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<sst xmlns="http://schemas.openxmlformats.org/spreadsheetml/2006/main" count="66109" uniqueCount="12635">
  <si>
    <t>FORD</t>
  </si>
  <si>
    <t>F-150</t>
  </si>
  <si>
    <t>Q1</t>
  </si>
  <si>
    <t>1FTFW1ET7DF</t>
  </si>
  <si>
    <t>F8</t>
  </si>
  <si>
    <t>REAR WINDOW SHATTERED WITHOUT ANY IMPACT.</t>
  </si>
  <si>
    <t>REAR WINDOW | SHATTERED</t>
  </si>
  <si>
    <t>N</t>
  </si>
  <si>
    <t>Indiana</t>
  </si>
  <si>
    <t>F-150 - 2013. REAR WINDOW SHATTERED WITHOUT ANY IMPACT.</t>
  </si>
  <si>
    <t>T/F6 - F150/LINCOLN MARK LT [04-14]</t>
  </si>
  <si>
    <t>F6 - F150</t>
  </si>
  <si>
    <t>FD - F-SERIES (NA-DTP)</t>
  </si>
  <si>
    <t>AF - DEARBORN PLANT BUILD</t>
  </si>
  <si>
    <t>Q4</t>
  </si>
  <si>
    <t>1FTEW1EFXFF</t>
  </si>
  <si>
    <t xml:space="preserve">TL* THE CONTACT OWNS A 2015 FORD F-150. WHILE EXITING THE VEHICLE, THE CONTACT NOTICED THAT THE REAR SLIDING WINDOW GLASS WAS LOOSE AND OFF TRACK. THE CONTACT TOOK THE VEHICLE TO MURRAY FORD KINGSLAND (2030 GA-40, KINGSLAND, GA 31548) TO BE DIAGNOSED, BUT NO REPAIRS WERE PERFORMED. THE MANUFACTURER WAS NOTIFIED OF THE DEFECT. THERE WERE NO WARNING INDICATORS ILLUMINATED. THE APPROXIMATE FAILURE MILEAGE WAS 52,000. </t>
  </si>
  <si>
    <t>SLIDING REAR WINDOW GLASS | LOOSEN</t>
  </si>
  <si>
    <t>Georgia</t>
  </si>
  <si>
    <t xml:space="preserve">F-150 - 2015. TL* THE CONTACT OWNS A 2015 FORD F-150. WHILE EXITING THE VEHICLE, THE CONTACT NOTICED THAT THE REAR SLIDING WINDOW GLASS WAS LOOSE AND OFF TRACK. THE CONTACT TOOK THE VEHICLE TO MURRAY FORD KINGSLAND (2030 GA-40, KINGSLAND, GA 31548) TO BE DIAGNOSED, BUT NO REPAIRS WERE PERFORMED. THE MANUFACTURER WAS NOTIFIED OF THE DEFECT. THERE WERE NO WARNING INDICATORS ILLUMINATED. THE APPROXIMATE FAILURE MILEAGE WAS 52,000. </t>
  </si>
  <si>
    <t>T/FC - P552N F-150 [15-20]</t>
  </si>
  <si>
    <t>FE - F150 (NA-DTP)</t>
  </si>
  <si>
    <t>1FTFW1EF1EK</t>
  </si>
  <si>
    <t>THE REAR DRIVER SIDE WINDOW SHATTERED THIS MORNING FROM HAVING MY REAR DEFROSTER ON. I TURNED MY DEFROSTERS ON BEFORE WORK THIS MORNING AND THEN DROVE APPROX 3 MILES BEFORE HEARING A LOUD SOUND FROM THE TOP REAR OF MY VEHICLE. IT WAS A CLEAR 1 LANE ROAD SO IT WASN'T POSSIBLE FOR ANYTHING TO HAVE HIT ME. EVENTUALLY I SAW THAT THE ENTIRE REAR WINDOW WAS SHATTERED. THE ONLY THING UNIQUE WAS THAT I HAD MY DEFROSTERS ON. I LOOKED ON THE INTERNET TO SEE IF THIS COULD HAVE BEEN THE CAUSE AND QUICKLY REALIZED THAT THIS IS A KNOWN ISSUE REPORTED MY MANY PEOPLE. HOWEVER, IT DOESN'T SEEM LIKE FORD WILL ACCEPT IT AS THEIR FAULT.</t>
  </si>
  <si>
    <t>North Carolina</t>
  </si>
  <si>
    <t>F-150 - 2014. THE REAR DRIVER SIDE WINDOW SHATTERED THIS MORNING FROM HAVING MY REAR DEFROSTER ON. I TURNED MY DEFROSTERS ON BEFORE WORK THIS MORNING AND THEN DROVE APPROX 3 MILES BEFORE HEARING A LOUD SOUND FROM THE TOP REAR OF MY VEHICLE. IT WAS A CLEAR 1 LANE ROAD SO IT WASN'T POSSIBLE FOR ANYTHING TO HAVE HIT ME. EVENTUALLY I SAW THAT THE ENTIRE REAR WINDOW WAS SHATTERED. THE ONLY THING UNIQUE WAS THAT I HAD MY DEFROSTERS ON. I LOOKED ON THE INTERNET TO SEE IF THIS COULD HAVE BEEN THE CAUSE AND QUICKLY REALIZED THAT THIS IS A KNOWN ISSUE REPORTED MY MANY PEOPLE. HOWEVER, IT DOESN'T SEEM LIKE FORD WILL ACCEPT IT AS THEIR FAULT.</t>
  </si>
  <si>
    <t>FK - F-SERIES (NA-KCAP)</t>
  </si>
  <si>
    <t>AJ - KANSAS CITY PLANT BUILD</t>
  </si>
  <si>
    <t>RANGER</t>
  </si>
  <si>
    <t>1FTLR4FE2BP</t>
  </si>
  <si>
    <t>MY PASSENGER DOOR KEEPS OPENING WHEN I HIT THE LITTLEST BOMB AND WHEN-MAKE IT A RIGHT HAND TURN THE DOORS ARE NOT IN A LINE FOR SOME REASON BOTH PASSENGER AND DRIVER DOORS ARE MOVING OUT OF THE LINE NOT SURE WHAT'S GOING ON WITH MY VEHICLE PLEASE HELP I HAVE NEVER HAD AN ACCIDENT THAT WOULD MAKE TO BE ABLE TO DO THIS I HAD A SMALL PLEASE CAR SLIDE INTO ME IN THE REAR BUT I ONLY LEFT A SMALL BUMP I DON'T THINK IT WOULD MAKE MY DOORS MOVE OUT OF ALIGNMENT COULD YOU PLEASE HELP WITH THIS PROBLEM</t>
  </si>
  <si>
    <t>DOOR LATCH | OWD</t>
  </si>
  <si>
    <t>New York</t>
  </si>
  <si>
    <t>RANGER - 2011. MY PASSENGER DOOR KEEPS OPENING WHEN I HIT THE LITTLEST BOMB AND WHEN-MAKE IT A RIGHT HAND TURN THE DOORS ARE NOT IN A LINE FOR SOME REASON BOTH PASSENGER AND DRIVER DOORS ARE MOVING OUT OF THE LINE NOT SURE WHAT'S GOING ON WITH MY VEHICLE PLEASE HELP I HAVE NEVER HAD AN ACCIDENT THAT WOULD MAKE TO BE ABLE TO DO THIS I HAD A SMALL PLEASE CAR SLIDE INTO ME IN THE REAR BUT I ONLY LEFT A SMALL BUMP I DON'T THINK IT WOULD MAKE MY DOORS MOVE OUT OF ALIGNMENT COULD YOU PLEASE HELP WITH THIS PROBLEM</t>
  </si>
  <si>
    <t>T/R3 - RANGER/MAZDA B2000 [98-11]</t>
  </si>
  <si>
    <t>R1 - RANGER NON ELECTRIC</t>
  </si>
  <si>
    <t>R1 - RANGER (NA)</t>
  </si>
  <si>
    <t>AX - TWIN CITIES ASSY PLANT</t>
  </si>
  <si>
    <t>EDGE</t>
  </si>
  <si>
    <t>Q3</t>
  </si>
  <si>
    <t>2FMPK4J93JB</t>
  </si>
  <si>
    <t xml:space="preserve">TL* THE CONTACT OWNS A 2018 FORD EDGE. THE CONTACT STATED THAT THE HEADLIGHTS DID NOT ILLUMINATE PROPERLY WHEN DRIVING AT NIGHT. STERNBERG FORD (600 SOUTH WASHINGTON STREET, DALE, IN 47523, 888-263-7958) TEST DROVE THE VEHICLE AND STATED THAT THE HEADLIGHTS WERE DESIGNED IN THAT MANNER AND THE REPAIRS WERE NOT COVERED UNDER WARRANTY. THE CONTACT REPLACED THE HEADLIGHTS HIMSELF; HOWEVER, THE NEW HEADLIGHTS WERE STILL NOT PROJECTING COMPLETELY. THE MANUFACTURER WAS NOT CONTACTED. THE DEALER WAS CONTACTED AGAIN AND STATED THAT THEY COULD NOT ASSIST. THE FAILURE MILEAGE WAS 10. </t>
  </si>
  <si>
    <t>HEADLIGHTS | POOR PERFORMANCE</t>
  </si>
  <si>
    <t xml:space="preserve">EDGE - 2018. TL* THE CONTACT OWNS A 2018 FORD EDGE. THE CONTACT STATED THAT THE HEADLIGHTS DID NOT ILLUMINATE PROPERLY WHEN DRIVING AT NIGHT. STERNBERG FORD (600 SOUTH WASHINGTON STREET, DALE, IN 47523, 888-263-7958) TEST DROVE THE VEHICLE AND STATED THAT THE HEADLIGHTS WERE DESIGNED IN THAT MANNER AND THE REPAIRS WERE NOT COVERED UNDER WARRANTY. THE CONTACT REPLACED THE HEADLIGHTS HIMSELF; HOWEVER, THE NEW HEADLIGHTS WERE STILL NOT PROJECTING COMPLETELY. THE MANUFACTURER WAS NOT CONTACTED. THE DEALER WAS CONTACTED AGAIN AND STATED THAT THEY COULD NOT ASSIST. THE FAILURE MILEAGE WAS 10. </t>
  </si>
  <si>
    <t>NOT FOUND</t>
  </si>
  <si>
    <t>AS - OAKVILLE PLANT BUILD</t>
  </si>
  <si>
    <t>TRANSIT</t>
  </si>
  <si>
    <t>1FBZX2CG7KK</t>
  </si>
  <si>
    <t>THIS IS NOT A CRASH.  THE VEHICLE WAS PUCHASE IN AUG2019. EVER SINCE I BEEN TRYING TO GET THE SLIDING DOOR FIX. THE DOOR DOES NOT OPEN. IS BINDING, FROZEN. IT REQUIRES KNOWHOW AND ELBOW GREASE TO PRY IT OPEN. MY GRANDCHILDREN (AGES 7 TO 15) CANNOT OPEN THE DOOR. EITHER FROM THE INSIDE OR OUTSIDE. THE DOOR IS THE ONLY WAY OUT AND VIOLATES THE WARNING STICKER ON THE DOOR. ZECK , THE PLACE I PURCHASE THIS NEW CAR WILL NOT FIX THE PROBLEM.   I HAVE FILE SEVERAL COMPLAINTS WITH BBB AUTO LINE BUT THEY KEEP TELLING ME THAT THEY HAVE NOT RECEIVE MY CCF CASE NUMBER FRD1930985. I HAVE SENT THIS SEVERAL TIMES. I AM GETTING TO BELIEVE THAT WHOM EVER IS WORKING MY COMPLAINT MIGHT BE ON THE FORD PAYROLL TO DISPOSE OF COMPLAINTS.</t>
  </si>
  <si>
    <t>DOOR LATCH | FROZEN</t>
  </si>
  <si>
    <t>Oklahoma</t>
  </si>
  <si>
    <t>TRANSIT - 2019. THIS IS NOT A CRASH.  THE VEHICLE WAS PUCHASE IN AUG2019. EVER SINCE I BEEN TRYING TO GET THE SLIDING DOOR FIX. THE DOOR DOES NOT OPEN. IS BINDING, FROZEN. IT REQUIRES KNOWHOW AND ELBOW GREASE TO PRY IT OPEN. MY GRANDCHILDREN (AGES 7 TO 15) CANNOT OPEN THE DOOR. EITHER FROM THE INSIDE OR OUTSIDE. THE DOOR IS THE ONLY WAY OUT AND VIOLATES THE WARNING STICKER ON THE DOOR. ZECK , THE PLACE I PURCHASE THIS NEW CAR WILL NOT FIX THE PROBLEM.   I HAVE FILE SEVERAL COMPLAINTS WITH BBB AUTO LINE BUT THEY KEEP TELLING ME THAT THEY HAVE NOT RECEIVE MY CCF CASE NUMBER FRD1930985. I HAVE SENT THIS SEVERAL TIMES. I AM GETTING TO BELIEVE THAT WHOM EVER IS WORKING MY COMPLAINT MIGHT BE ON THE FORD PAYROLL TO DISPOSE OF COMPLAINTS.</t>
  </si>
  <si>
    <t>T/TH - V363N TRANSIT [14-23]</t>
  </si>
  <si>
    <t>T4 - TRANSIT</t>
  </si>
  <si>
    <t>TA - TRANSIT (NA-KCAP)</t>
  </si>
  <si>
    <t>1FTEW1EP7FF</t>
  </si>
  <si>
    <t>WINDSHIELD WIPER CONTINUE TO OPERATE IN LOW INTERMITTENT WHEN THE SWITCH IS IN THE OFF POSITION - THE DRIVER CANNOT TURN OFF THE WIPERS.  ANY TIME THE TRUCK'S ENGINE IS ON, THE WIPERS RUN.    FORD MOTOR COMPANY PUBLISHED ONLINE TSB 15-0061 ON APRIL 27, 2015, WHICH ADDRESSED THE PROBLEM FOR MODEL YEARS 2011-2014 FOR EXPLORERS, F150'S, EDGES, MKX'S AND F-SUPER DUTY VEHICLES.  THE BULLETIN CALL FOR THE INSTALLATION OF A "NEW WIPER/MALFUNCTION SWITCH, WHICH AT MY DEALER COSTS $900.    OBVIOUSLY, A VEHICLE CANNOT BE SAFELY OPERATED WITH THE WIPER RUNNING IN DRY WEATHER.  EVENTUALLY, THE WIPER BLADES WOULD MELT AND STREAK THE WINDSHIELD, THUS BLURRING THE DRIVER'S VISION.  REPAIRING THE PROBLEM IS NOT IS NOT OPTIONAL, IT MUS BE DONE.    FORD KNEW IT HAD PROBLEMS WITH THE EQUIPMENT IN MODEL YEARS 2011-2014.  I HAVE A 2015 AND THE PROBLEM STILL EXISTS.  NOT ONLY HAVE THEY NOT SOLVED THE PROBLEM INN NEWER MODELS, THEY FAILED TO RE-ENGINEER THE WIPER SYSTEM TO MAKE THE REPAIR LESS COSTLY.    REPLACING THE SWITCH REQUIRES DISASSEMBLING AND REASSEMBLING THE STEERING COLUMN, WHICH IS LABOR INTENSIVE AND THUS EXPENSIVE.    FORD HAS MANAGED TO LIMIT ITS EXPOSURE BY CALLING THE PROBLEM A WARRANTY ISSUE.  I COMMUTE 80 MILES A DAY IN METRO ATLANTA.  THE WEATHER HAS BEEN RELATIVELY DRY IN RECENT YEARS, SO I BLEW THROUGH THE MILEAGE LIMITS ON THE WARRANTY WITH LITTLE NEED TO USE MY WIPERS.      WORKING WIPERS ARE NECESSARY SAFETY EQUIPMENT.  FORD KNEW THEY HAD A PROBLEM FOR SEVERAL YEARS, BUT DID NOT SOLVE THE ISSUE.  THE COST IS NOT AFFORDABLE FOR MANY AMERICANS.  FORD SHOULD BARE THE BURDEN OF REPAIRING EQUIPMENT THAT THEY KNEW WAS FAULTY, BUT CONTINUED TO INSTALL IN NEW VEHICLES.</t>
  </si>
  <si>
    <t>FRONT WIPER MOTOR | MALFUNCTION</t>
  </si>
  <si>
    <t>F-150 - 2015. WINDSHIELD WIPER CONTINUE TO OPERATE IN LOW INTERMITTENT WHEN THE SWITCH IS IN THE OFF POSITION - THE DRIVER CANNOT TURN OFF THE WIPERS.  ANY TIME THE TRUCK'S ENGINE IS ON, THE WIPERS RUN.    FORD MOTOR COMPANY PUBLISHED ONLINE TSB 15-0061 ON APRIL 27, 2015, WHICH ADDRESSED THE PROBLEM FOR MODEL YEARS 2011-2014 FOR EXPLORERS, F150'S, EDGES, MKX'S AND F-SUPER DUTY VEHICLES.  THE BULLETIN CALL FOR THE INSTALLATION OF A "NEW WIPER/MALFUNCTION SWITCH, WHICH AT MY DEALER COSTS $900.    OBVIOUSLY, A VEHICLE CANNOT BE SAFELY OPERATED WITH THE WIPER RUNNING IN DRY WEATHER.  EVENTUALLY, THE WIPER BLADES WOULD MELT AND STREAK THE WINDSHIELD, THUS BLURRING THE DRIVER'S VISION.  REPAIRING THE PROBLEM IS NOT IS NOT OPTIONAL, IT MUS BE DONE.    FORD KNEW IT HAD PROBLEMS WITH THE EQUIPMENT IN MODEL YEARS 2011-2014.  I HAVE A 2015 AND THE PROBLEM STILL EXISTS.  NOT ONLY HAVE THEY NOT SOLVED THE PROBLEM INN NEWER MODELS, THEY FAILED TO RE-ENGINEER THE WIPER SYSTEM TO MAKE THE REPAIR LESS COSTLY.    REPLACING THE SWITCH REQUIRES DISASSEMBLING AND REASSEMBLING THE STEERING COLUMN, WHICH IS LABOR INTENSIVE AND THUS EXPENSIVE.    FORD HAS MANAGED TO LIMIT ITS EXPOSURE BY CALLING THE PROBLEM A WARRANTY ISSUE.  I COMMUTE 80 MILES A DAY IN METRO ATLANTA.  THE WEATHER HAS BEEN RELATIVELY DRY IN RECENT YEARS, SO I BLEW THROUGH THE MILEAGE LIMITS ON THE WARRANTY WITH LITTLE NEED TO USE MY WIPERS.      WORKING WIPERS ARE NECESSARY SAFETY EQUIPMENT.  FORD KNEW THEY HAD A PROBLEM FOR SEVERAL YEARS, BUT DID NOT SOLVE THE ISSUE.  THE COST IS NOT AFFORDABLE FOR MANY AMERICANS.  FORD SHOULD BARE THE BURDEN OF REPAIRING EQUIPMENT THAT THEY KNEW WAS FAULTY, BUT CONTINUED TO INSTALL IN NEW VEHICLES.</t>
  </si>
  <si>
    <t>FUSION</t>
  </si>
  <si>
    <t>3FA6P0K96ER</t>
  </si>
  <si>
    <t>THE PASSENGER DOOR WONT LATCH ON. I OPENED IT TO GET OUT AND AS I CLOSED THE DOOR IT STAYED OPEN, I TRIED AGAIN AND IT DID NOT WANT TO WORK, I FIGURED THE LATCH MIGHT OF GONE BAD AND I CHECKED AND SEVERAL FUSION HAD RECALLS FOR THIS BUT MINE DID NOT.</t>
  </si>
  <si>
    <t>DOOR LATCH | MALFUNCTION</t>
  </si>
  <si>
    <t>Texas</t>
  </si>
  <si>
    <t>FUSION - 2014. THE PASSENGER DOOR WONT LATCH ON. I OPENED IT TO GET OUT AND AS I CLOSED THE DOOR IT STAYED OPEN, I TRIED AGAIN AND IT DID NOT WANT TO WORK, I FIGURED THE LATCH MIGHT OF GONE BAD AND I CHECKED AND SEVERAL FUSION HAD RECALLS FOR THIS BUT MINE DID NOT.</t>
  </si>
  <si>
    <t>C/C7 - CD391N FUSION [13-20]</t>
  </si>
  <si>
    <t>DE - FUSION</t>
  </si>
  <si>
    <t>DB - FUSION CD391 (LESS HYBRID) (NA-HSAP)</t>
  </si>
  <si>
    <t>A3 - HERMOSILLO ASSY PLANT</t>
  </si>
  <si>
    <t>FIESTA</t>
  </si>
  <si>
    <t>3FADP4EJ5CM</t>
  </si>
  <si>
    <t>RIGHT FRONT PASSENGER DOOR LATCH FAILED (155364 MILES ON ODOMETER). CAN'T CLOSE/LOCK DOOR. LATCHES WERE REPLACED UNDER RECALL 2/28/18 @ 148,721 MILES.*DT *DL</t>
  </si>
  <si>
    <t>Ohio</t>
  </si>
  <si>
    <t>FIESTA - 2012. RIGHT FRONT PASSENGER DOOR LATCH FAILED (155364 MILES ON ODOMETER). CAN'T CLOSE/LOCK DOOR. LATCHES WERE REPLACED UNDER RECALL 2/28/18 @ 148,721 MILES.*DT *DL</t>
  </si>
  <si>
    <t>C/CH - B299 B CAR (NA) [11-13]</t>
  </si>
  <si>
    <t>BB - FIESTA</t>
  </si>
  <si>
    <t>BW - FIESTA (NA-CUAUTITLAN)</t>
  </si>
  <si>
    <t>A2 - CUAUTITLAN PLANT BUILD</t>
  </si>
  <si>
    <t>3FADP0L39CR</t>
  </si>
  <si>
    <t>THE INSIDE DRIVERS DOOR HANDLE BREAKS AND MAKES IT IMPOSSIBLE TO EXIT THE CAR WITHOUT ROLLING DOWN THE WINDOW AND USING THE OUTSIDE DOOR HANDLE.  THIS IS VERY DANGEROUS AND MAKES EXITING THE CAR IN AN EMERGENCY DIFFICULT AND COULD LEAD TO INJURY.  THIS APPEARS TO BE FAIRLY COMMON WITH THE FORD FUSION.</t>
  </si>
  <si>
    <t>DOOR HANDLE | BROKEN</t>
  </si>
  <si>
    <t>Virginia</t>
  </si>
  <si>
    <t>FUSION - 2012. THE INSIDE DRIVERS DOOR HANDLE BREAKS AND MAKES IT IMPOSSIBLE TO EXIT THE CAR WITHOUT ROLLING DOWN THE WINDOW AND USING THE OUTSIDE DOOR HANDLE.  THIS IS VERY DANGEROUS AND MAKES EXITING THE CAR IN AN EMERGENCY DIFFICULT AND COULD LEAD TO INJURY.  THIS APPEARS TO BE FAIRLY COMMON WITH THE FORD FUSION.</t>
  </si>
  <si>
    <t>C/DE - FUSION/MILAN/MKZ (ZEPHYR) [06-12]</t>
  </si>
  <si>
    <t>DH - FUSION HYBRID</t>
  </si>
  <si>
    <t>DH - FUSION HYBRID (NA-HSAP)</t>
  </si>
  <si>
    <t>ESCAPE</t>
  </si>
  <si>
    <t>1FMCU9GX6EU</t>
  </si>
  <si>
    <t>EXTERIOR PASSENGER SIDE DOOR HANDLE FELL OFF.  THE VEHICLE WAS STATIONARY.  IT FELL OFF WHILE OPENING THE DOOR</t>
  </si>
  <si>
    <t>DOOR HANDLE | LOOSEN</t>
  </si>
  <si>
    <t>Washington</t>
  </si>
  <si>
    <t>ESCAPE - 2014. EXTERIOR PASSENGER SIDE DOOR HANDLE FELL OFF.  THE VEHICLE WAS STATIONARY.  IT FELL OFF WHILE OPENING THE DOOR</t>
  </si>
  <si>
    <t>T/M2 - C520N ESCAPE [13-19]</t>
  </si>
  <si>
    <t>M1 - ESCAPE</t>
  </si>
  <si>
    <t>M3 - ESCAPE (NA-LOUISVILLE)</t>
  </si>
  <si>
    <t>AN - LOUISVILLE PLANT BUILD</t>
  </si>
  <si>
    <t>FOCUS</t>
  </si>
  <si>
    <t>1FADP3L98JL</t>
  </si>
  <si>
    <t>HEAD LAMP SERVICE FAULT .  YOU LOSE ALL POWER TO THE HEADLIGHTS AND YOUR KEY FOB DOES NOT REGISTER. MEANING YOU CAN JUST HOP IN THE CAR WITH NO KEYS AND DRIVE. ALSO THE CAR TURNS OFF WHILE DRIVING</t>
  </si>
  <si>
    <t>HEADLIGHTS | MALFUNCTION</t>
  </si>
  <si>
    <t>Pennsylvania</t>
  </si>
  <si>
    <t>FOCUS - 2018. HEAD LAMP SERVICE FAULT .  YOU LOSE ALL POWER TO THE HEADLIGHTS AND YOUR KEY FOB DOES NOT REGISTER. MEANING YOU CAN JUST HOP IN THE CAR WITH NO KEYS AND DRIVE. ALSO THE CAR TURNS OFF WHILE DRIVING</t>
  </si>
  <si>
    <t>AP - MICHIGAN ASSEMBLY</t>
  </si>
  <si>
    <t>2FMDK4KC1DB</t>
  </si>
  <si>
    <t xml:space="preserve">WAS DRIVING AT ABOUT 55 MILES PER HOUR WHEN WHAT SOUNDED LIKE A SHOT GUN WENT OFF MY PANORAMIC SUN ROOF EXPLODED. ALL AROUND THE OUTSIDE PERMEATOR MIDDLE HAD A HOLE   </t>
  </si>
  <si>
    <t>MOONROOF GLASS | EXPLODED</t>
  </si>
  <si>
    <t>California</t>
  </si>
  <si>
    <t xml:space="preserve">EDGE - 2013. WAS DRIVING AT ABOUT 55 MILES PER HOUR WHEN WHAT SOUNDED LIKE A SHOT GUN WENT OFF MY PANORAMIC SUN ROOF EXPLODED. ALL AROUND THE OUTSIDE PERMEATOR MIDDLE HAD A HOLE   </t>
  </si>
  <si>
    <t>Q2</t>
  </si>
  <si>
    <t>2FMPK4J90GB</t>
  </si>
  <si>
    <t>WHILE DRIVING AT NIGHT- VERY POOR LOW BEAM HEADLIGHTS, IF ITS RAINING, IMPOSSIBLE TO SEE WHITE OR YELLOW DIVIDING LINE. VERY HAZARDOUS ON TWO LANE INTERSTATE HIGHWAY. FOUND MANY SIMILAR COMPLAINTS ON OTHER WEBSITES. NO PICTURE APPLICABLE. SUGGEST A ROAD TEST ON 2016 FORD EDGE AT NIGHT IN RAIN.</t>
  </si>
  <si>
    <t>HEADLIGHTS | DESIGN / POOR VISIBILITY</t>
  </si>
  <si>
    <t>Minnesota</t>
  </si>
  <si>
    <t>EDGE - 2016. WHILE DRIVING AT NIGHT- VERY POOR LOW BEAM HEADLIGHTS, IF ITS RAINING, IMPOSSIBLE TO SEE WHITE OR YELLOW DIVIDING LINE. VERY HAZARDOUS ON TWO LANE INTERSTATE HIGHWAY. FOUND MANY SIMILAR COMPLAINTS ON OTHER WEBSITES. NO PICTURE APPLICABLE. SUGGEST A ROAD TEST ON 2016 FORD EDGE AT NIGHT IN RAIN.</t>
  </si>
  <si>
    <t>2FMPK4AP9JB</t>
  </si>
  <si>
    <t>THE MOONROOF IN THE FORD EDGE WILL EXPLODE WHEN DRIVING MORE THAN 65MPH DOWN THE HIGHWAY. I HAVE ONLY HAD THIS CAR FOR 6 MONTHS AND MY ROOF EXPLODED ON ME ON THE WAY HOME AND OF COURSE IT'S NOT COVERED UNDER ANY WARRANTY. I CAN'T IMAGINE IF THERE WAS KIDS IN THE CAR AND THE MOONROOF WAS OPEN. I'M NOT THE FIRST PERSON THIS HAS HAPPEN TOO. THIS ROOF NEEDS TO BE RECALLED.</t>
  </si>
  <si>
    <t>EDGE - 2018. THE MOONROOF IN THE FORD EDGE WILL EXPLODE WHEN DRIVING MORE THAN 65MPH DOWN THE HIGHWAY. I HAVE ONLY HAD THIS CAR FOR 6 MONTHS AND MY ROOF EXPLODED ON ME ON THE WAY HOME AND OF COURSE IT'S NOT COVERED UNDER ANY WARRANTY. I CAN'T IMAGINE IF THERE WAS KIDS IN THE CAR AND THE MOONROOF WAS OPEN. I'M NOT THE FIRST PERSON THIS HAS HAPPEN TOO. THIS ROOF NEEDS TO BE RECALLED.</t>
  </si>
  <si>
    <t>3FAHP0JG8CR</t>
  </si>
  <si>
    <t xml:space="preserve">TL* THE CONTACT OWNS A 2012 FORD FUSION. THE CONTACT STATED THAT THE FRONT DRIVER'S SIDE DOOR HANDLE FRACTURED. THE CONTACT STATED THAT THE DOOR HANDLE FRACTURED AND WAS REPLACED TWICE PREVIOUSLY. THE VEHICLE WAS NOT DIAGNOSED OR REPAIRED. THE CONTACT STATED THAT THE VEHICLE WAS SCHEDULED TO BE INSPECTED BY AN INDEPENDENT MECHANIC. THE DEALER WAS NOT CONTACTED. THE MANUFACTURER WAS INFORMED OF THE FAILURE. THE APPROXIMATE FAILURE MILEAGE WAS 93,000. </t>
  </si>
  <si>
    <t>Connecticut</t>
  </si>
  <si>
    <t xml:space="preserve">FUSION - 2012. TL* THE CONTACT OWNS A 2012 FORD FUSION. THE CONTACT STATED THAT THE FRONT DRIVER'S SIDE DOOR HANDLE FRACTURED. THE CONTACT STATED THAT THE DOOR HANDLE FRACTURED AND WAS REPLACED TWICE PREVIOUSLY. THE VEHICLE WAS NOT DIAGNOSED OR REPAIRED. THE CONTACT STATED THAT THE VEHICLE WAS SCHEDULED TO BE INSPECTED BY AN INDEPENDENT MECHANIC. THE DEALER WAS NOT CONTACTED. THE MANUFACTURER WAS INFORMED OF THE FAILURE. THE APPROXIMATE FAILURE MILEAGE WAS 93,000. </t>
  </si>
  <si>
    <t>DE - FUSION (LESS HYBRID) (NA-HSAP)</t>
  </si>
  <si>
    <t>1FTEW1EP5JF</t>
  </si>
  <si>
    <t>TL* THE CONTACT OWNS A 2018 FORD F-150. WITHOUT WARNING, THE CONTACT NOTICED THAT THE TAILGATE UNEXPECTEDLY OPENED. ONCE THE TAILGATE WAS CLOSED, IT WOULD INTERMITTENTLY OPEN AGAIN. AL PACKER'S WHITE MARSH FORD (9801 PULASKI HWY, MIDDLE RIVER, MD 21220, (866) 981-3574) WAS CONTACTED AND STATED THAT THE VIN WAS NOT INCLUDED IN A RECALL. THE FAILURE RECURRED MULTIPLE TIMES. THE MANUFACTURER WAS NOT MADE AWARE OF THE FAILURE. THE VEHICLE WAS NOT DIAGNOSED OR REPAIRED. THE FAILURE MILEAGE WAS APPROXIMATELY 25,788.</t>
  </si>
  <si>
    <t>TAILGATE LATCH | OWD</t>
  </si>
  <si>
    <t>Maryland</t>
  </si>
  <si>
    <t>F-150 - 2018. TL* THE CONTACT OWNS A 2018 FORD F-150. WITHOUT WARNING, THE CONTACT NOTICED THAT THE TAILGATE UNEXPECTEDLY OPENED. ONCE THE TAILGATE WAS CLOSED, IT WOULD INTERMITTENTLY OPEN AGAIN. AL PACKER'S WHITE MARSH FORD (9801 PULASKI HWY, MIDDLE RIVER, MD 21220, (866) 981-3574) WAS CONTACTED AND STATED THAT THE VIN WAS NOT INCLUDED IN A RECALL. THE FAILURE RECURRED MULTIPLE TIMES. THE MANUFACTURER WAS NOT MADE AWARE OF THE FAILURE. THE VEHICLE WAS NOT DIAGNOSED OR REPAIRED. THE FAILURE MILEAGE WAS APPROXIMATELY 25,788.</t>
  </si>
  <si>
    <t>2FMDK3JC2DB</t>
  </si>
  <si>
    <t>DOOR IS AJAR NEEDS TO BE FIXED AGAIN.  THE DOOR LATCH ASSEMBLY IS AN ISSUE.  I HAVE HAD IT REPLACED AT 24K MILES AND NOW OUT OF WARRANTY IT NEEDS TO BE REPLACED AGAIN.  THERE NEED TO BE A RECALL ON THESE DOOR SWITCHES.  ONE HAS TO OPEN AND CLOSE THE DOOR SEVERAL TIMES FOR THE WARNING TO GO AWAY.</t>
  </si>
  <si>
    <t>EDGE - 2013. DOOR IS AJAR NEEDS TO BE FIXED AGAIN.  THE DOOR LATCH ASSEMBLY IS AN ISSUE.  I HAVE HAD IT REPLACED AT 24K MILES AND NOW OUT OF WARRANTY IT NEEDS TO BE REPLACED AGAIN.  THERE NEED TO BE A RECALL ON THESE DOOR SWITCHES.  ONE HAS TO OPEN AND CLOSE THE DOOR SEVERAL TIMES FOR THE WARNING TO GO AWAY.</t>
  </si>
  <si>
    <t>1FTEW1EF9HK</t>
  </si>
  <si>
    <t>TL* THE CONTACT OWNS A 2015 FORD F-150. THE CONTACT STATED THAT DURING COLD WEATHER, THE DRIVER'S SIDE AND PASSENGER'S SIDE REAR DOORS FAILED TO LATCH SECURELY. AFTER A WHILE THE DRIVER'S SIDE FRONT AND PASSENGER'S SIDE FRONT DOORS EXPERIENCED SIMILAR FAILURES. THE VEHICLE WAS TAKEN TO WACONIA FORD SALES, INC. LOCATED AT 235 MN-5, WACONIA, MN 55387, (952)442-4411 AND METROPOLITAN FORD OF EDEN PRAIRIE (12477 PLAZA DR, EDEN PRAIRIE, MN 55344, (952)943-9000) WHERE THE VEHICLE WAS VEHICLE WAS REPAIRED EACH TIME HOWEVER, THE FAILURE RECURRED. THE VEHICLE WAS INCLUDED IN NHTSA CAMPAIGN NUMBER: 17V652000 (LATCHES/LOCKS/LINKAGES). THE MANUFACTURER WAS CONTACTED AND NOTIFIED OF THE FAILURE. THE CONTACT ALSO REQUESTED A BUY BACK BY THE MANUFACTURER WHICH WAS DENIED. THE APPROXIMATE FAILURE MILEAGE WAS 10,000. *LN *TR</t>
  </si>
  <si>
    <t>WACONIA FORD SALES, INC.</t>
  </si>
  <si>
    <t>MN</t>
  </si>
  <si>
    <t>F-150 - 2017. TL* THE CONTACT OWNS A 2015 FORD F-150. THE CONTACT STATED THAT DURING COLD WEATHER, THE DRIVER'S SIDE AND PASSENGER'S SIDE REAR DOORS FAILED TO LATCH SECURELY. AFTER A WHILE THE DRIVER'S SIDE FRONT AND PASSENGER'S SIDE FRONT DOORS EXPERIENCED SIMILAR FAILURES. THE VEHICLE WAS TAKEN TO WACONIA FORD SALES, INC. LOCATED AT 235 MN-5, WACONIA, MN 55387, (952)442-4411 AND METROPOLITAN FORD OF EDEN PRAIRIE (12477 PLAZA DR, EDEN PRAIRIE, MN 55344, (952)943-9000) WHERE THE VEHICLE WAS VEHICLE WAS REPAIRED EACH TIME HOWEVER, THE FAILURE RECURRED. THE VEHICLE WAS INCLUDED IN NHTSA CAMPAIGN NUMBER: 17V652000 (LATCHES/LOCKS/LINKAGES). THE MANUFACTURER WAS CONTACTED AND NOTIFIED OF THE FAILURE. THE CONTACT ALSO REQUESTED A BUY BACK BY THE MANUFACTURER WHICH WAS DENIED. THE APPROXIMATE FAILURE MILEAGE WAS 10,000. *LN *TR</t>
  </si>
  <si>
    <t>FL - F150 (NA-KCAP)</t>
  </si>
  <si>
    <t>EXPEDITION</t>
  </si>
  <si>
    <t>1FMJU1MT8KE</t>
  </si>
  <si>
    <t>REAR FIXED VISTA ROOF PANEL EXPLODED OUTWARD WITH A VERY LOUD - SHOTGUN LIKE - BANG, LEAVING A LARGE HOLE AND A VERY DANGEROUS SHATTERED REMAINING PANEL THAT COULD FALL AND INJURE OCCUPANTS, THE PANEL IS MADE OF TOUGHENED GLASS AS OPPOSED TO BEING LAMINATED AS THE FRONT WINDSHIELD IS.    THE INCIDENT OCCURRED ON A FAIRLY QUIET FREEWAY, NO CARS IN FRONT AND NOT UNDER A BRIDGE ETC.</t>
  </si>
  <si>
    <t>Florida</t>
  </si>
  <si>
    <t>EXPEDITION - 2019. REAR FIXED VISTA ROOF PANEL EXPLODED OUTWARD WITH A VERY LOUD - SHOTGUN LIKE - BANG, LEAVING A LARGE HOLE AND A VERY DANGEROUS SHATTERED REMAINING PANEL THAT COULD FALL AND INJURE OCCUPANTS, THE PANEL IS MADE OF TOUGHENED GLASS AS OPPOSED TO BEING LAMINATED AS THE FRONT WINDSHIELD IS.    THE INCIDENT OCCURRED ON A FAIRLY QUIET FREEWAY, NO CARS IN FRONT AND NOT UNDER A BRIDGE ETC.</t>
  </si>
  <si>
    <t>A1 - KENTUCKY TRUCK PLANT</t>
  </si>
  <si>
    <t>2FMDK3JC8EB</t>
  </si>
  <si>
    <t>DRIVER DOOR AJAR LIGHT REMAINS ON WHEN DOOR IS COMPLETELY CLOSED AND INTERIOR LIGHTS REMAIN ON. SAFETY HAZARD WHEN DRIVING AT NIGHT ALSO A DRAIN ON THE BATTERY. VEHICLE WAS STATIONARY WHEN PROBLEM OCCURRED BUT COULD NOT RESOLVE AND HAD TO DRIVE WITH INTERIOR LIGHTS ON AT NIGHT.</t>
  </si>
  <si>
    <t>DOOR LATCH | AJAR MALFUNCTION</t>
  </si>
  <si>
    <t>EDGE - 2014. DRIVER DOOR AJAR LIGHT REMAINS ON WHEN DOOR IS COMPLETELY CLOSED AND INTERIOR LIGHTS REMAIN ON. SAFETY HAZARD WHEN DRIVING AT NIGHT ALSO A DRAIN ON THE BATTERY. VEHICLE WAS STATIONARY WHEN PROBLEM OCCURRED BUT COULD NOT RESOLVE AND HAD TO DRIVE WITH INTERIOR LIGHTS ON AT NIGHT.</t>
  </si>
  <si>
    <t>T/Q1 - U387/388N EDGE/MKX [07-15]</t>
  </si>
  <si>
    <t>Q1 - FORD EDGE</t>
  </si>
  <si>
    <t>Q1 - EDGE (NA-OAKVILLE)</t>
  </si>
  <si>
    <t>1FTEW1EG1JF</t>
  </si>
  <si>
    <t>ON 01/09/2020 I PARKED MY 2018 FORD F 150 IN A PARKING LOT WHEN WE CAME BACK WE HEARD A LOUD POP AND WITHOUT ANY INFLUENCE FROM OUTSIDE OR INSIDE THE BACK WINDOW WITH THE SLIDER INSIDE SHATTERED. WE DROVE TO OUR FORD DEALER AND HE TOLD AS THAT THE GLASS BROKE WITHOUT ANY IMPACT FROM OUTSIDE AND HE IS HAPPY THAT THIS HAS NOT HAVE HAPPENED DURING DRIVING BECAUSE IT COULD CAUSE A DANGEROUS SITUATION. WE CONTACTED FORD DIRECTLY WHO DENIED ANY RESPONSIBILITY EVEN IF THEIR ARE MULTIPLE CLAIMS REPORTED FROM OTHER FORD F 150 DRIVERS WITH THE SAME MODEL. THE DEFROSTER FOR THE WINDOW WAS USED THIS MORNING BECAUSE IT WAS FREEZING AND THE WINDOW INDICATED THAT IT BROKE BECAUSE OF TO MUCH HEAT AND STRESS IN THE GLASS WHAT IS IN MY OPINION A MANUFACTURING DEFECT AND SHOULD BE UNDER WARRANTY. I ALSO BELIEVE THAT FORD SHOULD RECALL THIS CARS BECAUSE THEY ARE A DANGER TO THEIR DRIVER AND OTHERS ON THE ROAD.</t>
  </si>
  <si>
    <t>REAR WINDOW | CRACKED / EXPLODED</t>
  </si>
  <si>
    <t>F-150 - 2018. ON 01/09/2020 I PARKED MY 2018 FORD F 150 IN A PARKING LOT WHEN WE CAME BACK WE HEARD A LOUD POP AND WITHOUT ANY INFLUENCE FROM OUTSIDE OR INSIDE THE BACK WINDOW WITH THE SLIDER INSIDE SHATTERED. WE DROVE TO OUR FORD DEALER AND HE TOLD AS THAT THE GLASS BROKE WITHOUT ANY IMPACT FROM OUTSIDE AND HE IS HAPPY THAT THIS HAS NOT HAVE HAPPENED DURING DRIVING BECAUSE IT COULD CAUSE A DANGEROUS SITUATION. WE CONTACTED FORD DIRECTLY WHO DENIED ANY RESPONSIBILITY EVEN IF THEIR ARE MULTIPLE CLAIMS REPORTED FROM OTHER FORD F 150 DRIVERS WITH THE SAME MODEL. THE DEFROSTER FOR THE WINDOW WAS USED THIS MORNING BECAUSE IT WAS FREEZING AND THE WINDOW INDICATED THAT IT BROKE BECAUSE OF TO MUCH HEAT AND STRESS IN THE GLASS WHAT IS IN MY OPINION A MANUFACTURING DEFECT AND SHOULD BE UNDER WARRANTY. I ALSO BELIEVE THAT FORD SHOULD RECALL THIS CARS BECAUSE THEY ARE A DANGER TO THEIR DRIVER AND OTHERS ON THE ROAD.</t>
  </si>
  <si>
    <t>1FTEW1E59KK</t>
  </si>
  <si>
    <t>DRIVER SIDE DOOR DOESN'T LATCH PERIODICALLY AND THEREFORE WILL NOT STAY CLOSED.</t>
  </si>
  <si>
    <t>Alaska</t>
  </si>
  <si>
    <t>F-150 - 2019. DRIVER SIDE DOOR DOESN'T LATCH PERIODICALLY AND THEREFORE WILL NOT STAY CLOSED.</t>
  </si>
  <si>
    <t>1FTEW1EF1HK</t>
  </si>
  <si>
    <t>2017 FORD F-150. CONSUMER WRITES IN REGARDS TO FROZEN DOOR LATCH SAFETY RECALL. *LD    THE CONSUMER REQUESTED TO BE REIMBURSED FOR THE RECALL REPAIR. *JS</t>
  </si>
  <si>
    <t>New Mexico</t>
  </si>
  <si>
    <t>F-150 - 2017. 2017 FORD F-150. CONSUMER WRITES IN REGARDS TO FROZEN DOOR LATCH SAFETY RECALL. *LD    THE CONSUMER REQUESTED TO BE REIMBURSED FOR THE RECALL REPAIR. *JS</t>
  </si>
  <si>
    <t>1FTFW1CT8CK</t>
  </si>
  <si>
    <t>THE RIGHT REAR GLASS IN THE REAR WINDOW OF MY 2012 FORD F150 SUDDENLY SHATTERED AS I WAS PULLING INTO MY DRIVEWAY AFTER A TRIP TO THE STORE. NOTHING APPEARED TO HIT IT; IT JUST MADE A LOUD POP AND SHATTERED.  THIS IS A SAFETY CONCERN FOR ME.</t>
  </si>
  <si>
    <t>F-150 - 2012. THE RIGHT REAR GLASS IN THE REAR WINDOW OF MY 2012 FORD F150 SUDDENLY SHATTERED AS I WAS PULLING INTO MY DRIVEWAY AFTER A TRIP TO THE STORE. NOTHING APPEARED TO HIT IT; IT JUST MADE A LOUD POP AND SHATTERED.  THIS IS A SAFETY CONCERN FOR ME.</t>
  </si>
  <si>
    <t>1FTDX08W5VK</t>
  </si>
  <si>
    <t>I WENT TO OPEN MY 3RD DOOR ON THE LEFT SIDE OF MY F 150 AND IT WOULD NOT OPEN. I TRIED BOTH LATCHES ON THE OUTSIDE AND IN INNER DOOR FRAME BUT NO LUCK. I WAS PARKED AT THE TIME WHEN I WAS TRYING TO GET SOME ITEMS OUT OF MY BACK SEAT. I HAVE NOTHING TO UPLOAD AT THIS TIME.</t>
  </si>
  <si>
    <t>Louisiana</t>
  </si>
  <si>
    <t>F-150 - 1997. I WENT TO OPEN MY 3RD DOOR ON THE LEFT SIDE OF MY F 150 AND IT WOULD NOT OPEN. I TRIED BOTH LATCHES ON THE OUTSIDE AND IN INNER DOOR FRAME BUT NO LUCK. I WAS PARKED AT THE TIME WHEN I WAS TRYING TO GET SOME ITEMS OUT OF MY BACK SEAT. I HAVE NOTHING TO UPLOAD AT THIS TIME.</t>
  </si>
  <si>
    <t>1FTMF1EP1GF</t>
  </si>
  <si>
    <t>MY FORD WAS TAKEN TO THE FOX FORD IN WAYNESBURG, PA TO FIX THE 2 RECALLS ON 12/30/2019. ONE OF THE RECALLS WERE REGARDING THE DOOR NOT OPENING OR CLOSING. THEY SAID THEY REPAIRED BOTH RECALLS. AND ONE WEEK LATER ON 01/06/2020 THE DRIVERS DOOR COULD NOT GET INTO HAD TO CRAWL OVER THE PASSENGER SIDE IN ORDER TO START THE TRUCK. THEN ONCE THE DOOR WAS PUSHED OPEN FROM THE INSIDE THE DOOR WOULD NOT CLOSE. THE TRUCK SAT FOR APPROXIMATELY 15 MINUTES TO WARM UP AND THE DOOR WOULD NOT LATCH CLOSE UNLESS YOU USED THE LOCK.  CALLED THE FOX FORD BACK AND TOLD THEM AND THEY RESCHEDULED MY TRUCK BACK IN ON 01/13/20.  THEY CALLED ME AND TOLD ME THAT THEY TOOK A LOOK AT THE DOOR AGAIN AND SAID THAT THEY COULD NOT SEE ANYTHING ELSE THEY COULD DO EXCEPT PUT MORE LUBE ON/IN IT . AND THEY COULD NOT DO ANYTHING ELSE FOR ME IF IT HAPPENS AGAIN WITH OUT CHARGING ME OR HAVING ANOTHER RECALL. THEREFORE I AM NOTIFYING YOU.</t>
  </si>
  <si>
    <t>F-150 - 2016. MY FORD WAS TAKEN TO THE FOX FORD IN WAYNESBURG, PA TO FIX THE 2 RECALLS ON 12/30/2019. ONE OF THE RECALLS WERE REGARDING THE DOOR NOT OPENING OR CLOSING. THEY SAID THEY REPAIRED BOTH RECALLS. AND ONE WEEK LATER ON 01/06/2020 THE DRIVERS DOOR COULD NOT GET INTO HAD TO CRAWL OVER THE PASSENGER SIDE IN ORDER TO START THE TRUCK. THEN ONCE THE DOOR WAS PUSHED OPEN FROM THE INSIDE THE DOOR WOULD NOT CLOSE. THE TRUCK SAT FOR APPROXIMATELY 15 MINUTES TO WARM UP AND THE DOOR WOULD NOT LATCH CLOSE UNLESS YOU USED THE LOCK.  CALLED THE FOX FORD BACK AND TOLD THEM AND THEY RESCHEDULED MY TRUCK BACK IN ON 01/13/20.  THEY CALLED ME AND TOLD ME THAT THEY TOOK A LOOK AT THE DOOR AGAIN AND SAID THAT THEY COULD NOT SEE ANYTHING ELSE THEY COULD DO EXCEPT PUT MORE LUBE ON/IN IT . AND THEY COULD NOT DO ANYTHING ELSE FOR ME IF IT HAPPENS AGAIN WITH OUT CHARGING ME OR HAVING ANOTHER RECALL. THEREFORE I AM NOTIFYING YOU.</t>
  </si>
  <si>
    <t>MY 3RD DOOR WON'T OPEN AND IT'S A SERIOUS SAFETY ISSUE. I HAVE KIDS AND IT'S THE ONLY VEHICLE I HAVE TO TRANSPORT THEM AROUND. I WENT TO YOUTUBE AND FOUND THAT SOME CHEAP PLASTIC RETAINERS THAT'S CLIPPED TO CABLES ARE BROKEN. THE RETAINERS OPEN THE TOP AND BOTTOM OF THE DOOR. PLEASE HELP. THANKS</t>
  </si>
  <si>
    <t>F-150 - 1997. MY 3RD DOOR WON'T OPEN AND IT'S A SERIOUS SAFETY ISSUE. I HAVE KIDS AND IT'S THE ONLY VEHICLE I HAVE TO TRANSPORT THEM AROUND. I WENT TO YOUTUBE AND FOUND THAT SOME CHEAP PLASTIC RETAINERS THAT'S CLIPPED TO CABLES ARE BROKEN. THE RETAINERS OPEN THE TOP AND BOTTOM OF THE DOOR. PLEASE HELP. THANKS</t>
  </si>
  <si>
    <t>LINCOLN</t>
  </si>
  <si>
    <t>AVIATOR / MKT</t>
  </si>
  <si>
    <t>2LMHJ5FK7EB</t>
  </si>
  <si>
    <t>DRIVING DOWN THE HIGHWAY THE MOON ROOF MAKES A LOUD POPPING NOISE THEN SHATTERS</t>
  </si>
  <si>
    <t>MKT - 2014. DRIVING DOWN THE HIGHWAY THE MOON ROOF MAKES A LOUD POPPING NOISE THEN SHATTERS</t>
  </si>
  <si>
    <t>1FTEW1EG9GF</t>
  </si>
  <si>
    <t>THE TAILGATE OPENS ON ITS OWN RANDOMLY WHILE PARKED AND WHEN MOVING. THIS FIRST STARTED HAPPENING IN THE FALL OF 2018 AND I STILL ON GOING AND HAPPEN TO ME AGAIN THIS WEEKEND 1/14/2020  FORD HAD ISSUED A RECALL FOR THIS ISSUE ON 2017 AND NEWER TRUCKS BUT MINE IS NOT LISTED IN THE RECALL.   HOW DO I GET IT ADDED TO THE RECALL TO FIX THIS SAFETY PROBLEM.    THE RECALL COVERS F-250, F-350 AND F-450 TRUCKS FROM THE 2017 THROUGH 2019 MODEL YEARS. ALL THE TRUCKS HAVE ELECTRIC TAILGATE LATCH RELEASE SWITCHES IN THE TAILGATE HANDLE.    FORD SAYS WATER CAN GET INTO THE ELECTRICAL WIRING AND CAUSE A SHORT CIRCUIT, ACTIVATING THE SWITCHES AND RELEASING THE LATCHES. THAT COULD ALLOW LOOSE CARGO TO FALL ONTO THE ROAD.</t>
  </si>
  <si>
    <t>F-150 - 2016. THE TAILGATE OPENS ON ITS OWN RANDOMLY WHILE PARKED AND WHEN MOVING. THIS FIRST STARTED HAPPENING IN THE FALL OF 2018 AND I STILL ON GOING AND HAPPEN TO ME AGAIN THIS WEEKEND 1/14/2020  FORD HAD ISSUED A RECALL FOR THIS ISSUE ON 2017 AND NEWER TRUCKS BUT MINE IS NOT LISTED IN THE RECALL.   HOW DO I GET IT ADDED TO THE RECALL TO FIX THIS SAFETY PROBLEM.    THE RECALL COVERS F-250, F-350 AND F-450 TRUCKS FROM THE 2017 THROUGH 2019 MODEL YEARS. ALL THE TRUCKS HAVE ELECTRIC TAILGATE LATCH RELEASE SWITCHES IN THE TAILGATE HANDLE.    FORD SAYS WATER CAN GET INTO THE ELECTRICAL WIRING AND CAUSE A SHORT CIRCUIT, ACTIVATING THE SWITCHES AND RELEASING THE LATCHES. THAT COULD ALLOW LOOSE CARGO TO FALL ONTO THE ROAD.</t>
  </si>
  <si>
    <t>EXPLORER</t>
  </si>
  <si>
    <t>1FMZU77K14U</t>
  </si>
  <si>
    <t xml:space="preserve">THE BODY OF MY 2004 FORD EXPLORER SPORT TRAC XLT HAS RIVETS ON THE TOP OF THE ROOF THAT HOLD WATER. INSTEAD OF BEING A FLAT SURFACE WHERE RAIN CAN NATURALLY FALL OFF THE TOP OF THE ROOF IT SITS IN THESE RIVETS AND ACCUMULATES RUST. THIS LEADS TO A LOT MORE PROBLEMS.   </t>
  </si>
  <si>
    <t>EXTERIOR | RUST SPOT</t>
  </si>
  <si>
    <t>Hawaii</t>
  </si>
  <si>
    <t xml:space="preserve">EXPLORER SPORT TRAC - 2004. THE BODY OF MY 2004 FORD EXPLORER SPORT TRAC XLT HAS RIVETS ON THE TOP OF THE ROOF THAT HOLD WATER. INSTEAD OF BEING A FLAT SURFACE WHERE RAIN CAN NATURALLY FALL OFF THE TOP OF THE ROOF IT SITS IN THESE RIVETS AND ACCUMULATES RUST. THIS LEADS TO A LOT MORE PROBLEMS.   </t>
  </si>
  <si>
    <t>SUPERDUTY</t>
  </si>
  <si>
    <t>1FT7W2B63HE</t>
  </si>
  <si>
    <t>ON TWO OCCASIONS THIS WINTER I HAVE HAD DOOR LATCHES ON THIS 2017 FORD F-250 CREW CAB SUPER DUTY FREEZE PREVENTING THE DOOR FROM LATCHING CLOSED AFTER IT WAS OPENED. THE MILEAGE ON THE VEHICLE WAS APPROXIMATELY 19,700 MILES. THE FIRST OCCURRENCE HAPPENED IN DECEMBER 2019. THE MORNING TEMPERATURE WAS IN THE MID 20'S (DEGREE FAHRENHEIT) AND THE TRUCK WAS PARKED OUTSIDE OVERNIGHT.  AFTER OPENING BOTH FRONT DOORS OF THE TRUCK TO LOAD PERSONAL ITEMS AND MYSELF, I WAS UNABLE TO SECURE EITHER FRONT DOOR DUE TO THE FROZEN LATCHES.  I TRIED SEVERAL TIMES TO SHUT AND SLAM THE DOORS AND CONDUCTED A CURSORY VISUAL INSPECTION OF BOTH LATCHES.  THE 'DEFECT' WAS CLEARLY INTERNAL AND THERE WAS NOTHING I WOULD BE ABLE TO DO AT THAT TIME. AFTER SEVERAL MINUTES OF MANIPULATING BOTH DOORS, EVENTUALLY, ONE DOOR LATCHED CLOSED. REPEATED ATTEMPTS WITH THE OTHER DOOR WERE UNSUCCESSFUL. I THEN DROVE APPROXIMATELY 2 MILES TO MY DESTINATION, ON PUBLIC ROADS, HOLDING THE UNLATCHED DOOR CLOSED WITH MY HAND. I FULLY ACCEPT THE DANGER I PLACED MYSELF IN THAT DAY AND BELIEVE MANY OTHERS WILL MAKE THE SAME CHOICE WHEN FACED WITH A SIMILAR SITUATION. MOREOVER, I BELIEVE OTHERS WILL TRAVEL MUCH LONGER DISTANCES WITH FROZEN, UNLATCHED DOORS.  THIS FROZEN LATCH PROBLEM WILL ONLY BEFALL MORE SIMILAR VEHICLES AS THEY AGE. I WAS AWARE OF THE POTENTIAL OF THIS PROBLEM FROM ONLINE FORUMS. I RECEIVED FORD'S LETTER ALERTING OWNERS OF A 'POTENTIAL FIX' FOR ONLY VEHICLES WHICH HAVE EXPERIENCED THE PROBLEM. I HAVE ALSO SEEN NUMEROUS ONLINE POSTINGS THAT FORD'S FIX FOR THE LATCHES IS SOMETIMES UNSUCCESSFUL. I HAVE NOT HAD THIS PROCEDURE PERFORMED AS I DO NOT BELIEVE IT 'FIXES' THE ISSUE OF FROZEN LATCHES AND A FULL REDESIGN OF THE LATCH IS REQUIRED. PEOPLE DRIVING THESE VEHICLES WITH UNLATCHED DOORS IS CLEARLY UNSAFE.  THE DANGER IS EVEN GREATER IF PEOPLE DO NOT REALIZE THE DOOR IS UNLATCHED.</t>
  </si>
  <si>
    <t>F-250 - 2017. ON TWO OCCASIONS THIS WINTER I HAVE HAD DOOR LATCHES ON THIS 2017 FORD F-250 CREW CAB SUPER DUTY FREEZE PREVENTING THE DOOR FROM LATCHING CLOSED AFTER IT WAS OPENED. THE MILEAGE ON THE VEHICLE WAS APPROXIMATELY 19,700 MILES. THE FIRST OCCURRENCE HAPPENED IN DECEMBER 2019. THE MORNING TEMPERATURE WAS IN THE MID 20'S (DEGREE FAHRENHEIT) AND THE TRUCK WAS PARKED OUTSIDE OVERNIGHT.  AFTER OPENING BOTH FRONT DOORS OF THE TRUCK TO LOAD PERSONAL ITEMS AND MYSELF, I WAS UNABLE TO SECURE EITHER FRONT DOOR DUE TO THE FROZEN LATCHES.  I TRIED SEVERAL TIMES TO SHUT AND SLAM THE DOORS AND CONDUCTED A CURSORY VISUAL INSPECTION OF BOTH LATCHES.  THE 'DEFECT' WAS CLEARLY INTERNAL AND THERE WAS NOTHING I WOULD BE ABLE TO DO AT THAT TIME. AFTER SEVERAL MINUTES OF MANIPULATING BOTH DOORS, EVENTUALLY, ONE DOOR LATCHED CLOSED. REPEATED ATTEMPTS WITH THE OTHER DOOR WERE UNSUCCESSFUL. I THEN DROVE APPROXIMATELY 2 MILES TO MY DESTINATION, ON PUBLIC ROADS, HOLDING THE UNLATCHED DOOR CLOSED WITH MY HAND. I FULLY ACCEPT THE DANGER I PLACED MYSELF IN THAT DAY AND BELIEVE MANY OTHERS WILL MAKE THE SAME CHOICE WHEN FACED WITH A SIMILAR SITUATION. MOREOVER, I BELIEVE OTHERS WILL TRAVEL MUCH LONGER DISTANCES WITH FROZEN, UNLATCHED DOORS.  THIS FROZEN LATCH PROBLEM WILL ONLY BEFALL MORE SIMILAR VEHICLES AS THEY AGE. I WAS AWARE OF THE POTENTIAL OF THIS PROBLEM FROM ONLINE FORUMS. I RECEIVED FORD'S LETTER ALERTING OWNERS OF A 'POTENTIAL FIX' FOR ONLY VEHICLES WHICH HAVE EXPERIENCED THE PROBLEM. I HAVE ALSO SEEN NUMEROUS ONLINE POSTINGS THAT FORD'S FIX FOR THE LATCHES IS SOMETIMES UNSUCCESSFUL. I HAVE NOT HAD THIS PROCEDURE PERFORMED AS I DO NOT BELIEVE IT 'FIXES' THE ISSUE OF FROZEN LATCHES AND A FULL REDESIGN OF THE LATCH IS REQUIRED. PEOPLE DRIVING THESE VEHICLES WITH UNLATCHED DOORS IS CLEARLY UNSAFE.  THE DANGER IS EVEN GREATER IF PEOPLE DO NOT REALIZE THE DOOR IS UNLATCHED.</t>
  </si>
  <si>
    <t>T/FE - P558N SUPER DUTY [17-22]</t>
  </si>
  <si>
    <t>F7 - F250HD/350/450/550</t>
  </si>
  <si>
    <t>F8 - F-SERIES SUPERDUTY (NA-KTP)</t>
  </si>
  <si>
    <t>1FM5K7D87FG</t>
  </si>
  <si>
    <t>FRONT PASSENGER SIDE WINDSHIELD MOLDING BECAME LOOSE AND BROKE OFF WHILE DRIVING ON HIGHWAY. THE WINDSHIELD SEAL ALSO FLEW UP AND APPROXIMATELY 3 FEET OF THE THE SEAL CAME OFF AND WAS FLAPPING AGAINST PASSENGER WINDOW BEFORE COMING COMPLETELY DETACHED. IT LOOKS LIKE SOME OF THE WHITE CLIPS ARE BROKEN ON THAT SIDE WINDSHIELD PANEL SO WE ARE UNSURE HOW TO FIX THIS.    SO NOW WE ARE MISSING THE ENTIRE SIDE WINDSHIELD MOLDING, AND ABOUT 2 TO 3 FEET OF WINDSHIELD STRIPPING. NOW WHILE TRAVELING ON THE HIGHWAY, THERE IS ALSO A VIBRATION AND SOUND LIKE AIR IS COMING IN FROM AROUND THE WINDSHIELD. THIS ALL HAPPENED IN THE UPPER 30,000 MILE RANGE WHEN I HAD THE VEHICLE FOR ONLY 3 MONTHS.</t>
  </si>
  <si>
    <t>A-PILLAR MOLDING | LOOSE / DETACHED</t>
  </si>
  <si>
    <t>EXPLORER - 2015. FRONT PASSENGER SIDE WINDSHIELD MOLDING BECAME LOOSE AND BROKE OFF WHILE DRIVING ON HIGHWAY. THE WINDSHIELD SEAL ALSO FLEW UP AND APPROXIMATELY 3 FEET OF THE THE SEAL CAME OFF AND WAS FLAPPING AGAINST PASSENGER WINDOW BEFORE COMING COMPLETELY DETACHED. IT LOOKS LIKE SOME OF THE WHITE CLIPS ARE BROKEN ON THAT SIDE WINDSHIELD PANEL SO WE ARE UNSURE HOW TO FIX THIS.    SO NOW WE ARE MISSING THE ENTIRE SIDE WINDSHIELD MOLDING, AND ABOUT 2 TO 3 FEET OF WINDSHIELD STRIPPING. NOW WHILE TRAVELING ON THE HIGHWAY, THERE IS ALSO A VIBRATION AND SOUND LIKE AIR IS COMING IN FROM AROUND THE WINDSHIELD. THIS ALL HAPPENED IN THE UPPER 30,000 MILE RANGE WHEN I HAD THE VEHICLE FOR ONLY 3 MONTHS.</t>
  </si>
  <si>
    <t>AD - CHICAGO PLANT BUILD</t>
  </si>
  <si>
    <t>1FTER4FHXKL</t>
  </si>
  <si>
    <t>DRIVER'S SIDE WINDOW HAS A FUN-HOUSE DISTORTION IN THE GLASS. THIS MAKES LOOKING OUT THE WINDOW, INCLUDING LOOKING IN THE SIDE-VIEW MIRROR, DIFFICULT AND AFFECTS THE USER'S ATTENTION AND INCITES NAUSEA AND DIZZINESS. THIS IS A 2ND REPLACEMENT, AS THE FIRST WINDOW WAS DEFECTIVE AS WELL. REPLACEMENT IS PENDING, AS FORD IS DRAGGING THEIR FEET ON THE 2ND DEFECTIVE GLASS.</t>
  </si>
  <si>
    <t>WINDOW | DISTORTION</t>
  </si>
  <si>
    <t>Colorado</t>
  </si>
  <si>
    <t>RANGER - 2019. DRIVER'S SIDE WINDOW HAS A FUN-HOUSE DISTORTION IN THE GLASS. THIS MAKES LOOKING OUT THE WINDOW, INCLUDING LOOKING IN THE SIDE-VIEW MIRROR, DIFFICULT AND AFFECTS THE USER'S ATTENTION AND INCITES NAUSEA AND DIZZINESS. THIS IS A 2ND REPLACEMENT, AS THE FIRST WINDOW WAS DEFECTIVE AS WELL. REPLACEMENT IS PENDING, AS FORD IS DRAGGING THEIR FEET ON THE 2ND DEFECTIVE GLASS.</t>
  </si>
  <si>
    <t>CONTINENTAL / MKS</t>
  </si>
  <si>
    <t>1LN6L9SK7H5</t>
  </si>
  <si>
    <t>LEFT FROM DRIVER DOOR WILL NOT LATCH WHEN CLOSED. RECALL #19V-077,  HAVE TAKEN VEHICLE TO FORD DEALERSHIP IN MILLEDGEVILLE ABOUT 2 WEEKS AGO, THEY SEEM TO BE HAVING PROBLEMS GETTING PARTS.</t>
  </si>
  <si>
    <t>CONTINENTAL - 2017. LEFT FROM DRIVER DOOR WILL NOT LATCH WHEN CLOSED. RECALL #19V-077,  HAVE TAKEN VEHICLE TO FORD DEALERSHIP IN MILLEDGEVILLE ABOUT 2 WEEKS AGO, THEY SEEM TO BE HAVING PROBLEMS GETTING PARTS.</t>
  </si>
  <si>
    <t>C/PL - D544N CONTINENTAL [17-20]</t>
  </si>
  <si>
    <t>LD - LINCOLN CONTINENTAL</t>
  </si>
  <si>
    <t>LG - LINCOLN CONTINENTAL (NA-FLATROCK)</t>
  </si>
  <si>
    <t>CL - FLATROCK ASSEMBLY PLANT - USA</t>
  </si>
  <si>
    <t>3FA6P0H92GR</t>
  </si>
  <si>
    <t>I AM FORTUNATE TO HAVE BEEN STATIONARY(THE VEHICLE) AT THE TIME OF THE CASUALTY TO MY 2016 FORD FUSION. I WAS STOPPED AT A STORE AND AFTER I PLACED MY THINGS IN THE BACKSEAT, I WENT TO CLOSE MY REAR DRIVER SIDE DOOR AND IT WOULD NOT CLOSE. THIS HAPPENED JANUARY 14TH, 2020. I WILL MENTION THAT MY 2016 FORD FUSION WAS PURCHASED IN SEPTEMBER 2016 WITH ONLY  17 MILES ON IT, BRAND NEW AT AN OVERSEAS MILITARY VEHICLE DEALERSHIP. MY VEHICLE CURRENTLY ONLY HAS 18,000 MILES ON IT. AS I HAVE NO ROPE OR TIES IN MY VEHICLE, I WAS LEFT WITH TWISTING MY ARM BEHIND THE DRIVER SEAT AND DRIVING HOME(INSTEAD OF MY DESTINATION) WITH MY ARM PAINFULLY TWISTED AROUND AS TO KEEP THE DOOR CLOSED ON THE ROAD TO NOT HIT ANOTHER VEHICLE WHEN I BRAKED OR TURNED. I WOULD SURMISE THIS AS A NOT POSITIVE EXPERIENCE IN THE POURING RAIN. FORD HAS FORMALLY TOLD ME VIA THEIR CUSTOMER CARE LINE THAT MY VEHICLE IS NOT COVERED UNDER ANY SAFETY RECALLS. FORD HAS STATED MY $2000 FORDEXTRACARE 7 YEAR/75,000 MILE EXTENDED WARRANTY ADDITIONALLY WILL NOT COVER THIS CASUALTY. I'VE FOUND EVIDENCE ONLINE THAT FORD ISSUED RECALLS FOR 2013-2015 FORD FUSIONS FOR THIS EXACT PROBLEM. I AM CONCERNED AS TO WHY MY SAFETY CONCERN AND VERY REAL CASUALTY TO MY VEHICLE WAS VALID ON THIS MODEL OF CAR A YEAR PRIOR TO MINE, BUT SOMEHOW IS NOT NOW. CAN A FORD VEHICLE WITH ONLY 18K MILES ON IT AT 3 YEARS OLD BE REASONABLY EXPECTED TO HAVE THE DOORS BREAK IN THE OPEN POSITION? I'M BEING TOLD THAT IT IS NOT A DEFECT OF THE VEHICLE AND I AM TO FOOT THE BILL FOR THIS CASUALTY TO THE VEHICLE.</t>
  </si>
  <si>
    <t>FUSION - 2016. I AM FORTUNATE TO HAVE BEEN STATIONARY(THE VEHICLE) AT THE TIME OF THE CASUALTY TO MY 2016 FORD FUSION. I WAS STOPPED AT A STORE AND AFTER I PLACED MY THINGS IN THE BACKSEAT, I WENT TO CLOSE MY REAR DRIVER SIDE DOOR AND IT WOULD NOT CLOSE. THIS HAPPENED JANUARY 14TH, 2020. I WILL MENTION THAT MY 2016 FORD FUSION WAS PURCHASED IN SEPTEMBER 2016 WITH ONLY  17 MILES ON IT, BRAND NEW AT AN OVERSEAS MILITARY VEHICLE DEALERSHIP. MY VEHICLE CURRENTLY ONLY HAS 18,000 MILES ON IT. AS I HAVE NO ROPE OR TIES IN MY VEHICLE, I WAS LEFT WITH TWISTING MY ARM BEHIND THE DRIVER SEAT AND DRIVING HOME(INSTEAD OF MY DESTINATION) WITH MY ARM PAINFULLY TWISTED AROUND AS TO KEEP THE DOOR CLOSED ON THE ROAD TO NOT HIT ANOTHER VEHICLE WHEN I BRAKED OR TURNED. I WOULD SURMISE THIS AS A NOT POSITIVE EXPERIENCE IN THE POURING RAIN. FORD HAS FORMALLY TOLD ME VIA THEIR CUSTOMER CARE LINE THAT MY VEHICLE IS NOT COVERED UNDER ANY SAFETY RECALLS. FORD HAS STATED MY $2000 FORDEXTRACARE 7 YEAR/75,000 MILE EXTENDED WARRANTY ADDITIONALLY WILL NOT COVER THIS CASUALTY. I'VE FOUND EVIDENCE ONLINE THAT FORD ISSUED RECALLS FOR 2013-2015 FORD FUSIONS FOR THIS EXACT PROBLEM. I AM CONCERNED AS TO WHY MY SAFETY CONCERN AND VERY REAL CASUALTY TO MY VEHICLE WAS VALID ON THIS MODEL OF CAR A YEAR PRIOR TO MINE, BUT SOMEHOW IS NOT NOW. CAN A FORD VEHICLE WITH ONLY 18K MILES ON IT AT 3 YEARS OLD BE REASONABLY EXPECTED TO HAVE THE DOORS BREAK IN THE OPEN POSITION? I'M BEING TOLD THAT IT IS NOT A DEFECT OF THE VEHICLE AND I AM TO FOOT THE BILL FOR THIS CASUALTY TO THE VEHICLE.</t>
  </si>
  <si>
    <t>1FMCU9D7XBK</t>
  </si>
  <si>
    <t>I HAVE ONLY OWNED MY PRE-OWNED VEHICLE FOR 3 YEARS AND HAVE HAD TO REPLACE DRIVER SIDE FRONT BEARING 2X'S, REAR WIPER MOTOR TWICE AND NOW VEHICLE WILL STALL WHILE IN MOTION AND AT STOPS FOR TRAFFIC LIGHTS. I HAVE ALWAYS DRIVEN FORDS AND FEEL THAT THIS IS SOMETHING WITH THE ASSEMBLY LINE BECAUSE I LEARNED OF ANOTHER FROM THE SAME ASSEMBLY LINE THAT HAD THE SAME PROBLEMS.</t>
  </si>
  <si>
    <t>REAR WIPER MOTOR | MALFUCTION</t>
  </si>
  <si>
    <t>Maine</t>
  </si>
  <si>
    <t>ESCAPE - 2011. I HAVE ONLY OWNED MY PRE-OWNED VEHICLE FOR 3 YEARS AND HAVE HAD TO REPLACE DRIVER SIDE FRONT BEARING 2X'S, REAR WIPER MOTOR TWICE AND NOW VEHICLE WILL STALL WHILE IN MOTION AND AT STOPS FOR TRAFFIC LIGHTS. I HAVE ALWAYS DRIVEN FORDS AND FEEL THAT THIS IS SOMETHING WITH THE ASSEMBLY LINE BECAUSE I LEARNED OF ANOTHER FROM THE SAME ASSEMBLY LINE THAT HAD THE SAME PROBLEMS.</t>
  </si>
  <si>
    <t>1FTEW1EP3GK</t>
  </si>
  <si>
    <t>2016 FORD F-150. CONSUMER WRITES IN REGARDS TO DOOR LATCH SAFETY RECALL. *LD    THE CONSUMER STATED THE MANUFACTURER EXCEEDED A REASONABLE AMOUNT OF TIME COMPLETING THE RECALL REPAIR. *JS</t>
  </si>
  <si>
    <t>F-150 - 2016. 2016 FORD F-150. CONSUMER WRITES IN REGARDS TO DOOR LATCH SAFETY RECALL. *LD    THE CONSUMER STATED THE MANUFACTURER EXCEEDED A REASONABLE AMOUNT OF TIME COMPLETING THE RECALL REPAIR. *JS</t>
  </si>
  <si>
    <t>1FTFW1EVXAF</t>
  </si>
  <si>
    <t>WEATHER WAS 28 DEGREES FAHRENHEIT. LEAVING WORK I TURNED ON MY REAR GLASS DEFROST AND ON MY 20 COMMUTE TO MY HOME ABOUT 1 MILE FROM MY HOUSE AT AROUND 4:20 AM CENTRAL STANDARD TIME MY REAR PASSENGER SIDE BACK GLASS SHATTERED. ALL I HEARD WAS A LOUD IMPACT SOUND LIKE SOMETHING HITTING MY ROOF AND WHEN I PULLED UP TO MY HOUSE AND FURTHER INSPECTED MY VEHICLE THAT IS WHEN I NOTICED MY REAR GLASS HAD SHATTERED AND WAS STILL CRACKING. I LOOKED FOR AN IMPACT MARK BUT FOUND NOTHING. BED OF TRUCK WAS EMPTY SO ONLY CONCLUSION IS THAT THE REAR DEFROST MAY HAVE GOT TO HOT WITH COLD GLASS BUT I REALLY DO NOT KNOW.</t>
  </si>
  <si>
    <t>Arkansas</t>
  </si>
  <si>
    <t>F-150 - 2010. WEATHER WAS 28 DEGREES FAHRENHEIT. LEAVING WORK I TURNED ON MY REAR GLASS DEFROST AND ON MY 20 COMMUTE TO MY HOME ABOUT 1 MILE FROM MY HOUSE AT AROUND 4:20 AM CENTRAL STANDARD TIME MY REAR PASSENGER SIDE BACK GLASS SHATTERED. ALL I HEARD WAS A LOUD IMPACT SOUND LIKE SOMETHING HITTING MY ROOF AND WHEN I PULLED UP TO MY HOUSE AND FURTHER INSPECTED MY VEHICLE THAT IS WHEN I NOTICED MY REAR GLASS HAD SHATTERED AND WAS STILL CRACKING. I LOOKED FOR AN IMPACT MARK BUT FOUND NOTHING. BED OF TRUCK WAS EMPTY SO ONLY CONCLUSION IS THAT THE REAR DEFROST MAY HAVE GOT TO HOT WITH COLD GLASS BUT I REALLY DO NOT KNOW.</t>
  </si>
  <si>
    <t>2FMDK3KC5BB</t>
  </si>
  <si>
    <t xml:space="preserve">TL* THE CONTACT OWNS A 2011 FORD EDGE. THE CONTACT STATED THAT THE DOORS OF THE VEHICLE FAILED TO AUTOMATICALLY LOCK WHEN THE VEHICLE WAS DRIVEN AS THE VEHICLE WAS DESIGNED TO OPERATE. THE CONTACT STATED THAT THE DOORS WOULD INTERMITTENTLY LOCK THEN RELEASE THE LOCKS, AS WELL. THE SENSOR THAT INDICATES WHETHER THE DOORS WERE LOCKED CONSISTENTLY STATES THAT DOORS WERE AJAR DESPITE THE ACTUAL POSITIONING AND LOCKING OF THE DOORS. THE VEHICLE WAS TAKEN TO THE (HAWK FORD LOCATED AT 2525 E MAIN ST, SAINT CHARLES, IL 60174, PHONE NUMBER 630-584-1800) WHO INFORMED THE CONTACT THAT THE VEHICLE WAS NOT COVERED UNDER THE CUSTOMER SATISFACTION PROGRAM. THE MANUFACTURER WAS MADE AWARE OF THE ISSUE AND REFERRED THE CONTACT TO NHTSA TO FILE A COMPLAINT. THE APPROXIMATE FAILURE MILEAGE 129,131.  </t>
  </si>
  <si>
    <t>Illinois</t>
  </si>
  <si>
    <t xml:space="preserve">EDGE - 2011. TL* THE CONTACT OWNS A 2011 FORD EDGE. THE CONTACT STATED THAT THE DOORS OF THE VEHICLE FAILED TO AUTOMATICALLY LOCK WHEN THE VEHICLE WAS DRIVEN AS THE VEHICLE WAS DESIGNED TO OPERATE. THE CONTACT STATED THAT THE DOORS WOULD INTERMITTENTLY LOCK THEN RELEASE THE LOCKS, AS WELL. THE SENSOR THAT INDICATES WHETHER THE DOORS WERE LOCKED CONSISTENTLY STATES THAT DOORS WERE AJAR DESPITE THE ACTUAL POSITIONING AND LOCKING OF THE DOORS. THE VEHICLE WAS TAKEN TO THE (HAWK FORD LOCATED AT 2525 E MAIN ST, SAINT CHARLES, IL 60174, PHONE NUMBER 630-584-1800) WHO INFORMED THE CONTACT THAT THE VEHICLE WAS NOT COVERED UNDER THE CUSTOMER SATISFACTION PROGRAM. THE MANUFACTURER WAS MADE AWARE OF THE ISSUE AND REFERRED THE CONTACT TO NHTSA TO FILE A COMPLAINT. THE APPROXIMATE FAILURE MILEAGE 129,131.  </t>
  </si>
  <si>
    <t>1FTEW1EP8JF</t>
  </si>
  <si>
    <t>DOOR LATCHES FREEZE PROHIBITING ENTRY TO THE VEHICLE AND/OR PROHIBITING THE DOORS TO LATCH AND STAY CLOSED.  PARTICULARLY DANGEROUS WHEN DRIVING AND YOU HAVE TO HOLD THE DOOR(S) CLOSED OR IF YOU DON'T KNOW THE DOOR IS FROZEN AND YOU'RE SURPRISED WHEN THE DOOR SWINGS OPEN IN TRAFFIC.  FORD HAS PERFORMED TSB SERVICE SEVERAL TIMES AND IS NOW STATING THERE IS NOTHING MORE THEY CAN DO.</t>
  </si>
  <si>
    <t>F-150 - 2018. DOOR LATCHES FREEZE PROHIBITING ENTRY TO THE VEHICLE AND/OR PROHIBITING THE DOORS TO LATCH AND STAY CLOSED.  PARTICULARLY DANGEROUS WHEN DRIVING AND YOU HAVE TO HOLD THE DOOR(S) CLOSED OR IF YOU DON'T KNOW THE DOOR IS FROZEN AND YOU'RE SURPRISED WHEN THE DOOR SWINGS OPEN IN TRAFFIC.  FORD HAS PERFORMED TSB SERVICE SEVERAL TIMES AND IS NOW STATING THERE IS NOTHING MORE THEY CAN DO.</t>
  </si>
  <si>
    <t>TRANSIT CONNECT</t>
  </si>
  <si>
    <t>NM0GE9F73G1</t>
  </si>
  <si>
    <t>OUR DAUGHTER WAS DRIVING OUR 2016 FORD TRANSIT CONNECT HOME ON 65N RIGHT BEFORE EXIT 78 IN NASHVILLE, TN.  SHE WAS DOING ABOUT 55. IT WAS AT ABOUT 10PM AND THANKFULLY THERE WAS NOT TRAFFIC DIRECTLY BEHIND HER.  THE HUGE GLASS PANORAMIC ROOF  AND SUNSHADE CAME OFF AND TORE FROM THE FRAME OF THE CAR LEAVING DAMAGE TO THE STRUCTURE OF THE CAR.  THERE WAS SLIGHT NOISE AND MY PASSENGERS INFORMED HER THE GLASS ROOF AND SHADE RIPPED OFF. THIS IS NO FAULT OF THE OWNER.  THIS IS A MANUFACTURE DEFECT.     THE DEALERSHIP SAID THERE WAS A PRIOR RECALL 16S35 FOR THE SAME MODEL IN 2014 AND THIS IS EXACTLY WHAT HAPPENED HERE.   THE BONDING/SEALANT USED IS NOT HOLDING.   EITHER FORD IS LIABLE OR THE COMPANY THAT MAKES THE BONDING SEALANT.  SAME THING FOR MERCEDES RECALL FROM 2002-2011.  ROOF GLASS DETACHING FROM ROOFS OF CAR/VAN.</t>
  </si>
  <si>
    <t>MOONROOF GLASS | LOOSE / DETACHED</t>
  </si>
  <si>
    <t>Tennessee</t>
  </si>
  <si>
    <t>TRANSIT CONNECT - 2016. OUR DAUGHTER WAS DRIVING OUR 2016 FORD TRANSIT CONNECT HOME ON 65N RIGHT BEFORE EXIT 78 IN NASHVILLE, TN.  SHE WAS DOING ABOUT 55. IT WAS AT ABOUT 10PM AND THANKFULLY THERE WAS NOT TRAFFIC DIRECTLY BEHIND HER.  THE HUGE GLASS PANORAMIC ROOF  AND SUNSHADE CAME OFF AND TORE FROM THE FRAME OF THE CAR LEAVING DAMAGE TO THE STRUCTURE OF THE CAR.  THERE WAS SLIGHT NOISE AND MY PASSENGERS INFORMED HER THE GLASS ROOF AND SHADE RIPPED OFF. THIS IS NO FAULT OF THE OWNER.  THIS IS A MANUFACTURE DEFECT.     THE DEALERSHIP SAID THERE WAS A PRIOR RECALL 16S35 FOR THE SAME MODEL IN 2014 AND THIS IS EXACTLY WHAT HAPPENED HERE.   THE BONDING/SEALANT USED IS NOT HOLDING.   EITHER FORD IS LIABLE OR THE COMPANY THAT MAKES THE BONDING SEALANT.  SAME THING FOR MERCEDES RECALL FROM 2002-2011.  ROOF GLASS DETACHING FROM ROOFS OF CAR/VAN.</t>
  </si>
  <si>
    <t>C/HC - V408E TRANSIT CONNECT [13-23]</t>
  </si>
  <si>
    <t>C7 - TRANSIT CONNECT</t>
  </si>
  <si>
    <t>T9 - TRANSIT CONNECT (EU-VALENCIA)</t>
  </si>
  <si>
    <t>AY - VALENCIA (SPAIN) PLANT BUILD</t>
  </si>
  <si>
    <t>1FTEW1EF9HF</t>
  </si>
  <si>
    <t xml:space="preserve">TAILGATE OPENS GOING DOWN THE ROAD, TAILGATE OPENS ANYTIME I UNLOCK THE DOORS, AND TAILGATE OPENS WHEN REMOTE IS NEAR TAILGATE WITH NO BUTTONS PUSHED.  </t>
  </si>
  <si>
    <t>Alabama</t>
  </si>
  <si>
    <t xml:space="preserve">F-150 - 2017. TAILGATE OPENS GOING DOWN THE ROAD, TAILGATE OPENS ANYTIME I UNLOCK THE DOORS, AND TAILGATE OPENS WHEN REMOTE IS NEAR TAILGATE WITH NO BUTTONS PUSHED.  </t>
  </si>
  <si>
    <t>1FMCU0HD9JU</t>
  </si>
  <si>
    <t>THE BACK WINDOW ON THE HATCH IS SHATTERING. THE WINDOW FIRST HAD DONE SIZE CRACK IN IT. IT THEN WAS CRACKLING AND AFTER HOURS THE WHOLE WINDOW IS SMALL PIECES. IT WAS JUST SITTING IN MY DRIVEWAY. IT BLEW THE SIDE PANEL OFF.</t>
  </si>
  <si>
    <t>ESCAPE - 2018. THE BACK WINDOW ON THE HATCH IS SHATTERING. THE WINDOW FIRST HAD DONE SIZE CRACK IN IT. IT THEN WAS CRACKLING AND AFTER HOURS THE WHOLE WINDOW IS SMALL PIECES. IT WAS JUST SITTING IN MY DRIVEWAY. IT BLEW THE SIDE PANEL OFF.</t>
  </si>
  <si>
    <t>1FT7W2B63JE</t>
  </si>
  <si>
    <t>FROZEN DOOR LATCH ISSUES, DOOR WILL OPEN BUT NOT CLOSE AFTER SITTING OUTSIDE ALL NIGHT IN THE FREEZING COLD WEATHER.    1/3 - TOOK VEHICLE IN FOR FROZEN DOOR LATCHES AND DEALER DID FORD'S RECOMMENDED FIX.  1/8 - ISSUE HAPPENED AGAIN TOLD TO BRING IT IN A FEW DAYS LATER  1/17 - ISSUE HAPPENED AGAIN.  OPENED A CASE WITH FORD.    THIS IS A SERIOUS SAFETY ISSUE AND IT IS A VERY WIDE SPREAD PROBLEM WITH THESE TRUCKS.  THIS NEEDS TO BE TAKEN CARE OF FOR GOOD ASAP.</t>
  </si>
  <si>
    <t>New Jersey</t>
  </si>
  <si>
    <t>F-250 - 2018. FROZEN DOOR LATCH ISSUES, DOOR WILL OPEN BUT NOT CLOSE AFTER SITTING OUTSIDE ALL NIGHT IN THE FREEZING COLD WEATHER.    1/3 - TOOK VEHICLE IN FOR FROZEN DOOR LATCHES AND DEALER DID FORD'S RECOMMENDED FIX.  1/8 - ISSUE HAPPENED AGAIN TOLD TO BRING IT IN A FEW DAYS LATER  1/17 - ISSUE HAPPENED AGAIN.  OPENED A CASE WITH FORD.    THIS IS A SERIOUS SAFETY ISSUE AND IT IS A VERY WIDE SPREAD PROBLEM WITH THESE TRUCKS.  THIS NEEDS TO BE TAKEN CARE OF FOR GOOD ASAP.</t>
  </si>
  <si>
    <t>1FTFW1E11JF</t>
  </si>
  <si>
    <t>THE DRIVER SIDE FRONT DOOR WILL NOT STAY LATCHED/ CLOSED.</t>
  </si>
  <si>
    <t>F-150 - 2018. THE DRIVER SIDE FRONT DOOR WILL NOT STAY LATCHED/ CLOSED.</t>
  </si>
  <si>
    <t>1FM5K8GT0GG</t>
  </si>
  <si>
    <t xml:space="preserve">TL* THE CONTACT OWNS A 2016 FORD EXPLORER. THE CONTACT STATED WHILE DRIVING AT APPROXIMATELY 70 MPH, THE RUBBER SEAL AROUND THE DRIVER'S SIDE WINDOW DETACHED. THE VEHICLE WAS TAKEN TO (COCONUT POINT FORD LOCATED AT 22400 S TAMIAMI TRAIL, ESTERO, FL 33928) FOR A DIAGNOSIS. THE CONTACT WAS INFORMED THE DETACHMENT WAS NOT A SAFETY DEFECT AND THE COST OF THE REPAIR WOULD BE ASSESSED TO THE VEHICLE OWNER. THE VEHICLE WAS NOT REPAIRED. THE MANUFACTURER WAS NOT NOTIFIED OF THE ISSUE. THE FAILURE MILEAGE WAS 51,000. </t>
  </si>
  <si>
    <t>WINDOW WEATHERSTRIPPING | LOOSE / DETACHED</t>
  </si>
  <si>
    <t xml:space="preserve">EXPLORER - 2016. TL* THE CONTACT OWNS A 2016 FORD EXPLORER. THE CONTACT STATED WHILE DRIVING AT APPROXIMATELY 70 MPH, THE RUBBER SEAL AROUND THE DRIVER'S SIDE WINDOW DETACHED. THE VEHICLE WAS TAKEN TO (COCONUT POINT FORD LOCATED AT 22400 S TAMIAMI TRAIL, ESTERO, FL 33928) FOR A DIAGNOSIS. THE CONTACT WAS INFORMED THE DETACHMENT WAS NOT A SAFETY DEFECT AND THE COST OF THE REPAIR WOULD BE ASSESSED TO THE VEHICLE OWNER. THE VEHICLE WAS NOT REPAIRED. THE MANUFACTURER WAS NOT NOTIFIED OF THE ISSUE. THE FAILURE MILEAGE WAS 51,000. </t>
  </si>
  <si>
    <t>1FTEW1EP8JK</t>
  </si>
  <si>
    <t>WHEN FREEZING TEMPERATURES DRIVERS DOOR DOESN'T LATCH PROPERLY</t>
  </si>
  <si>
    <t>F-150 - 2018. WHEN FREEZING TEMPERATURES DRIVERS DOOR DOESN'T LATCH PROPERLY</t>
  </si>
  <si>
    <t>3FAHP0CG0AR</t>
  </si>
  <si>
    <t>THE DRIVER SIDE DOOR LATCH IS BROKEN AND IS NOT LATCHING WHICH MEANS THE DOOR IS NOT CLOSING. I DISCOVERED THIS WHEN PARKING MY CAR, EXITING LIKE I HAVE DONE THE ENTIRE TIME I'VE HAD MY CAR, COMING BACK, OPENING THE DOOR, AND GOING TO CLOSE IT AND IT NOT LATCHING. I THOUGHT SOMETHING WAS IN THE DOOR FRAME PREVENTING IT FROM CLOSING BUT UPON LOOKING CLOSELY, THE LATCH IS FREELY MOVING AND NOT LOCKING WITH THE DOOR FRAME. I LOOKED THIS ISSUE UP TO SEE IF IT WAS AN EASY FIX (WHICH IT IS NOT) AND THERE HAVE BEEN OTHER FORD RECALLS FOR THIS SAME ISSUE WHICH MY CAR IS NOT COVERED UNDER. THERE HAVE ALSO BEEN MULTIPLE OTHER FORD CUSTOMERS WITH THE SAME ISSUE WITH ALL DIFFERENT MAKES AND MODELS THAT HAVE THAT ALSO WERE NOT COVERED UNDER THE WARRANTY. THIS IS A HUGE SAFETY ISSUE THAT MANY FORD OWNERS ARE DEALING WITH BUT ONLY SELECT FEW MAKES AND MODELS WERE COVERED UNDER THE RECALL. NOW I HAVE TO BRING MY CAR INTO THE DEALERSHIP AND PAY A HUGE BILL TO GET THIS FIXED EVEN THOUGH THIS SHOULD HAVE NEVER HAPPENED AND IT WAS NOTHING I DID. I DON'T HAVE MANY ISSUES WITH MY FORD, WHICH I CONSIDER MYSELF LUCKY FOR. BUT THIS HAZARDOUS ISSUE NEEDS TO BE RESOLVED. I SPOKE WITH FORD AND THEY SAID THEY CANNOT DO ANYTHING FOR ME SINCE I'M NOT COVERED UNDER THE RECALL.</t>
  </si>
  <si>
    <t>FUSION - 2010. THE DRIVER SIDE DOOR LATCH IS BROKEN AND IS NOT LATCHING WHICH MEANS THE DOOR IS NOT CLOSING. I DISCOVERED THIS WHEN PARKING MY CAR, EXITING LIKE I HAVE DONE THE ENTIRE TIME I'VE HAD MY CAR, COMING BACK, OPENING THE DOOR, AND GOING TO CLOSE IT AND IT NOT LATCHING. I THOUGHT SOMETHING WAS IN THE DOOR FRAME PREVENTING IT FROM CLOSING BUT UPON LOOKING CLOSELY, THE LATCH IS FREELY MOVING AND NOT LOCKING WITH THE DOOR FRAME. I LOOKED THIS ISSUE UP TO SEE IF IT WAS AN EASY FIX (WHICH IT IS NOT) AND THERE HAVE BEEN OTHER FORD RECALLS FOR THIS SAME ISSUE WHICH MY CAR IS NOT COVERED UNDER. THERE HAVE ALSO BEEN MULTIPLE OTHER FORD CUSTOMERS WITH THE SAME ISSUE WITH ALL DIFFERENT MAKES AND MODELS THAT HAVE THAT ALSO WERE NOT COVERED UNDER THE WARRANTY. THIS IS A HUGE SAFETY ISSUE THAT MANY FORD OWNERS ARE DEALING WITH BUT ONLY SELECT FEW MAKES AND MODELS WERE COVERED UNDER THE RECALL. NOW I HAVE TO BRING MY CAR INTO THE DEALERSHIP AND PAY A HUGE BILL TO GET THIS FIXED EVEN THOUGH THIS SHOULD HAVE NEVER HAPPENED AND IT WAS NOTHING I DID. I DON'T HAVE MANY ISSUES WITH MY FORD, WHICH I CONSIDER MYSELF LUCKY FOR. BUT THIS HAZARDOUS ISSUE NEEDS TO BE RESOLVED. I SPOKE WITH FORD AND THEY SAID THEY CANNOT DO ANYTHING FOR ME SINCE I'M NOT COVERED UNDER THE RECALL.</t>
  </si>
  <si>
    <t>1FTFW1ET4DF</t>
  </si>
  <si>
    <t>THE REAR WINDOW SHATTERED WHILE HAVING THE REAR WINDOW DEFROST ON AND DRIVING ON A HIGHWAY. NOTHING HIT THE WINDOW, NO BIG BUMPS OR IMPACTS.</t>
  </si>
  <si>
    <t>F-150 - 2013. THE REAR WINDOW SHATTERED WHILE HAVING THE REAR WINDOW DEFROST ON AND DRIVING ON A HIGHWAY. NOTHING HIT THE WINDOW, NO BIG BUMPS OR IMPACTS.</t>
  </si>
  <si>
    <t>1FMEU2D89AU</t>
  </si>
  <si>
    <t>WHEN TEMP IS BELOW FREEZING DRIVERS DOOR WILL NOT CLOSE</t>
  </si>
  <si>
    <t>EXPLORER SPORT TRAC - 2010. WHEN TEMP IS BELOW FREEZING DRIVERS DOOR WILL NOT CLOSE</t>
  </si>
  <si>
    <t>T/UK - EXPLORER SPORT TRAC [07-11]</t>
  </si>
  <si>
    <t>S1 - EXPLORER SPORT TRAC</t>
  </si>
  <si>
    <t>S1 - EXPLORER SPORT TRAC (NA)</t>
  </si>
  <si>
    <t>1FTFW1EG5JF</t>
  </si>
  <si>
    <t>DOOR LOCKS FREEZING  DRIVER DOOR NOT SHUTTING SO UNABLE TO DRIVE SAFELY AS DOOR WILL NOT CLOSE</t>
  </si>
  <si>
    <t>F-150 - 2018. DOOR LOCKS FREEZING  DRIVER DOOR NOT SHUTTING SO UNABLE TO DRIVE SAFELY AS DOOR WILL NOT CLOSE</t>
  </si>
  <si>
    <t>1FTFW1EF1BF</t>
  </si>
  <si>
    <t>THE REAR WINDOW SHATTERED ON THE PASSENGER SIDE OF OUR VEHICLE. I CANNOT SEE OUT OF IT. THE VEHICLE WAS STATIONARY. WE DID NOT SEE ANYTHING HAPPEN TO IT (PERSON) VIA OUR SECURITY CAMERAS. I AM WORRIED IT WILL SHATTER. THIS SEEMS TO BE A COMMON PROBLEM AS I HAVE CONDUCTED RESEARCH ON THE INTERNET.</t>
  </si>
  <si>
    <t>Michigan</t>
  </si>
  <si>
    <t>F-150 - 2011. THE REAR WINDOW SHATTERED ON THE PASSENGER SIDE OF OUR VEHICLE. I CANNOT SEE OUT OF IT. THE VEHICLE WAS STATIONARY. WE DID NOT SEE ANYTHING HAPPEN TO IT (PERSON) VIA OUR SECURITY CAMERAS. I AM WORRIED IT WILL SHATTER. THIS SEEMS TO BE A COMMON PROBLEM AS I HAVE CONDUCTED RESEARCH ON THE INTERNET.</t>
  </si>
  <si>
    <t>DOOR LATCH FREEZING, UNABLE TO CLOSE ONCE OPENED. DOOR APPEARED TO BE CLOSED BUT SWINGS OPEN WHEN DRIVING AND TURNING A CORNER.   HAS HAPPENED AT LEAST 4 TIMES IN LAST 2 MONTHS</t>
  </si>
  <si>
    <t>F-150 - 2018. DOOR LATCH FREEZING, UNABLE TO CLOSE ONCE OPENED. DOOR APPEARED TO BE CLOSED BUT SWINGS OPEN WHEN DRIVING AND TURNING A CORNER.   HAS HAPPENED AT LEAST 4 TIMES IN LAST 2 MONTHS</t>
  </si>
  <si>
    <t>1FTRF14W74N</t>
  </si>
  <si>
    <t>DRIVERS DOOR SLUNG OPEN EVENTHOUGH IT APPEARED LATCHED WHEN I TURNED A CURVE.  IT WAS 15 DEGREES OUTSIDE AT THE TIME OF INCIDENT.  COULD CAUSE AN ACCIDENT .</t>
  </si>
  <si>
    <t>F-150 - 2004. DRIVERS DOOR SLUNG OPEN EVENTHOUGH IT APPEARED LATCHED WHEN I TURNED A CURVE.  IT WAS 15 DEGREES OUTSIDE AT THE TIME OF INCIDENT.  COULD CAUSE AN ACCIDENT .</t>
  </si>
  <si>
    <t>FT - F-SERIES (NA-RETIRED)</t>
  </si>
  <si>
    <t>AR - NORFOLK PLANT BUILD</t>
  </si>
  <si>
    <t>2FMTK4K81FB</t>
  </si>
  <si>
    <t>WHILE PARKED IN MY HOME GARAGE, ABOUT 3-5 MIN AFTER TURNING OFF MY VEHICLE, THE BACK WINDOW EXPLODED AND SHATTERED. THE EXPLOSION WAS LOUD ENOUGH TO BE HEARD THROUGHOUT THE INSIDE THE HOUSE WITH THE GARAGE DOOR SHUT. TIME WAS APPROXIMATELY 8:30 PM.  PRIOR TO PARKING THE CAR I HAD COMMUTED APPROXIMATELY 7 MILES FROM WORK. I DID USE THE FRONT AND REAR DEFROST FOR APPROXIMATELY 5 MINUTES OF THE COMMUTE, BUT HAD SWITCHED TO NORMAL AUTO TEMPERATURE CONTROL FOR MOST OF THE DRIVE.  IT WAS ABOUT 35 DEGREES OUTSIDE.</t>
  </si>
  <si>
    <t>EDGE - 2015. WHILE PARKED IN MY HOME GARAGE, ABOUT 3-5 MIN AFTER TURNING OFF MY VEHICLE, THE BACK WINDOW EXPLODED AND SHATTERED. THE EXPLOSION WAS LOUD ENOUGH TO BE HEARD THROUGHOUT THE INSIDE THE HOUSE WITH THE GARAGE DOOR SHUT. TIME WAS APPROXIMATELY 8:30 PM.  PRIOR TO PARKING THE CAR I HAD COMMUTED APPROXIMATELY 7 MILES FROM WORK. I DID USE THE FRONT AND REAR DEFROST FOR APPROXIMATELY 5 MINUTES OF THE COMMUTE, BUT HAD SWITCHED TO NORMAL AUTO TEMPERATURE CONTROL FOR MOST OF THE DRIVE.  IT WAS ABOUT 35 DEGREES OUTSIDE.</t>
  </si>
  <si>
    <t>1FM5K8B87DG</t>
  </si>
  <si>
    <t>BOTH DRIVER AND PASSENGER DOOR LOCK/LATCH MECHANISMS FAILED SHOWING CAR DOOR IS AJAR WHEN DOOR IS ACTUALLY SHUT. DRIVER DOOR LOCK ACTUATOR FAILED AROUND 30,000 MILES AND PASSENGER LOCK ACTUATOR FAILED AROUND 135000 MILES.     WHEN DRIVING AT NIGHT, THE INTERIOR LIGHTS OF CAR CANNOT BE TURNED OFF UNTIL SPEED REACHES APPROXIMATELY 10 MPH. THIS LEADS TO UNSAFE DRIVING CONDITIONS AND LIMITS DRIVER VISIBILITY OUTSIDE OF CAR DUE TO GLARE.</t>
  </si>
  <si>
    <t>EXPLORER - 2013. BOTH DRIVER AND PASSENGER DOOR LOCK/LATCH MECHANISMS FAILED SHOWING CAR DOOR IS AJAR WHEN DOOR IS ACTUALLY SHUT. DRIVER DOOR LOCK ACTUATOR FAILED AROUND 30,000 MILES AND PASSENGER LOCK ACTUATOR FAILED AROUND 135000 MILES.     WHEN DRIVING AT NIGHT, THE INTERIOR LIGHTS OF CAR CANNOT BE TURNED OFF UNTIL SPEED REACHES APPROXIMATELY 10 MPH. THIS LEADS TO UNSAFE DRIVING CONDITIONS AND LIMITS DRIVER VISIBILITY OUTSIDE OF CAR DUE TO GLARE.</t>
  </si>
  <si>
    <t>T/UB - U502N EXPLORER [11-19]</t>
  </si>
  <si>
    <t>U2 - EXPLORER</t>
  </si>
  <si>
    <t>U2 - EXPLORER (NA-CAP)</t>
  </si>
  <si>
    <t>2FMDK4KC2CB</t>
  </si>
  <si>
    <t>DRIVER DOOR AJAR WARNING LIGHT STAYS ON EVEN WHEN THE DOOR IS CLOSED. IT DRAINS THE BATTERY.</t>
  </si>
  <si>
    <t>EDGE - 2012. DRIVER DOOR AJAR WARNING LIGHT STAYS ON EVEN WHEN THE DOOR IS CLOSED. IT DRAINS THE BATTERY.</t>
  </si>
  <si>
    <t>1FTEW1EG7JF</t>
  </si>
  <si>
    <t>PASSENGER DOOR LOCK FREEZES, DOOR WILL NOT SECURE. PASSENGER IS ENDANGERED.</t>
  </si>
  <si>
    <t>Massachusetts</t>
  </si>
  <si>
    <t>F-150 - 2018. PASSENGER DOOR LOCK FREEZES, DOOR WILL NOT SECURE. PASSENGER IS ENDANGERED.</t>
  </si>
  <si>
    <t>1FTEW1EP0FF</t>
  </si>
  <si>
    <t xml:space="preserve">TL* THE CONTACT OWNS A 2015 FORD F-150. THE CONTACT STATED THAT WHILE OPERATING THE VEHICLE IN COLDER WEATHER BELOW 25 DEGREES THE WINDSHIELD WASHER FLUID WOULD NOT PROPERLY SPRAY ONTO THE FRONT WINDSHIELD CAUSING A VISIBILITY HAZARD TO THE DRIVER. THE CAUSE OF THE FAILURE WAS NOT DETERMINED. THE LOCAL DEALER INVER GROVE FORD/LINCOLN (4725 S. ROBERT TRL, INVER GROVE HEIGHTS, MN) WAS NOTIFIED OF THE FAILURE. THE CONTACT WAS ADVISED THAT A TSB WAS ISSUED FOR THE PROBLEM WHICH INCLUDED THE REPLACEMENT OF A FAULTY HOSED. THE MANUFACTURER WAS NOT NOTIFIED OF THE FAILURE. THE FAILURE MILEAGE WAS 10,000.  </t>
  </si>
  <si>
    <t>WINDSHIELD | POOR VISIBILITY</t>
  </si>
  <si>
    <t xml:space="preserve">F-150 - 2015. TL* THE CONTACT OWNS A 2015 FORD F-150. THE CONTACT STATED THAT WHILE OPERATING THE VEHICLE IN COLDER WEATHER BELOW 25 DEGREES THE WINDSHIELD WASHER FLUID WOULD NOT PROPERLY SPRAY ONTO THE FRONT WINDSHIELD CAUSING A VISIBILITY HAZARD TO THE DRIVER. THE CAUSE OF THE FAILURE WAS NOT DETERMINED. THE LOCAL DEALER INVER GROVE FORD/LINCOLN (4725 S. ROBERT TRL, INVER GROVE HEIGHTS, MN) WAS NOTIFIED OF THE FAILURE. THE CONTACT WAS ADVISED THAT A TSB WAS ISSUED FOR THE PROBLEM WHICH INCLUDED THE REPLACEMENT OF A FAULTY HOSED. THE MANUFACTURER WAS NOT NOTIFIED OF THE FAILURE. THE FAILURE MILEAGE WAS 10,000.  </t>
  </si>
  <si>
    <t>2FMPK4K86HB</t>
  </si>
  <si>
    <t>MY VEHICLE WAS PARKED.  I USED THE AUTO START.  LET IT RUN FOR 2 MINUTES OR SO.  I WENT TO THE VEHICLE, PUT MY PERSONAL PROPERTY IN THE FRONT SEAT. CLOSED THE DOOR.  WENT TO THE BACKSEAT TO GRAB AN ICE SCRAPER, TO CLEAN OFF THE CAR.  CLOSED THE DOOR, AND THE BACK WINDOW CAVED IN.  I AM NOW AFRAID TO DRIVE MY VEHICLE.  I COULD HAVE HAD MY DOGS IN THE BACK OF THE CAR.  WHAT HAPPENS IF THE FULL PIECE OF GLASS THAT IS MY ROOF CAVES IN?  MY CHILD HAS NOW ASKED IF THE WINDSHIELD COULD CAVE IN?</t>
  </si>
  <si>
    <t>REAR WINDOW | DETACHED</t>
  </si>
  <si>
    <t>EDGE - 2017. MY VEHICLE WAS PARKED.  I USED THE AUTO START.  LET IT RUN FOR 2 MINUTES OR SO.  I WENT TO THE VEHICLE, PUT MY PERSONAL PROPERTY IN THE FRONT SEAT. CLOSED THE DOOR.  WENT TO THE BACKSEAT TO GRAB AN ICE SCRAPER, TO CLEAN OFF THE CAR.  CLOSED THE DOOR, AND THE BACK WINDOW CAVED IN.  I AM NOW AFRAID TO DRIVE MY VEHICLE.  I COULD HAVE HAD MY DOGS IN THE BACK OF THE CAR.  WHAT HAPPENS IF THE FULL PIECE OF GLASS THAT IS MY ROOF CAVES IN?  MY CHILD HAS NOW ASKED IF THE WINDSHIELD COULD CAVE IN?</t>
  </si>
  <si>
    <t>3FA6P0LU1DR</t>
  </si>
  <si>
    <t>I HAVE HAD 2 DOOR LATCH FAILURES ON MY VEHICLE WITHIN 7 MONTHS OF EACH OTHER. THE FIRST ONE WAS MY DRIVER DOOR, 2ND FAILURE WAS MY REAR PASSENGER DOOR. I CONTACTED FORD MOTOR CORPORATION, AND THEY ADVISED ME THESE WERE SUPPOSEDLY ALREADY FIXED UNDER THE RECALL THAT THE VEHICLE PREVIOUS HAD. THE FIRST DOOR LATCH FAILED ON 07/06/2019, THE 2ND FAILURE HAPPENED ON 1/19/2020. THE FAILURE HAS CAUSED THE DOORS OPEN AND NOT LATCH CLOSE EVEN WHEN THE VEHICLE IS IN MOTION. I HAVE HAD TO PAY FOR BOTH OF THESE REPAIRS OUT OF POCKET WHEN IT IS CLEARLY A SAFETY ISSUE. MY REAR PASSENGER DOOR IS RARELY USED, I DO NOT HAVE CHILDREN AND I DO NOT OPEN THAT DOOR OFTEN. MY DRIVER DOOR OPENED ON ME WHEN I WAS GOING AROUND A CORNER AT 45 MPH, AND THE REAR PASSENGER DOOR OPENED ON ME AS I WAS PARKING IN A SPOT GOING ABOUT 3 MPH. FORD ADVISED ME THEY WILL LOOK INTO THIS - BUT THIS CAUSES UNEXPECTED FINANCIAL STRAINS FOR THE REPAIRS, AND MAKES ME CONCERNED ABOUT THE OTHER 2 DOORS IN MY VEHICLE THAT ARE NOT RECENTLY REPAIRED.*DT *DL</t>
  </si>
  <si>
    <t>Arizona</t>
  </si>
  <si>
    <t>FUSION - 2013. I HAVE HAD 2 DOOR LATCH FAILURES ON MY VEHICLE WITHIN 7 MONTHS OF EACH OTHER. THE FIRST ONE WAS MY DRIVER DOOR, 2ND FAILURE WAS MY REAR PASSENGER DOOR. I CONTACTED FORD MOTOR CORPORATION, AND THEY ADVISED ME THESE WERE SUPPOSEDLY ALREADY FIXED UNDER THE RECALL THAT THE VEHICLE PREVIOUS HAD. THE FIRST DOOR LATCH FAILED ON 07/06/2019, THE 2ND FAILURE HAPPENED ON 1/19/2020. THE FAILURE HAS CAUSED THE DOORS OPEN AND NOT LATCH CLOSE EVEN WHEN THE VEHICLE IS IN MOTION. I HAVE HAD TO PAY FOR BOTH OF THESE REPAIRS OUT OF POCKET WHEN IT IS CLEARLY A SAFETY ISSUE. MY REAR PASSENGER DOOR IS RARELY USED, I DO NOT HAVE CHILDREN AND I DO NOT OPEN THAT DOOR OFTEN. MY DRIVER DOOR OPENED ON ME WHEN I WAS GOING AROUND A CORNER AT 45 MPH, AND THE REAR PASSENGER DOOR OPENED ON ME AS I WAS PARKING IN A SPOT GOING ABOUT 3 MPH. FORD ADVISED ME THEY WILL LOOK INTO THIS - BUT THIS CAUSES UNEXPECTED FINANCIAL STRAINS FOR THE REPAIRS, AND MAKES ME CONCERNED ABOUT THE OTHER 2 DOORS IN MY VEHICLE THAT ARE NOT RECENTLY REPAIRED.*DT *DL</t>
  </si>
  <si>
    <t>DI - FUSION HYBRID CD391 (NA HSAP)</t>
  </si>
  <si>
    <t>1FT7W2BTXKE</t>
  </si>
  <si>
    <t>WHILE DRIVING AT AROUND 45MPG I HEARD A VERY LOUD SOUND LIKE A GUNSHOT OR A HUGE ROCK HITTING MY TRUCK. WHEN IT WAS SAFE I PULLED OVER TO CHECK FOR ANY DAMAGES. NONE WHERE OBSERVED. THE NEXT DAY I HEARD WIND NOISE AND NO WINDOWS OPEN. I STARTED TO OPEN THE SUNROOF AND HEARD GLASS BREAKING. I GOT HOME AND LOOKED ON ROOF AND SAW A HUGE HOLE IN PANORAMIC PORTION OF SUNROOF AND 1000'S OF PIECES OF GLASS BEING HELD UP BY LINER. NO VANDALISM OR ACCIDENT CAUSED THIS. IF ANYONE IN BACKSEAT THEY COULD HAVE SUFFERED CONSIDERABLE CUTS.</t>
  </si>
  <si>
    <t>F-250 - 2019. WHILE DRIVING AT AROUND 45MPG I HEARD A VERY LOUD SOUND LIKE A GUNSHOT OR A HUGE ROCK HITTING MY TRUCK. WHEN IT WAS SAFE I PULLED OVER TO CHECK FOR ANY DAMAGES. NONE WHERE OBSERVED. THE NEXT DAY I HEARD WIND NOISE AND NO WINDOWS OPEN. I STARTED TO OPEN THE SUNROOF AND HEARD GLASS BREAKING. I GOT HOME AND LOOKED ON ROOF AND SAW A HUGE HOLE IN PANORAMIC PORTION OF SUNROOF AND 1000'S OF PIECES OF GLASS BEING HELD UP BY LINER. NO VANDALISM OR ACCIDENT CAUSED THIS. IF ANYONE IN BACKSEAT THEY COULD HAVE SUFFERED CONSIDERABLE CUTS.</t>
  </si>
  <si>
    <t>1FTFW1ET1EF</t>
  </si>
  <si>
    <t>I WAS BACKING UP IN MY DRIVEWAY, WHEN ALL OF A SUDDEN I HEARD A BIG BANG, I PUT MY PICKUP IN PARK AND GOT OUT TO SEE WHAT IT WAS, WHEN I SEEN MINE BACK DRIVER SIDE WINDOW SHATTERED, I HAVE NO IDEAL WHAT HAPPENED, AND I DID NOT HAVE ON THE DEFROSTER, I AM STILL PUZZLED WHAT HAPPENED.</t>
  </si>
  <si>
    <t>F-150 - 2014. I WAS BACKING UP IN MY DRIVEWAY, WHEN ALL OF A SUDDEN I HEARD A BIG BANG, I PUT MY PICKUP IN PARK AND GOT OUT TO SEE WHAT IT WAS, WHEN I SEEN MINE BACK DRIVER SIDE WINDOW SHATTERED, I HAVE NO IDEAL WHAT HAPPENED, AND I DID NOT HAVE ON THE DEFROSTER, I AM STILL PUZZLED WHAT HAPPENED.</t>
  </si>
  <si>
    <t>2FMDK4KC1BB</t>
  </si>
  <si>
    <t>WHILE SITTING IN STOP[ AND GO TRAFFIC A WARNING IS ISSUED THAT THE ENGINE IS OVERHEATING!  I TURN ON THE HEATER WHILE DRIVING AND THE NOTICE GOES OFF! WHEN I APPROACH THE CAR THE REAR TAILGATE DOOR OPENS AND AT TIMES I CAN'T LOCK THE DOORS AFTER PARKING THE CAR! SOME TIMES A NOTICE OF OIL PRESSURE IS LOW WHILE DRIVING!</t>
  </si>
  <si>
    <t>LIFTGATE LATCH | MALFUNCTION</t>
  </si>
  <si>
    <t>EDGE - 2011. WHILE SITTING IN STOP[ AND GO TRAFFIC A WARNING IS ISSUED THAT THE ENGINE IS OVERHEATING!  I TURN ON THE HEATER WHILE DRIVING AND THE NOTICE GOES OFF! WHEN I APPROACH THE CAR THE REAR TAILGATE DOOR OPENS AND AT TIMES I CAN'T LOCK THE DOORS AFTER PARKING THE CAR! SOME TIMES A NOTICE OF OIL PRESSURE IS LOW WHILE DRIVING!</t>
  </si>
  <si>
    <t>2FMDK3GC2BB</t>
  </si>
  <si>
    <t>MY 2011 FORD EDGE HAS A PROBLEM WITH THE DOOR LATCH: THE PASSENGER FRONT DOOR AND THE DRIVER REAR. EVERYTIME THE DOOR IS SHUT IT SAYS DOOR AJAR.</t>
  </si>
  <si>
    <t>EDGE - 2011. MY 2011 FORD EDGE HAS A PROBLEM WITH THE DOOR LATCH: THE PASSENGER FRONT DOOR AND THE DRIVER REAR. EVERYTIME THE DOOR IS SHUT IT SAYS DOOR AJAR.</t>
  </si>
  <si>
    <t>1FT8W3BT2KE</t>
  </si>
  <si>
    <t>FRONT WHEELS/STEERING STABILIZER BARS.   2019 F-350 SRW WITH 8' BED AND 5400 MILES ON THE TRUCK. THE FRONT WHEELS STARTED BOUNCING WHEN HITTING POTHOLES. IT WAS NOTICEABLE AT LOWER SPEEDS (LESS THAN 35MPH) BUT IT WAS SIGNIFICANTLY MORE DEFINED AT SPEEDS OF OVER 35-40MPH. I DID NOT THINK MUCH OF IT UNTIL IT OCCURRED A COUPLE OF TIMES WHILE DOING ABOUT 45MPH AND TO A POINT WHERE I ALMOST LOST CONTROL OF THE VEHICLE. NOTE: THE TRUCK HAS NEVER BEEN OFF-ROAD OR DRIVEN RECKLESSLY. I RECENTLY TURNED IT IN TO FORD WHERE THEY CONFIRMED THAT THERE HAVE BEEN MANY OTHER INSTANCES REPORTED WITH THE SAME MODEL/YEAR TRUCK. TECHNICIAN STATED IT IS BECOMING A COMMON COMPLAINT AND RELATED TO A FAULTY FRONT WHEEL STABILIZER BARS. FORD IS CURRENTLY REPLACING THE STABILIZER BARS ON MY TRUCK.  HENCE I FELT OBLIGATED TO REPORT THIS ISSUE IN HOPES TO AVOID SOMEONE POSSIBLY GETTING INTO A SEVERE ACCIDENT DUE TO THIS FAULTY STABILIZER BARS.</t>
  </si>
  <si>
    <t>BED | DESIGN ISSUE</t>
  </si>
  <si>
    <t>F-350 - 2019. FRONT WHEELS/STEERING STABILIZER BARS.   2019 F-350 SRW WITH 8' BED AND 5400 MILES ON THE TRUCK. THE FRONT WHEELS STARTED BOUNCING WHEN HITTING POTHOLES. IT WAS NOTICEABLE AT LOWER SPEEDS (LESS THAN 35MPH) BUT IT WAS SIGNIFICANTLY MORE DEFINED AT SPEEDS OF OVER 35-40MPH. I DID NOT THINK MUCH OF IT UNTIL IT OCCURRED A COUPLE OF TIMES WHILE DOING ABOUT 45MPH AND TO A POINT WHERE I ALMOST LOST CONTROL OF THE VEHICLE. NOTE: THE TRUCK HAS NEVER BEEN OFF-ROAD OR DRIVEN RECKLESSLY. I RECENTLY TURNED IT IN TO FORD WHERE THEY CONFIRMED THAT THERE HAVE BEEN MANY OTHER INSTANCES REPORTED WITH THE SAME MODEL/YEAR TRUCK. TECHNICIAN STATED IT IS BECOMING A COMMON COMPLAINT AND RELATED TO A FAULTY FRONT WHEEL STABILIZER BARS. FORD IS CURRENTLY REPLACING THE STABILIZER BARS ON MY TRUCK.  HENCE I FELT OBLIGATED TO REPORT THIS ISSUE IN HOPES TO AVOID SOMEONE POSSIBLY GETTING INTO A SEVERE ACCIDENT DUE TO THIS FAULTY STABILIZER BARS.</t>
  </si>
  <si>
    <t>1FMJK2AT5JE</t>
  </si>
  <si>
    <t>THE REAR WINDOW DEFROST CONNECTORS DETACHED FROM THE REAR WINDOW, WHICH MEANS THE REAR WINDOW DEFROST DOES NOT WORK AT ALL. ON TWO SEPARATE OCCASIONS, THE REAR WINDOW DEFROST SOLDER HAS DETACHED. THE FIRST TIME WAS THE DRIVER SIDE. I TOOK IT IN, AND OUR LOCAL DEALERSHIP FIXED IT WITH A GLUE-ON REPAIR KIT. THE SECOND TIME IT WAS THE PASSENGER SIDE. IT IS CURRENTLY IN WARRANTY JAIL AGAIN AT OUR LOCAL DEALERSHIP SO THEY CAN ATTEMPT TO FIX IT.</t>
  </si>
  <si>
    <t>North Dakota</t>
  </si>
  <si>
    <t>EXPEDITION - 2018. THE REAR WINDOW DEFROST CONNECTORS DETACHED FROM THE REAR WINDOW, WHICH MEANS THE REAR WINDOW DEFROST DOES NOT WORK AT ALL. ON TWO SEPARATE OCCASIONS, THE REAR WINDOW DEFROST SOLDER HAS DETACHED. THE FIRST TIME WAS THE DRIVER SIDE. I TOOK IT IN, AND OUR LOCAL DEALERSHIP FIXED IT WITH A GLUE-ON REPAIR KIT. THE SECOND TIME IT WAS THE PASSENGER SIDE. IT IS CURRENTLY IN WARRANTY JAIL AGAIN AT OUR LOCAL DEALERSHIP SO THEY CAN ATTEMPT TO FIX IT.</t>
  </si>
  <si>
    <t>T/B8 - U553N EXPEDITION [18-24]</t>
  </si>
  <si>
    <t>B3 - EXPEDITION</t>
  </si>
  <si>
    <t>B3 - EXPEDITION (NA)</t>
  </si>
  <si>
    <t>2FMDK3GC3BB</t>
  </si>
  <si>
    <t xml:space="preserve">TL* THE CONTACT OWNS A 2011 FORD EDGE. THE CONTACT STATED THAT DUE TO A DOOR LOCK FAILURE, THE BATTERY WAS DRAINED. THE CONTACT ALSO STATED THAT THE DOOR LOCKS FAILED TO OPERATE AS INTENDED. THE VEHICLE WAS TAKEN TO (KRIEGER FORD, INC. 1800 MORSE RD, COLUMBUS, OH 43229) FOR A DIAGNOSIS. THE CONTACT WAS INFORMED THAT THE PASSENGER'S SIDE LOCK ACTUATORS NEEDED TO BE REPLACED. THE VEHICLE WAS REPAIRED TWICE HOWEVER THE FAILURE RECURRED. THE MANUFACTURER WAS MADE AWARE OF THIS ISSUE BUT DID NOT OFFER ANY ASSISTANCE. THE APPROXIMATE FAILURE MILEAGE WAS 71,000  </t>
  </si>
  <si>
    <t xml:space="preserve">EDGE - 2011. TL* THE CONTACT OWNS A 2011 FORD EDGE. THE CONTACT STATED THAT DUE TO A DOOR LOCK FAILURE, THE BATTERY WAS DRAINED. THE CONTACT ALSO STATED THAT THE DOOR LOCKS FAILED TO OPERATE AS INTENDED. THE VEHICLE WAS TAKEN TO (KRIEGER FORD, INC. 1800 MORSE RD, COLUMBUS, OH 43229) FOR A DIAGNOSIS. THE CONTACT WAS INFORMED THAT THE PASSENGER'S SIDE LOCK ACTUATORS NEEDED TO BE REPLACED. THE VEHICLE WAS REPAIRED TWICE HOWEVER THE FAILURE RECURRED. THE MANUFACTURER WAS MADE AWARE OF THIS ISSUE BUT DID NOT OFFER ANY ASSISTANCE. THE APPROXIMATE FAILURE MILEAGE WAS 71,000  </t>
  </si>
  <si>
    <t>IN COLDER TEMPERATURES, THE ENTIRE INTERIOR DOOR MECHANISMS FREEZE UP AND DO NOT ALLOW THE PASSENGERS TO EXIT OR ENTER THE VEHICLE. MAJOR SAFETY ISSUE! THERE HAVE BEEN SEVERAL TIMES THAT I HAVE HAD TO CRAWL TO THE BACK SEAT TO GET OUT OF MY VEHICLE. WHAT IS GOING TO HAPPEN IN AN EMERGENCY SITUATION?</t>
  </si>
  <si>
    <t>EXPEDITION - 2018. IN COLDER TEMPERATURES, THE ENTIRE INTERIOR DOOR MECHANISMS FREEZE UP AND DO NOT ALLOW THE PASSENGERS TO EXIT OR ENTER THE VEHICLE. MAJOR SAFETY ISSUE! THERE HAVE BEEN SEVERAL TIMES THAT I HAVE HAD TO CRAWL TO THE BACK SEAT TO GET OUT OF MY VEHICLE. WHAT IS GOING TO HAPPEN IN AN EMERGENCY SITUATION?</t>
  </si>
  <si>
    <t>2FMDK4AK8EB</t>
  </si>
  <si>
    <t>INTERMITTENT DOOR AJAR WARNING AND CANNOT LOCK DOORS AND DOME LIGHT STAYS ON. FORD HAS A CUSTOMER SATISFACTION PROGRAM (19N09) FOR THIS ISSUE BUT THE DEALER TOLD ME THAT MY VIN NUMBER DOES NOT QUALIFY FOR THIS EVEN THOUGH THE DOOR PARTS ARE THE SAME PART NUMBER FROM 2011 THROUGH 2014.</t>
  </si>
  <si>
    <t>EDGE - 2014. INTERMITTENT DOOR AJAR WARNING AND CANNOT LOCK DOORS AND DOME LIGHT STAYS ON. FORD HAS A CUSTOMER SATISFACTION PROGRAM (19N09) FOR THIS ISSUE BUT THE DEALER TOLD ME THAT MY VIN NUMBER DOES NOT QUALIFY FOR THIS EVEN THOUGH THE DOOR PARTS ARE THE SAME PART NUMBER FROM 2011 THROUGH 2014.</t>
  </si>
  <si>
    <t>1FADP3F20DL</t>
  </si>
  <si>
    <t>DRIVER SIDE POWER WINDOW STOPPED WORKING</t>
  </si>
  <si>
    <t>POWER WINDOW | MALFUNCTION</t>
  </si>
  <si>
    <t>FOCUS - 2013. DRIVER SIDE POWER WINDOW STOPPED WORKING</t>
  </si>
  <si>
    <t>1FADP3K23DL</t>
  </si>
  <si>
    <t>WINDSHIELD WIPERS WILL GO ERRATIC FOR ABOUT 10-15 MINUTES WHILE DRIVING IN THE RAIN. WHEN THE WIPERS FINALLY TURN OFF THEY WONT COME BACK. CURRENTLY THE WIPERS WILL NOT WORK AT ALL AFTER THIS LAST INCIDENT.</t>
  </si>
  <si>
    <t>Kentucky</t>
  </si>
  <si>
    <t>FOCUS - 2013. WINDSHIELD WIPERS WILL GO ERRATIC FOR ABOUT 10-15 MINUTES WHILE DRIVING IN THE RAIN. WHEN THE WIPERS FINALLY TURN OFF THEY WONT COME BACK. CURRENTLY THE WIPERS WILL NOT WORK AT ALL AFTER THIS LAST INCIDENT.</t>
  </si>
  <si>
    <t>1FTEW1EPXJK</t>
  </si>
  <si>
    <t>ALL FOUR DOORS ARE SUBJECT TO FREEZING. IT IS IN FOR THE SECOND TIME. A RECALL HAS ALREADY BEEN COMPLETED. THE PROBLEM IS THE DOOR WILL OPEN AND WILL NOT LATCH BACK CLOSED. THIS RESULTS IN HAVING TO DRIVE THE VEHICLE WITH THE DOOR UNLATCHED AND SWINGING OPEN FREELY. THIS IS A WIDESPREAD ISSUE THAT NEEDS SOME ATTENTION. THIS IS AN UNSAFE VEHICLE WHEN THE DOOR MUST BE HELD SHUT WHILE DRIVING</t>
  </si>
  <si>
    <t>F-150 - 2018. ALL FOUR DOORS ARE SUBJECT TO FREEZING. IT IS IN FOR THE SECOND TIME. A RECALL HAS ALREADY BEEN COMPLETED. THE PROBLEM IS THE DOOR WILL OPEN AND WILL NOT LATCH BACK CLOSED. THIS RESULTS IN HAVING TO DRIVE THE VEHICLE WITH THE DOOR UNLATCHED AND SWINGING OPEN FREELY. THIS IS A WIDESPREAD ISSUE THAT NEEDS SOME ATTENTION. THIS IS AN UNSAFE VEHICLE WHEN THE DOOR MUST BE HELD SHUT WHILE DRIVING</t>
  </si>
  <si>
    <t>1FTEW1E51JF</t>
  </si>
  <si>
    <t>FORD CURRENTLY HAS AN ISSUE WITH DOOR LATCHES NOT LATCHING SHUT. I'VE HAD MY REAR PASSENGER DOOR COME OPEN WHILE DRIVING DOWN THE ROAD WITH MY DAUGHTER SITTING THERE SCARED TO DEATH. THIS IS UNACCEPTABLE. I'VE HAD MY TRUCK IN SERVICE AT THE DEALERSHIP FOR THE RECALL FIX AND THE SAME PROBLEM STILL EXISTS I HAVE HAD IT BACK TO THE DEALERSHIP THREE TIMES NOW AND IT STILL IS NOT CORRECTED. DOES SOMEONE HAVE TO GET SERIOUSLY INJURED OR KILLED BEFORE SOMEONE FORCED FORD TO DO SOMETHING ABOUT THIS UNBELIEVABLE PROBLEM THAT IS GETTING SWEPT UNDER THE RUG?</t>
  </si>
  <si>
    <t>F-150 - 2018. FORD CURRENTLY HAS AN ISSUE WITH DOOR LATCHES NOT LATCHING SHUT. I'VE HAD MY REAR PASSENGER DOOR COME OPEN WHILE DRIVING DOWN THE ROAD WITH MY DAUGHTER SITTING THERE SCARED TO DEATH. THIS IS UNACCEPTABLE. I'VE HAD MY TRUCK IN SERVICE AT THE DEALERSHIP FOR THE RECALL FIX AND THE SAME PROBLEM STILL EXISTS I HAVE HAD IT BACK TO THE DEALERSHIP THREE TIMES NOW AND IT STILL IS NOT CORRECTED. DOES SOMEONE HAVE TO GET SERIOUSLY INJURED OR KILLED BEFORE SOMEONE FORCED FORD TO DO SOMETHING ABOUT THIS UNBELIEVABLE PROBLEM THAT IS GETTING SWEPT UNDER THE RUG?</t>
  </si>
  <si>
    <t>1FTEW1E50JF</t>
  </si>
  <si>
    <t>THE FIRST TWO MORNINGS AFTER IT SAT OUTSIDE IN TEMPERATURES IN THE TEENS THE DRIVERS DOOR WOULD NOT OPEN FROM THE OUTSIDE. I HAD TO OPEN IT FROM THE INSIDE BY GETTING IN THROUGH THE PASSENGER SIDE. AFTER STARTING IT L COULD NOT GET THE DOOR TO SHUT UNTIL IT WARMED UP LATTER.</t>
  </si>
  <si>
    <t>F-150 - 2018. THE FIRST TWO MORNINGS AFTER IT SAT OUTSIDE IN TEMPERATURES IN THE TEENS THE DRIVERS DOOR WOULD NOT OPEN FROM THE OUTSIDE. I HAD TO OPEN IT FROM THE INSIDE BY GETTING IN THROUGH THE PASSENGER SIDE. AFTER STARTING IT L COULD NOT GET THE DOOR TO SHUT UNTIL IT WARMED UP LATTER.</t>
  </si>
  <si>
    <t>1FTEW1E56JK</t>
  </si>
  <si>
    <t>REAR TAILGATE WILL COME OPEN BY ITS SELF WHILE DRIVING</t>
  </si>
  <si>
    <t>F-150 - 2018. REAR TAILGATE WILL COME OPEN BY ITS SELF WHILE DRIVING</t>
  </si>
  <si>
    <t>1FTEW1EP1JF</t>
  </si>
  <si>
    <t>THE 10 SPEED TRANSMISSION IN THIS TRUCK DOES NOT SHIFT RIGHT. IT SHIFTS VERY HARD SOMETIMES NOT SHIFTING AT ALL. IT SHIFTS HARD ENOUGH TO CAUSE WHIPLASH. ALSO THE DOORS WHEN IT IS COLD OUT DO NOT LATCH CAUSING THE DOOR TO REMAIN OPEN. MY CHILD ALMOST FELL OUT OF MY VEHICLE LUCKILY SHE HAD HER SEAT BELT ON</t>
  </si>
  <si>
    <t>F-150 - 2018. THE 10 SPEED TRANSMISSION IN THIS TRUCK DOES NOT SHIFT RIGHT. IT SHIFTS VERY HARD SOMETIMES NOT SHIFTING AT ALL. IT SHIFTS HARD ENOUGH TO CAUSE WHIPLASH. ALSO THE DOORS WHEN IT IS COLD OUT DO NOT LATCH CAUSING THE DOOR TO REMAIN OPEN. MY CHILD ALMOST FELL OUT OF MY VEHICLE LUCKILY SHE HAD HER SEAT BELT ON</t>
  </si>
  <si>
    <t>3FAHP0JG6AR</t>
  </si>
  <si>
    <t xml:space="preserve">TL* THE CONTACT OWNS A 2010 FORD FUSION. THE CONTACT STATED THAT THE REAR DRIVER SIDE DOOR HANDLE WAS INOPERABLE. THE CONTACT STATED THAT THE DOOR HANDLES WERE REPLACED BY FORD OF MONROEVILLE, 3696 WILLIAM PENN. HWY, MONROEVILLE, PA 15146 N FOUR SEPARATE OCCASIONS. THE VEHICLE WAS NOT REPAIRED AGAIN. THE MANUFACTURER WAS NOTIFIED OF THE FAILURE. THE APPROXIMATE FAILURE MILEAGE WAS 104,479.  </t>
  </si>
  <si>
    <t xml:space="preserve">FUSION - 2010. TL* THE CONTACT OWNS A 2010 FORD FUSION. THE CONTACT STATED THAT THE REAR DRIVER SIDE DOOR HANDLE WAS INOPERABLE. THE CONTACT STATED THAT THE DOOR HANDLES WERE REPLACED BY FORD OF MONROEVILLE, 3696 WILLIAM PENN. HWY, MONROEVILLE, PA 15146 N FOUR SEPARATE OCCASIONS. THE VEHICLE WAS NOT REPAIRED AGAIN. THE MANUFACTURER WAS NOTIFIED OF THE FAILURE. THE APPROXIMATE FAILURE MILEAGE WAS 104,479.  </t>
  </si>
  <si>
    <t>1FTFW1R6XBF</t>
  </si>
  <si>
    <t>TURNED ON REAR POWER SLIDER WINDOW DEFROST BUT DEFROST LIGHT WOULD NOT COME ON. HOWEVER, SHORTLY AFTER A LOUD SOUND LIKE A GUNSHOT WAS HEARD AND THE REAR WINDOW ON THE PASSENGER SIDE WAS FOUND TO BE SHATTERED. TEMPERATURES WERE IN THE 30S FAHRENHEIT AT THE TIME. CALLED LOCAL DEALER AND THEY RESPONDED THEY DO NOT REPLACE REAR WINDSHIELDS SO IT WAS REPLACED BY LOCAL AUTO GLASS VENDOR.</t>
  </si>
  <si>
    <t>Idaho</t>
  </si>
  <si>
    <t>F-150 - 2011. TURNED ON REAR POWER SLIDER WINDOW DEFROST BUT DEFROST LIGHT WOULD NOT COME ON. HOWEVER, SHORTLY AFTER A LOUD SOUND LIKE A GUNSHOT WAS HEARD AND THE REAR WINDOW ON THE PASSENGER SIDE WAS FOUND TO BE SHATTERED. TEMPERATURES WERE IN THE 30S FAHRENHEIT AT THE TIME. CALLED LOCAL DEALER AND THEY RESPONDED THEY DO NOT REPLACE REAR WINDSHIELDS SO IT WAS REPLACED BY LOCAL AUTO GLASS VENDOR.</t>
  </si>
  <si>
    <t>1FADP3K20FL</t>
  </si>
  <si>
    <t>WIND SHIELD WIPERS MALFUNCTION AFTER 15 TO 30 MINS THEY RAPIDLY SPEED TO AND YOU ARE NOT ABLE TO CONTROL MODULE. THEN WIPERS SLOW DOWN AND TURN OFF AND ARE UNABLE TO COME BACK ON. ALSO WHEN YOU TURN VEHICLE OFF WINDSHIELD WIPERS STAY ON.</t>
  </si>
  <si>
    <t>FOCUS - 2015. WIND SHIELD WIPERS MALFUNCTION AFTER 15 TO 30 MINS THEY RAPIDLY SPEED TO AND YOU ARE NOT ABLE TO CONTROL MODULE. THEN WIPERS SLOW DOWN AND TURN OFF AND ARE UNABLE TO COME BACK ON. ALSO WHEN YOU TURN VEHICLE OFF WINDSHIELD WIPERS STAY ON.</t>
  </si>
  <si>
    <t>1FTFW1ET5EK</t>
  </si>
  <si>
    <t>REMOTELY STARTED THE TRUCK IN 35 DEGREE WEATHER ON 22 JANUARY 2020 IN MY DRIVEWAY.  I UNLOCKED MY TRUCK AND GOT IN TO MOVE IT AND NOTICED THE REAR DRIVER'S SIDE GLASS WAS SHATTERED.  I DID NOT NOTICE ANY VISIBLE CAUSE OF THE DAMAGE SO SURMISED IT MUST HAVE BEEN A DEFECT.</t>
  </si>
  <si>
    <t>F-150 - 2014. REMOTELY STARTED THE TRUCK IN 35 DEGREE WEATHER ON 22 JANUARY 2020 IN MY DRIVEWAY.  I UNLOCKED MY TRUCK AND GOT IN TO MOVE IT AND NOTICED THE REAR DRIVER'S SIDE GLASS WAS SHATTERED.  I DID NOT NOTICE ANY VISIBLE CAUSE OF THE DAMAGE SO SURMISED IT MUST HAVE BEEN A DEFECT.</t>
  </si>
  <si>
    <t>1FAHP3F22CL</t>
  </si>
  <si>
    <t>WIPERS JUST STOPPED WORKING WITH NO INDICATIONS OF ANY ISSUES. CHANGED FUSE AND NO CHANGE. I USED WIPERS ON MONDAY WHILE DRIVING AND TUESDAY MORNING WENT TO SPRAY WASHER FLUID TO CLEAN AND SPRAYER WORKED AND NO MOTION IN WIPERS. MY CAR WAS IN MY DRIVEWAY AT 94 BETHEL RIDGE ROAD</t>
  </si>
  <si>
    <t>FRONT WIPER | TOTALLY INOPERATIVE</t>
  </si>
  <si>
    <t>FOCUS - 2012. WIPERS JUST STOPPED WORKING WITH NO INDICATIONS OF ANY ISSUES. CHANGED FUSE AND NO CHANGE. I USED WIPERS ON MONDAY WHILE DRIVING AND TUESDAY MORNING WENT TO SPRAY WASHER FLUID TO CLEAN AND SPRAYER WORKED AND NO MOTION IN WIPERS. MY CAR WAS IN MY DRIVEWAY AT 94 BETHEL RIDGE ROAD</t>
  </si>
  <si>
    <t>3FADP4BJXEM</t>
  </si>
  <si>
    <t>MY TRANSMISSION NOT WORKING PROPERLY...  AND HAD TO REPLACE 2 BACK DOORS THEY WOULD NOT SHOT PROPERLY TOO..</t>
  </si>
  <si>
    <t>FIESTA - 2014. MY TRANSMISSION NOT WORKING PROPERLY...  AND HAD TO REPLACE 2 BACK DOORS THEY WOULD NOT SHOT PROPERLY TOO..</t>
  </si>
  <si>
    <t>C/CT - B299N FIESTA MCA [13-19]</t>
  </si>
  <si>
    <t>1FTFX1E56JF</t>
  </si>
  <si>
    <t>LOUD CLUNK WHEN STARTING TRUCK AND DRIVE SHAFT MOVES. BROUGHT TO DEALER TWICE, JULY &amp; OCT 2018 THEY FOUND NOTHING. WHEN AT A STOPD LIGHT/SIGN, IT HESITATES WHEN READY TO PROCEED, TRANSMISSION IS NOT ENGAGING RIGHT AWAY, IT'S DELAYED. VERY DANGEROUS.  MY HUSBAND NOTICED SLIGHT JERKING AT TIMES. DRIVER SIDE DOOR FROZE AND COULD NOT OPEN TWICE. HAD TO USE PASSENGER SIDE.</t>
  </si>
  <si>
    <t>F-150 - 2018. LOUD CLUNK WHEN STARTING TRUCK AND DRIVE SHAFT MOVES. BROUGHT TO DEALER TWICE, JULY &amp; OCT 2018 THEY FOUND NOTHING. WHEN AT A STOPD LIGHT/SIGN, IT HESITATES WHEN READY TO PROCEED, TRANSMISSION IS NOT ENGAGING RIGHT AWAY, IT'S DELAYED. VERY DANGEROUS.  MY HUSBAND NOTICED SLIGHT JERKING AT TIMES. DRIVER SIDE DOOR FROZE AND COULD NOT OPEN TWICE. HAD TO USE PASSENGER SIDE.</t>
  </si>
  <si>
    <t>2FMDK4JC2DB</t>
  </si>
  <si>
    <t>MY SENSOR LIGHT FOR DIRIVER SIDE SEAT BELT SHOWS DOOR IS AJAR WHEN DOOR IS SHUT.  I HAVE TO OPEN AND SHUT DOOR A COUPLE TIME FOR THE SENSOR TO GO OFF</t>
  </si>
  <si>
    <t>EDGE - 2013. MY SENSOR LIGHT FOR DIRIVER SIDE SEAT BELT SHOWS DOOR IS AJAR WHEN DOOR IS SHUT.  I HAVE TO OPEN AND SHUT DOOR A COUPLE TIME FOR THE SENSOR TO GO OFF</t>
  </si>
  <si>
    <t>1FMHK7D84BG</t>
  </si>
  <si>
    <t xml:space="preserve">TL* THE CONTACT OWNS A 2011 FORD EXPLORER. THE CONTACT STATED THAT THE AFTER STARTING THE VEHICLE THE FRONT WINDSHIELD WIPERS INDEPENDENTLY ACTIVATED CAUSING A VISIBILITY HAZARD TO THE DRIVER. THE CAUSE OF THE FAILURE WAS NOT DETERMINED. THE LOCAL DEALER SAM SCISM MOTORS (5019 FLAT RIVER RD., FARMINGTON MO) AND THE MANUFACTURER WERE BOTH NOTIFIED OF THE FAILURE. THE FAILURE MILEAGE WAS 170,000.  </t>
  </si>
  <si>
    <t>Missouri</t>
  </si>
  <si>
    <t xml:space="preserve">EXPLORER - 2011. TL* THE CONTACT OWNS A 2011 FORD EXPLORER. THE CONTACT STATED THAT THE AFTER STARTING THE VEHICLE THE FRONT WINDSHIELD WIPERS INDEPENDENTLY ACTIVATED CAUSING A VISIBILITY HAZARD TO THE DRIVER. THE CAUSE OF THE FAILURE WAS NOT DETERMINED. THE LOCAL DEALER SAM SCISM MOTORS (5019 FLAT RIVER RD., FARMINGTON MO) AND THE MANUFACTURER WERE BOTH NOTIFIED OF THE FAILURE. THE FAILURE MILEAGE WAS 170,000.  </t>
  </si>
  <si>
    <t>1FADP3N29EL</t>
  </si>
  <si>
    <t>CAR WAS TAKEN TO FORD DEALERSHIP TO HAVE THE RECALLS DONE FOR THE TRANSMISSION, FUEL TANK EVAP AND DOOR LATCH. FORD COMPLETED THE RECALLS FOR THE FUEL SYSTEM AND DOOR LATCH AT THIS POTICULAR TIME THE TRANSMISSION WAS NOT FIXED.(DID NOT PASS FORDS SHUTTER TEST). AT THIS TIME THE CHECK ENGINE LIGHT WAS ON BECAUSE OF THE TRANSMISSION, ACCORDING TO THE FORD DEALERSHIP. I PICKED THE CAR UP AMD DROVE WITH MY SON THE VEHICLE DID NOT DRIVE RIGHT BECAUSE TRANSMISSION ISSUES. I CONTACTED THE DEALERSHIP AGAIN AFTER CONTACTING FORD MOTOR COMPANY ABOUT MY CONCERN WITH THE DRIVABILITY OF THE CAR. I MADE AN APPOINTMENT BUT HAD TO WAIT APPROXIMATELY THREE WEEKS BECAUSE THEY WERE REPLACING THE FLOOR IN THEIR SHOP. THE CHECK ENGINE LIGHT REMAINED ON THE ENTIRE TIME UNTIL THE APPOINTMENT. AFTER DROPPING HE CAR OFF AND FORD DIAGNOSING THE PROBLEM, I RECEIVED A CALL SAYING FORD MOTOR IS NOW COVERING THE TRANSMISSION AND THEY WILL HAVE TO WAIT FOR PARTS TO FINISH IT. AT THIS TIME THEY ALSO INFORMED ME THAT THE CHECK ENGINE LIGHT IS NOW ON BECAUSE OF THE PURGE VALVE. I HAD BARELY DRIVEN THE CAR SINCE THE LAST VISIT WHEN THE RECALLS WERE TAKEN CARE OF?? THEY STATED THAT THE PURGE VALVE WOULD NOT BE COVERED BECAUSE THE RECALL HAD BEEN COMPLETED ON THE FUEL TANK. RELUCTANTLY I TOLD THEM TO REPLACE AT MY COST. THE DEALERSHIP CALLED TO SAY THE VEHICLE WAS COMPLETE. I PICKED IT UP THAT EVENING AND MADE IT 7 MILES AWAY FROM THE DEALER AND THE CHECK ENGINE LIGHT CAME ON ONCE AGAIN. I CALLED THE DEALER IMMEDIATLEY TO LET THEM KNOW AND THEY COULD NOT GET ME IN RIGHT AWAY. MY SON AND I TOOK IT FOR A RIDE THE FOLLOWING DAY AND APPROXIMATY 40 MILES THE CAR LOST POWER AND COULD NOT GO ABOVE 40MPH ON THE INTERSTATE. I CALLED TO MAKE ANOTHER APPOINTMENT WHEN THEY DIAGNOSED THIS TIME BOTH CATYLITIC CONVERTORS ARE BAD AND WILL COST $2100 TO REPAIR. WHAT CAUSED THESE TO GO BAD THIS WAS NOT AN ISSUE UNTIL RECA</t>
  </si>
  <si>
    <t>FOCUS - 2014. CAR WAS TAKEN TO FORD DEALERSHIP TO HAVE THE RECALLS DONE FOR THE TRANSMISSION, FUEL TANK EVAP AND DOOR LATCH. FORD COMPLETED THE RECALLS FOR THE FUEL SYSTEM AND DOOR LATCH AT THIS POTICULAR TIME THE TRANSMISSION WAS NOT FIXED.(DID NOT PASS FORDS SHUTTER TEST). AT THIS TIME THE CHECK ENGINE LIGHT WAS ON BECAUSE OF THE TRANSMISSION, ACCORDING TO THE FORD DEALERSHIP. I PICKED THE CAR UP AMD DROVE WITH MY SON THE VEHICLE DID NOT DRIVE RIGHT BECAUSE TRANSMISSION ISSUES. I CONTACTED THE DEALERSHIP AGAIN AFTER CONTACTING FORD MOTOR COMPANY ABOUT MY CONCERN WITH THE DRIVABILITY OF THE CAR. I MADE AN APPOINTMENT BUT HAD TO WAIT APPROXIMATELY THREE WEEKS BECAUSE THEY WERE REPLACING THE FLOOR IN THEIR SHOP. THE CHECK ENGINE LIGHT REMAINED ON THE ENTIRE TIME UNTIL THE APPOINTMENT. AFTER DROPPING HE CAR OFF AND FORD DIAGNOSING THE PROBLEM, I RECEIVED A CALL SAYING FORD MOTOR IS NOW COVERING THE TRANSMISSION AND THEY WILL HAVE TO WAIT FOR PARTS TO FINISH IT. AT THIS TIME THEY ALSO INFORMED ME THAT THE CHECK ENGINE LIGHT IS NOW ON BECAUSE OF THE PURGE VALVE. I HAD BARELY DRIVEN THE CAR SINCE THE LAST VISIT WHEN THE RECALLS WERE TAKEN CARE OF?? THEY STATED THAT THE PURGE VALVE WOULD NOT BE COVERED BECAUSE THE RECALL HAD BEEN COMPLETED ON THE FUEL TANK. RELUCTANTLY I TOLD THEM TO REPLACE AT MY COST. THE DEALERSHIP CALLED TO SAY THE VEHICLE WAS COMPLETE. I PICKED IT UP THAT EVENING AND MADE IT 7 MILES AWAY FROM THE DEALER AND THE CHECK ENGINE LIGHT CAME ON ONCE AGAIN. I CALLED THE DEALER IMMEDIATLEY TO LET THEM KNOW AND THEY COULD NOT GET ME IN RIGHT AWAY. MY SON AND I TOOK IT FOR A RIDE THE FOLLOWING DAY AND APPROXIMATY 40 MILES THE CAR LOST POWER AND COULD NOT GO ABOVE 40MPH ON THE INTERSTATE. I CALLED TO MAKE ANOTHER APPOINTMENT WHEN THEY DIAGNOSED THIS TIME BOTH CATYLITIC CONVERTORS ARE BAD AND WILL COST $2100 TO REPAIR. WHAT CAUSED THESE TO GO BAD THIS WAS NOT AN ISSUE UNTIL RECA</t>
  </si>
  <si>
    <t>1FTEX1CP5KK</t>
  </si>
  <si>
    <t xml:space="preserve">TL* THE CONTACT OWNS A 2019 FORD F-150. WHILE DRIVING AT VARIOUS SPEEDS AT NIGHT THE HEADLIGHTS FAILED TO PRODUCE ADEQUATE LIGHT. THERE WERE NO WARNING LIGHTS ILLUMINATED. THE VEHICLE WAS TAKEN TO SANDERSON FORD 6400 N 51ST AVE, GLENDALE, AZ 85301 (800) 729-3501 WHERE IT WAS DIAGNOSED THAT A LIGHT ADJUSTMENT WAS NEEDED. THE VEHICLE WAS REPAIRED HOWEVER, THE FAILURE RECURRED. THE MANUFACTURER WAS NOT CONTACTED. THE FAILURE MILEAGE WAS 3,000.  </t>
  </si>
  <si>
    <t xml:space="preserve">F-150 - 2019. TL* THE CONTACT OWNS A 2019 FORD F-150. WHILE DRIVING AT VARIOUS SPEEDS AT NIGHT THE HEADLIGHTS FAILED TO PRODUCE ADEQUATE LIGHT. THERE WERE NO WARNING LIGHTS ILLUMINATED. THE VEHICLE WAS TAKEN TO SANDERSON FORD 6400 N 51ST AVE, GLENDALE, AZ 85301 (800) 729-3501 WHERE IT WAS DIAGNOSED THAT A LIGHT ADJUSTMENT WAS NEEDED. THE VEHICLE WAS REPAIRED HOWEVER, THE FAILURE RECURRED. THE MANUFACTURER WAS NOT CONTACTED. THE FAILURE MILEAGE WAS 3,000.  </t>
  </si>
  <si>
    <t>1FTEW1EF6FF</t>
  </si>
  <si>
    <t>2015 F-150 SUPERCAB AND SUPERCREW CAB VEHICLES BUILT ON OR BEFORE 3/25/2015 MAY EXHIBIT INOPERATIVE DOOR LATCHES DURING OR AFTER FREEZING TEMPERATURES.' - TSB 15-0052     TSB 16-0155 (2016)     DOOR LATCH RECALL 17S33 (2017)     FORD CUSTOMER SATISFACTION PROGRAM/RECALL 18N03 (2018).... LATEST ON RECORD.....      THE DOOR LATCH PROBLEMS PERSIST DURING COLD WEATHER CAUSING DOORS TO NOT OPEN AT ALL OR NOT LATCH WHILE DRIVING. THE PROBLEM HAS HAPPENED WHILE THE VEHICLE WAS PARKED AND WHILE DRIVING. MY PROBLEM STARTED IN JANUARY OF 2017 AND HAS PERSISTED EVERY WINTER SINCE THEN. REGARDLESS OF ANY REPAIR ATTEMPTS MADE BY THE DEALERSHIP VIA FORD RECOMMENDED REPAIRS.    MILEAGE AT FIRST CONCERN IS ESTIMATED.</t>
  </si>
  <si>
    <t>F-150 - 2015. '2015 F-150 SUPERCAB AND SUPERCREW CAB VEHICLES BUILT ON OR BEFORE 3/25/2015 MAY EXHIBIT INOPERATIVE DOOR LATCHES DURING OR AFTER FREEZING TEMPERATURES.' - TSB 15-0052     TSB 16-0155 (2016)     DOOR LATCH RECALL 17S33 (2017)     FORD CUSTOMER SATISFACTION PROGRAM/RECALL 18N03 (2018).... LATEST ON RECORD.....      THE DOOR LATCH PROBLEMS PERSIST DURING COLD WEATHER CAUSING DOORS TO NOT OPEN AT ALL OR NOT LATCH WHILE DRIVING. THE PROBLEM HAS HAPPENED WHILE THE VEHICLE WAS PARKED AND WHILE DRIVING. MY PROBLEM STARTED IN JANUARY OF 2017 AND HAS PERSISTED EVERY WINTER SINCE THEN. REGARDLESS OF ANY REPAIR ATTEMPTS MADE BY THE DEALERSHIP VIA FORD RECOMMENDED REPAIRS.    MILEAGE AT FIRST CONCERN IS ESTIMATED.</t>
  </si>
  <si>
    <t>1FTFW1ET9EK</t>
  </si>
  <si>
    <t>I WAS DRIVING ON THE ATLANTIC CITY EXPRESSWAY ON JANUARY 20TH AND AT APPROXIMATELY 3:30 PM, I HEARD A VERY LOUD POP, AS IF A ROCK HAD HIT MY WINDSHIELD.  I CHECKED AND SAW NOTHING, THEN LOOKED IN MY REAR VIEW MIRROR AND SAW THAT THE REAR VIEW WINDOW ON THE DRIVER'S SIDE HAD JUST SHATTERED.  IT WAS A CLEAR DAY WITH LIGHT TRAFFIC AND I HAVE NO IDEA HOW THIS COULD HAVE HAPPENED.  I HAD MY SOFT COVER ON AND IT WAS STILL ON WHEN I ARRIVED AT THE AUTO REPAIR SHOP THAT WOUND UP REPLACING THE WINDOW.  THE OWNER OF THE SHOP SAID HE HADN'T SEEN ANYTHING LIKE IT.  HE CALLED FORD TO SEE IF THEY HAD ANY INFORMATION AND HE WAS TOLD THAT MY VEHICLE WAS OUT OF WARRANTY AND THEY HAD NO RECALLS.      UNFORTUNATELY I DIDN'T TAKE A PICTURE OF IT.  HOWEVER, I DID SEARCH ONLINE AND SAW THAT OTHER PEOPLE HAVE REPORTED SIMILAR OCCURRENCES.  I ALSO SAW THAT YOUR ORGANIZATION IS INTERESTED IN RECEIVING REPORTS SUCH AS THIS, SO THAT IS WHY I AM SUBMITTING IT.  IT DEFINITELY SURPRISED ME WHEN IT HAPPENED AND I AM THANKFUL NO OTHER VEHICLE WAS NEARBY AS I DID SWERVE INITIALLY.    I AM ENCLOSING THE INVOICE I RECEIVED FROM THE REPAIR SHOP.  THEY DIDN'T CHARGE ME FOR ANYTHING BUT THE PARTS.  THANK YOU FOR TAKING THE TIME TO READ THIS!</t>
  </si>
  <si>
    <t>F-150 - 2014. I WAS DRIVING ON THE ATLANTIC CITY EXPRESSWAY ON JANUARY 20TH AND AT APPROXIMATELY 3:30 PM, I HEARD A VERY LOUD POP, AS IF A ROCK HAD HIT MY WINDSHIELD.  I CHECKED AND SAW NOTHING, THEN LOOKED IN MY REAR VIEW MIRROR AND SAW THAT THE REAR VIEW WINDOW ON THE DRIVER'S SIDE HAD JUST SHATTERED.  IT WAS A CLEAR DAY WITH LIGHT TRAFFIC AND I HAVE NO IDEA HOW THIS COULD HAVE HAPPENED.  I HAD MY SOFT COVER ON AND IT WAS STILL ON WHEN I ARRIVED AT THE AUTO REPAIR SHOP THAT WOUND UP REPLACING THE WINDOW.  THE OWNER OF THE SHOP SAID HE HADN'T SEEN ANYTHING LIKE IT.  HE CALLED FORD TO SEE IF THEY HAD ANY INFORMATION AND HE WAS TOLD THAT MY VEHICLE WAS OUT OF WARRANTY AND THEY HAD NO RECALLS.      UNFORTUNATELY I DIDN'T TAKE A PICTURE OF IT.  HOWEVER, I DID SEARCH ONLINE AND SAW THAT OTHER PEOPLE HAVE REPORTED SIMILAR OCCURRENCES.  I ALSO SAW THAT YOUR ORGANIZATION IS INTERESTED IN RECEIVING REPORTS SUCH AS THIS, SO THAT IS WHY I AM SUBMITTING IT.  IT DEFINITELY SURPRISED ME WHEN IT HAPPENED AND I AM THANKFUL NO OTHER VEHICLE WAS NEARBY AS I DID SWERVE INITIALLY.    I AM ENCLOSING THE INVOICE I RECEIVED FROM THE REPAIR SHOP.  THEY DIDN'T CHARGE ME FOR ANYTHING BUT THE PARTS.  THANK YOU FOR TAKING THE TIME TO READ THIS!</t>
  </si>
  <si>
    <t>2LMHJ5FK3FB</t>
  </si>
  <si>
    <t>WE BELIEVE THE MOONROOF SHATTERED WHILE SITTING IN OUR GARAGE. I LEFT WITH THE VEHICLE AND HAD NOT NOTICED ANYTHING UNTIL MY DAUGHTER ASKED WHERE THE COLD AIR HITTING HER FACE WAS COMING FROM AS WE STARTED DOWN THE ROAD. I PUSHED THE BUTTON FOR THE INTERIOR PANEL TO OPEN, AND AS IT BEGAN OPENING WE SAW SHATTERED GLASS EVERYWHERE. NOTHING FELL ON THIS AT ALL. THE GLASS APPEARS TO HAVE BUCKLED AND SHATTERED. THIS IS A MANUFACTURER DEFECT THAT LINCOLN NEEDS TO ADDRESS.</t>
  </si>
  <si>
    <t>MKT - 2015. WE BELIEVE THE MOONROOF SHATTERED WHILE SITTING IN OUR GARAGE. I LEFT WITH THE VEHICLE AND HAD NOT NOTICED ANYTHING UNTIL MY DAUGHTER ASKED WHERE THE COLD AIR HITTING HER FACE WAS COMING FROM AS WE STARTED DOWN THE ROAD. I PUSHED THE BUTTON FOR THE INTERIOR PANEL TO OPEN, AND AS IT BEGAN OPENING WE SAW SHATTERED GLASS EVERYWHERE. NOTHING FELL ON THIS AT ALL. THE GLASS APPEARS TO HAVE BUCKLED AND SHATTERED. THIS IS A MANUFACTURER DEFECT THAT LINCOLN NEEDS TO ADDRESS.</t>
  </si>
  <si>
    <t>1FM5K8B85DG</t>
  </si>
  <si>
    <t>I RECENTLY HAVE NOTICED WATER ON THE 3RD SEAT BELTS. TOOK IT TO MY MECHANIC WHO THOUGHT THE WATER WAS COMING FROM A PLUG IN THE REAR.  SEALED IT BUT STILL HAD ISSUES. TOOK THE PANELS OFF IN THE TRUNK AND RAN THE WATER TEST AGAIN.  FOUND THE ISSUE   WAS COMING FROM THE SIDES OF THE TAILGATE AT THE TOP WHERE THE WELD APPEARS TO BE CRACKING LETTING WATER IN ON BOTH SEATBELTS AND INTO THE SPARE TIRE WHEEL WELL. I HAVE SEEN OTHER COMMENTS TO THE SAME ISSUE.  HAPPENS ANYTIME WATER IS HITTING THE CAR LIKE RAIN OR CAR WASH.</t>
  </si>
  <si>
    <t>LIFTGATE | WATER LEAK</t>
  </si>
  <si>
    <t>EXPLORER - 2013. I RECENTLY HAVE NOTICED WATER ON THE 3RD SEAT BELTS. TOOK IT TO MY MECHANIC WHO THOUGHT THE WATER WAS COMING FROM A PLUG IN THE REAR.  SEALED IT BUT STILL HAD ISSUES. TOOK THE PANELS OFF IN THE TRUNK AND RAN THE WATER TEST AGAIN.  FOUND THE ISSUE   WAS COMING FROM THE SIDES OF THE TAILGATE AT THE TOP WHERE THE WELD APPEARS TO BE CRACKING LETTING WATER IN ON BOTH SEATBELTS AND INTO THE SPARE TIRE WHEEL WELL. I HAVE SEEN OTHER COMMENTS TO THE SAME ISSUE.  HAPPENS ANYTIME WATER IS HITTING THE CAR LIKE RAIN OR CAR WASH.</t>
  </si>
  <si>
    <t>2FMDK3KC9BB</t>
  </si>
  <si>
    <t>DOOR ADJAR SENSOR IS FAULTY. DOME LIGHTS STAY ON WHILE DRIVING EVEN THOUGH CAR DOOR IS SHUT. SENSOR THINKS CAR DOOR IS OPEN.</t>
  </si>
  <si>
    <t>EDGE - 2011. DOOR ADJAR SENSOR IS FAULTY. DOME LIGHTS STAY ON WHILE DRIVING EVEN THOUGH CAR DOOR IS SHUT. SENSOR THINKS CAR DOOR IS OPEN.</t>
  </si>
  <si>
    <t>2FMDK3JC4EB</t>
  </si>
  <si>
    <t>DOOR AJAR / TRANSMISSION NOT IN PARK SENSOR IS NOT WORKING PROPERLY.  UNSAFE CONDITION NOT KNOWING IF DOOR LOCK SYSTEM IS WORKING PROPERLY.  HAVE TO STOP NUMEROUS TIME WHILE DRIVING TO CHECK IF DOOR IS ACTUALLY CLOSED AND LOCKED.  ALSO WILL NOT ALLOW INTERIOR LIGHTS TO GO OFF, AND IS SAFETY ISSUE WHEN TRYING TO DRIVE AT NIGHT. EXTREMELY DIFFICULT TO SEE DUE TO LOST OF NIGHT VISION. FORD MOTOR KNOWS OF THE ISSUES FOR YEARS BUT REFUSES TO CORRECT ISSUE VIA A RECALL.  THE VEHICLE ONLY HAS 31,000 MILES ON IT.</t>
  </si>
  <si>
    <t>EDGE - 2014. DOOR AJAR / TRANSMISSION NOT IN PARK SENSOR IS NOT WORKING PROPERLY.  UNSAFE CONDITION NOT KNOWING IF DOOR LOCK SYSTEM IS WORKING PROPERLY.  HAVE TO STOP NUMEROUS TIME WHILE DRIVING TO CHECK IF DOOR IS ACTUALLY CLOSED AND LOCKED.  ALSO WILL NOT ALLOW INTERIOR LIGHTS TO GO OFF, AND IS SAFETY ISSUE WHEN TRYING TO DRIVE AT NIGHT. EXTREMELY DIFFICULT TO SEE DUE TO LOST OF NIGHT VISION. FORD MOTOR KNOWS OF THE ISSUES FOR YEARS BUT REFUSES TO CORRECT ISSUE VIA A RECALL.  THE VEHICLE ONLY HAS 31,000 MILES ON IT.</t>
  </si>
  <si>
    <t>3FA6P0SU6ER</t>
  </si>
  <si>
    <t>IN A PREVIOUS RECALL FOR CERTAIN FOR FUSIONS MANUFACTURED FOR 2013 MODEL YEAR TO 31-OCT-2013. WE FIND THAT THE EXACT ISSUE/PROBLEM FOR WHICH THE FUSION WAS RECALLED IS EFFECTING OUR 2014 IN THE SAME EXACT WAY. *DT*JB     IN ALL OF THE AFFECTED VEHICLES, THE DOOR LATCHES HAVE A PAWL SPRING TAB THAT MAY BREAK. THIS CONDITION WILL TYPICALLY PREVENT THE DOOR FROM LATCHING. IN CERTAIN SITUATIONS WHERE THE DOOR IS ABLE TO BE CLOSED, THE DOOR MAY UNLATCH WHILE DRIVING, INCREASING THE RISK OF INJURY. WHEN WE CALLED OUR LOCAL FORD DEALERSHIP WE WERE DIRECTED TO CALL FORDS CUSTOMER SOLUTIONS DEPARTMENT. WE WERE INFORMED OUR VEHICLE DID NOT HAVE THAT RECALL AND NOTHING COULD BE DONE IN LUE OF FIXING OUR ISSUE BY REPLACING THE DOORS LATCH. OUR PARTICULAR DOOR EFFECTED IS THE RIGHT, PASSENGER REAR. WE DID HAVE THE ISSUE REPAIRED BY A LICENSED AUTO SHOP. BUT THE FACT THAT THE SAME ISSUE, WHICH HAD A RECALL BY FORD, WAS TURNED DOWN AND NOT EVEN SUGGESTED TO HAVE A DEALERSHIP LOOK AT THE ISSUE AND REPORT BACK TO FORD CUSTOMER SOLUTIONS A COMPLETE INFORMED REPORT TO UNDERSTAND THE ISSUE AT HAND WOULD BE THE LEAST THEY COULD DO WITH REGARDS TO THE CUSTOMERS SAFETY. THE CURRENT RECALL CLEARLY EFFECTS MORE VEHICLES THAN FORD HAS EXPECTED. THIS IS WHY WE ARE REPORTING THIS ISSUE.</t>
  </si>
  <si>
    <t>Nevada</t>
  </si>
  <si>
    <t>FUSION - 2014. IN A PREVIOUS RECALL FOR CERTAIN FOR FUSIONS MANUFACTURED FOR 2013 MODEL YEAR TO 31-OCT-2013. WE FIND THAT THE EXACT ISSUE/PROBLEM FOR WHICH THE FUSION WAS RECALLED IS EFFECTING OUR 2014 IN THE SAME EXACT WAY. *DT*JB     IN ALL OF THE AFFECTED VEHICLES, THE DOOR LATCHES HAVE A PAWL SPRING TAB THAT MAY BREAK. THIS CONDITION WILL TYPICALLY PREVENT THE DOOR FROM LATCHING. IN CERTAIN SITUATIONS WHERE THE DOOR IS ABLE TO BE CLOSED, THE DOOR MAY UNLATCH WHILE DRIVING, INCREASING THE RISK OF INJURY. WHEN WE CALLED OUR LOCAL FORD DEALERSHIP WE WERE DIRECTED TO CALL FORDS CUSTOMER SOLUTIONS DEPARTMENT. WE WERE INFORMED OUR VEHICLE DID NOT HAVE THAT RECALL AND NOTHING COULD BE DONE IN LUE OF FIXING OUR ISSUE BY REPLACING THE DOORS LATCH. OUR PARTICULAR DOOR EFFECTED IS THE RIGHT, PASSENGER REAR. WE DID HAVE THE ISSUE REPAIRED BY A LICENSED AUTO SHOP. BUT THE FACT THAT THE SAME ISSUE, WHICH HAD A RECALL BY FORD, WAS TURNED DOWN AND NOT EVEN SUGGESTED TO HAVE A DEALERSHIP LOOK AT THE ISSUE AND REPORT BACK TO FORD CUSTOMER SOLUTIONS A COMPLETE INFORMED REPORT TO UNDERSTAND THE ISSUE AT HAND WOULD BE THE LEAST THEY COULD DO WITH REGARDS TO THE CUSTOMERS SAFETY. THE CURRENT RECALL CLEARLY EFFECTS MORE VEHICLES THAN FORD HAS EXPECTED. THIS IS WHY WE ARE REPORTING THIS ISSUE.</t>
  </si>
  <si>
    <t>1FTEW1EF5FF</t>
  </si>
  <si>
    <t>MY TRUCKS TAIL GATE LATCH IS STUCK CLOSED AND THE MECHANISM WON'T WORK. I CAN'T OPEN THE TAIL GATE AND IT'S LOCKED SHUT. I USE IT FOR WORK DAILY AND NEED ACCESS TO THIS. I HAVE FRIENDS WHO HAVE F-150'S FROM 2015-2017 AS WELL AND THEY HAVE THE PROBLEM WHERE THEIR TAIL GATES EITHER STOP WORKING AND GET LOCKED SHUT OR HAVE BEEN LOCKED OPEN AND CAN'T SHUT THEM. THERE ARE MANY VIDEOS ON YOUTUBE AND MANY PEOPLE WITH THE SAME ISSUES ON DIFFERENT FORUMS TALKING ABOUT THIS PROBLEM ON 2015-2017 F-150 ALL THE UP TO F-350'S.  YOU CAN HEAR THE MECHANISM TRYING TO UNLIKE BECAUSE IT'S AN ELECTRONIC LOCKING/UNLOCKING SYSTEM BUT IT WON'T OPEN. TOO MANY PEOPLE ARE REPLACING THESE ACTUATORS IN THE TAIL GATE WITH THEIR OWN MONEY AND I BELIEVE FORD AND IT'S SUPPLIERS SHOULD BE RESOLVING THIS ISSUE. I USE MY TRUCKS FOR WORK DAILY AND NEED TO GET INTO MY TRUCK BED, BUT WITH A TONNEAU COVER ON IT, I'LL BE LOCKED OUT OF MY OWN BED, SO I CAN'T EVEN PUT A COVER ON IT TO KEEP MY TOOLS LOCKED UP AND SAFE.     I HAVE AN OLD 2002 F-150 AND HAVE NEVER HAD ANY PROBLEMS WITH DOORS OR THE BACK TAIL GATE WHICH I STILL USE DAILY ON THAT TRUCK ALSO FOR WORK. NOT SURE WHY THESE NEWER TRUCKS HAVE SUCH CHEAP OR BAD PARTS.</t>
  </si>
  <si>
    <t>TAILGATE LATCH | MALFUNCTION</t>
  </si>
  <si>
    <t>F-150 - 2015. MY TRUCKS TAIL GATE LATCH IS STUCK CLOSED AND THE MECHANISM WON'T WORK. I CAN'T OPEN THE TAIL GATE AND IT'S LOCKED SHUT. I USE IT FOR WORK DAILY AND NEED ACCESS TO THIS. I HAVE FRIENDS WHO HAVE F-150'S FROM 2015-2017 AS WELL AND THEY HAVE THE PROBLEM WHERE THEIR TAIL GATES EITHER STOP WORKING AND GET LOCKED SHUT OR HAVE BEEN LOCKED OPEN AND CAN'T SHUT THEM. THERE ARE MANY VIDEOS ON YOUTUBE AND MANY PEOPLE WITH THE SAME ISSUES ON DIFFERENT FORUMS TALKING ABOUT THIS PROBLEM ON 2015-2017 F-150 ALL THE UP TO F-350'S.  YOU CAN HEAR THE MECHANISM TRYING TO UNLIKE BECAUSE IT'S AN ELECTRONIC LOCKING/UNLOCKING SYSTEM BUT IT WON'T OPEN. TOO MANY PEOPLE ARE REPLACING THESE ACTUATORS IN THE TAIL GATE WITH THEIR OWN MONEY AND I BELIEVE FORD AND IT'S SUPPLIERS SHOULD BE RESOLVING THIS ISSUE. I USE MY TRUCKS FOR WORK DAILY AND NEED TO GET INTO MY TRUCK BED, BUT WITH A TONNEAU COVER ON IT, I'LL BE LOCKED OUT OF MY OWN BED, SO I CAN'T EVEN PUT A COVER ON IT TO KEEP MY TOOLS LOCKED UP AND SAFE.     I HAVE AN OLD 2002 F-150 AND HAVE NEVER HAD ANY PROBLEMS WITH DOORS OR THE BACK TAIL GATE WHICH I STILL USE DAILY ON THAT TRUCK ALSO FOR WORK. NOT SURE WHY THESE NEWER TRUCKS HAVE SUCH CHEAP OR BAD PARTS.</t>
  </si>
  <si>
    <t>ALL 4 DOORS HAVE MALFUNCTIONED. THEY DO NOT LATCH, OR STAY CLOSED. THIS HAS HAPPENED WHILE IN MOTION AND STATIONARY. TURNING, THE DOOR HAS OPENED AND THE BACK DOORS HAVE FROZEN AND NOT LATCHED. I HAVE VIDEO BUT THEY ARE TOO LARGE TO ATTACH. THIS TRUCK HAS BEEN AT THE DEALERSHIP 5 TIMES FOR THE SAME REPAIR, AND TO DATE THEY'VE HAD IT FOR 23 DAY.    FEB 18 2019  DEC 11 2019  DEC 19 2019  JAN 7 2020  JAN 17 2020</t>
  </si>
  <si>
    <t>F-150 - 2018. ALL 4 DOORS HAVE MALFUNCTIONED. THEY DO NOT LATCH, OR STAY CLOSED. THIS HAS HAPPENED WHILE IN MOTION AND STATIONARY. TURNING, THE DOOR HAS OPENED AND THE BACK DOORS HAVE FROZEN AND NOT LATCHED. I HAVE VIDEO BUT THEY ARE TOO LARGE TO ATTACH. THIS TRUCK HAS BEEN AT THE DEALERSHIP 5 TIMES FOR THE SAME REPAIR, AND TO DATE THEY'VE HAD IT FOR 23 DAY.    FEB 18 2019  DEC 11 2019  DEC 19 2019  JAN 7 2020  JAN 17 2020</t>
  </si>
  <si>
    <t>1FTEW1EG9GK</t>
  </si>
  <si>
    <t>THERE IS A RECALL FOR THE LOCKS FREEZING. I SPOKE WITH FORD CUSTOMER SERVICE THIS MORNING. I HAVE HAD JUST BY DRIVES DOOR REPLACED (THAT IS WERE THE DEALERSHIP STARTS). CUSTOMER SERVICE STATED THAT IS ONLY FIXES THE FRONT DOORS OF MY FOUR DOOR TRUCK. THE TAILGATE OF THE TRUCK ALSO LOCKS AND HAD FROZEN LOCKED. ALL THE DOORS ON MY TRUCK AND THE TAILGATE HAVE FROZEN LOCKED BEFORE. WHEN ASKED IF THERE WAS A RECALL FOR THE TAILGATE. I WAS TOLD THERE IS A FIX BUT IT WILL COST YOU $208. PLUS THEY ARE WORKING ON GETTING ME A PRICE FOR MY REAR DOORS FIXED. THIS IS A KNOW PROBLEM AND RECALL HAS BEEN ISSUED TO ONLY FIX PART OF THE ISSUES. I HAVE VIDEOS OF MY TRYING TO GET INTO MY TRUCK TAILGATE WHILE HITTING THE UNLOCK BUTTON ON MY KEY FOB.</t>
  </si>
  <si>
    <t>TAILGATE LATCH | FROZEN</t>
  </si>
  <si>
    <t>F-150 - 2016. THERE IS A RECALL FOR THE LOCKS FREEZING. I SPOKE WITH FORD CUSTOMER SERVICE THIS MORNING. I HAVE HAD JUST BY DRIVES DOOR REPLACED (THAT IS WERE THE DEALERSHIP STARTS). CUSTOMER SERVICE STATED THAT IS ONLY FIXES THE FRONT DOORS OF MY FOUR DOOR TRUCK. THE TAILGATE OF THE TRUCK ALSO LOCKS AND HAD FROZEN LOCKED. ALL THE DOORS ON MY TRUCK AND THE TAILGATE HAVE FROZEN LOCKED BEFORE. WHEN ASKED IF THERE WAS A RECALL FOR THE TAILGATE. I WAS TOLD THERE IS A FIX BUT IT WILL COST YOU $208. PLUS THEY ARE WORKING ON GETTING ME A PRICE FOR MY REAR DOORS FIXED. THIS IS A KNOW PROBLEM AND RECALL HAS BEEN ISSUED TO ONLY FIX PART OF THE ISSUES. I HAVE VIDEOS OF MY TRYING TO GET INTO MY TRUCK TAILGATE WHILE HITTING THE UNLOCK BUTTON ON MY KEY FOB.</t>
  </si>
  <si>
    <t>2FMDK4JC1DB</t>
  </si>
  <si>
    <t>VEHICLE'S FRONT DRIVER SIDE DOOR LATCH WARRANTY COVERAGE, SPOKE TO SEVERAL FORD SUPERVISORS THEY TOLD ME THEY SENT OUT A LETTER TO COVER THAT ISSUE AND I SHOULD HAVE RECEIVED IT IN DECEMBER 2019 WHICH I DID NOT RECEIVE TILL JANUARY 27TH 2020 THE LETTER CLEARLY SHOWS THE JANUARY 2020 DATE. HENCE MY MILES ARE OVER THE MILEAGE THAT THE LETTER STATES. NO FORD SUPERVISORS WILL OVER RIDE THE 245 MILES I HAVE OVER, SO I HAVE TO DEAL WITH IT MYSELF. I STARTED FIGHTING THIS ISSUE 4 YEARS AGO. IT'S IRONIC THAT I GET THE LETTER AND NOW THEY WON'T COVER IT. SO ONCE AGAIN IT'S A SAFETY ISSUE BECAUSE THE DOORS WON'T LOCK, LEAVING MY GRANDCHILD VULNERABLE TO ANYONE WHO CAN OPEN THE DOOR WHILE STOPPED OR PARKED OR HE MAY OPEN THE DOOR WHILE THE VEHICLE IS MOVING AND GET INJURED.</t>
  </si>
  <si>
    <t>EDGE - 2013. VEHICLE'S FRONT DRIVER SIDE DOOR LATCH WARRANTY COVERAGE, SPOKE TO SEVERAL FORD SUPERVISORS THEY TOLD ME THEY SENT OUT A LETTER TO COVER THAT ISSUE AND I SHOULD HAVE RECEIVED IT IN DECEMBER 2019 WHICH I DID NOT RECEIVE TILL JANUARY 27TH 2020 THE LETTER CLEARLY SHOWS THE JANUARY 2020 DATE. HENCE MY MILES ARE OVER THE MILEAGE THAT THE LETTER STATES. NO FORD SUPERVISORS WILL OVER RIDE THE 245 MILES I HAVE OVER, SO I HAVE TO DEAL WITH IT MYSELF. I STARTED FIGHTING THIS ISSUE 4 YEARS AGO. IT'S IRONIC THAT I GET THE LETTER AND NOW THEY WON'T COVER IT. SO ONCE AGAIN IT'S A SAFETY ISSUE BECAUSE THE DOORS WON'T LOCK, LEAVING MY GRANDCHILD VULNERABLE TO ANYONE WHO CAN OPEN THE DOOR WHILE STOPPED OR PARKED OR HE MAY OPEN THE DOOR WHILE THE VEHICLE IS MOVING AND GET INJURED.</t>
  </si>
  <si>
    <t>FLEX</t>
  </si>
  <si>
    <t>2FMGK5D85FB</t>
  </si>
  <si>
    <t>DOOR LATCH FAILURE. NOTICED PROBLEM WITH DOOR AJAR LIGHT LIT FOR A COUPLE DAYS. SUBSEQUENT BATTERY DRAINING PROBLEMS. SEEMS DUE TO KEEPING LIGHTS ON IN CAR BECAUSE IT THOUGHT DOORS WERE OPEN EVEN THOUGH THEY WERE SECURELY SHUT. WITHIN COUPLE DAYS FRONT DOORS WERE TOTALLY INOPERABLE. COULD NOT OPEN FROM INSIDE OR OUT OF CAR. REQUIRED ENTRY FROM REAR SEAT. THEN UPON DRIVING TO DEALER FOR DIAGNOSIS THE DOOR AJAR LIGHT LIT UP AND RELEASED THE DOOR LATCHES SO THAT BOTH OF THE DOORS ATTEMPTED TO OPEN WHILE DRIVING AT HIGHWAY SPEED. THIS CONDITION HAPPENED TWICE. THIS ISSUE SEEMS TO DIRECTLY MIMIC MULTIPLE KNOWN ISSUES FOR FORD FLEX MODELS AND MANY OTHER FORD MODELS AROUND THIS SAME TIME. AT THIS TIME, 2015 FLEX MODELS ARE NOT INCLUDED (DESPITE THE OBVIOUS EXACT SAME CONDITION). I HAVE BEEN NOTIFIED BY MY LOCAL DEALER, FULTON FORD IN FULTON, MO THAT IT WILL COST ME NEARLY $1000 TO REPAIR BOTH FRONT DOORS THAT FAILED AT THE SAME TIME. REPAIR IS TO TAKE PLACE ON 01/30/20 (WAS DIAGNOSED ON 01/29/20). THEY HAVE CHECKED AND ACKNOWLEDGE THIS MIGHT BE A WIDER FORD ISSUE BUT OUR CAR SIMPLY DOESN'T HAVE A CURRENT RECALL SO NOTHING THEY CAN DO. SEEMS TOTALLY OUT OF PLACE SINCE THERE IS ENOUGH EVIDENCE THAT THIS IS AN ONGOING PROBLEM WITH FORD DOOR LATCHES.</t>
  </si>
  <si>
    <t>FLEX - 2015. DOOR LATCH FAILURE. NOTICED PROBLEM WITH DOOR AJAR LIGHT LIT FOR A COUPLE DAYS. SUBSEQUENT BATTERY DRAINING PROBLEMS. SEEMS DUE TO KEEPING LIGHTS ON IN CAR BECAUSE IT THOUGHT DOORS WERE OPEN EVEN THOUGH THEY WERE SECURELY SHUT. WITHIN COUPLE DAYS FRONT DOORS WERE TOTALLY INOPERABLE. COULD NOT OPEN FROM INSIDE OR OUT OF CAR. REQUIRED ENTRY FROM REAR SEAT. THEN UPON DRIVING TO DEALER FOR DIAGNOSIS THE DOOR AJAR LIGHT LIT UP AND RELEASED THE DOOR LATCHES SO THAT BOTH OF THE DOORS ATTEMPTED TO OPEN WHILE DRIVING AT HIGHWAY SPEED. THIS CONDITION HAPPENED TWICE. THIS ISSUE SEEMS TO DIRECTLY MIMIC MULTIPLE KNOWN ISSUES FOR FORD FLEX MODELS AND MANY OTHER FORD MODELS AROUND THIS SAME TIME. AT THIS TIME, 2015 FLEX MODELS ARE NOT INCLUDED (DESPITE THE OBVIOUS EXACT SAME CONDITION). I HAVE BEEN NOTIFIED BY MY LOCAL DEALER, FULTON FORD IN FULTON, MO THAT IT WILL COST ME NEARLY $1000 TO REPAIR BOTH FRONT DOORS THAT FAILED AT THE SAME TIME. REPAIR IS TO TAKE PLACE ON 01/30/20 (WAS DIAGNOSED ON 01/29/20). THEY HAVE CHECKED AND ACKNOWLEDGE THIS MIGHT BE A WIDER FORD ISSUE BUT OUR CAR SIMPLY DOESN'T HAVE A CURRENT RECALL SO NOTHING THEY CAN DO. SEEMS TOTALLY OUT OF PLACE SINCE THERE IS ENOUGH EVIDENCE THAT THIS IS AN ONGOING PROBLEM WITH FORD DOOR LATCHES.</t>
  </si>
  <si>
    <t>T/P3 - D471N FLEX [09-19]</t>
  </si>
  <si>
    <t>P3 - FLEX</t>
  </si>
  <si>
    <t>P3 - FLEX (NA-OAKVILLE)</t>
  </si>
  <si>
    <t>1FMJK2A53DE</t>
  </si>
  <si>
    <t>INTERMITTENT PART OF WIPER CONTROL NOT WORKING</t>
  </si>
  <si>
    <t>EXPEDITION - 2013. INTERMITTENT PART OF WIPER CONTROL NOT WORKING</t>
  </si>
  <si>
    <t>MOONROOF QUIT WORKING IN THE OPEN POSITION</t>
  </si>
  <si>
    <t>MOONROOF | MALFUNCTION</t>
  </si>
  <si>
    <t>EXPEDITION - 2013. MOONROOF QUIT WORKING IN THE OPEN POSITION</t>
  </si>
  <si>
    <t>1FM5K8HT5KG</t>
  </si>
  <si>
    <t>NOTICED SEVERE EXHAUST SMELL WHEN DEFROST IS ON WHILE DRIVING, AND MORE MODERATELY WHEN THE RECIRCULATED AIR IS ON. LOOKED UP THE ISSUE ONLINE AND FOUND THAT OUR 2019 FORD EXPLORER IS EXPERIENCING THE SAME ISSUES THAT CAUSED A SOFT RECALL FROM FORD FOR THEIR 2011-2017 MODELS.     TOOK IT TO LOCAL FORD SERVICE CENTER, BUT THEY COULD NOT REPLICATE THE ISSUE. HOWEVER, THE TECH AT FORD SERVICE CALLED THEIR HOTLINE, WHO STATED "REAR AIR VENTS WERE LOOSE CAUSING THIS CONCERN".     FOLLOWING THIS CALL, FORD SERVICE CENTER DID THE FOLLOWING (ALL QUOTES ARE FROM SERVICE INVOICE): "REMOVED REAR BUMPER COVER AND INSPECT[ED] AIR EXTRACTORS. INSPECTION FOUND BOTH EXTRACTORS WERE NOT CONNECTED ON THE LEFT REAR CORNER OF BOTH SIDES, LIKE THEY ARE BROKEN WILL NOT PROPERLY SEAT. INSPECTION ALSO FOUND LIFTGATE DRAIN VALVE WAS MISSING AND LR TAILLAMP GROMET WAS NOT SEATED TO THE BODY. REPLACED BOTH EXTRACTORS AND DRAIN VALVE, RESEATED LR TAILLAMP BODY PLUG, REINSTALLED REAR BUMPER AND TEST DROVE."     WE HAVE NOT NOTICED THE EXHAUST SMELL SINCE THE FIX ONE WEEK AGO.    I AM REPORTING THIS SO THAT NHTSA AND ANYONE READING THIS KNOWS THAT THE FORD EXHAUST ISSUES THAT CAUSED SO MANY PROBLEMS ARE STILL ONGOING THROUGH THE 2019 MODEL, AND ALSO SO THAT CONSUMERS WHO HAVE THIS MODEL KNOW EXACTLY WHAT TO TELL THEIR LOCAL FORD SERVICE CENTERS TO DO TO FIX IT.</t>
  </si>
  <si>
    <t>KEY IGNITION | ISSUES</t>
  </si>
  <si>
    <t>EXPLORER - 2019. NOTICED SEVERE EXHAUST SMELL WHEN DEFROST IS ON WHILE DRIVING, AND MORE MODERATELY WHEN THE RECIRCULATED AIR IS ON. LOOKED UP THE ISSUE ONLINE AND FOUND THAT OUR 2019 FORD EXPLORER IS EXPERIENCING THE SAME ISSUES THAT CAUSED A SOFT RECALL FROM FORD FOR THEIR 2011-2017 MODELS.     TOOK IT TO LOCAL FORD SERVICE CENTER, BUT THEY COULD NOT REPLICATE THE ISSUE. HOWEVER, THE TECH AT FORD SERVICE CALLED THEIR HOTLINE, WHO STATED "REAR AIR VENTS WERE LOOSE CAUSING THIS CONCERN".     FOLLOWING THIS CALL, FORD SERVICE CENTER DID THE FOLLOWING (ALL QUOTES ARE FROM SERVICE INVOICE): "REMOVED REAR BUMPER COVER AND INSPECT[ED] AIR EXTRACTORS. INSPECTION FOUND BOTH EXTRACTORS WERE NOT CONNECTED ON THE LEFT REAR CORNER OF BOTH SIDES, LIKE THEY ARE BROKEN WILL NOT PROPERLY SEAT. INSPECTION ALSO FOUND LIFTGATE DRAIN VALVE WAS MISSING AND LR TAILLAMP GROMET WAS NOT SEATED TO THE BODY. REPLACED BOTH EXTRACTORS AND DRAIN VALVE, RESEATED LR TAILLAMP BODY PLUG, REINSTALLED REAR BUMPER AND TEST DROVE."     WE HAVE NOT NOTICED THE EXHAUST SMELL SINCE THE FIX ONE WEEK AGO.    I AM REPORTING THIS SO THAT NHTSA AND ANYONE READING THIS KNOWS THAT THE FORD EXHAUST ISSUES THAT CAUSED SO MANY PROBLEMS ARE STILL ONGOING THROUGH THE 2019 MODEL, AND ALSO SO THAT CONSUMERS WHO HAVE THIS MODEL KNOW EXACTLY WHAT TO TELL THEIR LOCAL FORD SERVICE CENTERS TO DO TO FIX IT.</t>
  </si>
  <si>
    <t>3FAHP0JA1CR</t>
  </si>
  <si>
    <t>DOOR ON DRIVERS SIDE LOCK JAMS. DRIVER HAS  TO OPEN DOOR FROM OUTSIDE. ARE THERE ANY RECALLS FOR THIS CAR DOOR LOCKS?</t>
  </si>
  <si>
    <t>South Carolina</t>
  </si>
  <si>
    <t>FUSION - 2012. DOOR ON DRIVERS SIDE LOCK JAMS. DRIVER HAS  TO OPEN DOOR FROM OUTSIDE. ARE THERE ANY RECALLS FOR THIS CAR DOOR LOCKS?</t>
  </si>
  <si>
    <t>1FTEW1E53JK</t>
  </si>
  <si>
    <t>TAIL LIGHT ASSEMBLY LEAKS WATER CAUSING THE BULB TO BLOW. IT ACCURED TWICE IN THE LAST 6 MONTHS.</t>
  </si>
  <si>
    <t>BRAKE LIGHT | WATER LEAK</t>
  </si>
  <si>
    <t>F-150 - 2018. TAIL LIGHT ASSEMBLY LEAKS WATER CAUSING THE BULB TO BLOW. IT ACCURED TWICE IN THE LAST 6 MONTHS.</t>
  </si>
  <si>
    <t>1LN6L9HK4H5</t>
  </si>
  <si>
    <t>THE DOORS ON OUR 2017 LINCOLN CONTINENTAL OPEN WHILE DRIVING.  WE CALLED THE DEALERSHIP AND THEY SAID THEY CANNOT FIX IT FOR ANOTHER YEAR.  IT IS UNSAFE TO DRIVE BECAUSE OF DOORS OPENING AT TIMES AND NOT UNLOCKING AT TIMES TOO.  WE CALLED THE DEALERSHIP AS SOON AS WE FOUND OUT THIS PROBLEM LAST YEAR AND THEY JUST TOLD US TO CALL THIS YEAR, SO WE DID - SO BASICALLY WE HAVE TO WAIT 2 YEARS TO GET OUR LINCOLN FIXED?  DOORS OPEN WHILE DRIVING.  DOORS WILL NOT LATCH WHILE DRIVING OR STATIONARY.</t>
  </si>
  <si>
    <t>CONTINENTAL - 2017. THE DOORS ON OUR 2017 LINCOLN CONTINENTAL OPEN WHILE DRIVING.  WE CALLED THE DEALERSHIP AND THEY SAID THEY CANNOT FIX IT FOR ANOTHER YEAR.  IT IS UNSAFE TO DRIVE BECAUSE OF DOORS OPENING AT TIMES AND NOT UNLOCKING AT TIMES TOO.  WE CALLED THE DEALERSHIP AS SOON AS WE FOUND OUT THIS PROBLEM LAST YEAR AND THEY JUST TOLD US TO CALL THIS YEAR, SO WE DID - SO BASICALLY WE HAVE TO WAIT 2 YEARS TO GET OUR LINCOLN FIXED?  DOORS OPEN WHILE DRIVING.  DOORS WILL NOT LATCH WHILE DRIVING OR STATIONARY.</t>
  </si>
  <si>
    <t>1FM5K8HT9HG</t>
  </si>
  <si>
    <t xml:space="preserve">TL* THE CONTACT OWNS A 2017 FORD EXPLORER. THE CONTACT STATED THE PASSENGER SIDE FRONT DOOR FRAMEWORK WAS FAULTY. THE CONTACT STATED THE DOOR MADE AN ABNORMAL NOISE WHILE DRIVING ABOUT 10 MPH. NO WARNING LIGHTS ILLUMINATED. THE DEALERSHIP WAS CONTACTED ABOUT THE FAILURE WITH THE FRAMEWORK. THE VEHICLE WAS TAKEN TO AUTONATION FORD KATY (20777 KATY FWY, KATY, TX 77450) BUT WAS NOT REPAIRED. THE MANUFACTURER WAS CONTACTED AND NOTIFIED OF THE FAILURE. THE APPROXIMATE FAILURE MILEAGE WAS 20,000.  </t>
  </si>
  <si>
    <t>DOOR LATCH | NOISE</t>
  </si>
  <si>
    <t xml:space="preserve">EXPLORER - 2017. TL* THE CONTACT OWNS A 2017 FORD EXPLORER. THE CONTACT STATED THE PASSENGER SIDE FRONT DOOR FRAMEWORK WAS FAULTY. THE CONTACT STATED THE DOOR MADE AN ABNORMAL NOISE WHILE DRIVING ABOUT 10 MPH. NO WARNING LIGHTS ILLUMINATED. THE DEALERSHIP WAS CONTACTED ABOUT THE FAILURE WITH THE FRAMEWORK. THE VEHICLE WAS TAKEN TO AUTONATION FORD KATY (20777 KATY FWY, KATY, TX 77450) BUT WAS NOT REPAIRED. THE MANUFACTURER WAS CONTACTED AND NOTIFIED OF THE FAILURE. THE APPROXIMATE FAILURE MILEAGE WAS 20,000.  </t>
  </si>
  <si>
    <t>2FMDK3KCXBB</t>
  </si>
  <si>
    <t>HAD A RECALL ON DRIVER DOOR ISSUE WITH SECURE OF DOOR . BUT ON MY BACK DRIVER DOOR HAS THE SAME PROBLEM . DOOR COULD BECOME UN SAFE WHEN DRIVING . DONT KNOW IF IT IS SECURE. WHILE DRIVING. SHOWS OPEN. SOMETHING WENT WRONG WITH ABS SYSTEM WHILE DRVING DIDNT STOP RIGHT AWAY . HAD TO STOP AND WAIT BEFORE BRAKE SYSTEM BECAME  FUCTIONABLE .</t>
  </si>
  <si>
    <t>EDGE - 2011. HAD A RECALL ON DRIVER DOOR ISSUE WITH SECURE OF DOOR . BUT ON MY BACK DRIVER DOOR HAS THE SAME PROBLEM . DOOR COULD BECOME UN SAFE WHEN DRIVING . DONT KNOW IF IT IS SECURE. WHILE DRIVING. SHOWS OPEN. SOMETHING WENT WRONG WITH ABS SYSTEM WHILE DRVING DIDNT STOP RIGHT AWAY . HAD TO STOP AND WAIT BEFORE BRAKE SYSTEM BECAME  FUCTIONABLE .</t>
  </si>
  <si>
    <t>THE DRIVER'S SIDE DOOR LATCH IS IMPAIRED. THE DOOR APPEARS TO BE CLOSED BUT DOES NOT LATCH TO SEAL THE DOOR IN PLACE. THIS WAS RECENTLY NOTICED BY A PROFESSIONAL DETAILING SERVICE IN JANUARY 2020. IT APPEARS THIS IS THE SAME RECALL ISSUE FROM THE 2017 RECALL REGARDING LATCH/LINKAGE ISSUES.</t>
  </si>
  <si>
    <t>FOCUS - 2013. THE DRIVER'S SIDE DOOR LATCH IS IMPAIRED. THE DOOR APPEARS TO BE CLOSED BUT DOES NOT LATCH TO SEAL THE DOOR IN PLACE. THIS WAS RECENTLY NOTICED BY A PROFESSIONAL DETAILING SERVICE IN JANUARY 2020. IT APPEARS THIS IS THE SAME RECALL ISSUE FROM THE 2017 RECALL REGARDING LATCH/LINKAGE ISSUES.</t>
  </si>
  <si>
    <t>MUSTANG</t>
  </si>
  <si>
    <t>1FATP8EM1G5</t>
  </si>
  <si>
    <t>WHILE DRIVING DOWN THE INTERSTATE IN BEAUMONT TEXAS AT 70 MPH THE PASSENGER SIDE DOOR JUST CAME UNLATCHED. THEN WITHIN 3 MINS THRE DRIVER SIDE DOOR DID THE SAME THING! WE OPENED THE REST OF THE WAY N RECLOSED. BUT THAT'S SCARY AT 70MPH!</t>
  </si>
  <si>
    <t>MUSTANG - 2016. WHILE DRIVING DOWN THE INTERSTATE IN BEAUMONT TEXAS AT 70 MPH THE PASSENGER SIDE DOOR JUST CAME UNLATCHED. THEN WITHIN 3 MINS THRE DRIVER SIDE DOOR DID THE SAME THING! WE OPENED THE REST OF THE WAY N RECLOSED. BUT THAT'S SCARY AT 70MPH!</t>
  </si>
  <si>
    <t>C/ZG - S550N MUSTANG [15-23]</t>
  </si>
  <si>
    <t>ZA - MUSTANG</t>
  </si>
  <si>
    <t>ZB - MUSTANG (S550/S650) (NA)</t>
  </si>
  <si>
    <t>2FMDK3JC3DB</t>
  </si>
  <si>
    <t>I HAVE BEEN HAVING PROBLEMS FOR OVER A YEAR WITH A DEFECTIVE DOOR SWITCH ON THE  DRIVER'S SIDE REAR DOOR CAUSING THE "DOOR AJAR" WARNING LIGHT TO DISPLAY AND THE INTERIOR LIGHTS TO STAY ON WHEN THE DOOR IS SHUT TIGHT.  THE WARNING LIGHT WILL STAY ON THE ENTIRE TIME THE CAR IS RUNNING, WHETHER STATIONARY OR MOVING.  RECENTLY I RECEIVED THE ATTACHED CUSTOMER SATISFACTION PROGRAM LETTER 19N09.  AS YOU CAN SEE IT CLEARLY STATES THAT FORD'S OFFER TO REPLACE THE DEFECTIVE SWITCH FREE OF CHARGE IS FOR THE DRIVERS SIDE FRONT DOOR ONLY.    I CHATTED WITH A FORD CUSTOMER SERVICE REPRESENTATIVE ON JANUARY 29, 2020 AND WAS TOLD THAT AT THIS TIME THEIR OFFER DOES NOT EXTENDED TO OTHER DOORS.  I WAS ALSO TOLD TO CONTACT THE NHTSA AND FILE A COMPLAINT.  IN RECENT MONTHS I HAVE CHECKED ON SEVERAL FORD OWNER WEBSITES AND HAVE FOUND THAT DEFECTIVE DOOR SWITCH PROBLEM IS HAPPENING ON ANY DOORS OF THE AFFECTED FORD OWNERS' VEHICLES.    TO ME THIS MAKES FORD'S OFFER POINTLESS TO THE MAJORITY OF THE VEHICLES WITH DEFECTIVE DOOR SWITCHES!   ON BEHALF OF MYSELF AND ALL OTHER FORD OWNERS WITH THIS PROBLEM I WOULD LIKE TO SEE FORD EXTEND THIS FREE REPAIR TO ANY VEHICLE DOORS WITH THE DEFECTIVE SWITCHES!    PLEASE HELP US!!</t>
  </si>
  <si>
    <t>EDGE - 2013. I HAVE BEEN HAVING PROBLEMS FOR OVER A YEAR WITH A DEFECTIVE DOOR SWITCH ON THE  DRIVER'S SIDE REAR DOOR CAUSING THE "DOOR AJAR" WARNING LIGHT TO DISPLAY AND THE INTERIOR LIGHTS TO STAY ON WHEN THE DOOR IS SHUT TIGHT.  THE WARNING LIGHT WILL STAY ON THE ENTIRE TIME THE CAR IS RUNNING, WHETHER STATIONARY OR MOVING.  RECENTLY I RECEIVED THE ATTACHED CUSTOMER SATISFACTION PROGRAM LETTER 19N09.  AS YOU CAN SEE IT CLEARLY STATES THAT FORD'S OFFER TO REPLACE THE DEFECTIVE SWITCH FREE OF CHARGE IS FOR THE DRIVERS SIDE FRONT DOOR ONLY.    I CHATTED WITH A FORD CUSTOMER SERVICE REPRESENTATIVE ON JANUARY 29, 2020 AND WAS TOLD THAT AT THIS TIME THEIR OFFER DOES NOT EXTENDED TO OTHER DOORS.  I WAS ALSO TOLD TO CONTACT THE NHTSA AND FILE A COMPLAINT.  IN RECENT MONTHS I HAVE CHECKED ON SEVERAL FORD OWNER WEBSITES AND HAVE FOUND THAT DEFECTIVE DOOR SWITCH PROBLEM IS HAPPENING ON ANY DOORS OF THE AFFECTED FORD OWNERS' VEHICLES.    TO ME THIS MAKES FORD'S OFFER POINTLESS TO THE MAJORITY OF THE VEHICLES WITH DEFECTIVE DOOR SWITCHES!   ON BEHALF OF MYSELF AND ALL OTHER FORD OWNERS WITH THIS PROBLEM I WOULD LIKE TO SEE FORD EXTEND THIS FREE REPAIR TO ANY VEHICLE DOORS WITH THE DEFECTIVE SWITCHES!    PLEASE HELP US!!</t>
  </si>
  <si>
    <t>1FTFW1ETXCF</t>
  </si>
  <si>
    <t>DRIVING DOWN THE ROAD EARLY THIS MORNING WHEN I HEAR A SUDDEN *POP* AND MY REAR GLASS SHATTERED. CAR WAS GOING APPROXIMATELY 45 MPH AND IN A STRAIGHT LINE, WITH NO OTHER VEHICLES OR OBJECTS NEAR. THE CAR WAS SITTING IN THE SHADE IN FRONT OF MY HOUSE OVER NIGHT. FROST HAD BEEN ON THE WINDOWS, SO NATURALLY THE HEAT AND DEFROSTERS WERE ON. NO IMPACT. NO OTHER SIGNS OF CONCERN WHATSOEVER. THE ONLY THING HOLDING IT TOGETHER IS THE WINDOW TINT FILM.</t>
  </si>
  <si>
    <t>F-150 - 2012. DRIVING DOWN THE ROAD EARLY THIS MORNING WHEN I HEAR A SUDDEN *POP* AND MY REAR GLASS SHATTERED. CAR WAS GOING APPROXIMATELY 45 MPH AND IN A STRAIGHT LINE, WITH NO OTHER VEHICLES OR OBJECTS NEAR. THE CAR WAS SITTING IN THE SHADE IN FRONT OF MY HOUSE OVER NIGHT. FROST HAD BEEN ON THE WINDOWS, SO NATURALLY THE HEAT AND DEFROSTERS WERE ON. NO IMPACT. NO OTHER SIGNS OF CONCERN WHATSOEVER. THE ONLY THING HOLDING IT TOGETHER IS THE WINDOW TINT FILM.</t>
  </si>
  <si>
    <t>3FAHP0HA2BR</t>
  </si>
  <si>
    <t>THE DRIVER'S SIDE LOCK STICKS WHILE USING THE KEY FOB TO OPEN.  HAVE TO ENTER THROUGH THE PASSENGER DOOR AND MANUALLY UNLOCK THE DOOR USING THE HANDLE AND THE LOCK AT THE SAME TIME.  LOCK MECHANISM WILL NOT AT ALL AUTOMATICALLY WHETHER INSIDE OR USING KEY FOB. I'VE DISCOVERED THAT THIS IS A COMMON ISSUE WITH 2011 ERA FORD FUSIONS. WAS NOT AWARE WHEN I BOUGHT THE VEHICLE IN JANUARY 2020.</t>
  </si>
  <si>
    <t>FUSION - 2011. THE DRIVER'S SIDE LOCK STICKS WHILE USING THE KEY FOB TO OPEN.  HAVE TO ENTER THROUGH THE PASSENGER DOOR AND MANUALLY UNLOCK THE DOOR USING THE HANDLE AND THE LOCK AT THE SAME TIME.  LOCK MECHANISM WILL NOT AT ALL AUTOMATICALLY WHETHER INSIDE OR USING KEY FOB. I'VE DISCOVERED THAT THIS IS A COMMON ISSUE WITH 2011 ERA FORD FUSIONS. WAS NOT AWARE WHEN I BOUGHT THE VEHICLE IN JANUARY 2020.</t>
  </si>
  <si>
    <t>1FMCU9J99KU</t>
  </si>
  <si>
    <t>WE WERE DRIVING ON A 3 LANE HIGHWAY AT NIGHT, STOPPED AT A RED LIGHT.  SUDDENLY, THE CAR WENT COMPLETELY DEAD - NO LIGHTS OR POWER.  CARS DRIVING AT BETWEEN 40-50 MPH WERE COMING UP BEHIND US, BUT COULD NOT SEE US BECAUSE WE COULD NOT EVEN GET HAZARD LIGHTS ON.  WE WERE LOCKED IN - THE DOORS WOULD NOT OPEN!!  AFTER SEVERAL NEAR MISSES, WE WERE LUCKY ENOUGH TO HAVE A STRANGER STOP AND HE WAS ABLE TO ALERT ONCOMING CARS SO WE WOULD NOT GET HIT.  ENDS UP THAT THE NEGATIVE TERMINAL OF THE BATTERY WAS VERY LOOSE AS WELL AS THE SURROUNDING FASTENERS OF THE BATTERY.  WE PURCHASED THE CAR 5 WEEKS EARLIER, BRAND NEW WITH 11 MILES ON IT.  AFTER GETTING TOWED TO THE DEALERSHIP, IT WAS AN EASY FIX, BUT MY SAFETY CONCERN WAS THE FACT THAT THE DOORS WOULD NOT OPEN!!!  IF THERE WAS A FIRE, WE WOULD HAVE BEEN TRAPPED, AND WE COULD NOT GET OUT IN CASE WE WERE HIT BY THE VEHICLES COMING UP BEHIND US, WHICH CAME CLOSE A FEW TIMES!</t>
  </si>
  <si>
    <t>ESCAPE - 2019. WE WERE DRIVING ON A 3 LANE HIGHWAY AT NIGHT, STOPPED AT A RED LIGHT.  SUDDENLY, THE CAR WENT COMPLETELY DEAD - NO LIGHTS OR POWER.  CARS DRIVING AT BETWEEN 40-50 MPH WERE COMING UP BEHIND US, BUT COULD NOT SEE US BECAUSE WE COULD NOT EVEN GET HAZARD LIGHTS ON.  WE WERE LOCKED IN - THE DOORS WOULD NOT OPEN!!  AFTER SEVERAL NEAR MISSES, WE WERE LUCKY ENOUGH TO HAVE A STRANGER STOP AND HE WAS ABLE TO ALERT ONCOMING CARS SO WE WOULD NOT GET HIT.  ENDS UP THAT THE NEGATIVE TERMINAL OF THE BATTERY WAS VERY LOOSE AS WELL AS THE SURROUNDING FASTENERS OF THE BATTERY.  WE PURCHASED THE CAR 5 WEEKS EARLIER, BRAND NEW WITH 11 MILES ON IT.  AFTER GETTING TOWED TO THE DEALERSHIP, IT WAS AN EASY FIX, BUT MY SAFETY CONCERN WAS THE FACT THAT THE DOORS WOULD NOT OPEN!!!  IF THERE WAS A FIRE, WE WOULD HAVE BEEN TRAPPED, AND WE COULD NOT GET OUT IN CASE WE WERE HIT BY THE VEHICLES COMING UP BEHIND US, WHICH CAME CLOSE A FEW TIMES!</t>
  </si>
  <si>
    <t>ZEPHYR / MKZ</t>
  </si>
  <si>
    <t>3LNHL2GC9BR</t>
  </si>
  <si>
    <t>LIKE 2,000,000 OTHER FORD AND LINCOLN VEHICLES ALREADY UNDER RECALL, MY DRIVER'S SIDE DOOR LATCH IS DEFECTIVE. YESTERDAY, WHEN I WENT TO OPEN THE DOOR, THE HANDLE SWUNG OPEN WITHOUT OPENING THE DOOR. AFTER DOING SOME ONLINE RESEARCH, I FOUND THIS IS AN EXTENSIVE PROBLEM AFFECTING FORD AND LINCOLN VEHICLES MANUFACTURED BETWEEN 2010 THROUGH 2015.    PLEASE EXPAND YOUR RECALL TO INCLUDE THE 2011 TO 2012 LINCOLN MKZ'S IN ADDITION TO TO 2013 THROUGH 2015 MKZ'S ALREADY UNDER RECALL.</t>
  </si>
  <si>
    <t>MKZ - 2011. LIKE 2,000,000 OTHER FORD AND LINCOLN VEHICLES ALREADY UNDER RECALL, MY DRIVER'S SIDE DOOR LATCH IS DEFECTIVE. YESTERDAY, WHEN I WENT TO OPEN THE DOOR, THE HANDLE SWUNG OPEN WITHOUT OPENING THE DOOR. AFTER DOING SOME ONLINE RESEARCH, I FOUND THIS IS AN EXTENSIVE PROBLEM AFFECTING FORD AND LINCOLN VEHICLES MANUFACTURED BETWEEN 2010 THROUGH 2015.    PLEASE EXPAND YOUR RECALL TO INCLUDE THE 2011 TO 2012 LINCOLN MKZ'S IN ADDITION TO TO 2013 THROUGH 2015 MKZ'S ALREADY UNDER RECALL.</t>
  </si>
  <si>
    <t>ZP - ZEPHYR/MKZ</t>
  </si>
  <si>
    <t>ZP - MKZ (LESS HYBRID) (NA-HSAP)</t>
  </si>
  <si>
    <t>NAUTILUS / MKX</t>
  </si>
  <si>
    <t>2LMDJ8JK2BB</t>
  </si>
  <si>
    <t>PASSENGER DOOR AJAR ALERT COMES ON RANDOMLY, EVEN WHEN THE PASSENGER DOOR HASN'T BEEN OPENED OR SHUT IN DAYS. IT HAS HAPPENED WHEN THE VEHICLE IS STATIONARY AND WHEN IT IS IN MOTION.</t>
  </si>
  <si>
    <t>MKX - 2011. PASSENGER DOOR AJAR ALERT COMES ON RANDOMLY, EVEN WHEN THE PASSENGER DOOR HASN'T BEEN OPENED OR SHUT IN DAYS. IT HAS HAPPENED WHEN THE VEHICLE IS STATIONARY AND WHEN IT IS IN MOTION.</t>
  </si>
  <si>
    <t>MX - LINCOLN NAUTILUS</t>
  </si>
  <si>
    <t>MX - LINCOLN NAUTILUS (NA-OAKVILLE)</t>
  </si>
  <si>
    <t>2FMDK3GC4DB</t>
  </si>
  <si>
    <t>I HAVE A PROBLEM WITH 2013 FORD EDGE RECEIVE A MESSAGE ADVISING THE LEFT REAR PASSENGER DOOR IS AJAR EVEN WHEN THE DOOR IS SECURELY SHUT. CHECKED ON INTERNET FOUND NUMEROUS COMPLAINTS CITING THIS SAME PROBLEM WITH THE FORD EDGE INVOLVING ALL DIFFERENT DOORS. RECEIVED A LETTER FROM FORD MOTOR COMPANY  ENTITLED CUSTOMER SATISFACTION PROGRAM 19N09 WHEREIN THEY ADVISE OF A PROBLEM WITH THE DOOR LATCH ON THE 2013 FORD EDGE SPECIFYING  THE SAME PROBLEM I AM HAVING AND ADVISING THEY WILL REPLACE THE DOOR LATCH ON THE DRIVERS SIDE DOOR. IT IS MY POSITION THEY USED THE SAME TYPE SETUP ON ALL DOORS ON THE 2013 FORD EDGE, THEY ARE AWARE OF THE DEFECT AND WANT TO LIMIT THEIR EXPOSURE BY LIMITING THE PROGRAM TO THE DRIVERS DOOR. THERE IS A SAFETY ISSUE OR CONCERN PROMPTING THIS PROGRAM OR FORD WOULD NOT HAVE INITIATED THE PROGRAM AND IT WOULD APPLY TO ALL DOORS ON THE VEHICLE AS EVIDENCED BY MY PROBLEM WITH THE REAR DOOR. I DID CONTACT THE FORD CUSTOMER RELATIONSHIP CENTER AND WAS ADVISED THE PROGRAM WAS LIMITED TO THE CONDITIONS LISTED IN THE LETTER.  THIS DOOR AJAR WARNING HAS COME UP WHEN THE VEHICLE IS IN MOTION AND WHEN STATIONARY.</t>
  </si>
  <si>
    <t>Iowa</t>
  </si>
  <si>
    <t>EDGE - 2013. I HAVE A PROBLEM WITH 2013 FORD EDGE RECEIVE A MESSAGE ADVISING THE LEFT REAR PASSENGER DOOR IS AJAR EVEN WHEN THE DOOR IS SECURELY SHUT. CHECKED ON INTERNET FOUND NUMEROUS COMPLAINTS CITING THIS SAME PROBLEM WITH THE FORD EDGE INVOLVING ALL DIFFERENT DOORS. RECEIVED A LETTER FROM FORD MOTOR COMPANY  ENTITLED CUSTOMER SATISFACTION PROGRAM 19N09 WHEREIN THEY ADVISE OF A PROBLEM WITH THE DOOR LATCH ON THE 2013 FORD EDGE SPECIFYING  THE SAME PROBLEM I AM HAVING AND ADVISING THEY WILL REPLACE THE DOOR LATCH ON THE DRIVERS SIDE DOOR. IT IS MY POSITION THEY USED THE SAME TYPE SETUP ON ALL DOORS ON THE 2013 FORD EDGE, THEY ARE AWARE OF THE DEFECT AND WANT TO LIMIT THEIR EXPOSURE BY LIMITING THE PROGRAM TO THE DRIVERS DOOR. THERE IS A SAFETY ISSUE OR CONCERN PROMPTING THIS PROGRAM OR FORD WOULD NOT HAVE INITIATED THE PROGRAM AND IT WOULD APPLY TO ALL DOORS ON THE VEHICLE AS EVIDENCED BY MY PROBLEM WITH THE REAR DOOR. I DID CONTACT THE FORD CUSTOMER RELATIONSHIP CENTER AND WAS ADVISED THE PROGRAM WAS LIMITED TO THE CONDITIONS LISTED IN THE LETTER.  THIS DOOR AJAR WARNING HAS COME UP WHEN THE VEHICLE IS IN MOTION AND WHEN STATIONARY.</t>
  </si>
  <si>
    <t>2FMGK5C88DB</t>
  </si>
  <si>
    <t>RECEIVED LETTER FROM FORD ADVISING THEY WOULD REPLACE DRIVER DOOR SENSOR DUE TO ISSUES THAT RESULT IN IT READING DOOR AJAR, RESULTING IN DOME LIGHTS STAYING ON AND BATTERY DRAIN.  THE SAME ISSUE OCCURS ON OTHER DOORS, SPECIFICALLY ON MINE THE BACK DRIVER SIDE DOOR.  THIS HAPPENS SPORADICALLY, WHILE DRIVING, WHILE PARKED, EVEN WHEN THE DOOR IS NOT UTILIZED.</t>
  </si>
  <si>
    <t>FLEX - 2013. RECEIVED LETTER FROM FORD ADVISING THEY WOULD REPLACE DRIVER DOOR SENSOR DUE TO ISSUES THAT RESULT IN IT READING DOOR AJAR, RESULTING IN DOME LIGHTS STAYING ON AND BATTERY DRAIN.  THE SAME ISSUE OCCURS ON OTHER DOORS, SPECIFICALLY ON MINE THE BACK DRIVER SIDE DOOR.  THIS HAPPENS SPORADICALLY, WHILE DRIVING, WHILE PARKED, EVEN WHEN THE DOOR IS NOT UTILIZED.</t>
  </si>
  <si>
    <t>1FTFW1EG6GF</t>
  </si>
  <si>
    <t>ELECTRIC TAILGATE RELEASE OPENS ON ITS OWN, WITHOUT ANY INPUT FROM OPERATOR.  CAN BE PARKED, OR IN MOTION, DRIVING FORWARD OR REVERSE.  HAPPENS RANDOMLY.</t>
  </si>
  <si>
    <t>Wisconsin</t>
  </si>
  <si>
    <t>F-150 - 2016. ELECTRIC TAILGATE RELEASE OPENS ON ITS OWN, WITHOUT ANY INPUT FROM OPERATOR.  CAN BE PARKED, OR IN MOTION, DRIVING FORWARD OR REVERSE.  HAPPENS RANDOMLY.</t>
  </si>
  <si>
    <t>1FT7W2BT3HE</t>
  </si>
  <si>
    <t xml:space="preserve">TL* THE CONTACT OWNS A 2017 FORD F-250. THE CONTACT STATED WHILE HAULING A GOOSE NECK TRAILER AND ATTEMPTING TO MAKE A RIGHT TURN, THE TAIL GATE OPENED INDEPENDENTLY AND CAUGHT WITH HYDRAULIC SYSTEM ON THE TRAILER AND THE PUMP DETACHED. THE CONTACT STATED AN UNKNOWN WARNING LIGHT WAS ILLUMINATED. THE VEHICLE WAS TAKEN TO LOCAL DEALER (ROMEO FORD OF KINGSTON, LLC LOCATED AT 128 NY-28, KINGSTON, NY 12401), WHERE IT WAS DIAGNOSED THAT THE WIRING HARNESS ON THE TAIL GATE NEEDED TO BE REPLACED. THE VEHICLE AND TRAILER WAS REPAIRED. THE CONTACT ASSOCIATED THE FAILURE WITH NHTSA CAMPAIGN NUMBER: 19V864000 (LATCHES/LOCKS/LINKAGES). THE MANUFACTURER HAD BEEN INFORMED OF FAILURE. THE FAILURE MILEAGE WAS UNKNOWN. </t>
  </si>
  <si>
    <t xml:space="preserve">F-250 - 2017. TL* THE CONTACT OWNS A 2017 FORD F-250. THE CONTACT STATED WHILE HAULING A GOOSE NECK TRAILER AND ATTEMPTING TO MAKE A RIGHT TURN, THE TAIL GATE OPENED INDEPENDENTLY AND CAUGHT WITH HYDRAULIC SYSTEM ON THE TRAILER AND THE PUMP DETACHED. THE CONTACT STATED AN UNKNOWN WARNING LIGHT WAS ILLUMINATED. THE VEHICLE WAS TAKEN TO LOCAL DEALER (ROMEO FORD OF KINGSTON, LLC LOCATED AT 128 NY-28, KINGSTON, NY 12401), WHERE IT WAS DIAGNOSED THAT THE WIRING HARNESS ON THE TAIL GATE NEEDED TO BE REPLACED. THE VEHICLE AND TRAILER WAS REPAIRED. THE CONTACT ASSOCIATED THE FAILURE WITH NHTSA CAMPAIGN NUMBER: 19V864000 (LATCHES/LOCKS/LINKAGES). THE MANUFACTURER HAD BEEN INFORMED OF FAILURE. THE FAILURE MILEAGE WAS UNKNOWN. </t>
  </si>
  <si>
    <t>1FTMF1EB9JK</t>
  </si>
  <si>
    <t>THE DOORS DO NOT LATCH WHEN IT IS 32 DEGREES F OR COLDER. IT HAS BEEN INTO THE DEALERSHIP FOR RECALL 18N03 ON JANUARY 22, 2020. ON 2-02-2020 THE LATCH FROZE AGAIN ALONG WITH ON 2-04-2020, THE VEHICLE IS NOT DRIVABLE. THE RECALL FIX DID WORK. THE DOOR WILL OPEN BUT WILL NOT LATCH. ONCE THE TEMPERATURE RISES, THEY WILL WORK AGAIN.</t>
  </si>
  <si>
    <t>F-150 - 2018. THE DOORS DO NOT LATCH WHEN IT IS 32 DEGREES F OR COLDER. IT HAS BEEN INTO THE DEALERSHIP FOR RECALL 18N03 ON JANUARY 22, 2020. ON 2-02-2020 THE LATCH FROZE AGAIN ALONG WITH ON 2-04-2020, THE VEHICLE IS NOT DRIVABLE. THE RECALL FIX DID WORK. THE DOOR WILL OPEN BUT WILL NOT LATCH. ONCE THE TEMPERATURE RISES, THEY WILL WORK AGAIN.</t>
  </si>
  <si>
    <t>1FTEW1EG1HK</t>
  </si>
  <si>
    <t>DURING FREEZING WEATHER MY DOOR LATCHES AND LOCKS FREEZE AND BECOME INOPERABLE. SOMETIMES DOORS WON'T UNLATCH. SOMETIMES DOORS I OPEN WON'T LATCH WHEN CLOSED. SOMETIMES DOORS DON'T LOCK WHEN I HAVE USED THE POWER LOCKS THAT SHOULD LOCK ALL DOORS. THIS HAS ONLY HAPPENED AFTER THE VEHICLE HAS BEEN PARKED FOR A LENGTH OF TIME IN FREEZING TEMPERATURES. FORDS VOLUNTARY SERVICES ACTION HAS FAILED TO FIX THE PROBLEM.</t>
  </si>
  <si>
    <t>F-150 - 2017. DURING FREEZING WEATHER MY DOOR LATCHES AND LOCKS FREEZE AND BECOME INOPERABLE. SOMETIMES DOORS WON'T UNLATCH. SOMETIMES DOORS I OPEN WON'T LATCH WHEN CLOSED. SOMETIMES DOORS DON'T LOCK WHEN I HAVE USED THE POWER LOCKS THAT SHOULD LOCK ALL DOORS. THIS HAS ONLY HAPPENED AFTER THE VEHICLE HAS BEEN PARKED FOR A LENGTH OF TIME IN FREEZING TEMPERATURES. FORDS VOLUNTARY SERVICES ACTION HAS FAILED TO FIX THE PROBLEM.</t>
  </si>
  <si>
    <t>1FTFW1EG3HK</t>
  </si>
  <si>
    <t>MY ELECTRIC TAILGATE IS COMING DOWN WITHOUT ME OPENING IT. I WAS HOOKING UP MY SNOWMOBILE TRAILER AND IT CAME DOWN ON MY HEAD. WE HAVE HAD IT OPEN GOING DOWN THE ROAD AND WITH A TONNEAU COVER YOU DON'T KNOW IT HAS FALLEN. THANKFULLY THE BOYS HAD DOWN HILL SKIS IN BACK THAT DIDN'T FLY OUT AND KILL SOMEONE.  I HAVE NOW PULLED THE FUSE BUT THAT INTERFERES WITH OPENING THE DOORS. AND MAKES MY REAR BOX USELESS WITH THE TONNEAU COVER. I HAVE TO PUT THE FUSE BACK IN IN ORDER TO OPEN THE TAILGATE.  DETROIT -- FORD IS RECALLING ITS POPULAR F-150 PICKUP TRUCK IN CANADA TO FIX A PROBLEM WITH ELECTRIC TAILGATE LATCHES, BUT IDENTICAL TRUCKS AREN'T BEING RECALLED IN THE U.S.</t>
  </si>
  <si>
    <t>F-150 - 2017. MY ELECTRIC TAILGATE IS COMING DOWN WITHOUT ME OPENING IT. I WAS HOOKING UP MY SNOWMOBILE TRAILER AND IT CAME DOWN ON MY HEAD. WE HAVE HAD IT OPEN GOING DOWN THE ROAD AND WITH A TONNEAU COVER YOU DON'T KNOW IT HAS FALLEN. THANKFULLY THE BOYS HAD DOWN HILL SKIS IN BACK THAT DIDN'T FLY OUT AND KILL SOMEONE.  I HAVE NOW PULLED THE FUSE BUT THAT INTERFERES WITH OPENING THE DOORS. AND MAKES MY REAR BOX USELESS WITH THE TONNEAU COVER. I HAVE TO PUT THE FUSE BACK IN IN ORDER TO OPEN THE TAILGATE.  DETROIT -- FORD IS RECALLING ITS POPULAR F-150 PICKUP TRUCK IN CANADA TO FIX A PROBLEM WITH ELECTRIC TAILGATE LATCHES, BUT IDENTICAL TRUCKS AREN'T BEING RECALLED IN THE U.S.</t>
  </si>
  <si>
    <t>1FADP3K24EL</t>
  </si>
  <si>
    <t>THE REAR PASSENGER SIDE DOOR LOCK HAS MALFUNCTIONED. CAUSING DOOR NOT BEING ABLE TO RELOCK OR CLOSE. I HAVE 38292 MILES ON MY CAR THAT I'M STILL PAYING ON. I CANNOT DRIVE MY CAR UNSAFELY WITH MY TWO GRANDCHILDREN (WHO LIVE WITH ME). THE DOOR COULD OPEN AT ANYTIME.</t>
  </si>
  <si>
    <t>FOCUS - 2014. THE REAR PASSENGER SIDE DOOR LOCK HAS MALFUNCTIONED. CAUSING DOOR NOT BEING ABLE TO RELOCK OR CLOSE. I HAVE 38292 MILES ON MY CAR THAT I'M STILL PAYING ON. I CANNOT DRIVE MY CAR UNSAFELY WITH MY TWO GRANDCHILDREN (WHO LIVE WITH ME). THE DOOR COULD OPEN AT ANYTIME.</t>
  </si>
  <si>
    <t>C/DH - C346N FOCUS [12-18]</t>
  </si>
  <si>
    <t>AK - FOCUS</t>
  </si>
  <si>
    <t>CI - FOCUS (NA-MP)</t>
  </si>
  <si>
    <t>2FMDK3JCXBB</t>
  </si>
  <si>
    <t xml:space="preserve">TL* THE CONTACT OWNS A 2011 FORD EDGE. THE CONTACT STATED THAT THE DOOR AJAR WARNING LIGHT WAS ILLUMINATED. THE CONTACT BECAME AWARE THAT THE DRIVER'S DOOR OUTER DOOR HANDLE WAS FRACTURED. THE CONTACT MODIFIED THE DOOR HANDLE WITH DUCT TAPE TO BE ABLE TO LOCK AND UNLOCK THE DOOR. THE CONTACT RECEIVED NOTIFICATION NHTSA CAMPAIGN NUMBER 10V516000 (LATCHES, LOCKS, LINKAGES) HOWEVER, THE FRACTURED DOOR HANDLE WAS NOT COVERED. THE FAILURE MILEAGE WAS 83,000. </t>
  </si>
  <si>
    <t xml:space="preserve">EDGE - 2011. TL* THE CONTACT OWNS A 2011 FORD EDGE. THE CONTACT STATED THAT THE DOOR AJAR WARNING LIGHT WAS ILLUMINATED. THE CONTACT BECAME AWARE THAT THE DRIVER'S DOOR OUTER DOOR HANDLE WAS FRACTURED. THE CONTACT MODIFIED THE DOOR HANDLE WITH DUCT TAPE TO BE ABLE TO LOCK AND UNLOCK THE DOOR. THE CONTACT RECEIVED NOTIFICATION NHTSA CAMPAIGN NUMBER 10V516000 (LATCHES, LOCKS, LINKAGES) HOWEVER, THE FRACTURED DOOR HANDLE WAS NOT COVERED. THE FAILURE MILEAGE WAS 83,000. </t>
  </si>
  <si>
    <t>MERCURY</t>
  </si>
  <si>
    <t>MOUNTAINEER</t>
  </si>
  <si>
    <t>4M2ZU86W32Z</t>
  </si>
  <si>
    <t xml:space="preserve">TL* THE CONTACT OWNS A 2002 MERCURY MOUNTAINEER. THE CONTACT STATED THAT THE REAR LIFT GATE FAILED TO LATCH SECURELY ON SEVERAL OCCASIONS. THE CONTACT STATED THAT THE FAILURE WAS INTERMITTENT. THE CONTACT STATED ON ONE OCCASION WHILE DRIVING THE VEHICLE, THE LIFT GATE AJAR WARNING LIGHT ILLUMINATED. THE CONTACT'S SON WENT TO CLOSE THE LIFT GATE AND GLASS SHATTERED. THE CONTACT HIRED A GLASS REPAIRMEN TO FIX THE WINDOW FOR $250.00. THE DEALER NOR THE MANUFACTURER HAD BEEN NOTIFIED OF THE FAILURE. UPON INVESTIGATION, THE CONTACT ASSOCIATED NHTSA CAMPAIGN NUMBER: 01I010000 (VISIBILITY) WITH THE FAILURE. THE FAILURE MILEAGE WAS UNKNOWN. </t>
  </si>
  <si>
    <t>LIFTGATE LATCH | OWD</t>
  </si>
  <si>
    <t xml:space="preserve">MOUNTAINEER - 2002. TL* THE CONTACT OWNS A 2002 MERCURY MOUNTAINEER. THE CONTACT STATED THAT THE REAR LIFT GATE FAILED TO LATCH SECURELY ON SEVERAL OCCASIONS. THE CONTACT STATED THAT THE FAILURE WAS INTERMITTENT. THE CONTACT STATED ON ONE OCCASION WHILE DRIVING THE VEHICLE, THE LIFT GATE AJAR WARNING LIGHT ILLUMINATED. THE CONTACT'S SON WENT TO CLOSE THE LIFT GATE AND GLASS SHATTERED. THE CONTACT HIRED A GLASS REPAIRMEN TO FIX THE WINDOW FOR $250.00. THE DEALER NOR THE MANUFACTURER HAD BEEN NOTIFIED OF THE FAILURE. UPON INVESTIGATION, THE CONTACT ASSOCIATED NHTSA CAMPAIGN NUMBER: 01I010000 (VISIBILITY) WITH THE FAILURE. THE FAILURE MILEAGE WAS UNKNOWN. </t>
  </si>
  <si>
    <t>NM0GE9G78G1</t>
  </si>
  <si>
    <t>THE SUNROOF SHATTERED</t>
  </si>
  <si>
    <t>TRANSIT CONNECT - 2016. THE SUNROOF SHATTERED</t>
  </si>
  <si>
    <t>1FM5K7D84GG</t>
  </si>
  <si>
    <t>PLASTIC MOLDINGS ON THE RIGHT AND LEFT OF THE WINDSHIELD FLY OFF AT HIGHWAY SPEEDS AND THE WEATHERSTRIPPING SPLITS AND BANGS AGAINST THE WINDSHIELD</t>
  </si>
  <si>
    <t>EXPLORER - 2016. PLASTIC MOLDINGS ON THE RIGHT AND LEFT OF THE WINDSHIELD FLY OFF AT HIGHWAY SPEEDS AND THE WEATHERSTRIPPING SPLITS AND BANGS AGAINST THE WINDSHIELD</t>
  </si>
  <si>
    <t>TAURUS</t>
  </si>
  <si>
    <t>1FAFP56U67A</t>
  </si>
  <si>
    <t>IT'S VERY COLD OUTSIDE I'M LOOKING AT FORMS AND IT SEEM TO BE A ISSUE WITH THE TAURUS FAMILY IN THE COLD THE DOOR DOESN'T LACK NONE OF MY DOOR WILL LOCK UNTIL IT'S WARM OUTSIDE ??? HELLO   IT'S AT HOME IN A PARKING SPOT LATE FOR WORK :(</t>
  </si>
  <si>
    <t>TAURUS - 2007. IT'S VERY COLD OUTSIDE I'M LOOKING AT FORMS AND IT SEEM TO BE A ISSUE WITH THE TAURUS FAMILY IN THE COLD THE DOOR DOESN'T LACK NONE OF MY DOOR WILL LOCK UNTIL IT'S WARM OUTSIDE ??? HELLO   IT'S AT HOME IN A PARKING SPOT LATE FOR WORK :(</t>
  </si>
  <si>
    <t>C/DD - TAURUS/SABLE [00-07]</t>
  </si>
  <si>
    <t>DA - TAURUS</t>
  </si>
  <si>
    <t>DA - TAURUS-OLD (NA-RETIRED)</t>
  </si>
  <si>
    <t>AB - ATLANTA PLANT BUILD</t>
  </si>
  <si>
    <t>2FMDK4KC2BB</t>
  </si>
  <si>
    <t>THIS IS A FOLLOW UP COMPLAINT AS ADVISED BY MARY AT FORD MOTOR COMPANY.  FORD DID ISSUE CUSTOMER SATISFACTION PROGRAM 19N09 REFUND FOR THE DRIVER SIDE LATCH, HOWEVER I HAD TO REPLACE THE PASSENGER SIDE LATCH AS WELL SO WOULD LIKE A REFUND ON BOTH LATCHES.    DOOR AJAR LIGHTS STAY ON WHICH CAUSES AUTOMATIC DOOR LOCKS TO FAIL, DOME LIGHTS TO REMAIN ON WHILE DRIVING AS WELL AS WHEN VEHICLE IS PARKED AND TURNED OFF. WHEN DRIVING THIS CAUSES A SAFETY HAZARD BECAUSE ANYONE CAN ENTER THE CAR AT A STOP SIGN OR LIGHT AND CAUSE HARM TO VEHICLE OCCUPANTS. ADDITIONALLY, DOME LIGHTS STUCK ON WHILE DRIVING ALSO POSES A SAFETY HAZARD. WHEN VEHICLE IS OFF AND DOME LIGHTS STAY ON, THIS DRAINS THE BATTERY AS WELL AS FUSES. WE HAVE HAD TO REPLACE THE VEHICLE BATTERY AS WELL AS FUSES. WE RECENTLY HAD TO PAY $1144.40 TO HAVE THE DOOR LATCHES REPLACED AND WERE TOLD THIS IS A KNOWN ISSUE WITH FORD. I REACHED OUT TO FORD CUSTOMER SERVICE AND WAS TOLD THEY HAVE NOT ISSUED A RECALL FOR THIS PROBLEM. DATE AND MILEAGE MAY NOT BE ACCURATE AS THIS ISSUE HAS BEEN HAPPENING FOR MANY YEARS, HOWEVER WE FINALLY HAD NO CHOICE BUT TO REPLACE THE DOOR LATCHES WHEN MY HUSBAND'S WHEELCHAIR WAS STUCK IN THE BACK BECAUSE THE FUSE HAD BLOWN AND THE BACK HATCH DOOR WOULD NOT OPEN.</t>
  </si>
  <si>
    <t>EDGE - 2011. THIS IS A FOLLOW UP COMPLAINT AS ADVISED BY MARY AT FORD MOTOR COMPANY.  FORD DID ISSUE CUSTOMER SATISFACTION PROGRAM 19N09 REFUND FOR THE DRIVER SIDE LATCH, HOWEVER I HAD TO REPLACE THE PASSENGER SIDE LATCH AS WELL SO WOULD LIKE A REFUND ON BOTH LATCHES.    DOOR AJAR LIGHTS STAY ON WHICH CAUSES AUTOMATIC DOOR LOCKS TO FAIL, DOME LIGHTS TO REMAIN ON WHILE DRIVING AS WELL AS WHEN VEHICLE IS PARKED AND TURNED OFF. WHEN DRIVING THIS CAUSES A SAFETY HAZARD BECAUSE ANYONE CAN ENTER THE CAR AT A STOP SIGN OR LIGHT AND CAUSE HARM TO VEHICLE OCCUPANTS. ADDITIONALLY, DOME LIGHTS STUCK ON WHILE DRIVING ALSO POSES A SAFETY HAZARD. WHEN VEHICLE IS OFF AND DOME LIGHTS STAY ON, THIS DRAINS THE BATTERY AS WELL AS FUSES. WE HAVE HAD TO REPLACE THE VEHICLE BATTERY AS WELL AS FUSES. WE RECENTLY HAD TO PAY $1144.40 TO HAVE THE DOOR LATCHES REPLACED AND WERE TOLD THIS IS A KNOWN ISSUE WITH FORD. I REACHED OUT TO FORD CUSTOMER SERVICE AND WAS TOLD THEY HAVE NOT ISSUED A RECALL FOR THIS PROBLEM. DATE AND MILEAGE MAY NOT BE ACCURATE AS THIS ISSUE HAS BEEN HAPPENING FOR MANY YEARS, HOWEVER WE FINALLY HAD NO CHOICE BUT TO REPLACE THE DOOR LATCHES WHEN MY HUSBAND'S WHEELCHAIR WAS STUCK IN THE BACK BECAUSE THE FUSE HAD BLOWN AND THE BACK HATCH DOOR WOULD NOT OPEN.</t>
  </si>
  <si>
    <t>2FMDK3JC6DB</t>
  </si>
  <si>
    <t>VEHICLE EXHIBITS ILLUMINATED DOME LIGHTS AND DOOR AJAR MESSAGES WHEN DOORS ARE CLOSED AND FULLY LATCHED.  RIGHT REAR DOOR.  VEHICLE WAS STATIONARY AND DOME LIGHT REMAINED ON FOR A SHORT TIME, BUT "DOOR AJAR" MESSAGE STAYED ON WHILE CAR WAS IN MOTION.</t>
  </si>
  <si>
    <t>EDGE - 2013. VEHICLE EXHIBITS ILLUMINATED DOME LIGHTS AND DOOR AJAR MESSAGES WHEN DOORS ARE CLOSED AND FULLY LATCHED.  RIGHT REAR DOOR.  VEHICLE WAS STATIONARY AND DOME LIGHT REMAINED ON FOR A SHORT TIME, BUT "DOOR AJAR" MESSAGE STAYED ON WHILE CAR WAS IN MOTION.</t>
  </si>
  <si>
    <t>1FTEW1CP0HK</t>
  </si>
  <si>
    <t>THE REAR WINDSHIELD OF MY 2017 F150, HAS RANDOMLY EXPLODED AND SHATTERED INTO A MILLION DIFFERENT PIECES. THIS OCCURRENCE HAS HAPPENED 2 TIMES NOW. BOTH TIMES THERE WAS NO EXTERNAL CAUSE FOR THE WINDOW SHATTERING. THE FIRST OCCURRENCE HAPPENED WHILE CLOSING THE DRIVERS DOOR WHEN THE CAR WAS PARKED, THE OTHER OCCURRENCE HAD WHILE SIMPLY DRIVING IN A NEIGHBORHOOD ROAD. THERE'S NOT EXPLANATION FOR WHY THE REAR WINDSHIELD EXPLODES, NOR IS FORD WILLING TO COVER IT.</t>
  </si>
  <si>
    <t>F-150 - 2017. THE REAR WINDSHIELD OF MY 2017 F150, HAS RANDOMLY EXPLODED AND SHATTERED INTO A MILLION DIFFERENT PIECES. THIS OCCURRENCE HAS HAPPENED 2 TIMES NOW. BOTH TIMES THERE WAS NO EXTERNAL CAUSE FOR THE WINDOW SHATTERING. THE FIRST OCCURRENCE HAPPENED WHILE CLOSING THE DRIVERS DOOR WHEN THE CAR WAS PARKED, THE OTHER OCCURRENCE HAD WHILE SIMPLY DRIVING IN A NEIGHBORHOOD ROAD. THERE'S NOT EXPLANATION FOR WHY THE REAR WINDSHIELD EXPLODES, NOR IS FORD WILLING TO COVER IT.</t>
  </si>
  <si>
    <t>1FAHP3K24CL</t>
  </si>
  <si>
    <t>I WAS ON THE FREEWAY WHEN MY DOOR (DRIVER SIDE) OPEN BY IT SELF, I PULLED OVER AND CHECKED THAT THE DOOR LOCK STOPPED LOCKING.NOW MY CAR IS PARKED ON THE STREET WITH THE DRIVER'S DOOR OPEN.</t>
  </si>
  <si>
    <t>FOCUS - 2012. I WAS ON THE FREEWAY WHEN MY DOOR (DRIVER SIDE) OPEN BY IT SELF, I PULLED OVER AND CHECKED THAT THE DOOR LOCK STOPPED LOCKING.NOW MY CAR IS PARKED ON THE STREET WITH THE DRIVER'S DOOR OPEN.</t>
  </si>
  <si>
    <t>1FTFW1EGXJK</t>
  </si>
  <si>
    <t>FORD F-150 2018 SUPER CREW CAB 1ST WATER LEAK INSIDE OF OUR TRUCK CAB CREATED A MILDEW SMELL DUE TO WET CARPET PADDING AND CARPETS.  WATER SATURATED ELECTRICAL WIRING UNDER THE DOOR SEAL PROTECTORS ON THE RIGHT-SIDE OF THE FRONT AND REAR DOORS.  FIRST NOTICED A PROBLEM DRIVING AND APPLYING THE BRAKES WE HEARD A WATER SLOSHING SOUND ON THE RIGHT SIDE OF THE TRUCK.  INDICATIONS OF WATER IN CAB AND SATURATED CARPET'S AND WIRING WENT UNNOTICED DUE TO WEATHER TECH FULL FLOOR MATS.  WE CONTACTED FORD CORPORATION ONLINE AND THEY ADVISED FOR US TO TAKE IT INTO OUR DEALERSHIP TO BE ASSESSED.  OUR DEALERSHIP MADE AN APPOINTMENT A WEEK OUT, SO OUR TRUCK SAT IN OUR GARAGE FOR AN ADDITIONAL WEEK.  WE USED A SHOP VAC AND SUCKED OUT AS MUCH WATER AS WE COULD AND LEFT THE DOOR WINDOWS DOWN TO HELP DRY OUT THE INTERIOR.  THE DEALERSHIP REMOVED AND REINSTALLED THE TRIM PANELS WITH SILICONE SEALANT ON BOTH DOORS ON THE RIGHT SIDE.</t>
  </si>
  <si>
    <t>DOOR | WATER LEAK</t>
  </si>
  <si>
    <t>Oregon</t>
  </si>
  <si>
    <t>F-150 - 2018. FORD F-150 2018 SUPER CREW CAB 1ST WATER LEAK INSIDE OF OUR TRUCK CAB CREATED A MILDEW SMELL DUE TO WET CARPET PADDING AND CARPETS.  WATER SATURATED ELECTRICAL WIRING UNDER THE DOOR SEAL PROTECTORS ON THE RIGHT-SIDE OF THE FRONT AND REAR DOORS.  FIRST NOTICED A PROBLEM DRIVING AND APPLYING THE BRAKES WE HEARD A WATER SLOSHING SOUND ON THE RIGHT SIDE OF THE TRUCK.  INDICATIONS OF WATER IN CAB AND SATURATED CARPET'S AND WIRING WENT UNNOTICED DUE TO WEATHER TECH FULL FLOOR MATS.  WE CONTACTED FORD CORPORATION ONLINE AND THEY ADVISED FOR US TO TAKE IT INTO OUR DEALERSHIP TO BE ASSESSED.  OUR DEALERSHIP MADE AN APPOINTMENT A WEEK OUT, SO OUR TRUCK SAT IN OUR GARAGE FOR AN ADDITIONAL WEEK.  WE USED A SHOP VAC AND SUCKED OUT AS MUCH WATER AS WE COULD AND LEFT THE DOOR WINDOWS DOWN TO HELP DRY OUT THE INTERIOR.  THE DEALERSHIP REMOVED AND REINSTALLED THE TRIM PANELS WITH SILICONE SEALANT ON BOTH DOORS ON THE RIGHT SIDE.</t>
  </si>
  <si>
    <t>1FTEW1E5XJF</t>
  </si>
  <si>
    <t xml:space="preserve">TL* THE CONTACT OWNS A 2018 FORD F-150. THE CONTACT STATED WHILE DRIVING 75 MPH, THE CONTACT HEARD AN ABNORMAL NOISE AND BECAME AWARE THAT THE SUNROOF HAD STARTED TO DETACH FROM THE VEHICLE. THE CONTACT STATED NO WARNING LIGHT WAS ILLUMINATED. THE CONTACT PULLED OVER WHILE A BYSTANDER PROVIDED TAPE TO SECURE THE SUNROOF. THE VEHICLE WAS TAKEN TO LOCAL DEALER MAC HAIK'S SOUTHWAY FORD LOCATED AT 7979 INTERSTATE 35 ACCESS RD, SAN ANTONIO, TX 78224, WERE IT WAS DIAGNOSED. THE CONTACT WAS INFORMED THAT THE SUNROOF ASSEMBLY NEEDED TO BE REPLACED. THE VEHICLE WAS NOT REPAIRED. THE MANUFACTURER WAS INFORMED OF FAILURE. THE FAILURE MILEAGE WAS 36,100. </t>
  </si>
  <si>
    <t>MOONROOF | IMPROPER ASSEMBLY</t>
  </si>
  <si>
    <t xml:space="preserve">F-150 - 2018. TL* THE CONTACT OWNS A 2018 FORD F-150. THE CONTACT STATED WHILE DRIVING 75 MPH, THE CONTACT HEARD AN ABNORMAL NOISE AND BECAME AWARE THAT THE SUNROOF HAD STARTED TO DETACH FROM THE VEHICLE. THE CONTACT STATED NO WARNING LIGHT WAS ILLUMINATED. THE CONTACT PULLED OVER WHILE A BYSTANDER PROVIDED TAPE TO SECURE THE SUNROOF. THE VEHICLE WAS TAKEN TO LOCAL DEALER MAC HAIK'S SOUTHWAY FORD LOCATED AT 7979 INTERSTATE 35 ACCESS RD, SAN ANTONIO, TX 78224, WERE IT WAS DIAGNOSED. THE CONTACT WAS INFORMED THAT THE SUNROOF ASSEMBLY NEEDED TO BE REPLACED. THE VEHICLE WAS NOT REPAIRED. THE MANUFACTURER WAS INFORMED OF FAILURE. THE FAILURE MILEAGE WAS 36,100. </t>
  </si>
  <si>
    <t>1FTEW1EG2JF</t>
  </si>
  <si>
    <t xml:space="preserve">TL* THE CONTACT OWNS A 2018 FORD F-150.  WHILE DRIVING 40-60 MPH THE LIFT GATE OPEN WITHOUT WARNING, ADDITIONALLY, WHILE THE VEHICLE WAS PARKED IN DRIVEWAY THE LIFT GATE AND WINDOWS FAILED TO OPEN. THE VEHICLE WAS TAKEN TO SHEEHY FORD LINCOLN OF GAITHERSBURG 901 N FREDERICK AVE, GAITHERSBURG, MD 20879 (301) 358-4443 WHERE DIAGNOSED THAT RODENTS DAMAGED THE SOY BASE WIRING. THE VEHICLE WAS REPAIRED HOWEVER, THE FAILURE RECURRED. THE MANUFACTURER WAS NOT CONTACTED. THE FAILURE MILEAGE WAS 26,000.  </t>
  </si>
  <si>
    <t xml:space="preserve">F-150 - 2018. TL* THE CONTACT OWNS A 2018 FORD F-150.  WHILE DRIVING 40-60 MPH THE LIFT GATE OPEN WITHOUT WARNING, ADDITIONALLY, WHILE THE VEHICLE WAS PARKED IN DRIVEWAY THE LIFT GATE AND WINDOWS FAILED TO OPEN. THE VEHICLE WAS TAKEN TO SHEEHY FORD LINCOLN OF GAITHERSBURG 901 N FREDERICK AVE, GAITHERSBURG, MD 20879 (301) 358-4443 WHERE DIAGNOSED THAT RODENTS DAMAGED THE SOY BASE WIRING. THE VEHICLE WAS REPAIRED HOWEVER, THE FAILURE RECURRED. THE MANUFACTURER WAS NOT CONTACTED. THE FAILURE MILEAGE WAS 26,000.  </t>
  </si>
  <si>
    <t xml:space="preserve">  THIS IS A CONTINUATION WITH COMPLAINT NUMBER 11307725 ALREADY FILED.   FORD F-150 2018 SUPER CREW CAB 2ND DISCOVERY OF WATER LEAK IN CAB OF TRUCK WITH WET CARPET PADDING AND CARPETS AGAIN ONLY THIS TIME THE WATER LEAK WAS BEHIND THE BACK SEATS DOWN THE CAB WALL INTERIOR.  CALLED OUR FORD DEALERSHIP BACK AND TOOK OUR TRUCK BACK IN FOR THEM TO ASSESS THIS 2ND WATER LEAK.  OUR FORD DEALERSHIP ADVISED THAT THEY HAD TO REMOVE THE TRUCK BED TO FIND THIS WATER LEAK COMING IN FROM THE REAR CAB VENTS AND LOCKING TABS ON VENTS.  THEY ALSO FOUND THE CARPET INSULATOR WAS BEHIND THE REAR VENTS WHICH CAUSED THE VENT SEAL TO WARP AND LEAK.  THEY HAD TO REPLACE THE REAR VENTS COMPLETELY THEN THEY RETESTED FOR LEAKS AND FOUND NO LEAKS AT THAT TIME.  THEY ALSO REPLACED THE TRUCK BED BOLTS AND HAD TO RESPRAY IN THE BED LINER OVER THE BOLTS.       </t>
  </si>
  <si>
    <t>UNKNOWN | WATER LEAK</t>
  </si>
  <si>
    <t xml:space="preserve">F-150 - 2018.   THIS IS A CONTINUATION WITH COMPLAINT NUMBER 11307725 ALREADY FILED.   FORD F-150 2018 SUPER CREW CAB 2ND DISCOVERY OF WATER LEAK IN CAB OF TRUCK WITH WET CARPET PADDING AND CARPETS AGAIN ONLY THIS TIME THE WATER LEAK WAS BEHIND THE BACK SEATS DOWN THE CAB WALL INTERIOR.  CALLED OUR FORD DEALERSHIP BACK AND TOOK OUR TRUCK BACK IN FOR THEM TO ASSESS THIS 2ND WATER LEAK.  OUR FORD DEALERSHIP ADVISED THAT THEY HAD TO REMOVE THE TRUCK BED TO FIND THIS WATER LEAK COMING IN FROM THE REAR CAB VENTS AND LOCKING TABS ON VENTS.  THEY ALSO FOUND THE CARPET INSULATOR WAS BEHIND THE REAR VENTS WHICH CAUSED THE VENT SEAL TO WARP AND LEAK.  THEY HAD TO REPLACE THE REAR VENTS COMPLETELY THEN THEY RETESTED FOR LEAKS AND FOUND NO LEAKS AT THAT TIME.  THEY ALSO REPLACED THE TRUCK BED BOLTS AND HAD TO RESPRAY IN THE BED LINER OVER THE BOLTS.       </t>
  </si>
  <si>
    <t>2FMDK3K96DB</t>
  </si>
  <si>
    <t>PASSENGER SIDE DOOR LATCH ILLUMINATES DOME LIGHTS AND GIVES ME 'DOOR AJAR' MESSAGE WHEN DOOR IS IN FACT CLOSED. THIS PROHIBITS THE DOORS FROM LOCKING WHILE DRIVING. THERE IS CURRENTLY A RECALL FOR THE DRIVER SIDE, HOWEVER MINE IS PASSENGER AND FORD WILL NOT REPLACE IT. THIS OCCURS DAILY.</t>
  </si>
  <si>
    <t>EDGE - 2013. PASSENGER SIDE DOOR LATCH ILLUMINATES DOME LIGHTS AND GIVES ME 'DOOR AJAR' MESSAGE WHEN DOOR IS IN FACT CLOSED. THIS PROHIBITS THE DOORS FROM LOCKING WHILE DRIVING. THERE IS CURRENTLY A RECALL FOR THE DRIVER SIDE, HOWEVER MINE IS PASSENGER AND FORD WILL NOT REPLACE IT. THIS OCCURS DAILY.</t>
  </si>
  <si>
    <t>1FMCU03749K</t>
  </si>
  <si>
    <t>IT WAS A HEAVY RAINY NIGHT WHEN WINDSHIELD WIPERS STARTED ACTING UP WITH THEIR RHYTHM MAKING IT HARD TO SEE THROUGH A SLIGHTLY BLURRED WINDSHIELD THEN WINDSHIELD &amp; SUNROOF STARTS LEAKING WATER ALL OVER ME,INSIDE THE FRONT LIGHT SWITCH,DOWN INTO FLOOR BOARDS PLUS ALL IN THE SEATS !! IF THAT WASN'T ENOUGH I WAS SLOWING DOWN TO GO AROUND A FEW CURVES WHEN BRAKES ACTED LIKE THEY DIDN'T WANT ME TO STOP SCARY. KEY IS HARD &amp; STICKY FEELING TO TURN IN IGNITION CYLINDER THEREFORE MAKING THE IGNITION SWITCH NOT BEING ABLE TO CATCH ANY VOLTAGE AT ALL TO START THE ENGINE..AFTER A MILLION TRIES IT'LL FINALLY START..  IT STILL LEAKS,VERY HARD TO START &amp; REPLACING BRAKES AGAIN...</t>
  </si>
  <si>
    <t>MOONROOF | WATER LEAK</t>
  </si>
  <si>
    <t>ESCAPE - 2009. IT WAS A HEAVY RAINY NIGHT WHEN WINDSHIELD WIPERS STARTED ACTING UP WITH THEIR RHYTHM MAKING IT HARD TO SEE THROUGH A SLIGHTLY BLURRED WINDSHIELD THEN WINDSHIELD &amp; SUNROOF STARTS LEAKING WATER ALL OVER ME,INSIDE THE FRONT LIGHT SWITCH,DOWN INTO FLOOR BOARDS PLUS ALL IN THE SEATS !! IF THAT WASN'T ENOUGH I WAS SLOWING DOWN TO GO AROUND A FEW CURVES WHEN BRAKES ACTED LIKE THEY DIDN'T WANT ME TO STOP SCARY. KEY IS HARD &amp; STICKY FEELING TO TURN IN IGNITION CYLINDER THEREFORE MAKING THE IGNITION SWITCH NOT BEING ABLE TO CATCH ANY VOLTAGE AT ALL TO START THE ENGINE..AFTER A MILLION TRIES IT'LL FINALLY START..  IT STILL LEAKS,VERY HARD TO START &amp; REPLACING BRAKES AGAIN...</t>
  </si>
  <si>
    <t>T/M7 - ESCAPE/TRIBUTE/MARINER-LHD [07-12]</t>
  </si>
  <si>
    <t>M4 - ESCAPE (LESS HYBRID) (NA)</t>
  </si>
  <si>
    <t>1FTEW1EB9JF</t>
  </si>
  <si>
    <t>DRIVERS DOOR WILL NOT LATCH IN COLD TEMPERATURES. HAPPENS PERIODICALLY WHEN VEHICLE IS STATIONARY OR IN MOTION.COULD POSSIBLY BE THE LATCH MECHANISM IN THE DOOR. SEEMS UNSAFE NOT KNOWING IF THE DOOR WILL STAY LATCHED OR NOT WHILE DRIVING.</t>
  </si>
  <si>
    <t>F-150 - 2018. DRIVERS DOOR WILL NOT LATCH IN COLD TEMPERATURES. HAPPENS PERIODICALLY WHEN VEHICLE IS STATIONARY OR IN MOTION.COULD POSSIBLY BE THE LATCH MECHANISM IN THE DOOR. SEEMS UNSAFE NOT KNOWING IF THE DOOR WILL STAY LATCHED OR NOT WHILE DRIVING.</t>
  </si>
  <si>
    <t>1FTEW1EF3GF</t>
  </si>
  <si>
    <t>DURING FREEZING CONDITIONS, REAR DOOR WILL NOT LATCH SHUT.  PARKED DRIVEWAY.</t>
  </si>
  <si>
    <t>F-150 - 2016. DURING FREEZING CONDITIONS, REAR DOOR WILL NOT LATCH SHUT.  PARKED DRIVEWAY.</t>
  </si>
  <si>
    <t>3FADP0L31AR</t>
  </si>
  <si>
    <t>DRIVER SIDE DOOR HANDLE WILL NOT UNLOCK FROM INSIDE CAR;  CAN ONLY OPEN DRIVER'S DOOR FROM OUTSIDE</t>
  </si>
  <si>
    <t>FUSION - 2010. DRIVER SIDE DOOR HANDLE WILL NOT UNLOCK FROM INSIDE CAR;  CAN ONLY OPEN DRIVER'S DOOR FROM OUTSIDE</t>
  </si>
  <si>
    <t>1FTEW1EG2JK</t>
  </si>
  <si>
    <t>WHEN THE TRUCK GETS COLD AROUND 30DEGREES, THE DRIVERS DOOR AND THE PASSENGER REAR DOORS WILL NOT LATCH OR STAY SHUT. BEEN TO THE FORD DEALER TWO TIMES TO FIX THE PROBLEM AND STILL IS A VERY BIG SAFETY ISSUE. THE DO'S WILL NOT REMAIN CLOSED. LUCKILY MY TRUCK WAS IN THE DRIVEWAY OF MY HOME WHEN THIS HAPPENED ALL 3 TIMES.</t>
  </si>
  <si>
    <t>F-150 - 2018. WHEN THE TRUCK GETS COLD AROUND 30DEGREES, THE DRIVERS DOOR AND THE PASSENGER REAR DOORS WILL NOT LATCH OR STAY SHUT. BEEN TO THE FORD DEALER TWO TIMES TO FIX THE PROBLEM AND STILL IS A VERY BIG SAFETY ISSUE. THE DO'S WILL NOT REMAIN CLOSED. LUCKILY MY TRUCK WAS IN THE DRIVEWAY OF MY HOME WHEN THIS HAPPENED ALL 3 TIMES.</t>
  </si>
  <si>
    <t>1FT8W3BT8HE</t>
  </si>
  <si>
    <t>THE DRIVER'S SIDE DOOR RATTLES.  I BROUGHT TO MY HOME DEALERSHIP TWICE WITH NO LUCK FOR THEM TO DIAGNOSE.  I BROUGHT TO A 3RD PARTY FORD DEALERSHIP, THEY DIAGNOSED THE PROBLEM AND REPLACED THE SEAL/GASKET LINER AROUND THE DOOR.  2 YEARS LATER, THE SAME ISSUE HAS RETURNED.  I BROUGHT TO MY DEALERSHIP WHERE I CURRENTLY LIVE TWICE WITH THEM STATING THEY COULD NOT RETRIGGER THE NOISE, ALTHOUGH IT'S VERY AUDIBLE ANY TIME THE TRUCK IS DRIVEN.  PRICED ME $500 TO CORRECT, EVEN THOUGH I HAVE AN EXTENDED WARRANTY THAT APPARENTLY COVERS NOTHING.  NOT SURE IF IT'S CONNECTED TO THE DOOR LATCH ISSUE OR NOT, BUT A CLEAR WIND AUDIBLE NOISE IS HEARD ANYTIME THE TRUCK IS DRIVEN.</t>
  </si>
  <si>
    <t>F-350 - 2017. THE DRIVER'S SIDE DOOR RATTLES.  I BROUGHT TO MY HOME DEALERSHIP TWICE WITH NO LUCK FOR THEM TO DIAGNOSE.  I BROUGHT TO A 3RD PARTY FORD DEALERSHIP, THEY DIAGNOSED THE PROBLEM AND REPLACED THE SEAL/GASKET LINER AROUND THE DOOR.  2 YEARS LATER, THE SAME ISSUE HAS RETURNED.  I BROUGHT TO MY DEALERSHIP WHERE I CURRENTLY LIVE TWICE WITH THEM STATING THEY COULD NOT RETRIGGER THE NOISE, ALTHOUGH IT'S VERY AUDIBLE ANY TIME THE TRUCK IS DRIVEN.  PRICED ME $500 TO CORRECT, EVEN THOUGH I HAVE AN EXTENDED WARRANTY THAT APPARENTLY COVERS NOTHING.  NOT SURE IF IT'S CONNECTED TO THE DOOR LATCH ISSUE OR NOT, BUT A CLEAR WIND AUDIBLE NOISE IS HEARD ANYTIME THE TRUCK IS DRIVEN.</t>
  </si>
  <si>
    <t>1FADP3F27EL</t>
  </si>
  <si>
    <t>THE VEHICLE IDLES ROUGH, THE TRANSMISSION SLIPS AND THE RPMS GET HIGH IN FIRST AND SECOND GEARS, IT TAKES FOREVER TO ACCELERATE, THE FUEL GAUGE WILL SAY 100 MILES TILL EMPTY THEN DIE ON YOU, I HAVE BEEN STRANDED 5 TIMES IN LESS THAN A YEAR DUE TO THAT, RECENTLY ON 2/8/20 THE CAR WOULDN'T ACCELERATE IN THE MIDDLE OF A BUSY INTERSECTION AND PROCEEDED TO STALL IN THE MIDDLE OF THE ROAD. I HAD TO LITERALLY PUSH THE CAR OUT OF THE INTERSECTION AND INTO A STORE PARKING LOT DURING 5PM TRAFFIC. I CANNOT BELIEVE THIS CAR RECEIVED A 5 STAR SAFETY RATING, I FEEL A NUMBER OF THINGS ABOUT THIS MODEL CAR AND COMPANY BUT SAFE DEFINITELY IS NOT ONE OF THEM. DOORS THAT HAVE DEFECTIVE LATCHES, OPENING AT ANYTIME, TRANSMISSION PROBLEMS LEADING TO CARS CONSTANTLY ALMOST REAR ENDING YOU, AND A CAR THAT CAN STALL IN THE MIDDLE OF A BUSY INTERSECTION OR FREEWAY, IS NOT BY ANY MEANS A DEFINITION OF THE WORD SAFE. I WILL NEVER BUY ANOTHER FORD AGAIN, AND I WILL CONVINCE ANY ELSE TO NOT BUY FROM A COMPANY THAT VALUES PROFITS OVER CONSUMER SAFETY BY INSTALLING CHEAP, DEFECTIVE PARTS AND COMPONENTS</t>
  </si>
  <si>
    <t>FOCUS - 2014. THE VEHICLE IDLES ROUGH, THE TRANSMISSION SLIPS AND THE RPMS GET HIGH IN FIRST AND SECOND GEARS, IT TAKES FOREVER TO ACCELERATE, THE FUEL GAUGE WILL SAY 100 MILES TILL EMPTY THEN DIE ON YOU, I HAVE BEEN STRANDED 5 TIMES IN LESS THAN A YEAR DUE TO THAT, RECENTLY ON 2/8/20 THE CAR WOULDN'T ACCELERATE IN THE MIDDLE OF A BUSY INTERSECTION AND PROCEEDED TO STALL IN THE MIDDLE OF THE ROAD. I HAD TO LITERALLY PUSH THE CAR OUT OF THE INTERSECTION AND INTO A STORE PARKING LOT DURING 5PM TRAFFIC. I CANNOT BELIEVE THIS CAR RECEIVED A 5 STAR SAFETY RATING, I FEEL A NUMBER OF THINGS ABOUT THIS MODEL CAR AND COMPANY BUT SAFE DEFINITELY IS NOT ONE OF THEM. DOORS THAT HAVE DEFECTIVE LATCHES, OPENING AT ANYTIME, TRANSMISSION PROBLEMS LEADING TO CARS CONSTANTLY ALMOST REAR ENDING YOU, AND A CAR THAT CAN STALL IN THE MIDDLE OF A BUSY INTERSECTION OR FREEWAY, IS NOT BY ANY MEANS A DEFINITION OF THE WORD SAFE. I WILL NEVER BUY ANOTHER FORD AGAIN, AND I WILL CONVINCE ANY ELSE TO NOT BUY FROM A COMPANY THAT VALUES PROFITS OVER CONSUMER SAFETY BY INSTALLING CHEAP, DEFECTIVE PARTS AND COMPONENTS</t>
  </si>
  <si>
    <t>1FTFW1EF6EK</t>
  </si>
  <si>
    <t>I WAS DRIVING DOWN THE HIGHWAY WITH MY REAR DEFROST OPERATING.  I SMELLED SOMETHING BURNING THAT HAD AN "ELECTRICAL BURN" SMELL.  I THENHEARD A LOUD "POP".  I LOOKED IN MY REAR VIEW MIRROR AND SAW THAT MY REAR DRIVER SIDE BACK GLASS PANEL (SLIDING GLASS WINDOW) WAS SHATTERED.  THIS WAS ESPECIALLY CONCERNING BECAUSE MY DAUGHTER WAS SEATED DIRECTLY IN FRONT OF THE SHATTERED GLASS IN HER CAR SEAT. I RESEARCHED THIS PROBLEM AND SAW NUMEROUS ISSUES WITH THE REAR WINDOW DEFROSTER IN THIS MODEL OF TRUCK.  THAT EXPLAINS THE ELECTRICAL BURNING SMELL.</t>
  </si>
  <si>
    <t>F-150 - 2014. I WAS DRIVING DOWN THE HIGHWAY WITH MY REAR DEFROST OPERATING.  I SMELLED SOMETHING BURNING THAT HAD AN "ELECTRICAL BURN" SMELL.  I THENHEARD A LOUD "POP".  I LOOKED IN MY REAR VIEW MIRROR AND SAW THAT MY REAR DRIVER SIDE BACK GLASS PANEL (SLIDING GLASS WINDOW) WAS SHATTERED.  THIS WAS ESPECIALLY CONCERNING BECAUSE MY DAUGHTER WAS SEATED DIRECTLY IN FRONT OF THE SHATTERED GLASS IN HER CAR SEAT. I RESEARCHED THIS PROBLEM AND SAW NUMEROUS ISSUES WITH THE REAR WINDOW DEFROSTER IN THIS MODEL OF TRUCK.  THAT EXPLAINS THE ELECTRICAL BURNING SMELL.</t>
  </si>
  <si>
    <t>1FTEW1EF5HF</t>
  </si>
  <si>
    <t>REAR DOOR BEHIND DRIVERS DOOR WILL NOT CATCH TO KEEP THE DOOR CLOSED. THE DOOR BOUNCES BACK OPEN WHEN YOU PUSH IT CLOSED.</t>
  </si>
  <si>
    <t>F-150 - 2017. REAR DOOR BEHIND DRIVERS DOOR WILL NOT CATCH TO KEEP THE DOOR CLOSED. THE DOOR BOUNCES BACK OPEN WHEN YOU PUSH IT CLOSED.</t>
  </si>
  <si>
    <t>NM0GE9G7XG1</t>
  </si>
  <si>
    <t>WHILE DRIVING DOWN THE FREEWAY THE STATIONARY PANORAMIC ROOF GLASS DISLODGED, WENT INTO THE AIR AND LANDED ON THE FREEWAY IN DRAMATIC FASHION WITHOUT INJURY OR KILLING ANYONE. THE CAR BEHIND ME SWERVED TO AVOID THE FLYING GLASS.</t>
  </si>
  <si>
    <t>TRANSIT CONNECT - 2016. WHILE DRIVING DOWN THE FREEWAY THE STATIONARY PANORAMIC ROOF GLASS DISLODGED, WENT INTO THE AIR AND LANDED ON THE FREEWAY IN DRAMATIC FASHION WITHOUT INJURY OR KILLING ANYONE. THE CAR BEHIND ME SWERVED TO AVOID THE FLYING GLASS.</t>
  </si>
  <si>
    <t>1FTFW1ET1EK</t>
  </si>
  <si>
    <t>DOOR LOCK ON BOTH REAR DOORS GET STUCK IN THE LOCK POSITION. I PHYSICALLY HAVE TO TAKE PLIERS TO PRY UP ON THE KNOB TO UNLOCK THE BACK DOORS.</t>
  </si>
  <si>
    <t>F-150 - 2014. DOOR LOCK ON BOTH REAR DOORS GET STUCK IN THE LOCK POSITION. I PHYSICALLY HAVE TO TAKE PLIERS TO PRY UP ON THE KNOB TO UNLOCK THE BACK DOORS.</t>
  </si>
  <si>
    <t>1FTEW1CB4KF</t>
  </si>
  <si>
    <t xml:space="preserve">TL* THE CONTACT OWNS A 2019 FORD F-150. THE CONTACT STATED THAT WHILE DRIVING IN INCLEMENT WEATHER, WATER ENTERED THE PASSENGER SIDE OF THE VEHICLE CAUSING A VISIBILITY HAZARD TO THE DRIVER. THE CONTACT INDICATED THAT DURING THE FAILURE THE FRONT WINDSHIELD AND SIDE MIRROR REMAIN FOGGED OVER. THE VEHICLE WAS TAKEN TO THE LOCAL DEALER WALKER FORD (17556 US. HWY 19 NORTH, CLEARWATER FL) WHO DIAGNOSED A FAILURE IN THE ROOF CAUSED DURING MANUFACTURING. THE VEHICLE WAS NOT REPAIRED. THE MANUFACTURER WAS NOT NOTIFIED OF THE FAILURE. THE FAILURE MILEAGE WAS 4,000. </t>
  </si>
  <si>
    <t xml:space="preserve">F-150 - 2019. TL* THE CONTACT OWNS A 2019 FORD F-150. THE CONTACT STATED THAT WHILE DRIVING IN INCLEMENT WEATHER, WATER ENTERED THE PASSENGER SIDE OF THE VEHICLE CAUSING A VISIBILITY HAZARD TO THE DRIVER. THE CONTACT INDICATED THAT DURING THE FAILURE THE FRONT WINDSHIELD AND SIDE MIRROR REMAIN FOGGED OVER. THE VEHICLE WAS TAKEN TO THE LOCAL DEALER WALKER FORD (17556 US. HWY 19 NORTH, CLEARWATER FL) WHO DIAGNOSED A FAILURE IN THE ROOF CAUSED DURING MANUFACTURING. THE VEHICLE WAS NOT REPAIRED. THE MANUFACTURER WAS NOT NOTIFIED OF THE FAILURE. THE FAILURE MILEAGE WAS 4,000. </t>
  </si>
  <si>
    <t>1FTEW1EP1GK</t>
  </si>
  <si>
    <t>REMOTE START WAS ACTIVATED WITH MY TRUCK BACKED INTO MY DRIVEWAY UP TO MY GARAGE.  AFTER SEVERAL MINUTES I CAME OUT TO MY TRUCK AND OBSERVED THE REAR WINDSHIELD TO BE SHATTERED AND GLASS ALL OVER MY CHILD'S CAR SEAT.  AFTER CLOSER INSPECTION, THE AREA AROUND WHERE THE DEFROST WIRE CONNECTS TO GLASS HAD A OBVIOUS BURN PATTERN AND GLASS WAS SPIDER WEBBED OUT FROM THAT LOCATION.  FORD WOULD NOT STAND BEHIND THEIR FAILED PARTS AND WOULD NOT REPAIR.</t>
  </si>
  <si>
    <t>HATCH GLASS | SHATTERED</t>
  </si>
  <si>
    <t>F-150 - 2016. REMOTE START WAS ACTIVATED WITH MY TRUCK BACKED INTO MY DRIVEWAY UP TO MY GARAGE.  AFTER SEVERAL MINUTES I CAME OUT TO MY TRUCK AND OBSERVED THE REAR WINDSHIELD TO BE SHATTERED AND GLASS ALL OVER MY CHILD'S CAR SEAT.  AFTER CLOSER INSPECTION, THE AREA AROUND WHERE THE DEFROST WIRE CONNECTS TO GLASS HAD A OBVIOUS BURN PATTERN AND GLASS WAS SPIDER WEBBED OUT FROM THAT LOCATION.  FORD WOULD NOT STAND BEHIND THEIR FAILED PARTS AND WOULD NOT REPAIR.</t>
  </si>
  <si>
    <t>1FTFW1RG1JF</t>
  </si>
  <si>
    <t>TAILGATE OPENED INVOLUNTARIRLY, WHILST I WAS DRIVING ON A HIGHWAY WITHOUT ANY INPUT FROM ME. THE DOORS WHERE LOCKED. I AM NOT SURE WHEN THE TAILGATE OPENED AS THERE ARE NO INDICATORS IN THE CAB OF THE TRUCK. I LOST THE CONTENTS OF THE BED,  I WENT BACK AND RETRIEVED THE ITEMS WHICH WERE DAMAGED. FORD ARE TELLING ME THEY WILL TAKE A LOOK AND SEE WHAT THEY CAN DO.</t>
  </si>
  <si>
    <t>F-150 - 2018. TAILGATE OPENED INVOLUNTARIRLY, WHILST I WAS DRIVING ON A HIGHWAY WITHOUT ANY INPUT FROM ME. THE DOORS WHERE LOCKED. I AM NOT SURE WHEN THE TAILGATE OPENED AS THERE ARE NO INDICATORS IN THE CAB OF THE TRUCK. I LOST THE CONTENTS OF THE BED,  I WENT BACK AND RETRIEVED THE ITEMS WHICH WERE DAMAGED. FORD ARE TELLING ME THEY WILL TAKE A LOOK AND SEE WHAT THEY CAN DO.</t>
  </si>
  <si>
    <t>1FMJK1MT0LE</t>
  </si>
  <si>
    <t>2020 FORD EXPEDITION. CONSUMER WRITES IN REGARDS TO PANORAMIC MOON ROOF EXPLODING WHILE DRIVING. *LD *JS</t>
  </si>
  <si>
    <t>EXPEDITION - 2020. 2020 FORD EXPEDITION. CONSUMER WRITES IN REGARDS TO PANORAMIC MOON ROOF EXPLODING WHILE DRIVING. *LD *JS</t>
  </si>
  <si>
    <t>C-MAX</t>
  </si>
  <si>
    <t>1FADP5AU8JL</t>
  </si>
  <si>
    <t>THE RIGHT-HAND OUTSIDE REARVIEW MIRROR CONTAINS A SMALL INSET MIRROR INTENDED TO PROVIDE A DIFFERENT ANGLE OF VIEW SO AS TO GIVE THE DRIVER VISIBILITY OF VEHICLES ALONGSIDE OR IN THE "BLIND SPOT." IT IS SUPPOSED TO BE MOUNTED AT AN ANGLE RELATIVE TO THE PLANE OF THE MAIN MIRROR SIMILAR TO THE DRIVER SIDE MIRROR, BUT ON MY CAR IT IS MOUNTED IN THE SAME PLANE AS THE MAIN MIRROR SO THE VIEWS ARE IDENTICAL. FORD DEALER'S SERVICE MANAGER SAYS IT'S CORRECT, BUT EVERY OTHER FORD VEHICLE I HAVE SEEN HAS AN BLIND SIDE MIRROR THAT IS ANGLED. FORD'S CUSTOMER SERVICE CONSULTANTS REFUSE TO DISPUTE THE LOCAL DEALER'S OPINION. I BELIEVE THIS MIRROR WAS MANUFACTURED AND INSTALLED IN ERROR. FORD'S OWNER MANUALS FOR VARIOUS MODELS ALL DESCRIBE THE BLIND SPOT MIRRORS IDENTICALLY, BUT MY MIRROR DOES NOT CONFORM TO THOSE DESCRPTIONS. MORE CRITICALLY, IT DOESN'T PERFORM ITS INTENDED FUNCTION.</t>
  </si>
  <si>
    <t>REAR VIEW MIRROR | DESIGN / BLIND SPOT</t>
  </si>
  <si>
    <t>C-MAX - 2018. THE RIGHT-HAND OUTSIDE REARVIEW MIRROR CONTAINS A SMALL INSET MIRROR INTENDED TO PROVIDE A DIFFERENT ANGLE OF VIEW SO AS TO GIVE THE DRIVER VISIBILITY OF VEHICLES ALONGSIDE OR IN THE "BLIND SPOT." IT IS SUPPOSED TO BE MOUNTED AT AN ANGLE RELATIVE TO THE PLANE OF THE MAIN MIRROR SIMILAR TO THE DRIVER SIDE MIRROR, BUT ON MY CAR IT IS MOUNTED IN THE SAME PLANE AS THE MAIN MIRROR SO THE VIEWS ARE IDENTICAL. FORD DEALER'S SERVICE MANAGER SAYS IT'S CORRECT, BUT EVERY OTHER FORD VEHICLE I HAVE SEEN HAS AN BLIND SIDE MIRROR THAT IS ANGLED. FORD'S CUSTOMER SERVICE CONSULTANTS REFUSE TO DISPUTE THE LOCAL DEALER'S OPINION. I BELIEVE THIS MIRROR WAS MANUFACTURED AND INSTALLED IN ERROR. FORD'S OWNER MANUALS FOR VARIOUS MODELS ALL DESCRIBE THE BLIND SPOT MIRRORS IDENTICALLY, BUT MY MIRROR DOES NOT CONFORM TO THOSE DESCRPTIONS. MORE CRITICALLY, IT DOESN'T PERFORM ITS INTENDED FUNCTION.</t>
  </si>
  <si>
    <t>C/CG - C344N C-MAX [13-18]</t>
  </si>
  <si>
    <t>CG - C-MAX HYBRID</t>
  </si>
  <si>
    <t>CZ - C-MAX HYBRID (NA-MP)</t>
  </si>
  <si>
    <t>2FMDK3GC0DB</t>
  </si>
  <si>
    <t>REAR PASSENGER DOOR LATCH FAULTY AND EXHIBITS ILLUMINATED DOME LIGHTS, DOOR AJAR MESSAGE ALONG WITH NO DOOR LOCKS AND FAULTY ALARM.</t>
  </si>
  <si>
    <t>Mississippi</t>
  </si>
  <si>
    <t>EDGE - 2013. REAR PASSENGER DOOR LATCH FAULTY AND EXHIBITS ILLUMINATED DOME LIGHTS, DOOR AJAR MESSAGE ALONG WITH NO DOOR LOCKS AND FAULTY ALARM.</t>
  </si>
  <si>
    <t>1FTER4EH5KL</t>
  </si>
  <si>
    <t>THOUSANDS OF TINY SPECS IN WINDSHIELD OBSCURE VISIBILITY IN CERTAIN LIGHT - MORNING, LATE AFTERNOON. HAPPENS SUDDENLY AND COULD CAUSE INABILITY TO SEE INCOMING CAR OR PEDESTRIAN, BICYCLES!!  VERY FRIGHTENING. RESEARCH ONLINE REVEALS MANY HAVE THIS PROBLEM WITH WINDSHIELDS. THIS IS A BRAND NEW TRUCK. I BELIEVE IT IS A DEFECT IN THE WINDSHIELD ON THIS VEHICLE AND OTHERS. COULD CAUSE LOSS OF LIFE AS VISIBILITY IS GREATLY REDUCED AND IT HAPPENS SUDDENLY IN THE LIGHT CONDITIONS DESCRIBED ABOVE DURING ROUTINE DRIVING. THESE SPECKS CAN ALSO BE SEEN WHEN VEHICLE IS STATIONARY IN THE CONDITIONS NOTED. IT IS ESPECIALLY FRIGHTENING IF IT HAPPENS IN AN INTERSECTION, WHILE TURNING, ETC.</t>
  </si>
  <si>
    <t>RANGER - 2019. THOUSANDS OF TINY SPECS IN WINDSHIELD OBSCURE VISIBILITY IN CERTAIN LIGHT - MORNING, LATE AFTERNOON. HAPPENS SUDDENLY AND COULD CAUSE INABILITY TO SEE INCOMING CAR OR PEDESTRIAN, BICYCLES!!  VERY FRIGHTENING. RESEARCH ONLINE REVEALS MANY HAVE THIS PROBLEM WITH WINDSHIELDS. THIS IS A BRAND NEW TRUCK. I BELIEVE IT IS A DEFECT IN THE WINDSHIELD ON THIS VEHICLE AND OTHERS. COULD CAUSE LOSS OF LIFE AS VISIBILITY IS GREATLY REDUCED AND IT HAPPENS SUDDENLY IN THE LIGHT CONDITIONS DESCRIBED ABOVE DURING ROUTINE DRIVING. THESE SPECKS CAN ALSO BE SEEN WHEN VEHICLE IS STATIONARY IN THE CONDITIONS NOTED. IT IS ESPECIALLY FRIGHTENING IF IT HAPPENS IN AN INTERSECTION, WHILE TURNING, ETC.</t>
  </si>
  <si>
    <t>T/FG - P375N RANGER [19-23]</t>
  </si>
  <si>
    <t>R2 - RANGER_NA</t>
  </si>
  <si>
    <t>KB - RANGER (NA-MICHIGAN)</t>
  </si>
  <si>
    <t>2FMGK5C83DB</t>
  </si>
  <si>
    <t>DOOR AJAR INDICATOR ACTIVATES WHEN DOOR IS CLOSED. DOME LIGHT REMAINS ON AND SO DOES THE INDICATOR LIGHT. PASSENGER SIDE REAR DOOR. SAME PROBLEM HUNDREDS OF OTHERS ARE REPORTING.</t>
  </si>
  <si>
    <t>FLEX - 2013. DOOR AJAR INDICATOR ACTIVATES WHEN DOOR IS CLOSED. DOME LIGHT REMAINS ON AND SO DOES THE INDICATOR LIGHT. PASSENGER SIDE REAR DOOR. SAME PROBLEM HUNDREDS OF OTHERS ARE REPORTING.</t>
  </si>
  <si>
    <t>1FTEW1CG1GK</t>
  </si>
  <si>
    <t>WHILE ENTERING FREEWAY, I ATTEMPTED TO OPEN SUNROOF (PANORAMIC DUAL PANEL) AND HEAR A LOUD BANG FOLLOWED BY TERRIBLE GRINDING AND CRACKING NOISES. AS THE GLASS PANEL RETRACTED, A PIECE OF PLASTIC FROM THE TRACKS SHOT OUT AND STRUCK ME IN THE HEAD WHILE DRIVING. AFTER EXITING THE FREEWAY I TRIED TO CLOSE THE SUNROOF. IT WOULD CLOSE ABOUT 80%, STOP, THEN FULLY RETRACT. DUE TO RAIN, I IMMEDIATELY WENT TO DEALER TO GET THE ROOF LOOKED AT. FORD DEALER WAS ABLE TO GET THE SUNROOF TO THE VENT POSITION AND DIAGNOSED BROKEN TRACKS.</t>
  </si>
  <si>
    <t>MOONROOF PANEL BRACKET | BROKEN</t>
  </si>
  <si>
    <t>F-150 - 2016. WHILE ENTERING FREEWAY, I ATTEMPTED TO OPEN SUNROOF (PANORAMIC DUAL PANEL) AND HEAR A LOUD BANG FOLLOWED BY TERRIBLE GRINDING AND CRACKING NOISES. AS THE GLASS PANEL RETRACTED, A PIECE OF PLASTIC FROM THE TRACKS SHOT OUT AND STRUCK ME IN THE HEAD WHILE DRIVING. AFTER EXITING THE FREEWAY I TRIED TO CLOSE THE SUNROOF. IT WOULD CLOSE ABOUT 80%, STOP, THEN FULLY RETRACT. DUE TO RAIN, I IMMEDIATELY WENT TO DEALER TO GET THE ROOF LOOKED AT. FORD DEALER WAS ABLE TO GET THE SUNROOF TO THE VENT POSITION AND DIAGNOSED BROKEN TRACKS.</t>
  </si>
  <si>
    <t>1FMCU0J98GU</t>
  </si>
  <si>
    <t>WHILE DRIVING ON I-95 IN MARYLAND ON 1/29/20 WHEN I HEARD AN EXPLOSION AND REALIZED MY SUNROOF HAD EITHER EXPLODED OR IMPLODED.  AS I DROVE I COULD HEAR THE GLASS SLIDING ON THE HEADLINER WHICH FORTUNATELY WAS CLOSED.  I WAS ABLE TO DRIVE TO WHERE I WAS STAYING AS I WAS WORKING OUT OF STATE (I LIVE IN WELLINGTON, FL) , COVERED MY CAR ROOF WITH A TARP AND THEN TOOK IT IN FOR REPAIRS.  THE DAY IT HAPPENED THE WEATHER WAS SUNNY, NOT VERY HOT AND THERE WERE NO OBJECTS THAT HIT THE ROOF OF MY CAR.</t>
  </si>
  <si>
    <t>ESCAPE - 2016. WHILE DRIVING ON I-95 IN MARYLAND ON 1/29/20 WHEN I HEARD AN EXPLOSION AND REALIZED MY SUNROOF HAD EITHER EXPLODED OR IMPLODED.  AS I DROVE I COULD HEAR THE GLASS SLIDING ON THE HEADLINER WHICH FORTUNATELY WAS CLOSED.  I WAS ABLE TO DRIVE TO WHERE I WAS STAYING AS I WAS WORKING OUT OF STATE (I LIVE IN WELLINGTON, FL) , COVERED MY CAR ROOF WITH A TARP AND THEN TOOK IT IN FOR REPAIRS.  THE DAY IT HAPPENED THE WEATHER WAS SUNNY, NOT VERY HOT AND THERE WERE NO OBJECTS THAT HIT THE ROOF OF MY CAR.</t>
  </si>
  <si>
    <t>1FTEW1CB7JF</t>
  </si>
  <si>
    <t>THE FRONT PASSENGER DOOR WILL NOT LOCK IN PLACE, RESULTING IN THE DOOR OPENING WHILE DRIVING OR SITTING STILL.</t>
  </si>
  <si>
    <t>F-150 - 2018. THE FRONT PASSENGER DOOR WILL NOT LOCK IN PLACE, RESULTING IN THE DOOR OPENING WHILE DRIVING OR SITTING STILL.</t>
  </si>
  <si>
    <t>1FMHK8F8XCG</t>
  </si>
  <si>
    <t xml:space="preserve">TL* THE CONTACT OWNS A 2012 FORD EXPLORER. THE CONTACT STATED THAT WHILE DRIVING APPROXIMATELY 70 MPH THE DRIVER SIDE EXTERIOR (A) COLUMN WINDOW TRIM FRACTURED AND WAS EJECTED FROM THE VEHICLE. THE LOCAL DEALER CHAMPAGNE FORD CITY (701 WEST MARKET VIEW CHAMPAGNE IL.) WAS NOTIFIED OF THE FAILURE. THE CONTACT INSTALLED A REPLACEMENT PART TO REMEDY THE FAILURE. THE FAILURE OCCURRED ON THE DRIVER SIDE (B) COLUMN TRIM. THE REPAIR WAS STILL PENDING. THE FAILURE WAS ALSO PRESENT ON THE REAR HATCH TRIM. THE MANUFACTURER WAS NOTIFIED OF THE FAILURE BUT NO ASSISTANCE WAS OFFERED. THE MILEAGE WAS 85,000. </t>
  </si>
  <si>
    <t xml:space="preserve">EXPLORER - 2012. TL* THE CONTACT OWNS A 2012 FORD EXPLORER. THE CONTACT STATED THAT WHILE DRIVING APPROXIMATELY 70 MPH THE DRIVER SIDE EXTERIOR (A) COLUMN WINDOW TRIM FRACTURED AND WAS EJECTED FROM THE VEHICLE. THE LOCAL DEALER CHAMPAGNE FORD CITY (701 WEST MARKET VIEW CHAMPAGNE IL.) WAS NOTIFIED OF THE FAILURE. THE CONTACT INSTALLED A REPLACEMENT PART TO REMEDY THE FAILURE. THE FAILURE OCCURRED ON THE DRIVER SIDE (B) COLUMN TRIM. THE REPAIR WAS STILL PENDING. THE FAILURE WAS ALSO PRESENT ON THE REAR HATCH TRIM. THE MANUFACTURER WAS NOTIFIED OF THE FAILURE BUT NO ASSISTANCE WAS OFFERED. THE MILEAGE WAS 85,000. </t>
  </si>
  <si>
    <t>1FMCU9H63LU</t>
  </si>
  <si>
    <t xml:space="preserve">TL* THE CONTACT LEASED A 2020 FORD ESCAPE. THE CONTACT STATED THAT THE HEADLAMP COVERS WERE FOGGY ON THE INSIDE HOWEVER, THE HEADLAMPS PROVIDED ADEQUATE ILLUMINATION. THE BULBS WERE LOCATED ABOVE THE HEADLAMP COVERS. THE VEHICLE WAS TAKEN TO STEVEN'S JERSEY CITY FORD 740 NJ-440, JERSEY CITY NEW JERSEY 07304 PHONE NUMBER (201)432-7272 TO BE INSPECTED. THE DEALER INSPECTED THE HEADLAMPS AND INFORMED THE CONTACT THAT THERE WAS NO FAILURES WITH THE HEADLAMP COVERS. THE CONTACT ALSO FOUND THAT WATER PENETRATED THE PASSENGER SIDE REAR DOOR, AND DRIVER'S SIDE REAR PASSENGERS DOOR. THE DEALER REALIGNED THE REAR PASSENGER DOOR AND DRIVER'S SIDE AND REAR PASSENGER DOOR. THE DEALER REATTACHED THE DOORS METAL MOLDING. MANUFACTURER WAS NOT CONTACTED. THE FAILURE MILAGE WAS 100,000. </t>
  </si>
  <si>
    <t>WATER RUNOFF DOOR | DESIGN</t>
  </si>
  <si>
    <t xml:space="preserve">ESCAPE - 2020. TL* THE CONTACT LEASED A 2020 FORD ESCAPE. THE CONTACT STATED THAT THE HEADLAMP COVERS WERE FOGGY ON THE INSIDE HOWEVER, THE HEADLAMPS PROVIDED ADEQUATE ILLUMINATION. THE BULBS WERE LOCATED ABOVE THE HEADLAMP COVERS. THE VEHICLE WAS TAKEN TO STEVEN'S JERSEY CITY FORD 740 NJ-440, JERSEY CITY NEW JERSEY 07304 PHONE NUMBER (201)432-7272 TO BE INSPECTED. THE DEALER INSPECTED THE HEADLAMPS AND INFORMED THE CONTACT THAT THERE WAS NO FAILURES WITH THE HEADLAMP COVERS. THE CONTACT ALSO FOUND THAT WATER PENETRATED THE PASSENGER SIDE REAR DOOR, AND DRIVER'S SIDE REAR PASSENGERS DOOR. THE DEALER REALIGNED THE REAR PASSENGER DOOR AND DRIVER'S SIDE AND REAR PASSENGER DOOR. THE DEALER REATTACHED THE DOORS METAL MOLDING. MANUFACTURER WAS NOT CONTACTED. THE FAILURE MILAGE WAS 100,000. </t>
  </si>
  <si>
    <t>C/TC - CX482N ESCAPE [20-24]</t>
  </si>
  <si>
    <t>2FMGK5B82EB</t>
  </si>
  <si>
    <t>IN MAY 2019 A SIDE VENT WINDOW OM THE PASSENGER SIDE SHATTERED WHILE THE CAR WAS IN THE GARAGE.  ON 2/14/2020, THE REAR CARGO AREA WINDOW ON THE PASSENGER SIDE ALSO SHATTERED SPONTANEOUSLY WHILE SITTING IN THE DRIVEWAY.  THE WINDOW THAT SHATTERED ON 2/14/2020 WAS BOWED OUT AFTER IT SHATTERED SO THE BREAKAGE COULD NOT HAVE COME FROM OUTSIDE THE CAR.</t>
  </si>
  <si>
    <t>FLEX - 2014. IN MAY 2019 A SIDE VENT WINDOW OM THE PASSENGER SIDE SHATTERED WHILE THE CAR WAS IN THE GARAGE.  ON 2/14/2020, THE REAR CARGO AREA WINDOW ON THE PASSENGER SIDE ALSO SHATTERED SPONTANEOUSLY WHILE SITTING IN THE DRIVEWAY.  THE WINDOW THAT SHATTERED ON 2/14/2020 WAS BOWED OUT AFTER IT SHATTERED SO THE BREAKAGE COULD NOT HAVE COME FROM OUTSIDE THE CAR.</t>
  </si>
  <si>
    <t>1FAHP3FN7BW</t>
  </si>
  <si>
    <t>THE BACK PASSENGER DOOR LOCKS ARE STUCK LOCKED AND THE DOORS CAN'T OPEN OR THEY STAY STUCK OPEN AND THE DOOR DOESN'T STAY SHUT. I'VE HAD THE LOCKS REPLACED AND IT HAPPENED AGAIN.</t>
  </si>
  <si>
    <t>Nebraska</t>
  </si>
  <si>
    <t>FOCUS - 2011. THE BACK PASSENGER DOOR LOCKS ARE STUCK LOCKED AND THE DOORS CAN'T OPEN OR THEY STAY STUCK OPEN AND THE DOOR DOESN'T STAY SHUT. I'VE HAD THE LOCKS REPLACED AND IT HAPPENED AGAIN.</t>
  </si>
  <si>
    <t>C/AU - FOCUS (CW170) - N.A. [04-11]</t>
  </si>
  <si>
    <t>AU - FOCUS (LESS SVT) (NA)</t>
  </si>
  <si>
    <t>AZ - WAYNE PLANT BUILD</t>
  </si>
  <si>
    <t>1FTEW1EF4GF</t>
  </si>
  <si>
    <t>PROBLEM WITH 2016 F150S DOOR LATCHES WON'T LATCH SOMETIMES WHEN COLD ALLOWING DOOR TO FLY OPEN WHEN DRIVING.   RECALL WAS PREVIOUSLY PERFORMED BUT APPARENTLY DIDN'T FIX PROBLEM.</t>
  </si>
  <si>
    <t>F-150 - 2016. PROBLEM WITH 2016 F150S DOOR LATCHES WON'T LATCH SOMETIMES WHEN COLD ALLOWING DOOR TO FLY OPEN WHEN DRIVING.   RECALL WAS PREVIOUSLY PERFORMED BUT APPARENTLY DIDN'T FIX PROBLEM.</t>
  </si>
  <si>
    <t>1FTFX1EF6GF</t>
  </si>
  <si>
    <t>WINDSHIELD WASHERS FREEZE UP AND BECOME INOPERABLE WHEN TEMPERATURE DROPS BELOW 32F EVEN WHEN USING RAIN-X.  EVEN IF THEY THAW OUT FROM ENGINE WARM UP THEY CAN REFREEZE WITHIN A FEW MILES OF DRIVING WHEN THE TEMPERATURE IS BELOW 32F.  THIS IS DANGEROUS WHEN THE WINDSHIELD WASHERS FAIL DURING PERIODS OF SNOW AND ROAD SLUSH IF BELOW FREEZING BECAUSE THE WINDSHIELD CAN NOT BE CLEANED.</t>
  </si>
  <si>
    <t>F-150 - 2016. WINDSHIELD WASHERS FREEZE UP AND BECOME INOPERABLE WHEN TEMPERATURE DROPS BELOW 32F EVEN WHEN USING RAIN-X.  EVEN IF THEY THAW OUT FROM ENGINE WARM UP THEY CAN REFREEZE WITHIN A FEW MILES OF DRIVING WHEN THE TEMPERATURE IS BELOW 32F.  THIS IS DANGEROUS WHEN THE WINDSHIELD WASHERS FAIL DURING PERIODS OF SNOW AND ROAD SLUSH IF BELOW FREEZING BECAUSE THE WINDSHIELD CAN NOT BE CLEANED.</t>
  </si>
  <si>
    <t>1FTFW1RG8JF</t>
  </si>
  <si>
    <t>DOOR LATCH FREEZES. DOOR REMAINS UNLATCHED/OPEN WHEN FROZEN</t>
  </si>
  <si>
    <t>F-150 - 2018. DOOR LATCH FREEZES. DOOR REMAINS UNLATCHED/OPEN WHEN FROZEN</t>
  </si>
  <si>
    <t>3FA6P0HR3DR</t>
  </si>
  <si>
    <t>DRIVING AND DOOR SWUNG OPEN  ON THE ONE EXPRESS WAY ALMOST KILLED ME IF I DIDN'T HAVE MY SEAT BELT ON.</t>
  </si>
  <si>
    <t>FUSION - 2013. DRIVING AND DOOR SWUNG OPEN  ON THE ONE EXPRESS WAY ALMOST KILLED ME IF I DIDN'T HAVE MY SEAT BELT ON.</t>
  </si>
  <si>
    <t>1FADP5DU1JL</t>
  </si>
  <si>
    <t>ELECTRICAL GREMLINS SINCE THE FIRST DAY. TOUCHSCREEN WENT ON AND OFF, PHONE DIDN'T CHARGE, DOOR HANDLES DON'T WORK, GARAGE DOOR OPENER FORGOT SETTINGS, PRESETS ON DASH WOULD BLINK OUT OF MEMORY. ULTIMATELY THE CAR DIDN'T EVEN START. BUT FOR ALL OF THESE PROBLEMS, SOMETIMES THEY WOULD WORK, SOMETIMES THEY WOULDN'T.  ULTIMATELY GOT  THE YELLOW WRENCH OF DEATH. BROUGHT IT IN REPEATEDLY AND THEY COULD NEVER REPRODUCE THE PROBLEM, UNTIL THE DAY IT WOULDN'T START AT ALL AND THE WRENCH WAS ON THE DASH. FINALLY DIAGNOSED OPEN SEAMS ON THE BACK HINGES TO THE HATCH. SEAMSEAL WAS MISSING ON BOTH HINGES. WATER WAS COMING INTO THE JUNCTION BOX WHICH WAS SOAKED. THE BATTERY WAS SITTING IN A POOL OF WATER. THESE PROBLEMS HAPPENED WHETHER IT WAS PARKED OR RUNNING.</t>
  </si>
  <si>
    <t>DOOR HINGE | BROKEN</t>
  </si>
  <si>
    <t>C-MAX - 2018. ELECTRICAL GREMLINS SINCE THE FIRST DAY. TOUCHSCREEN WENT ON AND OFF, PHONE DIDN'T CHARGE, DOOR HANDLES DON'T WORK, GARAGE DOOR OPENER FORGOT SETTINGS, PRESETS ON DASH WOULD BLINK OUT OF MEMORY. ULTIMATELY THE CAR DIDN'T EVEN START. BUT FOR ALL OF THESE PROBLEMS, SOMETIMES THEY WOULD WORK, SOMETIMES THEY WOULDN'T.  ULTIMATELY GOT  THE YELLOW WRENCH OF DEATH. BROUGHT IT IN REPEATEDLY AND THEY COULD NEVER REPRODUCE THE PROBLEM, UNTIL THE DAY IT WOULDN'T START AT ALL AND THE WRENCH WAS ON THE DASH. FINALLY DIAGNOSED OPEN SEAMS ON THE BACK HINGES TO THE HATCH. SEAMSEAL WAS MISSING ON BOTH HINGES. WATER WAS COMING INTO THE JUNCTION BOX WHICH WAS SOAKED. THE BATTERY WAS SITTING IN A POOL OF WATER. THESE PROBLEMS HAPPENED WHETHER IT WAS PARKED OR RUNNING.</t>
  </si>
  <si>
    <t>3FADP4AJXCM</t>
  </si>
  <si>
    <t>AFTER A RECALL OF DOOR LATCHES THAT WERE REPLACED I HAVE HAD 3 OTHER LATCHES MALFUNCTION.  MOST RECENTLY MY DRIVER SIDE DOOR.  I HAD TALKED TO MY DEALERSHIP AND THEY TOLD ME I AM RESPONSIBLE FOR THE REPAIR NOW.  THEY DID REPAIR ONE LATCH AFTER THE RECALL WORK WAS DONE UNDER WARRANTY.  I CURRENTLY CANNOT SAFELY DRIVE MY VEHICLE!</t>
  </si>
  <si>
    <t>FIESTA - 2012. AFTER A RECALL OF DOOR LATCHES THAT WERE REPLACED I HAVE HAD 3 OTHER LATCHES MALFUNCTION.  MOST RECENTLY MY DRIVER SIDE DOOR.  I HAD TALKED TO MY DEALERSHIP AND THEY TOLD ME I AM RESPONSIBLE FOR THE REPAIR NOW.  THEY DID REPAIR ONE LATCH AFTER THE RECALL WORK WAS DONE UNDER WARRANTY.  I CURRENTLY CANNOT SAFELY DRIVE MY VEHICLE!</t>
  </si>
  <si>
    <t>DRIVER DOOR SENSOR STAYS LIGHT SAYING DOOR IS AJAR.</t>
  </si>
  <si>
    <t>EDGE - 2013. DRIVER DOOR SENSOR STAYS LIGHT SAYING DOOR IS AJAR.</t>
  </si>
  <si>
    <t>1FMCU9D75CK</t>
  </si>
  <si>
    <t>BACKING OUT OF A DRIVEWAY.  BOTH BRACKETS THAT ATTACH FROM THE ROOF TO THE GLASS IN THE REAR (TOP HALF OF HATCH BACK) SNAPPED IN HALF AND THE GLASS DROPPED - HELD ON ONLY BY THE TWO ARMS THAT GUIDE THE WINDOW/GLASS UP AND OUT WHEN OPEN/LIFTED.</t>
  </si>
  <si>
    <t>MOONROOF MOLDING | BROKEN</t>
  </si>
  <si>
    <t>ESCAPE - 2012. BACKING OUT OF A DRIVEWAY.  BOTH BRACKETS THAT ATTACH FROM THE ROOF TO THE GLASS IN THE REAR (TOP HALF OF HATCH BACK) SNAPPED IN HALF AND THE GLASS DROPPED - HELD ON ONLY BY THE TWO ARMS THAT GUIDE THE WINDOW/GLASS UP AND OUT WHEN OPEN/LIFTED.</t>
  </si>
  <si>
    <t>1FMCU0HD3KU</t>
  </si>
  <si>
    <t>LIGHTING ON CONSOLE AND HVAC FLICKER OFF AND ON WHILE DRIVING VEHICLE.  DRIVERS SIDE MIRROR MOVES WHEN EXCITING VEHICLE.</t>
  </si>
  <si>
    <t>AUTO FOLD MIRRORS | MALFUNCTION</t>
  </si>
  <si>
    <t>ESCAPE - 2019. LIGHTING ON CONSOLE AND HVAC FLICKER OFF AND ON WHILE DRIVING VEHICLE.  DRIVERS SIDE MIRROR MOVES WHEN EXCITING VEHICLE.</t>
  </si>
  <si>
    <t>2FMDK4GC9CB</t>
  </si>
  <si>
    <t>DRIVER DOOR CONSTANTLY SAYS "DOOR AJAR" WHILE DRIVING OR STATIONARY WHEN THE DOOR IS OBVIOUSLY SHUT.</t>
  </si>
  <si>
    <t>EDGE - 2012. DRIVER DOOR CONSTANTLY SAYS "DOOR AJAR" WHILE DRIVING OR STATIONARY WHEN THE DOOR IS OBVIOUSLY SHUT.</t>
  </si>
  <si>
    <t xml:space="preserve">TL* THE CONTACT OWNS A 2019 FORD EDGE.  WHILE DRIVING 72 MPH THE PANORAMIC SUN ROOF EXPLODED WITHOUT WARNING OR IMPACT AND GLASS ENTERED VEHICLE.  THE CONTACT SUSTAINED INJURIES TO HER HAND BUT MEDICAL ATTENTION WAS NOT PROVIDED AS SHE WAS CLEANING THE GLASS OFF THE SEAT. THE VEHICLE WAS TAKEN TO LES STUMPF FORD (3030 W COLLEGE AVE, APPLETON, WI 54914 (920) 731-5211) WHERE THE FAILURE WAS DIAGNOSED THAT A ROCK MAY HAVE CAUSED THE SUNROOF TO SHATTER AS THERE WAS DAMAGE THAT LOOKED LIKE A ROCK HAD HIT THE VEHICLE. THE VEHICLE WAS REPAIRED. THE CONTACT WAS CONCERNED THAT THE SUNROOF WAS NOT LAMINATED. THE MANUFACTURER WAS NOT CONTACTED. THE FAILURE MILEAGE WAS 19,000. THE VIN WAS NOT AVAILABLE. </t>
  </si>
  <si>
    <t xml:space="preserve">EDGE - 2019. TL* THE CONTACT OWNS A 2019 FORD EDGE.  WHILE DRIVING 72 MPH THE PANORAMIC SUN ROOF EXPLODED WITHOUT WARNING OR IMPACT AND GLASS ENTERED VEHICLE.  THE CONTACT SUSTAINED INJURIES TO HER HAND BUT MEDICAL ATTENTION WAS NOT PROVIDED AS SHE WAS CLEANING THE GLASS OFF THE SEAT. THE VEHICLE WAS TAKEN TO LES STUMPF FORD (3030 W COLLEGE AVE, APPLETON, WI 54914 (920) 731-5211) WHERE THE FAILURE WAS DIAGNOSED THAT A ROCK MAY HAVE CAUSED THE SUNROOF TO SHATTER AS THERE WAS DAMAGE THAT LOOKED LIKE A ROCK HAD HIT THE VEHICLE. THE VEHICLE WAS REPAIRED. THE CONTACT WAS CONCERNED THAT THE SUNROOF WAS NOT LAMINATED. THE MANUFACTURER WAS NOT CONTACTED. THE FAILURE MILEAGE WAS 19,000. THE VIN WAS NOT AVAILABLE. </t>
  </si>
  <si>
    <t>2LMHJ5NK1EB</t>
  </si>
  <si>
    <t>I WAS DRIVING ON THE HIGHWAY AROUND 70MPH WHEN MY SUNROOF EXPLODED. THERE IS A LOT OF PEOPLE REPORTING THE SAME ISSUE, BUT UNFORTUNATELY FORD/LINCOLN DOESN'T TAKE ANY RESPONSIBILITY AND IT'S OBVIOUS THAT IS A DEFECT AND REALLY DANGEROUS FOR PEOPLE IN THE VEHICLE.</t>
  </si>
  <si>
    <t>MKT - 2014. I WAS DRIVING ON THE HIGHWAY AROUND 70MPH WHEN MY SUNROOF EXPLODED. THERE IS A LOT OF PEOPLE REPORTING THE SAME ISSUE, BUT UNFORTUNATELY FORD/LINCOLN DOESN'T TAKE ANY RESPONSIBILITY AND IT'S OBVIOUS THAT IS A DEFECT AND REALLY DANGEROUS FOR PEOPLE IN THE VEHICLE.</t>
  </si>
  <si>
    <t>T/P4 - D472N MKT [10-19]</t>
  </si>
  <si>
    <t>P4 - LINCOLN MKT (NA-OAKVILLE)</t>
  </si>
  <si>
    <t>1FTEW1CM8EF</t>
  </si>
  <si>
    <t>SECTION OF REAR WINDSHIELD SHATTERED WHILE DRIVING.  THE REAR WINDSHIELD HAS A SLIDING MIDDLE SECTION AND HEATED DEFROST IN THE GLASS.  THE DEFROST FOR THIS WINDSHIELD IS ON THE SAME SWITCH AND CIRCUIT AS THE DRIVER SIDE MIRROR DEFROST.  I WAS DRIVING TO WORK ON THE MORNING OF JANUARY 7TH 2020 AT APPROX. 0630.  THE TEMPERATURE WAS COOL OUT AND MY DRIVER'S MIRROR WAS FOGGED UP.  I TURNED ON MY MIRROR DEFROST AND APPROX. 5 MINUTES LATER HEARD A LOUD BANG.  I STOPPED THE TRUCK TO SE IF SOMETHING HAD HIT MY TRUCK AND FOUND THE DRIVER'S SIDE PORTION OF MY REAR WINDSHIELD WAS SHATTERED.  I WAS DRIVING DOWN A RURAL ISOLATED ROAD WITH NO OTHER VEHICLES AROUND AT THE TIME AND NO HOMES IN THE AREA.  THE WINDOW TINE KEPT THE GLASS IN PLACE AND THERE WERE NO HOLES IN THE TINT WHERE SOMETHING PIERCED THE GLASS.  WHEN THE SUN CAME I UP CHECKED MORE CLOSELY AND IT APPEARS AS IF THE GLASS SHATTERED FROM INSIDE THE FRAME WHERE THE DEFROST WIRE WAS.  I CALLED THE LOCAL FORD DEALERSHIP AND THEY STATED NO RECALLS.  WHEN I SEARCHED ONLINE I FOUND SEVERAL COMPLAINTS OF SIMILAR ISSUES WITH THE REAR DEFROSTER ON FORD F150 PICK-UPS.  I PAID MY $500 DEDUCTIBLE TO HAVE THE GLASS REPLACED.</t>
  </si>
  <si>
    <t>F-150 - 2014. SECTION OF REAR WINDSHIELD SHATTERED WHILE DRIVING.  THE REAR WINDSHIELD HAS A SLIDING MIDDLE SECTION AND HEATED DEFROST IN THE GLASS.  THE DEFROST FOR THIS WINDSHIELD IS ON THE SAME SWITCH AND CIRCUIT AS THE DRIVER SIDE MIRROR DEFROST.  I WAS DRIVING TO WORK ON THE MORNING OF JANUARY 7TH 2020 AT APPROX. 0630.  THE TEMPERATURE WAS COOL OUT AND MY DRIVER'S MIRROR WAS FOGGED UP.  I TURNED ON MY MIRROR DEFROST AND APPROX. 5 MINUTES LATER HEARD A LOUD BANG.  I STOPPED THE TRUCK TO SE IF SOMETHING HAD HIT MY TRUCK AND FOUND THE DRIVER'S SIDE PORTION OF MY REAR WINDSHIELD WAS SHATTERED.  I WAS DRIVING DOWN A RURAL ISOLATED ROAD WITH NO OTHER VEHICLES AROUND AT THE TIME AND NO HOMES IN THE AREA.  THE WINDOW TINE KEPT THE GLASS IN PLACE AND THERE WERE NO HOLES IN THE TINT WHERE SOMETHING PIERCED THE GLASS.  WHEN THE SUN CAME I UP CHECKED MORE CLOSELY AND IT APPEARS AS IF THE GLASS SHATTERED FROM INSIDE THE FRAME WHERE THE DEFROST WIRE WAS.  I CALLED THE LOCAL FORD DEALERSHIP AND THEY STATED NO RECALLS.  WHEN I SEARCHED ONLINE I FOUND SEVERAL COMPLAINTS OF SIMILAR ISSUES WITH THE REAR DEFROSTER ON FORD F150 PICK-UPS.  I PAID MY $500 DEDUCTIBLE TO HAVE THE GLASS REPLACED.</t>
  </si>
  <si>
    <t>1FTEW1EP2JK</t>
  </si>
  <si>
    <t>DOORS DO NOT LATCH WHEN COLD OUTSIDE. WHEN STATIONARY, THE FRONT AND REAR PASSENGER DOORS AS WELL AS THE LEFT PASSENGER DOOR HAS THIS ISSUE WHERE THE DOOR WILL OPEN, BUT WILL NOT LATCH WHEN CLOSED.     SOMETIMES I CAN LOCK THE DOORS WITH THEM OPEN TO GET THEM TO LATCH, BUT THEN WHEN I GO TO OPEN THE DOOR AGAIN, IT WILL STAY LOCKED AND WILL NOT OPEN. THIS IS OBVIOUSLY A SAFETY HAZARD, ESPECIALLY IF THERE IS A CHILD IN THE BACK AND YOU CAN'T ACCESS THEM THROUGH THE DOOR YOU PUT THEM IN THROUGH.</t>
  </si>
  <si>
    <t>F-150 - 2018. DOORS DO NOT LATCH WHEN COLD OUTSIDE. WHEN STATIONARY, THE FRONT AND REAR PASSENGER DOORS AS WELL AS THE LEFT PASSENGER DOOR HAS THIS ISSUE WHERE THE DOOR WILL OPEN, BUT WILL NOT LATCH WHEN CLOSED.     SOMETIMES I CAN LOCK THE DOORS WITH THEM OPEN TO GET THEM TO LATCH, BUT THEN WHEN I GO TO OPEN THE DOOR AGAIN, IT WILL STAY LOCKED AND WILL NOT OPEN. THIS IS OBVIOUSLY A SAFETY HAZARD, ESPECIALLY IF THERE IS A CHILD IN THE BACK AND YOU CAN'T ACCESS THEM THROUGH THE DOOR YOU PUT THEM IN THROUGH.</t>
  </si>
  <si>
    <t>1FTEW1EG5FK</t>
  </si>
  <si>
    <t>FORD F-150 HAD A RECALL 10/2018 FOR DOOR LATCH ACTUATION. PHIL LONG FORD DID THE RECALL 11/2018 HOWEVER 12/2019 I HAD TO REPLACE THE DOOR ACTUATOR ON MY PASSENGER SIDE AND NOW MY DRIVER SIDE DOOR ACTUATOR IS BROKEN AS WELL. SO WHATEVER THE RECALL DID OBVIOUSLY DIDN'T FIX MY DOOR SITUATION ACTUALLY ONLY CAUSED THE ISSUES.</t>
  </si>
  <si>
    <t>F-150 - 2015. FORD F-150 HAD A RECALL 10/2018 FOR DOOR LATCH ACTUATION. PHIL LONG FORD DID THE RECALL 11/2018 HOWEVER 12/2019 I HAD TO REPLACE THE DOOR ACTUATOR ON MY PASSENGER SIDE AND NOW MY DRIVER SIDE DOOR ACTUATOR IS BROKEN AS WELL. SO WHATEVER THE RECALL DID OBVIOUSLY DIDN'T FIX MY DOOR SITUATION ACTUALLY ONLY CAUSED THE ISSUES.</t>
  </si>
  <si>
    <t>1FM5K7B88FG</t>
  </si>
  <si>
    <t>DRIVER INTERIOR DOOR PANEL HAS SEPARATED</t>
  </si>
  <si>
    <t>DOOR PANEL | LOOSE / DETACHED</t>
  </si>
  <si>
    <t>EXPLORER - 2015. DRIVER INTERIOR DOOR PANEL HAS SEPARATED</t>
  </si>
  <si>
    <t>1FTFW1CFXDF</t>
  </si>
  <si>
    <t>WHILE DRIVING DOWN STRAIGHT ROAD AT 30MPH, LEFT REAR WINDOW SHATTERS WITH NO EXPLANATION. REAR WINDOW DEFROSTER WAS ON AND HAD BEEN ON FOR APPROX. 5 MINUTES PRIOR TO SHATTERING. NO BUMPS IN ROAD OR ROAD DEBRIS.</t>
  </si>
  <si>
    <t>F-150 - 2013. WHILE DRIVING DOWN STRAIGHT ROAD AT 30MPH, LEFT REAR WINDOW SHATTERS WITH NO EXPLANATION. REAR WINDOW DEFROSTER WAS ON AND HAD BEEN ON FOR APPROX. 5 MINUTES PRIOR TO SHATTERING. NO BUMPS IN ROAD OR ROAD DEBRIS.</t>
  </si>
  <si>
    <t xml:space="preserve">TL* THE CONTACT OWNS A 2018 FORD 150. THE CONTACT MOM STATED THAT WHILE HER SON WAS ENTERING THE VEHICLE, HE NOTICED THE DOORS WOULD NOT CLOSE SECURELY. THE CONTACT SON HAD TO WAIT SEVERAL MINUTES TO WARM THE VEHICLE BEFORE HE WAS ABLE TO DRIVE. THE VEHICLE WAS TAKEN TO (BLUE RIDGE NORTH GEORGIA FORD LOCATED AT 7525 APPALACHIAN HWY, MINERAL BLUFF, GA 30559) BUT WAS NOT REPAIRED. THE MANUFACTURER WAS NOTIFIED OF THE FAILURE BUT OFFERED NO ASSISTANCE. THE APPROXIMATE FAILURE MILEAGE WAS 50,000.  THE VIN WAS NOT AVAILABLE. </t>
  </si>
  <si>
    <t xml:space="preserve">F-150 - 2018. TL* THE CONTACT OWNS A 2018 FORD 150. THE CONTACT MOM STATED THAT WHILE HER SON WAS ENTERING THE VEHICLE, HE NOTICED THE DOORS WOULD NOT CLOSE SECURELY. THE CONTACT SON HAD TO WAIT SEVERAL MINUTES TO WARM THE VEHICLE BEFORE HE WAS ABLE TO DRIVE. THE VEHICLE WAS TAKEN TO (BLUE RIDGE NORTH GEORGIA FORD LOCATED AT 7525 APPALACHIAN HWY, MINERAL BLUFF, GA 30559) BUT WAS NOT REPAIRED. THE MANUFACTURER WAS NOTIFIED OF THE FAILURE BUT OFFERED NO ASSISTANCE. THE APPROXIMATE FAILURE MILEAGE WAS 50,000.  THE VIN WAS NOT AVAILABLE. </t>
  </si>
  <si>
    <t>1FMJK1JT9JE</t>
  </si>
  <si>
    <t xml:space="preserve">TL* THE CONTACT OWNS A 2018 FORD EXPEDITION. THE CONTACT STATED THAT BOTH VEHICLE REAR DOOR LATCH FAILED TO CLOSE SECURELY. THE CONTACT WHO WAS A CERTIFIED MECHANIC PURCHASED THE PART AT GRAHAM AUTO MALL DEALER, (1515 W 4TH ST, MANSFIELD, OH 44906) AND REPLACED THE LOCKING MECHANISM HOWEVER, THE FAILURE RECURRED. THE CONTACT STATED THAT THE FAILURE WAS MORE PREVALENT IN COLDER TEMPERATURES. THE MANUFACTURER WAS MADE AWARE OF THE FAILURE AND INFORMED. THE FAILURE MILEAGE WAS APPROXIMATELY 125,000.  </t>
  </si>
  <si>
    <t xml:space="preserve">EXPEDITION - 2018. TL* THE CONTACT OWNS A 2018 FORD EXPEDITION. THE CONTACT STATED THAT BOTH VEHICLE REAR DOOR LATCH FAILED TO CLOSE SECURELY. THE CONTACT WHO WAS A CERTIFIED MECHANIC PURCHASED THE PART AT GRAHAM AUTO MALL DEALER, (1515 W 4TH ST, MANSFIELD, OH 44906) AND REPLACED THE LOCKING MECHANISM HOWEVER, THE FAILURE RECURRED. THE CONTACT STATED THAT THE FAILURE WAS MORE PREVALENT IN COLDER TEMPERATURES. THE MANUFACTURER WAS MADE AWARE OF THE FAILURE AND INFORMED. THE FAILURE MILEAGE WAS APPROXIMATELY 125,000.  </t>
  </si>
  <si>
    <t>1FTEW1E48KF</t>
  </si>
  <si>
    <t xml:space="preserve">TL* THE CONTACT OWNS A 2019 FORD F-150. THE CONTACT STATED THAT WHILE THE VEHICLE WAS PARKED, THE SECURITY ALARM WAS ACTIVATED. THE CONTACT SAW THAT THE TAIL GATE WAS OPEN. THE TAILGATE WAS CLOSED AND THE ALARM DEACTIVATED. THE CONTACT HAD EXPERIENCED THE FAILURE MULTIPLE TIMES. THE VEHICLE WAS TAKEN TO LOCAL DEALER GULLO FORD OF CONROE LOCATED AT 925 INTERSTATE 45 S, CONROE, TX 77301, WHERE THE TECHNICIAN WAS UNABLE TO DUPLICATE THE FAILURE. THE MANUFACTURER WAS INFORMED OF FAILURE. THE FAILURE MILEAGE WAS 8,800.  </t>
  </si>
  <si>
    <t xml:space="preserve">F-150 - 2019. TL* THE CONTACT OWNS A 2019 FORD F-150. THE CONTACT STATED THAT WHILE THE VEHICLE WAS PARKED, THE SECURITY ALARM WAS ACTIVATED. THE CONTACT SAW THAT THE TAIL GATE WAS OPEN. THE TAILGATE WAS CLOSED AND THE ALARM DEACTIVATED. THE CONTACT HAD EXPERIENCED THE FAILURE MULTIPLE TIMES. THE VEHICLE WAS TAKEN TO LOCAL DEALER GULLO FORD OF CONROE LOCATED AT 925 INTERSTATE 45 S, CONROE, TX 77301, WHERE THE TECHNICIAN WAS UNABLE TO DUPLICATE THE FAILURE. THE MANUFACTURER WAS INFORMED OF FAILURE. THE FAILURE MILEAGE WAS 8,800.  </t>
  </si>
  <si>
    <t>1FTEW1CP4FK</t>
  </si>
  <si>
    <t>TURNED ON THE REAR DEFROSTER AND 5 MINUTES LATER AS I WAS PARKING AT THE GROCERY STORE PARKING LOT THE BACK WINDOW EXPLODED. LOUD POP NOISE AND AWFUL BURNING SMELL. BACK GLASS WAS COMPLETELY SHATTERED.</t>
  </si>
  <si>
    <t>F-150 - 2015. TURNED ON THE REAR DEFROSTER AND 5 MINUTES LATER AS I WAS PARKING AT THE GROCERY STORE PARKING LOT THE BACK WINDOW EXPLODED. LOUD POP NOISE AND AWFUL BURNING SMELL. BACK GLASS WAS COMPLETELY SHATTERED.</t>
  </si>
  <si>
    <t>1FTEW1EPXGF</t>
  </si>
  <si>
    <t xml:space="preserve">I WAS DRIVING MY 2016 FORD F150 NORTH ON PAYMENT, THE OUTSIDE TEMPERATURE WAS AROUND 35. I HAD RECENTLY TURN MY REAR DEFROSTER ON SO IT WAS ON FOR ABOUT FIVE MINUTES PRIOR TO THE REAR GLASS SHATTERING. I WAS DRIVING AROUND 35 MPH WHEN I HEARD SOMETHING POP AND A BURNING SMELL COMING FROM THE REAR OF MY PICKUP AT FIRST I THOUGHT IT WAS A GUN SHOT BUT IT TURNS OUT THE REAR GLASS HAD SHATTERED. THE ONLY THING THAT COULD'VE CAUSED IT IS THE REAR DEFROSTER. REPLACEMENT OF THE REAR WINDOW AND INSTALLATION WILL COST $623.22.   </t>
  </si>
  <si>
    <t xml:space="preserve">F-150 - 2016. I WAS DRIVING MY 2016 FORD F150 NORTH ON PAYMENT, THE OUTSIDE TEMPERATURE WAS AROUND 35. I HAD RECENTLY TURN MY REAR DEFROSTER ON SO IT WAS ON FOR ABOUT FIVE MINUTES PRIOR TO THE REAR GLASS SHATTERING. I WAS DRIVING AROUND 35 MPH WHEN I HEARD SOMETHING POP AND A BURNING SMELL COMING FROM THE REAR OF MY PICKUP AT FIRST I THOUGHT IT WAS A GUN SHOT BUT IT TURNS OUT THE REAR GLASS HAD SHATTERED. THE ONLY THING THAT COULD'VE CAUSED IT IS THE REAR DEFROSTER. REPLACEMENT OF THE REAR WINDOW AND INSTALLATION WILL COST $623.22.   </t>
  </si>
  <si>
    <t>1FM5K8GT5HG</t>
  </si>
  <si>
    <t>ROOF RAIL COVER AND TRIM PIECES LOCATED ON BOTH SIDES OF WINDSHIELD HAVE FLEW OFF WHILE IN MOTION MULTIPLE TIMES. I HAVE HAD THESE PIECES REPLACED MULTIPLE TIMES. EVEN ON WINDY DAYS I CAN HEAR THESE PIECES RATTLING. LUCKILY THESE PIECES HAVE NOT HIT ANOTHER PERSON OR VEHICLE YET BUT UPON FURTHER RESEARCH THIS SEEMS TO BE AN ONGOING ISSUE WITH 2017 FORD EXPLORERS. HOW IS THIS NOT RECALL WORTHY?</t>
  </si>
  <si>
    <t>EXPLORER - 2017. ROOF RAIL COVER AND TRIM PIECES LOCATED ON BOTH SIDES OF WINDSHIELD HAVE FLEW OFF WHILE IN MOTION MULTIPLE TIMES. I HAVE HAD THESE PIECES REPLACED MULTIPLE TIMES. EVEN ON WINDY DAYS I CAN HEAR THESE PIECES RATTLING. LUCKILY THESE PIECES HAVE NOT HIT ANOTHER PERSON OR VEHICLE YET BUT UPON FURTHER RESEARCH THIS SEEMS TO BE AN ONGOING ISSUE WITH 2017 FORD EXPLORERS. HOW IS THIS NOT RECALL WORTHY?</t>
  </si>
  <si>
    <t>1FM5K7D85JG</t>
  </si>
  <si>
    <t>FOR WEEKS NOW THE CAR HAS BEEN DECIDING WHAT TO DO. THE AIR CONDITIONER RANDOMLY TURNS OFF OR WON'T TURN ON. THE WINDOW WON'T ROLL UP OR DOWN. LIGHTS IN THE DASHBOARD RANDOMLY GO ON AND OFF ALL THE TIME. SOMETIMES THERE IS JUST A LOUD NOISE BUT NO LIGHTS. THEN RECENTLY WHEN I WAS DRIVING ON THE HIGHWAY GOING 55 MPH WITH MY 3 CHILDREN THE CAR SHUT ITS SELF OFF. THE LIGHTS WENT CRAZY THEN SHUT OFF. THERE WAS NO GAS OR BRAKES AS I WAS GOING 55 MPH. ONCE THE CAR CAME TO A ROLLING STOP. IT DID NOT TURN BACK ON. ONCE TOWED TO THE DEALERSHIP, THEY CANNOT FIND ANYTHING WRONG.</t>
  </si>
  <si>
    <t>WINDOW CONTROLS | POWER ISSUE</t>
  </si>
  <si>
    <t>EXPLORER - 2018. FOR WEEKS NOW THE CAR HAS BEEN DECIDING WHAT TO DO. THE AIR CONDITIONER RANDOMLY TURNS OFF OR WON'T TURN ON. THE WINDOW WON'T ROLL UP OR DOWN. LIGHTS IN THE DASHBOARD RANDOMLY GO ON AND OFF ALL THE TIME. SOMETIMES THERE IS JUST A LOUD NOISE BUT NO LIGHTS. THEN RECENTLY WHEN I WAS DRIVING ON THE HIGHWAY GOING 55 MPH WITH MY 3 CHILDREN THE CAR SHUT ITS SELF OFF. THE LIGHTS WENT CRAZY THEN SHUT OFF. THERE WAS NO GAS OR BRAKES AS I WAS GOING 55 MPH. ONCE THE CAR CAME TO A ROLLING STOP. IT DID NOT TURN BACK ON. ONCE TOWED TO THE DEALERSHIP, THEY CANNOT FIND ANYTHING WRONG.</t>
  </si>
  <si>
    <t>1FA6P8TH5K5</t>
  </si>
  <si>
    <t>PASSENGER POWER WINDOW ROLLS DOWN WITHOUT ANY BUTTONS BEING PUSHED (UNCOMMANDED). WHEN ROLLED UP BY EITHER PASSENGER OR DRIVER'S BUTTON WILL ROLL DOWN BY ITSELF AGAIN WITHING 30-60 SECONDS, SOMETIMES IMMEDIATELY. ONLY WAY TO KEEP WINDOW UP IS BY CONSTANTLY HOLDING EITHER BUTTON IN THE UP POSITION. DOES THIS AT ANY SPEED AND ROAD CONDITION EVERY TIME IT IS DRIVEN.   TOOK TO SAVANNAH FORD DEALER (JC LEWIS FORD) THEY WILL REPLACE THE PASSENGER WINDOW ELECTRIC MOTOR.   SHOULD NOT BE HAPPENING ON A CAR BOUGHT IN OCT. 19 WITH LESS THAN 6K MILES.</t>
  </si>
  <si>
    <t>MUSTANG - 2019. PASSENGER POWER WINDOW ROLLS DOWN WITHOUT ANY BUTTONS BEING PUSHED (UNCOMMANDED). WHEN ROLLED UP BY EITHER PASSENGER OR DRIVER'S BUTTON WILL ROLL DOWN BY ITSELF AGAIN WITHING 30-60 SECONDS, SOMETIMES IMMEDIATELY. ONLY WAY TO KEEP WINDOW UP IS BY CONSTANTLY HOLDING EITHER BUTTON IN THE UP POSITION. DOES THIS AT ANY SPEED AND ROAD CONDITION EVERY TIME IT IS DRIVEN.   TOOK TO SAVANNAH FORD DEALER (JC LEWIS FORD) THEY WILL REPLACE THE PASSENGER WINDOW ELECTRIC MOTOR.   SHOULD NOT BE HAPPENING ON A CAR BOUGHT IN OCT. 19 WITH LESS THAN 6K MILES.</t>
  </si>
  <si>
    <t>3LN6L2GK5ER</t>
  </si>
  <si>
    <t xml:space="preserve">TL* THE CONTACT OWNS A 2014 LINCOLN MKZ. THE CONTACT RECEIVED NOTIFICATION OF NHTSA CAMPAIGN NUMBER: 16V875000 (SEAT BELTS) AND 15V246000 (LATCHES/LOCKS/LINKAGES) HOWEVER, THE PARTS TO DO THE RECALL REPAIRS WERE NOT YET AVAILABLE. THE CONTACT STATED THAT THE MANUFACTURER AND ROBINSON BROTHERS FORD (LOCATED AT 11455 AIRLINE HWY, BATON ROUGE, LA 70816) HAD EXCEEDED A REASONABLE AMOUNT OF TIME FOR THE RECALL REPAIR. THE MANUFACTURER WAS NOT MADE AWARE OF THE ISSUE. THE CONTACT HAD NOT EXPERIENCED A FAILURE. PARTS DISTRIBUTION DISCONNECT.  </t>
  </si>
  <si>
    <t xml:space="preserve">MKZ - 2014. TL* THE CONTACT OWNS A 2014 LINCOLN MKZ. THE CONTACT RECEIVED NOTIFICATION OF NHTSA CAMPAIGN NUMBER: 16V875000 (SEAT BELTS) AND 15V246000 (LATCHES/LOCKS/LINKAGES) HOWEVER, THE PARTS TO DO THE RECALL REPAIRS WERE NOT YET AVAILABLE. THE CONTACT STATED THAT THE MANUFACTURER AND ROBINSON BROTHERS FORD (LOCATED AT 11455 AIRLINE HWY, BATON ROUGE, LA 70816) HAD EXCEEDED A REASONABLE AMOUNT OF TIME FOR THE RECALL REPAIR. THE MANUFACTURER WAS NOT MADE AWARE OF THE ISSUE. THE CONTACT HAD NOT EXPERIENCED A FAILURE. PARTS DISTRIBUTION DISCONNECT.  </t>
  </si>
  <si>
    <t>C/C9 - CD533N MKZ [13-20]</t>
  </si>
  <si>
    <t>ZK - MKZ CD533 (LESS HYBRID) (NA-HSAP)</t>
  </si>
  <si>
    <t>1FTFW1ETXEK</t>
  </si>
  <si>
    <t xml:space="preserve">TL* THE CONTACT OWNS A 2014 FORD F-150. THE CONTACT STATED THAT AFTER PRESSING THE AUTO START BUTTON TO START THE VEHICLE MOMENTS LATER A LOUD POPPING SOUND WAS HEARD. UPON INSPECTION IT WAS DISCOVERED THAT THE DRIVER SIDE REAR CABIN SLIDING WINDOW WAS SHATTERED. DURING THE INCIDENT THE WEATHER TEMPERATURE WAS 25 DEGREES. THE CAUSE OF THE FAILURE WAS NOT DETERMINED. THE LOCAL DEALER CURRIE MOTORS (2052 W. MORTHLAND DR. VALPARAISO, INDIAN) AND THE MANUFACTURER WERE NOTIFIED OF THE FAILURE BUT NO ASSISTANCE WAS OFFERED. THE FAILURE MILEAGE WAS 57,700. THE VIN WAS INVALID. </t>
  </si>
  <si>
    <t xml:space="preserve">F-150 - 2014. TL* THE CONTACT OWNS A 2014 FORD F-150. THE CONTACT STATED THAT AFTER PRESSING THE AUTO START BUTTON TO START THE VEHICLE MOMENTS LATER A LOUD POPPING SOUND WAS HEARD. UPON INSPECTION IT WAS DISCOVERED THAT THE DRIVER SIDE REAR CABIN SLIDING WINDOW WAS SHATTERED. DURING THE INCIDENT THE WEATHER TEMPERATURE WAS 25 DEGREES. THE CAUSE OF THE FAILURE WAS NOT DETERMINED. THE LOCAL DEALER CURRIE MOTORS (2052 W. MORTHLAND DR. VALPARAISO, INDIAN) AND THE MANUFACTURER WERE NOTIFIED OF THE FAILURE BUT NO ASSISTANCE WAS OFFERED. THE FAILURE MILEAGE WAS 57,700. THE VIN WAS INVALID. </t>
  </si>
  <si>
    <t>2FMDK4KC9DB</t>
  </si>
  <si>
    <t xml:space="preserve">TL* THE CONTACT OWNS A 2013 FORD EDGE. THE CONTACT STATED THAT AFTER ENTERING THE VEHICLE AND CLOSING THE DOOR, THE DOOR AJAR WARNING LIGHT ILLUMINATED. THE VEHICLE WAS TAKEN TO BELL COLE FORD LINCOLN LOCATED AT (2119 GREENUP AVE, ASHLAND, KY 41101) WHERE THE DOOR LATCHES WERE REPLACED. THE MANUFACTURER WAS NOT NOTIFIED OF THE FAILURE. THE APPROXIMATE FAILURE MILEAGE WAS 56,000.   </t>
  </si>
  <si>
    <t xml:space="preserve">EDGE - 2013. TL* THE CONTACT OWNS A 2013 FORD EDGE. THE CONTACT STATED THAT AFTER ENTERING THE VEHICLE AND CLOSING THE DOOR, THE DOOR AJAR WARNING LIGHT ILLUMINATED. THE VEHICLE WAS TAKEN TO BELL COLE FORD LINCOLN LOCATED AT (2119 GREENUP AVE, ASHLAND, KY 41101) WHERE THE DOOR LATCHES WERE REPLACED. THE MANUFACTURER WAS NOT NOTIFIED OF THE FAILURE. THE APPROXIMATE FAILURE MILEAGE WAS 56,000.   </t>
  </si>
  <si>
    <t>2LMDJ6JK7DB</t>
  </si>
  <si>
    <t>DOOR AJAR WARNING COMES ON DESPITE ALL DOORS BEING CLOSED SECURELY. THIS CAUSES ANY NUMBER OF ISSUES INCLUDING INTERIOR LIGHTS COMING ON WHICH IS NOT SAFE AT NIGHT, ENTRY ALARM GOING OFF AT ANY HOUR OF THE DAY OR NIGHT, AND EXCESSIVE DRAIN ON BATTERY. THE PROBLEM OCCURS BOTH WHILE IN MOTION AND WHILE STATIONARY.</t>
  </si>
  <si>
    <t>MKX - 2013. DOOR AJAR WARNING COMES ON DESPITE ALL DOORS BEING CLOSED SECURELY. THIS CAUSES ANY NUMBER OF ISSUES INCLUDING INTERIOR LIGHTS COMING ON WHICH IS NOT SAFE AT NIGHT, ENTRY ALARM GOING OFF AT ANY HOUR OF THE DAY OR NIGHT, AND EXCESSIVE DRAIN ON BATTERY. THE PROBLEM OCCURS BOTH WHILE IN MOTION AND WHILE STATIONARY.</t>
  </si>
  <si>
    <t>NM0GE9F75F1</t>
  </si>
  <si>
    <t>REAR SLIDING DOOR LATCH DEFECTIVE. LATCH WAS REPLACED IN 2016-2017 PER FORD RECALL AND STILL MALFUNCTIONING. DOOR WILL NOT LATCH CLOSED AT ALL AND COMES OPEN, I HAVE CHILDREN. FORD WILL NOT HELP WITH THE COST TO REPLACE THIS.</t>
  </si>
  <si>
    <t>SLIDING DOORS LATCH | MALFUNCTION</t>
  </si>
  <si>
    <t>TRANSIT CONNECT - 2015. REAR SLIDING DOOR LATCH DEFECTIVE. LATCH WAS REPLACED IN 2016-2017 PER FORD RECALL AND STILL MALFUNCTIONING. DOOR WILL NOT LATCH CLOSED AT ALL AND COMES OPEN, I HAVE CHILDREN. FORD WILL NOT HELP WITH THE COST TO REPLACE THIS.</t>
  </si>
  <si>
    <t>1FTFX1ET6DF</t>
  </si>
  <si>
    <t>WHEN USING REAR DEFROSTER MY BACK WINDOW SHATTERED</t>
  </si>
  <si>
    <t>F-150 - 2013. WHEN USING REAR DEFROSTER MY BACK WINDOW SHATTERED</t>
  </si>
  <si>
    <t>1FTEW1EP2GF</t>
  </si>
  <si>
    <t>DURING COLD WEATHER ENVIRONMENTS, DOORS FREEZE AND ARE UNABLE TO OPEN FROM THE INSIDE OR OUTSIDE.</t>
  </si>
  <si>
    <t>New Hampshire</t>
  </si>
  <si>
    <t>F-150 - 2016. DURING COLD WEATHER ENVIRONMENTS, DOORS FREEZE AND ARE UNABLE TO OPEN FROM THE INSIDE OR OUTSIDE.</t>
  </si>
  <si>
    <t>1FATP8FF9H5</t>
  </si>
  <si>
    <t>THE DOOR OPENED AT ABOUT 30MPH. THIS HAPPENED AFTER ABOUT 30 MINUTES OF DRIVING.</t>
  </si>
  <si>
    <t>Puerto Rico</t>
  </si>
  <si>
    <t>MUSTANG - 2017. THE DOOR OPENED AT ABOUT 30MPH. THIS HAPPENED AFTER ABOUT 30 MINUTES OF DRIVING.</t>
  </si>
  <si>
    <t>3FADP4EJ4DM</t>
  </si>
  <si>
    <t xml:space="preserve">TL* THE CONTACT OWNS A 2013 FORD FIESTA. THE CONTACT STATED THAT THE FRONT PASSENGER DOOR LOCK WAS DEFECTIVE. THE CONTACT CALLED KOONS FORD OF BALTIMORE LOCATED AT (6970 SECURITY BLVD, WOODLAWN, MD 21244) AND WAS INFORMED TO SCHEDULE AN APPOINTMENT. THE VEHICLE WAS NOT TAKEN TO A DEALER. THE VIN WAS INCLUDED IN NHTSA CAMPAIGN NUMBER: 15V246000 (LATCHES/LOCKS/LINKAGES). THE VEHICLE WAS NOT REPAIRED. THE MANUFACTURER WAS NOT MADE AWARE OF THE FAILURE. THE FAILURE MILEAGE WAS APPROXIMATELY 115,000. </t>
  </si>
  <si>
    <t xml:space="preserve">FIESTA - 2013. TL* THE CONTACT OWNS A 2013 FORD FIESTA. THE CONTACT STATED THAT THE FRONT PASSENGER DOOR LOCK WAS DEFECTIVE. THE CONTACT CALLED KOONS FORD OF BALTIMORE LOCATED AT (6970 SECURITY BLVD, WOODLAWN, MD 21244) AND WAS INFORMED TO SCHEDULE AN APPOINTMENT. THE VEHICLE WAS NOT TAKEN TO A DEALER. THE VIN WAS INCLUDED IN NHTSA CAMPAIGN NUMBER: 15V246000 (LATCHES/LOCKS/LINKAGES). THE VEHICLE WAS NOT REPAIRED. THE MANUFACTURER WAS NOT MADE AWARE OF THE FAILURE. THE FAILURE MILEAGE WAS APPROXIMATELY 115,000. </t>
  </si>
  <si>
    <t>1FT8W3DT9JE</t>
  </si>
  <si>
    <t>YOU DID A RECALL FOR THE TAILGATE OPENING BECAUSE OF MOISTURE IN A SENSOR BUT YOU STILL HAVE NOT DONE A RECALL FOR THE TAILGATE OPENING DUE TO THE KEY FOB. YOU SAY ALL THE DAMAGE THAT CAN BE CAUSED SHOULD THE TAILGATE OPENING WHILE PULLING A TRAILER. IF YOU HAVE THE KEY FOB IN YOUR POCKET IT CAN BUMP THE TAILGATE OPEN BUTTON TWICE (JUST WHILE WALKING) AND OPEN THE TAILGATE. THIS NEEDS TO BE ABLE TO BE DISABLED. THE DAMAGE POSSIBILITY IS IDENTICAL. PLEASE GET THIS CORRECTED. SHOULD IT COME OPEN IN MY YARD WHILE I AM WORKING AND COMES DOWN ON MY GRANDDAUGHTERS HEAD IT COULD BE DEADLY. PLEASE CORRECT THIS. I HAVE SEEN A LOT OF COMPLAINTS ABOUT THIS.</t>
  </si>
  <si>
    <t>F-350 - 2018. YOU DID A RECALL FOR THE TAILGATE OPENING BECAUSE OF MOISTURE IN A SENSOR BUT YOU STILL HAVE NOT DONE A RECALL FOR THE TAILGATE OPENING DUE TO THE KEY FOB. YOU SAY ALL THE DAMAGE THAT CAN BE CAUSED SHOULD THE TAILGATE OPENING WHILE PULLING A TRAILER. IF YOU HAVE THE KEY FOB IN YOUR POCKET IT CAN BUMP THE TAILGATE OPEN BUTTON TWICE (JUST WHILE WALKING) AND OPEN THE TAILGATE. THIS NEEDS TO BE ABLE TO BE DISABLED. THE DAMAGE POSSIBILITY IS IDENTICAL. PLEASE GET THIS CORRECTED. SHOULD IT COME OPEN IN MY YARD WHILE I AM WORKING AND COMES DOWN ON MY GRANDDAUGHTERS HEAD IT COULD BE DEADLY. PLEASE CORRECT THIS. I HAVE SEEN A LOT OF COMPLAINTS ABOUT THIS.</t>
  </si>
  <si>
    <t>1FTEW1EG8GF</t>
  </si>
  <si>
    <t>MY VEHICLE WAS REPAIRED UNDER CUSTOMER SATISFACTION PROGRAM 18N03 FOR THE DOOR LATCH FREEZING OVERNIGHT AND BEING UNABLE TO CLOSE THE DOOR AFTER OPENING IT IN THE MORNING UNTIL IT WARMED UP.  THIS WAS ORIGINALLY REPAIRED UNDER THE PROGRAM 18N03 IN MARCH 2019.  IN FEBRUARY 2020 THE SAME DOOR LATCH HAD TO BE REPLACED COMPLETELY AS THE DOOR WOULD NOT LOCK OR UNLOCK UNLESS MANUALLY OPERATED FROM THE INSIDE.  GIVEN THE SHORT TIME FRAME BETWEEN THE TWO REPAIRS THE ORIGINAL FREEZING AND BEING UNABLE TO LATCH MUST HAVE DAMAGED THE DOOR LATCH CAUSING IT TO FAIL LESS THAN A YEAR LATER.  THE DEALER AND THE FORD CUSTOMER SATISFACTION AGENT BOTH REFUSED TO REPAIR THE LATCH THE SECOND TIME UNDER THE PROGRAM COSTING ME $583 OUT OF POCKET.</t>
  </si>
  <si>
    <t>F-150 - 2016. MY VEHICLE WAS REPAIRED UNDER CUSTOMER SATISFACTION PROGRAM 18N03 FOR THE DOOR LATCH FREEZING OVERNIGHT AND BEING UNABLE TO CLOSE THE DOOR AFTER OPENING IT IN THE MORNING UNTIL IT WARMED UP.  THIS WAS ORIGINALLY REPAIRED UNDER THE PROGRAM 18N03 IN MARCH 2019.  IN FEBRUARY 2020 THE SAME DOOR LATCH HAD TO BE REPLACED COMPLETELY AS THE DOOR WOULD NOT LOCK OR UNLOCK UNLESS MANUALLY OPERATED FROM THE INSIDE.  GIVEN THE SHORT TIME FRAME BETWEEN THE TWO REPAIRS THE ORIGINAL FREEZING AND BEING UNABLE TO LATCH MUST HAVE DAMAGED THE DOOR LATCH CAUSING IT TO FAIL LESS THAN A YEAR LATER.  THE DEALER AND THE FORD CUSTOMER SATISFACTION AGENT BOTH REFUSED TO REPAIR THE LATCH THE SECOND TIME UNDER THE PROGRAM COSTING ME $583 OUT OF POCKET.</t>
  </si>
  <si>
    <t>2FMDK4KCXBB</t>
  </si>
  <si>
    <t xml:space="preserve">TL* THE CONTACT OWNS A 2011 FORD EDGE. THE CONTACT STATED THAT WHILE THE VEHICLE WAS PARKED, THE ALARM INDEPENDENTLY ACTIVATED DUE TO THE PASSENGER'S SIDE DOOR BEING AJAR. THE CONTACT RECEIVED A FIELD SERVICE ACTION NUMBER: 19N09 (LATCHES/LOCKS/LINKAGES) FROM THE MANUFACTURER AS PART OF A CUSTOMER SATISFACTION PROGRAM. LEVITTOWN FORD LOCATED AT 3195 HEMPSTEAD TPK, LEVITTOWN, NY11756, AND WAS CONTACTED AND THE CONTACT WAS INFORMED THAT THE FIELD SERVICE ACTION WAS SPECIFIC TO THE DRIVER'S DOOR AND NOT THE PASSENGER'S DOOR. THE VEHICLE WAS NOT REPAIRED. THE MANUFACTURER WAS NOTIFIED OF THE FAILURE. THE APPROXIMATE FAILURE MILEAGE WAS 125,000.   </t>
  </si>
  <si>
    <t xml:space="preserve">EDGE - 2011. TL* THE CONTACT OWNS A 2011 FORD EDGE. THE CONTACT STATED THAT WHILE THE VEHICLE WAS PARKED, THE ALARM INDEPENDENTLY ACTIVATED DUE TO THE PASSENGER'S SIDE DOOR BEING AJAR. THE CONTACT RECEIVED A FIELD SERVICE ACTION NUMBER: 19N09 (LATCHES/LOCKS/LINKAGES) FROM THE MANUFACTURER AS PART OF A CUSTOMER SATISFACTION PROGRAM. LEVITTOWN FORD LOCATED AT 3195 HEMPSTEAD TPK, LEVITTOWN, NY11756, AND WAS CONTACTED AND THE CONTACT WAS INFORMED THAT THE FIELD SERVICE ACTION WAS SPECIFIC TO THE DRIVER'S DOOR AND NOT THE PASSENGER'S DOOR. THE VEHICLE WAS NOT REPAIRED. THE MANUFACTURER WAS NOTIFIED OF THE FAILURE. THE APPROXIMATE FAILURE MILEAGE WAS 125,000.   </t>
  </si>
  <si>
    <t>1FTEW1EF2FF</t>
  </si>
  <si>
    <t>TAILGATE OPENS SPONTANEOUSLY WHILE DRIVING AND WHILE PARKED. THE TAILGATE HAS AN ELECTRONIC RELEASE MECHANISM. AFTER CHECKING TO ENSURE THE TAILGATE WAS SECURE IT HAS RELEASED FIVE SEPARATE TIMES. ONCE IN THE GARAGE, CAUSING DAMAGE TO THE PAINT ON THE TAILGATE AFTER OPENING THE GARAGE DOOR AND ONCE ON THE FRONT OF A CAR PARKED BEHIND THE TRUCK. FORTUNATELY I DIDN'T HAVE CARGO IN THE BACK.</t>
  </si>
  <si>
    <t>F-150 - 2015. TAILGATE OPENS SPONTANEOUSLY WHILE DRIVING AND WHILE PARKED. THE TAILGATE HAS AN ELECTRONIC RELEASE MECHANISM. AFTER CHECKING TO ENSURE THE TAILGATE WAS SECURE IT HAS RELEASED FIVE SEPARATE TIMES. ONCE IN THE GARAGE, CAUSING DAMAGE TO THE PAINT ON THE TAILGATE AFTER OPENING THE GARAGE DOOR AND ONCE ON THE FRONT OF A CAR PARKED BEHIND THE TRUCK. FORTUNATELY I DIDN'T HAVE CARGO IN THE BACK.</t>
  </si>
  <si>
    <t>3FA6P0LU9KR</t>
  </si>
  <si>
    <t>DRIVING HOME FROM THE DEALER I WAS ON A WELL LIT ROAD.  I LIVE IN A RURAL AREA AND EVEN WITH THE HIGH BEAMS ON IT WAS LIKE THERE WAS NO LIGHT.  I DIDN'T SEE THE DEER STANDING ON THE SIDE OF THE ROAD UNTIL I WAS ALMOST NEXT TO IT, THE HIGH BEAMS WERE ON.  WHEN I DON'T HAVE THE HIGH BEAMS ON THE LIGHTS ARE VERY DIM AND I'M LUCKY IF I CAN SEE 20 FEET AHEAD.  I'M BRING THE VEHICLE BACK TO THE DEALER.</t>
  </si>
  <si>
    <t>FUSION - 2019. DRIVING HOME FROM THE DEALER I WAS ON A WELL LIT ROAD.  I LIVE IN A RURAL AREA AND EVEN WITH THE HIGH BEAMS ON IT WAS LIKE THERE WAS NO LIGHT.  I DIDN'T SEE THE DEER STANDING ON THE SIDE OF THE ROAD UNTIL I WAS ALMOST NEXT TO IT, THE HIGH BEAMS WERE ON.  WHEN I DON'T HAVE THE HIGH BEAMS ON THE LIGHTS ARE VERY DIM AND I'M LUCKY IF I CAN SEE 20 FEET AHEAD.  I'M BRING THE VEHICLE BACK TO THE DEALER.</t>
  </si>
  <si>
    <t>2FMPK4APXGB</t>
  </si>
  <si>
    <t>LARGE CRACKS HAVE DEVELOPED IN THE REAR, FIXED, PANORAMIC SUNROOF. THE CAR IS GARAGE STORED AND THE GLASS DOESN'T SHOW ANY SIGNS OF IMPACT ON THE OUTSIDE. THEY APPEAR TO BE STRESS FRACTURES.</t>
  </si>
  <si>
    <t>MOONROOF GLASS | CRACKED</t>
  </si>
  <si>
    <t>EDGE - 2016. LARGE CRACKS HAVE DEVELOPED IN THE REAR, FIXED, PANORAMIC SUNROOF. THE CAR IS GARAGE STORED AND THE GLASS DOESN'T SHOW ANY SIGNS OF IMPACT ON THE OUTSIDE. THEY APPEAR TO BE STRESS FRACTURES.</t>
  </si>
  <si>
    <t>C/DQ - CD539N EDGE [15-24]</t>
  </si>
  <si>
    <t>3FAHP0JA7CR</t>
  </si>
  <si>
    <t>DRIVER'S DOOR LATCH STOPPED WORKING.  SUDDENLY COULD NOT OPEN THE DOOR TO EXIT VEHICLE AFTER PARKING IT.  DOOR DOES OPEN FROM THE OUTSIDE BUT NOT FROM WITHIN.</t>
  </si>
  <si>
    <t>FUSION - 2012. DRIVER'S DOOR LATCH STOPPED WORKING.  SUDDENLY COULD NOT OPEN THE DOOR TO EXIT VEHICLE AFTER PARKING IT.  DOOR DOES OPEN FROM THE OUTSIDE BUT NOT FROM WITHIN.</t>
  </si>
  <si>
    <t>1FMCU9EG2CK</t>
  </si>
  <si>
    <t>DRIVER DOOR SEAL (TOP) LEAKS TO THE POINT OF THERE BEING 2 INCHES OF WATER ON DRIVER FLOOR. ALSO WATER IS GETTING INSIDE THE DOOR, WHICH IS CAUSING ELECTRICAL ISSUES. HAD IT REPAIRED 3 TIMES AT DEALER &amp; LEAK STILL EXISTS. THIS IS CAUSING MOLD &amp; RUST IN THE VEHICLE. NOT SURE IF THIS IS THE FAULT OF THE MANUFACTURER OR THE INEXCUSABLE REPAIR WORK OF ATLANTIC AUTOMALL, BUT IT'S BECOMING A REAL SAFETY ISSUE &amp; ATLANTIC AUTOMALL HAS BEEN REFUSING TO RESOLVE THE ISSUE OR EVEN RESPOND TO MY CALLS</t>
  </si>
  <si>
    <t>ESCAPE - 2012. DRIVER DOOR SEAL (TOP) LEAKS TO THE POINT OF THERE BEING 2 INCHES OF WATER ON DRIVER FLOOR. ALSO WATER IS GETTING INSIDE THE DOOR, WHICH IS CAUSING ELECTRICAL ISSUES. HAD IT REPAIRED 3 TIMES AT DEALER &amp; LEAK STILL EXISTS. THIS IS CAUSING MOLD &amp; RUST IN THE VEHICLE. NOT SURE IF THIS IS THE FAULT OF THE MANUFACTURER OR THE INEXCUSABLE REPAIR WORK OF ATLANTIC AUTOMALL, BUT IT'S BECOMING A REAL SAFETY ISSUE &amp; ATLANTIC AUTOMALL HAS BEEN REFUSING TO RESOLVE THE ISSUE OR EVEN RESPOND TO MY CALLS</t>
  </si>
  <si>
    <t>1FADP5BU7DL</t>
  </si>
  <si>
    <t xml:space="preserve">THE LIFTGATE AND LATCH SHOULD HAVE BEEN ON THE RECALL LIST AND/OR LISTED ON THE EXTENDED WARRANTY BUT IS NOT CURRENTLY ON THE LISTS. FORD CORPORATE REFUSED TO REPAIR THE VEHICLE AT THEIR EXPENSE AND STILL HAS NOT REIMBURSED ME FOR THE EXPENSE.  THE LIFTGATE OPENED UNEXPECTEDLY AND WITHOUT WARNING ON A FEW OCCASIONS:  1. THE LIFTGATE OPENED WHILE I WAS DRIVING ON THE FREEWAY AT 45 MILES PER HOUR.  2. THE LIFTGATE OPENED WHILE I WAS DRIVING ON THE STREET AT 25 MILES PER HOUR.  3. THE LIFTGATE OPENED ON DECEMBER 17, 2019 WHILE I WAS BACKING OUT OF A PARKING SPACE IN A PARKING GARAGE AND HIT THE STRUCTURE OF THE PARKING GARAGE, CAUSING DAMAGE TO THE LIFTGATE.  ON FRIDAY JANUARY 24, 2020  THE LIFTGATE AJAR WARNING SIGNAL APPEARED ON THE CONSOLE INSIDE THE  VEHICLE.  WHEN I CHECKED THE LIFTGATE IT WAS NOT OPEN OR SLIGHTLY AJAR.  THIS IS ALL HAZARDOUS AND SHOULD BE CONSIDERED A SAFETY ISSUE THAT NEEDS TO BE CORRECTED.    </t>
  </si>
  <si>
    <t xml:space="preserve">C-MAX - 2013. THE LIFTGATE AND LATCH SHOULD HAVE BEEN ON THE RECALL LIST AND/OR LISTED ON THE EXTENDED WARRANTY BUT IS NOT CURRENTLY ON THE LISTS. FORD CORPORATE REFUSED TO REPAIR THE VEHICLE AT THEIR EXPENSE AND STILL HAS NOT REIMBURSED ME FOR THE EXPENSE.  THE LIFTGATE OPENED UNEXPECTEDLY AND WITHOUT WARNING ON A FEW OCCASIONS:  1. THE LIFTGATE OPENED WHILE I WAS DRIVING ON THE FREEWAY AT 45 MILES PER HOUR.  2. THE LIFTGATE OPENED WHILE I WAS DRIVING ON THE STREET AT 25 MILES PER HOUR.  3. THE LIFTGATE OPENED ON DECEMBER 17, 2019 WHILE I WAS BACKING OUT OF A PARKING SPACE IN A PARKING GARAGE AND HIT THE STRUCTURE OF THE PARKING GARAGE, CAUSING DAMAGE TO THE LIFTGATE.  ON FRIDAY JANUARY 24, 2020  THE LIFTGATE AJAR WARNING SIGNAL APPEARED ON THE CONSOLE INSIDE THE  VEHICLE.  WHEN I CHECKED THE LIFTGATE IT WAS NOT OPEN OR SLIGHTLY AJAR.  THIS IS ALL HAZARDOUS AND SHOULD BE CONSIDERED A SAFETY ISSUE THAT NEEDS TO BE CORRECTED.    </t>
  </si>
  <si>
    <t>1FTEW1EG0JF</t>
  </si>
  <si>
    <t xml:space="preserve">TL* THE CONTACT OWNS A 2018 FORD F-150. WHILE THE VEHICLE WAS PARKED, THE TAILGATE OPENED WITHOUT WARNING AND DAMAGED THE TRIM AND PAINT. THE VEHICLE WAS TAKEN TO PRINCE FREDERICK FORD (10 SOLOMONS ISLAND RD N, PRINCE FREDERICK, MD 20678, (410) 535-0900, BUT WAS NOT DIAGNOSED NOR REPAIRED. THE MANUFACTURER WAS CONTACTED AND INFORMED OF THE FAILURE BUT OFFERED NO ASSISTANCE. THE FAILURE MILEAGE WAS 10,000. </t>
  </si>
  <si>
    <t xml:space="preserve">F-150 - 2018. TL* THE CONTACT OWNS A 2018 FORD F-150. WHILE THE VEHICLE WAS PARKED, THE TAILGATE OPENED WITHOUT WARNING AND DAMAGED THE TRIM AND PAINT. THE VEHICLE WAS TAKEN TO PRINCE FREDERICK FORD (10 SOLOMONS ISLAND RD N, PRINCE FREDERICK, MD 20678, (410) 535-0900, BUT WAS NOT DIAGNOSED NOR REPAIRED. THE MANUFACTURER WAS CONTACTED AND INFORMED OF THE FAILURE BUT OFFERED NO ASSISTANCE. THE FAILURE MILEAGE WAS 10,000. </t>
  </si>
  <si>
    <t>1FTEW1EF9GF</t>
  </si>
  <si>
    <t>EVERY TIME THE TEMPERATURE DIPS BELOW 20 DEGREES THE DRIVER'S SIDE DOOR WILL NOT LATCH NOR LOCK. THE DEALERSHIP HAS ATTEMPTED TO FIX IT, IN FACT CLAIMS TO HAVE FIXED IT, BUT THE ISSUE REMAINS. IN TALKING TO OTHER OWNERS OF THE SAME VEHICLE THEY ALSO HAVE THE SAME ISSUE. I CONSIDER THIS TO BE A SERIOUS SAFETY ISSUE, APPARENTLY FORD DOESN'T.</t>
  </si>
  <si>
    <t>F-150 - 2016. EVERY TIME THE TEMPERATURE DIPS BELOW 20 DEGREES THE DRIVER'S SIDE DOOR WILL NOT LATCH NOR LOCK. THE DEALERSHIP HAS ATTEMPTED TO FIX IT, IN FACT CLAIMS TO HAVE FIXED IT, BUT THE ISSUE REMAINS. IN TALKING TO OTHER OWNERS OF THE SAME VEHICLE THEY ALSO HAVE THE SAME ISSUE. I CONSIDER THIS TO BE A SERIOUS SAFETY ISSUE, APPARENTLY FORD DOESN'T.</t>
  </si>
  <si>
    <t>1FTFX1CT6CF</t>
  </si>
  <si>
    <t xml:space="preserve">TL* THE CONTACT OWNS A 2012 FORD F-150. THE CONTACT STATED WHILE DRIVING 45 MPH, THE PASSENGER'S SIDE REAR WINDOW SHATTERED. NO WARNING LIGHTS ILLUMINATED. THE VEHICLE WAS REPAIRED AT AN AUTOGLASS FACILITY. THE VEHICLE WAS NOT TAKEN TO A DEALER. THE MANUFACTURER WAS NOT NOTIFIED OF THE FAILURE. THE FAILURE MILEAGE WAS 78,000. </t>
  </si>
  <si>
    <t xml:space="preserve">F-150 - 2012. TL* THE CONTACT OWNS A 2012 FORD F-150. THE CONTACT STATED WHILE DRIVING 45 MPH, THE PASSENGER'S SIDE REAR WINDOW SHATTERED. NO WARNING LIGHTS ILLUMINATED. THE VEHICLE WAS REPAIRED AT AN AUTOGLASS FACILITY. THE VEHICLE WAS NOT TAKEN TO A DEALER. THE MANUFACTURER WAS NOT NOTIFIED OF THE FAILURE. THE FAILURE MILEAGE WAS 78,000. </t>
  </si>
  <si>
    <t>1FTRX17L61N</t>
  </si>
  <si>
    <t>DEAR NHTSA:         RE:  VIN#  [XXX]    MY FORD 150  EXTENDED CAB BACK DOORS LATCHES HAVE FAILED.   THE TWO BACK DOORS DO NOT OPEN.  AT FIRST,  I THOUGHT THE RUBBER THAT RUNS ALONG SIDE THE TRIM  WAS CAUGHT, BUT WHEN THE SECOND DOOR STOPPED OPENING I TOOK IT TO A FORD DEALERSHIP AND HE SAID THERE ARE TWO LATCHES ON EACH DOOR , A BOTTOM LATCH AND A TOP LATCH.  BOTH TOP LATCHES HAVE FAILED AND NOW I CANNOT OPEN  THE TWO BACK DOORS TO MY FORD TRUCK.  THE FIRST DOOR(DRIVER SIDE DOOR) WENT OUT IN NOVEMBER OF 2019, AND THE SECOND DOOR STOPPED OPENING LAST WEEK.      WHO IS RESPONSIBLE FOR THIS?  I AM SURE IT WILL BE EXPENSIVE TO TAKE THE DOORS OFF AND REPLACE THE LATCHES.      THANK YOU FOR YOUR TIME AND HELP.      SINCERELY,    [XXX]    INFORMATION REDACTED PURSUANT TO THE FREEDOM OF INFORMATION ACT (FOIA), 5 U.S.C. 552(B)(6).  *TR</t>
  </si>
  <si>
    <t>F-150 - 2001. DEAR NHTSA:         RE:  VIN#  [XXX]    MY FORD 150  EXTENDED CAB BACK DOORS LATCHES HAVE FAILED.   THE TWO BACK DOORS DO NOT OPEN.  AT FIRST,  I THOUGHT THE RUBBER THAT RUNS ALONG SIDE THE TRIM  WAS CAUGHT, BUT WHEN THE SECOND DOOR STOPPED OPENING I TOOK IT TO A FORD DEALERSHIP AND HE SAID THERE ARE TWO LATCHES ON EACH DOOR , A BOTTOM LATCH AND A TOP LATCH.  BOTH TOP LATCHES HAVE FAILED AND NOW I CANNOT OPEN  THE TWO BACK DOORS TO MY FORD TRUCK.  THE FIRST DOOR(DRIVER SIDE DOOR) WENT OUT IN NOVEMBER OF 2019, AND THE SECOND DOOR STOPPED OPENING LAST WEEK.      WHO IS RESPONSIBLE FOR THIS?  I AM SURE IT WILL BE EXPENSIVE TO TAKE THE DOORS OFF AND REPLACE THE LATCHES.      THANK YOU FOR YOUR TIME AND HELP.      SINCERELY,    [XXX]    INFORMATION REDACTED PURSUANT TO THE FREEDOM OF INFORMATION ACT (FOIA), 5 U.S.C. 552(B)(6).  *TR</t>
  </si>
  <si>
    <t>T/F5 - F-SERIES UNDER 8500 GVW [97-09]</t>
  </si>
  <si>
    <t>3FADP4BJ0KM</t>
  </si>
  <si>
    <t>TL* THE CONTACT OWNS A 2019 FORD FIESTA. THE CONTACT STATED THAT WHILE DRIVING 73 MPH, THE SUNROOF SHATTERED WITHOUT IMPACT. THE VEHICLE WAS TAKEN TO RIVERTOWN FORD LOCATED AT (168 WHITTLESEY RD, COLUMBUS, GA 31904) WHERE THE CONTACT WAS REFERRED TO THE INSURANCE PROVIDER FOR THE REPAIR. THE VEHICLE WAS NOT REPAIRED. THE MANUFACTURER WAS MADE AWARE OF THE FAILURE. THE CONTACT WAS INFORMED TO HAVE THE VEHICLE TAKEN TO THE DEALER WHERE THE VEHICLE WAS PURCHASED TO BE INSPECTED OR DIAGNOSED. THE FAILURE MILEAGE WAS APPROXIMATELY 25,252.</t>
  </si>
  <si>
    <t>FIESTA - 2019. TL* THE CONTACT OWNS A 2019 FORD FIESTA. THE CONTACT STATED THAT WHILE DRIVING 73 MPH, THE SUNROOF SHATTERED WITHOUT IMPACT. THE VEHICLE WAS TAKEN TO RIVERTOWN FORD LOCATED AT (168 WHITTLESEY RD, COLUMBUS, GA 31904) WHERE THE CONTACT WAS REFERRED TO THE INSURANCE PROVIDER FOR THE REPAIR. THE VEHICLE WAS NOT REPAIRED. THE MANUFACTURER WAS MADE AWARE OF THE FAILURE. THE CONTACT WAS INFORMED TO HAVE THE VEHICLE TAKEN TO THE DEALER WHERE THE VEHICLE WAS PURCHASED TO BE INSPECTED OR DIAGNOSED. THE FAILURE MILEAGE WAS APPROXIMATELY 25,252.</t>
  </si>
  <si>
    <t>1FM5K7B83EG</t>
  </si>
  <si>
    <t xml:space="preserve">TL* THE CONTACT OWNS A 2014 FORD EXPLORER. THE CONTACT STATED THAT WHILE DRIVING AT 60 MPH, THE PLASTIC RUBBER ATTACHED TO THE RIGHT SIDE OF THE WINDSHIELD DETACHED FROM THE VEHICLE WITHOUT WARNING AND STRUCK THE PASSENGER'S SIDE SIDE MIRROR. THE CONTACT PULLED OVER TO INSPECT THE VEHICLE AND FOUND NO CAUSE FOR THE FAILURE. THE DEALER NOR THE MANUFACTURER HAD BEEN NOTIFIED OF THE FAILURE. THE VEHICLE WAS NOT REPAIRED. THE FAILURE MILEAGE WAS 91,886. </t>
  </si>
  <si>
    <t xml:space="preserve">EXPLORER - 2014. TL* THE CONTACT OWNS A 2014 FORD EXPLORER. THE CONTACT STATED THAT WHILE DRIVING AT 60 MPH, THE PLASTIC RUBBER ATTACHED TO THE RIGHT SIDE OF THE WINDSHIELD DETACHED FROM THE VEHICLE WITHOUT WARNING AND STRUCK THE PASSENGER'S SIDE SIDE MIRROR. THE CONTACT PULLED OVER TO INSPECT THE VEHICLE AND FOUND NO CAUSE FOR THE FAILURE. THE DEALER NOR THE MANUFACTURER HAD BEEN NOTIFIED OF THE FAILURE. THE VEHICLE WAS NOT REPAIRED. THE FAILURE MILEAGE WAS 91,886. </t>
  </si>
  <si>
    <t>1FTER4FH2KL</t>
  </si>
  <si>
    <t>A RECALL WAS DONE FOR A CONNECTOR EFFECTING MY TAIL LIGHTS BRAKES LIGHTS AND TURN SIGNAL . I BROUGHT IT IN FOR REPAIR . THEY PASSED IT AND SAID NOTHING WAS WRONG WITH MINE A FEW WEEKS LATER WHILE DRIVING AT NIGHT ALL MY REAR LIGHTS WENT OUT AND NO ONE COULD SEE ME. I CALLED FORD AND THEY WERE LIKE WE CAN GET YOU IN NEXT TUESDAY . I BROUGHT IT IN THE NEXT MORNING AND SAID THIS IS UNSAFE TO DRIVE AND THEY GAVE ME A RENTAL BUT INFORMED ME FORD NOW HAS MORE STRINGENT TESTS THAT WOULD PREVENT THIS. BUT THERE IS A BACKLOG AND THE PARTS WINE BE AVAILABLE FOR 3 WEEKS.</t>
  </si>
  <si>
    <t>TAIL LIGHTS | INOPERATIVE</t>
  </si>
  <si>
    <t>RANGER - 2019. A RECALL WAS DONE FOR A CONNECTOR EFFECTING MY TAIL LIGHTS BRAKES LIGHTS AND TURN SIGNAL . I BROUGHT IT IN FOR REPAIR . THEY PASSED IT AND SAID NOTHING WAS WRONG WITH MINE A FEW WEEKS LATER WHILE DRIVING AT NIGHT ALL MY REAR LIGHTS WENT OUT AND NO ONE COULD SEE ME. I CALLED FORD AND THEY WERE LIKE WE CAN GET YOU IN NEXT TUESDAY . I BROUGHT IT IN THE NEXT MORNING AND SAID THIS IS UNSAFE TO DRIVE AND THEY GAVE ME A RENTAL BUT INFORMED ME FORD NOW HAS MORE STRINGENT TESTS THAT WOULD PREVENT THIS. BUT THERE IS A BACKLOG AND THE PARTS WINE BE AVAILABLE FOR 3 WEEKS.</t>
  </si>
  <si>
    <t>2FMDK3JC8DB</t>
  </si>
  <si>
    <t>ILLUMINATED DOME LIGHTS AND DOOR AJAR MESSAGES HAVE OCCURRED ON NUMEROUS OCCASIONS. THE ISSUE OCCURS BOTH WHILE THE VEHICLE IS STATIONARY AND WHILE IT IS IN MOTION, WHETHER ON A CITY STREET OR A HIGHWAY, WHILE TURNING AND WHILE IN A STRAIGHT LINE, I HAVE WRITTEN TO FORD MOTOR CO. REQUESTING ASSISTANCE UNDER THE CUSTOMER SATISFACTION PROGRAM 19N09 AND RECEIVED A LETTER DATED 2/17/20 (SUBJECT CAS-25609702-R5T1D5) FROM FORD DENYING MY REQUEST. I BELIEVE THIS TO BE A SAFETY ISSUE AND THE DOOR LATCHES NEEDS TO BE REPLACED BY FORD.</t>
  </si>
  <si>
    <t>EDGE - 2013. ILLUMINATED DOME LIGHTS AND DOOR AJAR MESSAGES HAVE OCCURRED ON NUMEROUS OCCASIONS. THE ISSUE OCCURS BOTH WHILE THE VEHICLE IS STATIONARY AND WHILE IT IS IN MOTION, WHETHER ON A CITY STREET OR A HIGHWAY, WHILE TURNING AND WHILE IN A STRAIGHT LINE, I HAVE WRITTEN TO FORD MOTOR CO. REQUESTING ASSISTANCE UNDER THE CUSTOMER SATISFACTION PROGRAM 19N09 AND RECEIVED A LETTER DATED 2/17/20 (SUBJECT CAS-25609702-R5T1D5) FROM FORD DENYING MY REQUEST. I BELIEVE THIS TO BE A SAFETY ISSUE AND THE DOOR LATCHES NEEDS TO BE REPLACED BY FORD.</t>
  </si>
  <si>
    <t>1FM5K7B89JG</t>
  </si>
  <si>
    <t>THE TOP CAP ON THE DRIVERS SIDE (WHERE THE LUGGAGE RACK IS) CAME COMPLETELY OFF WHILE DRIVING ON THE HIGHWAY. THE PASSENGER SIDE ONE KEEP COMING LOOSE. THIS IS A SAFETY HAZARD, AS THE PIECE THAT FLEW OFF COULD HAVE INJURED SOMEONE OR WORSE. THIS IS NOT A SAFE PIECE ON THE SUV AND NEEDS TO BE ADDRESSED, AS MANY, MANY PEOPLE HAVE COMPLAINED ABOUT THIS ISSUE.</t>
  </si>
  <si>
    <t>ROOF DITCH MOLDING | LOOSE / DETACHED</t>
  </si>
  <si>
    <t>EXPLORER - 2018. THE TOP CAP ON THE DRIVERS SIDE (WHERE THE LUGGAGE RACK IS) CAME COMPLETELY OFF WHILE DRIVING ON THE HIGHWAY. THE PASSENGER SIDE ONE KEEP COMING LOOSE. THIS IS A SAFETY HAZARD, AS THE PIECE THAT FLEW OFF COULD HAVE INJURED SOMEONE OR WORSE. THIS IS NOT A SAFE PIECE ON THE SUV AND NEEDS TO BE ADDRESSED, AS MANY, MANY PEOPLE HAVE COMPLAINED ABOUT THIS ISSUE.</t>
  </si>
  <si>
    <t>1FM5K8D84KG</t>
  </si>
  <si>
    <t>ROOF RACK ON TOP OF VEHICLE CAME OFF WHILE DRIVING. THE PLASTIC CLIPS AREN'T ENOUGH TO KEEP IT ON THE VEHICLE. VEHICLE HAD 12K MILES WHEN THIS HAPPENED. THIS IS VERY UNSAFE I SHOULDN'T HAVE TO WORRY ABOUT MY ROOF RACKS COMING OFF MY VEHICLE.</t>
  </si>
  <si>
    <t>EXPLORER - 2019. ROOF RACK ON TOP OF VEHICLE CAME OFF WHILE DRIVING. THE PLASTIC CLIPS AREN'T ENOUGH TO KEEP IT ON THE VEHICLE. VEHICLE HAD 12K MILES WHEN THIS HAPPENED. THIS IS VERY UNSAFE I SHOULDN'T HAVE TO WORRY ABOUT MY ROOF RACKS COMING OFF MY VEHICLE.</t>
  </si>
  <si>
    <t>1FMCU0F79KU</t>
  </si>
  <si>
    <t>SINCE BUYING MY ESCAPE BRAND NEW WITH 1 MILE ON IT, IT HAS BEEN PLAGUED WITH ISSUES, ENGINE SHUTS OFF WHILE DRIVING CAN BE GOING 30 MPH OR 70 MPH, WHILE DRIVING ON THE INTERSTATE AT 70 BAD SMELL FROM CATALYTIC CONVERTER SEEPS IN THROUGH VENTS. PASSENGER SIDE TIRE WALL BLEW WHILE TURNING OUT OF A PARKING LOT. LICENSE PLATE LIGHT OUT AND UNABLE TO REMOVE TO CHANGE. DEALERSHIP HAS HAD CAR SEVERAL TIMES CLAIMING NOTHING IS WRONG WITH IT. RADIO KEEPS SAYING "UPDATE" DEALERSHIP CLAIMS IT'S MY PHONE (MY PHONE HAS NO UPDATES DUE) BRAKES MAKE TERRIBLE NOISE WHEN REVERSE BREAKING. A LITTLE OVER 11,000 MILES AND TRANSMISSION KEEPS SLIPPING BUT DEALERSHIP CLAIMS NOTHING IS WRONG, ALSO CAR DOES NOT WANT TO START HALF THE TIME. USB FOR PHONE CORD IN FRONT DOES NOT WANT TO STAY CONNECTED, AND BACK PORT FOR CAR CHARGER OVERHEATED AND CAUSED MY DAUGHTER BURNS ON HER HAND. MY DAUGHTER WAS DRIVING IT AND IT STRANDED HER ON SIDE OF ROAD AND WOULDN'T START, HAD TO SHUT OFF ,TAKE OUT KEY AND LET SIT TO RESTART BUT DEALERSHIP CLAIMS NOTHING IS WRONG. OVERALL THE DISAPPOINTMENT WITH THE 2019 ESCAPE IS HIGH. SOMETHING NEEDS TO BE DONE FURTHER TO INVESTIGATE THESE CLAIMS OF ENGINE SHUTTING OFF AND OTHER ISSUES.</t>
  </si>
  <si>
    <t>LIGHTING | INOPERATIVE</t>
  </si>
  <si>
    <t>ESCAPE - 2019. SINCE BUYING MY ESCAPE BRAND NEW WITH 1 MILE ON IT, IT HAS BEEN PLAGUED WITH ISSUES, ENGINE SHUTS OFF WHILE DRIVING CAN BE GOING 30 MPH OR 70 MPH, WHILE DRIVING ON THE INTERSTATE AT 70 BAD SMELL FROM CATALYTIC CONVERTER SEEPS IN THROUGH VENTS. PASSENGER SIDE TIRE WALL BLEW WHILE TURNING OUT OF A PARKING LOT. LICENSE PLATE LIGHT OUT AND UNABLE TO REMOVE TO CHANGE. DEALERSHIP HAS HAD CAR SEVERAL TIMES CLAIMING NOTHING IS WRONG WITH IT. RADIO KEEPS SAYING "UPDATE" DEALERSHIP CLAIMS IT'S MY PHONE (MY PHONE HAS NO UPDATES DUE) BRAKES MAKE TERRIBLE NOISE WHEN REVERSE BREAKING. A LITTLE OVER 11,000 MILES AND TRANSMISSION KEEPS SLIPPING BUT DEALERSHIP CLAIMS NOTHING IS WRONG, ALSO CAR DOES NOT WANT TO START HALF THE TIME. USB FOR PHONE CORD IN FRONT DOES NOT WANT TO STAY CONNECTED, AND BACK PORT FOR CAR CHARGER OVERHEATED AND CAUSED MY DAUGHTER BURNS ON HER HAND. MY DAUGHTER WAS DRIVING IT AND IT STRANDED HER ON SIDE OF ROAD AND WOULDN'T START, HAD TO SHUT OFF ,TAKE OUT KEY AND LET SIT TO RESTART BUT DEALERSHIP CLAIMS NOTHING IS WRONG. OVERALL THE DISAPPOINTMENT WITH THE 2019 ESCAPE IS HIGH. SOMETHING NEEDS TO BE DONE FURTHER TO INVESTIGATE THESE CLAIMS OF ENGINE SHUTTING OFF AND OTHER ISSUES.</t>
  </si>
  <si>
    <t>1FT7W2BT9KE</t>
  </si>
  <si>
    <t>TL* THE CONTACT OWNS A 2019 FORD F-250. THE CONTACT STATED WHILE HER HUSBAND WAS DRIVING 70 MPH, THE VEHICLE EXPERIENCED THE "DEATH WOBBLE". THE CONTACT STATED NO WARNING LIGHT WAS ILLUMINATED. THE VEHICLE WAS PARKED FOR FIFTEEN MINUTES BEFORE PROCEEDING TO THE DESTINATION. ADDITIONALLY, ON OCCASIONS WHILE ATTEMPTING TO START THE VEHICLE, THE KEY WAS PLACED IN THE IGNITION AND SEVERAL UNKNOWN WARNING LIGHTS ILLUMINATED AND THE FAILED TO START. THE VEHICLE WAS TAKEN TWICE TO BANNER FORD LOCATED AT (1943 N CAUSEWAY BLVD, MANDEVILLE, LA 70471) TO BE DIAGNOSED. THE CONTACT WAS INFORMED THAT STEERING DAMPER NEEDED TO BE REPLACED. THE VEHICLE WAS REPAIRED HOWEVER, THE FAILURE RECURRED. THE MANUFACTURER WAS NOTIFIED OF THE FAILURE. THE APPROXIMATE FAILURE MILEAGE WAS 11,000.</t>
  </si>
  <si>
    <t>F-250 - 2019. TL* THE CONTACT OWNS A 2019 FORD F-250. THE CONTACT STATED WHILE HER HUSBAND WAS DRIVING 70 MPH, THE VEHICLE EXPERIENCED THE "DEATH WOBBLE". THE CONTACT STATED NO WARNING LIGHT WAS ILLUMINATED. THE VEHICLE WAS PARKED FOR FIFTEEN MINUTES BEFORE PROCEEDING TO THE DESTINATION. ADDITIONALLY, ON OCCASIONS WHILE ATTEMPTING TO START THE VEHICLE, THE KEY WAS PLACED IN THE IGNITION AND SEVERAL UNKNOWN WARNING LIGHTS ILLUMINATED AND THE FAILED TO START. THE VEHICLE WAS TAKEN TWICE TO BANNER FORD LOCATED AT (1943 N CAUSEWAY BLVD, MANDEVILLE, LA 70471) TO BE DIAGNOSED. THE CONTACT WAS INFORMED THAT STEERING DAMPER NEEDED TO BE REPLACED. THE VEHICLE WAS REPAIRED HOWEVER, THE FAILURE RECURRED. THE MANUFACTURER WAS NOTIFIED OF THE FAILURE. THE APPROXIMATE FAILURE MILEAGE WAS 11,000.</t>
  </si>
  <si>
    <t>THE DOOR AJAR LIGHT IS ON INDICATING THAT THE DRIVER'S SIDE BACK DOOR IS OPENED EVEN THOUGH THE DOOR IS CLOSED. AS A RESULT YOU CANNOT LOCK THE DOORS AND THE LIGHT STAYS ON INSIDE THE CAR.  I CALLED FORD AND THEY ARE NOT WILLING TO REPAIR THE PROBLEM EVEN THOUGH THERE WAS A RECALL FOR THE SAME ISSUE ON THE DRIVER'S SIDE FRONT DOOR.  THIS OCCURS WHILE THE CAR IS IN PARK OR IN DRIVE AND WHILE IN MOTION AT LOW OR HIGHER SPEEDS.</t>
  </si>
  <si>
    <t>EDGE - 2013. THE DOOR AJAR LIGHT IS ON INDICATING THAT THE DRIVER'S SIDE BACK DOOR IS OPENED EVEN THOUGH THE DOOR IS CLOSED. AS A RESULT YOU CANNOT LOCK THE DOORS AND THE LIGHT STAYS ON INSIDE THE CAR.  I CALLED FORD AND THEY ARE NOT WILLING TO REPAIR THE PROBLEM EVEN THOUGH THERE WAS A RECALL FOR THE SAME ISSUE ON THE DRIVER'S SIDE FRONT DOOR.  THIS OCCURS WHILE THE CAR IS IN PARK OR IN DRIVE AND WHILE IN MOTION AT LOW OR HIGHER SPEEDS.</t>
  </si>
  <si>
    <t>1FMCU9GD3KU</t>
  </si>
  <si>
    <t>2019 FORD ESCAPE. CONSUMER WRITES IN REGARDS TO ISSUE WITH GAS TANK. *LD    THE CONSUMER STATED THE DEALER ADVISED THERE WAS NO FIX FOR THE ISSUE.  *JS</t>
  </si>
  <si>
    <t>HOOD GAS STRUTS | DESIRABLE</t>
  </si>
  <si>
    <t>West Virginia</t>
  </si>
  <si>
    <t>ESCAPE - 2019. 2019 FORD ESCAPE. CONSUMER WRITES IN REGARDS TO ISSUE WITH GAS TANK. *LD    THE CONSUMER STATED THE DEALER ADVISED THERE WAS NO FIX FOR THE ISSUE.  *JS</t>
  </si>
  <si>
    <t>3FA6P0HD9JR</t>
  </si>
  <si>
    <t>AT A RENT-A-CAR FACILITY IN ABSECON, NJ, CUSTOMER RETURNED THE VEHICLE COMPLAINING THAT THE VEHICLE WOULD NOT STAY LOCKED. CAR WAS PARKED, NO DOORS WERE AJAR (RENTAL AGENT MADE SURE OF IT), LOCKED VEHICLE, AND TRIED THE HANDLES. FOUND AFTER ONE OR TWO PUMPS ON ANY HANDLE THE VEHICLE WOULD UNLOCK ITSELF. EVEN TRIED TO LOCK WITH THE EJECT KEY IN THE FOB ITSELF AND THE SAME RESULT OCCURRED. CHECKED BACK LOG ON VEHICLE FOR KEY CODE ON THE DRIVER DOOR TO FIND NO SUCH CODE AVAILABLE. THIS MAY BE AN ELECTRICAL/FUSE ISSUE REGARDING THE DOOR LOCK ACTUATORS.</t>
  </si>
  <si>
    <t>FUSION - 2018. AT A RENT-A-CAR FACILITY IN ABSECON, NJ, CUSTOMER RETURNED THE VEHICLE COMPLAINING THAT THE VEHICLE WOULD NOT STAY LOCKED. CAR WAS PARKED, NO DOORS WERE AJAR (RENTAL AGENT MADE SURE OF IT), LOCKED VEHICLE, AND TRIED THE HANDLES. FOUND AFTER ONE OR TWO PUMPS ON ANY HANDLE THE VEHICLE WOULD UNLOCK ITSELF. EVEN TRIED TO LOCK WITH THE EJECT KEY IN THE FOB ITSELF AND THE SAME RESULT OCCURRED. CHECKED BACK LOG ON VEHICLE FOR KEY CODE ON THE DRIVER DOOR TO FIND NO SUCH CODE AVAILABLE. THIS MAY BE AN ELECTRICAL/FUSE ISSUE REGARDING THE DOOR LOCK ACTUATORS.</t>
  </si>
  <si>
    <t>3FADP4AJ2BM</t>
  </si>
  <si>
    <t xml:space="preserve">TL* THE CONTACT OWNS A 2011 FORD FIESTA. THE CONTACT STATED ALL FOUR DOOR HANDLES DETACHED FROM THE VEHICLE. THE CONTACT ALSO STATED THAT THE AIR BAGS WARNING LIGHT ILLUMINATED ON AND OFF INTERMITTENTLY. THE VEHICLE WAS TAKEN TO PARIS FORD LINCOLN, INC. LOCATED AT (2020 NE LOOP 286, PARIS, TX 75460) BUT WAS NOT DIAGNOSED NOR REPAIRED. THE MANUFACTURER WAS NOT NOTIFIED OF THE FAILURE. THE FAILURE MILEAGE WAS 14,259. </t>
  </si>
  <si>
    <t xml:space="preserve">FIESTA - 2011. TL* THE CONTACT OWNS A 2011 FORD FIESTA. THE CONTACT STATED ALL FOUR DOOR HANDLES DETACHED FROM THE VEHICLE. THE CONTACT ALSO STATED THAT THE AIR BAGS WARNING LIGHT ILLUMINATED ON AND OFF INTERMITTENTLY. THE VEHICLE WAS TAKEN TO PARIS FORD LINCOLN, INC. LOCATED AT (2020 NE LOOP 286, PARIS, TX 75460) BUT WAS NOT DIAGNOSED NOR REPAIRED. THE MANUFACTURER WAS NOT NOTIFIED OF THE FAILURE. THE FAILURE MILEAGE WAS 14,259. </t>
  </si>
  <si>
    <t>1FMCU0F72EU</t>
  </si>
  <si>
    <t>REAR DRIVER DOOR OPNE WHILE DRIVING!</t>
  </si>
  <si>
    <t>ESCAPE - 2014. REAR DRIVER DOOR OPNE WHILE DRIVING!</t>
  </si>
  <si>
    <t>1FATP8UH1F5</t>
  </si>
  <si>
    <t>THIS CAR WAS IN FOR THE DOOR OPENING UNEXPECTEDLY RECALL AND STILL FLIES OPEN OFTEN WHILE IN MOTION!!</t>
  </si>
  <si>
    <t>MUSTANG - 2015. THIS CAR WAS IN FOR THE DOOR OPENING UNEXPECTEDLY RECALL AND STILL FLIES OPEN OFTEN WHILE IN MOTION!!</t>
  </si>
  <si>
    <t>1FADP3K2XDL</t>
  </si>
  <si>
    <t>SAME ISSUE WITH PREVIOUS DOOR LATCH RECALL, IT IS BROKEN AGAIN AND SINCE IT HAS ALREADY "BEEN REPAIRED" THEY WILL NOT FIX IT AGAIN. DOOR WILL NOT LOCK OR WILL GET STUCK IN A LOCKED POSITION AND WILL NOT CLOSE.</t>
  </si>
  <si>
    <t>Utah</t>
  </si>
  <si>
    <t>FOCUS - 2013. SAME ISSUE WITH PREVIOUS DOOR LATCH RECALL, IT IS BROKEN AGAIN AND SINCE IT HAS ALREADY "BEEN REPAIRED" THEY WILL NOT FIX IT AGAIN. DOOR WILL NOT LOCK OR WILL GET STUCK IN A LOCKED POSITION AND WILL NOT CLOSE.</t>
  </si>
  <si>
    <t>1FTEX1EP6FF</t>
  </si>
  <si>
    <t xml:space="preserve">TL* THE CONTACT OWNS A 2015 FORD F-150. THE CONTACT RECEIVED NOTIFICATION OF NHTSA CAMPAIGN NUMBER: 17V331000 (LATCHES/LOCKS/LINKAGES, STRUCTURE). THE VEHICLE WAS REPAIRED BY THE MC MAHON FORD COMPANY LOCATED AT (3300 S. KINGS HIGHWAY BLVD, SAINT LOUIS, MO 63139), HOWEVER, THE DOOR WOULD BECOME UNLATCHED AT ANY BUMP ON THE ROAD. THE VEHICLE WAS TAKEN BACK TO THE DEALER AND THE FAILURE WAS REPAIRED. THE FAILURE RECURRED. THE TECHNICIAN STATED THAT THERE WAS NOTHING WRONG WITH THE VEHICLE. THE MANUFACTURER WAS MADE AWARE OF THE FAILURE AND INFORMED THE CONTACT TO TAKE THE VEHICLE BACK TO THE DEALER. THE VEHICLE WAS NOT REPAIRED. THE FAILURE MILEAGE WAS 82,523. </t>
  </si>
  <si>
    <t xml:space="preserve">F-150 - 2015. TL* THE CONTACT OWNS A 2015 FORD F-150. THE CONTACT RECEIVED NOTIFICATION OF NHTSA CAMPAIGN NUMBER: 17V331000 (LATCHES/LOCKS/LINKAGES, STRUCTURE). THE VEHICLE WAS REPAIRED BY THE MC MAHON FORD COMPANY LOCATED AT (3300 S. KINGS HIGHWAY BLVD, SAINT LOUIS, MO 63139), HOWEVER, THE DOOR WOULD BECOME UNLATCHED AT ANY BUMP ON THE ROAD. THE VEHICLE WAS TAKEN BACK TO THE DEALER AND THE FAILURE WAS REPAIRED. THE FAILURE RECURRED. THE TECHNICIAN STATED THAT THERE WAS NOTHING WRONG WITH THE VEHICLE. THE MANUFACTURER WAS MADE AWARE OF THE FAILURE AND INFORMED THE CONTACT TO TAKE THE VEHICLE BACK TO THE DEALER. THE VEHICLE WAS NOT REPAIRED. THE FAILURE MILEAGE WAS 82,523. </t>
  </si>
  <si>
    <t>2FMPK4J85GB</t>
  </si>
  <si>
    <t>TL* THE CONTACT OWNS A 2016 FORD EDGE. THE CONTACT STATED THAT WHILE DRIVING AT 20 MPH ENTERING A PARKING LOT, THE REAR WINDOW FRACTURED. THE CONTACT TOOK THE VEHICLE TO A GLASS COMPANY TO HAVE THE GLASS REPLACED. THE GLASS COMPANY WAS UNABLE TO LOCATE THE CAUSE OF THE FRACTURE. THE REAR WINDOW GLASS WAS REPLACED. THE MANUFACTURER WAS CONTACTED AND INFORMED OF THE FAILURE. THE FAILURE MILEAGE WAS 74,000.</t>
  </si>
  <si>
    <t>EDGE - 2016. TL* THE CONTACT OWNS A 2016 FORD EDGE. THE CONTACT STATED THAT WHILE DRIVING AT 20 MPH ENTERING A PARKING LOT, THE REAR WINDOW FRACTURED. THE CONTACT TOOK THE VEHICLE TO A GLASS COMPANY TO HAVE THE GLASS REPLACED. THE GLASS COMPANY WAS UNABLE TO LOCATE THE CAUSE OF THE FRACTURE. THE REAR WINDOW GLASS WAS REPLACED. THE MANUFACTURER WAS CONTACTED AND INFORMED OF THE FAILURE. THE FAILURE MILEAGE WAS 74,000.</t>
  </si>
  <si>
    <t>3FADP4GXXEM</t>
  </si>
  <si>
    <t>MY DOOR ALL OF SUDDEN OPEN WHEN I WAS DRIVING ON THE STREET WHILE HAVING MY DAUGHTER IN THE BACK STREET WHICH SCARED ME. THINKING IT WAS MY DOOR WHO OPEN THE DOOR BUT I HAVE THE CHILD SAFETY ON. BUT AFTER PULLING TO THE SIDE I REALIZE THAT'S NOT PROBLEM. IT WAS MY DOOR THAT DOES WANT TO LATCH ANYMORE .</t>
  </si>
  <si>
    <t>FIESTA - 2014. MY DOOR ALL OF SUDDEN OPEN WHEN I WAS DRIVING ON THE STREET WHILE HAVING MY DAUGHTER IN THE BACK STREET WHICH SCARED ME. THINKING IT WAS MY DOOR WHO OPEN THE DOOR BUT I HAVE THE CHILD SAFETY ON. BUT AFTER PULLING TO THE SIDE I REALIZE THAT'S NOT PROBLEM. IT WAS MY DOOR THAT DOES WANT TO LATCH ANYMORE .</t>
  </si>
  <si>
    <t>SC - FIESTA FP (NA-CUAUTITLAN)</t>
  </si>
  <si>
    <t>1FTPW14V49K</t>
  </si>
  <si>
    <t>I OWN A 2009 FORD F150 XLT 4 DOOR. SINCE ENGAGING THE CHILD SAFETY FEATURE TO THE LOCK POSITION, I HAVE NOT BEEN ABLE TO OPEN EITHER DOOR FROM THE INSIDE OR THE OUTSIDE. I HAVE SINCE SWITCHED BACK THE UNLOCK POSITION AND BOTH REAR DOORS WILL NOT OPEN. PASSENGERS CAN NOT EXIT THE VEHICLE IN AN EMERGENCY SITUATION AND IS A SAFETY HAZARD.</t>
  </si>
  <si>
    <t>F-150 - 2009. I OWN A 2009 FORD F150 XLT 4 DOOR. SINCE ENGAGING THE CHILD SAFETY FEATURE TO THE LOCK POSITION, I HAVE NOT BEEN ABLE TO OPEN EITHER DOOR FROM THE INSIDE OR THE OUTSIDE. I HAVE SINCE SWITCHED BACK THE UNLOCK POSITION AND BOTH REAR DOORS WILL NOT OPEN. PASSENGERS CAN NOT EXIT THE VEHICLE IN AN EMERGENCY SITUATION AND IS A SAFETY HAZARD.</t>
  </si>
  <si>
    <t>2FMDK4KC7D8</t>
  </si>
  <si>
    <t>THE DRIVERS SIDE REAR BACK DOOR HAS A SENSOR LIGHT THAT COMES ON JUST LIKE THE DRIVERS DOOR SIDE DOOR THAT HAS BEEN RECALLED. THE DOOR AJAR LIGHT COMES ON AND SHOWS THE DOOR IS OPEN AND WILL NOT LOCK.</t>
  </si>
  <si>
    <t>EDGE - 2013. THE DRIVERS SIDE REAR BACK DOOR HAS A SENSOR LIGHT THAT COMES ON JUST LIKE THE DRIVERS DOOR SIDE DOOR THAT HAS BEEN RECALLED. THE DOOR AJAR LIGHT COMES ON AND SHOWS THE DOOR IS OPEN AND WILL NOT LOCK.</t>
  </si>
  <si>
    <t>REAR GLASS EXPLODED WHILE THE REAR DEFROSTER WAS ON CAUSING GLASS TO COME IN THE VEHICLE. HAS TO BE SOMETHING DONE ABOUT THIS TO MAKE FORD RESPONSIBLE FOR THERE DEFECTIVE PRODUCT BEFORE SOMEONE GETS HURT BY THE SHARP GLASS SHARDS. I WAS DRIVING TO WORK IN THE EARLY MORNING</t>
  </si>
  <si>
    <t>F-150 - 2012. REAR GLASS EXPLODED WHILE THE REAR DEFROSTER WAS ON CAUSING GLASS TO COME IN THE VEHICLE. HAS TO BE SOMETHING DONE ABOUT THIS TO MAKE FORD RESPONSIBLE FOR THERE DEFECTIVE PRODUCT BEFORE SOMEONE GETS HURT BY THE SHARP GLASS SHARDS. I WAS DRIVING TO WORK IN THE EARLY MORNING</t>
  </si>
  <si>
    <t>3FA6P0G78GR</t>
  </si>
  <si>
    <t>TL* THE CONTACT OWNS A 2016 FORD FUSION. THE CONTACT STATED WHILE DRIVING AT 15 MPH, PASSENGER'S SIDE REAR DOOR OPENED WITHOUT WARNING. THE CONTACT TIED THE DOOR TO KEEP IT LATCHED SECURELY. THE VEHICLE WAS TAKEN TO AN INDEPENDENT MECHANIC TO BE DIAGNOSED. THE CONTACT WAS INFORMED THAT THE DOOR LATCH WAS DEFECTIVE AND NEEDED TO BE REPLACED. THE VEHICLE WAS NOT REPAIRED. NEITHER THE DEALER NOR THE MANUFACTURER WAS NOTIFIED OF THE FAILURE. THE APPROXIMATE FAILURE MILEAGE WAS 86,000.</t>
  </si>
  <si>
    <t>FUSION - 2016. TL* THE CONTACT OWNS A 2016 FORD FUSION. THE CONTACT STATED WHILE DRIVING AT 15 MPH, PASSENGER'S SIDE REAR DOOR OPENED WITHOUT WARNING. THE CONTACT TIED THE DOOR TO KEEP IT LATCHED SECURELY. THE VEHICLE WAS TAKEN TO AN INDEPENDENT MECHANIC TO BE DIAGNOSED. THE CONTACT WAS INFORMED THAT THE DOOR LATCH WAS DEFECTIVE AND NEEDED TO BE REPLACED. THE VEHICLE WAS NOT REPAIRED. NEITHER THE DEALER NOR THE MANUFACTURER WAS NOTIFIED OF THE FAILURE. THE APPROXIMATE FAILURE MILEAGE WAS 86,000.</t>
  </si>
  <si>
    <t>HAVE BEEN HAVING ISSUES WITH PASSENGER REAR DOOR LATCH SHOWING DOOR IS OPEN WHEN IT'S NOT.  THIS IS THE SAME ISSUE WE'VE HAD A FEW TIMES WITH THE FRONT DRIVER DOOR LATCH WITH ILLUMINATED DOME LIGHTS.  THE DRIVER DOOR ISSUE HAS FINALLY BEEN ACKNOWLEDGED BY FORD, AND THEY ISSUED A CUSTOMER SATISFACTION PROGRAM ALERT IN JANUARY 2020, 19N09,  WHICH WILL COVER THE COST OF FIXING THAT PROBLEM OR REIMBURSEMENT OF COSTS BY OWNERS WHO PAID TO FIX ON THEIR OWN.  HOWEVER, I HAVE THE SAME ISSUE WITH REAR PASSENGER DOOR, AND FORD (JOYCE FROM ONLINE CUST. SERVICE) SAID THAT'S NOT A COVERED EVENT.  WHY DOES IT TAKE FORD SO LONG TO ADDRESS SAFETY ISSUES?</t>
  </si>
  <si>
    <t>EDGE - 2011. HAVE BEEN HAVING ISSUES WITH PASSENGER REAR DOOR LATCH SHOWING DOOR IS OPEN WHEN IT'S NOT.  THIS IS THE SAME ISSUE WE'VE HAD A FEW TIMES WITH THE FRONT DRIVER DOOR LATCH WITH ILLUMINATED DOME LIGHTS.  THE DRIVER DOOR ISSUE HAS FINALLY BEEN ACKNOWLEDGED BY FORD, AND THEY ISSUED A CUSTOMER SATISFACTION PROGRAM ALERT IN JANUARY 2020, 19N09,  WHICH WILL COVER THE COST OF FIXING THAT PROBLEM OR REIMBURSEMENT OF COSTS BY OWNERS WHO PAID TO FIX ON THEIR OWN.  HOWEVER, I HAVE THE SAME ISSUE WITH REAR PASSENGER DOOR, AND FORD (JOYCE FROM ONLINE CUST. SERVICE) SAID THAT'S NOT A COVERED EVENT.  WHY DOES IT TAKE FORD SO LONG TO ADDRESS SAFETY ISSUES?</t>
  </si>
  <si>
    <t>1FTFW1EG4FK</t>
  </si>
  <si>
    <t>TL* THE CONTACT OWNS A 2015 FORD F-150. THE CONTACT STATED THAT THE TOP RAIL ON THE REAR SLIDING GLASS RATTLED AND VIBRATED UNCONTROLLABLY WHILE DRIVING AT VARIOUS SPEEDS. THE CONTACT DISCOVERED THAT THE TOP RAIL OF THE VEHICLE WAS HELD TOGETHER BY DOUBLE SIDED TAPE.  THE CONTACT SPOKE TO TWO RIVERS FORD INC LOCATED AT (76 BELINDA PKWY, MT. JULIET, TN 37122) AND WAS INFORMED THAT THE DEALER WAS UNAWARE OF THE DEFECT. THE MANUFACTURER WAS ALSO NOTIFIED OF THE FAILURE BUT OFFERED NO ASSISTANCE. THE VEHICLE WAS NOT REPAIRED. THE FAILURE MILEAGE WAS APPROXIMATELY 61,000.</t>
  </si>
  <si>
    <t>SLIDING REAR WINDOW | RAIL VIBRATION</t>
  </si>
  <si>
    <t>F-150 - 2015. TL* THE CONTACT OWNS A 2015 FORD F-150. THE CONTACT STATED THAT THE TOP RAIL ON THE REAR SLIDING GLASS RATTLED AND VIBRATED UNCONTROLLABLY WHILE DRIVING AT VARIOUS SPEEDS. THE CONTACT DISCOVERED THAT THE TOP RAIL OF THE VEHICLE WAS HELD TOGETHER BY DOUBLE SIDED TAPE.  THE CONTACT SPOKE TO TWO RIVERS FORD INC LOCATED AT (76 BELINDA PKWY, MT. JULIET, TN 37122) AND WAS INFORMED THAT THE DEALER WAS UNAWARE OF THE DEFECT. THE MANUFACTURER WAS ALSO NOTIFIED OF THE FAILURE BUT OFFERED NO ASSISTANCE. THE VEHICLE WAS NOT REPAIRED. THE FAILURE MILEAGE WAS APPROXIMATELY 61,000.</t>
  </si>
  <si>
    <t>2FMPK3J97JB</t>
  </si>
  <si>
    <t>2018 FORD EDGE- IT SOUNDED LIKE A BOMB EXPLODED AND THE WHOLE SUNROOF SHATTERED  I ASKED FOR HELP FROM THE DEALER DCH FORD IN THOUSAND OAKS AND THEY SENT IT TO FORD AND FORD SAID THAT IT IS NOT WARRANTIED. I SEE MANY OTHER COMPLAINTS ON THIS TOPIC SO I WISH WE ALL COULD GET SOME HELP.</t>
  </si>
  <si>
    <t>EDGE - 2018. 2018 FORD EDGE- IT SOUNDED LIKE A BOMB EXPLODED AND THE WHOLE SUNROOF SHATTERED  I ASKED FOR HELP FROM THE DEALER DCH FORD IN THOUSAND OAKS AND THEY SENT IT TO FORD AND FORD SAID THAT IT IS NOT WARRANTIED. I SEE MANY OTHER COMPLAINTS ON THIS TOPIC SO I WISH WE ALL COULD GET SOME HELP.</t>
  </si>
  <si>
    <t>TL* THE CONTACT OWNS A 2014 FORD F-150. THE CONTACT STATED THAT THE WINDSHIELD WIPER FAILED TO OPERATE WHILE DRIVING IN INCLEMENT WEATHER. THE VEHICLE WAS NOT TAKEN TO BE DIAGNOSED NOR REPAIRED. NEITHER THE DEALER NOR MANUFACTURER WAS NOTIFIED OF THE FAILURE. THE APPROXIMATE FAILURE WAS 96,450. THE VIN WAS NOT AVAILABLE.</t>
  </si>
  <si>
    <t>F-150 - 2014. TL* THE CONTACT OWNS A 2014 FORD F-150. THE CONTACT STATED THAT THE WINDSHIELD WIPER FAILED TO OPERATE WHILE DRIVING IN INCLEMENT WEATHER. THE VEHICLE WAS NOT TAKEN TO BE DIAGNOSED NOR REPAIRED. NEITHER THE DEALER NOR MANUFACTURER WAS NOTIFIED OF THE FAILURE. THE APPROXIMATE FAILURE WAS 96,450. THE VIN WAS NOT AVAILABLE.</t>
  </si>
  <si>
    <t>2FMDK4JC5EB</t>
  </si>
  <si>
    <t>DOOR AJAR LIGHT ON BUT DOOR IS SHUT.</t>
  </si>
  <si>
    <t>EDGE - 2014. DOOR AJAR LIGHT ON BUT DOOR IS SHUT.</t>
  </si>
  <si>
    <t>1FATP8UH0H5</t>
  </si>
  <si>
    <t>MY WIFE IS THE PRIMARY DRIVER OF A 2017 MUSTANG CONVERTIBLE.  IN THE PAST MONTH OR SO, WHILE DRIVING AT NORMAL HIGHWAY SPEEDS, THE PASSENGER SIDE DOOR WILL BECOME AJAR CAUSING A NOISY AIR LEAK AND THE DOOR AJAR LIGHT APPEARING ON THE DASHBOARD.  THIS HAS HAPPEDED AT LEAST TEN TIMES IN THE LAST MONTH.</t>
  </si>
  <si>
    <t>MUSTANG - 2017. MY WIFE IS THE PRIMARY DRIVER OF A 2017 MUSTANG CONVERTIBLE.  IN THE PAST MONTH OR SO, WHILE DRIVING AT NORMAL HIGHWAY SPEEDS, THE PASSENGER SIDE DOOR WILL BECOME AJAR CAUSING A NOISY AIR LEAK AND THE DOOR AJAR LIGHT APPEARING ON THE DASHBOARD.  THIS HAS HAPPEDED AT LEAST TEN TIMES IN THE LAST MONTH.</t>
  </si>
  <si>
    <t>REAR DRIVER'S SIDE SEATBELT IS BINDING AGAINST REAR WINDOW FRAME AND WHEN REAR SEAT WAS FLIPPED UP WITH VEHICLE OFF, STATIONARY, THE REAR FIXED DRIVER'S SIDE WINDOW SHATTERED. GLASS SHARDS ARE NOW ALL OVER INTERIOR AND PERSONAL MATERIALS.</t>
  </si>
  <si>
    <t>F-150 - 2014. REAR DRIVER'S SIDE SEATBELT IS BINDING AGAINST REAR WINDOW FRAME AND WHEN REAR SEAT WAS FLIPPED UP WITH VEHICLE OFF, STATIONARY, THE REAR FIXED DRIVER'S SIDE WINDOW SHATTERED. GLASS SHARDS ARE NOW ALL OVER INTERIOR AND PERSONAL MATERIALS.</t>
  </si>
  <si>
    <t>2FMDK4KC1CB</t>
  </si>
  <si>
    <t>BRAKE PEDAL SOMETIMES GOES SOFT, SOMETIMES HAVE TO PUMP BRAKES TO STOP.    BRAKE PEDAL IS SOMETIMES NOT WORKING WHEN CAR SITS FOR LONGER THAN 24HRS. HAD COMPLAINED TO FORD, UNABLE TO DUPLICATE ISSUE.    PROBLEM 2.  SOMETIMES ALARM GOES OFF RANDOMLY WHILE PARKED. DOOR SENSOR WILL SOMETIMES SAY DOOR OPEN WHEN IT IS CLOSED AND LOCKED.    PROBLEM 3  TOUCH SCREEN SOMETIMES SLOW, UNRESPONSIVE OR DOES NOT COME ON AT ALL.</t>
  </si>
  <si>
    <t>EDGE - 2012. BRAKE PEDAL SOMETIMES GOES SOFT, SOMETIMES HAVE TO PUMP BRAKES TO STOP.    BRAKE PEDAL IS SOMETIMES NOT WORKING WHEN CAR SITS FOR LONGER THAN 24HRS. HAD COMPLAINED TO FORD, UNABLE TO DUPLICATE ISSUE.    PROBLEM 2.  SOMETIMES ALARM GOES OFF RANDOMLY WHILE PARKED. DOOR SENSOR WILL SOMETIMES SAY DOOR OPEN WHEN IT IS CLOSED AND LOCKED.    PROBLEM 3  TOUCH SCREEN SOMETIMES SLOW, UNRESPONSIVE OR DOES NOT COME ON AT ALL.</t>
  </si>
  <si>
    <t>1FM5K8D85HG</t>
  </si>
  <si>
    <t>TL* THE CONTACT OWNS A 2017 FORD EXPLORER. THE CONTACT STATED THAT WHILE DRIVING AT APPROXIMATELY 65 MPH, A PIECE OF EQUIPMENT DETACHED FROM THE VEHICLE. THE CONTACT STATED THAT THE PANEL WHICH HOUSED THE DIGITAL LOCKING SYSTEM THAT OPENED THE VEHICLE DETACHED. THE CONTACT SECURED THE PART USING TAPE. THE VEHICLE WAS TAKEN TO THE MOSSY FORD DEALER, LOCATED AT 4570 MISSION BAY DR, SAN DIEGO, CA 92109 WHERE PANEL WAS RE-ATTACHED. THE MANUFACTURER WAS NOT MADE AWARE OF THE FAILURE. THE FAILURE MILEAGE WAS UNAVAILABLE.</t>
  </si>
  <si>
    <t>EXPLORER - 2017. TL* THE CONTACT OWNS A 2017 FORD EXPLORER. THE CONTACT STATED THAT WHILE DRIVING AT APPROXIMATELY 65 MPH, A PIECE OF EQUIPMENT DETACHED FROM THE VEHICLE. THE CONTACT STATED THAT THE PANEL WHICH HOUSED THE DIGITAL LOCKING SYSTEM THAT OPENED THE VEHICLE DETACHED. THE CONTACT SECURED THE PART USING TAPE. THE VEHICLE WAS TAKEN TO THE MOSSY FORD DEALER, LOCATED AT 4570 MISSION BAY DR, SAN DIEGO, CA 92109 WHERE PANEL WAS RE-ATTACHED. THE MANUFACTURER WAS NOT MADE AWARE OF THE FAILURE. THE FAILURE MILEAGE WAS UNAVAILABLE.</t>
  </si>
  <si>
    <t>1FTEW1EG3FF</t>
  </si>
  <si>
    <t>SUN-MOON ROOT WILL NOT OPEN,GLASS BINDING/STICKING,GLASS STUCK OPEN OR CLOSED,WOULD NOT WORK WHILE STATIONARY, AND ALSO IN MOTION</t>
  </si>
  <si>
    <t>F-150 - 2015. SUN-MOON ROOT WILL NOT OPEN,GLASS BINDING/STICKING,GLASS STUCK OPEN OR CLOSED,WOULD NOT WORK WHILE STATIONARY, AND ALSO IN MOTION</t>
  </si>
  <si>
    <t>3FA6P0H90ER</t>
  </si>
  <si>
    <t>TL* THE CONTACT OWNS A 2014 FORD FUSION. THE CONTACT STATED THAT WHILE DRIVING AT VARIOUS SPEEDS ON THREE SEPARATE OCCASIONS, A DOOR LATCH FAILURE OCCURRED WITHOUT WARNING. THE CONTACT STATED THAT THE FRONT PASSENGER DOOR FAILED TWICE, WHILE THE REAR PASSENGER DOOR ALSO EXPERIENCED A FAILURE. THE CONTACT TOOK THE VEHICLE TO POWER FORD LOCATED AT (1101 MONTAO RD NE, ALBUQUERQUE, NM 87107) AND THE VEHICLE WAS REPAIRED. THE CONTACT LINKED THE FAILURE TO NHTSA CAMPAIGN NUMBER: 17V210000 (LATCHES/LOCKS/LINKAGES) WITH THE FAILURE. THE MANUFACTURER HAD BEEN NOTIFIED OF THE FAILURE AND OFFERED NO ASSISTANCE. THE FAILURE MILEAGE WAS 44,800.</t>
  </si>
  <si>
    <t>FUSION - 2014. TL* THE CONTACT OWNS A 2014 FORD FUSION. THE CONTACT STATED THAT WHILE DRIVING AT VARIOUS SPEEDS ON THREE SEPARATE OCCASIONS, A DOOR LATCH FAILURE OCCURRED WITHOUT WARNING. THE CONTACT STATED THAT THE FRONT PASSENGER DOOR FAILED TWICE, WHILE THE REAR PASSENGER DOOR ALSO EXPERIENCED A FAILURE. THE CONTACT TOOK THE VEHICLE TO POWER FORD LOCATED AT (1101 MONTAO RD NE, ALBUQUERQUE, NM 87107) AND THE VEHICLE WAS REPAIRED. THE CONTACT LINKED THE FAILURE TO NHTSA CAMPAIGN NUMBER: 17V210000 (LATCHES/LOCKS/LINKAGES) WITH THE FAILURE. THE MANUFACTURER HAD BEEN NOTIFIED OF THE FAILURE AND OFFERED NO ASSISTANCE. THE FAILURE MILEAGE WAS 44,800.</t>
  </si>
  <si>
    <t>1FMCU9DG2CK</t>
  </si>
  <si>
    <t>THE HOOD FLEW OPEN AFTER DRIVING DOWN THE ROAD I CHECKED THE OIL AND MADE SURE THE HOOD WAS CLOSED BY ATTEMPTING TO LIFT IT. I WAS ON THE ROAD FOR ABOUT 3 MINUTES WHEN THE HOOD BLEW OPEN DAMAGING THE HOOD AND LATCHES IT WAS A WINDY DAY OUT MY SPEED WAS AROUND 30 MPH.</t>
  </si>
  <si>
    <t>HOOD LATCH | OWD</t>
  </si>
  <si>
    <t>ESCAPE - 2012. THE HOOD FLEW OPEN AFTER DRIVING DOWN THE ROAD I CHECKED THE OIL AND MADE SURE THE HOOD WAS CLOSED BY ATTEMPTING TO LIFT IT. I WAS ON THE ROAD FOR ABOUT 3 MINUTES WHEN THE HOOD BLEW OPEN DAMAGING THE HOOD AND LATCHES IT WAS A WINDY DAY OUT MY SPEED WAS AROUND 30 MPH.</t>
  </si>
  <si>
    <t>1FTEW1EP7KK</t>
  </si>
  <si>
    <t xml:space="preserve">TL* THE CONTACT OWNED A 2019 FORD F-150.  THE VEHICLE WAS T-BONED ON THE FRONT DRIVER'S SIDE DOOR WHILE DRIVING AT 55 MPH AS A RESULT THE VEHICLE WENT DOWN INTO A DITCH AND CONTINUED TO SLIDE INTO BRANCHES AND BUSHES. THE CONTACT STATED THAT ALL AIR BAGS DEPLOYED EXCEPT FOR THE DRIVER'S SIDE FRONTAL AIR BAG. THE CONTACT ALSO MENTIONED THAT THE DRIVER'S SIDE SEAT HAD ALSO SEPARATED FROM THE SEAT FRAMING. THE WHOLE DRIVER'S SIDE WAS SMASHED IN WITH THE ROOF DAMAGED INCLUDING THE SIDE AND BACK WINDOWS. THE FRAME WAS ALSO DAMAGED. THE CONTACT WAS TRANSPORTED TO THE HOSPITAL BY AMBULANCE FOR NECK INJURIES. THE OTHER DRIVER AND HER PASSENGER WERE AIR LIFTED AND TRANSPORTED BY AMBULANCE TO THE HOSPITAL AS WELL. A POLICE REPORT WAS FILED. THE INSURANCE COMPANY WAS STILL INVESTIGATING AND HAD NOT YET OFFICIALLY TOTALED THE VEHICLE. THE VEHICLE WAS TOWED TO A TOW YARD. THE DEALER DEERY BROTHERS FORD LINCOLN (2343 MORMON TREK BLVD, IOWA CITY, IA 52246 319-337-4600) WAS CONTACTED IN REGARDS TO THE AIR BAG FAILURE HOWEVER, OFFERED NO ASSISTANCE BUT REFERRED THE CONTACT TO THE INSURANCE COMPANY. THE MANUFACTURER WAS NOT NOTIFIED OF THE FAILURES. THE FAILURE MILEAGE WAS 5,000. </t>
  </si>
  <si>
    <t>Y</t>
  </si>
  <si>
    <t xml:space="preserve">F-150 - 2019. TL* THE CONTACT OWNED A 2019 FORD F-150.  THE VEHICLE WAS T-BONED ON THE FRONT DRIVER'S SIDE DOOR WHILE DRIVING AT 55 MPH AS A RESULT THE VEHICLE WENT DOWN INTO A DITCH AND CONTINUED TO SLIDE INTO BRANCHES AND BUSHES. THE CONTACT STATED THAT ALL AIR BAGS DEPLOYED EXCEPT FOR THE DRIVER'S SIDE FRONTAL AIR BAG. THE CONTACT ALSO MENTIONED THAT THE DRIVER'S SIDE SEAT HAD ALSO SEPARATED FROM THE SEAT FRAMING. THE WHOLE DRIVER'S SIDE WAS SMASHED IN WITH THE ROOF DAMAGED INCLUDING THE SIDE AND BACK WINDOWS. THE FRAME WAS ALSO DAMAGED. THE CONTACT WAS TRANSPORTED TO THE HOSPITAL BY AMBULANCE FOR NECK INJURIES. THE OTHER DRIVER AND HER PASSENGER WERE AIR LIFTED AND TRANSPORTED BY AMBULANCE TO THE HOSPITAL AS WELL. A POLICE REPORT WAS FILED. THE INSURANCE COMPANY WAS STILL INVESTIGATING AND HAD NOT YET OFFICIALLY TOTALED THE VEHICLE. THE VEHICLE WAS TOWED TO A TOW YARD. THE DEALER DEERY BROTHERS FORD LINCOLN (2343 MORMON TREK BLVD, IOWA CITY, IA 52246 319-337-4600) WAS CONTACTED IN REGARDS TO THE AIR BAG FAILURE HOWEVER, OFFERED NO ASSISTANCE BUT REFERRED THE CONTACT TO THE INSURANCE COMPANY. THE MANUFACTURER WAS NOT NOTIFIED OF THE FAILURES. THE FAILURE MILEAGE WAS 5,000. </t>
  </si>
  <si>
    <t>2FMPK4AP1KB</t>
  </si>
  <si>
    <t>ON MONDAY MARCH 9, 2020 AS WE WERE TRAVELLING NORTH, AT APPROX. 65-MPH IN THE RIGHT HAND LANE OF US 41, ABOUT 2 MILES SOUTH OF OSHKOSH.WI, ABOUT TO EXIT THE EXPRESSWAY, IN THE RAIN WITH THE WIND BLOWING FROM WEST TO EAST, WE EXPERIENCED A SHOTGUN LEVEL EXPLOSION GOING OFF OVER OUR HEADS (FORTUNATELY, THE SUNSCREEN WAS CLOSED SO WE DID NOT GET BATHED WITH GLASS). WE HAD NEVER ONCE OPENED THE MOONROOF SINCE WE PURCHASED THE VEHICLE IN MAY OF '19.  I LOOKED OUT THE PASSENGER'S SIDE MIRROR AND SAW WHAT LOOKED LIKE A SWARM OF BEES BLOWING OFF TO THE RIGHT (TURNED OUT TO BE THOUSANDS OF SMALL PIECES OF GLASS FROM THE EXPLODED MOONROOF).  WE GOT THE CAR BACK HOME TO ANN ARBOR, MI WHERE IT WAS REPAIRED BY OUR FORD DEALER.  FORD HAS REFUSED TO PAY FOR THE REPAIR (EVEN THOUGH THE VEHICLE IS  9 MONTHS OLD WITH 16,000 MILES ON THE ODOMETER AND STILL UNDER WARRANTY).  FORD CLAIMS THAT SOMETHING MUST HAVE HIT THE ROOF TO DAMAGE IT.  MY WIFE AND I WERE JUST COMPLETING AN 8 HOUR TRIP IN THE VEHICLE WHERE NOTHING HIT THE MOONROOF.  THERE WAS NO DAMAGE TO EITHER THE WINDSHIELD OR TO THE SMALLER, REAR PANE OF THE MOONROOF.</t>
  </si>
  <si>
    <t>EDGE - 2019. ON MONDAY MARCH 9, 2020 AS WE WERE TRAVELLING NORTH, AT APPROX. 65-MPH IN THE RIGHT HAND LANE OF US 41, ABOUT 2 MILES SOUTH OF OSHKOSH.WI, ABOUT TO EXIT THE EXPRESSWAY, IN THE RAIN WITH THE WIND BLOWING FROM WEST TO EAST, WE EXPERIENCED A SHOTGUN LEVEL EXPLOSION GOING OFF OVER OUR HEADS (FORTUNATELY, THE SUNSCREEN WAS CLOSED SO WE DID NOT GET BATHED WITH GLASS). WE HAD NEVER ONCE OPENED THE MOONROOF SINCE WE PURCHASED THE VEHICLE IN MAY OF '19.  I LOOKED OUT THE PASSENGER'S SIDE MIRROR AND SAW WHAT LOOKED LIKE A SWARM OF BEES BLOWING OFF TO THE RIGHT (TURNED OUT TO BE THOUSANDS OF SMALL PIECES OF GLASS FROM THE EXPLODED MOONROOF).  WE GOT THE CAR BACK HOME TO ANN ARBOR, MI WHERE IT WAS REPAIRED BY OUR FORD DEALER.  FORD HAS REFUSED TO PAY FOR THE REPAIR (EVEN THOUGH THE VEHICLE IS  9 MONTHS OLD WITH 16,000 MILES ON THE ODOMETER AND STILL UNDER WARRANTY).  FORD CLAIMS THAT SOMETHING MUST HAVE HIT THE ROOF TO DAMAGE IT.  MY WIFE AND I WERE JUST COMPLETING AN 8 HOUR TRIP IN THE VEHICLE WHERE NOTHING HIT THE MOONROOF.  THERE WAS NO DAMAGE TO EITHER THE WINDSHIELD OR TO THE SMALLER, REAR PANE OF THE MOONROOF.</t>
  </si>
  <si>
    <t>1FTRX14W44K</t>
  </si>
  <si>
    <t>THE DOOR LATCH OF THE REAR "SUICIDE" DOOR WILL NOT OPEN. THE LATCH ONLY MOVES BACK AND FORTH, BUT THE LATCH'S CABLE WILL NOT ENGAGE. I CHECKED AND LEARNED OTHER F-150S HAS THE SAME PROBLEM. IS THIS A "RECALL" ISSUE?</t>
  </si>
  <si>
    <t>F-150 - 2004. THE DOOR LATCH OF THE REAR "SUICIDE" DOOR WILL NOT OPEN. THE LATCH ONLY MOVES BACK AND FORTH, BUT THE LATCH'S CABLE WILL NOT ENGAGE. I CHECKED AND LEARNED OTHER F-150S HAS THE SAME PROBLEM. IS THIS A "RECALL" ISSUE?</t>
  </si>
  <si>
    <t>1FTFW1EG1GF</t>
  </si>
  <si>
    <t>MY TAILGATE OPENS BY ITSELF.  DOES NOT MATTER IF I'M DRIVING IN PARK.   MULTIPLE TIMES, IT HAS OPENED WHILE DRIVING DONE THE ROAD OR ON THE HIGHWAY.  IT FIRST STARTED WHILE JUST SITTING IN THE GARAGE OR DRIVEWAY.  I WOULD COME OUT AND FIND IT DOWN.  ITS NOT A KEY FOB ISSUE AS I BELIEVE THE TAILGATE SHOULD NOT GO DOWN REGARDLESS IF YOUR DRIVING DOWN THE ROAD.   THIS HAS BEEN AN ISSUE FOR THE PAST FEW MONTHS.  I TOOK IT TO DEALERSHIP AND THEY COULD NOT DUPLICATE THE PROBLEM.</t>
  </si>
  <si>
    <t>F-150 - 2016. MY TAILGATE OPENS BY ITSELF.  DOES NOT MATTER IF I'M DRIVING IN PARK.   MULTIPLE TIMES, IT HAS OPENED WHILE DRIVING DONE THE ROAD OR ON THE HIGHWAY.  IT FIRST STARTED WHILE JUST SITTING IN THE GARAGE OR DRIVEWAY.  I WOULD COME OUT AND FIND IT DOWN.  ITS NOT A KEY FOB ISSUE AS I BELIEVE THE TAILGATE SHOULD NOT GO DOWN REGARDLESS IF YOUR DRIVING DOWN THE ROAD.   THIS HAS BEEN AN ISSUE FOR THE PAST FEW MONTHS.  I TOOK IT TO DEALERSHIP AND THEY COULD NOT DUPLICATE THE PROBLEM.</t>
  </si>
  <si>
    <t>1FTFW1ET1DF</t>
  </si>
  <si>
    <t>HAD THE TRUCK PARKED OVERNIGHT IN THE GARAGE. STILL COLD OUT SO USED THE REMOTE START TO HEAT UP THE TRUCK. AS I WAS BACKING OUT, I NOTICED THE BACK WINDSHIELD BEHIND THE DRIVER WAS TOTALLY SHATTERED. NOTHING HIT THE WINDOW.</t>
  </si>
  <si>
    <t>F-150 - 2013. HAD THE TRUCK PARKED OVERNIGHT IN THE GARAGE. STILL COLD OUT SO USED THE REMOTE START TO HEAT UP THE TRUCK. AS I WAS BACKING OUT, I NOTICED THE BACK WINDSHIELD BEHIND THE DRIVER WAS TOTALLY SHATTERED. NOTHING HIT THE WINDOW.</t>
  </si>
  <si>
    <t>NM0GE9F74G1</t>
  </si>
  <si>
    <t>TL* THE CONTACT OWNS A 2016 FORD TRANSIT CONNECT.  THE CONTACT STATED THAT WHILE DRIVING 75 MPH, THE PANORAMIC SUNROOF DETACHED WITHOUT WARNING OR IMPACT. THERE WERE NO REPORTED INJURIES. THE VEHICLE WAS TAKEN TO BOB MOORE FORD LOCATED AT (8948 S I-35 SERVICE RD, OKLAHOMA CITY, OK 73149, (405) 708-6489) WHERE IT WAS DIAGNOSED THAT THE SUNROOF FRACTURED. THE VEHICLE WAS REPAIRED. THE MANUFACTURER WAS CONTACTED AND ASSISTANCE WAS PROVIDED. THE FAILURE MILEAGE WAS 58,000.</t>
  </si>
  <si>
    <t>TRANSIT CONNECT - 2016. TL* THE CONTACT OWNS A 2016 FORD TRANSIT CONNECT.  THE CONTACT STATED THAT WHILE DRIVING 75 MPH, THE PANORAMIC SUNROOF DETACHED WITHOUT WARNING OR IMPACT. THERE WERE NO REPORTED INJURIES. THE VEHICLE WAS TAKEN TO BOB MOORE FORD LOCATED AT (8948 S I-35 SERVICE RD, OKLAHOMA CITY, OK 73149, (405) 708-6489) WHERE IT WAS DIAGNOSED THAT THE SUNROOF FRACTURED. THE VEHICLE WAS REPAIRED. THE MANUFACTURER WAS CONTACTED AND ASSISTANCE WAS PROVIDED. THE FAILURE MILEAGE WAS 58,000.</t>
  </si>
  <si>
    <t>2FMPK3J93GB</t>
  </si>
  <si>
    <t>DRIVER DOOR DOESN'T LATCH THE FIRST TIME WE CLOSE THE DOOR.</t>
  </si>
  <si>
    <t>EDGE - 2016. DRIVER DOOR DOESN'T LATCH THE FIRST TIME WE CLOSE THE DOOR.</t>
  </si>
  <si>
    <t>C/TF - CX483N CORSAIR [20-24]</t>
  </si>
  <si>
    <t>LM - LINCOLN CORSAIR</t>
  </si>
  <si>
    <t>LM - LINCOLN CORSAIR (NA LOUISVILLE)</t>
  </si>
  <si>
    <t>2FMDK4JC6CB</t>
  </si>
  <si>
    <t>MY CAR IS A 2012 FORD EDGE AND HAS HAD PROBLEM WITH THE DOOR LATCHES AND THE LIGHTS, AND THE SHIFTER I HAVE HAD THIS CAR IN THE SHOP FOR THIS PROBLEM AND IT DOING AGAIN. THE CAR WHEN STARTED IT SAY TO PUT IN PARK AND SHIFT TO DRIVE AND DOORS DOES NOT LOCK AND ALL THE LIGHTS STAY ON IN THE CAR</t>
  </si>
  <si>
    <t>EDGE - 2012. MY CAR IS A 2012 FORD EDGE AND HAS HAD PROBLEM WITH THE DOOR LATCHES AND THE LIGHTS, AND THE SHIFTER I HAVE HAD THIS CAR IN THE SHOP FOR THIS PROBLEM AND IT DOING AGAIN. THE CAR WHEN STARTED IT SAY TO PUT IN PARK AND SHIFT TO DRIVE AND DOORS DOES NOT LOCK AND ALL THE LIGHTS STAY ON IN THE CAR</t>
  </si>
  <si>
    <t>3FAHP0CG8CR</t>
  </si>
  <si>
    <t>DRIVER SIDE INSIDE DOOR OPENING HANDLE BROKE TWICE. I FIXED IT WITH A USED PART FROM THE EXACT SAME YEAR AND MODEL OF CAR WITH SIMILAR MILEAGE, BUT IT BROKE AGAIN IN 3 MONTHS TIME. IT'S NOT JUST A PAIN IN THE BUTT TO GET OUT, IT'S ALSO A SAFETY ISSUE. IF A PERSON WAS IN A WRECK AND CAN'T OPEN THE ELECTRIC WINDOW HOW WOULD I EXIT THE VEHICLE IN A HURRY? THIS HAPPENED AS I WAS ATTEMPTING TO EXIT THE CAR AFTER ARRIVING AT WORK. THERE IS A SMALL THIN PLASTIC PIECE THAT BREAKS OFF OF THE HANDLE YOU PULL TO OPEN THE DOOR, ONCE IT BEAKS THE ONLY WAY TO GET THE DOOR OPEN IS TO LOWER THE DRIVERS WINDOW, REACH OUTSIDE TO GET AHOLD OF THE OUTER DOOR HANDLE TO OPEN IT FROM THERE. IF YOU CAN'T DO THAT YOU MUST CRAWL OVER THE PASSENGER SEAT TO EXIT UNLESS SOMEONE CAN OPEN THE DOOR FOR YOU.</t>
  </si>
  <si>
    <t>FUSION - 2012. DRIVER SIDE INSIDE DOOR OPENING HANDLE BROKE TWICE. I FIXED IT WITH A USED PART FROM THE EXACT SAME YEAR AND MODEL OF CAR WITH SIMILAR MILEAGE, BUT IT BROKE AGAIN IN 3 MONTHS TIME. IT'S NOT JUST A PAIN IN THE BUTT TO GET OUT, IT'S ALSO A SAFETY ISSUE. IF A PERSON WAS IN A WRECK AND CAN'T OPEN THE ELECTRIC WINDOW HOW WOULD I EXIT THE VEHICLE IN A HURRY? THIS HAPPENED AS I WAS ATTEMPTING TO EXIT THE CAR AFTER ARRIVING AT WORK. THERE IS A SMALL THIN PLASTIC PIECE THAT BREAKS OFF OF THE HANDLE YOU PULL TO OPEN THE DOOR, ONCE IT BEAKS THE ONLY WAY TO GET THE DOOR OPEN IS TO LOWER THE DRIVERS WINDOW, REACH OUTSIDE TO GET AHOLD OF THE OUTER DOOR HANDLE TO OPEN IT FROM THERE. IF YOU CAN'T DO THAT YOU MUST CRAWL OVER THE PASSENGER SEAT TO EXIT UNLESS SOMEONE CAN OPEN THE DOOR FOR YOU.</t>
  </si>
  <si>
    <t>3LN6L2GK9ER</t>
  </si>
  <si>
    <t>THE DOOR LATCH OF THE PASSENGER DOOR IS BROKEN. THIS IS IN CONJUNCTION WITH LINCOLN RECALL # 17V210000 DOOR LATCH RECALL. THERE WAS ALSO A SECOND RECALL # 15S16  THE VEHICLE WAS PARKED. IGNITION OFF. A DOOR THAT FUNCTIONED FINE EARLIER IN THE DAY, SUDDENLY WOULD NOT CLOSE PROPERLY. ON CLOSER INSPECTION, DOOR LATCH WAS BROKEN.</t>
  </si>
  <si>
    <t>MKZ - 2014. THE DOOR LATCH OF THE PASSENGER DOOR IS BROKEN. THIS IS IN CONJUNCTION WITH LINCOLN RECALL # 17V210000 DOOR LATCH RECALL. THERE WAS ALSO A SECOND RECALL # 15S16  THE VEHICLE WAS PARKED. IGNITION OFF. A DOOR THAT FUNCTIONED FINE EARLIER IN THE DAY, SUDDENLY WOULD NOT CLOSE PROPERLY. ON CLOSER INSPECTION, DOOR LATCH WAS BROKEN.</t>
  </si>
  <si>
    <t>3FADP4BJ4DM</t>
  </si>
  <si>
    <t>IF BATERY IS DEAD THERE IS NO OTHER WAY TO UNLOCK THIS CAR. ONE BUTTON TO UNLOCK OR LOCK ALL 4 DOORS IF SOME WAS TO LOOSE POWER WHILE DRIVING OR WHILE INSIDE VEHICLE THEY WOULD BE STUCK UNLESS THEY BREAK A WINDOW. THAT I SEE AS A MAJOR WAY OF SOMEONE DEATHS</t>
  </si>
  <si>
    <t>DOOR LATCH | LOCK SYSTEM MALFUNCTION</t>
  </si>
  <si>
    <t>FIESTA - 2013. IF BATERY IS DEAD THERE IS NO OTHER WAY TO UNLOCK THIS CAR. ONE BUTTON TO UNLOCK OR LOCK ALL 4 DOORS IF SOME WAS TO LOOSE POWER WHILE DRIVING OR WHILE INSIDE VEHICLE THEY WOULD BE STUCK UNLESS THEY BREAK A WINDOW. THAT I SEE AS A MAJOR WAY OF SOMEONE DEATHS</t>
  </si>
  <si>
    <t>3FA6P0D94ER</t>
  </si>
  <si>
    <t>ON 6/29/17 I HAD A RECALL FOR THE DOOR LATCHES THEY WERE ALL REPLACED, I HAD 42,984 MILES, IN 2019 UNTIL NOW 2020 I HAVE COMPLAINED ABOUT MY  DRIVER DOOR NOT LATCHING AND THE " DRIVER DOOR AJAR" MESSAGE APPEARS ON THE DASH I HAVE HAD A COUPLE OF TIMES WHERE I WAS DRIVING AND HAD TO PULL OFF TO CLOSE THE DOOR I TOOK IT A MONTH AGO WITH THIS COMPLAINT , BUT OF COURSE THEY COULDN'T DUPLICATE THE ISSUE, SO I CALLED A FORD REP CUSTOMER SERVICE, SHE SAID YOU HAVE TO TAKE IT TO THE DEALERSHIP I SAID I DID SEVERAL TIMES BUT IT DOESN'T DO IT FOR THEM, WELL NOW I SEE 2014 FORD FUSION IS HAVING ANOTHER RECALL FOR THE DOOR LATCHES BUT MINE ISN'T ONE OF THEM FOR THE RECALL, IT SHOULD BE BECAUSE I AND WHOEVER DRIVES MY CAR ARE IN DANGER OF THE DOOR FLYING OPEN AND SOMEONE FALLING OUT , SO I FEEL MY CAR SHOULD BE RECALLED AGAIN FOR FAULTY LATCHES</t>
  </si>
  <si>
    <t>FUSION - 2014. ON 6/29/17 I HAD A RECALL FOR THE DOOR LATCHES THEY WERE ALL REPLACED, I HAD 42,984 MILES, IN 2019 UNTIL NOW 2020 I HAVE COMPLAINED ABOUT MY  DRIVER DOOR NOT LATCHING AND THE " DRIVER DOOR AJAR" MESSAGE APPEARS ON THE DASH I HAVE HAD A COUPLE OF TIMES WHERE I WAS DRIVING AND HAD TO PULL OFF TO CLOSE THE DOOR I TOOK IT A MONTH AGO WITH THIS COMPLAINT , BUT OF COURSE THEY COULDN'T DUPLICATE THE ISSUE, SO I CALLED A FORD REP CUSTOMER SERVICE, SHE SAID YOU HAVE TO TAKE IT TO THE DEALERSHIP I SAID I DID SEVERAL TIMES BUT IT DOESN'T DO IT FOR THEM, WELL NOW I SEE 2014 FORD FUSION IS HAVING ANOTHER RECALL FOR THE DOOR LATCHES BUT MINE ISN'T ONE OF THEM FOR THE RECALL, IT SHOULD BE BECAUSE I AND WHOEVER DRIVES MY CAR ARE IN DANGER OF THE DOOR FLYING OPEN AND SOMEONE FALLING OUT , SO I FEEL MY CAR SHOULD BE RECALLED AGAIN FOR FAULTY LATCHES</t>
  </si>
  <si>
    <t>1FTFW1EF0BF</t>
  </si>
  <si>
    <t>REAR WINDOW SHATTERED WHILE PARKED IN THE GARAGE</t>
  </si>
  <si>
    <t>F-150 - 2011. REAR WINDOW SHATTERED WHILE PARKED IN THE GARAGE</t>
  </si>
  <si>
    <t>1FM5K8D83DG</t>
  </si>
  <si>
    <t>THE CAR WILL NOT START AFTER DRIVING IT . SOMETIMES IT HAS TO BE JUMPED . I HAS HAD 3 BATTERIES IN IT SO FAR, IT HAS 140,000 MILES ON IT AND WHEN I CLOSE OR OPEN THE DOORS SOMETIMES IT WILL START!</t>
  </si>
  <si>
    <t>EXPLORER - 2013. THE CAR WILL NOT START AFTER DRIVING IT . SOMETIMES IT HAS TO BE JUMPED . I HAS HAD 3 BATTERIES IN IT SO FAR, IT HAS 140,000 MILES ON IT AND WHEN I CLOSE OR OPEN THE DOORS SOMETIMES IT WILL START!</t>
  </si>
  <si>
    <t>3FADP4EJ4FM</t>
  </si>
  <si>
    <t>THE LATCH TO OPEN THE CAR FROM THE DRIVERS DOOR BROKE FROM OPENING. THE MATERIAL DOES NOT DO WELL WITH THE HEAT.</t>
  </si>
  <si>
    <t>DOOR LATCH | BROKEN</t>
  </si>
  <si>
    <t>FIESTA - 2015. THE LATCH TO OPEN THE CAR FROM THE DRIVERS DOOR BROKE FROM OPENING. THE MATERIAL DOES NOT DO WELL WITH THE HEAT.</t>
  </si>
  <si>
    <t>3FADP4BJ8BM</t>
  </si>
  <si>
    <t>REAR PASSENGER DOOR WILL NOT STAY CLOSED.  THIS IS THE SAME ISSUE NOTED IN NHTSA CAMPAIGN NUMBER: 15V246000. VEHICLE WAS REPAIRED IN 2015 AND AS NOTED, DOOR IS AGAIN BROKEN - WILL NOT STAY CLOSED.</t>
  </si>
  <si>
    <t>FIESTA - 2011. REAR PASSENGER DOOR WILL NOT STAY CLOSED.  THIS IS THE SAME ISSUE NOTED IN NHTSA CAMPAIGN NUMBER: 15V246000. VEHICLE WAS REPAIRED IN 2015 AND AS NOTED, DOOR IS AGAIN BROKEN - WILL NOT STAY CLOSED.</t>
  </si>
  <si>
    <t>3FADP4AJ1BM</t>
  </si>
  <si>
    <t>THE PASSENGER SIDE DOOR WILL NOT STAY SHUT.   THERE IS A DOOR LATCH RECALL ON MANY 2011 FIESTA'S BUT THIS CAR IS NOT LISTED AS AN AFFECTED VIN.  THE TWO REAR DOORS WERE REPAIRED AROUND THE END OF 2018 FOR THE SAME ISSUE.  THIS IS A HUGE SAFETY ISSUE AND FORD JUST SAYS THAT IT IS NOT AFFECTED BY THE RECALL.   THIS IS EXACTLY WHAT THE RECALL IS FOR.</t>
  </si>
  <si>
    <t>FIESTA - 2011. THE PASSENGER SIDE DOOR WILL NOT STAY SHUT.   THERE IS A DOOR LATCH RECALL ON MANY 2011 FIESTA'S BUT THIS CAR IS NOT LISTED AS AN AFFECTED VIN.  THE TWO REAR DOORS WERE REPAIRED AROUND THE END OF 2018 FOR THE SAME ISSUE.  THIS IS A HUGE SAFETY ISSUE AND FORD JUST SAYS THAT IT IS NOT AFFECTED BY THE RECALL.   THIS IS EXACTLY WHAT THE RECALL IS FOR.</t>
  </si>
  <si>
    <t>ROOF RAILS ON BOTH SIDES HAVE COME LOOSE, EJECTING FROM VEHICLE ON ROADWAY. THIS ISSUE HAS HAPPENED THREE TIMES. AFTER REPAIR, THE ROOF RAIL CAP WILL STAY ON FOR AROUND 1 TO 2 MONTHS THEN BECOME LOOSE AGAIN. BOTH THE ROOF RAIL ASSEMBLY AS A WHOLE AND THE ROOF RAIL CAP HAVE BEEN REPLACED. THIS IS A POOR DESIGN AND COULD INJURE OR CAUSE DEATH TO PEDESTRIANS AND OTHER VEHICLE OPERATORS AROUND.</t>
  </si>
  <si>
    <t>EXPLORER - 2017. ROOF RAILS ON BOTH SIDES HAVE COME LOOSE, EJECTING FROM VEHICLE ON ROADWAY. THIS ISSUE HAS HAPPENED THREE TIMES. AFTER REPAIR, THE ROOF RAIL CAP WILL STAY ON FOR AROUND 1 TO 2 MONTHS THEN BECOME LOOSE AGAIN. BOTH THE ROOF RAIL ASSEMBLY AS A WHOLE AND THE ROOF RAIL CAP HAVE BEEN REPLACED. THIS IS A POOR DESIGN AND COULD INJURE OR CAUSE DEATH TO PEDESTRIANS AND OTHER VEHICLE OPERATORS AROUND.</t>
  </si>
  <si>
    <t>2FMGK5D81EB</t>
  </si>
  <si>
    <t>MY DOOR STARTED TO SAY THAT THE REAR PASSENGER DOOR WAS OPEN. AND 1 WEEK LATER I GOT A RECALL NOTICE FOR THE DRIVER SIDE DOOR SENSOR SAYING IT IS OPEN OR AJAR. I ASKED FORD IF THIS INCLUDED THE BACK DOOR. THEY REQUIRED THAT I TAKE IN MY CAR. I TOOK IT IN AND THEY NEVER INFORMED ME IF IT INCLUDED THE BACK DOOR THEY JUST WENT AHEAD AND FIXED THE FRONT DOOR WHICH WAS ALWAYS WORKING.</t>
  </si>
  <si>
    <t>FLEX - 2014. MY DOOR STARTED TO SAY THAT THE REAR PASSENGER DOOR WAS OPEN. AND 1 WEEK LATER I GOT A RECALL NOTICE FOR THE DRIVER SIDE DOOR SENSOR SAYING IT IS OPEN OR AJAR. I ASKED FORD IF THIS INCLUDED THE BACK DOOR. THEY REQUIRED THAT I TAKE IN MY CAR. I TOOK IT IN AND THEY NEVER INFORMED ME IF IT INCLUDED THE BACK DOOR THEY JUST WENT AHEAD AND FIXED THE FRONT DOOR WHICH WAS ALWAYS WORKING.</t>
  </si>
  <si>
    <t>2FMHK6D8XDB</t>
  </si>
  <si>
    <t>DOOR AJAR WARNING SENSOR PREVIOUSLY FAILED ON FRONT PASSENGER SIDE DOOR TWICE.  REPAIRED UNDER WARRANTY, N/C. NOW THE REAR DRIVERS SIDE DOOR AJAR SENSOR PERIODICALLY INDICATES THE DOOR IS AJAR WHEN IT'S NOT AFTER OPENING OR CLOSING THE DOOR.  DOME LIGHTS STAY ON.  HAVE TO REPEATEDLY OPEN AND CLOSE DOOR, HARD, TO GET THE SENSOR TO CORRECT.  OUT OF WARRANTY, 147,000 MILES ON FLEX.</t>
  </si>
  <si>
    <t>FLEX - 2013. DOOR AJAR WARNING SENSOR PREVIOUSLY FAILED ON FRONT PASSENGER SIDE DOOR TWICE.  REPAIRED UNDER WARRANTY, N/C. NOW THE REAR DRIVERS SIDE DOOR AJAR SENSOR PERIODICALLY INDICATES THE DOOR IS AJAR WHEN IT'S NOT AFTER OPENING OR CLOSING THE DOOR.  DOME LIGHTS STAY ON.  HAVE TO REPEATEDLY OPEN AND CLOSE DOOR, HARD, TO GET THE SENSOR TO CORRECT.  OUT OF WARRANTY, 147,000 MILES ON FLEX.</t>
  </si>
  <si>
    <t>1FMCU0GX0EU</t>
  </si>
  <si>
    <t>MY 2014 FORD ESCAPE HAD A RECALL PERFORMED RECENTLY 17S09 COOLANT LEVEL SENSOR SYSTEM, BEFORE THIS RECALL WAS PERFORMED ON MY VEHICLE, MY VEHICLE WAS PERFECTLY FINE, I'VE ONLY HAD ISSUES WITH THE REAR DOOR LATCH, THAT WAS BROKEN ( ALSO A RECALL)  AND FOR THIS REASON IS WHY MY VEHICLE WAS TAKEN TO THE FORD SERVICE DEPARTMENT. IT WAS THEN, WHEN THE SERVICE TECH RECOMMENDED TO HAVE THE COOLANT LEVEL SENSOR SYSTEM REPLACED PER THE RECALL. SINCE THEN, MY VEHICLE HAS NOT BEEN THE SAME, THE VEHICLE HAS BEEN BACK TO THE SERVICE DEPARTMENT WITH THE SAME ONGOING COMPLAINT ,THE ENGINE LIGHT RECENTLY CAME UP ALERTING THAT MY VEHICLE WAS OVERHEATING, THOU THE VEHICLE WAS SITTING IN MY WORK PARKING LOT FOR 10 HRS. THE VEHICLE WAS TAKEN BACK TO THE SERVICE DEPARTMENT, AND AFTER 2 DAYS, I WAS INFORMED THAT THE TECH FOUND COOLANT IN MY ENGINE, THEREFORE, MY VEHICLE WOULD NEED A NEW ENGINE. MY VEHICLE WAS PERFECTLY FINE BEFORE THE SERVICE DEPARTMENT BEGAN PERFORMING THE RECALL UPGRADES. THIS IS THE FAULT OF THE SERVICE DEPARTMENT FOR LACKING KNOWLEDGE ON HOW TO PROPERLY INSTALL THE RECALL COMPONENTS, FAILED TO MITIGATE FUTURE DAMAGE TO MY ENGINE. IN MY RESEARCH, I FOUND THAT FORD IS AWARE OF THIS ISSUE AND HAS FAILED TO PROPERLY COMPENSATE THE CONSUMER OR PROTECT THE CONSUMER FROM THIS LOSS.</t>
  </si>
  <si>
    <t>ESCAPE - 2014. MY 2014 FORD ESCAPE HAD A RECALL PERFORMED RECENTLY 17S09 COOLANT LEVEL SENSOR SYSTEM, BEFORE THIS RECALL WAS PERFORMED ON MY VEHICLE, MY VEHICLE WAS PERFECTLY FINE, I'VE ONLY HAD ISSUES WITH THE REAR DOOR LATCH, THAT WAS BROKEN ( ALSO A RECALL)  AND FOR THIS REASON IS WHY MY VEHICLE WAS TAKEN TO THE FORD SERVICE DEPARTMENT. IT WAS THEN, WHEN THE SERVICE TECH RECOMMENDED TO HAVE THE COOLANT LEVEL SENSOR SYSTEM REPLACED PER THE RECALL. SINCE THEN, MY VEHICLE HAS NOT BEEN THE SAME, THE VEHICLE HAS BEEN BACK TO THE SERVICE DEPARTMENT WITH THE SAME ONGOING COMPLAINT ,THE ENGINE LIGHT RECENTLY CAME UP ALERTING THAT MY VEHICLE WAS OVERHEATING, THOU THE VEHICLE WAS SITTING IN MY WORK PARKING LOT FOR 10 HRS. THE VEHICLE WAS TAKEN BACK TO THE SERVICE DEPARTMENT, AND AFTER 2 DAYS, I WAS INFORMED THAT THE TECH FOUND COOLANT IN MY ENGINE, THEREFORE, MY VEHICLE WOULD NEED A NEW ENGINE. MY VEHICLE WAS PERFECTLY FINE BEFORE THE SERVICE DEPARTMENT BEGAN PERFORMING THE RECALL UPGRADES. THIS IS THE FAULT OF THE SERVICE DEPARTMENT FOR LACKING KNOWLEDGE ON HOW TO PROPERLY INSTALL THE RECALL COMPONENTS, FAILED TO MITIGATE FUTURE DAMAGE TO MY ENGINE. IN MY RESEARCH, I FOUND THAT FORD IS AWARE OF THIS ISSUE AND HAS FAILED TO PROPERLY COMPENSATE THE CONSUMER OR PROTECT THE CONSUMER FROM THIS LOSS.</t>
  </si>
  <si>
    <t>1FM5K8D83JG</t>
  </si>
  <si>
    <t>2018 FORD EXPLORER HAS A ROOF RAIL ISSUE WHERE THE TOP PART THE THE ROOF RAIL THAT COMES FACTORY ON THE VEHICLE WILL POP OUT OF PLACE AND NOT CLAMP DOWN PROPERLY THE FOR PART NUMBER IS FB5Z 78551A47 AA AND ALSO FB5Z 78551A46 AA ONE BELONGS TO THE LEFT AND THE OTHER THE RIGHT. I WAS DRIVING DOWN THE HIGH WAY WITH THEM NOT FULLY SEATED IN THE BACK END OF THE RAILING AND NOTICED WHEN I GOT HOME THAT THEY MUST HAVE FLOWN OFF WHILE DRIVING DOWN THE HIGHWAY. THIS IS THE SECOND SIME I HAVE HAD THEM FIXED AND THEY ARE NOW NOT STAYING DOWN PROPERLY SEATED. LUCKLY MY VEHICLE HAS WARRANTY ON IT STILL TO GET IT FIXED BUT IF THIS IS GOING TO HAPPEN OUTSIDE OF WARRANTY ITS NOT A CHEAP FIX UNFORTUNATLY.</t>
  </si>
  <si>
    <t>EXPLORER - 2018. 2018 FORD EXPLORER HAS A ROOF RAIL ISSUE WHERE THE TOP PART THE THE ROOF RAIL THAT COMES FACTORY ON THE VEHICLE WILL POP OUT OF PLACE AND NOT CLAMP DOWN PROPERLY THE FOR PART NUMBER IS FB5Z 78551A47 AA AND ALSO FB5Z 78551A46 AA ONE BELONGS TO THE LEFT AND THE OTHER THE RIGHT. I WAS DRIVING DOWN THE HIGH WAY WITH THEM NOT FULLY SEATED IN THE BACK END OF THE RAILING AND NOTICED WHEN I GOT HOME THAT THEY MUST HAVE FLOWN OFF WHILE DRIVING DOWN THE HIGHWAY. THIS IS THE SECOND SIME I HAVE HAD THEM FIXED AND THEY ARE NOW NOT STAYING DOWN PROPERLY SEATED. LUCKLY MY VEHICLE HAS WARRANTY ON IT STILL TO GET IT FIXED BUT IF THIS IS GOING TO HAPPEN OUTSIDE OF WARRANTY ITS NOT A CHEAP FIX UNFORTUNATLY.</t>
  </si>
  <si>
    <t>3FAHP0HA4BR</t>
  </si>
  <si>
    <t xml:space="preserve">TL* THE CONTACT OWNS A 2011 FORD FUSION.  THE CONTACT STATED THAT THE DRIVER'S SIDE DOOR FAILED TO OPEN FROM THE INSIDE. IN ADDITION, THE DOOR LATCH WAS NOT FLUSHED TO THE DOOR PANEL.  THERE WERE NO WARNING LIGHTS ILLUMINATED. THE CONTACT CALLED MIKE CASTRUCCI FORD LOCATED AT (1020 OH-28, MILFORD, OH 45150 (513) 275-1048) HOWEVER, THE VEHICLE WAS NOT DIAGNOSED NOR REPAIRED. THE MANUFACTURE WAS CONTACTED AND INFORMED OF THE FAILURE. THE FAILURE MILEAGE WAS 60,082. </t>
  </si>
  <si>
    <t xml:space="preserve">FUSION - 2011. TL* THE CONTACT OWNS A 2011 FORD FUSION.  THE CONTACT STATED THAT THE DRIVER'S SIDE DOOR FAILED TO OPEN FROM THE INSIDE. IN ADDITION, THE DOOR LATCH WAS NOT FLUSHED TO THE DOOR PANEL.  THERE WERE NO WARNING LIGHTS ILLUMINATED. THE CONTACT CALLED MIKE CASTRUCCI FORD LOCATED AT (1020 OH-28, MILFORD, OH 45150 (513) 275-1048) HOWEVER, THE VEHICLE WAS NOT DIAGNOSED NOR REPAIRED. THE MANUFACTURE WAS CONTACTED AND INFORMED OF THE FAILURE. THE FAILURE MILEAGE WAS 60,082. </t>
  </si>
  <si>
    <t>THE INTERIOR LIGHTS ARE STAYING ON WHEN THE IGNITION IS TURNED OFF AND THE CAR IS PARK POSITION DUE TO A FAULTY DOOR SWITCH, AND THIS IS HAPPENING WHEN THE DOOR INDICATOR ON MY INSTRUMENT PANEL IS SHOWING THE DOOR IS AJAR WHEN IT IS ACTUALLY CLOSED, THUS CREATING A SAFETY ISSUE WHEN THE CAR IS IN MOTION DUE TO SAME FAULT SHOWING UP. THIS IS ALSO KILLING THE BATTERY IF NOT NOTICED IN TIME.</t>
  </si>
  <si>
    <t>Rhode Island</t>
  </si>
  <si>
    <t>EDGE - 2011. THE INTERIOR LIGHTS ARE STAYING ON WHEN THE IGNITION IS TURNED OFF AND THE CAR IS PARK POSITION DUE TO A FAULTY DOOR SWITCH, AND THIS IS HAPPENING WHEN THE DOOR INDICATOR ON MY INSTRUMENT PANEL IS SHOWING THE DOOR IS AJAR WHEN IT IS ACTUALLY CLOSED, THUS CREATING A SAFETY ISSUE WHEN THE CAR IS IN MOTION DUE TO SAME FAULT SHOWING UP. THIS IS ALSO KILLING THE BATTERY IF NOT NOTICED IN TIME.</t>
  </si>
  <si>
    <t>3FA6P0LU2FR</t>
  </si>
  <si>
    <t>THE DOOR LATCH OF THE REAR LEFT DOOR WON'T LATCH. I AM UNABLE TO CLOSE THE DOOR (DOOR STAYS OPEN, UNLOCKED). I TRIED NUMEROUS TIMES TO SHUT THE DOOR CLOSED UNSUCCESSFULLY. THE CAR WAS STATIONARY THIS MORNING WHEN I WENT AND OPENED THE DOOR, BUT WHEN I TRIED TO CLOSE I NOTICE THE DOOR STAYS LOOSE OPEN.</t>
  </si>
  <si>
    <t>FUSION - 2015. THE DOOR LATCH OF THE REAR LEFT DOOR WON'T LATCH. I AM UNABLE TO CLOSE THE DOOR (DOOR STAYS OPEN, UNLOCKED). I TRIED NUMEROUS TIMES TO SHUT THE DOOR CLOSED UNSUCCESSFULLY. THE CAR WAS STATIONARY THIS MORNING WHEN I WENT AND OPENED THE DOOR, BUT WHEN I TRIED TO CLOSE I NOTICE THE DOOR STAYS LOOSE OPEN.</t>
  </si>
  <si>
    <t>TODAY, I SUBMIT THIS COMPLAINT FOR THE UNEXPECTED SHATTERING OF MY FORD F150 REAR GLASS WINDOW, AT NO FAULT OF MY OWN!! IUNOCCUPIED, THE VEHICLE, 2018 F150 ,WAS PARKED IN MY DRIVEWAY WHEN I NOTICED THE REAR WINDOW SHATTERED ON THE RIGHT AND LEFT SIDE OF THE GLASS. THE SLIDER REAR WINDOW WAS NOT SHATTERED AND NO OBJECT STUCK THE GLASS! FROM THE INTERIOR OF THE VEHICLE, THE REAR WINDOW APPEARED TO SEPARATE FROM THE ROOF SEAM AND SMALL PIECES OF GLASS LAY ON THE BED COVER. THE TOP CORNERS OF THE EXTERIOR GLASS WERE SHATTERED AND THE REAR  GLASS APPEARED  TO BUCKLED. APPROXIMATELY 1 HOURS EARLIER, I DROVE TO THE GAS STATION AND UPON MY RETURN PARKED THE VEHICLE IN MY RESIDENTIAL DRIVEWAY. THE REAR WINDOW WAS IN TACT AND THE WEATHER WAS WARM. APPROXIMATELY 30 MINUTES LATER I BEGAN WATERING FLOWERS IN THE BACKYARD AND MADE MY WAY TO THE FRONT YARD. THE SPLINTERED PIECES OF GLASS WERE NOTICED ON THE TRUCK BED COVER BEFORE THE ACTUAL SHATTERED GLASS PANEL.  THIS TRUCK IS ONLY TWO YEARS OLD AND I AM SURPRISE THERE HAS NOT BEEN A RECALL. IT APPEARS THIS REAR WINDOW PROBLEM IS HEAVILY DOCUMENTED AND HAS BEEN PUTTING PEOPLE'S  LIVES AT RISK FOR YEARS. DUE TO THIS DANGEROUS MANUFACTURING FLAW, MANY LIVES CONTINUE TO BE AT RISK! UNDER NO CIRCUMSTANCES SHOULD I HAVE TO PAY FOR THE GLASS REPAYMENT OR PAY A DEDUCTIBLE TO THE INSURANCE COMPANY. HOPEFULLY YOU WILL REVIEW ALL THE COMPLAINTS AND FORCE SOMEONE TO PUT THEIR CONSUMERS FIRST!! IN ADDITION, PHOTOS WERE TAKEN OF THE GLASS DAMAGE.THANKS FOR YOUR TIME AND CONSIDERATION IN THIS MATTER!</t>
  </si>
  <si>
    <t>F-150 - 2018. TODAY, I SUBMIT THIS COMPLAINT FOR THE UNEXPECTED SHATTERING OF MY FORD F150 REAR GLASS WINDOW, AT NO FAULT OF MY OWN!! IUNOCCUPIED, THE VEHICLE, 2018 F150 ,WAS PARKED IN MY DRIVEWAY WHEN I NOTICED THE REAR WINDOW SHATTERED ON THE RIGHT AND LEFT SIDE OF THE GLASS. THE SLIDER REAR WINDOW WAS NOT SHATTERED AND NO OBJECT STUCK THE GLASS! FROM THE INTERIOR OF THE VEHICLE, THE REAR WINDOW APPEARED TO SEPARATE FROM THE ROOF SEAM AND SMALL PIECES OF GLASS LAY ON THE BED COVER. THE TOP CORNERS OF THE EXTERIOR GLASS WERE SHATTERED AND THE REAR  GLASS APPEARED  TO BUCKLED. APPROXIMATELY 1 HOURS EARLIER, I DROVE TO THE GAS STATION AND UPON MY RETURN PARKED THE VEHICLE IN MY RESIDENTIAL DRIVEWAY. THE REAR WINDOW WAS IN TACT AND THE WEATHER WAS WARM. APPROXIMATELY 30 MINUTES LATER I BEGAN WATERING FLOWERS IN THE BACKYARD AND MADE MY WAY TO THE FRONT YARD. THE SPLINTERED PIECES OF GLASS WERE NOTICED ON THE TRUCK BED COVER BEFORE THE ACTUAL SHATTERED GLASS PANEL.  THIS TRUCK IS ONLY TWO YEARS OLD AND I AM SURPRISE THERE HAS NOT BEEN A RECALL. IT APPEARS THIS REAR WINDOW PROBLEM IS HEAVILY DOCUMENTED AND HAS BEEN PUTTING PEOPLE'S  LIVES AT RISK FOR YEARS. DUE TO THIS DANGEROUS MANUFACTURING FLAW, MANY LIVES CONTINUE TO BE AT RISK! UNDER NO CIRCUMSTANCES SHOULD I HAVE TO PAY FOR THE GLASS REPAYMENT OR PAY A DEDUCTIBLE TO THE INSURANCE COMPANY. HOPEFULLY YOU WILL REVIEW ALL THE COMPLAINTS AND FORCE SOMEONE TO PUT THEIR CONSUMERS FIRST!! IN ADDITION, PHOTOS WERE TAKEN OF THE GLASS DAMAGE.THANKS FOR YOUR TIME AND CONSIDERATION IN THIS MATTER!</t>
  </si>
  <si>
    <t>1FT8W3BT5HE</t>
  </si>
  <si>
    <t>I TOOK MY TRUCK IN FOR A NONRELATED REPAIR.  WHEN I WAS THERE I WAS INFORMED THAT THERE WAS A SAFETY RECALL ON TAILGATE OPENING.  I NEVER HAD A PROBLEM WITH IT OPENING BUT SINCE IT WAS ALREADY AT THE DEALERSHIP FOR OTHER REPAIRS, I OKAYED THE RECALL REPAIR ON THE TAILGATE OPENING ON ITS ON.  NOW SINCE I HAVE HAD THE REPAIR DONE ON MY TRUCK THE TAILGATE OPENS ON ITS OWN NOW.  I HAVE TAKEN IT BACK SEVERAL TIMES FOR THE PROBLEM.  BUT I HAVE BEEN TOLD THAT IF THEY CAN'T VERIFY THE PROBLEM THEY CAN'T FIX IT. BUT  I CAN'T MAKE IT DO IT ON COMMAND.  IT DOES IT ON ITS OWN ONCE EVERY 7 TO 14 DAYS. CAN I GET HELP ON GETTING THIS PROBLEM REPAIRED?  MOST OF THE TIME WHEN THIS HAPPENS I GET INTO MY TRUCK, START IT AND GO TO BACK UP. I GET WARNING TONE AND NOTICE THAT THE TAILGATE IS DOWN.  I'M WORRIED THAT I COULD BE PULLING A TRAILER WHEN THIS HAPPENS AND IT DAMAGES MY TAILGATE AND TRAILER.</t>
  </si>
  <si>
    <t>F-350 - 2017. I TOOK MY TRUCK IN FOR A NONRELATED REPAIR.  WHEN I WAS THERE I WAS INFORMED THAT THERE WAS A SAFETY RECALL ON TAILGATE OPENING.  I NEVER HAD A PROBLEM WITH IT OPENING BUT SINCE IT WAS ALREADY AT THE DEALERSHIP FOR OTHER REPAIRS, I OKAYED THE RECALL REPAIR ON THE TAILGATE OPENING ON ITS ON.  NOW SINCE I HAVE HAD THE REPAIR DONE ON MY TRUCK THE TAILGATE OPENS ON ITS OWN NOW.  I HAVE TAKEN IT BACK SEVERAL TIMES FOR THE PROBLEM.  BUT I HAVE BEEN TOLD THAT IF THEY CAN'T VERIFY THE PROBLEM THEY CAN'T FIX IT. BUT  I CAN'T MAKE IT DO IT ON COMMAND.  IT DOES IT ON ITS OWN ONCE EVERY 7 TO 14 DAYS. CAN I GET HELP ON GETTING THIS PROBLEM REPAIRED?  MOST OF THE TIME WHEN THIS HAPPENS I GET INTO MY TRUCK, START IT AND GO TO BACK UP. I GET WARNING TONE AND NOTICE THAT THE TAILGATE IS DOWN.  I'M WORRIED THAT I COULD BE PULLING A TRAILER WHEN THIS HAPPENS AND IT DAMAGES MY TAILGATE AND TRAILER.</t>
  </si>
  <si>
    <t>3FA6P0H74FR</t>
  </si>
  <si>
    <t>TL* THE CONTACT OWNS A 2015 FORD FUSION. THE CONTACT STATED THAT THE VEHICLE'S FRONT DRIVER-SIDE DOOR LOCK FAILED TO LATCH SECURELY. THE CONTACT SECURED THE DOOR WITH STRAPS. THE CONTACT CONTACTED BELL FORD (2401 W BELL RD, PHOENIX, AZ 85023, (602) 457-2144) WHO INFORMED THE CONTACT OF NHTSA CAMPAIGN NUMBER: 20V177000 (LATCHES/LOCKS/LINKAGES) HOWEVER, THE VIN WAS NOT INCLUDED. THE VEHICLE WAS NOT REPAIRED. THE MANUFACTURER WAS MADE AWARE OF THE FAILURE. THE APPROXIMATE FAILURE MILEAGE WAS 80,000.</t>
  </si>
  <si>
    <t>FUSION - 2015. TL* THE CONTACT OWNS A 2015 FORD FUSION. THE CONTACT STATED THAT THE VEHICLE'S FRONT DRIVER-SIDE DOOR LOCK FAILED TO LATCH SECURELY. THE CONTACT SECURED THE DOOR WITH STRAPS. THE CONTACT CONTACTED BELL FORD (2401 W BELL RD, PHOENIX, AZ 85023, (602) 457-2144) WHO INFORMED THE CONTACT OF NHTSA CAMPAIGN NUMBER: 20V177000 (LATCHES/LOCKS/LINKAGES) HOWEVER, THE VIN WAS NOT INCLUDED. THE VEHICLE WAS NOT REPAIRED. THE MANUFACTURER WAS MADE AWARE OF THE FAILURE. THE APPROXIMATE FAILURE MILEAGE WAS 80,000.</t>
  </si>
  <si>
    <t>2FMDK4JC9CB</t>
  </si>
  <si>
    <t>DRIVER DOOR SENSOR KEEPS SHOWING DOOR AJAR WHEN DOOR IS CLOSED</t>
  </si>
  <si>
    <t>EDGE - 2012. DRIVER DOOR SENSOR KEEPS SHOWING DOOR AJAR WHEN DOOR IS CLOSED</t>
  </si>
  <si>
    <t>1FMCU0C71CK</t>
  </si>
  <si>
    <t>TL* THE CONTACT OWNS A 2012 FORD ESCAPE. THE CONTACT STATED THAT WHILE DRIVING AT APPROXIMATELY 60 MPH, THE HOOD UNLATCHED FRACTURING THE FRONT WINDSHIELD. THE CONTACT PULLED OVER TO SIDE OF THE ROAD AND CLOSED THE HOOD OF THE VEHICLE. THE CONTACT STATED THEY HAD TO DRIVE THE VEHICLE AT APPROXIMATELY 20 MPH TO AVOID THE HOOD BECOMING UNLATCHED AGAIN. CLEVELAND FORD (2496 S LEE HWY, CLEVELAND, TN 37311, (423) 218-1622) WAS CONTACTED AND INFORMED OF THE FAILURE. THE CONTACT WAS INFORMED THAT THE HOOD AND THE LATCH FOR THE HOOD NEEDED TO BE REPLACED. THE VEHICLE WAS NOT REPAIRED. THE WINDSHIELD WAS REPLACED AT A GLASS REPAIR SHOP. THE MANUFACTURER WAS MADE AWARE OF THE FAILURE AND A CASE WAS OPENED. A POLICE REPORT WAS FILED. THE APPROXIMATE FAILURE MILEAGE WAS 151,000. *LN*JB</t>
  </si>
  <si>
    <t>ESCAPE - 2012. TL* THE CONTACT OWNS A 2012 FORD ESCAPE. THE CONTACT STATED THAT WHILE DRIVING AT APPROXIMATELY 60 MPH, THE HOOD UNLATCHED FRACTURING THE FRONT WINDSHIELD. THE CONTACT PULLED OVER TO SIDE OF THE ROAD AND CLOSED THE HOOD OF THE VEHICLE. THE CONTACT STATED THEY HAD TO DRIVE THE VEHICLE AT APPROXIMATELY 20 MPH TO AVOID THE HOOD BECOMING UNLATCHED AGAIN. CLEVELAND FORD (2496 S LEE HWY, CLEVELAND, TN 37311, (423) 218-1622) WAS CONTACTED AND INFORMED OF THE FAILURE. THE CONTACT WAS INFORMED THAT THE HOOD AND THE LATCH FOR THE HOOD NEEDED TO BE REPLACED. THE VEHICLE WAS NOT REPAIRED. THE WINDSHIELD WAS REPLACED AT A GLASS REPAIR SHOP. THE MANUFACTURER WAS MADE AWARE OF THE FAILURE AND A CASE WAS OPENED. A POLICE REPORT WAS FILED. THE APPROXIMATE FAILURE MILEAGE WAS 151,000. *LN*JB</t>
  </si>
  <si>
    <t>TL* THE CONTACT OWNS A 2019 FORD F-350. THE CONTACT RECEIVED NOTIFICATION OF NHTSA CAMPAIGN NUMBER: 19V808000 (EXTERIOR LIGHTING). THE VEHICLE WAS TAKEN TO JOHN SANG FORD (195 UPPER RIVER RD, GALLIPOLIS, OH 45631) WHERE THE RECALL REPAIR WAS PERFORMED. THE CONTACT STATED THAT THE HEADLIGHTS WERE DIMMED. AFTER THE REMEDY WAS PERFORMED, THE CONTACT EXPERIENCED LOW VISIBILITY WHILE DRIVING AT NIGHT. THE MANUFACTURER WAS NOTIFIED OF THE FAILURE AND A CASE WAS FILED. THE VEHICLE WAS NOT REPAIRED. THE FAILURE MILEAGE WAS APPROXIMATELY 4,000. THE VIN WAS NOT AVAILABLE.</t>
  </si>
  <si>
    <t>F-350 - 2019. TL* THE CONTACT OWNS A 2019 FORD F-350. THE CONTACT RECEIVED NOTIFICATION OF NHTSA CAMPAIGN NUMBER: 19V808000 (EXTERIOR LIGHTING). THE VEHICLE WAS TAKEN TO JOHN SANG FORD (195 UPPER RIVER RD, GALLIPOLIS, OH 45631) WHERE THE RECALL REPAIR WAS PERFORMED. THE CONTACT STATED THAT THE HEADLIGHTS WERE DIMMED. AFTER THE REMEDY WAS PERFORMED, THE CONTACT EXPERIENCED LOW VISIBILITY WHILE DRIVING AT NIGHT. THE MANUFACTURER WAS NOTIFIED OF THE FAILURE AND A CASE WAS FILED. THE VEHICLE WAS NOT REPAIRED. THE FAILURE MILEAGE WAS APPROXIMATELY 4,000. THE VIN WAS NOT AVAILABLE.</t>
  </si>
  <si>
    <t>3FADP4EJ0EM</t>
  </si>
  <si>
    <t>TL* THE CONTACT OWNS A 2014 FORD FIESTA. THE CONTACT STATED THAT THE PASSENGER'S SIDE REAR DOOR LOCK WAS INOPERABLE. THE CONTACT STATED THAT A ROPE WAS TIED ACROSS THE VEHICLE IN ORDER TO SECURE THE DOOR. THE CONTACT CONTACTED QUICK LANE AT VILLAGE FORD OF BELLEVIEW LOCATED AT (11660 US-441, BELLEVIEW, FL 34420, (352) 233-2950) AND THE CONTACT WAS INFORMED THAT THE DOOR LOCKS NEEDED TO BE REPLACED. THE VIN WAS NOT INCLUDED IN NHTSA CAMPAIGN NUMBER: 15V246000 (LATCHES/LOCKS/LINKAGES), 17V210000 (LATCHES/LOCKS/LINKAGES), OR 20V177000 (LATCHES/LOCKS/LINKAGES). THE VEHICLE WAS NOT REPAIRED. THE MANUFACTURER WAS NOTIFIED OF THE FAILURE. THE APPROXIMATE FAILURE MILEAGE WAS 58,000. *BF  CONSUMER STATED DUE TO THE DOOR LATCH FAILURE DOOR WILL NOT STAY CLOSED.*JB</t>
  </si>
  <si>
    <t>FIESTA - 2014. TL* THE CONTACT OWNS A 2014 FORD FIESTA. THE CONTACT STATED THAT THE PASSENGER'S SIDE REAR DOOR LOCK WAS INOPERABLE. THE CONTACT STATED THAT A ROPE WAS TIED ACROSS THE VEHICLE IN ORDER TO SECURE THE DOOR. THE CONTACT CONTACTED QUICK LANE AT VILLAGE FORD OF BELLEVIEW LOCATED AT (11660 US-441, BELLEVIEW, FL 34420, (352) 233-2950) AND THE CONTACT WAS INFORMED THAT THE DOOR LOCKS NEEDED TO BE REPLACED. THE VIN WAS NOT INCLUDED IN NHTSA CAMPAIGN NUMBER: 15V246000 (LATCHES/LOCKS/LINKAGES), 17V210000 (LATCHES/LOCKS/LINKAGES), OR 20V177000 (LATCHES/LOCKS/LINKAGES). THE VEHICLE WAS NOT REPAIRED. THE MANUFACTURER WAS NOTIFIED OF THE FAILURE. THE APPROXIMATE FAILURE MILEAGE WAS 58,000. *BF  CONSUMER STATED DUE TO THE DOOR LATCH FAILURE DOOR WILL NOT STAY CLOSED.*JB</t>
  </si>
  <si>
    <t>3LN6L2J92DR</t>
  </si>
  <si>
    <t>ON APRIL 4TH, 2020. AFTER LEAVING THE FREEWAY AND MAKING A BRIEF STOPPED, A PASSENGER EXITED THE FRONT LEFT PASSENGER SIDES DOOR, AND ONCE THE PASSENGER REENTERED THE VEHICLE, THE DOOR WOULDN'T CLOSE, LATCH, OR LOCK. THE PASSENGER DOOR WILL BOUNCE BACK OPEN AFTER ATTEMPTING TO SHUT THE DOOR, THE DOOR REMAINED UNLOCKED AND THE LATCH WOULDN'T SWITCH TO THE LOCKED POSITION WHICH WOULD LOCK THE DOOR IN PLACE. THIS IS A HUGE SAFETY AND PRIVACY RISK, AS WE WOULD HAVE TO DRIVE HOLDING MANUALLY HOLDING THE DOOR SHUT, INCLUDING WHILE MAKING TURNS, DRIVING ON THE EXPRESSWAY, AND WHILE DRIVING IN VARIOUS DRIVING CONDITIONS. THIS IS INCREDIBLY DANGEROUS, ESPECIALLY IN LIMITED VISIBILITY, OR DURING DANGEROUS CONDITIONS SUCH AS SNOW, STORMS, AND ETC... THIS ALSO POSED A HUGE PRIVACY RISK, SINCE THE DOOR REMAINS OPEN AND UNLOCKED WITHOUT ANY WAY TO SECURELY CLOSE AND LOCK THE DOOR, ANY INDIVIDUAL CAN EASILY STEAL YOUR VEHICLE BY ENTERING THE UNLOCKED AND OPEN PASSENGER DOOR SIDE AND HOTWIRE THE CAR. THIS ALSO DRAINS THE BATTERY SINCE THE CAR IS TRYING TO ALERT THE OWNER THAT THE PASSENGER DOOR REMAINS OPEN. TO MY DISMAY, THIS VEHICLE AND YEAR (2013 LINCOLN MKZ) WAS INVOLVED IN A RECALL IN 2015 FOR THE SAME EXACT REASON, THE DEALERSHIP SEARCHED MY VIN, AND DIDN'T FIND A RECALL ON THE VEHICLE. FORD AND LINCOLN REFUSED TO WORK WITH ME ON THE PRICE OR ANYTHING, DESPITE LITERALLY THIS SAME MODEL HAVING A RECALL FOR THE SAME EXACT ISSUE THAT THE RECALLED 2013 LINCOLN MKZ MODELS HAD. THE ISSUE FOR THE FIRST RECALL WAS CAUSED BY A BROKEN SPRAWL TAB, WHICH A LOCAL MECHANIC LITERALLY DIAGNOSED. THE ISSUE LITERALLY HAPPENS WHILE STATIONARY, IN MOTION, ON A CITY STREET, AND HIGHWAY. THIS IS INCREDIBLY INFURIATING AND HAS CAUSED A $460 PRICE TAG ATTACHED TO THE REPAIRS FOR ONLY ONE DOOR, WHILE THE RECALL REPLACED ALL FOUR FOR FREE!</t>
  </si>
  <si>
    <t>MKZ - 2013. ON APRIL 4TH, 2020. AFTER LEAVING THE FREEWAY AND MAKING A BRIEF STOPPED, A PASSENGER EXITED THE FRONT LEFT PASSENGER SIDES DOOR, AND ONCE THE PASSENGER REENTERED THE VEHICLE, THE DOOR WOULDN'T CLOSE, LATCH, OR LOCK. THE PASSENGER DOOR WILL BOUNCE BACK OPEN AFTER ATTEMPTING TO SHUT THE DOOR, THE DOOR REMAINED UNLOCKED AND THE LATCH WOULDN'T SWITCH TO THE LOCKED POSITION WHICH WOULD LOCK THE DOOR IN PLACE. THIS IS A HUGE SAFETY AND PRIVACY RISK, AS WE WOULD HAVE TO DRIVE HOLDING MANUALLY HOLDING THE DOOR SHUT, INCLUDING WHILE MAKING TURNS, DRIVING ON THE EXPRESSWAY, AND WHILE DRIVING IN VARIOUS DRIVING CONDITIONS. THIS IS INCREDIBLY DANGEROUS, ESPECIALLY IN LIMITED VISIBILITY, OR DURING DANGEROUS CONDITIONS SUCH AS SNOW, STORMS, AND ETC... THIS ALSO POSED A HUGE PRIVACY RISK, SINCE THE DOOR REMAINS OPEN AND UNLOCKED WITHOUT ANY WAY TO SECURELY CLOSE AND LOCK THE DOOR, ANY INDIVIDUAL CAN EASILY STEAL YOUR VEHICLE BY ENTERING THE UNLOCKED AND OPEN PASSENGER DOOR SIDE AND HOTWIRE THE CAR. THIS ALSO DRAINS THE BATTERY SINCE THE CAR IS TRYING TO ALERT THE OWNER THAT THE PASSENGER DOOR REMAINS OPEN. TO MY DISMAY, THIS VEHICLE AND YEAR (2013 LINCOLN MKZ) WAS INVOLVED IN A RECALL IN 2015 FOR THE SAME EXACT REASON, THE DEALERSHIP SEARCHED MY VIN, AND DIDN'T FIND A RECALL ON THE VEHICLE. FORD AND LINCOLN REFUSED TO WORK WITH ME ON THE PRICE OR ANYTHING, DESPITE LITERALLY THIS SAME MODEL HAVING A RECALL FOR THE SAME EXACT ISSUE THAT THE RECALLED 2013 LINCOLN MKZ MODELS HAD. THE ISSUE FOR THE FIRST RECALL WAS CAUSED BY A BROKEN SPRAWL TAB, WHICH A LOCAL MECHANIC LITERALLY DIAGNOSED. THE ISSUE LITERALLY HAPPENS WHILE STATIONARY, IN MOTION, ON A CITY STREET, AND HIGHWAY. THIS IS INCREDIBLY INFURIATING AND HAS CAUSED A $460 PRICE TAG ATTACHED TO THE REPAIRS FOR ONLY ONE DOOR, WHILE THE RECALL REPLACED ALL FOUR FOR FREE!</t>
  </si>
  <si>
    <t>2FMTK3J9XFB</t>
  </si>
  <si>
    <t>THE PANORAMIC SUNROOF HAS SPIDER WEB CRACKS. THERE WAS NO IMPACT TO THE WINDOW OR CAR AND NO EXTREME TEMPERATURE CHANGE. IT WAS IN THE GARAGE WHEN WE NOTICED IT.  *TR</t>
  </si>
  <si>
    <t>EDGE - 2015. THE PANORAMIC SUNROOF HAS SPIDER WEB CRACKS. THERE WAS NO IMPACT TO THE WINDOW OR CAR AND NO EXTREME TEMPERATURE CHANGE. IT WAS IN THE GARAGE WHEN WE NOTICED IT.  *TR</t>
  </si>
  <si>
    <t>CORSAIR / MKC</t>
  </si>
  <si>
    <t>5LMCJ2C9XLU</t>
  </si>
  <si>
    <t>HOOD DOES NOT CLOSE PROPERLY AFTER OPENING. IT SEEMS THAT THE LATCH IS MISALIGNED.  *TR</t>
  </si>
  <si>
    <t>HOOD LATCH | MALFUNCTION</t>
  </si>
  <si>
    <t>CORSAIR - 2020. HOOD DOES NOT CLOSE PROPERLY AFTER OPENING. IT SEEMS THAT THE LATCH IS MISALIGNED.  *TR</t>
  </si>
  <si>
    <t>1FM5K7F86FG</t>
  </si>
  <si>
    <t>AS I WAS DRIVING MY VEHICLE ON THE FREEWAY, THE DRIVER SIDE DOOR STARTED TO SWING OPEN AS I WAS TURNING AND WOULD NOT STAY CLOSED. I HAD TO HOLD THE DOOR SHUT UNTIL I COULD SAFELY PULL OVER. WHEN I GOT OUT OF THE VEHICLE TO INSPECT THE DOOR I NOTICED THAT THE EXTERIOR DOOR HANDLE WAS LOOSE. I WAS ABLE TO GET THE DOOR TO REMAIN CLOSED AFTER PUSHING THE HANDLE BACK IN AND LOCKING THE DOOR.</t>
  </si>
  <si>
    <t>EXPLORER - 2015. AS I WAS DRIVING MY VEHICLE ON THE FREEWAY, THE DRIVER SIDE DOOR STARTED TO SWING OPEN AS I WAS TURNING AND WOULD NOT STAY CLOSED. I HAD TO HOLD THE DOOR SHUT UNTIL I COULD SAFELY PULL OVER. WHEN I GOT OUT OF THE VEHICLE TO INSPECT THE DOOR I NOTICED THAT THE EXTERIOR DOOR HANDLE WAS LOOSE. I WAS ABLE TO GET THE DOOR TO REMAIN CLOSED AFTER PUSHING THE HANDLE BACK IN AND LOCKING THE DOOR.</t>
  </si>
  <si>
    <t>3LNHL2JC8BR</t>
  </si>
  <si>
    <t>WHEN PULLING OUT OF DRIVEWAY THE FRONT PASSENGER DOOR OPENED.  WASN'T ABLE TO LATCH THE DOOR. I HAD TO PUT A BUNGEE CORD TO KEEP DOOR FROM OPENING. THE CAR ISN'T SAFE TO DRIVE.   THE VEHICLE WILL BE TOWED TO GET REPAIRED.</t>
  </si>
  <si>
    <t>MKZ - 2011. WHEN PULLING OUT OF DRIVEWAY THE FRONT PASSENGER DOOR OPENED.  WASN'T ABLE TO LATCH THE DOOR. I HAD TO PUT A BUNGEE CORD TO KEEP DOOR FROM OPENING. THE CAR ISN'T SAFE TO DRIVE.   THE VEHICLE WILL BE TOWED TO GET REPAIRED.</t>
  </si>
  <si>
    <t>THE PASSENGER DOOR OPENS WHILE THE VEHICLE IS ABOUT 30 MPH. THIS HAS OCCURRED 4 TIMES IN THE LAST TWO MONTHS. THIS HAS OCCURRED IN CITY STREETS, RUNNING STRAIGHT AND WHILE TURNING.  SOMETHING IS ELECTRICALLY TRIGGERING THE DOOR TO OPEN.</t>
  </si>
  <si>
    <t>MUSTANG - 2017. THE PASSENGER DOOR OPENS WHILE THE VEHICLE IS ABOUT 30 MPH. THIS HAS OCCURRED 4 TIMES IN THE LAST TWO MONTHS. THIS HAS OCCURRED IN CITY STREETS, RUNNING STRAIGHT AND WHILE TURNING.  SOMETHING IS ELECTRICALLY TRIGGERING THE DOOR TO OPEN.</t>
  </si>
  <si>
    <t>1FTFW1EF9GF</t>
  </si>
  <si>
    <t>DOOR LATCH STUCK OPEN AFTER OPENING AND UNABLE TO GET TO RESET SO DOOR WOULD STAY CLOSED. VEHICLE WAS UNSAFE TO DRIVE UNTIL TEMPERATUES OUTSIDE WENT UP ABOVE FREEZING. VEHICLE WAS PARKED IN DRIVEWAY AND REMOTE START WAS USED TO START/WARM VEHICLE PRIOR TO TRYING TO LEAVE FOR WORK. HAPPENED MULTIPLE TIMES THIS WINTER, BUT ONLY RECORDING ONE DATE BELOW DUE TO LIMITATION IN ONLINE REPORTING SYSTEM. WHEN LOOKING UP THIS PROBLEM FOUND VEHICLES HAVE BEEN ISSUED RECALL FOR REPAIR, BUT MY VEHICLE VIN IS NOT INCLUDED IN THE RECALL FOR THIS ISSUE.</t>
  </si>
  <si>
    <t>F-150 - 2016. DOOR LATCH STUCK OPEN AFTER OPENING AND UNABLE TO GET TO RESET SO DOOR WOULD STAY CLOSED. VEHICLE WAS UNSAFE TO DRIVE UNTIL TEMPERATUES OUTSIDE WENT UP ABOVE FREEZING. VEHICLE WAS PARKED IN DRIVEWAY AND REMOTE START WAS USED TO START/WARM VEHICLE PRIOR TO TRYING TO LEAVE FOR WORK. HAPPENED MULTIPLE TIMES THIS WINTER, BUT ONLY RECORDING ONE DATE BELOW DUE TO LIMITATION IN ONLINE REPORTING SYSTEM. WHEN LOOKING UP THIS PROBLEM FOUND VEHICLES HAVE BEEN ISSUED RECALL FOR REPAIR, BUT MY VEHICLE VIN IS NOT INCLUDED IN THE RECALL FOR THIS ISSUE.</t>
  </si>
  <si>
    <t>3FA6P0HD3ER</t>
  </si>
  <si>
    <t>TL* THE CONTACT OWNS A 2014 FORD FUSION. THE CONTACT STATED THAT WHILE DRIVING ABOUT 20 MPH, THE DOOR AJAR WARNING LIGHT ILLUMINATED. AS THE CONTACT ATTEMPTED TO PULL OFF OF THE ROADWAY, THE FRONT DRIVER'S SIDE DOOR SWUNG OPEN.  THE VEHICLE WAS TAKE TO AN UNKNOWN FORD DEALER, LOCATED IN BRADENTON, FLORIDA, WHERE IT WAS STATED THAT THERE WAS NO RECALL ON THE VIN. THE MANUFACTURER WAS MADE AWARE OF THE FAILURE. THE VEHICLE WAS NOT REPAIRED. THE FAILURE MILEAGE WAS APPROXIMATELY 29,000.</t>
  </si>
  <si>
    <t>FUSION - 2014. TL* THE CONTACT OWNS A 2014 FORD FUSION. THE CONTACT STATED THAT WHILE DRIVING ABOUT 20 MPH, THE DOOR AJAR WARNING LIGHT ILLUMINATED. AS THE CONTACT ATTEMPTED TO PULL OFF OF THE ROADWAY, THE FRONT DRIVER'S SIDE DOOR SWUNG OPEN.  THE VEHICLE WAS TAKE TO AN UNKNOWN FORD DEALER, LOCATED IN BRADENTON, FLORIDA, WHERE IT WAS STATED THAT THERE WAS NO RECALL ON THE VIN. THE MANUFACTURER WAS MADE AWARE OF THE FAILURE. THE VEHICLE WAS NOT REPAIRED. THE FAILURE MILEAGE WAS APPROXIMATELY 29,000.</t>
  </si>
  <si>
    <t>1FATP8UH8H5</t>
  </si>
  <si>
    <t>PASSENGER SIDE DOOR UNLOCKS WHILE VEHICLE IS IN MOTION. THIS HAPPENED AT 70 MPH ON AN INTERSTATE HIGHWAY. THIS HAS HAPPENED 3 TIMES SO FAR IN 2020.</t>
  </si>
  <si>
    <t>MUSTANG - 2017. PASSENGER SIDE DOOR UNLOCKS WHILE VEHICLE IS IN MOTION. THIS HAPPENED AT 70 MPH ON AN INTERSTATE HIGHWAY. THIS HAS HAPPENED 3 TIMES SO FAR IN 2020.</t>
  </si>
  <si>
    <t>1FTFW1ET6EF</t>
  </si>
  <si>
    <t>WIPERS DO NOT SHUT OFF, TURN ON FOR NO REASON.  *TR</t>
  </si>
  <si>
    <t>F-150 - 2014. WIPERS DO NOT SHUT OFF, TURN ON FOR NO REASON.  *TR</t>
  </si>
  <si>
    <t>3FA6P0HR8DR</t>
  </si>
  <si>
    <t>RECALL 15S16 WAS PERFORMED ON APRIL 24, 2018 TO FIX A DOOR LATCH WHICH HAD NOT MALFUNCTIONED YET.  LAST WEEK IT ACTUALLY HAPPENED IN A GROCERY STORE PARKING LOT AS I WAS DRIVING.  PASSENGER DOOR OPENED WHILE IN MOTION AND WOULD NOT LATCH.  HAD TO TIE IT SHUT WITH A ROPE.  TOOK IT FOR REPAIR YESTERDAY AND WAS INFORMED IT WAS MORE THAN A YEAR SO THE LATCH PART WAS NO LONGER UNDER WARRANTY AND I WAS CHARGED $448 TO FIX THE ISSUE.  I FEEL FORD SHOULD HAVE FIXED THIS FOR FREE SINCE IT WAS OBVIOUSLY FIXED WITH A FAULTY PART 2 YEARS AGO OR IT WOULDNT HAVE HAPPENED.  I HAVE CONTACTED THEM BUT HAVE NOT RECEIVED ANY HELP IN BEING REIMBURSED.  I SEE ANOTHER RECALL HAPPENED THIS YEAR FOR THIS SAME THING BUT ONLY GOES BACK TO 2014 AND I HAVE A 2013.</t>
  </si>
  <si>
    <t>Delaware</t>
  </si>
  <si>
    <t>FUSION - 2013. RECALL 15S16 WAS PERFORMED ON APRIL 24, 2018 TO FIX A DOOR LATCH WHICH HAD NOT MALFUNCTIONED YET.  LAST WEEK IT ACTUALLY HAPPENED IN A GROCERY STORE PARKING LOT AS I WAS DRIVING.  PASSENGER DOOR OPENED WHILE IN MOTION AND WOULD NOT LATCH.  HAD TO TIE IT SHUT WITH A ROPE.  TOOK IT FOR REPAIR YESTERDAY AND WAS INFORMED IT WAS MORE THAN A YEAR SO THE LATCH PART WAS NO LONGER UNDER WARRANTY AND I WAS CHARGED $448 TO FIX THE ISSUE.  I FEEL FORD SHOULD HAVE FIXED THIS FOR FREE SINCE IT WAS OBVIOUSLY FIXED WITH A FAULTY PART 2 YEARS AGO OR IT WOULDNT HAVE HAPPENED.  I HAVE CONTACTED THEM BUT HAVE NOT RECEIVED ANY HELP IN BEING REIMBURSED.  I SEE ANOTHER RECALL HAPPENED THIS YEAR FOR THIS SAME THING BUT ONLY GOES BACK TO 2014 AND I HAVE A 2013.</t>
  </si>
  <si>
    <t>1FMCU9D75BK</t>
  </si>
  <si>
    <t xml:space="preserve">TL* THE CONTACT OWNS A 2011 FORD ESCAPE. THE CONTACT STATED WHILE DRIVING 55 MPH, WHEN A SEMI TRUCK PASSED THE VEHICLE THE HOOD CAME UP WITHOUT WARNING, CAUSING THE HOOD TO HIT THE WINDSHIELD. THE CONTACT STATED THAT NO ONE HAD PREVIOUSLY OPENED THE HOOD PRIOR TO THE FAILURE. THE CONTACT STATED NO WARNING LIGHT WAS ILLUMINATED. THE AIR BAG DID NOT DEPLOY. A POLICE REPORT WAS FILED. THE VEHICLE WAS TOWED TO SERPENTINI CHEVROLET BUICK OF ORRVILLE (1107 N MAIN ST, ORRVILLE, OH 44667) WHERE IT WAS AWAITING DIAGNOSES. THE CONTACT STATED THAT THE DEALER INFORMED HE OF NO OPEN RECALL FOR THE FAILURE HOWEVER, SHE RESEARCHED THE FAILURE ON-LINE AND FOUND MULTIPLE COMPLAINTS FOR THE SAME HOOD LATCH FAILURE. THE MANUFACTURER HAD NOT BEEN INFORMED OF FAILURE. THE FAILURE MILEAGE WAS APPROXIMATELY 100,000. *JS    </t>
  </si>
  <si>
    <t>WHITES FORD</t>
  </si>
  <si>
    <t>OH</t>
  </si>
  <si>
    <t xml:space="preserve">ESCAPE - 2011. TL* THE CONTACT OWNS A 2011 FORD ESCAPE. THE CONTACT STATED WHILE DRIVING 55 MPH, WHEN A SEMI TRUCK PASSED THE VEHICLE THE HOOD CAME UP WITHOUT WARNING, CAUSING THE HOOD TO HIT THE WINDSHIELD. THE CONTACT STATED THAT NO ONE HAD PREVIOUSLY OPENED THE HOOD PRIOR TO THE FAILURE. THE CONTACT STATED NO WARNING LIGHT WAS ILLUMINATED. THE AIR BAG DID NOT DEPLOY. A POLICE REPORT WAS FILED. THE VEHICLE WAS TOWED TO SERPENTINI CHEVROLET BUICK OF ORRVILLE (1107 N MAIN ST, ORRVILLE, OH 44667) WHERE IT WAS AWAITING DIAGNOSES. THE CONTACT STATED THAT THE DEALER INFORMED HE OF NO OPEN RECALL FOR THE FAILURE HOWEVER, SHE RESEARCHED THE FAILURE ON-LINE AND FOUND MULTIPLE COMPLAINTS FOR THE SAME HOOD LATCH FAILURE. THE MANUFACTURER HAD NOT BEEN INFORMED OF FAILURE. THE FAILURE MILEAGE WAS APPROXIMATELY 100,000. *JS    </t>
  </si>
  <si>
    <t>3FA6P0HD0ER</t>
  </si>
  <si>
    <t>MY BACK DRIVERS SIDE DOOR LATCH CAME OPEN WHILE DRIVING. I WAS DRIVING ON A HIGHWAY. THE DOOR WOULDN'T STAY CLOSED AND HAD TO REPLACE MY DOOR LATCH ACTUATOR.</t>
  </si>
  <si>
    <t>FUSION - 2014. MY BACK DRIVERS SIDE DOOR LATCH CAME OPEN WHILE DRIVING. I WAS DRIVING ON A HIGHWAY. THE DOOR WOULDN'T STAY CLOSED AND HAD TO REPLACE MY DOOR LATCH ACTUATOR.</t>
  </si>
  <si>
    <t>2FMDK3KC8EB</t>
  </si>
  <si>
    <t>THE DRIVER SAID DOOR WON'T REGISTER AS CLOSED SO THE DOOR AJAR LIGHT STAYS ON. THIS THEN WON'T ALLOW THE DOORS TO LOCK AND KEEPS THE DOME LIGHT ON. HOW DO YOU KNOW IF THE DOOR IS REALLY SHUT OR NOT ? IT MAKES THE CAR ALMOST USELESS SINCE IT THINKS THE DOOR IS NOT SHUT AND HOW DO YOU KNOW IF IT IS OR NOT.</t>
  </si>
  <si>
    <t>EDGE - 2014. THE DRIVER SAID DOOR WON'T REGISTER AS CLOSED SO THE DOOR AJAR LIGHT STAYS ON. THIS THEN WON'T ALLOW THE DOORS TO LOCK AND KEEPS THE DOME LIGHT ON. HOW DO YOU KNOW IF THE DOOR IS REALLY SHUT OR NOT ? IT MAKES THE CAR ALMOST USELESS SINCE IT THINKS THE DOOR IS NOT SHUT AND HOW DO YOU KNOW IF IT IS OR NOT.</t>
  </si>
  <si>
    <t>1FMCU0G68LU</t>
  </si>
  <si>
    <t>NOTHING HAS HAPPENED YET...BUT A FEW VERY CLOSE CALLS....THE EQUIPMENT THAT THE REAR VIEW MIRROR IS ATTACHED TO IS HUGE AND THE MIRROR IS SUCH THAT IS BLOCKS A MAJOR PART OF THE VIEW TO THE RIGHT...ESP WHEN I AM ON A CURVY ROAD...IT LITERALLY BLOCKS ANYTHING IN THAT AREA...ANYONE ON A SIDEWALK ETC ETC....WHEN I NEED TO LOOK TO THE RIGHT I HAVE TO BEND DOWN OR LEAN OVER...I AM GOING TO HIT OR KILL SOMEONE....I HAVE TRIED CALLING FORD....BUT HAVE BEEN TOLD THEY HAVE NO SAFETY DEPT...I AM SPOKEN TO PEOPLE IN EVERY COUNTRY WHO DO NOT KNOW HOW TO GET ME TO THE RIGHT DEPT...I HAVE LEFT MY PHONE NUMBER ETC...I ALSO ASKED IF THE MIRROR CAN BE SWAPPED OUT FOR A SMALLER ONE....I HAVE HAD TO RESORT TO PUTTING THE MIRROR UP AND DOWN...VS THE WAY IT IS SOLD.....ALSO, THIS CAR WAS MAD WITH NO COVER FOR THE CARGO AREA....I HAVE TALKED TO MANY PEOPLE ABOUT THIS..APPARENTLY THEY ARE WAITING FOR QUOTES FROM MANUFACTURERS....I OFTEN PUT MY CAR ON TRANSPORTERS...I MOVE ARTWORK AND ANTIQUES...I WOULD NEVER HAVE BOUGHT A CAR WITH NO CARGO COVER.....I AM OFTEN IN S FL...CARS ARE BROKEN INTO OFTEN...YET, AT THE CAR SHOW THERE WAS ON ON DISPLAY...TRICKING THE PUBLIC....THEY ARE HIDING FROM THESE ISSUES...PLEASE HELP ME GET ANSWERS...HAVE LEASED A FORD OVER 8 YEARS...NEVER AGAIN...AND I WANT PEOPLE TO KNOW THESE ISSUES SO THEY CAN RETHINK THE PURCHASE...SAFETY SHOULD COME FIRST.......I AM NOT INCLUDING PICS NOW...JUST SIT IN ANY 2020 ESCAPE.....</t>
  </si>
  <si>
    <t>ESCAPE - 2020. NOTHING HAS HAPPENED YET...BUT A FEW VERY CLOSE CALLS....THE EQUIPMENT THAT THE REAR VIEW MIRROR IS ATTACHED TO IS HUGE AND THE MIRROR IS SUCH THAT IS BLOCKS A MAJOR PART OF THE VIEW TO THE RIGHT...ESP WHEN I AM ON A CURVY ROAD...IT LITERALLY BLOCKS ANYTHING IN THAT AREA...ANYONE ON A SIDEWALK ETC ETC....WHEN I NEED TO LOOK TO THE RIGHT I HAVE TO BEND DOWN OR LEAN OVER...I AM GOING TO HIT OR KILL SOMEONE....I HAVE TRIED CALLING FORD....BUT HAVE BEEN TOLD THEY HAVE NO SAFETY DEPT...I AM SPOKEN TO PEOPLE IN EVERY COUNTRY WHO DO NOT KNOW HOW TO GET ME TO THE RIGHT DEPT...I HAVE LEFT MY PHONE NUMBER ETC...I ALSO ASKED IF THE MIRROR CAN BE SWAPPED OUT FOR A SMALLER ONE....I HAVE HAD TO RESORT TO PUTTING THE MIRROR UP AND DOWN...VS THE WAY IT IS SOLD.....ALSO, THIS CAR WAS MAD WITH NO COVER FOR THE CARGO AREA....I HAVE TALKED TO MANY PEOPLE ABOUT THIS..APPARENTLY THEY ARE WAITING FOR QUOTES FROM MANUFACTURERS....I OFTEN PUT MY CAR ON TRANSPORTERS...I MOVE ARTWORK AND ANTIQUES...I WOULD NEVER HAVE BOUGHT A CAR WITH NO CARGO COVER.....I AM OFTEN IN S FL...CARS ARE BROKEN INTO OFTEN...YET, AT THE CAR SHOW THERE WAS ON ON DISPLAY...TRICKING THE PUBLIC....THEY ARE HIDING FROM THESE ISSUES...PLEASE HELP ME GET ANSWERS...HAVE LEASED A FORD OVER 8 YEARS...NEVER AGAIN...AND I WANT PEOPLE TO KNOW THESE ISSUES SO THEY CAN RETHINK THE PURCHASE...SAFETY SHOULD COME FIRST.......I AM NOT INCLUDING PICS NOW...JUST SIT IN ANY 2020 ESCAPE.....</t>
  </si>
  <si>
    <t>1FT8W3BT5GE</t>
  </si>
  <si>
    <t>BEFORE PURCHASING THE TRUCK IT WAS NEVER DISCLOSED TO ME IT WAS IN ACCIDENT OR A TREE OR SOMETHING FELL  ON IT THE ROOF/ BACK WINDOW WAS LEAKING I TOLD THEM (DEALERSHIP),  WHEN IT RAINS OR WHEN IT SNOWED THE WATER LEAKED INSIDE THE TRUCK, I WAS BACKING UP TO PUT SMALL TRAILER ON IT AND IT BUMPED THE BACK WINDOW AND IT SHATTERED, CALLED SAFELITE IN ONTARIO TO FIX WINDOW, FOUND OUT THE BACK WINDOW WAS FULL OF BUNDLE, THEY WOULDN'T FIX IT CAUSE IT HAD SO MUCH BUNDLE IN IT, SAFELITE STATED THAT THE TRUCK WAS IN WRECK AND IT WAS REPAINTED AND WHOEVER HAD IT BEFORE I PURCHASED IT FIXED IT AND SOLD IT,  I CALLED A FEW OTHER PLACES AND THEY WON'T FIX IT EITHER  CAUSE THAT SAME REASON, I WOULD HAVE TO TAKE IT TO A BODY SHOP. I TALK TO THE DEALERSHIP WHERE I GOT IT FROM AND THEY TOLD ME THERE WAS NOTHING THEY COULD DO ABOUT IT.  WHEN PURCHASED THE TRUCK ON THE DRIVER SIDE IN THE DOOR THERE WASN'T A STICKER THERE THAT IS SUPPOSED TO BE THERE, IT'S NO STICKERS IN NONE OF THE DOORS IT'S BEEN IN THE SHOP EVERY OTHER WEEK AND SOMETHING HAS TO BE FIXED.  SINCE TRUCK WAS PURCHASED IT'S BEEN IN THE SHOP SEVERAL TIMES, IT SEEMS LIKE SINCE BEGINNING OF NOVEMBER 2019. I HAVE SPENT MORE MONEY INTO GETTING THE TRUCK FIXED THAN DRIVING IT. I FEEL LIKE I'M BEING TREATED UNFAIR AND TAKING ADVANTAGE OF FOR WHAT THEY SOLD ME THIS TRUCK FOR AND IT HAS ALL THESE PROBLEMS. I PURCHASED THIS TRUCK FOR WORK (OWN BUSINESS) AND CAN'T GET THE JOB DONE AND PAY PAYMENTS ON TIME IF I DON'T HAVE A PROPER TRUCK TO GET THE WORK DONE.</t>
  </si>
  <si>
    <t>F-350 - 2016. BEFORE PURCHASING THE TRUCK IT WAS NEVER DISCLOSED TO ME IT WAS IN ACCIDENT OR A TREE OR SOMETHING FELL  ON IT THE ROOF/ BACK WINDOW WAS LEAKING I TOLD THEM (DEALERSHIP),  WHEN IT RAINS OR WHEN IT SNOWED THE WATER LEAKED INSIDE THE TRUCK, I WAS BACKING UP TO PUT SMALL TRAILER ON IT AND IT BUMPED THE BACK WINDOW AND IT SHATTERED, CALLED SAFELITE IN ONTARIO TO FIX WINDOW, FOUND OUT THE BACK WINDOW WAS FULL OF BUNDLE, THEY WOULDN'T FIX IT CAUSE IT HAD SO MUCH BUNDLE IN IT, SAFELITE STATED THAT THE TRUCK WAS IN WRECK AND IT WAS REPAINTED AND WHOEVER HAD IT BEFORE I PURCHASED IT FIXED IT AND SOLD IT,  I CALLED A FEW OTHER PLACES AND THEY WON'T FIX IT EITHER  CAUSE THAT SAME REASON, I WOULD HAVE TO TAKE IT TO A BODY SHOP. I TALK TO THE DEALERSHIP WHERE I GOT IT FROM AND THEY TOLD ME THERE WAS NOTHING THEY COULD DO ABOUT IT.  WHEN PURCHASED THE TRUCK ON THE DRIVER SIDE IN THE DOOR THERE WASN'T A STICKER THERE THAT IS SUPPOSED TO BE THERE, IT'S NO STICKERS IN NONE OF THE DOORS IT'S BEEN IN THE SHOP EVERY OTHER WEEK AND SOMETHING HAS TO BE FIXED.  SINCE TRUCK WAS PURCHASED IT'S BEEN IN THE SHOP SEVERAL TIMES, IT SEEMS LIKE SINCE BEGINNING OF NOVEMBER 2019. I HAVE SPENT MORE MONEY INTO GETTING THE TRUCK FIXED THAN DRIVING IT. I FEEL LIKE I'M BEING TREATED UNFAIR AND TAKING ADVANTAGE OF FOR WHAT THEY SOLD ME THIS TRUCK FOR AND IT HAS ALL THESE PROBLEMS. I PURCHASED THIS TRUCK FOR WORK (OWN BUSINESS) AND CAN'T GET THE JOB DONE AND PAY PAYMENTS ON TIME IF I DON'T HAVE A PROPER TRUCK TO GET THE WORK DONE.</t>
  </si>
  <si>
    <t>T/FA - P473N SUPER DUTY [11-16]</t>
  </si>
  <si>
    <t>2FMPK3K96GB</t>
  </si>
  <si>
    <t>WHILE DRIVING IN MODERATE TO HEAVY RAIN THE PASSENGER SIDE WIPER THROWS THE WATER IN FRONT OF THE DRIVERS MAIN FIELD OF VISION;  THE END OF THE PASSENGER SIDE WIPER PASSES DIRECTLY IN FRONT OF THE DRIVER AS IT IS WIPING THE WINDSHIELD AND THE EXCESS WATER FROM THE PASSENGER SIDE WIPER IS THROWN IN THE MIDDLE OF THE DRIVERS FRONT/DIRECT FIELD OF VISION MAKING IT VERY HARD TO SEE DURING THE RAIN CREATING AN EXTREME SAFETY HAZARD; THIS COULD EASILY BE REMEDIED WITH A SHORTER WIPER ARM MECHANISM ON THE PASSENGER SIDE.</t>
  </si>
  <si>
    <t>EDGE - 2016. WHILE DRIVING IN MODERATE TO HEAVY RAIN THE PASSENGER SIDE WIPER THROWS THE WATER IN FRONT OF THE DRIVERS MAIN FIELD OF VISION;  THE END OF THE PASSENGER SIDE WIPER PASSES DIRECTLY IN FRONT OF THE DRIVER AS IT IS WIPING THE WINDSHIELD AND THE EXCESS WATER FROM THE PASSENGER SIDE WIPER IS THROWN IN THE MIDDLE OF THE DRIVERS FRONT/DIRECT FIELD OF VISION MAKING IT VERY HARD TO SEE DURING THE RAIN CREATING AN EXTREME SAFETY HAZARD; THIS COULD EASILY BE REMEDIED WITH A SHORTER WIPER ARM MECHANISM ON THE PASSENGER SIDE.</t>
  </si>
  <si>
    <t>2FMPK3J92HB</t>
  </si>
  <si>
    <t>SPIDER CRACKS IN STATIONARY PART OF PANORAMIC SUN ROOF. TOOK CAR TO DEALERSHIP WHO TOOK PHOTOS AND SENT THEM TO FORD. FORD REPLIED SAYING IT WAS STONES THAT CRACKED IT.  MY PROBLEM, THEY WILL NOT EXCEPT THAT THERE IS A PROBLEM WITH THEIR DESIGN, PUTTING A STRESS ON THE GLASS.</t>
  </si>
  <si>
    <t>EDGE - 2017. SPIDER CRACKS IN STATIONARY PART OF PANORAMIC SUN ROOF. TOOK CAR TO DEALERSHIP WHO TOOK PHOTOS AND SENT THEM TO FORD. FORD REPLIED SAYING IT WAS STONES THAT CRACKED IT.  MY PROBLEM, THEY WILL NOT EXCEPT THAT THERE IS A PROBLEM WITH THEIR DESIGN, PUTTING A STRESS ON THE GLASS.</t>
  </si>
  <si>
    <t>1FTFW1EF8CF</t>
  </si>
  <si>
    <t>BRAKES MAKE SCRAPPING NOISE  WIPER MOTOR.  SPEED OF WIPERS DOES NOT CHANGE AFTER 2ND ADVANCE</t>
  </si>
  <si>
    <t>F-150 - 2012. BRAKES MAKE SCRAPPING NOISE  WIPER MOTOR.  SPEED OF WIPERS DOES NOT CHANGE AFTER 2ND ADVANCE</t>
  </si>
  <si>
    <t>2FMHK6DT0DB</t>
  </si>
  <si>
    <t>TL* THE CONTACT OWNS A 2013 FORD FLEX. THE CONTACT STATED THAT THE DOOR LOCK SENSORS WERE INOPERABLE. THE CONTACT STATED THAT THE DRIVER WAS NOT ALERTED TO A DOOR BEING AJAR. THE VEHICLE WAS TAKEN TO BETTER WAY WHOLESALE AUTOS LOCATED AT (49 RAYTKWICH RD, NAUGATUCK, CT 06770 2093-720-5600) HOWEVER, THE MECHANIC WAS UNABLE TO FIX THE VEHICLE. THE CONTACT WAS INFORMED TO HAVE THE VEHICLE REPAIRED AT AN AUTHORIZED DEALER. THE VEHICLE WAS NOT REPAIRED. THE MANUFACTURER WAS NOT NOTIFIED OF THE FAILURE. THE FAILURE MILEAGE WAS 122,000.</t>
  </si>
  <si>
    <t>FLEX - 2013. TL* THE CONTACT OWNS A 2013 FORD FLEX. THE CONTACT STATED THAT THE DOOR LOCK SENSORS WERE INOPERABLE. THE CONTACT STATED THAT THE DRIVER WAS NOT ALERTED TO A DOOR BEING AJAR. THE VEHICLE WAS TAKEN TO BETTER WAY WHOLESALE AUTOS LOCATED AT (49 RAYTKWICH RD, NAUGATUCK, CT 06770 2093-720-5600) HOWEVER, THE MECHANIC WAS UNABLE TO FIX THE VEHICLE. THE CONTACT WAS INFORMED TO HAVE THE VEHICLE REPAIRED AT AN AUTHORIZED DEALER. THE VEHICLE WAS NOT REPAIRED. THE MANUFACTURER WAS NOT NOTIFIED OF THE FAILURE. THE FAILURE MILEAGE WAS 122,000.</t>
  </si>
  <si>
    <t>1FTFW1E19JF</t>
  </si>
  <si>
    <t>THE TAILGATE ON MY 2018 FORD F150 SPORADICALLY OPENS ON ITS OWN WHILE THE VEHICLE IS IN MOTION. IT HAS HAPPENED AT LEAST THREE SEPERATE TIMES WHILE PULLING A TRAILER CAUSING DAMAGE TO THE TAILGATE. I HAVE REPORTED IT TO MY FORD DEALER BUT HAVE BEEN UNABLE TO DUPLICATE THE PROBLEM AT TIME OF COMPLAINT.</t>
  </si>
  <si>
    <t>F-150 - 2018. THE TAILGATE ON MY 2018 FORD F150 SPORADICALLY OPENS ON ITS OWN WHILE THE VEHICLE IS IN MOTION. IT HAS HAPPENED AT LEAST THREE SEPERATE TIMES WHILE PULLING A TRAILER CAUSING DAMAGE TO THE TAILGATE. I HAVE REPORTED IT TO MY FORD DEALER BUT HAVE BEEN UNABLE TO DUPLICATE THE PROBLEM AT TIME OF COMPLAINT.</t>
  </si>
  <si>
    <t>1FMJU2AT8JE</t>
  </si>
  <si>
    <t>THE RETRACTABLE/AUTOMATIC RUNNING BOARD ON THE PASSENGER SIDE INTERMITTENTLY DROPS DOWN WHEN THE CAR IS IN PARK AND IN A STATIONARY POSITION FOR A PERIOD OF TIME.  (IE. 2-3 HOURS AT REST)   WHEN I RESTART THE VEHICLE AND OPEN/CLOSE THE DOORS, THEN SHUT OFF THE VEHICLE, THE RETRACTABLE RUNNING BOARDS WILL GO BACK UP WHERE THEY BELONG...MOST OF THE TIME.  SEVERAL DAYS LATER, THE SAME THING HAPPENS AGAIN.      I TOOK THE VEHICLE IN FOR SERVICE (CRONIN FORD - HARRISON, OHIO) IN THE FALL OF 2019 AND THEY REPLACED THE RETRACTABLE RUNNING BOARD MOTOR ON THE PASSENGER SIDE ONLY.      IN MARCH OF 2020, IT STARTED TO HAPPEN AGAIN, AFTER THE VEHICLE IS AT REST FOR 2-3 HOURS.  I AM PLANNING TO TAKE IT IN FOR SERVICE AGAIN, BUT I'M CONCERNED THAT THIS WILL BECOME A RECURRING PROBLEM WELL AFTER THE WARRANTY PERIOD IS OVER.</t>
  </si>
  <si>
    <t>POWER RUNNING BOARDS | MALFUNCTION</t>
  </si>
  <si>
    <t>EXPEDITION - 2018. THE RETRACTABLE/AUTOMATIC RUNNING BOARD ON THE PASSENGER SIDE INTERMITTENTLY DROPS DOWN WHEN THE CAR IS IN PARK AND IN A STATIONARY POSITION FOR A PERIOD OF TIME.  (IE. 2-3 HOURS AT REST)   WHEN I RESTART THE VEHICLE AND OPEN/CLOSE THE DOORS, THEN SHUT OFF THE VEHICLE, THE RETRACTABLE RUNNING BOARDS WILL GO BACK UP WHERE THEY BELONG...MOST OF THE TIME.  SEVERAL DAYS LATER, THE SAME THING HAPPENS AGAIN.      I TOOK THE VEHICLE IN FOR SERVICE (CRONIN FORD - HARRISON, OHIO) IN THE FALL OF 2019 AND THEY REPLACED THE RETRACTABLE RUNNING BOARD MOTOR ON THE PASSENGER SIDE ONLY.      IN MARCH OF 2020, IT STARTED TO HAPPEN AGAIN, AFTER THE VEHICLE IS AT REST FOR 2-3 HOURS.  I AM PLANNING TO TAKE IT IN FOR SERVICE AGAIN, BUT I'M CONCERNED THAT THIS WILL BECOME A RECURRING PROBLEM WELL AFTER THE WARRANTY PERIOD IS OVER.</t>
  </si>
  <si>
    <t>3FA6P0K99ER</t>
  </si>
  <si>
    <t>PARKED VEHICLE. OPENED REAR DRIVER SIDE DOOR TO REMOVE ITEMS. CLOSE DOOR, AND WOULD NOT LATCH. MULTIPLE ATTEMPTS TO CLOSE AND LATCH. STILL WOULD NOT SECURE CLOSED. HAD A INDEPENDENT GARAGE REPAIR UNDER EXTENDED WARRANTY.</t>
  </si>
  <si>
    <t>FUSION - 2014. PARKED VEHICLE. OPENED REAR DRIVER SIDE DOOR TO REMOVE ITEMS. CLOSE DOOR, AND WOULD NOT LATCH. MULTIPLE ATTEMPTS TO CLOSE AND LATCH. STILL WOULD NOT SECURE CLOSED. HAD A INDEPENDENT GARAGE REPAIR UNDER EXTENDED WARRANTY.</t>
  </si>
  <si>
    <t>NM0GE9G78E1</t>
  </si>
  <si>
    <t>THE DRIVER SIDE SLIDING DOOR LATCH NO LONGER LATCHES. THIS PREVENTS THE DOOR FROM CLOSING AND CAN CAUSE IT TO OPEN DURING VEHICLE MOTION. I PREVIOUSLY COMPLETED THE SAFETY RECALL FOR THIS ISSUE IN 2017. THIS FIX SEEMS TO HAVE FAILED THREE YEARS LATER. FORD WILL NOT REPERFORM THE RECALL BECAUSE THEY CLAIM THE ORIGINAL ONE IS STILL FINE.</t>
  </si>
  <si>
    <t>TRANSIT CONNECT - 2014. THE DRIVER SIDE SLIDING DOOR LATCH NO LONGER LATCHES. THIS PREVENTS THE DOOR FROM CLOSING AND CAN CAUSE IT TO OPEN DURING VEHICLE MOTION. I PREVIOUSLY COMPLETED THE SAFETY RECALL FOR THIS ISSUE IN 2017. THIS FIX SEEMS TO HAVE FAILED THREE YEARS LATER. FORD WILL NOT REPERFORM THE RECALL BECAUSE THEY CLAIM THE ORIGINAL ONE IS STILL FINE.</t>
  </si>
  <si>
    <t>2FMHK6DT1FB</t>
  </si>
  <si>
    <t>VEHICLE HAS OUTSIDE DOOR LOCK CONTROLS,BUILT INTO THE FRONT DOOR HANDLES.  THESE ARE ACTIVATED BY SENSORS BUILT INTO THE HANDLES.  OVER THE LAST TWO DAYS THE SENSORS HAVE  INTERMITTENTLY.FAILED TO WORK.  WHEN ASKED MEMBERS OF A FORD FLEX CHAT BOARD TO WHICH I BELONG HAVE TOLD ME SEVERAL HAVE HAD SIMILAR FAILURES, AND ONE SAID HIS 2014 FLEX WAS FIXED UNDER A MANUFACTURER'S RECALL.  I JUST CHECKED, AND THERE IS NO OUTSTANDING RECALL ON MY 2015 FLEX.  ALTHOUGH I AM ABLE TO GAIN ENTRY WITH MY REMOTE FOB, THIS SEEMS A SAFETY RELATED SITUATION IN THAT THE DRIVER OF SUCH A VEHICLE BECOMES ACCUSTOMED TO LEAVING THE REMOTE IN A POCKET OR PURSE, AND IF THE DOOR SENSOR FAILS TO UNLOCK THE DOOR WHEN THE VEHICLE IS PARKED IN A TRAFFIC WAY, THE DRIVER COULD BE EXOPSED TO DANGER FROM PASSING TRAFFIC WHILE TRYING TO UNDERSTAND WHAT HAS HAPPENED.  THIS SITUATION OCCURS WHEN THE VEHICLE IS PARKED, EITHER IN A PARKING LOT OR ON STREET-SIDE.  IT DOES NOT OCCUR WHEN THE VEHICLE ENGINE IS RUNNING OR IN MOTION.</t>
  </si>
  <si>
    <t>DOOR HANDLE SENSOR | MALFUNCTION</t>
  </si>
  <si>
    <t>FLEX - 2015. VEHICLE HAS OUTSIDE DOOR LOCK CONTROLS,BUILT INTO THE FRONT DOOR HANDLES.  THESE ARE ACTIVATED BY SENSORS BUILT INTO THE HANDLES.  OVER THE LAST TWO DAYS THE SENSORS HAVE  INTERMITTENTLY.FAILED TO WORK.  WHEN ASKED MEMBERS OF A FORD FLEX CHAT BOARD TO WHICH I BELONG HAVE TOLD ME SEVERAL HAVE HAD SIMILAR FAILURES, AND ONE SAID HIS 2014 FLEX WAS FIXED UNDER A MANUFACTURER'S RECALL.  I JUST CHECKED, AND THERE IS NO OUTSTANDING RECALL ON MY 2015 FLEX.  ALTHOUGH I AM ABLE TO GAIN ENTRY WITH MY REMOTE FOB, THIS SEEMS A SAFETY RELATED SITUATION IN THAT THE DRIVER OF SUCH A VEHICLE BECOMES ACCUSTOMED TO LEAVING THE REMOTE IN A POCKET OR PURSE, AND IF THE DOOR SENSOR FAILS TO UNLOCK THE DOOR WHEN THE VEHICLE IS PARKED IN A TRAFFIC WAY, THE DRIVER COULD BE EXOPSED TO DANGER FROM PASSING TRAFFIC WHILE TRYING TO UNDERSTAND WHAT HAS HAPPENED.  THIS SITUATION OCCURS WHEN THE VEHICLE IS PARKED, EITHER IN A PARKING LOT OR ON STREET-SIDE.  IT DOES NOT OCCUR WHEN THE VEHICLE ENGINE IS RUNNING OR IN MOTION.</t>
  </si>
  <si>
    <t>3FADP4GX4GM</t>
  </si>
  <si>
    <t>MY VEHICLE IS A 2016 FORD FIESTA ST WITH A SUNROOF.  I LIVE IN AN AREA WHERE THERE IS NOT MUCH FLAT LAND TO PARK VEHICLES.  MY DRIVEWAY IS GREATER THAN A 20% GRADE.  THIS COMPLAINT IS RELATED TO SUNROOF SEAL LEAKS IN ANY MODE OF OPERATION.  THE SUNROOF SEAL IS A SINGLE STRIP OF RUBBER WITH A DISCONNECTED SEAM THAT IS ORIENTED AT THE TOP OF THE SUNROOF. AS THE RUBBER AGES, THE RUBBER SHRINKS AND THE SEAM CAN DEVELOP INTO A GAP THAT LETS WATER INSIDE THE SUNROOF DRAINAGE TRAY.  IF THE SUNROOF SEAL LEAKS OR FAILS, THE CAR IS DESIGNED TO COLLECT THE WATER AND DRAIN IT TO A LOCATION NEAR THE FRONT WHEEL WELLS.  THIS WORKS PERFECTLY AS LONG AS THE CAR IS LEVEL.  IF THE CAR IS PARKED AT A 15% GRADE OR STEEPER WITH THE FRONT OF THE VEHICLE POINTING UPWARDS, THE SUNROOF SEAL WILL LEAK, BUT THE WATER COLLECTED WILL NOT DRAIN TOWARD THE INTENDED DRAINS.  THE WATER WILL INSTEAD FLOW DOWN THE SIDES OF THE ROOFLINE INSIDE PLASTIC TROUGHS.  THESE TROUGHS ARE NOT WELL DRAINED TO THE EXTERIOR.  THE WATER WILL FLOW THROUGH THE TROUGHS AND EXIT INTO THE INTERIOR OF THE VEHICLE NEAR THE HEAD LINER AND THE REAR PLASTIC TRIM OF THE INTERIOR NEXT TO THE REAR WINDOW.   THIS WILL EVENTUALLY FILL UP THE SEALED SPARE TIRE WELL, AND WILL CAUSE CORROSION OVER TIME.  THIS CORROSION MAY AFFECT THE CAR'S STRUCTURAL INTEGRITY AND MAY AFFECT THE CAR'S CRASH WORTHINESS IF ALLOWED TO CONTINUE.  THE WATER IS ONLY NOTICEABLE IF THE TRUNK SHELF IS REMOVED, WHICH IN MANY VEHICLES WILL NEVER HAPPEN.  THE WATER ALSO HAS A TENDENCY TO COLLECT ON THE REAR SEATBELT SPOOL AND THE SPOOL SUPPORT FASTENERS.  IF THE WATER IS LEFT ON THE SEATBELT SPOOLS FOR LONG ENOUGH TIME, THE SEATBELTS FOR THE REAR SEATS CAN BE WEAKENED OVER TIME BY CORROSION.  THE SEATBELT ISSUE MAY NOT BECOME A SAFETY CONCERN UNTIL SOMETIME IN THE CAR'S FUTURE IN THE SECONDHAND MARKET. BLACK MOLD GROWTH MAY BECOME AN ISSUE AS WELL.</t>
  </si>
  <si>
    <t>FIESTA - 2016. MY VEHICLE IS A 2016 FORD FIESTA ST WITH A SUNROOF.  I LIVE IN AN AREA WHERE THERE IS NOT MUCH FLAT LAND TO PARK VEHICLES.  MY DRIVEWAY IS GREATER THAN A 20% GRADE.  THIS COMPLAINT IS RELATED TO SUNROOF SEAL LEAKS IN ANY MODE OF OPERATION.  THE SUNROOF SEAL IS A SINGLE STRIP OF RUBBER WITH A DISCONNECTED SEAM THAT IS ORIENTED AT THE TOP OF THE SUNROOF. AS THE RUBBER AGES, THE RUBBER SHRINKS AND THE SEAM CAN DEVELOP INTO A GAP THAT LETS WATER INSIDE THE SUNROOF DRAINAGE TRAY.  IF THE SUNROOF SEAL LEAKS OR FAILS, THE CAR IS DESIGNED TO COLLECT THE WATER AND DRAIN IT TO A LOCATION NEAR THE FRONT WHEEL WELLS.  THIS WORKS PERFECTLY AS LONG AS THE CAR IS LEVEL.  IF THE CAR IS PARKED AT A 15% GRADE OR STEEPER WITH THE FRONT OF THE VEHICLE POINTING UPWARDS, THE SUNROOF SEAL WILL LEAK, BUT THE WATER COLLECTED WILL NOT DRAIN TOWARD THE INTENDED DRAINS.  THE WATER WILL INSTEAD FLOW DOWN THE SIDES OF THE ROOFLINE INSIDE PLASTIC TROUGHS.  THESE TROUGHS ARE NOT WELL DRAINED TO THE EXTERIOR.  THE WATER WILL FLOW THROUGH THE TROUGHS AND EXIT INTO THE INTERIOR OF THE VEHICLE NEAR THE HEAD LINER AND THE REAR PLASTIC TRIM OF THE INTERIOR NEXT TO THE REAR WINDOW.   THIS WILL EVENTUALLY FILL UP THE SEALED SPARE TIRE WELL, AND WILL CAUSE CORROSION OVER TIME.  THIS CORROSION MAY AFFECT THE CAR'S STRUCTURAL INTEGRITY AND MAY AFFECT THE CAR'S CRASH WORTHINESS IF ALLOWED TO CONTINUE.  THE WATER IS ONLY NOTICEABLE IF THE TRUNK SHELF IS REMOVED, WHICH IN MANY VEHICLES WILL NEVER HAPPEN.  THE WATER ALSO HAS A TENDENCY TO COLLECT ON THE REAR SEATBELT SPOOL AND THE SPOOL SUPPORT FASTENERS.  IF THE WATER IS LEFT ON THE SEATBELT SPOOLS FOR LONG ENOUGH TIME, THE SEATBELTS FOR THE REAR SEATS CAN BE WEAKENED OVER TIME BY CORROSION.  THE SEATBELT ISSUE MAY NOT BECOME A SAFETY CONCERN UNTIL SOMETIME IN THE CAR'S FUTURE IN THE SECONDHAND MARKET. BLACK MOLD GROWTH MAY BECOME AN ISSUE AS WELL.</t>
  </si>
  <si>
    <t>3FA6P0HR0DR</t>
  </si>
  <si>
    <t>MY DOOR WONT LATCH AND COMES OPEN WHEN DRIVING. IT IS A SEVERE SAFETY ISSUE AND NEEDS TO BE FIXED AND I FEEL THAT THE MANUFACTURERS SHOULD BE HELD ACCOUNTABLE. I WAS DRIVING WITH SOMEONE WHEN THE DOOR CAME OPEN AND WHEN WE TRIED SHUTTING IT WE NOTICED IT OPENS AND JUST WONT SHUT NO MATTER WHAT YOU DO.</t>
  </si>
  <si>
    <t>FUSION - 2013. MY DOOR WONT LATCH AND COMES OPEN WHEN DRIVING. IT IS A SEVERE SAFETY ISSUE AND NEEDS TO BE FIXED AND I FEEL THAT THE MANUFACTURERS SHOULD BE HELD ACCOUNTABLE. I WAS DRIVING WITH SOMEONE WHEN THE DOOR CAME OPEN AND WHEN WE TRIED SHUTTING IT WE NOTICED IT OPENS AND JUST WONT SHUT NO MATTER WHAT YOU DO.</t>
  </si>
  <si>
    <t>3FADP0L34BR</t>
  </si>
  <si>
    <t>DRIVER DOOR WON'T OPEN FROM THE INSIDE</t>
  </si>
  <si>
    <t>FUSION - 2011. DRIVER DOOR WON'T OPEN FROM THE INSIDE</t>
  </si>
  <si>
    <t>3FA6P0H70ER</t>
  </si>
  <si>
    <t>DOOR LATCHES ARE NOT WORKING</t>
  </si>
  <si>
    <t>FUSION - 2014. DOOR LATCHES ARE NOT WORKING</t>
  </si>
  <si>
    <t>1FTFW1RG5JF</t>
  </si>
  <si>
    <t>PURCHASED THIS VEHICLE WITH 36K MILES (2018) AND HAVE OWNED FOR LESS THAN ONE MONTH. WHEN TRYING TO OPEN THE SUNROOF FOR THE FIRST TIME THERE WAS A LOUD POPPING SOUND. THE SUNROOF FAILS TO OPEN, AND NOW RAIN LEAKS IN THROUGH THE ROOF. THIS SHOULD NOT HAPPEN ON A $72K VEHICLE THAT IS TWO YEARS OLD. SINCE THE VEHICLE IS OVER 36K MILES, THE DEALERSHIP (FORD DEALER) REFUSES TO FIX.</t>
  </si>
  <si>
    <t>F-150 - 2018. PURCHASED THIS VEHICLE WITH 36K MILES (2018) AND HAVE OWNED FOR LESS THAN ONE MONTH. WHEN TRYING TO OPEN THE SUNROOF FOR THE FIRST TIME THERE WAS A LOUD POPPING SOUND. THE SUNROOF FAILS TO OPEN, AND NOW RAIN LEAKS IN THROUGH THE ROOF. THIS SHOULD NOT HAPPEN ON A $72K VEHICLE THAT IS TWO YEARS OLD. SINCE THE VEHICLE IS OVER 36K MILES, THE DEALERSHIP (FORD DEALER) REFUSES TO FIX.</t>
  </si>
  <si>
    <t>ON TUESDAY 29 APRIL 2020 WHILE DRIVING DOWN THE ROAD AND STRIKING NO BUMPS OR POTHOLES WE OBSERVED THE PANORAMIC FIXED PORTION OF THE SUNROOF CRACK FROM CORNER TO CORNER.  NOTHING HAD STRUCK THE GLASS AND THE INTERIOR AND EXTERIOR TEMPERATURE WERE ABOUT EQUALIZED.  THIS HAS CAUSED A SEVERE SAFETY HAZARD AND I AM NO LONGER DRIVING THE VEHICLE AS I USE THIS TO TRANSPORT MY SEVEN-MONTH-OLD GRANDSON AND CANNOT TRUST THE GLASS PANEL FORD HAS BEEN CONTACTED AND HAS NOT OFFERED ANY RESOLUTION TO THE PROBLEM</t>
  </si>
  <si>
    <t>EDGE - 2016. ON TUESDAY 29 APRIL 2020 WHILE DRIVING DOWN THE ROAD AND STRIKING NO BUMPS OR POTHOLES WE OBSERVED THE PANORAMIC FIXED PORTION OF THE SUNROOF CRACK FROM CORNER TO CORNER.  NOTHING HAD STRUCK THE GLASS AND THE INTERIOR AND EXTERIOR TEMPERATURE WERE ABOUT EQUALIZED.  THIS HAS CAUSED A SEVERE SAFETY HAZARD AND I AM NO LONGER DRIVING THE VEHICLE AS I USE THIS TO TRANSPORT MY SEVEN-MONTH-OLD GRANDSON AND CANNOT TRUST THE GLASS PANEL FORD HAS BEEN CONTACTED AND HAS NOT OFFERED ANY RESOLUTION TO THE PROBLEM</t>
  </si>
  <si>
    <t>1FADP3J24JL</t>
  </si>
  <si>
    <t>AS I WAS DRIVING ON THE INTERSTATE, I HEARD A LOUD POP.  NO OTHER VEHICLES WERE AROUND AT THE TIME.  I OPENED THE SUNROOF COVER AND NOTICED IT WAS SHATTERED.  I PULLED INTO THE GAS STATION TO SEE THAT THERE WAS A LARGE HOLE IN MY SUNROOF.</t>
  </si>
  <si>
    <t>FOCUS - 2018. AS I WAS DRIVING ON THE INTERSTATE, I HEARD A LOUD POP.  NO OTHER VEHICLES WERE AROUND AT THE TIME.  I OPENED THE SUNROOF COVER AND NOTICED IT WAS SHATTERED.  I PULLED INTO THE GAS STATION TO SEE THAT THERE WAS A LARGE HOLE IN MY SUNROOF.</t>
  </si>
  <si>
    <t>1FTEW1CG1HK</t>
  </si>
  <si>
    <t>LOWER ENGINE OIL PAN GASKET AND FRONT TIMING COVER BOTH LEAKING OIL. NOTED DURING OIL CHANGE.   VISTA TWIN PANEL SUNROOF / MOONROOF CABLES IN TRACK ASSEMBLY STUCK, MOTORS BURNT OUT.  ATTEMPT TO OPEN ROOF WHILE CAR WAS STILL, ROOF PARTLY OPENED, MOTORS MADE NOISE AS IF TRYING TO SLIDE OPEN BUT WERE STUCK. 30 SECONDS (APPROX) OF NOISE THEN SILENCE. BUTTONS TO CLOSE ARE NOT FUNCTIONAL, BUTTON TO OPEN CAUSES SMALL MOVEMENT IN PANEL TO LIFT UP AND DOWN, THEN STOPS. MOONROOF IS STUCK SLIGHTLY DOWN AND OPEN.</t>
  </si>
  <si>
    <t>F-150 - 2017. LOWER ENGINE OIL PAN GASKET AND FRONT TIMING COVER BOTH LEAKING OIL. NOTED DURING OIL CHANGE.   VISTA TWIN PANEL SUNROOF / MOONROOF CABLES IN TRACK ASSEMBLY STUCK, MOTORS BURNT OUT.  ATTEMPT TO OPEN ROOF WHILE CAR WAS STILL, ROOF PARTLY OPENED, MOTORS MADE NOISE AS IF TRYING TO SLIDE OPEN BUT WERE STUCK. 30 SECONDS (APPROX) OF NOISE THEN SILENCE. BUTTONS TO CLOSE ARE NOT FUNCTIONAL, BUTTON TO OPEN CAUSES SMALL MOVEMENT IN PANEL TO LIFT UP AND DOWN, THEN STOPS. MOONROOF IS STUCK SLIGHTLY DOWN AND OPEN.</t>
  </si>
  <si>
    <t>1FADP3F25DL</t>
  </si>
  <si>
    <t>FUEL SYSTEM/ GASOLINE: STORAGE-CAMPAIGN #18V735000 (01/19/2019)-FUEL SYSTEM/ GASOLINE: STORAGE-CAMPAIGN #19V515000-(01/29/2019)-LATCHES/LOCKS/LINKAGES: DOOR LATCH-CAMPAIGN #16V643000-01/27/2017)-LATCHES/LOCKS/LINKAGES: HATCHBACK: LIFT GATE LOCK CAMPAIGN # 16V698000-(11/16/2016)-STRUCTURE: BODY HATCH BACK/ LIFT GATE CAMPAIGN # 16V691000 (11/16/2016)- ELECTRICAL SYSTEM: WIRING CAMPAIGN # 15V813000-(01/07/2016)</t>
  </si>
  <si>
    <t>FOCUS - 2013. FUEL SYSTEM/ GASOLINE: STORAGE-CAMPAIGN #18V735000 (01/19/2019)-FUEL SYSTEM/ GASOLINE: STORAGE-CAMPAIGN #19V515000-(01/29/2019)-LATCHES/LOCKS/LINKAGES: DOOR LATCH-CAMPAIGN #16V643000-01/27/2017)-LATCHES/LOCKS/LINKAGES: HATCHBACK: LIFT GATE LOCK CAMPAIGN # 16V698000-(11/16/2016)-STRUCTURE: BODY HATCH BACK/ LIFT GATE CAMPAIGN # 16V691000 (11/16/2016)- ELECTRICAL SYSTEM: WIRING CAMPAIGN # 15V813000-(01/07/2016)</t>
  </si>
  <si>
    <t>1FTEX1EP6JF</t>
  </si>
  <si>
    <t>WHILE VEHICLE IS SITTING STATIONARY OR PARKED. DURING RAINY WEATHER WATER LEAKS IN AT TOP OF REAR DOOR AT THE TOP LATCH WHERE IT RUNS DOWN THROUGH THE PANEL EXITING AT THE FIRST SEAM WHERE IT RUNS DOWN THE OUTSIDE OF THE DOOR PANEL TO THE MAT. THE SEAT BELT BEHIND THE PANEL GETS WET AND WATER GETS ON THE ELECTRIC DOOR LOCK WINDOW CONTROLS. THE WATER RUNS FORWARD TO THE FRONT PASSENGER FLOOR WHERE IT COLLECTS (BY THE GALLON) UNDER AND ON TOP OF THE FLOOR MAT.</t>
  </si>
  <si>
    <t>F-150 - 2018. WHILE VEHICLE IS SITTING STATIONARY OR PARKED. DURING RAINY WEATHER WATER LEAKS IN AT TOP OF REAR DOOR AT THE TOP LATCH WHERE IT RUNS DOWN THROUGH THE PANEL EXITING AT THE FIRST SEAM WHERE IT RUNS DOWN THE OUTSIDE OF THE DOOR PANEL TO THE MAT. THE SEAT BELT BEHIND THE PANEL GETS WET AND WATER GETS ON THE ELECTRIC DOOR LOCK WINDOW CONTROLS. THE WATER RUNS FORWARD TO THE FRONT PASSENGER FLOOR WHERE IT COLLECTS (BY THE GALLON) UNDER AND ON TOP OF THE FLOOR MAT.</t>
  </si>
  <si>
    <t>3FA6P0H7XFR</t>
  </si>
  <si>
    <t>WHILE DRIVING THE PASSENGER DOOR OPENED AND NOW IT WON'T CLOSE.</t>
  </si>
  <si>
    <t>FUSION - 2015. WHILE DRIVING THE PASSENGER DOOR OPENED AND NOW IT WON'T CLOSE.</t>
  </si>
  <si>
    <t>1FMCU9JX6FU</t>
  </si>
  <si>
    <t>THE DOOR LATCH FAILED. THIS RESULTS IN A DOOR THAT WILL FLY OPEN AND WON'T CLOSE. THE VEHICLE WAS STATIONARY AT THE TIME OF FAILURE.</t>
  </si>
  <si>
    <t>ESCAPE - 2015. THE DOOR LATCH FAILED. THIS RESULTS IN A DOOR THAT WILL FLY OPEN AND WON'T CLOSE. THE VEHICLE WAS STATIONARY AT THE TIME OF FAILURE.</t>
  </si>
  <si>
    <t>2FMDK3GC6CB</t>
  </si>
  <si>
    <t>VEHICLE IS NOT RECOGNIZING DRIVER DOOR IS SHUT. HAVE TO SLAM DOOR REPEATEDLY TO HAVE THE CAR REGISTER THE DOOR IS NOT AJAR.</t>
  </si>
  <si>
    <t>EDGE - 2012. VEHICLE IS NOT RECOGNIZING DRIVER DOOR IS SHUT. HAVE TO SLAM DOOR REPEATEDLY TO HAVE THE CAR REGISTER THE DOOR IS NOT AJAR.</t>
  </si>
  <si>
    <t>3FADP4EJ7FM</t>
  </si>
  <si>
    <t>I DISCOVERED AFTER ACCESSING MY LEFT REAR PASSENGER DOOR THE OTHER DAY AND ATTEMPTING TO SHUT IT, THAT THE LEFT REAR PASSENGER DOOR LATCH  APPEARS TO HAVE FAILED, PREVENTING MY VEHICLE'S DOOR FROM LATCHING SHUT. I CURRENTLY HAVE TO KEEP IT CLOSED BY USING THE LEFT REAR PASSENGER SEATBELT THROUGH THE HANDLE OF THE DOOR, OTHERWISE THE DOOR WOULD SWING FREELY WHILE DRIVING. THE VEHICLE DOES NOT LOCK NOW, AND THE OPEN DOOR INDICATOR LIGHT REMAINS OPEN DUE TO THE FAILED LATCH.</t>
  </si>
  <si>
    <t>FIESTA - 2015. I DISCOVERED AFTER ACCESSING MY LEFT REAR PASSENGER DOOR THE OTHER DAY AND ATTEMPTING TO SHUT IT, THAT THE LEFT REAR PASSENGER DOOR LATCH  APPEARS TO HAVE FAILED, PREVENTING MY VEHICLE'S DOOR FROM LATCHING SHUT. I CURRENTLY HAVE TO KEEP IT CLOSED BY USING THE LEFT REAR PASSENGER SEATBELT THROUGH THE HANDLE OF THE DOOR, OTHERWISE THE DOOR WOULD SWING FREELY WHILE DRIVING. THE VEHICLE DOES NOT LOCK NOW, AND THE OPEN DOOR INDICATOR LIGHT REMAINS OPEN DUE TO THE FAILED LATCH.</t>
  </si>
  <si>
    <t>1FAHP3F24CL</t>
  </si>
  <si>
    <t>TL* THE CONTACT OWNS A 2012 FORD FOCUS. THE CONTACT STATED THAT WHILE DRIVING AT AN UNDISCLOSED SPEED, THE ACCELERATOR PEDAL WAS DEPRESSED AND THE VEHICLE HESITATED TO RESPOND WITHOUT WARNING. THE VEHICLE WAS TAKEN TO AN UNKNOWN FORD DEALER, LOCATED IN WINSTON-SALEM, NC, WHERE THE TECHNICIAN REPAIRED THE VEHICLE UNDER NHTSA CAMPAIGN NUMBER: 16V643000 (LATCHES/LOCKS/LINKAGES) HOWEVER, THE FAILURE RECURRED. THE VEHICLE WAS TAKEN TO AN INDEPENDENT MECHANIC WHO DIAGNOSED THAT THE TRANSMISSION NEEDED TO BE REPAIRED OR REPLACED. THE CONTACT CALLED THE SAME UNKNOWN DEALER AND WAS INFORMED THAT THE VEHICLE WAS OVER THE MILEAGE AND THEREFORE WOULD NOT BE COVERED UNDER WARRANTY OR NHTSA CAMPAIGN NUMBER: 13V523000 (POWER TRAIN). THE MANUFACTURER WAS MADE AWARE OF THE FAILURE AND PROVIDED A CASE NUMBER. THE VEHICLE WAS NOT REPAIRED. THE FAILURE MILEAGE WAS APPROXIMATELY 92,000.</t>
  </si>
  <si>
    <t>FOCUS - 2012. TL* THE CONTACT OWNS A 2012 FORD FOCUS. THE CONTACT STATED THAT WHILE DRIVING AT AN UNDISCLOSED SPEED, THE ACCELERATOR PEDAL WAS DEPRESSED AND THE VEHICLE HESITATED TO RESPOND WITHOUT WARNING. THE VEHICLE WAS TAKEN TO AN UNKNOWN FORD DEALER, LOCATED IN WINSTON-SALEM, NC, WHERE THE TECHNICIAN REPAIRED THE VEHICLE UNDER NHTSA CAMPAIGN NUMBER: 16V643000 (LATCHES/LOCKS/LINKAGES) HOWEVER, THE FAILURE RECURRED. THE VEHICLE WAS TAKEN TO AN INDEPENDENT MECHANIC WHO DIAGNOSED THAT THE TRANSMISSION NEEDED TO BE REPAIRED OR REPLACED. THE CONTACT CALLED THE SAME UNKNOWN DEALER AND WAS INFORMED THAT THE VEHICLE WAS OVER THE MILEAGE AND THEREFORE WOULD NOT BE COVERED UNDER WARRANTY OR NHTSA CAMPAIGN NUMBER: 13V523000 (POWER TRAIN). THE MANUFACTURER WAS MADE AWARE OF THE FAILURE AND PROVIDED A CASE NUMBER. THE VEHICLE WAS NOT REPAIRED. THE FAILURE MILEAGE WAS APPROXIMATELY 92,000.</t>
  </si>
  <si>
    <t>1FADP3K23EL</t>
  </si>
  <si>
    <t>I WENT TO GET IN MY CAR WHEI GOT IN I CLOSE THE BACK RIGHT DOOR AND IT WOULDN'T CLOSE I THEN WENT TO SEE THAT IT WAS A RECALL. THE NEXT DAY I TOOK MY CAR TO FORD I WAS TOLD THAT IT WASN'T MY VI. THAT WAS IN AROUND SEPTEMBER 2019. BC LAST MONDAY I WENT TO MY APPT GOT IN MY CAR CLOSE THE DOOR AND IT WOULDN'T CLOSE SO NOW MY DRIVER SIDE WANT CLOSE AND I AM AT A LOST BECAUSE I HAVE NOTHING BUT PROBLEMS WITH THIS CAR I DON'T MISS PAYMENT I JUST WANT  A RELIABLE CARN</t>
  </si>
  <si>
    <t>FOCUS - 2014. I WENT TO GET IN MY CAR WHEI GOT IN I CLOSE THE BACK RIGHT DOOR AND IT WOULDN'T CLOSE I THEN WENT TO SEE THAT IT WAS A RECALL. THE NEXT DAY I TOOK MY CAR TO FORD I WAS TOLD THAT IT WASN'T MY VI. THAT WAS IN AROUND SEPTEMBER 2019. BC LAST MONDAY I WENT TO MY APPT GOT IN MY CAR CLOSE THE DOOR AND IT WOULDN'T CLOSE SO NOW MY DRIVER SIDE WANT CLOSE AND I AM AT A LOST BECAUSE I HAVE NOTHING BUT PROBLEMS WITH THIS CAR I DON'T MISS PAYMENT I JUST WANT  A RELIABLE CARN</t>
  </si>
  <si>
    <t>2FMPK4K90GB</t>
  </si>
  <si>
    <t>MY CAR HAD BEEN PARKED FOR THREE DAYS WITHOUT MOVING OR OTHER USE.  I WALKED PAST THE BACK AND SAW THAT THE BOTTOM OF THE REAR WINDSHIELD HAD AN ALLIGATOR EDGE (PIECES ON THE GROUND), IT LOOKED AS IF SOMEONE HAD TO TRIED TO PUNCH *OUT* ON THE RIGHT SIDE, AND THE WHOLE WINDSHIELD WAS SHATTERED WHEN YOU LOOKED CLOSELY AT THE GLASS.  THERE WERE NO HOLES IN THE WINDSHIELD AND NO SIGN OF IMPACT.FROM THE OUTSIDE OF THE CAR.  WE LIVE IN ON AN ACRE AND HAVE SECURITY CAMERAS SO VERIFIED THERE WAS NO VANDALISM ACTED ON THE CAR NOR DID ANY ACT OF NATURE COME INTO CONTACT WITH MY CAR.  IN LOOKING, THERE ARE SEVERAL PEOPLE ON THE INTERNET WITH THE SAME EXPERIENCE, WITH THE SAME EXACT GLASS BURST PATTERNS INCLUDING THE POP OUT SPOT ON THE RIGHT SIDE.  WHEN I DID MOVE THE CARE TO ALLOW THE GLASS REPAIR PERSON ACCESS, CLOSING THE DOOR CAUSED THE WINDSHIELD TO FALL IN STARTING AT THE PUNCH OUT SPOT.</t>
  </si>
  <si>
    <t>EDGE - 2016. MY CAR HAD BEEN PARKED FOR THREE DAYS WITHOUT MOVING OR OTHER USE.  I WALKED PAST THE BACK AND SAW THAT THE BOTTOM OF THE REAR WINDSHIELD HAD AN ALLIGATOR EDGE (PIECES ON THE GROUND), IT LOOKED AS IF SOMEONE HAD TO TRIED TO PUNCH *OUT* ON THE RIGHT SIDE, AND THE WHOLE WINDSHIELD WAS SHATTERED WHEN YOU LOOKED CLOSELY AT THE GLASS.  THERE WERE NO HOLES IN THE WINDSHIELD AND NO SIGN OF IMPACT.FROM THE OUTSIDE OF THE CAR.  WE LIVE IN ON AN ACRE AND HAVE SECURITY CAMERAS SO VERIFIED THERE WAS NO VANDALISM ACTED ON THE CAR NOR DID ANY ACT OF NATURE COME INTO CONTACT WITH MY CAR.  IN LOOKING, THERE ARE SEVERAL PEOPLE ON THE INTERNET WITH THE SAME EXPERIENCE, WITH THE SAME EXACT GLASS BURST PATTERNS INCLUDING THE POP OUT SPOT ON THE RIGHT SIDE.  WHEN I DID MOVE THE CARE TO ALLOW THE GLASS REPAIR PERSON ACCESS, CLOSING THE DOOR CAUSED THE WINDSHIELD TO FALL IN STARTING AT THE PUNCH OUT SPOT.</t>
  </si>
  <si>
    <t>3FADP4BJ7EM</t>
  </si>
  <si>
    <t>REAR PASSENGER DOOR LATCH NO LONGER CLOSES. WELL KNOWN ISSUE FOR OTHER 2014 FORD FIESTAS BUT RECALL DOES NOT LIST MY SPECIFIC VEHICLE.</t>
  </si>
  <si>
    <t>FIESTA - 2014. REAR PASSENGER DOOR LATCH NO LONGER CLOSES. WELL KNOWN ISSUE FOR OTHER 2014 FORD FIESTAS BUT RECALL DOES NOT LIST MY SPECIFIC VEHICLE.</t>
  </si>
  <si>
    <t>1FM5K7F83DG</t>
  </si>
  <si>
    <t>INTERIOR DRIVER DOOR HANDLE DOES NOT RETURN TO THE RECESSED (PARKED) POSITION.  THIS SAME DEFECT IS A RECALL ON FORD FUSIONS AND SOME OTHER SIMILAR VEHICLES; WHY NOT ON THIS FORD EXPLORER?  COST TO REPAIR AT DEALER AROUND $150.00.  WORKED FINE FOR 7 YEARS.  (SPRING INSIDE DOOR IS EITHER BROKEN OR OFF ITS ANCHOR(S).</t>
  </si>
  <si>
    <t>DOOR HANDLE | MALFUNCTION</t>
  </si>
  <si>
    <t>EXPLORER - 2013. INTERIOR DRIVER DOOR HANDLE DOES NOT RETURN TO THE RECESSED (PARKED) POSITION.  THIS SAME DEFECT IS A RECALL ON FORD FUSIONS AND SOME OTHER SIMILAR VEHICLES; WHY NOT ON THIS FORD EXPLORER?  COST TO REPAIR AT DEALER AROUND $150.00.  WORKED FINE FOR 7 YEARS.  (SPRING INSIDE DOOR IS EITHER BROKEN OR OFF ITS ANCHOR(S).</t>
  </si>
  <si>
    <t>1FATP8FF3F5</t>
  </si>
  <si>
    <t>TRUNK FAILS TO OPEN.  THE TRUCK HAS BEEN OPERATING NORMALLY FOR ALMOST 5 YEARS, THEN SUDDENLY IS UNABLE TO OPEN.  WHEN I USE MY FOB OR THE TRUCK RELEASE BUTTON, I HEAR THE ACTUATOR, BUT THE TRUNK DOES NOT UNLATCH.  CONSIDERING SAFETY EQUIPMENT (SPARE TIRE ,FIRE EXTINGUISHER, FIRST AID KIT) IS STORED IN THE TRUNK, IT IS CRITICAL THAT IT OPENS WHEN NEEDED.  *TR</t>
  </si>
  <si>
    <t>MUSTANG - 2015. TRUNK FAILS TO OPEN.  THE TRUCK HAS BEEN OPERATING NORMALLY FOR ALMOST 5 YEARS, THEN SUDDENLY IS UNABLE TO OPEN.  WHEN I USE MY FOB OR THE TRUCK RELEASE BUTTON, I HEAR THE ACTUATOR, BUT THE TRUNK DOES NOT UNLATCH.  CONSIDERING SAFETY EQUIPMENT (SPARE TIRE ,FIRE EXTINGUISHER, FIRST AID KIT) IS STORED IN THE TRUNK, IT IS CRITICAL THAT IT OPENS WHEN NEEDED.  *TR</t>
  </si>
  <si>
    <t>3FA6P0H78ER</t>
  </si>
  <si>
    <t>THE DRIVER SIDE DOOR WILL NOT LATCH CLOSED.  *TR</t>
  </si>
  <si>
    <t>FUSION - 2014. THE DRIVER SIDE DOOR WILL NOT LATCH CLOSED.  *TR</t>
  </si>
  <si>
    <t>3FADP4BJ2EM</t>
  </si>
  <si>
    <t>I WENT TO PICK UP MY NEPHEWS FROM THEIR BABYSITTER THIS WEEKEND AND WHEN I WAS DRIVING BACK HOME THE BACK DOOR BEHIND THE PASSENGER SEAT SWUNG OPEN. KEEP IN MIND I HAD TWO LITTLE KIDS IN THE BACK FREAKING OUT I SLOWLY MADE MY WAY TO THE SIDE OF THE FREEWAY. I HAVEN'T BEEN ABLE TO CLOSE IT SO WE HAD TO DISCONNECT THE BATTERY SO IT WOULDN'T DIE. ARIZONA IS A VERY HOT STATE BUT I DO NOT FEEL SAFE DRIVING MY CAR BECAUSE I'M SCARED THAT THE OTHER DOORS WILL DO THE SAME THING. FORD NEEDS TO FIX THIS PROBLEM IMMEDIATELY.  *TR</t>
  </si>
  <si>
    <t>FIESTA - 2014. I WENT TO PICK UP MY NEPHEWS FROM THEIR BABYSITTER THIS WEEKEND AND WHEN I WAS DRIVING BACK HOME THE BACK DOOR BEHIND THE PASSENGER SEAT SWUNG OPEN. KEEP IN MIND I HAD TWO LITTLE KIDS IN THE BACK FREAKING OUT I SLOWLY MADE MY WAY TO THE SIDE OF THE FREEWAY. I HAVEN'T BEEN ABLE TO CLOSE IT SO WE HAD TO DISCONNECT THE BATTERY SO IT WOULDN'T DIE. ARIZONA IS A VERY HOT STATE BUT I DO NOT FEEL SAFE DRIVING MY CAR BECAUSE I'M SCARED THAT THE OTHER DOORS WILL DO THE SAME THING. FORD NEEDS TO FIX THIS PROBLEM IMMEDIATELY.  *TR</t>
  </si>
  <si>
    <t>1FT5K8GT9KG</t>
  </si>
  <si>
    <t>ROOF RAILS COME LOOSE, TOTALLY UNSECURED TO VEHICLE. ONE HAS FALLEN OFF WHILE DRIVING, ONE WAS DESTROYED IN CAR WASH. THE RAILS SEEM TO POP LOOSE NO MATTER WHAT IS HAPPENING WITH THE VEHICLE (I.E. PARKED, DRIVING). THIS IS A WELL DOCUMENTED PROBLEM ONLINE BUT NOTHING HAS BEEN DONE TO RESOLVE IT.  *TR</t>
  </si>
  <si>
    <t>EXPLORER - 2019. ROOF RAILS COME LOOSE, TOTALLY UNSECURED TO VEHICLE. ONE HAS FALLEN OFF WHILE DRIVING, ONE WAS DESTROYED IN CAR WASH. THE RAILS SEEM TO POP LOOSE NO MATTER WHAT IS HAPPENING WITH THE VEHICLE (I.E. PARKED, DRIVING). THIS IS A WELL DOCUMENTED PROBLEM ONLINE BUT NOTHING HAS BEEN DONE TO RESOLVE IT.  *TR</t>
  </si>
  <si>
    <t>3FA6P0HD9FR</t>
  </si>
  <si>
    <t>THE FRONT DRIVER SIDE DOOR WON'T LATCH AND STAY CLOSED. I PARKED IT IN THE GARAGE AND THE NEXT DAY THE DOOR WAS AJAR.  *TR</t>
  </si>
  <si>
    <t>FUSION - 2015. THE FRONT DRIVER SIDE DOOR WON'T LATCH AND STAY CLOSED. I PARKED IT IN THE GARAGE AND THE NEXT DAY THE DOOR WAS AJAR.  *TR</t>
  </si>
  <si>
    <t>3FAHP0JA0CR</t>
  </si>
  <si>
    <t>TL* THE CONTACT OWNS A 2012 FORD FUSION. THE CONTACT STATED THAT THE PASSENGER'S SIDE FRONT DOOR HANDLE FAILED TO UNLOCK THE VEHICLE FROM OUTSIDE OF THE VEHICLE. THE CONTACT STATED THAT OVER TIME, THE DRIVER'S SIDE AND PASSENGER'S SIDE REAR OUTER DOOR HANDLES ALSO EXPERIENCED SIMILAR FAILURES. THE VEHICLE WAS FIRST TAKEN TO CHINO HILLS FORD (4480 CHINO HILLS PKWY, CHINO, CA 91710) TO BE DIAGNOSED. THE CONTACT WAS INFORMED THAT THERE WAS A DIAGNOSTIC FEE TO HAVE THE VEHICLE DIAGNOSED. THE CONTACT DECLINED TO PAY TO HAVE THE VEHICLE DIAGNOSED. THE FAILURE WORSENED AND FORD OF UPLAND (555 W FOOTHILL BLVD, UPLAND, CA 91786) WAS CONTACTED AND INFORMED OF THE FAILURE. THE CONTACT WAS INFORMED THAT THE VEHICLE NEEDED TO BE DIAGNOSED AND A COST WOULD BE ASSESSED. THE VEHICLE WAS NOT REPAIRED. THE MANUFACTURER WAS CONTACTED AND INFORMED OF THE FAILURE. THE FAILURE MILEAGE WAS APPROXIMATELY 90,000.</t>
  </si>
  <si>
    <t>FUSION - 2012. TL* THE CONTACT OWNS A 2012 FORD FUSION. THE CONTACT STATED THAT THE PASSENGER'S SIDE FRONT DOOR HANDLE FAILED TO UNLOCK THE VEHICLE FROM OUTSIDE OF THE VEHICLE. THE CONTACT STATED THAT OVER TIME, THE DRIVER'S SIDE AND PASSENGER'S SIDE REAR OUTER DOOR HANDLES ALSO EXPERIENCED SIMILAR FAILURES. THE VEHICLE WAS FIRST TAKEN TO CHINO HILLS FORD (4480 CHINO HILLS PKWY, CHINO, CA 91710) TO BE DIAGNOSED. THE CONTACT WAS INFORMED THAT THERE WAS A DIAGNOSTIC FEE TO HAVE THE VEHICLE DIAGNOSED. THE CONTACT DECLINED TO PAY TO HAVE THE VEHICLE DIAGNOSED. THE FAILURE WORSENED AND FORD OF UPLAND (555 W FOOTHILL BLVD, UPLAND, CA 91786) WAS CONTACTED AND INFORMED OF THE FAILURE. THE CONTACT WAS INFORMED THAT THE VEHICLE NEEDED TO BE DIAGNOSED AND A COST WOULD BE ASSESSED. THE VEHICLE WAS NOT REPAIRED. THE MANUFACTURER WAS CONTACTED AND INFORMED OF THE FAILURE. THE FAILURE MILEAGE WAS APPROXIMATELY 90,000.</t>
  </si>
  <si>
    <t>VEHICLE WAS PARKED IN DRIVEWAY, DRIVER SIDE DOOR LATCH DOES NOT CATCH, DOOR WILL NOT CLOSE.  *TR</t>
  </si>
  <si>
    <t>FUSION - 2015. VEHICLE WAS PARKED IN DRIVEWAY, DRIVER SIDE DOOR LATCH DOES NOT CATCH, DOOR WILL NOT CLOSE.  *TR</t>
  </si>
  <si>
    <t>3FA6P0H95ER</t>
  </si>
  <si>
    <t>WHILE THE CAR WAS IN MOTION LEAVING A WALMART, THE PASSENGER DOOR OPENED AND NOW WONT CLOSE. AFTER SOME RESEARCH, I FOUND THAT THIS WAS A PROBLEM WITH IN THE 13-14 FORD FUSIONS AND OTHERS THAT WERE RECALLED BUT NOT FOR MY VIN? HOW IS IT THAT I'M HAVING THIS PROBLEM THAT IS SIMILAR TO ONE ALREADY COVERED BY A RECALL, BUT NOT MY CAR?  *TR</t>
  </si>
  <si>
    <t>FUSION - 2014. WHILE THE CAR WAS IN MOTION LEAVING A WALMART, THE PASSENGER DOOR OPENED AND NOW WONT CLOSE. AFTER SOME RESEARCH, I FOUND THAT THIS WAS A PROBLEM WITH IN THE 13-14 FORD FUSIONS AND OTHERS THAT WERE RECALLED BUT NOT FOR MY VIN? HOW IS IT THAT I'M HAVING THIS PROBLEM THAT IS SIMILAR TO ONE ALREADY COVERED BY A RECALL, BUT NOT MY CAR?  *TR</t>
  </si>
  <si>
    <t>1FMCU9J95HU</t>
  </si>
  <si>
    <t>PAINT IS PEELING OFF AT THE PERIMETER OF THE WINDSHIELD.  *TR</t>
  </si>
  <si>
    <t>WINDSHIELD | PAINT PEELING OFF</t>
  </si>
  <si>
    <t>ESCAPE - 2017. PAINT IS PEELING OFF AT THE PERIMETER OF THE WINDSHIELD.  *TR</t>
  </si>
  <si>
    <t>1FTEX1EP9JF</t>
  </si>
  <si>
    <t>LEAKING IN CORNER OF CAB, ROOF WHERE BLACK TRIM IS RIVETED TO THE ROOF. ALLOWS WATER IN DURING RAIN, SNOW, CAR WASHES AT ALL TIMES. WAS UNABLE TO NOTICE IT UNTIL THE FOAM UNDER THE VINYL FLOORING SOAKED UP ENOUGH WATER WHERE IT COULDN'T HOLD ANYMORE AND LEAKED INTO THE DOOR SILLS.  *TR</t>
  </si>
  <si>
    <t>F-150 - 2018. LEAKING IN CORNER OF CAB, ROOF WHERE BLACK TRIM IS RIVETED TO THE ROOF. ALLOWS WATER IN DURING RAIN, SNOW, CAR WASHES AT ALL TIMES. WAS UNABLE TO NOTICE IT UNTIL THE FOAM UNDER THE VINYL FLOORING SOAKED UP ENOUGH WATER WHERE IT COULDN'T HOLD ANYMORE AND LEAKED INTO THE DOOR SILLS.  *TR</t>
  </si>
  <si>
    <t>3FA6P0K90ER</t>
  </si>
  <si>
    <t>TL*   THE CONTACT CALLED ON BEHALF OF HER SON WHO OWNS A 2014 FORD FUSION. THE CONTACT STATED THAT WHILE HER SON WAS DRIVING AT 30 MPH, THE DRIVER DOOR OPENED WITHOUT WARNING. THE CONTACT'S SON HELD THE DOOR CLOSE AFTER THE DOOR FAILED TO LATCH SECURELY. THE CONTACT DROVE THE VEHICLE TO HIS RESIDENCE. THE VEHICLE THEN WAS TAKEN TO LARRY H. MILLER FORD MESA (460 E. AUTO CENTER DR, MESA, AZ 85204, (480) 569-7713) WHERE THE VEHICLE WAS INSPECTED. THE CONTACT WAS INFORMED THAT THE DOOR LATCH NEEDED TO BE REPLACED. THE CONTACT REFERENCED NHTSA CAMPAIGN NUMBER: 17V210000 (LATCHES/LOCKS/) AS A POSSIBLE REMEDY TO THE FAILURE HOWEVER, THE VIN WAS NOT INCLUDED. THE MANUFACTURER WAS NOTIFIED OF THE FAILURE. THE FAILURE MILEAGE WAS APPROXIMATELY 80,000.</t>
  </si>
  <si>
    <t>FUSION - 2014. TL*   THE CONTACT CALLED ON BEHALF OF HER SON WHO OWNS A 2014 FORD FUSION. THE CONTACT STATED THAT WHILE HER SON WAS DRIVING AT 30 MPH, THE DRIVER DOOR OPENED WITHOUT WARNING. THE CONTACT'S SON HELD THE DOOR CLOSE AFTER THE DOOR FAILED TO LATCH SECURELY. THE CONTACT DROVE THE VEHICLE TO HIS RESIDENCE. THE VEHICLE THEN WAS TAKEN TO LARRY H. MILLER FORD MESA (460 E. AUTO CENTER DR, MESA, AZ 85204, (480) 569-7713) WHERE THE VEHICLE WAS INSPECTED. THE CONTACT WAS INFORMED THAT THE DOOR LATCH NEEDED TO BE REPLACED. THE CONTACT REFERENCED NHTSA CAMPAIGN NUMBER: 17V210000 (LATCHES/LOCKS/) AS A POSSIBLE REMEDY TO THE FAILURE HOWEVER, THE VIN WAS NOT INCLUDED. THE MANUFACTURER WAS NOTIFIED OF THE FAILURE. THE FAILURE MILEAGE WAS APPROXIMATELY 80,000.</t>
  </si>
  <si>
    <t>1FMCU9J90HU</t>
  </si>
  <si>
    <t>TL* THE CONTACT CALLED ON BEHALF OF HIS MOTHER WHO OWNS A 2017 FORD ESCAPE. THE CONTACT STATED WHILE HIS MOTHER WAS DRIVING 65 MPH, THE CONTACT STATED THAT HIS SON OPENED THE DRIVER'S SIDE REAR DOOR AFTER PULLING ON THE HANDLE TWICE. THE CONTACT STATED THAT PRIOR TO THE FAILURE THE DOOR LOCK WAS IN THE LOCKED POSITION. THE CONTACT SECURED THE DOOR WITH A ROPE. THE VEHICLE WAS NOT TAKEN TO A DEALER TO BE DIAGNOSED OR REPAIRED. THE MANUFACTURER WAS NOT INFORMED OF FAILURE. THE FAILURE MILEAGE WAS APPROXIMATELY 300.</t>
  </si>
  <si>
    <t>ESCAPE - 2017. TL* THE CONTACT CALLED ON BEHALF OF HIS MOTHER WHO OWNS A 2017 FORD ESCAPE. THE CONTACT STATED WHILE HIS MOTHER WAS DRIVING 65 MPH, THE CONTACT STATED THAT HIS SON OPENED THE DRIVER'S SIDE REAR DOOR AFTER PULLING ON THE HANDLE TWICE. THE CONTACT STATED THAT PRIOR TO THE FAILURE THE DOOR LOCK WAS IN THE LOCKED POSITION. THE CONTACT SECURED THE DOOR WITH A ROPE. THE VEHICLE WAS NOT TAKEN TO A DEALER TO BE DIAGNOSED OR REPAIRED. THE MANUFACTURER WAS NOT INFORMED OF FAILURE. THE FAILURE MILEAGE WAS APPROXIMATELY 300.</t>
  </si>
  <si>
    <t>2FMDK39CX8B</t>
  </si>
  <si>
    <t>THE WINDSHIELD IS SET AT SUCH AN ANGLE THAT THE DASHBOARD IS REFLECTED ON TO IT. IT'S DISTRACTING, AND ANNOYING. I GET AROUND THE ISSUE BY WEARING SUNGLASSES. I DON'T USUALLY NEED THEM OTHERWISE.  *TR</t>
  </si>
  <si>
    <t>EDGE - 2008. THE WINDSHIELD IS SET AT SUCH AN ANGLE THAT THE DASHBOARD IS REFLECTED ON TO IT. IT'S DISTRACTING, AND ANNOYING. I GET AROUND THE ISSUE BY WEARING SUNGLASSES. I DON'T USUALLY NEED THEM OTHERWISE.  *TR</t>
  </si>
  <si>
    <t>1FM5K7F84HG</t>
  </si>
  <si>
    <t>ADHESIVE TO THE FRONT DOOR UPPER PANEL (SECURICODE KEYLESS ENTRY KEYPAD) DID NOT ADHERE PROPERLY AND THE KEYLESS ENTRY PAD AND MOLDING BROKE ON THE HIGHWAY AND FLEW OFF. THIS CAUSED A MALFUNCTION SIGNAL TO THE LIFTGATE (SENSOR REGISTERED AS LIFT GATE AJAR, WHEN EFFECTIVELY CLOSED) INTERIOR LIGHTS WON'T TURN OFF AND LIFTGATE WON'T OPEN.  *TR</t>
  </si>
  <si>
    <t>DOOR KEYPAD | DETACHED</t>
  </si>
  <si>
    <t>EXPLORER - 2017. ADHESIVE TO THE FRONT DOOR UPPER PANEL (SECURICODE KEYLESS ENTRY KEYPAD) DID NOT ADHERE PROPERLY AND THE KEYLESS ENTRY PAD AND MOLDING BROKE ON THE HIGHWAY AND FLEW OFF. THIS CAUSED A MALFUNCTION SIGNAL TO THE LIFTGATE (SENSOR REGISTERED AS LIFT GATE AJAR, WHEN EFFECTIVELY CLOSED) INTERIOR LIGHTS WON'T TURN OFF AND LIFTGATE WON'T OPEN.  *TR</t>
  </si>
  <si>
    <t>1FTFW1EF8DF</t>
  </si>
  <si>
    <t>SUNROOF FAILS TO CLOSE  *DOESN'T ENGAGE IN TO FULLY SEAL/LOCKED POSITION. AND RE-OPENS. NO POSSIBLE WAY TO MANUALLY CLOSE WITHOUT REMOVING HEADLINER. VEHICLE WAS STATIONARY ONE RETURNING HOME AND ENGAGING CLOSE SWITCH TO SUNROOF. NOW SECURITY AND WEATHER TIGHTNESS IS COMPROMISED.  *TR</t>
  </si>
  <si>
    <t>F-150 - 2013. SUNROOF FAILS TO CLOSE  *DOESN'T ENGAGE IN TO FULLY SEAL/LOCKED POSITION. AND RE-OPENS. NO POSSIBLE WAY TO MANUALLY CLOSE WITHOUT REMOVING HEADLINER. VEHICLE WAS STATIONARY ONE RETURNING HOME AND ENGAGING CLOSE SWITCH TO SUNROOF. NOW SECURITY AND WEATHER TIGHTNESS IS COMPROMISED.  *TR</t>
  </si>
  <si>
    <t>2FMDK4KC9BB</t>
  </si>
  <si>
    <t>TONIGHT, I WAS CLOSING MY SUNROOF AN IT TOOK 5 MINUTES AND 3 PEOPLE TO CLOSE IT. ONE PERSON HAD TO PUSH THE BUTTON TO CLOSE IT AND THE OTHER TWO HAD TO PUSH THE GLASS FROM THE OUTSIDE. EVERY TIME WE DID THAT IT KEPT RESISTING AND POPPING BACK TO THE OPEN POSITION. I HAVE TOOK IT TO FORD ABOUT A MONTH AGO WHEN I GOT MY OIL CHANGED THEY TOLD ME TO TRIED TO CLEAN THE TRACKS OF IT AND LUB ON MY OWN OR HAVE FORD DO IT FOR ALMOST $1,000.00. I DON'T HAVE THAT KIND OF MONEY. THEY. TOLD ME THIS HAS HAPPENED TO ALL THE SUNROOF OF THIS YEAR. I FEEL IF MOST PEOPLE HAVE HAD THIS PROBLEM THEY SHOULD OFFER SOME KIND OF HELP OR A RECALL ON IT.  *TR</t>
  </si>
  <si>
    <t>EDGE - 2011. TONIGHT, I WAS CLOSING MY SUNROOF AN IT TOOK 5 MINUTES AND 3 PEOPLE TO CLOSE IT. ONE PERSON HAD TO PUSH THE BUTTON TO CLOSE IT AND THE OTHER TWO HAD TO PUSH THE GLASS FROM THE OUTSIDE. EVERY TIME WE DID THAT IT KEPT RESISTING AND POPPING BACK TO THE OPEN POSITION. I HAVE TOOK IT TO FORD ABOUT A MONTH AGO WHEN I GOT MY OIL CHANGED THEY TOLD ME TO TRIED TO CLEAN THE TRACKS OF IT AND LUB ON MY OWN OR HAVE FORD DO IT FOR ALMOST $1,000.00. I DON'T HAVE THAT KIND OF MONEY. THEY. TOLD ME THIS HAS HAPPENED TO ALL THE SUNROOF OF THIS YEAR. I FEEL IF MOST PEOPLE HAVE HAD THIS PROBLEM THEY SHOULD OFFER SOME KIND OF HELP OR A RECALL ON IT.  *TR</t>
  </si>
  <si>
    <t>1FA6P8TH2K5</t>
  </si>
  <si>
    <t>CAR WOULD NOT TURN OVER. WHEN I PUSHED THE BRAKE DOWN TO PUSH THE START BUTTON THE BRAKES MADE A WEIRD NOISE AND IT SAID BRAKE SYSTEM FAILED ACROSS DASH. ALL THE LIGHTS CAME ON AND WOULD TRY TO START OVER BUT WOULD NOT. THE BRAKES LOCKED UP AND THEN THE CAR COMPLETELY DIED DUE TO THE HEAD LIGHT STARTED FLASHING AND COULDN'T TURN THEM OFF. THE CAR WOULD NOT LOCK OR UNLOCK. COULD NOT POP OPEN THE HOOD OR TRUNK.  *TR</t>
  </si>
  <si>
    <t>MUSTANG - 2019. CAR WOULD NOT TURN OVER. WHEN I PUSHED THE BRAKE DOWN TO PUSH THE START BUTTON THE BRAKES MADE A WEIRD NOISE AND IT SAID BRAKE SYSTEM FAILED ACROSS DASH. ALL THE LIGHTS CAME ON AND WOULD TRY TO START OVER BUT WOULD NOT. THE BRAKES LOCKED UP AND THEN THE CAR COMPLETELY DIED DUE TO THE HEAD LIGHT STARTED FLASHING AND COULDN'T TURN THEM OFF. THE CAR WOULD NOT LOCK OR UNLOCK. COULD NOT POP OPEN THE HOOD OR TRUNK.  *TR</t>
  </si>
  <si>
    <t>1FTFW1EF5CF</t>
  </si>
  <si>
    <t>REAR WINDOW DEFROSTER IS INOPERATIVE. THIS WINDOW HAS A CENTER SLIDING WINDOW. REPLACING MY 4TH REAR WINDOW. 47000 MILES ON VEHICLE. THIS IS A COMMON PROBLEM FOR F150 TRUCKS THAT FORD WON'T RECOGNIZE. FOG, HIGH HUMIDITY, FREEZING RAIN/SNOW STICK TO THE WINDOW AND CANNOT BE REMOVED CAUSING A SAFETY HAZARD. CANNOT SEE OUT OF MY REAR WINDOW. THIS WILL HAPPEN WHILE DRIVING OR SITTING STATIONARY. THE PROBLEM HAS HAPPENED 4 TIMES OVER THE COURSE OF 7 AND A HALF YEARS.  *TR</t>
  </si>
  <si>
    <t>WINDSHIELD DEFROSTER | MALFUNCTION</t>
  </si>
  <si>
    <t>F-150 - 2012. REAR WINDOW DEFROSTER IS INOPERATIVE. THIS WINDOW HAS A CENTER SLIDING WINDOW. REPLACING MY 4TH REAR WINDOW. 47000 MILES ON VEHICLE. THIS IS A COMMON PROBLEM FOR F150 TRUCKS THAT FORD WON'T RECOGNIZE. FOG, HIGH HUMIDITY, FREEZING RAIN/SNOW STICK TO THE WINDOW AND CANNOT BE REMOVED CAUSING A SAFETY HAZARD. CANNOT SEE OUT OF MY REAR WINDOW. THIS WILL HAPPEN WHILE DRIVING OR SITTING STATIONARY. THE PROBLEM HAS HAPPENED 4 TIMES OVER THE COURSE OF 7 AND A HALF YEARS.  *TR</t>
  </si>
  <si>
    <t>1FMSK7DH0LG</t>
  </si>
  <si>
    <t>SINCE WE HAVE PURCHASED THE SUV IT HAS ON MULTIPLE OCCASIONS FLASHED CROSS TRAFFIC SYSTEM FAULT, BLIND SPOT SYSTEM FAULT, AC SHUTS OFF, AND THE WINDOWS WILL NOT ROLL DOWN.  HAVE TAKEN TO THE DEALERSHIP TWICE, ONCE THEY CHARGED THE BATTERY, THE LAST TIME THEY RESET A MODULE.  IT DID IT AGAIN TODAY SO WE WILL HAVE TO TAKE IT BACK.  WE HAVE HAD THE PROBLEM HAPPEN WHILE MOVING BUT TODAY WE WERE STATIONARY WHEN IT HAPPENED.  *TR</t>
  </si>
  <si>
    <t>EXPLORER - 2020. SINCE WE HAVE PURCHASED THE SUV IT HAS ON MULTIPLE OCCASIONS FLASHED CROSS TRAFFIC SYSTEM FAULT, BLIND SPOT SYSTEM FAULT, AC SHUTS OFF, AND THE WINDOWS WILL NOT ROLL DOWN.  HAVE TAKEN TO THE DEALERSHIP TWICE, ONCE THEY CHARGED THE BATTERY, THE LAST TIME THEY RESET A MODULE.  IT DID IT AGAIN TODAY SO WE WILL HAVE TO TAKE IT BACK.  WE HAVE HAD THE PROBLEM HAPPEN WHILE MOVING BUT TODAY WE WERE STATIONARY WHEN IT HAPPENED.  *TR</t>
  </si>
  <si>
    <t>C/TW - U625N EXPLORER [20-24]</t>
  </si>
  <si>
    <t>1FADP3J25DL</t>
  </si>
  <si>
    <t>MY FORD CAR ENGINE LIGHT IS ON WHENEVER IT RAINS AND MY FORD CAR STALLS AND I HAVE NO IDEA WHAT RECALL ISSUES IT HASH LATCH DOOR CHECK LOOK AT  THE SALES SERVICE FORD DEALERSHIP!2020  *TR</t>
  </si>
  <si>
    <t>FOCUS - 2013. MY FORD CAR ENGINE LIGHT IS ON WHENEVER IT RAINS AND MY FORD CAR STALLS AND I HAVE NO IDEA WHAT RECALL ISSUES IT HASH LATCH DOOR CHECK LOOK AT  THE SALES SERVICE FORD DEALERSHIP!2020  *TR</t>
  </si>
  <si>
    <t>1ZVFT80N565</t>
  </si>
  <si>
    <t>THE "WELL" UNDERNEATH THE WINDSHIELD BECAME CLOGGED WITH DEBRIS, CAUSING WATER TO BACK UP THROUGH THE A/C VENTS INTO THE CAR, DAMAGING THE ELECTRICAL EQUIPMENT. THERE ARE NO INSTRUCTIONS IN THE MANUAL RELATED TO SERVICING THIS PART OF THE CAR.    ADDITIONALLY, THE DOOR HANDLES CAN BECOME "STUCK" IN THE OPEN POSITION WITHOUT THE DRIVER NOTICING BECAUSE THE DOOR STILL CLOSES; HOWEVER, THE DOORS MAY COME BACK OPEN WHEN THE VEHICLE IS OPERATED.  *TR</t>
  </si>
  <si>
    <t>WINDSHIELD WELL DESIGN | COLLECT DEBRIS</t>
  </si>
  <si>
    <t>MUSTANG - 2006. THE "WELL" UNDERNEATH THE WINDSHIELD BECAME CLOGGED WITH DEBRIS, CAUSING WATER TO BACK UP THROUGH THE A/C VENTS INTO THE CAR, DAMAGING THE ELECTRICAL EQUIPMENT. THERE ARE NO INSTRUCTIONS IN THE MANUAL RELATED TO SERVICING THIS PART OF THE CAR.    ADDITIONALLY, THE DOOR HANDLES CAN BECOME "STUCK" IN THE OPEN POSITION WITHOUT THE DRIVER NOTICING BECAUSE THE DOOR STILL CLOSES; HOWEVER, THE DOORS MAY COME BACK OPEN WHEN THE VEHICLE IS OPERATED.  *TR</t>
  </si>
  <si>
    <t>C/ZF - S197N MUSTANG [05-14]</t>
  </si>
  <si>
    <t>ZA - MUSTANG (LESS SVT) (NA)</t>
  </si>
  <si>
    <t>1FMCU9J98EU</t>
  </si>
  <si>
    <t>TL* THE CONTACT OWNS A 2014 FORD ESCAPE. THE CONTACT STATED THAT WHILE DRIVING AT APPROXIMATELY 45 MPH, THE REAR DRIVER'S SIDE DOOR FAILED TO REMAIN CLOSED. THE CONTACT MENTIONED THAT THE DOOR FAILED TO LOCK FROM THE INSIDE OF THE VEHICLE MANUALLY OR WHEN USING THE KEYFOB. THE CONTACT CALLED O.C. WELCH FORD (4920 INDEPENDENCE BLVD, HARDEEVILLE, SC 29927, (843) 288-0100) AND INFORMED THE DEALER OF THE FAILURE. THE CONTACT WAS INFORMED THAT THE VEHICLE WAS NOT INCLUDED IN NHTSA CAMPAIGN NUMBER: 16V643000 (LATCHES/LOCKS/LINKAGES). THE VEHICLE WAS NOT REPAIRED. THE MANUFACTURER WAS NOTIFIED OF THE FAILURE AND PROVIDED A CASE NUMBER. THE APPROXIMATE FAILURE MILEAGE WAS 130,000.</t>
  </si>
  <si>
    <t>ESCAPE - 2014. TL* THE CONTACT OWNS A 2014 FORD ESCAPE. THE CONTACT STATED THAT WHILE DRIVING AT APPROXIMATELY 45 MPH, THE REAR DRIVER'S SIDE DOOR FAILED TO REMAIN CLOSED. THE CONTACT MENTIONED THAT THE DOOR FAILED TO LOCK FROM THE INSIDE OF THE VEHICLE MANUALLY OR WHEN USING THE KEYFOB. THE CONTACT CALLED O.C. WELCH FORD (4920 INDEPENDENCE BLVD, HARDEEVILLE, SC 29927, (843) 288-0100) AND INFORMED THE DEALER OF THE FAILURE. THE CONTACT WAS INFORMED THAT THE VEHICLE WAS NOT INCLUDED IN NHTSA CAMPAIGN NUMBER: 16V643000 (LATCHES/LOCKS/LINKAGES). THE VEHICLE WAS NOT REPAIRED. THE MANUFACTURER WAS NOTIFIED OF THE FAILURE AND PROVIDED A CASE NUMBER. THE APPROXIMATE FAILURE MILEAGE WAS 130,000.</t>
  </si>
  <si>
    <t>2FMPK4J81HB</t>
  </si>
  <si>
    <t xml:space="preserve">TL* THE CONTACT OWNS A 2017 FORD EDGE. THE CONTACT STATED THAT WHILE DRIVING APPROXIMATELY 30 MPH, THE CONTACT HEARD A POPPING SOUND COMING FROM ABOVE THEIR HEAD. THE CONTACT LOOKED AT THE SUNROOF AND SAW NO DAMAGE. THE CONTACT STATED THAT LATER IN THE DAY AFTER PARKING THE VEHICLE, THE CONTACT BECAME AWARE OF A CRACK TO THE SUNROOF GLASS WITH TWO ADDITIONAL SMALLER CRACKS. THE CONTACT WAS UNAWARE OF ANY IMPACTS TO THE SUNROOF. THE CONTACT TOOK THE VEHICLE TO BICKFORD FORD (3100 BICKFORD AVE, SNOHOMISH, WA 98290, (425) 334-4045), WHERE THE CONTACT WAS INFORMED OF POSSIBLE CRACKS FROM ROCKS OR ROAD DEBRIS. THE CONTACT WAS REFERRED TO THE INSURANCE PROVIDER FOR ASSISTANCE. THE VEHICLE WAS NOT REPAIRED. THE MANUFACTURER WAS NOT MADE AWARE OF THE FAILURE. THE APPROXIMATE FAILURE MILEAGE WAS 45,600. </t>
  </si>
  <si>
    <t xml:space="preserve">EDGE - 2017. TL* THE CONTACT OWNS A 2017 FORD EDGE. THE CONTACT STATED THAT WHILE DRIVING APPROXIMATELY 30 MPH, THE CONTACT HEARD A POPPING SOUND COMING FROM ABOVE THEIR HEAD. THE CONTACT LOOKED AT THE SUNROOF AND SAW NO DAMAGE. THE CONTACT STATED THAT LATER IN THE DAY AFTER PARKING THE VEHICLE, THE CONTACT BECAME AWARE OF A CRACK TO THE SUNROOF GLASS WITH TWO ADDITIONAL SMALLER CRACKS. THE CONTACT WAS UNAWARE OF ANY IMPACTS TO THE SUNROOF. THE CONTACT TOOK THE VEHICLE TO BICKFORD FORD (3100 BICKFORD AVE, SNOHOMISH, WA 98290, (425) 334-4045), WHERE THE CONTACT WAS INFORMED OF POSSIBLE CRACKS FROM ROCKS OR ROAD DEBRIS. THE CONTACT WAS REFERRED TO THE INSURANCE PROVIDER FOR ASSISTANCE. THE VEHICLE WAS NOT REPAIRED. THE MANUFACTURER WAS NOT MADE AWARE OF THE FAILURE. THE APPROXIMATE FAILURE MILEAGE WAS 45,600. </t>
  </si>
  <si>
    <t>1FTEW1EP3FF</t>
  </si>
  <si>
    <t>DRIVING ON THE HIGHWAY, WIPERS WOULD NOT CHANGE SPEED FROM SLOWEST TO ANYTHING ELSE.  HAVE ALSO HAD ISSUES WITH WIPERS TURNING THEMSELVES ON AND STAYING ON EVEN WHEN IN THE OFF POSITION.  *TR</t>
  </si>
  <si>
    <t>F-150 - 2015. DRIVING ON THE HIGHWAY, WIPERS WOULD NOT CHANGE SPEED FROM SLOWEST TO ANYTHING ELSE.  HAVE ALSO HAD ISSUES WITH WIPERS TURNING THEMSELVES ON AND STAYING ON EVEN WHEN IN THE OFF POSITION.  *TR</t>
  </si>
  <si>
    <t>NM0GE9G79E1</t>
  </si>
  <si>
    <t>PANORAMIC MOON ROOF (NON-MOVABLE) URETHANE SEAM SEPARATED FROM BODY AND PRESENTS AIR/WATER LEAK AT HIGHWAY SPEEDS. IF UNCHECKED, RESEARCH FOUND OTHER TRANSIT CONNECTS WHERE THE ENTIRE MOONROOF BECAME DETACHED AND FLEW OFF THE VEHICLE. HAPPENED GRADUALLY OVER THE COURSE OF A MONTH, WHILE DRIVING.    THERE IS AN EXISTING RECALL (20S22) FOR THIS CONDITION, BUT FORD REFUSED COVERAGE FOR MY VEHICLE SPECIFICALLY.  *TR</t>
  </si>
  <si>
    <t>TRANSIT CONNECT - 2014. PANORAMIC MOON ROOF (NON-MOVABLE) URETHANE SEAM SEPARATED FROM BODY AND PRESENTS AIR/WATER LEAK AT HIGHWAY SPEEDS. IF UNCHECKED, RESEARCH FOUND OTHER TRANSIT CONNECTS WHERE THE ENTIRE MOONROOF BECAME DETACHED AND FLEW OFF THE VEHICLE. HAPPENED GRADUALLY OVER THE COURSE OF A MONTH, WHILE DRIVING.    THERE IS AN EXISTING RECALL (20S22) FOR THIS CONDITION, BUT FORD REFUSED COVERAGE FOR MY VEHICLE SPECIFICALLY.  *TR</t>
  </si>
  <si>
    <t>1FMCU0F74EU</t>
  </si>
  <si>
    <t>TL* THE CONTACT OWNS A 2014 FORD ESCAPE. THE CONTACT STATED THAT THE REAR DRIVER'S SIDE DOOR FAILED TO LATCH SECURELY. THE CONTACT CALLED BEACH FORD LOCATED AT 2717 VIRGINIA BEACH BLVD, VIRGINIA BEACH, VA 23452 (757)486-2718) AND WAS INFORMED THAT THE VEHICLE WAS NOT SUBJECTED TO A RECALL. THE CONTACT ALSO CALLED THE CAVALIER FORD 1515 S MILITARY HWY, CHESAPEAKE, VA 23320, (757-424-6640) AND WAS PROVIDED SIMILAR INFORMATION. THE MANUFACTURER WAS NOT MADE AWARE OF THE FAILURE. THE VEHICLE WAS NOT REPAIRED. THE FAILURE MILEAGE WAS APPROXIMATELY 127,500.</t>
  </si>
  <si>
    <t>ESCAPE - 2014. TL* THE CONTACT OWNS A 2014 FORD ESCAPE. THE CONTACT STATED THAT THE REAR DRIVER'S SIDE DOOR FAILED TO LATCH SECURELY. THE CONTACT CALLED BEACH FORD LOCATED AT 2717 VIRGINIA BEACH BLVD, VIRGINIA BEACH, VA 23452 (757)486-2718) AND WAS INFORMED THAT THE VEHICLE WAS NOT SUBJECTED TO A RECALL. THE CONTACT ALSO CALLED THE CAVALIER FORD 1515 S MILITARY HWY, CHESAPEAKE, VA 23320, (757-424-6640) AND WAS PROVIDED SIMILAR INFORMATION. THE MANUFACTURER WAS NOT MADE AWARE OF THE FAILURE. THE VEHICLE WAS NOT REPAIRED. THE FAILURE MILEAGE WAS APPROXIMATELY 127,500.</t>
  </si>
  <si>
    <t>3FA6P0H70DR</t>
  </si>
  <si>
    <t>TL* THE CONTACT OWNS A 2013 FORD FUSION. THE CONTACT STATED THAT THE FRONT AND REAR PASSENGER'S SIDE DOOR FAILED TO LATCH SECURELY. THE VEHICLE WAS NOT TAKEN TO BE DIAGNOSED NOR REPAIRED. THE CONTACT REFERENCED THE FAILURE TO NHTSA CAMPAIGN NUMBER: 15V246000 (LATCHES/LOCKS/LINKAGES) HOWEVER, THE VIN WAS NOT INCLUDED. NEITHER THE MANUFACTURER NOR THE DEALER WERE NOTIFIED OF THE FAILURE. THE FAILURE MILEAGE WAS UNKNOWN.</t>
  </si>
  <si>
    <t>FUSION - 2013. TL* THE CONTACT OWNS A 2013 FORD FUSION. THE CONTACT STATED THAT THE FRONT AND REAR PASSENGER'S SIDE DOOR FAILED TO LATCH SECURELY. THE VEHICLE WAS NOT TAKEN TO BE DIAGNOSED NOR REPAIRED. THE CONTACT REFERENCED THE FAILURE TO NHTSA CAMPAIGN NUMBER: 15V246000 (LATCHES/LOCKS/LINKAGES) HOWEVER, THE VIN WAS NOT INCLUDED. NEITHER THE MANUFACTURER NOR THE DEALER WERE NOTIFIED OF THE FAILURE. THE FAILURE MILEAGE WAS UNKNOWN.</t>
  </si>
  <si>
    <t>2FMDK3JC9BB</t>
  </si>
  <si>
    <t>THE DOOR LATCH SENSOR DOSE NOT WORK ALL THE TIME. WITCH MEANS THE DOORS WILL NOT LOCK WHICH MAKES ME FEEL UNSAFE DRIVING MY VEHICLE. THERE HAS BEEN A LOT OF COMPLAINTS ON THIS WITH THE EDGES YEARS 2011 TO 2013. THERE SHOULD BE A RECALL ON THIS IF A LOT OF PEOPLE ARE HAVE THIS PROBLEM TO KEEP US SAFE. ANYONE COULD OPEN YOUR DOOR AT A RED LIGHT.  *TR</t>
  </si>
  <si>
    <t>EDGE - 2011. THE DOOR LATCH SENSOR DOSE NOT WORK ALL THE TIME. WITCH MEANS THE DOORS WILL NOT LOCK WHICH MAKES ME FEEL UNSAFE DRIVING MY VEHICLE. THERE HAS BEEN A LOT OF COMPLAINTS ON THIS WITH THE EDGES YEARS 2011 TO 2013. THERE SHOULD BE A RECALL ON THIS IF A LOT OF PEOPLE ARE HAVE THIS PROBLEM TO KEEP US SAFE. ANYONE COULD OPEN YOUR DOOR AT A RED LIGHT.  *TR</t>
  </si>
  <si>
    <t>1FMCU9DG6AK</t>
  </si>
  <si>
    <t>TL* THE CONTACT OWNS A 2010 FORD ESCAPE. THE CONTACT STATED THAT AFTER LOADING GROCERIES INTO THE REAR CARGO AREA OF THE VEHICLE, THE HATCH DOOR WAS CLOSED AND THE REAR HATCH WINDOW SHATTERED. THERE WAS GLASS ON THE CONTACT AND INSIDE OF THE VEHICLE. THE CONTACT WAS NOT INJURED BY THE SHATTERED GLASS. THE MANUFACTURER WAS CONTACTED AND THE CONTACT WAS INFORMED THAT THERE WERE NO RECALLS ON THE VEHICLE FOR THE FAILURE THAT WAS EXPERIENCED. THE CONTACT WAS REFERRED TO NHTSA FOR ASSISTANCE. THE VEHICLE WAS NOT REPAIRED. THE FAILURE MILEAGE WAS APPROXIMATELY 190,000.</t>
  </si>
  <si>
    <t>ESCAPE - 2010. TL* THE CONTACT OWNS A 2010 FORD ESCAPE. THE CONTACT STATED THAT AFTER LOADING GROCERIES INTO THE REAR CARGO AREA OF THE VEHICLE, THE HATCH DOOR WAS CLOSED AND THE REAR HATCH WINDOW SHATTERED. THERE WAS GLASS ON THE CONTACT AND INSIDE OF THE VEHICLE. THE CONTACT WAS NOT INJURED BY THE SHATTERED GLASS. THE MANUFACTURER WAS CONTACTED AND THE CONTACT WAS INFORMED THAT THERE WERE NO RECALLS ON THE VEHICLE FOR THE FAILURE THAT WAS EXPERIENCED. THE CONTACT WAS REFERRED TO NHTSA FOR ASSISTANCE. THE VEHICLE WAS NOT REPAIRED. THE FAILURE MILEAGE WAS APPROXIMATELY 190,000.</t>
  </si>
  <si>
    <t>1FM5K8GC0LG</t>
  </si>
  <si>
    <t>WHILE I WAS DRIVING ON THE INTERSTATE, IN THE LEFT MOST LANE, THERE WAS ROAD ON THE SIDE OF THE ROAD SIGHTED AHEAD THAT WAS EXTENDING INTO THE LEFT LANE I WAS TRAVELING IN.  TO AVOID THE UPCOMING LANE INFRINGEMENT, I NEEDED TO ACCELERATE TO CHANGE LANES TO THE RIGHT OF ME.  I HAD PLENTY OF ROOM TO EXECUTE EVASIVE MANEUVERS; THE 2020 EXPLORER ST HOWEVER, DID NOT ALLOW ME TO CHANGE LANES AND INSTEAD APPLIED THE BRAKES AND FROZE MY ABILITY TO STEER - ALMOST CAUSING AN ACCIDENT.  THIS HAS HAPPENED TWICE ON THE INTERSTATE.  I TOOK THE VEHICLE TO FORD - NO EXPLANATION/CANNOT FIND A PROBLEM.  THE VEHICLE ALSO UNEXPECTEDLY BREAKS WHEN NOTHING IS NEAR IT.  THIS ALSO HAPPENS IN REVERSE.  THE CAR WILL NOT LET ME REVERSE OUT OF MY GARAGE - NOTHING IS ANYWHERE NEAR IT!!!  I HAVE TO TURN THE CAR OFF AND RESTART IT TO CLEAR ITS SENSORS. NOTHING IS THERE!!!  I HAVE HAD THE CAR ABOUT 7 MONTHS AND ONLY HAVE ABOUT 2000 MILES ON THE CAR.  I'M AFRAID TO DRIVE IT AND WANT TO RETURN IT.  THE SENSORS ARE OBVIOUSLY MALFUNCTIONING.      THE VEHICLE WILL NOT REMEMBER SEAT SETTINGS OR MIRROR SETTINGS.  IT ALSO INADVERTENTLY CHANGES THE SEAT LOCATION WHILE GOING FROM PARK TO DRIVE OR SITTING AT A LIGHT AND PUSHES IT ALL THE WAY FORWARD RAMMING MY KNEES/LEGS INTO THE DASH.... IT WILL NOT STOP GOING FORWARD UNLESS I TURN THE VEHICLE COMPLETELY OFF.  THIS IS DEFINITELY A MALFUNCTION.  I HAVE TAKEN IT TO FORD DEALER SERVICE - THEY CANNOT FIND A PROBLEM.  *TR</t>
  </si>
  <si>
    <t>EXTERIOR MIRRORS | UNSPECIFIED</t>
  </si>
  <si>
    <t>EXPLORER - 2020. WHILE I WAS DRIVING ON THE INTERSTATE, IN THE LEFT MOST LANE, THERE WAS ROAD ON THE SIDE OF THE ROAD SIGHTED AHEAD THAT WAS EXTENDING INTO THE LEFT LANE I WAS TRAVELING IN.  TO AVOID THE UPCOMING LANE INFRINGEMENT, I NEEDED TO ACCELERATE TO CHANGE LANES TO THE RIGHT OF ME.  I HAD PLENTY OF ROOM TO EXECUTE EVASIVE MANEUVERS; THE 2020 EXPLORER ST HOWEVER, DID NOT ALLOW ME TO CHANGE LANES AND INSTEAD APPLIED THE BRAKES AND FROZE MY ABILITY TO STEER - ALMOST CAUSING AN ACCIDENT.  THIS HAS HAPPENED TWICE ON THE INTERSTATE.  I TOOK THE VEHICLE TO FORD - NO EXPLANATION/CANNOT FIND A PROBLEM.  THE VEHICLE ALSO UNEXPECTEDLY BREAKS WHEN NOTHING IS NEAR IT.  THIS ALSO HAPPENS IN REVERSE.  THE CAR WILL NOT LET ME REVERSE OUT OF MY GARAGE - NOTHING IS ANYWHERE NEAR IT!!!  I HAVE TO TURN THE CAR OFF AND RESTART IT TO CLEAR ITS SENSORS. NOTHING IS THERE!!!  I HAVE HAD THE CAR ABOUT 7 MONTHS AND ONLY HAVE ABOUT 2000 MILES ON THE CAR.  I'M AFRAID TO DRIVE IT AND WANT TO RETURN IT.  THE SENSORS ARE OBVIOUSLY MALFUNCTIONING.      THE VEHICLE WILL NOT REMEMBER SEAT SETTINGS OR MIRROR SETTINGS.  IT ALSO INADVERTENTLY CHANGES THE SEAT LOCATION WHILE GOING FROM PARK TO DRIVE OR SITTING AT A LIGHT AND PUSHES IT ALL THE WAY FORWARD RAMMING MY KNEES/LEGS INTO THE DASH.... IT WILL NOT STOP GOING FORWARD UNLESS I TURN THE VEHICLE COMPLETELY OFF.  THIS IS DEFINITELY A MALFUNCTION.  I HAVE TAKEN IT TO FORD DEALER SERVICE - THEY CANNOT FIND A PROBLEM.  *TR</t>
  </si>
  <si>
    <t>1LN6L9SK0H5</t>
  </si>
  <si>
    <t>TL* THE CONTACT'S GRANDMOTHER OWNS A 2017 LINCOLN CONTINENTAL. THE CONTACT STATED THE REAR PASSENGER DOOR AJAR WARNING LIGHT WAS ILLUMINATED. THE VEHICLE WAS TAKEN TO MILLER FORD LOCATED AT 1596 NJ-38, LUMBERTON, NJ 08048, (609) 261-7836, TO BE DIAGNOSED. THE CONTACT WAS INFORMED THAT THE REAR PASSENGER DOOR LATCH NEEDED TO BE REPLACED. THE VEHICLE HAD NOT BEEN REPAIRED AS OF YET. UPON INVESTIGATION, THE CONTACT ASSOCIATED THE FAILURE WITH NHTSA CAMPAIGN NUMBER: 19V077000 (LATCHES/LOCKS/LINKAGES) HOWEVER, THE VIN WAS INCLUDED IN THE RECALL. THE MANUFACTURER WAS MADE AWARE OF THE FAILURE. THE CONTACT WAS INFORMED THAT NHTSA CAMPAIGN NUMBER: 19V077000 (LATCHES/LOCKS/LINKAGES) REPAIR WAS NOT COMPLETED IN NOVEMBER OF 2019. THE FAILURE MILEAGE WAS 158,780. *DT*JB</t>
  </si>
  <si>
    <t>CONTINENTAL - 2017. TL* THE CONTACT'S GRANDMOTHER OWNS A 2017 LINCOLN CONTINENTAL. THE CONTACT STATED THE REAR PASSENGER DOOR AJAR WARNING LIGHT WAS ILLUMINATED. THE VEHICLE WAS TAKEN TO MILLER FORD LOCATED AT 1596 NJ-38, LUMBERTON, NJ 08048, (609) 261-7836, TO BE DIAGNOSED. THE CONTACT WAS INFORMED THAT THE REAR PASSENGER DOOR LATCH NEEDED TO BE REPLACED. THE VEHICLE HAD NOT BEEN REPAIRED AS OF YET. UPON INVESTIGATION, THE CONTACT ASSOCIATED THE FAILURE WITH NHTSA CAMPAIGN NUMBER: 19V077000 (LATCHES/LOCKS/LINKAGES) HOWEVER, THE VIN WAS INCLUDED IN THE RECALL. THE MANUFACTURER WAS MADE AWARE OF THE FAILURE. THE CONTACT WAS INFORMED THAT NHTSA CAMPAIGN NUMBER: 19V077000 (LATCHES/LOCKS/LINKAGES) REPAIR WAS NOT COMPLETED IN NOVEMBER OF 2019. THE FAILURE MILEAGE WAS 158,780. *DT*JB</t>
  </si>
  <si>
    <t>3FA6P0RU3JR</t>
  </si>
  <si>
    <t>THE SUNROOF LEAKS INTO THE INSIDE OF THE CAR SATURATING THE HEADLINER AND THE WATER IS COMING THROUGH AND DRIPPING DIRECTLY ON THE SHIFTER, ECO BUTTON, AND THE TRACTION CONTROL BUTTON. I AM AFRAID IT'S GOING TO MESS WITH THE WIRING THROUGHOUT THE WHOLE CAR.  *TR</t>
  </si>
  <si>
    <t>FUSION - 2018. THE SUNROOF LEAKS INTO THE INSIDE OF THE CAR SATURATING THE HEADLINER AND THE WATER IS COMING THROUGH AND DRIPPING DIRECTLY ON THE SHIFTER, ECO BUTTON, AND THE TRACTION CONTROL BUTTON. I AM AFRAID IT'S GOING TO MESS WITH THE WIRING THROUGHOUT THE WHOLE CAR.  *TR</t>
  </si>
  <si>
    <t>1FMCU0G93FU</t>
  </si>
  <si>
    <t>TO WHOM MAY CONCERN:  I HAVE TAKEN MY VEHICLE IN FOR THE RECALL 16V643000_RECALL 16S30. DOOR LATCHES MAY BREAK IN RESULT PREVENTING THE DOORS FROM SECURELY CLOSED WHEN, IN FACT, IT IS NOT. AS A MATTER FACT, WHILE THE VEHICLE IS MOTION ALL OF THE REAR DOORS OPEN UP. I HAD TO TIE IT UP WITH ROPE AS I TAKING INTO THE DEALERSHIP.    VEHICLE VIN:[XXX]    FORD OF KENDALL S DIXIE HWY, PALMETTO BAY, FL 33157   NOW THE DEALERSHIP IS SAYING THAT I NEED A CASE NUMBER IN ORDER TO FIX THE MATTER AT HAND. I ALSO CONCERN ABOUT OTHER RECALLS FOR THIS VEHICLE LISTED BELOW:  15V436000_RECALL 15C06-IGNITION SWITCH (KEYS/BUTTON)  15V406000_RECALL 15C03-BLANK DISPLAY ON MY INSTRUMENT PANEL  17V472000_RECALL 17S17-IMPROPERLY MANUFACTURED BOLTS FOR SEAT BELTS/ BUCKLES OR SEATBELT ANCHORS COULD HAVE BEEN USED.   PLEASE CONTACT ME ASAP AT [XXX]    INFORMATION REDACTED PURSUANT TO THE FREEDOM OF INFORMATION ACT (FOIA), 5 U.S.C. 552(B)(6).  *TR</t>
  </si>
  <si>
    <t>ESCAPE - 2015. TO WHOM MAY CONCERN:  I HAVE TAKEN MY VEHICLE IN FOR THE RECALL 16V643000_RECALL 16S30. DOOR LATCHES MAY BREAK IN RESULT PREVENTING THE DOORS FROM SECURELY CLOSED WHEN, IN FACT, IT IS NOT. AS A MATTER FACT, WHILE THE VEHICLE IS MOTION ALL OF THE REAR DOORS OPEN UP. I HAD TO TIE IT UP WITH ROPE AS I TAKING INTO THE DEALERSHIP.    VEHICLE VIN:[XXX]    FORD OF KENDALL S DIXIE HWY, PALMETTO BAY, FL 33157   NOW THE DEALERSHIP IS SAYING THAT I NEED A CASE NUMBER IN ORDER TO FIX THE MATTER AT HAND. I ALSO CONCERN ABOUT OTHER RECALLS FOR THIS VEHICLE LISTED BELOW:  15V436000_RECALL 15C06-IGNITION SWITCH (KEYS/BUTTON)  15V406000_RECALL 15C03-BLANK DISPLAY ON MY INSTRUMENT PANEL  17V472000_RECALL 17S17-IMPROPERLY MANUFACTURED BOLTS FOR SEAT BELTS/ BUCKLES OR SEATBELT ANCHORS COULD HAVE BEEN USED.   PLEASE CONTACT ME ASAP AT [XXX]    INFORMATION REDACTED PURSUANT TO THE FREEDOM OF INFORMATION ACT (FOIA), 5 U.S.C. 552(B)(6).  *TR</t>
  </si>
  <si>
    <t>1FM5K7D84FG</t>
  </si>
  <si>
    <t>THE DOOR, WINDSHIELD, AND EXTERNAL WINDOW SEALS ARE RAPIDLY DETERIORATING, THE PAINT ON THE CAR HOOD IS BLISTERING AND ABOUT TO PEEL OFF LIKE PAINT DID ON CARS SEVERAL AGO, LEAVING BARE METAL VISIBLE UNDERNEATH.  *TR</t>
  </si>
  <si>
    <t>EXPLORER - 2015. THE DOOR, WINDSHIELD, AND EXTERNAL WINDOW SEALS ARE RAPIDLY DETERIORATING, THE PAINT ON THE CAR HOOD IS BLISTERING AND ABOUT TO PEEL OFF LIKE PAINT DID ON CARS SEVERAL AGO, LEAVING BARE METAL VISIBLE UNDERNEATH.  *TR</t>
  </si>
  <si>
    <t>3FAHP0HA5AR</t>
  </si>
  <si>
    <t>DASH PANEL INDICATED DOOR AJAR, EMERGENCY AND OTHER BRAKES WERE ENGAGED, TIRE PRESSURE LOW, INTERIOR LIGHTS CAME ON, BLINKERS NO LONGER WORK. THIS ALL HAPPENED SUDDENLY WHILE DRIVING DOWN A FLAT STREET, 25 MPH,  WEATHER WAS 65 DEGREES, DRY WEATHER, DURING THE DAY.  *TR</t>
  </si>
  <si>
    <t>FUSION - 2010. DASH PANEL INDICATED DOOR AJAR, EMERGENCY AND OTHER BRAKES WERE ENGAGED, TIRE PRESSURE LOW, INTERIOR LIGHTS CAME ON, BLINKERS NO LONGER WORK. THIS ALL HAPPENED SUDDENLY WHILE DRIVING DOWN A FLAT STREET, 25 MPH,  WEATHER WAS 65 DEGREES, DRY WEATHER, DURING THE DAY.  *TR</t>
  </si>
  <si>
    <t>1FATP8UH0G5</t>
  </si>
  <si>
    <t>TRAVELING ON THE INTERSTATE AT APPROXIMATELY 70 MPH, TWICE IN A 12 HOUR DRIVING PERIOD MY DRIVER?S DOOR UNLATCHED AND I GOT A ?DRIVERS DOOR AJAR? WARNING ON THE DASH AND COULD SEE DAYLIGHT AROUND THE RIM OF THE DOOR.  FOUND THESE REFERENCE NUMBERS ONLINE 20V177000  FORD REF #20S15.  *TR</t>
  </si>
  <si>
    <t>MUSTANG - 2016. TRAVELING ON THE INTERSTATE AT APPROXIMATELY 70 MPH, TWICE IN A 12 HOUR DRIVING PERIOD MY DRIVER?S DOOR UNLATCHED AND I GOT A ?DRIVERS DOOR AJAR? WARNING ON THE DASH AND COULD SEE DAYLIGHT AROUND THE RIM OF THE DOOR.  FOUND THESE REFERENCE NUMBERS ONLINE 20V177000  FORD REF #20S15.  *TR</t>
  </si>
  <si>
    <t>1FM5K7DH1HG</t>
  </si>
  <si>
    <t>WHILE DRIVING ON THE HIGHWAY THE RIGHT SIDE PANEL OF THE WINDSHIELD FLEW OFF ALONG WITH THE RUBBER SEALANT.  THIS CAUSED THE CAR BEHIND ME TO SWERVE IN ORDER TO AVOID IT HITTING.  *TR</t>
  </si>
  <si>
    <t>EXPLORER - 2017. WHILE DRIVING ON THE HIGHWAY THE RIGHT SIDE PANEL OF THE WINDSHIELD FLEW OFF ALONG WITH THE RUBBER SEALANT.  THIS CAUSED THE CAR BEHIND ME TO SWERVE IN ORDER TO AVOID IT HITTING.  *TR</t>
  </si>
  <si>
    <t>1FTEW1EP7GK</t>
  </si>
  <si>
    <t>I GOT IN MY TRUCK THIS MORNING 5/24/2020 CLOSED MY DRIVERS DOOR AND HEARD A LOUD POP LIKE A GUN SHOT. I LOOKED BACK AND MY REAR GLASS EXPLODED. GLASS WENT EVERYWHERE. THE TRUCK HAD NOT BEEN DRIVEN ANYWHERE FOR 3 DAYS. THE TRUCK HAS 42000 MILES. THE TRUCK HAD 38 MILES WHEN I PURCHASED IT. THIS HAPPENED AGAIN IN 2018. I WENT AND GOT IN THE TRUCK AND STARTED IT. I HEARD A LOUD POP AND THE SLIDING GLASS IN THE REAR WINDOW EXPLODED. THE TRUCK HAD UNDER 20000 MILES. FORD WOULD NOT COVER IT. I HAVE READ ARTICLES THAT STATE THE PROBLEM MAY BE THE DEFROSTER GETTING TO HOT AND SHATTERING THE GLASS. ALL I KNOW IS THIS IS THE SECOND TIME IN TWO YEARS FOR THIS TRUCK. THE TRUCK WAS NOT MOVING EACH TIME.  *TR</t>
  </si>
  <si>
    <t>F-150 - 2016. I GOT IN MY TRUCK THIS MORNING 5/24/2020 CLOSED MY DRIVERS DOOR AND HEARD A LOUD POP LIKE A GUN SHOT. I LOOKED BACK AND MY REAR GLASS EXPLODED. GLASS WENT EVERYWHERE. THE TRUCK HAD NOT BEEN DRIVEN ANYWHERE FOR 3 DAYS. THE TRUCK HAS 42000 MILES. THE TRUCK HAD 38 MILES WHEN I PURCHASED IT. THIS HAPPENED AGAIN IN 2018. I WENT AND GOT IN THE TRUCK AND STARTED IT. I HEARD A LOUD POP AND THE SLIDING GLASS IN THE REAR WINDOW EXPLODED. THE TRUCK HAD UNDER 20000 MILES. FORD WOULD NOT COVER IT. I HAVE READ ARTICLES THAT STATE THE PROBLEM MAY BE THE DEFROSTER GETTING TO HOT AND SHATTERING THE GLASS. ALL I KNOW IS THIS IS THE SECOND TIME IN TWO YEARS FOR THIS TRUCK. THE TRUCK WAS NOT MOVING EACH TIME.  *TR</t>
  </si>
  <si>
    <t>3FADP4EJ4BM</t>
  </si>
  <si>
    <t>THE DOOR HANDLES ARE VERY FLIMZY AN WEAK WHEN PULLED TO OPEN DOORS N SO FAR BOTH PASSENGER SIDES HAVE BROKE OFF. I'LL HAVE TO GET A PICTURE AN SEND IT AFTER. THIS HAPPENED TO PREVIOUS OWNER AN I HAD TO RIG HANDLES SO I DON'T LOSE THEM GOING DOWN ROAD.  *TR</t>
  </si>
  <si>
    <t>FIESTA - 2011. THE DOOR HANDLES ARE VERY FLIMZY AN WEAK WHEN PULLED TO OPEN DOORS N SO FAR BOTH PASSENGER SIDES HAVE BROKE OFF. I'LL HAVE TO GET A PICTURE AN SEND IT AFTER. THIS HAPPENED TO PREVIOUS OWNER AN I HAD TO RIG HANDLES SO I DON'T LOSE THEM GOING DOWN ROAD.  *TR</t>
  </si>
  <si>
    <t>1FTEW1CF2FK</t>
  </si>
  <si>
    <t>DOOR LOCKS ON THE DRIVERS SIDE BOTH FRONT AND BACK HAS STOPPED LOCKING ELECTRONICALLY.  YOU CAN STILL MANUALLY LOCK AND UNLOCK THE DOORS.  NEITHER THE REMOTE OR THE FACTORY MOUNTED TOGGLE SWITCH WILL LOCK OR UNLOCK THE DRIVERS SIDE DOORS.  ALL THE OTHER DOORS INCLUDING THE TAILGATE WORK NORMALLY.</t>
  </si>
  <si>
    <t>F-150 - 2015. DOOR LOCKS ON THE DRIVERS SIDE BOTH FRONT AND BACK HAS STOPPED LOCKING ELECTRONICALLY.  YOU CAN STILL MANUALLY LOCK AND UNLOCK THE DOORS.  NEITHER THE REMOTE OR THE FACTORY MOUNTED TOGGLE SWITCH WILL LOCK OR UNLOCK THE DRIVERS SIDE DOORS.  ALL THE OTHER DOORS INCLUDING THE TAILGATE WORK NORMALLY.</t>
  </si>
  <si>
    <t>3FAGP0G79GR</t>
  </si>
  <si>
    <t>WAS STOPPED AND PARKED IN A PARKING LOT . WHEN I EXITED THE DRIVER SIDE AND CLOSED THE DOOR. WHEN I DID THAT THE DOOR BOUNCED BACK. I TRIED AGAIN AND IT DIDN'T CLOSE COMPLETELY.THE DOOR LATCH IS IN THE UNLOCKED POSITION. IT DOESN'T STAY CLOSED, IF I WAS DRIVING AND THIS HAD HAPPENED I OR SOMEONE ELSE COULD OF BEEN SERIOUSLY HURT.</t>
  </si>
  <si>
    <t>FUSION - 2016. WAS STOPPED AND PARKED IN A PARKING LOT . WHEN I EXITED THE DRIVER SIDE AND CLOSED THE DOOR. WHEN I DID THAT THE DOOR BOUNCED BACK. I TRIED AGAIN AND IT DIDN'T CLOSE COMPLETELY.THE DOOR LATCH IS IN THE UNLOCKED POSITION. IT DOESN'T STAY CLOSED, IF I WAS DRIVING AND THIS HAD HAPPENED I OR SOMEONE ELSE COULD OF BEEN SERIOUSLY HURT.</t>
  </si>
  <si>
    <t>1FMCU9J94KU</t>
  </si>
  <si>
    <t>WHEN YOU HIT THE BUTTON TO CLOSE THE LIFTGATE IT DOESN'T USUALLY LATCH. MANY TIMES I HAVE TO MANUALLY CLOSE IT BECAUSE WHEN I PUSH THE BUTTON THE LIFTGATE WILL CLOSE DOWN BUT IT WON'T LATCH. I HAVE TAKEN THE VEHICLE TO A FORD DEALER 2X. THE FIRST TIME THEY CONFIRMED THE ISSUE AND REPLACED A MECHANISM THAT CONTROLS THE LIFTGATE. THE PROBLEM CAME BACK LESS THAN 1 WEEK LATER. WHEN I TOOK IT BACK THEY CLAIMED IT ALWAYS LATCHED WHEN THEY TESTED, AND DIDN'T DO ANYTHING TO IT. MEANWHILE, I TOOK IT HOME AND IT STILL WON'T LATCH WHEN I TRY TO CLOSE IT WITH THE BUTTON. VEHICLE IS ALWAYS OFF, PARKED, WHEN I TRY TO CLOSE THE LIFTGATE.  THE ONLY ODD THING I NOTICED IS IF I KEEP THE DRIVER SIDE DOOR OPEN WHEN I PUT THE BUTTON TO CLOSE THE LIFTGATE THEN FOR SOME REASON THE LIFTGATE LATCHES, PROBABLY 8/10 TIMES.</t>
  </si>
  <si>
    <t xml:space="preserve">LIFTGATE CLOSE BUTTON | MALFUNCTION </t>
  </si>
  <si>
    <t>ESCAPE - 2019. WHEN YOU HIT THE BUTTON TO CLOSE THE LIFTGATE IT DOESN'T USUALLY LATCH. MANY TIMES I HAVE TO MANUALLY CLOSE IT BECAUSE WHEN I PUSH THE BUTTON THE LIFTGATE WILL CLOSE DOWN BUT IT WON'T LATCH. I HAVE TAKEN THE VEHICLE TO A FORD DEALER 2X. THE FIRST TIME THEY CONFIRMED THE ISSUE AND REPLACED A MECHANISM THAT CONTROLS THE LIFTGATE. THE PROBLEM CAME BACK LESS THAN 1 WEEK LATER. WHEN I TOOK IT BACK THEY CLAIMED IT ALWAYS LATCHED WHEN THEY TESTED, AND DIDN'T DO ANYTHING TO IT. MEANWHILE, I TOOK IT HOME AND IT STILL WON'T LATCH WHEN I TRY TO CLOSE IT WITH THE BUTTON. VEHICLE IS ALWAYS OFF, PARKED, WHEN I TRY TO CLOSE THE LIFTGATE.  THE ONLY ODD THING I NOTICED IS IF I KEEP THE DRIVER SIDE DOOR OPEN WHEN I PUT THE BUTTON TO CLOSE THE LIFTGATE THEN FOR SOME REASON THE LIFTGATE LATCHES, PROBABLY 8/10 TIMES.</t>
  </si>
  <si>
    <t>1FMDU73W52U</t>
  </si>
  <si>
    <t>SUMMER,SPRING WEATHER, ALL FOUR, CLEAR, GLASS WINDOWS DO NOT SLIDE UP OR DOWN THROUGH ITS' POWER BUTTON, ELECTRONICALLY.</t>
  </si>
  <si>
    <t>EXPLORER - 2002. SUMMER,SPRING WEATHER, ALL FOUR, CLEAR, GLASS WINDOWS DO NOT SLIDE UP OR DOWN THROUGH ITS' POWER BUTTON, ELECTRONICALLY.</t>
  </si>
  <si>
    <t>T/U5 - EXPLORER/MOUNTAINEER [01-11]</t>
  </si>
  <si>
    <t>U4 - EXPLORER 4-DOOR (NA)</t>
  </si>
  <si>
    <t>3FA6P0K95DR</t>
  </si>
  <si>
    <t>THE PASSENGER SIDE FRONT DOOR WILL NOT LATCH CLOSED, EVEN WHEN LOCKED. WHEN THE DOOR IS PUSHED CLOSED, IT BOUNCES BACK AT THE CLOSER AND WILL NOT CLOSE AT ALL.    THERE WAS NOTHING IMPEDING THE DOOR TO CLOSE, IT SUDDENLY STOPPED WORKING.    THE INITIAL ISSUE HAPPENED WHEN THE CAR WAS STATIONARY, BUT WILL FLY OPEN WHEN CAR IS IN MOTION, ESPECIALLY WHEN TURNING. WE HAD TO ACTIVELY HOLD IT CLOSED TO DRIVE IT TO THE SERVICE CENTER.     THIS VEHICLE WAS PREVIOUSLY SERVICED UNDER THE 2017 DOOR LATCH RECALL IN MAY 2019, AND THE REPAIR DIDN'T LAST A YEAR.  *TR</t>
  </si>
  <si>
    <t>FUSION - 2013. THE PASSENGER SIDE FRONT DOOR WILL NOT LATCH CLOSED, EVEN WHEN LOCKED. WHEN THE DOOR IS PUSHED CLOSED, IT BOUNCES BACK AT THE CLOSER AND WILL NOT CLOSE AT ALL.    THERE WAS NOTHING IMPEDING THE DOOR TO CLOSE, IT SUDDENLY STOPPED WORKING.    THE INITIAL ISSUE HAPPENED WHEN THE CAR WAS STATIONARY, BUT WILL FLY OPEN WHEN CAR IS IN MOTION, ESPECIALLY WHEN TURNING. WE HAD TO ACTIVELY HOLD IT CLOSED TO DRIVE IT TO THE SERVICE CENTER.     THIS VEHICLE WAS PREVIOUSLY SERVICED UNDER THE 2017 DOOR LATCH RECALL IN MAY 2019, AND THE REPAIR DIDN'T LAST A YEAR.  *TR</t>
  </si>
  <si>
    <t>1FADP3J24DL</t>
  </si>
  <si>
    <t>TL* THE CONTACT OWNS A 2013 FORD FOCUS. THE CONTACT STATED THAT AFTER HIS WIFE ENTERED THE VEHICLE, SHE BECAME AWARE THAT THE DRIVER'S SIDE FRONT DOOR FAILED TO LATCH SECURELY WHEN THE DOOR WAS CLOSED. THE CONTACT USED A STRAP TO TIE THE PASSENGER'S AND DRIVER'S SIDE DOOR TOGETHER IN ORDER TO SECURE THE DOOR. OPELIKA FORD (801 COLUMBUS PKWY, OPELIKA, AL 36801, (334) 749-8113) WAS CONTACTED HOWEVER, THE VEHICLE WAS NOT TAKEN TO BE DIAGNOSED NOR REPAIRED. THE CONTACT REFERENCED NHTSA CAMPAIGN NUMBER: 16V643000 (LATCHES/LOCKS/LINKAGES) AS A POSSIBLE SOLUTION TO THE FAILURE HOWEVER, THE VIN WAS NOT INCLUDED. THE FAILURE MILEAGE WAS 144,188.</t>
  </si>
  <si>
    <t>FOCUS - 2013. TL* THE CONTACT OWNS A 2013 FORD FOCUS. THE CONTACT STATED THAT AFTER HIS WIFE ENTERED THE VEHICLE, SHE BECAME AWARE THAT THE DRIVER'S SIDE FRONT DOOR FAILED TO LATCH SECURELY WHEN THE DOOR WAS CLOSED. THE CONTACT USED A STRAP TO TIE THE PASSENGER'S AND DRIVER'S SIDE DOOR TOGETHER IN ORDER TO SECURE THE DOOR. OPELIKA FORD (801 COLUMBUS PKWY, OPELIKA, AL 36801, (334) 749-8113) WAS CONTACTED HOWEVER, THE VEHICLE WAS NOT TAKEN TO BE DIAGNOSED NOR REPAIRED. THE CONTACT REFERENCED NHTSA CAMPAIGN NUMBER: 16V643000 (LATCHES/LOCKS/LINKAGES) AS A POSSIBLE SOLUTION TO THE FAILURE HOWEVER, THE VIN WAS NOT INCLUDED. THE FAILURE MILEAGE WAS 144,188.</t>
  </si>
  <si>
    <t>3FAHP0JA4CR</t>
  </si>
  <si>
    <t>AFTER GOING TO SEVERAL SERVICE PLACES WITH MY BRAKES THEY ARE YET GIVING ISSUES HAVING TO PUMP THEM TO STOP. POWER STEERING SYSTEM ASSIST SHUT DOWN WHILE DRIVING AND DOOR LATCHES WON'T OPEN FROM THE INSIDE. THE LOCAL FORD PLACE SAID I NEED TO CONTACT FORD MOTOR COMPANY BECAUSE THERE ARE RECALLS FOR MY ISSUES BUT NOT FOR MY VIN NUMBER AND I NEED TO GET THEM ADDED UNDER MY VIN SO THEY CAN FIX IT WITH NO CHARGE.  *TR</t>
  </si>
  <si>
    <t>FUSION - 2012. AFTER GOING TO SEVERAL SERVICE PLACES WITH MY BRAKES THEY ARE YET GIVING ISSUES HAVING TO PUMP THEM TO STOP. POWER STEERING SYSTEM ASSIST SHUT DOWN WHILE DRIVING AND DOOR LATCHES WON'T OPEN FROM THE INSIDE. THE LOCAL FORD PLACE SAID I NEED TO CONTACT FORD MOTOR COMPANY BECAUSE THERE ARE RECALLS FOR MY ISSUES BUT NOT FOR MY VIN NUMBER AND I NEED TO GET THEM ADDED UNDER MY VIN SO THEY CAN FIX IT WITH NO CHARGE.  *TR</t>
  </si>
  <si>
    <t>FREESTAR</t>
  </si>
  <si>
    <t>2FMZA51695B</t>
  </si>
  <si>
    <t>TL* THE CONTACT OWNS A 2005 FORD FREESTAR. THE CONTACT STATED THAT WHEN THE LATCH WAS RELEASED TO SECURE THE REAR SEAT, THE LATCH FAILED ALLOWING THE SEAT TO FALL. THE DEALER ANDERSON FORD OF GRAND ISLAND (120 N DIERS AVE, GRAND ISLAND, NE 68803, (308) 384-1700) WAS CONTACTED AND INFORMED OF THE FAILURE HOWEVER, THE VEHICLE HAS NOT DIAGNOSED. THE CONTACT REFERENCED NHTSA CAMPAIGN NUMBER: 13V081000 (SEATS) AS A POSSIBLE SOLUTION TO THE FAILURE HOWEVER, THE VIN WAS NOT INCLUDED. THE FAILURE MILEAGE WAS APPROXIMATELY 240,000.</t>
  </si>
  <si>
    <t>FREESTAR - 2005. TL* THE CONTACT OWNS A 2005 FORD FREESTAR. THE CONTACT STATED THAT WHEN THE LATCH WAS RELEASED TO SECURE THE REAR SEAT, THE LATCH FAILED ALLOWING THE SEAT TO FALL. THE DEALER ANDERSON FORD OF GRAND ISLAND (120 N DIERS AVE, GRAND ISLAND, NE 68803, (308) 384-1700) WAS CONTACTED AND INFORMED OF THE FAILURE HOWEVER, THE VEHICLE HAS NOT DIAGNOSED. THE CONTACT REFERENCED NHTSA CAMPAIGN NUMBER: 13V081000 (SEATS) AS A POSSIBLE SOLUTION TO THE FAILURE HOWEVER, THE VIN WAS NOT INCLUDED. THE FAILURE MILEAGE WAS APPROXIMATELY 240,000.</t>
  </si>
  <si>
    <t>T/A4 - FREESTAR/MONTEREY [04-07]</t>
  </si>
  <si>
    <t>A4 - FREESTAR</t>
  </si>
  <si>
    <t>A3 - WINDSTAR/FREESTAR (NA-RETIRED)</t>
  </si>
  <si>
    <t>1FADP5CU1EL</t>
  </si>
  <si>
    <t>TL* THE CONTACT OWNS A 2014 FORD C-MAX. THE CONTACT STATED THAT WHILE REVERSING OUT OF A PARKING SPACE, THE PASSENGER'S SIDE DOOR UNLATCHED WITHOUT WARNING. THE CONTACT CLOSED THE DOOR HOWEVER, THE DOOR FAILED TO REMAIN SECURELY LATCHED. THE VEHICLE WAS TAKEN TO AN INDEPENDENT MECHANIC TO BE DIAGNOSED. THE CONTACT WAS INFORMED THAT THE DOOR LATCH MECHANISM NEEDED TO BE REPLACED. THE CONTACT REFERENCED NHTSA CAMPAIGN NUMBER: 16V643000 (LATCHES/LOCKS/LINKAGES) HOWEVER, THE VIN WAS  INCLUDED. GRIECO FORD OF DELRAY BEACH (3000 S FEDERAL HWY, DELRAY BEACH, FL 33483, (561) 908-5708), WAS CONTACTED AND INFORMED OF THE FAILURE. THE MANUFACTURER WAS MADE AWARE OF THE FAILURE. THE FAILURE MILEAGE WAS APPROXIMATELY 53,787. *LN  CONSUMER STATED VEHICLE GOT INCLUDED IN THE RECALL.*JB</t>
  </si>
  <si>
    <t>C-MAX - 2014. TL* THE CONTACT OWNS A 2014 FORD C-MAX. THE CONTACT STATED THAT WHILE REVERSING OUT OF A PARKING SPACE, THE PASSENGER'S SIDE DOOR UNLATCHED WITHOUT WARNING. THE CONTACT CLOSED THE DOOR HOWEVER, THE DOOR FAILED TO REMAIN SECURELY LATCHED. THE VEHICLE WAS TAKEN TO AN INDEPENDENT MECHANIC TO BE DIAGNOSED. THE CONTACT WAS INFORMED THAT THE DOOR LATCH MECHANISM NEEDED TO BE REPLACED. THE CONTACT REFERENCED NHTSA CAMPAIGN NUMBER: 16V643000 (LATCHES/LOCKS/LINKAGES) HOWEVER, THE VIN WAS  INCLUDED. GRIECO FORD OF DELRAY BEACH (3000 S FEDERAL HWY, DELRAY BEACH, FL 33483, (561) 908-5708), WAS CONTACTED AND INFORMED OF THE FAILURE. THE MANUFACTURER WAS MADE AWARE OF THE FAILURE. THE FAILURE MILEAGE WAS APPROXIMATELY 53,787. *LN  CONSUMER STATED VEHICLE GOT INCLUDED IN THE RECALL.*JB</t>
  </si>
  <si>
    <t>ON 5/26/20, REPLACEMENT DRIVER'S SIDE FRONT DOOR LATCH STOPPED WORKING. THE LATCH WAS REPLACED IN 2017 UNDER THE RECALL.  *TR</t>
  </si>
  <si>
    <t>FOCUS - 2012. ON 5/26/20, REPLACEMENT DRIVER'S SIDE FRONT DOOR LATCH STOPPED WORKING. THE LATCH WAS REPLACED IN 2017 UNDER THE RECALL.  *TR</t>
  </si>
  <si>
    <t>2FMGK5B88DB</t>
  </si>
  <si>
    <t>THE FRONT PASSENGER SIDE DOOR SENSOR WILL NOT REGISTER WHEN THE DOOR IS SHUT. IT WON'T ALLOW THE CAR TO LOCK PROPERLY OR TURN LIGHTS TO TURN OFF BECAUSE IT DOESN'T REGISTER THAT THE DOOR IS CLOSED WHEN IT'S CLOSED.  *TR</t>
  </si>
  <si>
    <t>FLEX - 2013. THE FRONT PASSENGER SIDE DOOR SENSOR WILL NOT REGISTER WHEN THE DOOR IS SHUT. IT WON'T ALLOW THE CAR TO LOCK PROPERLY OR TURN LIGHTS TO TURN OFF BECAUSE IT DOESN'T REGISTER THAT THE DOOR IS CLOSED WHEN IT'S CLOSED.  *TR</t>
  </si>
  <si>
    <t>3FA6P0HD9ER</t>
  </si>
  <si>
    <t>THE FRONT PASSENGER CAR DOOR WILL NOT LOCK IN PLACE THE LATCH SEEMS TO BE BROKE AND NOTHING WAS DONE TO IT OUT OF THE NORM SO I HAVE NO CLUE WHY BUT IT IS A SAFETY HAZARD BECAUSE I CAN'T DRIVE WITH THE PASSENGER SIDE DOOR OPENING AND CLOSING AS I BLOW THROUGH THE WIND THE VEHICLE WAS STATIONARY WHEN THE DOOR WOULD NOT CLOSE I WAS AT A 7 ELEVEN PARKED WHEN MY FRIEND CAME BACK TO THE CAR IT WOULD NOT STAY CLOSED.  *TR</t>
  </si>
  <si>
    <t>FUSION - 2014. THE FRONT PASSENGER CAR DOOR WILL NOT LOCK IN PLACE THE LATCH SEEMS TO BE BROKE AND NOTHING WAS DONE TO IT OUT OF THE NORM SO I HAVE NO CLUE WHY BUT IT IS A SAFETY HAZARD BECAUSE I CAN'T DRIVE WITH THE PASSENGER SIDE DOOR OPENING AND CLOSING AS I BLOW THROUGH THE WIND THE VEHICLE WAS STATIONARY WHEN THE DOOR WOULD NOT CLOSE I WAS AT A 7 ELEVEN PARKED WHEN MY FRIEND CAME BACK TO THE CAR IT WOULD NOT STAY CLOSED.  *TR</t>
  </si>
  <si>
    <t>1FMSK8DH8LG</t>
  </si>
  <si>
    <t>DRIVER DOOR AND WINDOW VIBRATING WHEN REAR WINDOWS ARE ROLLED DOWN IN EXCESS OF 40 MPH.  *TR</t>
  </si>
  <si>
    <t>DOOR / WINDOW | VIBRATION</t>
  </si>
  <si>
    <t>EXPLORER - 2020. DRIVER DOOR AND WINDOW VIBRATING WHEN REAR WINDOWS ARE ROLLED DOWN IN EXCESS OF 40 MPH.  *TR</t>
  </si>
  <si>
    <t>3FA6P0HD2ER</t>
  </si>
  <si>
    <t>FAILURE TO LATCH DOORS. IN AUGUST 2019 DRIVERS DOOR OPENS DURING DRIVING AND DID NOT CLOSE. SINCE A YEAR BEFORE THIS HAPPENS IN PASSENGERS DOOR AND DUE TO THE DIFFICULTIES OF GETTING MY MONEY BACK FROM VIVA FORD, I DECIDE TO FIX IT. HOWEVER, IN MAY,2020 THE SAME FAILURE HAPPENED IN BACK DRIVER SIDE DOOR. I FIXED IT BUT I WANT A REFUND OF THE EXPENSES I HAD INCURRED.  *TR</t>
  </si>
  <si>
    <t>FUSION - 2014. FAILURE TO LATCH DOORS. IN AUGUST 2019 DRIVERS DOOR OPENS DURING DRIVING AND DID NOT CLOSE. SINCE A YEAR BEFORE THIS HAPPENS IN PASSENGERS DOOR AND DUE TO THE DIFFICULTIES OF GETTING MY MONEY BACK FROM VIVA FORD, I DECIDE TO FIX IT. HOWEVER, IN MAY,2020 THE SAME FAILURE HAPPENED IN BACK DRIVER SIDE DOOR. I FIXED IT BUT I WANT A REFUND OF THE EXPENSES I HAD INCURRED.  *TR</t>
  </si>
  <si>
    <t>IN SEPTEMBER 2019, DURING COMMUTE DRIVING THE BACK DOOR FROM THE DRIVERS SIDE SUDDENLY OPENED AND DID NOT CLOSE AGAIN. AT THE CAR SHOP, I WAS ADVISED THAT A MANUFACTURING ERROR IN THE LATCH DOOR WAS THE CAUSE. I FIXED IT AND I DO WANT A REFUND OF THE EXPENSES INCURRED.  *TR</t>
  </si>
  <si>
    <t>FUSION - 2014. IN SEPTEMBER 2019, DURING COMMUTE DRIVING THE BACK DOOR FROM THE DRIVERS SIDE SUDDENLY OPENED AND DID NOT CLOSE AGAIN. AT THE CAR SHOP, I WAS ADVISED THAT A MANUFACTURING ERROR IN THE LATCH DOOR WAS THE CAUSE. I FIXED IT AND I DO WANT A REFUND OF THE EXPENSES INCURRED.  *TR</t>
  </si>
  <si>
    <t>1FMCU0J96EU</t>
  </si>
  <si>
    <t xml:space="preserve">TL* THE CONTACT OWNS A 2014 FORD ESCAPE. THE CONTACT STATED THAT WHILE DRIVING APPROXIMATELY 15 MPH, THE REAR PASSENGER SIDE DOOR OPENED. THE CONTACT PULLED OVER ONTO THE ROAD SHOULDER AND CLOSED THE DOOR. THE CONTACT TIED THE DOOR HANDLE TO SECURE THE DOOR FROM RE-OPENING. THE VEHICLE WAS TAKEN TO AN INDEPENDENT MECHANIC BUT WAS NOT REPAIRED. THE MANUFACTURER WAS CONTACTED AND INFORMED THE CONTACT THAT THE VEHICLE WAS NOT INCLUDED IN NHTSA CAMPAIGN NUMBER: 14V239000 (STRUCTURE). THE APPROXIMATE FAILURE MILEAGE WAS 93,000. </t>
  </si>
  <si>
    <t xml:space="preserve">ESCAPE - 2014. TL* THE CONTACT OWNS A 2014 FORD ESCAPE. THE CONTACT STATED THAT WHILE DRIVING APPROXIMATELY 15 MPH, THE REAR PASSENGER SIDE DOOR OPENED. THE CONTACT PULLED OVER ONTO THE ROAD SHOULDER AND CLOSED THE DOOR. THE CONTACT TIED THE DOOR HANDLE TO SECURE THE DOOR FROM RE-OPENING. THE VEHICLE WAS TAKEN TO AN INDEPENDENT MECHANIC BUT WAS NOT REPAIRED. THE MANUFACTURER WAS CONTACTED AND INFORMED THE CONTACT THAT THE VEHICLE WAS NOT INCLUDED IN NHTSA CAMPAIGN NUMBER: 14V239000 (STRUCTURE). THE APPROXIMATE FAILURE MILEAGE WAS 93,000. </t>
  </si>
  <si>
    <t>1FTFW1EF4EK</t>
  </si>
  <si>
    <t>IT WAS A COLD WINTER MORNING. I REMOTE STARTED MY TRUCK AND HAD THE REAR DEFROSTER ON TO CLEAR ICE AND SNOW FROM MY REAR WINDOW AND MIRRORS. I WAS STATIONARY, I PUT MY TRUCK INTO DRIVE TO PULL OUT AND WITHOUT ANY TYPE OF IMPACT, THE DRIVER SIDE GLASS PANE IN MY REAR WINDOW SHATTERED.  *TR</t>
  </si>
  <si>
    <t>F-150 - 2014. IT WAS A COLD WINTER MORNING. I REMOTE STARTED MY TRUCK AND HAD THE REAR DEFROSTER ON TO CLEAR ICE AND SNOW FROM MY REAR WINDOW AND MIRRORS. I WAS STATIONARY, I PUT MY TRUCK INTO DRIVE TO PULL OUT AND WITHOUT ANY TYPE OF IMPACT, THE DRIVER SIDE GLASS PANE IN MY REAR WINDOW SHATTERED.  *TR</t>
  </si>
  <si>
    <t>1FT8W3DTXLE</t>
  </si>
  <si>
    <t>TL* THE CONTACT OWNS A 2020 FORD F-350. THE CONTACT STATED THAT THE TAILGATE FAILED TO REMAIN LATCHED WHILE DRIVING. THE CONTACT STATED THAT THE TAILGATE OPENED INDEPENDENTLY THREE TIMES WHILE DRIVING. ON ONE OCCASION, THE TAIL GATE OPENED WHEN THE CONTACT WAS HAULING A TRAILER AND DAMAGE THE TRAILER CAMPER GENERATOR. RANDALL REED'S PLANET FORD (19000 EASTEX FREEWAY, HUMBLE, TEXAS 77338, (800)-850-8751), WAS UNABLE TO DUPLICATE THE FAILURE. THE VEHICLE WAS NOT REPAIRED. THE MANUFACTURER WAS CONTACTED. THE FAILURE MILEAGE WAS 1,500.  *BF  CONSUMER STATED REPAIR WAS DONE ON 2017-2019.*JB</t>
  </si>
  <si>
    <t>F-350 - 2020. TL* THE CONTACT OWNS A 2020 FORD F-350. THE CONTACT STATED THAT THE TAILGATE FAILED TO REMAIN LATCHED WHILE DRIVING. THE CONTACT STATED THAT THE TAILGATE OPENED INDEPENDENTLY THREE TIMES WHILE DRIVING. ON ONE OCCASION, THE TAIL GATE OPENED WHEN THE CONTACT WAS HAULING A TRAILER AND DAMAGE THE TRAILER CAMPER GENERATOR. RANDALL REED'S PLANET FORD (19000 EASTEX FREEWAY, HUMBLE, TEXAS 77338, (800)-850-8751), WAS UNABLE TO DUPLICATE THE FAILURE. THE VEHICLE WAS NOT REPAIRED. THE MANUFACTURER WAS CONTACTED. THE FAILURE MILEAGE WAS 1,500.  *BF  CONSUMER STATED REPAIR WAS DONE ON 2017-2019.*JB</t>
  </si>
  <si>
    <t>2FMGK5D81DB</t>
  </si>
  <si>
    <t>TL* THE CONTACT OWNS A 2013 FORD FLEX. THE CONTACT STATED THAT THE FRONT PASSENGER'S SIDE DOOR LATCH FAILED TO LOCK THE DOOR SECURELY. THE CONTACT STATED THAT WHILE DRIVING THE FRONT PASSENGER SIDE DOOR UNLOCKED INDEPENDENTLY. THE VEHICLE WAS TAKEN TO SALERNO DUANE FORD LOCATED AT 267 BROAD ST, SUMMIT, NJ 07901, WHO DIAGNOSED THAT THE DOOR LATCH WAS DEFECTIVE. THE VEHICLE WAS NOT REPAIRED. THE MANUFACTURER WAS NOTIFIED BUT NO ASSISTANCE WAS OFFERED. THE CONTACT INDICATED THAT A SIMILAR FAILURE PREVIOUSLY OCCURRED ON THE FRONT DRIVER SIDE DOOR. THE FAILURE MILEAGE WAS 100,000.</t>
  </si>
  <si>
    <t>FLEX - 2013. TL* THE CONTACT OWNS A 2013 FORD FLEX. THE CONTACT STATED THAT THE FRONT PASSENGER'S SIDE DOOR LATCH FAILED TO LOCK THE DOOR SECURELY. THE CONTACT STATED THAT WHILE DRIVING THE FRONT PASSENGER SIDE DOOR UNLOCKED INDEPENDENTLY. THE VEHICLE WAS TAKEN TO SALERNO DUANE FORD LOCATED AT 267 BROAD ST, SUMMIT, NJ 07901, WHO DIAGNOSED THAT THE DOOR LATCH WAS DEFECTIVE. THE VEHICLE WAS NOT REPAIRED. THE MANUFACTURER WAS NOTIFIED BUT NO ASSISTANCE WAS OFFERED. THE CONTACT INDICATED THAT A SIMILAR FAILURE PREVIOUSLY OCCURRED ON THE FRONT DRIVER SIDE DOOR. THE FAILURE MILEAGE WAS 100,000.</t>
  </si>
  <si>
    <t>1FA6P8K06K5</t>
  </si>
  <si>
    <t>ALL 18 &amp; 19 MUSTANG HAVE A DEFECT FROM THE FACTORY PASSENGER SIDE FRONT BUMPER UNDER HEADLIGHT HAS A NOTICEABLE GAP SEPARATION. DEALERSHIPS WILL NOT REPAIR IT TELL CUSTOMERS THAT THEY DAMAGED IT BY SCUFFING THE BOTTOM OF THE BUMPER. I AM A LICENSED AUTOMOTIVE TECHNICIAN THIS DEFECT IS BEING IGNORED.  *TR</t>
  </si>
  <si>
    <t>BUMPER | FIT AND FINISH ISSUE</t>
  </si>
  <si>
    <t>MUSTANG - 2019. ALL 18 &amp; 19 MUSTANG HAVE A DEFECT FROM THE FACTORY PASSENGER SIDE FRONT BUMPER UNDER HEADLIGHT HAS A NOTICEABLE GAP SEPARATION. DEALERSHIPS WILL NOT REPAIR IT TELL CUSTOMERS THAT THEY DAMAGED IT BY SCUFFING THE BOTTOM OF THE BUMPER. I AM A LICENSED AUTOMOTIVE TECHNICIAN THIS DEFECT IS BEING IGNORED.  *TR</t>
  </si>
  <si>
    <t>3FA6P0G75GR</t>
  </si>
  <si>
    <t>TL* THE CONTACT OWNS A 2016 FORD FUSION. THE CONTACT STATED WHILE DRIVING 25 MPH, THE WINDSHIELD WASHER AND WIPER SWITCH WAS ACTIVATED HOWEVER, THE WINDSHIELD WASHER AND WIPERS WERE INOPERABLE. THE CONTACT STATED THE VEHICLE WAS TAKEN TO AN INDEPENDENT MECHANIC TO BE DIAGNOSED. THE CONTACT WAS INFORMED THAT THE DRIVER'S AND PASSENGER'S SIDE WINDSHIELD WIPER MOTORS NEEDED TO BE REPLACED. AN UNKNOWN DEALER WAS CONTACTED AND INFORMED OF THE FAILURE. THE VEHICLE WAS NOT REPAIRED. THE MANUFACTURER WAS NOT NOTIFIED OF THE FAILURE. THE FAILURE MILEAGE WAS APPROXIMATELY 54,000.</t>
  </si>
  <si>
    <t>FUSION - 2016. TL* THE CONTACT OWNS A 2016 FORD FUSION. THE CONTACT STATED WHILE DRIVING 25 MPH, THE WINDSHIELD WASHER AND WIPER SWITCH WAS ACTIVATED HOWEVER, THE WINDSHIELD WASHER AND WIPERS WERE INOPERABLE. THE CONTACT STATED THE VEHICLE WAS TAKEN TO AN INDEPENDENT MECHANIC TO BE DIAGNOSED. THE CONTACT WAS INFORMED THAT THE DRIVER'S AND PASSENGER'S SIDE WINDSHIELD WIPER MOTORS NEEDED TO BE REPLACED. AN UNKNOWN DEALER WAS CONTACTED AND INFORMED OF THE FAILURE. THE VEHICLE WAS NOT REPAIRED. THE MANUFACTURER WAS NOT NOTIFIED OF THE FAILURE. THE FAILURE MILEAGE WAS APPROXIMATELY 54,000.</t>
  </si>
  <si>
    <t>F-53</t>
  </si>
  <si>
    <t>1F64F5DY0J0</t>
  </si>
  <si>
    <t>MAIN DOOR HATCH PLUNGER BROKE ON TRIMARK 72130 DOOR HATCH /DEAD BOLT , LOCKING US OUT.  IF WE HAD BEEN INSIDE WE WOULD HAVE BEEN TRAPPED INSIDE.  THE VEHICLE WAS PARKED AT THE TIME. HAD TO FIND A LADDER A CLIMB THRU WINDOW AND AFTER A COUPLE HOURS WERE ABLE TO TAKE APART TO GET UNLATCH AND FOUND BROKEN PLUNGER/HATCH.  *TR</t>
  </si>
  <si>
    <t>F-53 - 2018. MAIN DOOR HATCH PLUNGER BROKE ON TRIMARK 72130 DOOR HATCH /DEAD BOLT , LOCKING US OUT.  IF WE HAD BEEN INSIDE WE WOULD HAVE BEEN TRAPPED INSIDE.  THE VEHICLE WAS PARKED AT THE TIME. HAD TO FIND A LADDER A CLIMB THRU WINDOW AND AFTER A COUPLE HOURS WERE ABLE TO TAKE APART TO GET UNLATCH AND FOUND BROKEN PLUNGER/HATCH.  *TR</t>
  </si>
  <si>
    <t>CD - DETROIT CHASSIS PLANT</t>
  </si>
  <si>
    <t>2FMDK4JC5CB</t>
  </si>
  <si>
    <t>FORD EDGE WARNING STATES DRIVER DOOR IS OPEN WHEN IS IS SHUT.  THE CAR BEEPS WHEN STOPPED WHILE DRIVING FOR THIS DRIVER DOOR WARNING.  THE INTERIOR LIGHTS WILL ALSO STAY ON PERIODICALLY AFTER THE VEHICLE IS TURNED OFF BECAUSE OF THE FRONT DOOR OPEN WARNING.  FORD KNOWS THIS IS A PROBLEM BECAUSE THEY HAVE ISSUED A FIELD SERVICE NOTICE.  *TR</t>
  </si>
  <si>
    <t>EDGE - 2012. FORD EDGE WARNING STATES DRIVER DOOR IS OPEN WHEN IS IS SHUT.  THE CAR BEEPS WHEN STOPPED WHILE DRIVING FOR THIS DRIVER DOOR WARNING.  THE INTERIOR LIGHTS WILL ALSO STAY ON PERIODICALLY AFTER THE VEHICLE IS TURNED OFF BECAUSE OF THE FRONT DOOR OPEN WARNING.  FORD KNOWS THIS IS A PROBLEM BECAUSE THEY HAVE ISSUED A FIELD SERVICE NOTICE.  *TR</t>
  </si>
  <si>
    <t>3FADP4BJ6DM</t>
  </si>
  <si>
    <t xml:space="preserve">TL* THE CONTACT OWNS A 2013 FORD FIESTA. THE CONTACT STATED THAT WHILE DRIVING 65 MPH, THE DRIVER'S SIDE REAR DOOR OPENED INDEPENDENTLY. THE CONTACT STATED THE DOOR WAS SECURED USING BUNGEE CORDS. THE VEHICLE WAS TAKEN TO SAN TAN FORD LOCATED AT 1429 E MOTORPLEX LOOP, GILBERT, AZ 85297, (480) 821-3200, TO BE DIAGNOSED. THE CONTACT WAS INFORMED THAT AN UNKNOWN PART NEEDED TO BE REPLACED TO HAVE THE DOOR LATCH OPERATE AS DESIGNED. THE VEHICLE WAS REPAIRED. THE CONTACT STATED THAT THE PASSENGER'S SIDE REAR DOOR ALSO EXPERIENCED A SIMILAR FAILURE AND WAS ALSO REPAIRED. THE MANUFACTURER WAS INFORMED OF THE FAILURE. THE FAILURE MILEAGE WAS APPROXIMATELY 75,000. </t>
  </si>
  <si>
    <t xml:space="preserve">FIESTA - 2013. TL* THE CONTACT OWNS A 2013 FORD FIESTA. THE CONTACT STATED THAT WHILE DRIVING 65 MPH, THE DRIVER'S SIDE REAR DOOR OPENED INDEPENDENTLY. THE CONTACT STATED THE DOOR WAS SECURED USING BUNGEE CORDS. THE VEHICLE WAS TAKEN TO SAN TAN FORD LOCATED AT 1429 E MOTORPLEX LOOP, GILBERT, AZ 85297, (480) 821-3200, TO BE DIAGNOSED. THE CONTACT WAS INFORMED THAT AN UNKNOWN PART NEEDED TO BE REPLACED TO HAVE THE DOOR LATCH OPERATE AS DESIGNED. THE VEHICLE WAS REPAIRED. THE CONTACT STATED THAT THE PASSENGER'S SIDE REAR DOOR ALSO EXPERIENCED A SIMILAR FAILURE AND WAS ALSO REPAIRED. THE MANUFACTURER WAS INFORMED OF THE FAILURE. THE FAILURE MILEAGE WAS APPROXIMATELY 75,000. </t>
  </si>
  <si>
    <t>1FTFW1EG1JK</t>
  </si>
  <si>
    <t>BACK WINDOW SHATTERED AND BLEW GLASS FROM THE INSIDE OUT.  THE VEHICLE WAS PARKED IN DRIVEWAY, NOTHING AROUND OR OVER IT TO HIT THE GLASS, TEMPERATURE WAS IN THE 80'S.  *TR</t>
  </si>
  <si>
    <t>F-150 - 2018. BACK WINDOW SHATTERED AND BLEW GLASS FROM THE INSIDE OUT.  THE VEHICLE WAS PARKED IN DRIVEWAY, NOTHING AROUND OR OVER IT TO HIT THE GLASS, TEMPERATURE WAS IN THE 80'S.  *TR</t>
  </si>
  <si>
    <t>2FMDK3JC5CB</t>
  </si>
  <si>
    <t xml:space="preserve">TL* THE CONTACT OWNS A 2012 FORD EDGE. THE CONTACT STATED THAT WHILE DRIVING, THE FRONT DRIVER'S SIDE DOOR AJAR WARNING LIGHT ILLUMINATED AND THE DOOR FAILED TO REMAIN SECURELY LATCHED. THE REAR DRIVER'S SIDE DOOR AJAR WARNING LIGHT ALSO ILLUMINATED. THE VEHICLE WAS TAKEN TO BRADEN FORD LOCATED AT 9090 ALAMO DR, TAMPA, FL 33619, WHO REPLACED THE FRONT DRIVER'S DOOR LATCH HOWEVER, THE REAR DRIVER'S SIDE DOOR LATCH WAS NOT INCLUDED IN THE MANUFACTURER SERVICE COVERAGE. THE MANUFACTURER WAS NOTIFIED OF THE FAILURE BUT NO ASSISTANCE WAS OFFERED. THE FAILURE MILEAGE WAS 57,000.  </t>
  </si>
  <si>
    <t xml:space="preserve">EDGE - 2012. TL* THE CONTACT OWNS A 2012 FORD EDGE. THE CONTACT STATED THAT WHILE DRIVING, THE FRONT DRIVER'S SIDE DOOR AJAR WARNING LIGHT ILLUMINATED AND THE DOOR FAILED TO REMAIN SECURELY LATCHED. THE REAR DRIVER'S SIDE DOOR AJAR WARNING LIGHT ALSO ILLUMINATED. THE VEHICLE WAS TAKEN TO BRADEN FORD LOCATED AT 9090 ALAMO DR, TAMPA, FL 33619, WHO REPLACED THE FRONT DRIVER'S DOOR LATCH HOWEVER, THE REAR DRIVER'S SIDE DOOR LATCH WAS NOT INCLUDED IN THE MANUFACTURER SERVICE COVERAGE. THE MANUFACTURER WAS NOTIFIED OF THE FAILURE BUT NO ASSISTANCE WAS OFFERED. THE FAILURE MILEAGE WAS 57,000.  </t>
  </si>
  <si>
    <t>1FM5K8HT7GG</t>
  </si>
  <si>
    <t>/EMPLOYEE STARTED THE CAR TO WARM IT UP AND THE BACK WINDOW EXPLODED.  HAD TO HAVE BACK WINDOW REPLACED. VEHICLE HAD BEEN PARKED OVERNIGHT IN HIS DRIVEWAY.  *TR</t>
  </si>
  <si>
    <t>EXPLORER - 2016. /EMPLOYEE STARTED THE CAR TO WARM IT UP AND THE BACK WINDOW EXPLODED.  HAD TO HAVE BACK WINDOW REPLACED. VEHICLE HAD BEEN PARKED OVERNIGHT IN HIS DRIVEWAY.  *TR</t>
  </si>
  <si>
    <t>1FM5K8HT6GG</t>
  </si>
  <si>
    <t>EMPLOYEE WAS DRIVING HOME FROM WORK.  HE HAD WARMED UP HIS CAR BEFORE DRIVING ABOUT 10 MINUTES.  ALL OF A SUDDEN HIS BACK WINDOW EXPLODED.  WEATHER WAS COLDER.  FOUND ONLINE THAT THERE WAS A PROBLEM WITH FORD'S WINDOWS HAVING ISSUES WITH WINDOWS GETTING TOO HOT AND THEN POPPING WHEN THE COLD AIR SURROUNDED IT..  *TR</t>
  </si>
  <si>
    <t>EXPLORER - 2016. EMPLOYEE WAS DRIVING HOME FROM WORK.  HE HAD WARMED UP HIS CAR BEFORE DRIVING ABOUT 10 MINUTES.  ALL OF A SUDDEN HIS BACK WINDOW EXPLODED.  WEATHER WAS COLDER.  FOUND ONLINE THAT THERE WAS A PROBLEM WITH FORD'S WINDOWS HAVING ISSUES WITH WINDOWS GETTING TOO HOT AND THEN POPPING WHEN THE COLD AIR SURROUNDED IT..  *TR</t>
  </si>
  <si>
    <t>1FT8W3BT3HE</t>
  </si>
  <si>
    <t>WHILE DRIVING ON A CITY STREET ABOUT 40 MPH THE TAILGATE OPENED BY ITSELF AND THE CARGO FELL OFF TO THE ROAD, THE CARGO WAS DAMAGED.*DT*JB*DT*JB</t>
  </si>
  <si>
    <t>F-350 - 2017. WHILE DRIVING ON A CITY STREET ABOUT 40 MPH THE TAILGATE OPENED BY ITSELF AND THE CARGO FELL OFF TO THE ROAD, THE CARGO WAS DAMAGED.*DT*JB*DT*JB</t>
  </si>
  <si>
    <t>3FA6P0K97DR</t>
  </si>
  <si>
    <t>TL* THE CONTACT 2013 FORD FUSION. THE CONTACT STATED THAT THE PASSENGER'S SIDE FRONT DOOR FAILED TO LATCH SECURELY. THE VEHICLE WAS TAKEN TO AN INDEPENDENT MECHANIC TO BE INSPECTED. THE CONTACT WAS INFORMED THAT THE PASSENGER'S SIDE FRONT DOOR NEEDED TO BE REMOVED TO REPAIR THE DOOR LATCHING MECHANISM. AN UNKNOW DEALER WAS CONTACTED AND THE CONTACT WAS INFORMED THAT THE VEHICLE WAS NOT INCLUDED IN NHTSA CAMPAIGN NUMBER: 17V210000 (LATHES/LOCKS/LINKAGES). THE VEHICLE WAS NOT REPAIRED. THE MANUFACTURER WAS MADE AWARE OF THE FAILURE. THE APPROXIMATE FAILURE MILEAGE WAS 82,000.</t>
  </si>
  <si>
    <t>FUSION - 2013. TL* THE CONTACT 2013 FORD FUSION. THE CONTACT STATED THAT THE PASSENGER'S SIDE FRONT DOOR FAILED TO LATCH SECURELY. THE VEHICLE WAS TAKEN TO AN INDEPENDENT MECHANIC TO BE INSPECTED. THE CONTACT WAS INFORMED THAT THE PASSENGER'S SIDE FRONT DOOR NEEDED TO BE REMOVED TO REPAIR THE DOOR LATCHING MECHANISM. AN UNKNOW DEALER WAS CONTACTED AND THE CONTACT WAS INFORMED THAT THE VEHICLE WAS NOT INCLUDED IN NHTSA CAMPAIGN NUMBER: 17V210000 (LATHES/LOCKS/LINKAGES). THE VEHICLE WAS NOT REPAIRED. THE MANUFACTURER WAS MADE AWARE OF THE FAILURE. THE APPROXIMATE FAILURE MILEAGE WAS 82,000.</t>
  </si>
  <si>
    <t>DRIVER SIDE DOOR LATCH/SENSOR MALFUNCTION.  DUE TO MANUFACTURE DATE OF OCTOBER 2014 MY VEHICLE IS NOT ELIGIBLE UNDER CURRENT RECALL FOR THE LATCH (19N09) HOWEVER MY VEHICLE IS CURRENTLY AT THE DEALERSHIP HAVING THE PART REPLACED WITH OUT OF POCKET EXPENSE.  *TR</t>
  </si>
  <si>
    <t>EDGE - 2014. DRIVER SIDE DOOR LATCH/SENSOR MALFUNCTION.  DUE TO MANUFACTURE DATE OF OCTOBER 2014 MY VEHICLE IS NOT ELIGIBLE UNDER CURRENT RECALL FOR THE LATCH (19N09) HOWEVER MY VEHICLE IS CURRENTLY AT THE DEALERSHIP HAVING THE PART REPLACED WITH OUT OF POCKET EXPENSE.  *TR</t>
  </si>
  <si>
    <t>1FTEW1E56LF</t>
  </si>
  <si>
    <t>THE BACK RIGHT PASSENGER WINDOW SHATTERED FOR NO REASON.  THE TRUCK WAS SITTING PARKED AND LOCKED.  IT SHATTERED AND BOWED OUTWARD FROM THE CABIN.  *TR</t>
  </si>
  <si>
    <t>F-150 - 2020. THE BACK RIGHT PASSENGER WINDOW SHATTERED FOR NO REASON.  THE TRUCK WAS SITTING PARKED AND LOCKED.  IT SHATTERED AND BOWED OUTWARD FROM THE CABIN.  *TR</t>
  </si>
  <si>
    <t>3FA6P0SU3DR</t>
  </si>
  <si>
    <t>TL* THE CONTACT CALLED ON BEHALF OF HER GRANDSON WHO OWNS A 2013 FORD FUSION. THE CONTACT STATED THAT THE PASSENGER'S SIDE FRONT DOOR OPENED WHILE DRIVING. THE CONTACT ALSO STATED THE HORN STARTED TO HONK INDEPENDENTLY. THE DRIVER ATTEMPTED TO CLOSED THE DOOR HOWEVER, THE DOOR FAILED TO LATCH SECURELY. THE CONTACT USED A ROPE AND SECURED THE DOOR. THE VEHICLE WAS TAKEN TO SPRADLEY BARR FORD LINCOLN GREELEY (4901 W 29TH ST, GREELEY, CO 80634), BUT WAS NOT DIAGNOSED NOR REPAIRED. THE CONTACT WAS INFORMED BY THE DEALER THAT THERE WAS NO RECALL ON THE VEHICLE FOR THE DOOR LATCHES. THE CONTACT STATED THAT THE VEHICLE WAS PREVIOUSLY REPAIRED UNDER AN UNKNOWN RECALL HOWEVER, THE RECALL REPAIR FAILED TO STOP THE FAILURE FROM OCCURRING. THE MANUFACTURER WAS MADE AWARE OF THE FAILURE AND INFORMED THE CONTACT THAT THE RECALL REPAIR WAS A ONE-TIME FREE REPAIR. THE FAILURE MILEAGE WAS APPROXIMATELY 101,000.</t>
  </si>
  <si>
    <t>FUSION - 2013. TL* THE CONTACT CALLED ON BEHALF OF HER GRANDSON WHO OWNS A 2013 FORD FUSION. THE CONTACT STATED THAT THE PASSENGER'S SIDE FRONT DOOR OPENED WHILE DRIVING. THE CONTACT ALSO STATED THE HORN STARTED TO HONK INDEPENDENTLY. THE DRIVER ATTEMPTED TO CLOSED THE DOOR HOWEVER, THE DOOR FAILED TO LATCH SECURELY. THE CONTACT USED A ROPE AND SECURED THE DOOR. THE VEHICLE WAS TAKEN TO SPRADLEY BARR FORD LINCOLN GREELEY (4901 W 29TH ST, GREELEY, CO 80634), BUT WAS NOT DIAGNOSED NOR REPAIRED. THE CONTACT WAS INFORMED BY THE DEALER THAT THERE WAS NO RECALL ON THE VEHICLE FOR THE DOOR LATCHES. THE CONTACT STATED THAT THE VEHICLE WAS PREVIOUSLY REPAIRED UNDER AN UNKNOWN RECALL HOWEVER, THE RECALL REPAIR FAILED TO STOP THE FAILURE FROM OCCURRING. THE MANUFACTURER WAS MADE AWARE OF THE FAILURE AND INFORMED THE CONTACT THAT THE RECALL REPAIR WAS A ONE-TIME FREE REPAIR. THE FAILURE MILEAGE WAS APPROXIMATELY 101,000.</t>
  </si>
  <si>
    <t>3FA6P0HD7GR</t>
  </si>
  <si>
    <t>THE VEHICLE WAS STATIONARY BUT WHILE GETTING IN THE VEHICLE IT WAS NOTICED THAT THE FRONT PASSENGER DOOR WOULD NOT CLOSE. DASH WAS READING THAT DOOR WAS OPEN, SEVERAL ATTEMPTS WERE MADE TO CLOSE THE DOOR BUT NO LUCK. HAD TO TIE IT FROM THE INSIDE TO KEEP IT FROM OPENING WHILE DRIVING.  *TR</t>
  </si>
  <si>
    <t>FUSION - 2016. THE VEHICLE WAS STATIONARY BUT WHILE GETTING IN THE VEHICLE IT WAS NOTICED THAT THE FRONT PASSENGER DOOR WOULD NOT CLOSE. DASH WAS READING THAT DOOR WAS OPEN, SEVERAL ATTEMPTS WERE MADE TO CLOSE THE DOOR BUT NO LUCK. HAD TO TIE IT FROM THE INSIDE TO KEEP IT FROM OPENING WHILE DRIVING.  *TR</t>
  </si>
  <si>
    <t>1FTER4FH6KL</t>
  </si>
  <si>
    <t>THE PASSENGER SIDE FRONT WINDOW IS DEVELOPING  SEVERAL SNOWFLAKE LIKE DEFECTS IN BETWEEN THE GLASS.  THESE ARE THREE TO FOUR INCHES IN DIAMETER AND IMPEDE THE SIDE VISION OF THE VEHICLE.  FORD IS REFUSING TO REPLACE THE GLASS.  THIS IS A SAFETY HAZARD AND NEEDS TO BE INVESTIGATED. THE SIZE GROWS AN 1/8 INCH A DAY AND DOES NOT STOP.  THE SPOT IN THE PICTURE IS NEARLY DOUBLE IN SIZE NOW.  *TR</t>
  </si>
  <si>
    <t>WINDOW DESIGN | EASILY FOGGING</t>
  </si>
  <si>
    <t>RANGER - 2019. THE PASSENGER SIDE FRONT WINDOW IS DEVELOPING  SEVERAL SNOWFLAKE LIKE DEFECTS IN BETWEEN THE GLASS.  THESE ARE THREE TO FOUR INCHES IN DIAMETER AND IMPEDE THE SIDE VISION OF THE VEHICLE.  FORD IS REFUSING TO REPLACE THE GLASS.  THIS IS A SAFETY HAZARD AND NEEDS TO BE INVESTIGATED. THE SIZE GROWS AN 1/8 INCH A DAY AND DOES NOT STOP.  THE SPOT IN THE PICTURE IS NEARLY DOUBLE IN SIZE NOW.  *TR</t>
  </si>
  <si>
    <t>1FM5K8F80FG</t>
  </si>
  <si>
    <t>I WAS DRIVING DOWN THE HIGHWAY AND ALL OF A SUDDEN THERE'S A SNAP NOISE AND THEN I SEE THIS RUBBER FLAPPING AT THE WINDSHIELD ON THE PASSENGER SIDE. WHEN IT FIRST STARTED HITTING THE WINDSHIELD IT SCARED US HALF TO DEATH. I GOT OFF THE HIGHWAY AND PULLED OVER TO LOOK AND SEEN THE PASSENGER WINDSHIELD PILLAR HAD COMPLETELY BROKEN IN HALF WHILE I WAS DRIVING, FLEW OFF AND WAS GONE. I LATER FOUND OUT THAT THIS IS VERY COMMON IN THE FORD EXPLORERS, THAT THESE WINDSHIELD PILLARS FLY OFF.  IM DISAPPOINTED THAT THERE HASN'T BEEN A RECALL TO FIX THIS PROBLEM SEEING IT HAPPENS QUITE FREQUENTLY TO THESE CARS ACCORDING TO LOTS OF PEOPLE ON CARCOMPLAINTS.COM  AND IM VERY THANKFUL IT DID NOT FLY AND HIT SOMEONE ELSE'S CAR OR CAUSE AN ACCIDENT. HONESTLY I THINK FORD SHOULD PAY FOR THE REPLACEMENT NOT ME. SAD BECAUSE I JUST BOUGHT THIS CAR A LITTLE OVER A MONTH AGO AT CARMAXX.  *TR</t>
  </si>
  <si>
    <t>EXPLORER - 2015. I WAS DRIVING DOWN THE HIGHWAY AND ALL OF A SUDDEN THERE'S A SNAP NOISE AND THEN I SEE THIS RUBBER FLAPPING AT THE WINDSHIELD ON THE PASSENGER SIDE. WHEN IT FIRST STARTED HITTING THE WINDSHIELD IT SCARED US HALF TO DEATH. I GOT OFF THE HIGHWAY AND PULLED OVER TO LOOK AND SEEN THE PASSENGER WINDSHIELD PILLAR HAD COMPLETELY BROKEN IN HALF WHILE I WAS DRIVING, FLEW OFF AND WAS GONE. I LATER FOUND OUT THAT THIS IS VERY COMMON IN THE FORD EXPLORERS, THAT THESE WINDSHIELD PILLARS FLY OFF.  IM DISAPPOINTED THAT THERE HASN'T BEEN A RECALL TO FIX THIS PROBLEM SEEING IT HAPPENS QUITE FREQUENTLY TO THESE CARS ACCORDING TO LOTS OF PEOPLE ON CARCOMPLAINTS.COM  AND IM VERY THANKFUL IT DID NOT FLY AND HIT SOMEONE ELSE'S CAR OR CAUSE AN ACCIDENT. HONESTLY I THINK FORD SHOULD PAY FOR THE REPLACEMENT NOT ME. SAD BECAUSE I JUST BOUGHT THIS CAR A LITTLE OVER A MONTH AGO AT CARMAXX.  *TR</t>
  </si>
  <si>
    <t>1FT8W3BT1JE</t>
  </si>
  <si>
    <t>LOSE OF CONSTRUCTION MATERIAL ON HIGHWAY ..DUE TO UNCOMANDED TAILGATE OPENING..  TAILGATE COMES OPEN ON ITS OWN...THIS IS AFTER RECALL WAS COMPLETED.  *TR</t>
  </si>
  <si>
    <t>South Dakota</t>
  </si>
  <si>
    <t>F-350 - 2018. LOSE OF CONSTRUCTION MATERIAL ON HIGHWAY ..DUE TO UNCOMANDED TAILGATE OPENING..  TAILGATE COMES OPEN ON ITS OWN...THIS IS AFTER RECALL WAS COMPLETED.  *TR</t>
  </si>
  <si>
    <t>1FMCU93127K</t>
  </si>
  <si>
    <t>FOR YEARS MY ALARM GOES OFF RANDOMLY, DURING THE DAY TO ALL HOURS OF THE NIGHT. WHEN I'M DRIVING THE CAR THE LIGHT INSIDE WILL GO ON AND OFF AND ON DASHBOARD WILL SAY DOOR AJAR. I'VE CALLED FORD, I'VE ASKED THE DEALER AND I'VE ASKED MECHANICS NOT WITH FORD.   SINCE THE ALARM IS BUILT INTO ENGINE IT CAN NOT BE DISABLED. ONLY OPTION IS TO PULL HORN WIRE SO MY NEIGHBORS WILL NOT BE ANNOYED BY MY HORN AND ALARM SOUNDINGS AT ALL HOURS. I'VE RESEARCHED FOR YEARS HOW TO TRY TO FIX THIS ISSUE, I'VE CHANGED MY CAR BATTERY, I'VE CHANGED BATTERY IN REMOTE...NOTHING IS WORKING. NOW THE DEALER IS TELLING ME THERE'S A PROBLEM WITH THE LATCH. HAD MY CAR IN THERE MANY TIMES FOR DIFFERENT THINGS, BUT I REFUSE TO PAY 800. PER LATCH IN THE VEHICLE, SINCE THEY'RE NOT EVEN REALLY SURE IT'S A LATCH OR WHICH LATCH WOULD BE THE PROBLEM.   I'M VERY LEARY ABOUT DISCONNECTING MY HORN FOR SAFETY ISSUES, BUT I'M LET WITH NO OTHER CHOICE. FROM WHAT I UNDERSTAND THIS HAS BEEN AN ONGOING ISSUE WITH THE FORD ESCAPE FOR YEARS AND YEARS. NOW IT'S A SAFETY ISSUE NOT JUST ANNOYING TO MY FAMILY AND THE NEIGHBORS.  *TR</t>
  </si>
  <si>
    <t>ESCAPE - 2007. FOR YEARS MY ALARM GOES OFF RANDOMLY, DURING THE DAY TO ALL HOURS OF THE NIGHT. WHEN I'M DRIVING THE CAR THE LIGHT INSIDE WILL GO ON AND OFF AND ON DASHBOARD WILL SAY DOOR AJAR. I'VE CALLED FORD, I'VE ASKED THE DEALER AND I'VE ASKED MECHANICS NOT WITH FORD.   SINCE THE ALARM IS BUILT INTO ENGINE IT CAN NOT BE DISABLED. ONLY OPTION IS TO PULL HORN WIRE SO MY NEIGHBORS WILL NOT BE ANNOYED BY MY HORN AND ALARM SOUNDINGS AT ALL HOURS. I'VE RESEARCHED FOR YEARS HOW TO TRY TO FIX THIS ISSUE, I'VE CHANGED MY CAR BATTERY, I'VE CHANGED BATTERY IN REMOTE...NOTHING IS WORKING. NOW THE DEALER IS TELLING ME THERE'S A PROBLEM WITH THE LATCH. HAD MY CAR IN THERE MANY TIMES FOR DIFFERENT THINGS, BUT I REFUSE TO PAY 800. PER LATCH IN THE VEHICLE, SINCE THEY'RE NOT EVEN REALLY SURE IT'S A LATCH OR WHICH LATCH WOULD BE THE PROBLEM.   I'M VERY LEARY ABOUT DISCONNECTING MY HORN FOR SAFETY ISSUES, BUT I'M LET WITH NO OTHER CHOICE. FROM WHAT I UNDERSTAND THIS HAS BEEN AN ONGOING ISSUE WITH THE FORD ESCAPE FOR YEARS AND YEARS. NOW IT'S A SAFETY ISSUE NOT JUST ANNOYING TO MY FAMILY AND THE NEIGHBORS.  *TR</t>
  </si>
  <si>
    <t>3FA6P0H7XDR</t>
  </si>
  <si>
    <t>MY VEHICLE HAD THE DOOR LATCH RECALL COMPLETED IN 2015. SINCE THE RECALL WAS COMPLETED I HAVE HAD TO REPLACE THE FRONT DRIVER, FRONT PASSENGER, AND REAR PASSENGER DOOR LATCHES. THIS IS A SAFETY CONCERN BECAUSE I FEEL LIKE THE REPLACEMENT PARTS WERE NO BETTER THAN THE ORIGINAL AND FORD WILL NOT DO ANYTHING. THE DOOR WILL NOT LATCH AND CAUSES A SAFETY HAZARD BY NOT LATCHING CLOSED WHILE VEHICLE IS IN MOTION. FORD CUSTOMER SERVICE SAID THEY ARE NOT RESPONSIBLE IF PROBLEM HAPPENS 12 MONTHS AFTER RECALL WORK WAS COMPLETED. ANY REPAIRS HAS TO BE AT MY EXPENSE AND DIAGNOSTIC HAS TO BE PAID BY ME BECAUSE IT IS A LABOR CHARGE. SO I WILL HAVE TO PAY FOR DIAGNOSTIC PLUS TO REPAIR PART BECAUSE OVER 12 MONTHS AGO RECALL REPLACEMENT WAS COMPLETED. REPLACEMENT PARTS ARE DOING THE SAME THING AS ORIGINAL PART WAS.   *TR</t>
  </si>
  <si>
    <t>FUSION - 2013. MY VEHICLE HAD THE DOOR LATCH RECALL COMPLETED IN 2015. SINCE THE RECALL WAS COMPLETED I HAVE HAD TO REPLACE THE FRONT DRIVER, FRONT PASSENGER, AND REAR PASSENGER DOOR LATCHES. THIS IS A SAFETY CONCERN BECAUSE I FEEL LIKE THE REPLACEMENT PARTS WERE NO BETTER THAN THE ORIGINAL AND FORD WILL NOT DO ANYTHING. THE DOOR WILL NOT LATCH AND CAUSES A SAFETY HAZARD BY NOT LATCHING CLOSED WHILE VEHICLE IS IN MOTION. FORD CUSTOMER SERVICE SAID THEY ARE NOT RESPONSIBLE IF PROBLEM HAPPENS 12 MONTHS AFTER RECALL WORK WAS COMPLETED. ANY REPAIRS HAS TO BE AT MY EXPENSE AND DIAGNOSTIC HAS TO BE PAID BY ME BECAUSE IT IS A LABOR CHARGE. SO I WILL HAVE TO PAY FOR DIAGNOSTIC PLUS TO REPAIR PART BECAUSE OVER 12 MONTHS AGO RECALL REPLACEMENT WAS COMPLETED. REPLACEMENT PARTS ARE DOING THE SAME THING AS ORIGINAL PART WAS.   *TR</t>
  </si>
  <si>
    <t>2FMDK3GC6DB</t>
  </si>
  <si>
    <t>THE DOOR AJAR LIGHT IS ILLUMINATED FOR THE REAR PASSENGER DOOR. THE OVERHEAD LIGHT STAYS FOR 10 MINS OR SO WHEN ANY DOOR IS OPENED AND THEN CLOSED. THE DOOR AJAR ALARM WILL BEEP WHEN YOU START THE CAR AND PUT IT INTO REVERSE OR DRIVE UNTIL YOU ACKNOWLEDGE THE ALARM AND THE LIGHT WILL STAY ON. THERE IS NO WAY TO TURN OFF THE INTERIOR LIGHT. AT NIGHT IT MAKES IT VERY HARD TO SEE TO BACK OUT YOUR VEHICLE.  *TR</t>
  </si>
  <si>
    <t>EDGE - 2013. THE DOOR AJAR LIGHT IS ILLUMINATED FOR THE REAR PASSENGER DOOR. THE OVERHEAD LIGHT STAYS FOR 10 MINS OR SO WHEN ANY DOOR IS OPENED AND THEN CLOSED. THE DOOR AJAR ALARM WILL BEEP WHEN YOU START THE CAR AND PUT IT INTO REVERSE OR DRIVE UNTIL YOU ACKNOWLEDGE THE ALARM AND THE LIGHT WILL STAY ON. THERE IS NO WAY TO TURN OFF THE INTERIOR LIGHT. AT NIGHT IT MAKES IT VERY HARD TO SEE TO BACK OUT YOUR VEHICLE.  *TR</t>
  </si>
  <si>
    <t>1FATP8EM2G5</t>
  </si>
  <si>
    <t>THE SAFETY REMOTE ALARM SYSTEMS NOT WORKING, NO ACTIVE, THE CAR HAS DAMAGE 3 BATTERY'S IN 15,000 MILES OF USE.THE AUTOMATIC DOORS SECURITY SENSORS NOT ACTIVE OR WORKING. THE AUTOMATIC REMOTE DOORS UNLOCK SYSTEM NOT WORKING.  *TR</t>
  </si>
  <si>
    <t>MUSTANG - 2016. THE SAFETY REMOTE ALARM SYSTEMS NOT WORKING, NO ACTIVE, THE CAR HAS DAMAGE 3 BATTERY'S IN 15,000 MILES OF USE.THE AUTOMATIC DOORS SECURITY SENSORS NOT ACTIVE OR WORKING. THE AUTOMATIC REMOTE DOORS UNLOCK SYSTEM NOT WORKING.  *TR</t>
  </si>
  <si>
    <t>2FMPK4J96GB</t>
  </si>
  <si>
    <t>THERE WAS RECENTLY A RECALL FOR DOOR LATCHES FOR SEVERAL FORD MODELS AND I BELIEVE THE FORD EDGE SHOULD BE ADDED TO THAT LIST. MY DRIVERS SIDE DOOR DOES NOT ALWAYS LATCH EVEN AFTER SEVERAL ATTEMPTS. AS FORD STATED, I AM WORRIED 'EVEN IF AN OWNER GETS THE DOOR TO LATCH AFTER REPEATED ATTEMPTS, IT IS STILL POSSIBLE THAT IT WILL BECOME UNLATCHED DURING DRIVING.' THIS HAPPENS WHILE SHUTTING THE DOOR WHILE INSIDE THE VEHICLE AND OUTSIDE THE VEHICLE. *TR</t>
  </si>
  <si>
    <t>EDGE - 2016. THERE WAS RECENTLY A RECALL FOR DOOR LATCHES FOR SEVERAL FORD MODELS AND I BELIEVE THE FORD EDGE SHOULD BE ADDED TO THAT LIST. MY DRIVERS SIDE DOOR DOES NOT ALWAYS LATCH EVEN AFTER SEVERAL ATTEMPTS. AS FORD STATED, I AM WORRIED 'EVEN IF AN OWNER GETS THE DOOR TO LATCH AFTER REPEATED ATTEMPTS, IT IS STILL POSSIBLE THAT IT WILL BECOME UNLATCHED DURING DRIVING.' THIS HAPPENS WHILE SHUTTING THE DOOR WHILE INSIDE THE VEHICLE AND OUTSIDE THE VEHICLE. *TR</t>
  </si>
  <si>
    <t>1FATP8UH3H5</t>
  </si>
  <si>
    <t>WHILE DRIVING ON HIGHWAY APPROXIMATELY 60-70 MILES HOUR AFTER APPROXIMATELY 1 HOUR DRIVER DOOR OPENS BY ITSELF. I CAN FEEL THE DOOR RELEASE AND LIGHT COMES ON SAYING THE DOOR IS AJAR.  *TR</t>
  </si>
  <si>
    <t>MUSTANG - 2017. WHILE DRIVING ON HIGHWAY APPROXIMATELY 60-70 MILES HOUR AFTER APPROXIMATELY 1 HOUR DRIVER DOOR OPENS BY ITSELF. I CAN FEEL THE DOOR RELEASE AND LIGHT COMES ON SAYING THE DOOR IS AJAR.  *TR</t>
  </si>
  <si>
    <t>2FMHK6C82DB</t>
  </si>
  <si>
    <t>DOOR AJAR WARNING LIGHT COMES ON AND ALL DOME LIGHTS, WHEN DOOR IS CLOSED.  SAYS DOOR IS OPEN WHEN IT IS NOT.  CAN NOT GET DOME LIGHTS TO TURN OFF, DRAINING BATTERY. *TR</t>
  </si>
  <si>
    <t>FLEX - 2013. DOOR AJAR WARNING LIGHT COMES ON AND ALL DOME LIGHTS, WHEN DOOR IS CLOSED.  SAYS DOOR IS OPEN WHEN IT IS NOT.  CAN NOT GET DOME LIGHTS TO TURN OFF, DRAINING BATTERY. *TR</t>
  </si>
  <si>
    <t>I WAS DRIVING ON RETURN TRIP ON HIGHWAY APRIL 70 MILES HOUR FOR ABOUT 45 MIN AND DOOR DRIVER UNLATCHED BY ITSELF, ALTHOUGH IT DID NOT OPEN ALL THE WAY IT STILL SCARED ME TO DEATH. THE ALERT CAME ON SAYING DOOR IS AJAR. I STOPPED TO OPEN AND CLOSE DOOR FULLY.  *TR</t>
  </si>
  <si>
    <t>MUSTANG - 2017. I WAS DRIVING ON RETURN TRIP ON HIGHWAY APRIL 70 MILES HOUR FOR ABOUT 45 MIN AND DOOR DRIVER UNLATCHED BY ITSELF, ALTHOUGH IT DID NOT OPEN ALL THE WAY IT STILL SCARED ME TO DEATH. THE ALERT CAME ON SAYING DOOR IS AJAR. I STOPPED TO OPEN AND CLOSE DOOR FULLY.  *TR</t>
  </si>
  <si>
    <t>3FA6P0H71DR</t>
  </si>
  <si>
    <t>TL* THE CONTACT OWNS A 2013 FORD FUSION. THE CONTACT STATED THAT THE FRONT PASSENGER'S DOOR FAILED TO LATCH SECURELY. BOLIVAR FORD (10140 US-64, BOLIVAR, TN 38008), WAS CONTACTED AND INFORMED OF THE FAILURE. THE CONTACT WAS INFORMED THAT THE VIN WAS INCLUDED IN NHTSA CAMPAIGN NUMBER: 20V331000 (LATCHES/LOCKS/LINKAGES) HOWEVER, THE PART TO DO THE RECALL REPAIR WAS NOT AVAILABLE. THE VEHICLE WAS NOT REPAIRED. THE MANUFACTURER WAS NOT MADE AWARE OF THE FAILURE. THE FAILURE MILEAGE WAS APPROXIMATELY 100,000.</t>
  </si>
  <si>
    <t>FUSION - 2013. TL* THE CONTACT OWNS A 2013 FORD FUSION. THE CONTACT STATED THAT THE FRONT PASSENGER'S DOOR FAILED TO LATCH SECURELY. BOLIVAR FORD (10140 US-64, BOLIVAR, TN 38008), WAS CONTACTED AND INFORMED OF THE FAILURE. THE CONTACT WAS INFORMED THAT THE VIN WAS INCLUDED IN NHTSA CAMPAIGN NUMBER: 20V331000 (LATCHES/LOCKS/LINKAGES) HOWEVER, THE PART TO DO THE RECALL REPAIR WAS NOT AVAILABLE. THE VEHICLE WAS NOT REPAIRED. THE MANUFACTURER WAS NOT MADE AWARE OF THE FAILURE. THE FAILURE MILEAGE WAS APPROXIMATELY 100,000.</t>
  </si>
  <si>
    <t>3FA6P0HD0LR</t>
  </si>
  <si>
    <t xml:space="preserve">TL* THE CONTACT OWNS A 2020 FORD FUSION. THE CONTACT STATED THAT THE BACKUP CAMERA REMAINED ON WHILE DRIVING AT AN UNKNOWN SPEED. THE VEHICLE WAS TAKEN TO THE ROYAL OAK FORD DEALER, LOCATED AT: 27550 WOODWARD AVE, ROYAL OAK, MI 48067, WHERE THE SENSOR WAS REPLACED. THE CONTACT STATED THAT WHILE DRIVING HOME, THE VEHICLE HIT A POT HOLE, THE FRONT PASSENGER'S TIRE WENT FLAT. THERE WAS NOT SPARE TIRE. THE CONTACT'S HUSBAND PURCHASED A NEW TIRE, JACKED THE VEHICLE UP TO REPLACE THE TIRE. WHILE ON THE JACK, THE VEHICLE WENT IN REVERSE, ROLLED BACK AND FELL OFF THE JACK.  THE VEHICLE WAS TAKEN TO THE SAME DEALER WHO STATED THAT THE VEHICLE WAS NOT EQUIPPED WITH A SPARE TIRE. THE MANUFACTURER WAS MADE AWARE OF THE FAILURES AND REFERRED THE CONTACT TO THE DEALER. THE CONTACT WAS TOLD TO TAKE THE VEHICLE TO A BODY SHOP TO REPLACE AN MUD GUARD THAT DETACHED. THE PART WAS NOT REPLACED. THE FAILURE MILEAGE WAS 4,051.  </t>
  </si>
  <si>
    <t>MUDFLAPS | DETACHED</t>
  </si>
  <si>
    <t xml:space="preserve">FUSION - 2020. TL* THE CONTACT OWNS A 2020 FORD FUSION. THE CONTACT STATED THAT THE BACKUP CAMERA REMAINED ON WHILE DRIVING AT AN UNKNOWN SPEED. THE VEHICLE WAS TAKEN TO THE ROYAL OAK FORD DEALER, LOCATED AT: 27550 WOODWARD AVE, ROYAL OAK, MI 48067, WHERE THE SENSOR WAS REPLACED. THE CONTACT STATED THAT WHILE DRIVING HOME, THE VEHICLE HIT A POT HOLE, THE FRONT PASSENGER'S TIRE WENT FLAT. THERE WAS NOT SPARE TIRE. THE CONTACT'S HUSBAND PURCHASED A NEW TIRE, JACKED THE VEHICLE UP TO REPLACE THE TIRE. WHILE ON THE JACK, THE VEHICLE WENT IN REVERSE, ROLLED BACK AND FELL OFF THE JACK.  THE VEHICLE WAS TAKEN TO THE SAME DEALER WHO STATED THAT THE VEHICLE WAS NOT EQUIPPED WITH A SPARE TIRE. THE MANUFACTURER WAS MADE AWARE OF THE FAILURES AND REFERRED THE CONTACT TO THE DEALER. THE CONTACT WAS TOLD TO TAKE THE VEHICLE TO A BODY SHOP TO REPLACE AN MUD GUARD THAT DETACHED. THE PART WAS NOT REPLACED. THE FAILURE MILEAGE WAS 4,051.  </t>
  </si>
  <si>
    <t>2FMGK5C8XEB</t>
  </si>
  <si>
    <t>IT SAYS PASSENGER DOOR IS OPEN WHILE DRIVING AND INTERIOR LIGHTS WON'T GO OFF FOR A COUPLE OF MILES   THEN CAR ALARM GOES OFF HOURS LATER.  *TR</t>
  </si>
  <si>
    <t>FLEX - 2014. IT SAYS PASSENGER DOOR IS OPEN WHILE DRIVING AND INTERIOR LIGHTS WON'T GO OFF FOR A COUPLE OF MILES   THEN CAR ALARM GOES OFF HOURS LATER.  *TR</t>
  </si>
  <si>
    <t>1FM5K8D81FG</t>
  </si>
  <si>
    <t>DRIVER DOOR: THE DOOR BLACK TRIM PANEL IS COME OUT AND IT WONT LET ME OPEN AND CLOSE MY WINDOW PROPERLY. I HEAR ABOUT THIS ISSUES IN THE DEALER, BUT I DIDN'T RECEIVE ANY RECALL ABOUT IT. PLEASE, I NEED YOU FIX IT, THIS ISSUES, IT IS 2015 FORD EXPLORER, AND I HAVE OTHER VEHICLE OF 2006, IT DOESN'T HAVE ANY ISSUES ABOUT THE INSIDE OF THE BODY.  *TR</t>
  </si>
  <si>
    <t>DOOR TRIM | DETACHED</t>
  </si>
  <si>
    <t>EXPLORER - 2015. DRIVER DOOR: THE DOOR BLACK TRIM PANEL IS COME OUT AND IT WONT LET ME OPEN AND CLOSE MY WINDOW PROPERLY. I HEAR ABOUT THIS ISSUES IN THE DEALER, BUT I DIDN'T RECEIVE ANY RECALL ABOUT IT. PLEASE, I NEED YOU FIX IT, THIS ISSUES, IT IS 2015 FORD EXPLORER, AND I HAVE OTHER VEHICLE OF 2006, IT DOESN'T HAVE ANY ISSUES ABOUT THE INSIDE OF THE BODY.  *TR</t>
  </si>
  <si>
    <t>3FA6P0H70GR</t>
  </si>
  <si>
    <t>THE LATCH ON THE DRIVER'S SIDE DOOR QUIT WORKING ALL AT ONCE AND WOULD NOT SHUT. I HAD TO DRIVE 30 MINUTES TO THE DEALERSHIP HOLDING IT SHUT WITH MY HAND WHILE DRIVING.  *TR</t>
  </si>
  <si>
    <t>FUSION - 2016. THE LATCH ON THE DRIVER'S SIDE DOOR QUIT WORKING ALL AT ONCE AND WOULD NOT SHUT. I HAD TO DRIVE 30 MINUTES TO THE DEALERSHIP HOLDING IT SHUT WITH MY HAND WHILE DRIVING.  *TR</t>
  </si>
  <si>
    <t>2FMDK4JC9BB</t>
  </si>
  <si>
    <t>DOOR LATCH, WHEN VEHICLE HIT 122,000 GOT A SAFETY BULLETIN EXTENDING WARRANTY ON VEHICLE DOOR LATCH TO 120,000 MILE MY VEHICLE WAS AT 122,000 AT THE TIME. NOW THERE IS A RECALL ON DOOR MATCHES IN QUESTION BUT FORD EDGES ARE NOT INCLUDED IN THIS RECALL? ALMOST EVERY TIME I CLOSE MY DOOR MY DOOR AJAR LIGHT CONTINUES TO STAY ON UNLESS I SLAM MY DOOR WITH A RIDICULOUS AMOUNT OF FORCE 4 OR 5 TIMES.  *TR</t>
  </si>
  <si>
    <t>EDGE - 2011. DOOR LATCH, WHEN VEHICLE HIT 122,000 GOT A SAFETY BULLETIN EXTENDING WARRANTY ON VEHICLE DOOR LATCH TO 120,000 MILE MY VEHICLE WAS AT 122,000 AT THE TIME. NOW THERE IS A RECALL ON DOOR MATCHES IN QUESTION BUT FORD EDGES ARE NOT INCLUDED IN THIS RECALL? ALMOST EVERY TIME I CLOSE MY DOOR MY DOOR AJAR LIGHT CONTINUES TO STAY ON UNLESS I SLAM MY DOOR WITH A RIDICULOUS AMOUNT OF FORCE 4 OR 5 TIMES.  *TR</t>
  </si>
  <si>
    <t>2LMDJ6JK7EB</t>
  </si>
  <si>
    <t>THE DRIVERS DOOR AJAR SENSOR IS NOT WORKING CORRECTLY. THE DOOR SENSOR ON THE DASH SHOWS AJAR WHEN THE DOOR IS ACTUALLY CLOSED. IT WORKS INTERMITTENTLY. CAUSES A DRAIN ON THE BATTERY.  *TR</t>
  </si>
  <si>
    <t>MKX - 2014. THE DRIVERS DOOR AJAR SENSOR IS NOT WORKING CORRECTLY. THE DOOR SENSOR ON THE DASH SHOWS AJAR WHEN THE DOOR IS ACTUALLY CLOSED. IT WORKS INTERMITTENTLY. CAUSES A DRAIN ON THE BATTERY.  *TR</t>
  </si>
  <si>
    <t>1FTFX1ET2EF</t>
  </si>
  <si>
    <t>FRIDAY, JUNE 12TH, 2020, I WAS PARKED AND HEARD A LOUD BANG AROUND 12:10 AM, TURNS OUT MY REAR WINDOW SHATTERED. IT WAS 79 DEGREES FAHRENHEIT, HIGH HUMIDITY, AND REAR DEFROSTER WAS POWERED ON AT 12:00 AM, DIDN'T NOTICE THE DAMAGE UNTIL THE MORNING. NO IMPACT MARKS OR DIRECT AREA THAT STARTED THE SHATTER, IT SHATTERED EQUALLY AT ALL SPOTS.  *TR</t>
  </si>
  <si>
    <t>F-150 - 2014. FRIDAY, JUNE 12TH, 2020, I WAS PARKED AND HEARD A LOUD BANG AROUND 12:10 AM, TURNS OUT MY REAR WINDOW SHATTERED. IT WAS 79 DEGREES FAHRENHEIT, HIGH HUMIDITY, AND REAR DEFROSTER WAS POWERED ON AT 12:00 AM, DIDN'T NOTICE THE DAMAGE UNTIL THE MORNING. NO IMPACT MARKS OR DIRECT AREA THAT STARTED THE SHATTER, IT SHATTERED EQUALLY AT ALL SPOTS.  *TR</t>
  </si>
  <si>
    <t>1FATP8UH5H5</t>
  </si>
  <si>
    <t>WHILE DRIVING MY 2017 MUSTANG CONVERTIBLE AT HIGHWAY SPEEDS, THE DRIVER AND/OR PASSENGER DOOR RANDOMLY OPENS.  THIS HAS HAPPENED A FEW TIMES NOW.  THERE IS A RECALL OPEN RIGHT NOW FOR 2015 FORD MUSTANGS WITH THE SAME EXACT PROBLEM.  *TR</t>
  </si>
  <si>
    <t>MUSTANG - 2017. WHILE DRIVING MY 2017 MUSTANG CONVERTIBLE AT HIGHWAY SPEEDS, THE DRIVER AND/OR PASSENGER DOOR RANDOMLY OPENS.  THIS HAS HAPPENED A FEW TIMES NOW.  THERE IS A RECALL OPEN RIGHT NOW FOR 2015 FORD MUSTANGS WITH THE SAME EXACT PROBLEM.  *TR</t>
  </si>
  <si>
    <t>1FATP8UH0J5</t>
  </si>
  <si>
    <t>PASSENGER DOOR COMES OPEN WHILE DRIVING. IT HAS DONE IT ON HIGHWAY AND ON REGULAR STREETS . IT HAS DONE IT WHILE DRIVING 70 MILES AN HOUR AND AT 30 MILES AN HOUR. IT DOES IT EVEN WHEN IT IS IN THE LOCKED POSITION.  *TR</t>
  </si>
  <si>
    <t>MUSTANG - 2018. PASSENGER DOOR COMES OPEN WHILE DRIVING. IT HAS DONE IT ON HIGHWAY AND ON REGULAR STREETS . IT HAS DONE IT WHILE DRIVING 70 MILES AN HOUR AND AT 30 MILES AN HOUR. IT DOES IT EVEN WHEN IT IS IN THE LOCKED POSITION.  *TR</t>
  </si>
  <si>
    <t>1FATP8UHXJ5</t>
  </si>
  <si>
    <t>DRIVING DOWN THE ROAD AND THE PASSENGER DOOR BECOMES AJAR BY ITSELF. HAS HAPPENED SEVERAL TIMES. HAS HAPPENED ON A HIGHWAY, WHILE TURNING AND WHILE GOING DOWN A CITY STREET. HAPPENED JUST NOW ON WAY TO HOUSE.  *TR</t>
  </si>
  <si>
    <t>MUSTANG - 2018. DRIVING DOWN THE ROAD AND THE PASSENGER DOOR BECOMES AJAR BY ITSELF. HAS HAPPENED SEVERAL TIMES. HAS HAPPENED ON A HIGHWAY, WHILE TURNING AND WHILE GOING DOWN A CITY STREET. HAPPENED JUST NOW ON WAY TO HOUSE.  *TR</t>
  </si>
  <si>
    <t>1FATP8UH1J5</t>
  </si>
  <si>
    <t>PASSENGER DOOR COMES OPEN AS THE VEHICLE IS IN MOTION.  *TR</t>
  </si>
  <si>
    <t>MUSTANG - 2018. PASSENGER DOOR COMES OPEN AS THE VEHICLE IS IN MOTION.  *TR</t>
  </si>
  <si>
    <t>3FAHP0JG2CR</t>
  </si>
  <si>
    <t>MY PASSENGER FRONT SIDE DOOR LOCK WILL NOT (UNLOCK OR LOCK) WHILE THE CAR IS IN MOTION OR STATIONARY. IT IS STUCK IN THE LOCKED POSITION WHEN I USE MY KEY PAD AND TRYING TO USE THE UNLOCK BUTTON IN MY CAR. I'M ALSO HAVING DIFFICULTIES WITH THE MY DRIVER SIDE DOOR LATCH WHILE STATIONARY. WHEN I'M READY TO EXIT MY CAR AFTER DRIVING, I URN OFF MY IGNITION; OPEN MY DRIVER SIDE DOOR; AND SHUT THE DOOR BUT SOMETIMES THE DOOR LATCH GET JAMMED AND NOT WANT TO CLOSE (THE LATCH WOULD BE FACING DOWN).  *TR</t>
  </si>
  <si>
    <t>FUSION - 2012. MY PASSENGER FRONT SIDE DOOR LOCK WILL NOT (UNLOCK OR LOCK) WHILE THE CAR IS IN MOTION OR STATIONARY. IT IS STUCK IN THE LOCKED POSITION WHEN I USE MY KEY PAD AND TRYING TO USE THE UNLOCK BUTTON IN MY CAR. I'M ALSO HAVING DIFFICULTIES WITH THE MY DRIVER SIDE DOOR LATCH WHILE STATIONARY. WHEN I'M READY TO EXIT MY CAR AFTER DRIVING, I URN OFF MY IGNITION; OPEN MY DRIVER SIDE DOOR; AND SHUT THE DOOR BUT SOMETIMES THE DOOR LATCH GET JAMMED AND NOT WANT TO CLOSE (THE LATCH WOULD BE FACING DOWN).  *TR</t>
  </si>
  <si>
    <t>2FMPK4K97GB</t>
  </si>
  <si>
    <t>BETWEEN GETTING IN MY CAR AND STOPPING AT ANOTHER ERRAND, THE FIRST PANEL OF MY PANORAMIC SUNROOF CRACKED FROM FRONT TO BACK, RIGHT DOWN THE MIDDLE. THERE WAS NO IMPACT POINT. I NEVER HEARD A ROCK HIT MY CAR. I DROVE ON THE HIGHWAY FOR ABOUT 30 MINUTES BETWEEN STOPS. I DID DRIVE OVER A DIP IN THE ROAD BUT EVEN THEN, I NEVER HEARD IT CRACK. THE DEALER SUGGESTED I PLACE A CLAIM WITH MY INSURANCE BECAUSE OF THE COST. NO ONE CAN TELL ME HOW THE SUNROOF CRACKED. THE CAR IS GARAGED, THE TEMPERATURE WAS MODERATE, AND I DID NOT GO FROM A HOT ENVIRONMENT TO A COLD CAR WASH AS SOME HAVE SUGGESTED.  *TR</t>
  </si>
  <si>
    <t>EDGE - 2016. BETWEEN GETTING IN MY CAR AND STOPPING AT ANOTHER ERRAND, THE FIRST PANEL OF MY PANORAMIC SUNROOF CRACKED FROM FRONT TO BACK, RIGHT DOWN THE MIDDLE. THERE WAS NO IMPACT POINT. I NEVER HEARD A ROCK HIT MY CAR. I DROVE ON THE HIGHWAY FOR ABOUT 30 MINUTES BETWEEN STOPS. I DID DRIVE OVER A DIP IN THE ROAD BUT EVEN THEN, I NEVER HEARD IT CRACK. THE DEALER SUGGESTED I PLACE A CLAIM WITH MY INSURANCE BECAUSE OF THE COST. NO ONE CAN TELL ME HOW THE SUNROOF CRACKED. THE CAR IS GARAGED, THE TEMPERATURE WAS MODERATE, AND I DID NOT GO FROM A HOT ENVIRONMENT TO A COLD CAR WASH AS SOME HAVE SUGGESTED.  *TR</t>
  </si>
  <si>
    <t>1FATP8UH3G5</t>
  </si>
  <si>
    <t>MUSTANG'S DOORS OPEN WHILE DRIVING IN MOTION, ON A CITY STREET AND HIGHWAY. IT SEEMS TO HAVE FAULTY DOOR LATCHES.  *TR</t>
  </si>
  <si>
    <t>District of Columbia</t>
  </si>
  <si>
    <t>MUSTANG - 2016. MUSTANG'S DOORS OPEN WHILE DRIVING IN MOTION, ON A CITY STREET AND HIGHWAY. IT SEEMS TO HAVE FAULTY DOOR LATCHES.  *TR</t>
  </si>
  <si>
    <t>THIS IS A CONVERTIBLE AND WHEN  THE BACK WINDOWS ARE PUT DOWN THEY WILL NOT GO BACK UP PROPERLY. THEREFORE RAIN GETS IN AND RUINS THE CARPETS AND INTERIOR. CAUSING MOLD AND IT TO RUST OUT. EVEN BY HAND ADJUSTMENT THEY CAN NOT BE PROPERLY SEATED BACK.. AND THIS IS EVERYTIME THE TOP IS PUT DOWN.  *TR</t>
  </si>
  <si>
    <t>MUSTANG - 2018. THIS IS A CONVERTIBLE AND WHEN  THE BACK WINDOWS ARE PUT DOWN THEY WILL NOT GO BACK UP PROPERLY. THEREFORE RAIN GETS IN AND RUINS THE CARPETS AND INTERIOR. CAUSING MOLD AND IT TO RUST OUT. EVEN BY HAND ADJUSTMENT THEY CAN NOT BE PROPERLY SEATED BACK.. AND THIS IS EVERYTIME THE TOP IS PUT DOWN.  *TR</t>
  </si>
  <si>
    <t>1FADP5CU2DL</t>
  </si>
  <si>
    <t>THE DRIVER'S REAR DOOR LOCK DOES NOT CLOSE THE DOOR. THE CAR WAS RETURNED TO THE SERVICE ON A PREVIOUS CALL RELATED TO LOCKS. THE WORK WAS REPORTEDLY DONE. AFTER OBSERVING THE WEAR OF THE LOCK ELEMENTS, IT LOOKS LIKE THEY ARE ORIGINAL LOCKS. MAYBE THE DEALER CHARGED THE CAR MANUFACTURER FOR THE REPAIR AND NEVER REPLACED THE LOCKS WITH THE CORRECT ONES. I AM AFRAID TO USE THE CAR WHEN THE BACK DOOR DOES NOT CLOSE.  *TR</t>
  </si>
  <si>
    <t>C-MAX - 2013. THE DRIVER'S REAR DOOR LOCK DOES NOT CLOSE THE DOOR. THE CAR WAS RETURNED TO THE SERVICE ON A PREVIOUS CALL RELATED TO LOCKS. THE WORK WAS REPORTEDLY DONE. AFTER OBSERVING THE WEAR OF THE LOCK ELEMENTS, IT LOOKS LIKE THEY ARE ORIGINAL LOCKS. MAYBE THE DEALER CHARGED THE CAR MANUFACTURER FOR THE REPAIR AND NEVER REPLACED THE LOCKS WITH THE CORRECT ONES. I AM AFRAID TO USE THE CAR WHEN THE BACK DOOR DOES NOT CLOSE.  *TR</t>
  </si>
  <si>
    <t>PASSENGER DOOR OPENS WHEN GOING OVER RAILROAD TRACKS. I WAS TRAVELING AT ONLY A FEW MILES AND I GUESS THE TRACKS CLICKED IT OPEN SOME HOW. SO NOW IT SEEMS THAT THE DOOR NOT ONLY OPENS WHILE DRIVING AT ANY SPEED BUT ALSO IF THE CAR HITS A BUMP OR SOMETHING ON THE ROADWAY EVEN AT LOW SPEEDS.. I WAS TRAVELING ON A COUNTY ROAD.  *TR</t>
  </si>
  <si>
    <t>MUSTANG - 2018. PASSENGER DOOR OPENS WHEN GOING OVER RAILROAD TRACKS. I WAS TRAVELING AT ONLY A FEW MILES AND I GUESS THE TRACKS CLICKED IT OPEN SOME HOW. SO NOW IT SEEMS THAT THE DOOR NOT ONLY OPENS WHILE DRIVING AT ANY SPEED BUT ALSO IF THE CAR HITS A BUMP OR SOMETHING ON THE ROADWAY EVEN AT LOW SPEEDS.. I WAS TRAVELING ON A COUNTY ROAD.  *TR</t>
  </si>
  <si>
    <t>1FADP5CUXFL</t>
  </si>
  <si>
    <t>THE REAR HATCH LATCH BEGAN TRIGGERING ON ITS OWN. I INSPECTED THE MECHANISM AND FOUND THE HATCH ELECTRONICS ARE NOT SEALED AGAINST WATER INTRUSION AT ALL. THE WATER WAS CAUSING A SHORT IN THE LATCH AND WOULD TRIGGER IF THE CAR WAS PARKED OR IN MOTION, TURNED ON OR OFF.  *TR</t>
  </si>
  <si>
    <t>C-MAX - 2015. THE REAR HATCH LATCH BEGAN TRIGGERING ON ITS OWN. I INSPECTED THE MECHANISM AND FOUND THE HATCH ELECTRONICS ARE NOT SEALED AGAINST WATER INTRUSION AT ALL. THE WATER WAS CAUSING A SHORT IN THE LATCH AND WOULD TRIGGER IF THE CAR WAS PARKED OR IN MOTION, TURNED ON OR OFF.  *TR</t>
  </si>
  <si>
    <t>1FTEW1EG4GF</t>
  </si>
  <si>
    <t>PANORAMIC SUNROOF 2ND REPAIR,  1ST AT 35,000 MILES TO REPLACE GUIDES UNDER WARRANTY, NOW AT 57,000 TRACKS AND GUIDE NEED TO BE REPLACED COST OF $4,000.  THE SUNROOF DOES NOT OPERATE WHILE MOTIONLESS OR IN MOTION. *TR</t>
  </si>
  <si>
    <t>F-150 - 2016. PANORAMIC SUNROOF 2ND REPAIR,  1ST AT 35,000 MILES TO REPLACE GUIDES UNDER WARRANTY, NOW AT 57,000 TRACKS AND GUIDE NEED TO BE REPLACED COST OF $4,000.  THE SUNROOF DOES NOT OPERATE WHILE MOTIONLESS OR IN MOTION. *TR</t>
  </si>
  <si>
    <t>1FMCU0G93EU</t>
  </si>
  <si>
    <t>THE DRIVER'S SIDE DOOR LATCH IS DEFECTIVE. IT HAS OPENED WHILE DRIVING. I HAVE TAKEN IT IN TO GET FIXED SEVERAL TIMES AND IT NEVER GETS FIXED PROPERLY. IF THE DOOR IS CLOSED AND YOU GO TO OPEN IT, THE DOOR HANDLE WILL STAY OUT AND IT WILL NOT CLOSE. THIS PROBLEM FIRST HAPPENED AROUND 2015 AND IT HAS BEEN A PROBLEM EVER SINCE.</t>
  </si>
  <si>
    <t>ESCAPE - 2014. THE DRIVER'S SIDE DOOR LATCH IS DEFECTIVE. IT HAS OPENED WHILE DRIVING. I HAVE TAKEN IT IN TO GET FIXED SEVERAL TIMES AND IT NEVER GETS FIXED PROPERLY. IF THE DOOR IS CLOSED AND YOU GO TO OPEN IT, THE DOOR HANDLE WILL STAY OUT AND IT WILL NOT CLOSE. THIS PROBLEM FIRST HAPPENED AROUND 2015 AND IT HAS BEEN A PROBLEM EVER SINCE.</t>
  </si>
  <si>
    <t>3FA6P0H7XHR</t>
  </si>
  <si>
    <t>WHEN REENTERING THE CAR AFTER A GROCERY SHOPPING TRIP, THE REAR PASSENGER DOOR WOULD CLOSE BUT NOT LATCH. THE CATCH FOR THE LATCH MOVES FREELY BUT SEVERAL ATTEMPTS TO SECURE THE DOOR FAILED. MY HUSBAND TRIED SEVERAL TIMES TO SECURE THE DOOR SO WE COULD LEAVE THE PARKING LOT AND DRIVE HOME. ULTIMATELY, BECAUSE IT IS A HOT, SUNDAY AFTERNOON, HE OPTED TO SIT IN THE REAR PASSENGER SEAT AND MOVED OUR TEEN DAUGHTER TO THE FRONT SEAT SO HE COULD HOLD THE DOOR CLOSED ON OUR DRIVE HOME. WE MADE IT HOME WITHOUT INCIDENT AND HE TRIED SEVERAL MORE TIMES ONCE THE CAR WAS PARKED TO SECURE THE DOOR PROPERLY WITHOUT SUCCESS.</t>
  </si>
  <si>
    <t>FUSION - 2017. WHEN REENTERING THE CAR AFTER A GROCERY SHOPPING TRIP, THE REAR PASSENGER DOOR WOULD CLOSE BUT NOT LATCH. THE CATCH FOR THE LATCH MOVES FREELY BUT SEVERAL ATTEMPTS TO SECURE THE DOOR FAILED. MY HUSBAND TRIED SEVERAL TIMES TO SECURE THE DOOR SO WE COULD LEAVE THE PARKING LOT AND DRIVE HOME. ULTIMATELY, BECAUSE IT IS A HOT, SUNDAY AFTERNOON, HE OPTED TO SIT IN THE REAR PASSENGER SEAT AND MOVED OUR TEEN DAUGHTER TO THE FRONT SEAT SO HE COULD HOLD THE DOOR CLOSED ON OUR DRIVE HOME. WE MADE IT HOME WITHOUT INCIDENT AND HE TRIED SEVERAL MORE TIMES ONCE THE CAR WAS PARKED TO SECURE THE DOOR PROPERLY WITHOUT SUCCESS.</t>
  </si>
  <si>
    <t>2FMDK3KC9AB</t>
  </si>
  <si>
    <t>DOOR ON DRIVER SIDE DOES NOT LATCH. IT SAYS DOOR AJAR EVEN THOUGH DOOR IS SHUT. SOMETIMES IT LATCHES SOMETIMES DOESNT. IF IT DOES LATCH ONCE I START DRIVING IT UN LATCHES AND LIGHT COMES BACK ON. I HAVE CHILDREN SO ITS UN SAFE FOR MYSELF AND THEM.</t>
  </si>
  <si>
    <t>EDGE - 2010. DOOR ON DRIVER SIDE DOES NOT LATCH. IT SAYS DOOR AJAR EVEN THOUGH DOOR IS SHUT. SOMETIMES IT LATCHES SOMETIMES DOESNT. IF IT DOES LATCH ONCE I START DRIVING IT UN LATCHES AND LIGHT COMES BACK ON. I HAVE CHILDREN SO ITS UN SAFE FOR MYSELF AND THEM.</t>
  </si>
  <si>
    <t>3FA6P0HD5GR</t>
  </si>
  <si>
    <t>THE CAR SHUT OFF RANDOMLY AND THE CHECK ENGINE LIGHT CAME ON. I STARTED THE CAR AGAIN AND IT STARTS. WHEN I FILL UP, IT STARTS, BUT IT HESITATES TO TURN OFF AGAIN, AND SOMETIMES DOESN'T COME BACK ON. IT'S SOMETHING TO DO WITH THE AIR IN THE TANK DUE TO IT BEING CAPLESS. WHEN IT COMES TO THE BODY, THE DOOR ALERT CAME ON 6/12/2020 STATING THAT THE FOOT WAS OPEN RANDOMLY. I WAS DRIVING TO A NEARBY STORE GOING ABOUT 20 MPH WITH THE DOORS LOCKED AND FULLY SHUT.  *TR</t>
  </si>
  <si>
    <t>FUSION - 2016. THE CAR SHUT OFF RANDOMLY AND THE CHECK ENGINE LIGHT CAME ON. I STARTED THE CAR AGAIN AND IT STARTS. WHEN I FILL UP, IT STARTS, BUT IT HESITATES TO TURN OFF AGAIN, AND SOMETIMES DOESN'T COME BACK ON. IT'S SOMETHING TO DO WITH THE AIR IN THE TANK DUE TO IT BEING CAPLESS. WHEN IT COMES TO THE BODY, THE DOOR ALERT CAME ON 6/12/2020 STATING THAT THE FOOT WAS OPEN RANDOMLY. I WAS DRIVING TO A NEARBY STORE GOING ABOUT 20 MPH WITH THE DOORS LOCKED AND FULLY SHUT.  *TR</t>
  </si>
  <si>
    <t>3FADP4EJ3DM</t>
  </si>
  <si>
    <t>TL* THE CONTACT OWNS A 2013 FORD FIESTA. THE CONTACT RECEIVED NOTIFICATION OF NHTSA CAMPAIGN NUMBER: 20V331000 (LATCHES/LOCKS/LINKAGES) HOWEVER, THE PART TO DO THE RECALL REPAIR WAS NOT AVAILABLE. THE CONTACT STATED THAT THE MANUFACTURER EXCEEDED A REASONABLE AMOUNT OF TIME FOR THE RECALL REPAIR. SUN STATE FORD (3535 W. COLONIAL DR, ORLANDO, FL 32808, (407) 299-5900) AND THE MANUFACTURER WERE MADE AWARE OF THE ISSUE. THE CONTACT HAD NOT EXPERIENCED A FAILURE. PARTS DISTRIBUTION DISCONNECT.</t>
  </si>
  <si>
    <t>FIESTA - 2013. TL* THE CONTACT OWNS A 2013 FORD FIESTA. THE CONTACT RECEIVED NOTIFICATION OF NHTSA CAMPAIGN NUMBER: 20V331000 (LATCHES/LOCKS/LINKAGES) HOWEVER, THE PART TO DO THE RECALL REPAIR WAS NOT AVAILABLE. THE CONTACT STATED THAT THE MANUFACTURER EXCEEDED A REASONABLE AMOUNT OF TIME FOR THE RECALL REPAIR. SUN STATE FORD (3535 W. COLONIAL DR, ORLANDO, FL 32808, (407) 299-5900) AND THE MANUFACTURER WERE MADE AWARE OF THE ISSUE. THE CONTACT HAD NOT EXPERIENCED A FAILURE. PARTS DISTRIBUTION DISCONNECT.</t>
  </si>
  <si>
    <t>1FMHK7D80CG</t>
  </si>
  <si>
    <t>WHILE DRIVING ON THE EXPRESSWAY, DOWN A STRAIGHT STRETCH OF ROAD THE MOLDING ON MY DRIVER'S SIDE WINDOW TRIM FLEW OFF. THERE WERE NO CRACKS OR DAMAGE TO IT PRIOR TO THIS HAPPENING. AFTER I LEAVING MY DESTINATION, THE STICKY RUBBER UNDERNEATH CAME LOOSE, FLAPPING AGAINST MY WINDSHIELD AND DRIVER SIDE WINDOW UNTIL IT FLEW OFF, HITTING THE CAR BEHIND ME. I WAS ALSO ON THE EXPRESSWAY  DOING AROUND 75 MPH WHEN THIS INCIDENT OCCURRED.  *TR</t>
  </si>
  <si>
    <t>EXPLORER - 2012. WHILE DRIVING ON THE EXPRESSWAY, DOWN A STRAIGHT STRETCH OF ROAD THE MOLDING ON MY DRIVER'S SIDE WINDOW TRIM FLEW OFF. THERE WERE NO CRACKS OR DAMAGE TO IT PRIOR TO THIS HAPPENING. AFTER I LEAVING MY DESTINATION, THE STICKY RUBBER UNDERNEATH CAME LOOSE, FLAPPING AGAINST MY WINDSHIELD AND DRIVER SIDE WINDOW UNTIL IT FLEW OFF, HITTING THE CAR BEHIND ME. I WAS ALSO ON THE EXPRESSWAY  DOING AROUND 75 MPH WHEN THIS INCIDENT OCCURRED.  *TR</t>
  </si>
  <si>
    <t>1FADP3K25FL</t>
  </si>
  <si>
    <t>TRUNK OPENS WHILE DRIVING.  *TR</t>
  </si>
  <si>
    <t>FOCUS - 2015. TRUNK OPENS WHILE DRIVING.  *TR</t>
  </si>
  <si>
    <t>2FMHK6D81EB</t>
  </si>
  <si>
    <t>DRIVER SIDE DOOR SENSOR APPEARS TO NOT BE FUNCTIONING. WARNING PANEL LIGHT COMES ON INDICATING DOOR IS NOT CLOSED, WHEN IT IN FACT IS.  INTERIOR LIGHTS SIMULTANEOUSLY COME ON BUT NOT ALL THE TIME.  ADDITIONALLY WARNING SAYS, TRANSMISSION IS NOT IN "PARK." USUALLY OCCURS WHEN CAR IS BEING STARTED, BUT NOT ALWAYS. HAS OCCURRED 6 TIMES.  *TR</t>
  </si>
  <si>
    <t>FLEX - 2014. DRIVER SIDE DOOR SENSOR APPEARS TO NOT BE FUNCTIONING. WARNING PANEL LIGHT COMES ON INDICATING DOOR IS NOT CLOSED, WHEN IT IN FACT IS.  INTERIOR LIGHTS SIMULTANEOUSLY COME ON BUT NOT ALL THE TIME.  ADDITIONALLY WARNING SAYS, TRANSMISSION IS NOT IN "PARK." USUALLY OCCURS WHEN CAR IS BEING STARTED, BUT NOT ALWAYS. HAS OCCURRED 6 TIMES.  *TR</t>
  </si>
  <si>
    <t>1FM5K7D88EG</t>
  </si>
  <si>
    <t>THE DRIVERS SIDE DOOR DOES NOT 'CLOSE' PROPERLY, THE 'DOOR AJAR' SIGN IS CONSISTENTLY ON EVEN THOUGH THE ACTUAL DOOR IS CLOSED. WHEN YOU GET IN/OUT OF THE CAR, YOU HAVE TO SHUT THE DOOR MULTIPLE TIMES FOR IT TO RECOGNIZE THE DOOR IS CLOSED. MANY TIMES I HAVE TO SLAM IT SO HARD, I'M AFRAID I'LL BREAK THE DOOR. THE CAR DOORS WON'T LOCK, CAUSE IT DOESN'T RECOGNIZE THAT THE DOOR IS 'CLOSED'.THE KEYLESS ENTRY ALARM WILL RANDOMLY GO OFF, WHILE WE'RE IN THE HOUSE, CAUSE THE CAR ALL THE SUDDEN SAYS THE 'DOOR IS AJAR'. THIS CAN BE HAZARDOUS AS I DRIVE AS THE DOORS WON'T LOCK AND WE HAVE YOUNG CHILDREN IN THE CAR. THIS ALSO EATS AWAY AT THE BATTERY LIFE, CAUSE THE CAR ELECTRICAL SYSTEM IS ON (INTERIOR DOME LIGHTS, ELECTRICAL RADIO PANEL) SINCE THE DOOR IS CONSIDERED OPEN (WITH THE DOOR AJAR SIGN). THIS HAS BEEN ONGOING FOR ABOUT 6-9 MONTHS NOW.  *TR</t>
  </si>
  <si>
    <t>EXPLORER - 2014. THE DRIVERS SIDE DOOR DOES NOT 'CLOSE' PROPERLY, THE 'DOOR AJAR' SIGN IS CONSISTENTLY ON EVEN THOUGH THE ACTUAL DOOR IS CLOSED. WHEN YOU GET IN/OUT OF THE CAR, YOU HAVE TO SHUT THE DOOR MULTIPLE TIMES FOR IT TO RECOGNIZE THE DOOR IS CLOSED. MANY TIMES I HAVE TO SLAM IT SO HARD, I'M AFRAID I'LL BREAK THE DOOR. THE CAR DOORS WON'T LOCK, CAUSE IT DOESN'T RECOGNIZE THAT THE DOOR IS 'CLOSED'.THE KEYLESS ENTRY ALARM WILL RANDOMLY GO OFF, WHILE WE'RE IN THE HOUSE, CAUSE THE CAR ALL THE SUDDEN SAYS THE 'DOOR IS AJAR'. THIS CAN BE HAZARDOUS AS I DRIVE AS THE DOORS WON'T LOCK AND WE HAVE YOUNG CHILDREN IN THE CAR. THIS ALSO EATS AWAY AT THE BATTERY LIFE, CAUSE THE CAR ELECTRICAL SYSTEM IS ON (INTERIOR DOME LIGHTS, ELECTRICAL RADIO PANEL) SINCE THE DOOR IS CONSIDERED OPEN (WITH THE DOOR AJAR SIGN). THIS HAS BEEN ONGOING FOR ABOUT 6-9 MONTHS NOW.  *TR</t>
  </si>
  <si>
    <t>2FMDK4KC7BB</t>
  </si>
  <si>
    <t>IN 2016 FORD EDGE DOOR AJAR LIGHT WILL STAY ON EVEN WHEN THE DOOR WERE LOCKED. IN THE BEGINNING IT WAS NOT AN ISSUE BUT THAN THINGS GOT WORSE AS FOR NO APPARENT REASON THE CAR ALARM WOULD GO OFF ON ITS OWN AT DIFFERENT TIMES OF DAY AND NIGHT. AFTER PINPOINTING THE PROBLEM TO THE DOOR LATCH SENSOR WAS ADVISED TO CHANGE THE SENSOR (BUT SINCE GENIUSES AT FORD DECIDED TO INCORPORATE THE SENSOR IN THE ACTUAL DOOR LATCH WITH NO REMOVABLE PARTS) I WAS FORCED TO CHANGE THE ENTIRE DOOR LATCH MECHANISM WHICH COST ABOUT $500..I RECENTLY RECEIVED A LETTER THAT THIS WAS A KNOWN ISSUE AND A RECALL NOW HAS BEEN ORDERED...SUBMITTED THE PAPERWORK FOR A REFUND AND IT WAS DENIED (REASON CAR IN 2016 HAD 88,000 MILES)...ALTHOUGH ON THE LETTER IT SAYS THAT IF I HAD THE ISSUE NOW IT WILL BE COVERED UP TO 120,000 ...I HAVE CALLED FORD MULTIPLE TIMES AND ALSO SUBMITTED ORIGINAL RECEIPTS WITH  CHAPMAN FORD IN EGG HARBOR TWP, NJ...BUT THEY SAID THEY CAN NOT HONOR ANY REFUNDS DUE TO MILEAGE (CASE # FORD GAVE ME IS [XXX])    INFORMATION REDACTED PURSUANT TO THE FREEDOM OF INFORMATION ACT (FOIA), 5 U.S.C. 552(B)(6).  *TR</t>
  </si>
  <si>
    <t>EDGE - 2011. IN 2016 FORD EDGE DOOR AJAR LIGHT WILL STAY ON EVEN WHEN THE DOOR WERE LOCKED. IN THE BEGINNING IT WAS NOT AN ISSUE BUT THAN THINGS GOT WORSE AS FOR NO APPARENT REASON THE CAR ALARM WOULD GO OFF ON ITS OWN AT DIFFERENT TIMES OF DAY AND NIGHT. AFTER PINPOINTING THE PROBLEM TO THE DOOR LATCH SENSOR WAS ADVISED TO CHANGE THE SENSOR (BUT SINCE GENIUSES AT FORD DECIDED TO INCORPORATE THE SENSOR IN THE ACTUAL DOOR LATCH WITH NO REMOVABLE PARTS) I WAS FORCED TO CHANGE THE ENTIRE DOOR LATCH MECHANISM WHICH COST ABOUT $500..I RECENTLY RECEIVED A LETTER THAT THIS WAS A KNOWN ISSUE AND A RECALL NOW HAS BEEN ORDERED...SUBMITTED THE PAPERWORK FOR A REFUND AND IT WAS DENIED (REASON CAR IN 2016 HAD 88,000 MILES)...ALTHOUGH ON THE LETTER IT SAYS THAT IF I HAD THE ISSUE NOW IT WILL BE COVERED UP TO 120,000 ...I HAVE CALLED FORD MULTIPLE TIMES AND ALSO SUBMITTED ORIGINAL RECEIPTS WITH  CHAPMAN FORD IN EGG HARBOR TWP, NJ...BUT THEY SAID THEY CAN NOT HONOR ANY REFUNDS DUE TO MILEAGE (CASE # FORD GAVE ME IS [XXX])    INFORMATION REDACTED PURSUANT TO THE FREEDOM OF INFORMATION ACT (FOIA), 5 U.S.C. 552(B)(6).  *TR</t>
  </si>
  <si>
    <t>2LMPJ6LP3KB</t>
  </si>
  <si>
    <t>DRIVING ABOUT 65 MPH ON INTERSTATE HIGHWAY, PARTLY CLOUDY DAY, 70-75 F. HEARD CRACKING  SOUND, LIKE CRUMPLING ALUMINUM FOIL FOR A FEW SECONDS BEFORE A LOUD EXPLOSION OF OVERHEAD TEMPERED GLASS SUNROOF AND GLASS FALLING DOWN ON US. NOT AWARE OF ANY ROAD DEBRIS HITTING CAR OR WINDSHIELD PRIOR TO INCIDENT. HEARD NO OBJECT HIT SUNROOF BEFORE GLASS CRACKING SOUND. NO EVIDENCE AFTERWARDS OF ROAD DEBRIS DAMAGE TO ANY CAR SURFACES OR WINDSHIELD. CAUSE OF FAILURE MAY BE LARGE SIZE OF HIGHLY STRESSED TEMPERED GLASS IN CONJUNCTION WITH RIGIDITY/FLEXIBILITY OF SURROUNDING SUPPORT STRUCTURE, INTERNAL DEFECT, OR EDGE FLAW.  *TR</t>
  </si>
  <si>
    <t>NAUTILUS - 2019. DRIVING ABOUT 65 MPH ON INTERSTATE HIGHWAY, PARTLY CLOUDY DAY, 70-75 F. HEARD CRACKING  SOUND, LIKE CRUMPLING ALUMINUM FOIL FOR A FEW SECONDS BEFORE A LOUD EXPLOSION OF OVERHEAD TEMPERED GLASS SUNROOF AND GLASS FALLING DOWN ON US. NOT AWARE OF ANY ROAD DEBRIS HITTING CAR OR WINDSHIELD PRIOR TO INCIDENT. HEARD NO OBJECT HIT SUNROOF BEFORE GLASS CRACKING SOUND. NO EVIDENCE AFTERWARDS OF ROAD DEBRIS DAMAGE TO ANY CAR SURFACES OR WINDSHIELD. CAUSE OF FAILURE MAY BE LARGE SIZE OF HIGHLY STRESSED TEMPERED GLASS IN CONJUNCTION WITH RIGIDITY/FLEXIBILITY OF SURROUNDING SUPPORT STRUCTURE, INTERNAL DEFECT, OR EDGE FLAW.  *TR</t>
  </si>
  <si>
    <t>C/D9 - U540N MKX [16-23]</t>
  </si>
  <si>
    <t>1FTEW1CP4LK</t>
  </si>
  <si>
    <t>TRUCK IS BRAND NEW, ODOMETER READS 310 MILES. WINDSHIELD WIPER MOTOR BROKE FIRST TIME I WAS TRYING TO DRIVE IN THE RAIN. MOTOR NEEDS TO BE REPLACED. VEHICLE WAS IN MOTION, VISIBILITY WAS EXTREMELY LIMITED. THIS WAS SUPER DANGEROUS DUE TO DRIVING CURVY COUNTRY BACK ROADS. *TR</t>
  </si>
  <si>
    <t>F-150 - 2020. TRUCK IS BRAND NEW, ODOMETER READS 310 MILES. WINDSHIELD WIPER MOTOR BROKE FIRST TIME I WAS TRYING TO DRIVE IN THE RAIN. MOTOR NEEDS TO BE REPLACED. VEHICLE WAS IN MOTION, VISIBILITY WAS EXTREMELY LIMITED. THIS WAS SUPER DANGEROUS DUE TO DRIVING CURVY COUNTRY BACK ROADS. *TR</t>
  </si>
  <si>
    <t>3LN6L2J9XDR</t>
  </si>
  <si>
    <t xml:space="preserve">TL*  THE CONTACT OWNS A 2013 LINCOLN MKZ. THE CONTACT STATED THAT THE DRIVER'S SIDE FRONT DOOR LATCH FAILED TO SECURELY CLOSE. THE CONTACT USED A BUNGEE CORD TO SECURE THE DOOR. THE VEHICLE WAS TAKEN TO WILLIS FORD (15 N. DUPONT BLVD, SMYRNA, DE 19977), AND WAS DIAGNOSED THAT THE DOOR LATCH NEEDED TO BE REPLACED. THE VEHICLE WAS NOT REPAIRED. THE VIN WAS INCLUDED IN NHTSA CAMPAIGN NUMBER: 20V331000 (LATCHES/LOCKS/LINKAGES) HOWEVER, THE PART TO DO THE RECALL REPAIR WAS NOT YET AVAILABLE. THE MANUFACTURER WAS MADE AWARE OF THE FAILURE. THE FAILURE MILEAGE WAS APPROXIMATELY 35,000. </t>
  </si>
  <si>
    <t xml:space="preserve">MKZ - 2013. TL*  THE CONTACT OWNS A 2013 LINCOLN MKZ. THE CONTACT STATED THAT THE DRIVER'S SIDE FRONT DOOR LATCH FAILED TO SECURELY CLOSE. THE CONTACT USED A BUNGEE CORD TO SECURE THE DOOR. THE VEHICLE WAS TAKEN TO WILLIS FORD (15 N. DUPONT BLVD, SMYRNA, DE 19977), AND WAS DIAGNOSED THAT THE DOOR LATCH NEEDED TO BE REPLACED. THE VEHICLE WAS NOT REPAIRED. THE VIN WAS INCLUDED IN NHTSA CAMPAIGN NUMBER: 20V331000 (LATCHES/LOCKS/LINKAGES) HOWEVER, THE PART TO DO THE RECALL REPAIR WAS NOT YET AVAILABLE. THE MANUFACTURER WAS MADE AWARE OF THE FAILURE. THE FAILURE MILEAGE WAS APPROXIMATELY 35,000. </t>
  </si>
  <si>
    <t>3FA6P0HR1DR</t>
  </si>
  <si>
    <t>MAKING A RIGHT TURN INTO MY DRIVEWAY AND THE DRIVER SIDE DOOR FLEW OPEN STRIKING A FENCE. NOW IT WILL NOT SHUT AT ALL.?  *TR</t>
  </si>
  <si>
    <t>FUSION - 2013. MAKING A RIGHT TURN INTO MY DRIVEWAY AND THE DRIVER SIDE DOOR FLEW OPEN STRIKING A FENCE. NOW IT WILL NOT SHUT AT ALL.?  *TR</t>
  </si>
  <si>
    <t>2LMDJ8JK7EB</t>
  </si>
  <si>
    <t>SPORADICALLY GET A MESSAGE THAT THE DRIVER FROM DOOR IS AJAR WHEN IT IS CLOSED. ALSO, GET A MESSAGE THAT TRANSMISSION NOT IN PARK WHEN THE SHIFTER IS IN PARK, MORE RECENTLY I HAVE ALSO GOTTEN THIS MESSAGE WHEN I START MY VEHICLE AND PUT IN  DRIVE. SO FAR I HAVE BEEN ABLE TO GET BOTH MESSAGES TO GO AWAY BY OPENING AND SHUTTING THE DOOR A FEW TIMES(FOR THE DOOR AJAR MESSAGE) AND TURNING THE VEHICLE OFF AND BACK ON(THIS SOMETIMES TAKES 3 OR 4 TRIES, FOR THE TRANSMISSION NOT IN PARK MESSAGE).  *TR</t>
  </si>
  <si>
    <t>MKX - 2014. SPORADICALLY GET A MESSAGE THAT THE DRIVER FROM DOOR IS AJAR WHEN IT IS CLOSED. ALSO, GET A MESSAGE THAT TRANSMISSION NOT IN PARK WHEN THE SHIFTER IS IN PARK, MORE RECENTLY I HAVE ALSO GOTTEN THIS MESSAGE WHEN I START MY VEHICLE AND PUT IN  DRIVE. SO FAR I HAVE BEEN ABLE TO GET BOTH MESSAGES TO GO AWAY BY OPENING AND SHUTTING THE DOOR A FEW TIMES(FOR THE DOOR AJAR MESSAGE) AND TURNING THE VEHICLE OFF AND BACK ON(THIS SOMETIMES TAKES 3 OR 4 TRIES, FOR THE TRANSMISSION NOT IN PARK MESSAGE).  *TR</t>
  </si>
  <si>
    <t>2FMDK3KC6EB</t>
  </si>
  <si>
    <t>THE DRIVER SIDE DOOR SENSOR/ LATCH IS FAILING. DOOR IS CLOSED OR SLAMMED MULTIPLE TIMES AND SENSOR SHOWS ERRORS OF: DOOR AJAR, TRANSMISSION NOT IN PARK, ENGINE ON BECAUSE IT DOESN'T SENSE THE DOOR BEING SHUT. THEREFORE THE OVERHEAD LIGHT STAYS ON AND CAN POTENTIALLY DRAIN BATTERY. IF CONTINUING TO DRIVE WITH WARNING IT WILL BEEP EVERY FEW SECONDS. THE DOORS WILL NOT AUTOMATICALLY LOCK. WHEN GETTING OUT OF CAR AND LOCKING. IT NEEDS TO BE SHUT MULTIPLE TIMES SO LIGHT DOESN'T STAY ON AND OR ALARM WILL NOT SET.  *TR</t>
  </si>
  <si>
    <t>EDGE - 2014. THE DRIVER SIDE DOOR SENSOR/ LATCH IS FAILING. DOOR IS CLOSED OR SLAMMED MULTIPLE TIMES AND SENSOR SHOWS ERRORS OF: DOOR AJAR, TRANSMISSION NOT IN PARK, ENGINE ON BECAUSE IT DOESN'T SENSE THE DOOR BEING SHUT. THEREFORE THE OVERHEAD LIGHT STAYS ON AND CAN POTENTIALLY DRAIN BATTERY. IF CONTINUING TO DRIVE WITH WARNING IT WILL BEEP EVERY FEW SECONDS. THE DOORS WILL NOT AUTOMATICALLY LOCK. WHEN GETTING OUT OF CAR AND LOCKING. IT NEEDS TO BE SHUT MULTIPLE TIMES SO LIGHT DOESN'T STAY ON AND OR ALARM WILL NOT SET.  *TR</t>
  </si>
  <si>
    <t>3FA6P0H78GR</t>
  </si>
  <si>
    <t>TL* THE CONTACT OWNS A 2016 FORD FUSION. THE CONTACT STATED THAT THE FRONT DRIVER'S SIDE DOOR LATCH FAILED TO LATCH SECURELY. THE VEHICLE WAS NOT TAKEN TO BE DIAGNOSED NOR REPAIRED. A DEALER WAS NOT NOTIFIED OF THE FAILURE. THE MANUFACTURER WAS MADE AWARE OF THE FAILURE. THE FAILURE MILEAGE WAS APPROXIMATELY 98,016.  CONSUMER STATED BOTH DRIVER SIDE DOOR AND DRIVER SIDE BACK DOOR WILL NOT LOCK. LATCH IS PREVENTING THE DOORS FROM LOCKING.*JB</t>
  </si>
  <si>
    <t>OAKES TOYOTA</t>
  </si>
  <si>
    <t>MS</t>
  </si>
  <si>
    <t>FUSION - 2016. TL* THE CONTACT OWNS A 2016 FORD FUSION. THE CONTACT STATED THAT THE FRONT DRIVER'S SIDE DOOR LATCH FAILED TO LATCH SECURELY. THE VEHICLE WAS NOT TAKEN TO BE DIAGNOSED NOR REPAIRED. A DEALER WAS NOT NOTIFIED OF THE FAILURE. THE MANUFACTURER WAS MADE AWARE OF THE FAILURE. THE FAILURE MILEAGE WAS APPROXIMATELY 98,016.  CONSUMER STATED BOTH DRIVER SIDE DOOR AND DRIVER SIDE BACK DOOR WILL NOT LOCK. LATCH IS PREVENTING THE DOORS FROM LOCKING.*JB</t>
  </si>
  <si>
    <t>1FAHP3H28CL</t>
  </si>
  <si>
    <t xml:space="preserve">TL* THE CONTACT OWNS A 2012 FORD FOCUS. THE CONTACT RECEIVED NOTIFICATION OF NHTSA CAMPAIGN NUMBER: 20V331000 (LATCHES/LOCKS/LINKAGES) HOWEVER, THE PART TO DO RECALL THE REPAIR WAS NOT AVAILABLE. THE CONTACT STATED THAT THE MANUFACTURER EXCEEDED A REASONABLE AMOUNT OF TIME FOR THE RECALL REPAIR. ROGERS FORD (4200 W WALL ST, MIDLAND, TX 79703) WAS CONTACTED AND CONFIRMED THAT THE PART WAS NOT YET AVAILABLE. THE CONTACT STATED THAT AFTER EXITING THE VEHICLE, THE DRIVER'S SIDE FRONT DOOR FAILED TO LATCH SECURELY. THE VEHICLE WAS TAKEN TO THE SAME DEALER AND REPAIRED HOWEVER, THE FAILURE RECURRED. THE MANUFACTURER WAS NOTIFIED OF THE FAILURE. THE FAILURE MILEAGE WAS UNKNOWN. VIN TOOL CONFIRMS PARTS NOT AVAILABLE.    </t>
  </si>
  <si>
    <t xml:space="preserve">FOCUS - 2012. TL* THE CONTACT OWNS A 2012 FORD FOCUS. THE CONTACT RECEIVED NOTIFICATION OF NHTSA CAMPAIGN NUMBER: 20V331000 (LATCHES/LOCKS/LINKAGES) HOWEVER, THE PART TO DO RECALL THE REPAIR WAS NOT AVAILABLE. THE CONTACT STATED THAT THE MANUFACTURER EXCEEDED A REASONABLE AMOUNT OF TIME FOR THE RECALL REPAIR. ROGERS FORD (4200 W WALL ST, MIDLAND, TX 79703) WAS CONTACTED AND CONFIRMED THAT THE PART WAS NOT YET AVAILABLE. THE CONTACT STATED THAT AFTER EXITING THE VEHICLE, THE DRIVER'S SIDE FRONT DOOR FAILED TO LATCH SECURELY. THE VEHICLE WAS TAKEN TO THE SAME DEALER AND REPAIRED HOWEVER, THE FAILURE RECURRED. THE MANUFACTURER WAS NOTIFIED OF THE FAILURE. THE FAILURE MILEAGE WAS UNKNOWN. VIN TOOL CONFIRMS PARTS NOT AVAILABLE.    </t>
  </si>
  <si>
    <t>1FTEW1E51KF</t>
  </si>
  <si>
    <t>FORD ISSUED A DAY RUNNING LIGHT (DRL) RECALL ON SOME 2019/2020 F 150 VEHICLES WHERE SOME VEHICLES HAD DRLS THAT WOULD REMAIN DAYTIME BRIGHT WHEN THE HEADLIGHTS WERE ON.  AFTER FORD'S FIX IS APPLIED, ALL TRUCK LIGHTS, EXCEPT HEADLIGHTS (SIDE MARKER, TAG LIGHTS, FRONT LIGHTS, TRAILER LIGHTS) ARE ON AT ALL TIMES UNLESS THE LIGHT SWITCH IS MANUALLY TURNED TO THE OFF POSITION.  IN THE OFF POSITION, THE DRLS ARE OFF TOO.  SINCE THIS IS THE ONLY WAY TO TURN OFF THE UNNECESSARY LIGHTING, IT PUTS THE DRIVER INTO A DANGEROUS SITUATION BECAUSE THE DRLS ARE OFF.  STATES REQUIRE DRLS TO BE ON ESPECIALLY DURING POOR WEATHER CONDITIONS.  FORD HAS MANAGED TO TOTALLY SCREW UP EXTERIOR LIGHTING BY CREATING A FIX THAT DOESN'T FIX THE PROBLEM.  THEY SIMPLY TURNED ON ALL LIGHTS ALL THE TIME.  IN RESPONSE TO ACKNOWLEDGING THE PROBLEM, FORD STATES THAT EXTERIOR LIGHTS WILL BE ON WHEN THE LIGHT SWITCH IS IN ANY POSITION EXCEPT OFF.  SO THEY KNOW THE FIX THEY PROVIDED DOESN'T WORK CORRECTLY, BUT THEY ARE UNWILLING TO PROVIDE A SOLUTION THAT MAKES EXTERIOR LIGHTING OPERATE NORMALLY.   THAT IS, DRLS ARE ON DURING DAYLIGHT HOURS, WITHOUT ALL EXTERIOR LIGHTING BEING ON.  BESIDES THE SAFETY FACTOR, OVERALL LIGHT FAILURES WILL INCREASE WITH TIME SINCE THERE ON FULL TIME.  *TR</t>
  </si>
  <si>
    <t xml:space="preserve">AUTOLAMPS | MALFUNCTION </t>
  </si>
  <si>
    <t>F-150 - 2019. FORD ISSUED A DAY RUNNING LIGHT (DRL) RECALL ON SOME 2019/2020 F 150 VEHICLES WHERE SOME VEHICLES HAD DRLS THAT WOULD REMAIN DAYTIME BRIGHT WHEN THE HEADLIGHTS WERE ON.  AFTER FORD'S FIX IS APPLIED, ALL TRUCK LIGHTS, EXCEPT HEADLIGHTS (SIDE MARKER, TAG LIGHTS, FRONT LIGHTS, TRAILER LIGHTS) ARE ON AT ALL TIMES UNLESS THE LIGHT SWITCH IS MANUALLY TURNED TO THE OFF POSITION.  IN THE OFF POSITION, THE DRLS ARE OFF TOO.  SINCE THIS IS THE ONLY WAY TO TURN OFF THE UNNECESSARY LIGHTING, IT PUTS THE DRIVER INTO A DANGEROUS SITUATION BECAUSE THE DRLS ARE OFF.  STATES REQUIRE DRLS TO BE ON ESPECIALLY DURING POOR WEATHER CONDITIONS.  FORD HAS MANAGED TO TOTALLY SCREW UP EXTERIOR LIGHTING BY CREATING A FIX THAT DOESN'T FIX THE PROBLEM.  THEY SIMPLY TURNED ON ALL LIGHTS ALL THE TIME.  IN RESPONSE TO ACKNOWLEDGING THE PROBLEM, FORD STATES THAT EXTERIOR LIGHTS WILL BE ON WHEN THE LIGHT SWITCH IS IN ANY POSITION EXCEPT OFF.  SO THEY KNOW THE FIX THEY PROVIDED DOESN'T WORK CORRECTLY, BUT THEY ARE UNWILLING TO PROVIDE A SOLUTION THAT MAKES EXTERIOR LIGHTING OPERATE NORMALLY.   THAT IS, DRLS ARE ON DURING DAYLIGHT HOURS, WITHOUT ALL EXTERIOR LIGHTING BEING ON.  BESIDES THE SAFETY FACTOR, OVERALL LIGHT FAILURES WILL INCREASE WITH TIME SINCE THERE ON FULL TIME.  *TR</t>
  </si>
  <si>
    <t>1FTFW1EF3CK</t>
  </si>
  <si>
    <t>REAR DOOR LATCH DON'T WORK OPENS UP WHEN DRIVING.  *TR</t>
  </si>
  <si>
    <t>F-150 - 2012. REAR DOOR LATCH DON'T WORK OPENS UP WHEN DRIVING.  *TR</t>
  </si>
  <si>
    <t>3FAHP02159R</t>
  </si>
  <si>
    <t>DOOR LATCH REFUSED TO CONNECT ON THE DRIVERS SIDE.  *TR</t>
  </si>
  <si>
    <t>FUSION - 2009. DOOR LATCH REFUSED TO CONNECT ON THE DRIVERS SIDE.  *TR</t>
  </si>
  <si>
    <t>3FA6P0H77DR</t>
  </si>
  <si>
    <t>ONE OF MY DOORS WOULDN'T SHUT. THE DOOR LATCH WAS STUCK. TOOK TO GARAGE AND THEY FIXED BY PULLING HANDLE AND GETTING MECHANIC TO GO BACK IN. I HEARD THERE MAY BE A RECALL ON THESE LATCHES. THE CAR WAS STATIONARY.  *TR</t>
  </si>
  <si>
    <t>FUSION - 2013. ONE OF MY DOORS WOULDN'T SHUT. THE DOOR LATCH WAS STUCK. TOOK TO GARAGE AND THEY FIXED BY PULLING HANDLE AND GETTING MECHANIC TO GO BACK IN. I HEARD THERE MAY BE A RECALL ON THESE LATCHES. THE CAR WAS STATIONARY.  *TR</t>
  </si>
  <si>
    <t>3FAHP07168R</t>
  </si>
  <si>
    <t>TL* THE CONTACT'S GRAND-MOTHER OWNS A 2008 FORD FUSION. THE CONTACT STATED THAT THE DRIVER SIDE DOOR WAS UNABLE TO BE OPENED FROM THE INSIDE OF THE VEHICLE. THERE WAS NO WARNING LIGHT ILLUMINATED. THE VEHICLE WAS NOT TAKEN TO BE DIAGNOSED NOR REPAIRED. THE MANUFACTURER WAS NOTIFIED OF THE FAILURE. THE CONTACT WAS INFORMED THAT THE VEHICLE WAS NOT SUBJECTED TO A RECALL. THE APPROXIMATE FAILURE MILEAGE WAS 122,000.</t>
  </si>
  <si>
    <t>FUSION - 2008. TL* THE CONTACT'S GRAND-MOTHER OWNS A 2008 FORD FUSION. THE CONTACT STATED THAT THE DRIVER SIDE DOOR WAS UNABLE TO BE OPENED FROM THE INSIDE OF THE VEHICLE. THERE WAS NO WARNING LIGHT ILLUMINATED. THE VEHICLE WAS NOT TAKEN TO BE DIAGNOSED NOR REPAIRED. THE MANUFACTURER WAS NOTIFIED OF THE FAILURE. THE CONTACT WAS INFORMED THAT THE VEHICLE WAS NOT SUBJECTED TO A RECALL. THE APPROXIMATE FAILURE MILEAGE WAS 122,000.</t>
  </si>
  <si>
    <t>1FM5K8GT9FG</t>
  </si>
  <si>
    <t>AIR BAG LIGHT CONSTANTLY STAYS ON. WINDSHIELD PILLAR CAME FLYING OFF AT 70 MILES AN HOUR.  *TR</t>
  </si>
  <si>
    <t>EXPLORER - 2015. AIR BAG LIGHT CONSTANTLY STAYS ON. WINDSHIELD PILLAR CAME FLYING OFF AT 70 MILES AN HOUR.  *TR</t>
  </si>
  <si>
    <t>3FAHP0HA6AR</t>
  </si>
  <si>
    <t>MY WIFE WAS DRIVING THE CAR AND THE DRIVER'S SIDE DOOR SPONTANEOUSLY OPENED AND UPON RETURN WOULD NOT LATCH. LUCKILY SHE WAS ONLY IN THE DRIVEWAY. I LOOKED ONLINE AND THIS SEEMS TO BE A COMMON PROBLEM ON THIS CAR.  *TR</t>
  </si>
  <si>
    <t>FUSION - 2010. MY WIFE WAS DRIVING THE CAR AND THE DRIVER'S SIDE DOOR SPONTANEOUSLY OPENED AND UPON RETURN WOULD NOT LATCH. LUCKILY SHE WAS ONLY IN THE DRIVEWAY. I LOOKED ONLINE AND THIS SEEMS TO BE A COMMON PROBLEM ON THIS CAR.  *TR</t>
  </si>
  <si>
    <t>1FADP3F21HL</t>
  </si>
  <si>
    <t>THE BACK DRIVERS SIDE DOOR NO LONGER CLOSES. NO DAMAGE WAS DONE TO THE CAR, IT JUST STOPPED LATCHING. THE DOOR BOUNCES BACK INSTEAD OF CLOSING. CAR WAS UNLOCKED, OFF, AND PARKED AT HOME.  *TR</t>
  </si>
  <si>
    <t>FOCUS - 2017. THE BACK DRIVERS SIDE DOOR NO LONGER CLOSES. NO DAMAGE WAS DONE TO THE CAR, IT JUST STOPPED LATCHING. THE DOOR BOUNCES BACK INSTEAD OF CLOSING. CAR WAS UNLOCKED, OFF, AND PARKED AT HOME.  *TR</t>
  </si>
  <si>
    <t>3FADP4BJ6EM</t>
  </si>
  <si>
    <t>MY DOOR AJAR LIGHT HAS BEEN ON AND WILL NOT TURN OFF.  *TR</t>
  </si>
  <si>
    <t>FIESTA - 2014. MY DOOR AJAR LIGHT HAS BEEN ON AND WILL NOT TURN OFF.  *TR</t>
  </si>
  <si>
    <t>1FM5K8GC9LG</t>
  </si>
  <si>
    <t xml:space="preserve">ON SUNDAY, JUNE 14TH, 2020 AT 12:10 PM, I WAS HEADED EAST BOUND ON A TWO LANE STATE ROAD WITH DOUBLE YELLOW LINES.  MY VEHICLE (NEW FORD EXPLORER ST, 2407 MILES ON ODOMETER) WAS ON INTELLIGENT CRUISE CONTROL SET FOR 37 MPH AND IN 'NORMAL DRIVE' MODE.  WITHOUT ANY WARNING, THE ENGINE BEGAN TO SHAKE VIOLENTLY AND THE CAR BEGAN TO SLOW DOWN.  THE ENGINE APPEARED TO BE RUNNING BUT WOULD NOT ACCELERATE.  THE VEHICLE CAME TO A COMPLETE STOP ABOUT 300 FEET FROM WHERE THE PROBLEM STARTED.  THE ENGINE WAS STALLED AND WOULD NOT START.  NO WARNING LIGHTS OR MESSAGES.    CALLED AAA AND THEY CALLED LOCAL POLICE.  AN OFFICER DIRECTED TRAFFIC AS I WAS BLOCKING THE RIGHT HAND LANE.  THERE WAS NO SHOULDER TO PULL OFF ON.  ROAD WAS IN RESIDENTIAL AREA WITH CURBS.  A FLAT BED TOW TRUCK ARRIVED AT 12:35 PM AND TOWED THE VEHICLE TO MY LOCAL FORD DEALER.  FAULT CODE SHOWED A DEFECTIVE CAMSHAFT POSITION SENSOR.  THERE ALSO IS EVIDENCE THAT THE TIMING BELT HAS SLIPPED.  SCORING CAN BE SEEN ON TOP OF #6 PISTON THROUGH BORESCOPE.  THE #6 SPARK PLUG SHOWS IMPACT DAMAGE FROM PISTON.  BATTERY IS DRAINING AND CAR IS GOING INTO SLEEP MODE.  SERVICE DEPARTMENT MANAGER STATED THE ENGINE WILL LIKELY REQUIRE REPLACEMENT.  THE DEALERSHIP CONTACTED FORD ENGINEERING AND ESTABLISHED A CASE NUMBER.  DEALERSHIP IS WORKING WITH FORD ENGINEERING TO DETERMINE THE ROOT CAUSE OF FAILURE.   A CATASTROPHIC ENGINE FAILURE OF THIS TYPE IS EXTREMELY DANGEROUS AND LIFE THREATENING.  THREE DAYS EARLIER, A 140 MILE ROUND TRIP WAS MADE TO BOSTON WITHOUT INCIDENT.  IF THE FAILURE HAD OCCURRED ON I-93 TRAVELING AT 70 MPH, THE END RESULT COULD HAVE BEEN DISASTROUS.        </t>
  </si>
  <si>
    <t>PICKUP BOX | ISSUE</t>
  </si>
  <si>
    <t xml:space="preserve">EXPLORER - 2020. ON SUNDAY, JUNE 14TH, 2020 AT 12:10 PM, I WAS HEADED EAST BOUND ON A TWO LANE STATE ROAD WITH DOUBLE YELLOW LINES.  MY VEHICLE (NEW FORD EXPLORER ST, 2407 MILES ON ODOMETER) WAS ON INTELLIGENT CRUISE CONTROL SET FOR 37 MPH AND IN 'NORMAL DRIVE' MODE.  WITHOUT ANY WARNING, THE ENGINE BEGAN TO SHAKE VIOLENTLY AND THE CAR BEGAN TO SLOW DOWN.  THE ENGINE APPEARED TO BE RUNNING BUT WOULD NOT ACCELERATE.  THE VEHICLE CAME TO A COMPLETE STOP ABOUT 300 FEET FROM WHERE THE PROBLEM STARTED.  THE ENGINE WAS STALLED AND WOULD NOT START.  NO WARNING LIGHTS OR MESSAGES.    CALLED AAA AND THEY CALLED LOCAL POLICE.  AN OFFICER DIRECTED TRAFFIC AS I WAS BLOCKING THE RIGHT HAND LANE.  THERE WAS NO SHOULDER TO PULL OFF ON.  ROAD WAS IN RESIDENTIAL AREA WITH CURBS.  A FLAT BED TOW TRUCK ARRIVED AT 12:35 PM AND TOWED THE VEHICLE TO MY LOCAL FORD DEALER.  FAULT CODE SHOWED A DEFECTIVE CAMSHAFT POSITION SENSOR.  THERE ALSO IS EVIDENCE THAT THE TIMING BELT HAS SLIPPED.  SCORING CAN BE SEEN ON TOP OF #6 PISTON THROUGH BORESCOPE.  THE #6 SPARK PLUG SHOWS IMPACT DAMAGE FROM PISTON.  BATTERY IS DRAINING AND CAR IS GOING INTO SLEEP MODE.  SERVICE DEPARTMENT MANAGER STATED THE ENGINE WILL LIKELY REQUIRE REPLACEMENT.  THE DEALERSHIP CONTACTED FORD ENGINEERING AND ESTABLISHED A CASE NUMBER.  DEALERSHIP IS WORKING WITH FORD ENGINEERING TO DETERMINE THE ROOT CAUSE OF FAILURE.   A CATASTROPHIC ENGINE FAILURE OF THIS TYPE IS EXTREMELY DANGEROUS AND LIFE THREATENING.  THREE DAYS EARLIER, A 140 MILE ROUND TRIP WAS MADE TO BOSTON WITHOUT INCIDENT.  IF THE FAILURE HAD OCCURRED ON I-93 TRAVELING AT 70 MPH, THE END RESULT COULD HAVE BEEN DISASTROUS.        </t>
  </si>
  <si>
    <t>3FA6P0HR5DR</t>
  </si>
  <si>
    <t>TL* THE CONTACT OWNS A 2013 FORD FUSION. THE CONTACT STATED THAT WHILE DRIVING, THE PASSENGER'S SIDE FRONT AND REAR DOOR FAILED TO REMAIN SECURELY CLOSED. THE DOORS WERE SECURED USING STRAPS. THE VEHICLE WAS NOT TAKEN TO BE DIAGNOSED NOR REPAIRED. THE CONTACT STATED THAT THE VEHICLE WAS PREVIOUSLY REPAIRED UNDER NHTSA CAMPAIGN NUMBER: 17V210000 (STRUCTURE) HOWEVER, THE FAILURE RECURRED. SCHULTS FORD OF HARMARVILLE LOCATED AT 1300 GULF LAB ROAD, PITTSBURGH, PA 15238, (412)828-2300 AND THE MANUFACTURER WAS NOTIFIED OF THE FAILURE. THE APPROXIMATE FAILURE MILEAGE WAS 71,000.</t>
  </si>
  <si>
    <t>FUSION - 2013. TL* THE CONTACT OWNS A 2013 FORD FUSION. THE CONTACT STATED THAT WHILE DRIVING, THE PASSENGER'S SIDE FRONT AND REAR DOOR FAILED TO REMAIN SECURELY CLOSED. THE DOORS WERE SECURED USING STRAPS. THE VEHICLE WAS NOT TAKEN TO BE DIAGNOSED NOR REPAIRED. THE CONTACT STATED THAT THE VEHICLE WAS PREVIOUSLY REPAIRED UNDER NHTSA CAMPAIGN NUMBER: 17V210000 (STRUCTURE) HOWEVER, THE FAILURE RECURRED. SCHULTS FORD OF HARMARVILLE LOCATED AT 1300 GULF LAB ROAD, PITTSBURGH, PA 15238, (412)828-2300 AND THE MANUFACTURER WAS NOTIFIED OF THE FAILURE. THE APPROXIMATE FAILURE MILEAGE WAS 71,000.</t>
  </si>
  <si>
    <t>1ZVHT82H885</t>
  </si>
  <si>
    <t>TL* THE CONTACT OWNS A 2008 FORD MUSTANG. THE CONTACT STATED THAT AFTER STARTING THE VEHICLE, THE WINDSHIELD WIPERS ACTIVATED WITH THE WINDSHIELD WIPER SWITCH IN THE OFF POSITION. THE VEHICLE WAS TAKEN TO AN INDEPENDENT MECHANIC WHO DIAGNOSED THAT THE WINDSHIELD WIPER MOTOR AND WIRING HARNESS WERE DAMAGED DUE TO CORROSION CAUSE BY MOISTURE AND NEEDED TO BE REPLACED. THE VEHICLE WAS NOT REPAIRED. THE MANUFACTURER WAS NOTIFIED OF THE FAILURE HOWEVER, THERE WAS NO ASSISTANCE PROVIDED. A DEALER WAS NOT NOTIFIED OF THE FAILURE. THE FAILURE MILEAGE WAS 25,000.</t>
  </si>
  <si>
    <t>MUSTANG - 2008. TL* THE CONTACT OWNS A 2008 FORD MUSTANG. THE CONTACT STATED THAT AFTER STARTING THE VEHICLE, THE WINDSHIELD WIPERS ACTIVATED WITH THE WINDSHIELD WIPER SWITCH IN THE OFF POSITION. THE VEHICLE WAS TAKEN TO AN INDEPENDENT MECHANIC WHO DIAGNOSED THAT THE WINDSHIELD WIPER MOTOR AND WIRING HARNESS WERE DAMAGED DUE TO CORROSION CAUSE BY MOISTURE AND NEEDED TO BE REPLACED. THE VEHICLE WAS NOT REPAIRED. THE MANUFACTURER WAS NOTIFIED OF THE FAILURE HOWEVER, THERE WAS NO ASSISTANCE PROVIDED. A DEALER WAS NOT NOTIFIED OF THE FAILURE. THE FAILURE MILEAGE WAS 25,000.</t>
  </si>
  <si>
    <t>1FT8W3B68KE</t>
  </si>
  <si>
    <t>I?M DRIVING MY 2019 FORD PICKUP AT NIGHT.  THE TRUCK IS EQUIPPED WITH AUTO HIGH-BEAMS AND THEY ARE ENABLED IN THE SETTINGS.  IT IS NIGHT AND I DON?T WANT MY HIGH-BEAMS ON SO I TOGGLE THEM OFF BY FLIPPING THE TURN INDICATOR HANDLE.  A CAR IS APPROACHING FORM THE OPPOSITE DIRECTION ON THE OTHER SIDE OF THE ROAD.  AS THE CAR APPROACHES AND PASSES BY ? WHAT SHOULD MY HIGH-BEAMS DO,  STAY OFF OR TURN ON?  SENSE I TURNED THEM OFF, I WOULD THINK THEY SHOULD SAY OFF BUT THEY DON?T, THEY COME ON.  THIS CAN BE FURTHER EXACERBATED IN FOG.  WE ALL KNOW THAT DRIVING WITH HIGH-BEAMS IN FOG IS DANGEROUS ? THE DRIVER COULD BE BLINDED BY THE LIGHT REFLECTION OFF THE FOG.  THE SAME SCENARIO ABOVE BUT NOW DRIVING IN FOG WITH THE HIGH-BEAMS OFF ? A CAR IS APPROACHING FORM THE OPPOSITE DIRECTION ON THE OTHER SIDE OF THE ROAD AND AFTER PASSING BY AND THE AUTO HIGH-BEAMS TURNS ON AND I BLINDED BY THE REFLECTION - I SWERVE OFF THE ROAD AND HIT A PEDESTRIAN (THAT LAST PART DID NOT HAPPEN, BUT IT COULD).  WHO WOULD BE LIABLE IN THIS CASE?  MY FORD DEALER SAYS THAT THERE IS NOTHING WRONG WITH MY AUTO HIGH-BEAMS AND THAT IS THE WAY THEY ARE DESIGNED TO OPERATE.  I THINK THIS IS A DANGEROUS CONDITION AND MUST BE ADDRESS AND RESOLVED.    MY TRUCK HAS BEEN TO THE DEALER TWICE TO FIX THIS ISSUE AND THEY HAVE BEEN UNABLE TO RESOLVE THE ISSUE.  THE LAST TIME THE TRUCK WAS IN THE SHOP (2 WEEKS) FORD ADMITTED THAT THERE WAS SOMETHING WRONG AND THAT OTHER OWNERS ARE ALSO EXPERIENCING THIS ISSUE TOO BUT THEY DON?T KNOW HOW TO FIX IT.  I WAS TOLD TO TAKE MY TRUCK HOME AND I WOULD BE NOTIFIED WHEN FORD HAD A SOLUTION.  THAT WAS OVER 2 WEEKS AGO (JUNE 5TH).    DEALER FOR REPAIR IS WILSON MOTORS IN CORVALLIS OR.  *TR</t>
  </si>
  <si>
    <t>HEADLIGHTS | SETTINGS</t>
  </si>
  <si>
    <t>F-350 - 2019. I?M DRIVING MY 2019 FORD PICKUP AT NIGHT.  THE TRUCK IS EQUIPPED WITH AUTO HIGH-BEAMS AND THEY ARE ENABLED IN THE SETTINGS.  IT IS NIGHT AND I DON?T WANT MY HIGH-BEAMS ON SO I TOGGLE THEM OFF BY FLIPPING THE TURN INDICATOR HANDLE.  A CAR IS APPROACHING FORM THE OPPOSITE DIRECTION ON THE OTHER SIDE OF THE ROAD.  AS THE CAR APPROACHES AND PASSES BY ? WHAT SHOULD MY HIGH-BEAMS DO,  STAY OFF OR TURN ON?  SENSE I TURNED THEM OFF, I WOULD THINK THEY SHOULD SAY OFF BUT THEY DON?T, THEY COME ON.  THIS CAN BE FURTHER EXACERBATED IN FOG.  WE ALL KNOW THAT DRIVING WITH HIGH-BEAMS IN FOG IS DANGEROUS ? THE DRIVER COULD BE BLINDED BY THE LIGHT REFLECTION OFF THE FOG.  THE SAME SCENARIO ABOVE BUT NOW DRIVING IN FOG WITH THE HIGH-BEAMS OFF ? A CAR IS APPROACHING FORM THE OPPOSITE DIRECTION ON THE OTHER SIDE OF THE ROAD AND AFTER PASSING BY AND THE AUTO HIGH-BEAMS TURNS ON AND I BLINDED BY THE REFLECTION - I SWERVE OFF THE ROAD AND HIT A PEDESTRIAN (THAT LAST PART DID NOT HAPPEN, BUT IT COULD).  WHO WOULD BE LIABLE IN THIS CASE?  MY FORD DEALER SAYS THAT THERE IS NOTHING WRONG WITH MY AUTO HIGH-BEAMS AND THAT IS THE WAY THEY ARE DESIGNED TO OPERATE.  I THINK THIS IS A DANGEROUS CONDITION AND MUST BE ADDRESS AND RESOLVED.    MY TRUCK HAS BEEN TO THE DEALER TWICE TO FIX THIS ISSUE AND THEY HAVE BEEN UNABLE TO RESOLVE THE ISSUE.  THE LAST TIME THE TRUCK WAS IN THE SHOP (2 WEEKS) FORD ADMITTED THAT THERE WAS SOMETHING WRONG AND THAT OTHER OWNERS ARE ALSO EXPERIENCING THIS ISSUE TOO BUT THEY DON?T KNOW HOW TO FIX IT.  I WAS TOLD TO TAKE MY TRUCK HOME AND I WOULD BE NOTIFIED WHEN FORD HAD A SOLUTION.  THAT WAS OVER 2 WEEKS AGO (JUNE 5TH).    DEALER FOR REPAIR IS WILSON MOTORS IN CORVALLIS OR.  *TR</t>
  </si>
  <si>
    <t>TAILGATE OPENED ON ITS OWN...TOWING 5TH WHEEL TRAILER...THIS IS SECOND TIME SINCE TAILGATE RECALL WAS DONE. *TR</t>
  </si>
  <si>
    <t>F-350 - 2018. TAILGATE OPENED ON ITS OWN...TOWING 5TH WHEEL TRAILER...THIS IS SECOND TIME SINCE TAILGATE RECALL WAS DONE. *TR</t>
  </si>
  <si>
    <t>1FM5K8D89EG</t>
  </si>
  <si>
    <t>TL* THE CONTACT OWNS A 2014 FORD EXPLORER. THE CONTACT STATED THAT THE DRIVER'S SIDE FRONT DOOR PANEL DETACHED FROM THE DOOR FRAME. THE VEHICLE WAS TAKEN TO THE SOO MOTORS FORD (391 3 MILE RD, SAULT STE. MARIE, MI 49783, (906) 632-2278) WHO INFORMED THE CONTACT THAT THE DOOR PANEL NEEDED TO BE REPLACED. THE CONTACT WAS INFORMED THAT THE REPAIR WAS NO LONGER COVERED UNDER WARRANTY. THE VEHICLE WAS NOT REPAIRED. THE MANUFACTURER WAS MADE AWARE OF THE FAILURE AND REFERRED THE CONTACT TO THE NHTSA TO FILE A COMPLAINT. THE APPROXIMATE FAILURE MILEAGE WAS 93,382.</t>
  </si>
  <si>
    <t>EXPLORER - 2014. TL* THE CONTACT OWNS A 2014 FORD EXPLORER. THE CONTACT STATED THAT THE DRIVER'S SIDE FRONT DOOR PANEL DETACHED FROM THE DOOR FRAME. THE VEHICLE WAS TAKEN TO THE SOO MOTORS FORD (391 3 MILE RD, SAULT STE. MARIE, MI 49783, (906) 632-2278) WHO INFORMED THE CONTACT THAT THE DOOR PANEL NEEDED TO BE REPLACED. THE CONTACT WAS INFORMED THAT THE REPAIR WAS NO LONGER COVERED UNDER WARRANTY. THE VEHICLE WAS NOT REPAIRED. THE MANUFACTURER WAS MADE AWARE OF THE FAILURE AND REFERRED THE CONTACT TO THE NHTSA TO FILE A COMPLAINT. THE APPROXIMATE FAILURE MILEAGE WAS 93,382.</t>
  </si>
  <si>
    <t>1FTEW1E87FF</t>
  </si>
  <si>
    <t>THE WIPER STOP WORKING IN THE MIDDLE OF WINDSHIELD WHILE IT WAS RAINING. I WAS DRIVING IN CITY.  *TR</t>
  </si>
  <si>
    <t>F-150 - 2015. THE WIPER STOP WORKING IN THE MIDDLE OF WINDSHIELD WHILE IT WAS RAINING. I WAS DRIVING IN CITY.  *TR</t>
  </si>
  <si>
    <t>1FA6P0H73F5</t>
  </si>
  <si>
    <t>I OPENED THE REAR DRIVER DOOR, PLACED GROCERIES IN THE BACK SEAT, AND ATTEMPTED TO SHUT THE DOOR. THE DOOR WOULDN'T LATCH SHUT AT THIS POINT. THE LATCH WAS IN THE OPEN POSITION AND I COULD EMULATE THE STRIKING PLATE WITH A SCREWDRIVER AND IT WOULD CLOSE, BUT THERE WASN'T ANY RESISTANCE WHEN SLIDING THE SCREW DRIVER OUT. I SUSPECT THAT SUPPORTING SPRING BROKE.    THE DEALERSHIP CONFIRMED THE ISSUE WAS THE DOOR LATCH AND NEITHER THE DEALERSHIP OR FORD CUSTOMER SUPPORT WOULD CONSIDER MY CAR WAS AFFECTED BY THE SAME ISSUE AS MANY OTHER RECALLED FORD VEHICLES BECAUSE THE VIN WAS NOT ASSOCIATED WITH A RECALLED FACTORY.     I JUST WANT TO MAKE SURE THAT DUE DILIGENCE IS DONE TO ENSURE THAT THERE IS NOT ANOTHER BATCH OF VEHICLES WITH A SAFETY ISSUE THAT HAS ALREADY BEEN DEEMED WORTHY OF A RECALL.  *TR</t>
  </si>
  <si>
    <t>FUSION - 2015. I OPENED THE REAR DRIVER DOOR, PLACED GROCERIES IN THE BACK SEAT, AND ATTEMPTED TO SHUT THE DOOR. THE DOOR WOULDN'T LATCH SHUT AT THIS POINT. THE LATCH WAS IN THE OPEN POSITION AND I COULD EMULATE THE STRIKING PLATE WITH A SCREWDRIVER AND IT WOULD CLOSE, BUT THERE WASN'T ANY RESISTANCE WHEN SLIDING THE SCREW DRIVER OUT. I SUSPECT THAT SUPPORTING SPRING BROKE.    THE DEALERSHIP CONFIRMED THE ISSUE WAS THE DOOR LATCH AND NEITHER THE DEALERSHIP OR FORD CUSTOMER SUPPORT WOULD CONSIDER MY CAR WAS AFFECTED BY THE SAME ISSUE AS MANY OTHER RECALLED FORD VEHICLES BECAUSE THE VIN WAS NOT ASSOCIATED WITH A RECALLED FACTORY.     I JUST WANT TO MAKE SURE THAT DUE DILIGENCE IS DONE TO ENSURE THAT THERE IS NOT ANOTHER BATCH OF VEHICLES WITH A SAFETY ISSUE THAT HAS ALREADY BEEN DEEMED WORTHY OF A RECALL.  *TR</t>
  </si>
  <si>
    <t>1FM5K7D85FG</t>
  </si>
  <si>
    <t>TL* THE CONTACT OWNS A 2015 FORD EXPLORER. THE CONTACT STATED THAT WHILE DRIVING AT 80 MPH, THE DRIVER'S SIDE DOOR KEYPAD DETACHED. THE VEHICLE WAS TAKEN TO FORD OF KENDALL (15551 S DIXIE HWY, MIAMI, FL 33157, 305-238-9211) AND THE CONTACT WAS INFORMED THAT THE VEHICLE WAS NOT COVERED UNDER WARRANTY. THE CONTACT WAS PROVIDED AN ESTIMATE OF $512 TO REPAIR THE VEHICLE. THE MANUFACTURER WAS NOTIFIED OF THE FAILURE. THE FAILURE MILEAGE WAS UNKNOWN.</t>
  </si>
  <si>
    <t>EXPLORER - 2015. TL* THE CONTACT OWNS A 2015 FORD EXPLORER. THE CONTACT STATED THAT WHILE DRIVING AT 80 MPH, THE DRIVER'S SIDE DOOR KEYPAD DETACHED. THE VEHICLE WAS TAKEN TO FORD OF KENDALL (15551 S DIXIE HWY, MIAMI, FL 33157, 305-238-9211) AND THE CONTACT WAS INFORMED THAT THE VEHICLE WAS NOT COVERED UNDER WARRANTY. THE CONTACT WAS PROVIDED AN ESTIMATE OF $512 TO REPAIR THE VEHICLE. THE MANUFACTURER WAS NOTIFIED OF THE FAILURE. THE FAILURE MILEAGE WAS UNKNOWN.</t>
  </si>
  <si>
    <t>3FAFP37383R</t>
  </si>
  <si>
    <t>DRIVERS SIDE REAR DOOR WILL NOT LATCH JUST FLIES OPEN.  *TR</t>
  </si>
  <si>
    <t>FOCUS - 2003. DRIVERS SIDE REAR DOOR WILL NOT LATCH JUST FLIES OPEN.  *TR</t>
  </si>
  <si>
    <t>C/AK - FOCUS [98-10]</t>
  </si>
  <si>
    <t>3FAHP08Z77R</t>
  </si>
  <si>
    <t>DRIVERS DOOR LATCH ONCE OPEN IT WILL NOT LOCK BACK LATCH WILL STAY STICKING OUT UNABLE TO SET ALARM OR LOCK WITH KEY BOOB.  *TR</t>
  </si>
  <si>
    <t>FUSION - 2007. DRIVERS DOOR LATCH ONCE OPEN IT WILL NOT LOCK BACK LATCH WILL STAY STICKING OUT UNABLE TO SET ALARM OR LOCK WITH KEY BOOB.  *TR</t>
  </si>
  <si>
    <t>HELLO:  MY FORD 150 EXTENDED CAB REAR DOOR DO NOT OPEN.  I TOOK IT TO A FORD DEALERSHIP AND THEY TOLD ME THE LATCHES ARE BROKEN.  I DID NOT HAVE IT FIXED DUE TO A POSSIBLE RECALL ISSUE.  THANK YOU.  *TR</t>
  </si>
  <si>
    <t>F-150 - 2001. HELLO:  MY FORD 150 EXTENDED CAB REAR DOOR DO NOT OPEN.  I TOOK IT TO A FORD DEALERSHIP AND THEY TOLD ME THE LATCHES ARE BROKEN.  I DID NOT HAVE IT FIXED DUE TO A POSSIBLE RECALL ISSUE.  THANK YOU.  *TR</t>
  </si>
  <si>
    <t>1FMCU9D71CK</t>
  </si>
  <si>
    <t>TL* THE CONTACT OWNS A 2012 FORD ESCAPE. THE CONTACT STATED THAT AFTER ENTERING THE VEHICLE, THE DRIVER DOOR WAS CLOSED BUT FAILED TO LATCH SECURELY. ADDITIONALLY, THE VEHICLE FAILED TO START-UP. THE VEHICLE WAS TOWED TO AN INDEPENDENT MECHANIC TO BE DIAGNOSED. THE CONTACT WAS INFORMED THAT THE DOOR LATCH FRACTURED AND NEEDED TO BE REPLACED. THE DOOR LATCH WAS REPLACED HOWEVER, THE MECHANIC WAS UNABLE TO START THE VEHICLE. THE MANUFACTURER WAS NOT MADE AWARE OF THE FAILURE. THE FAILURE MILEAGE WAS APPROXIMATELY 118,685.</t>
  </si>
  <si>
    <t>ESCAPE - 2012. TL* THE CONTACT OWNS A 2012 FORD ESCAPE. THE CONTACT STATED THAT AFTER ENTERING THE VEHICLE, THE DRIVER DOOR WAS CLOSED BUT FAILED TO LATCH SECURELY. ADDITIONALLY, THE VEHICLE FAILED TO START-UP. THE VEHICLE WAS TOWED TO AN INDEPENDENT MECHANIC TO BE DIAGNOSED. THE CONTACT WAS INFORMED THAT THE DOOR LATCH FRACTURED AND NEEDED TO BE REPLACED. THE DOOR LATCH WAS REPLACED HOWEVER, THE MECHANIC WAS UNABLE TO START THE VEHICLE. THE MANUFACTURER WAS NOT MADE AWARE OF THE FAILURE. THE FAILURE MILEAGE WAS APPROXIMATELY 118,685.</t>
  </si>
  <si>
    <t>I CALLED MY DEALER TO SCHEDULE A SERVICE APPOINTMENT FOR SAFETY RECALL NOTICE 20S15 NHTSA RECALL 20V-177 DOOR LATCH REPLACEMENT. I WAS INFORMED THAT THEY ARE NOT REPLACING THE DOOR LATCH UNLESS I AM HAVING ISSUES. ISN'T THIS A RISK AND WOULDN'T THEM REPLACING THE DOOR LATCH NOW RESOLVE ANY PROBLEMS, IF THERE ARE ANY,  IN THE FUTURE?     THE DEALER IS FORD OF UPLAND | 555 W. FOOTHILL BLVD., UPLAND, CA 91786.  *TR</t>
  </si>
  <si>
    <t>FUSION - 2015. I CALLED MY DEALER TO SCHEDULE A SERVICE APPOINTMENT FOR SAFETY RECALL NOTICE 20S15 NHTSA RECALL 20V-177 DOOR LATCH REPLACEMENT. I WAS INFORMED THAT THEY ARE NOT REPLACING THE DOOR LATCH UNLESS I AM HAVING ISSUES. ISN'T THIS A RISK AND WOULDN'T THEM REPLACING THE DOOR LATCH NOW RESOLVE ANY PROBLEMS, IF THERE ARE ANY,  IN THE FUTURE?     THE DEALER IS FORD OF UPLAND | 555 W. FOOTHILL BLVD., UPLAND, CA 91786.  *TR</t>
  </si>
  <si>
    <t>TAILGATE CAME OPEN ON ITS OWN YET AGAIN..TOWING A 5TH WHEEL..WAS ABLE TO SEE IT OPEN IN A SHARP TURN AND STOP..CAUSING A TRAFFIC JAM ON HIGHWAY 12. SEVERAL CARS ALMOST HIT EACH OTHER...THIS  IS AFTER RECALL WAS COMPLETED .*DT*JB *TR</t>
  </si>
  <si>
    <t>F-350 - 2018. TAILGATE CAME OPEN ON ITS OWN YET AGAIN..TOWING A 5TH WHEEL..WAS ABLE TO SEE IT OPEN IN A SHARP TURN AND STOP..CAUSING A TRAFFIC JAM ON HIGHWAY 12. SEVERAL CARS ALMOST HIT EACH OTHER...THIS  IS AFTER RECALL WAS COMPLETED .*DT*JB *TR</t>
  </si>
  <si>
    <t>1FM5K7F99EG</t>
  </si>
  <si>
    <t>YESTERDAY I WAS DRIVING DOWN THE FREEWAY AND THE WINDSHIELD SIDE PANEL AND RUBBER FLEW OFF WHILE I WAS DRIVING. THE PLASTIC PIECE HIT THE CAR BEHIND ME. VERY SCARY AND UNSAFE. THIS IS GOING TO COST ME OVER 500$ TO REPLACE AND THIS IS AN EXPENSIVE CAR. I ALSO MAINTAIN MY CAR WELL AND TAKE CARE OF IT. THIS IS NOT SOMETHING THAT SHOULD HAPPEN. THE WINDSHIELD REPAIR SHOP SAID THEY SEE THIS PROBLEM ON MY CAR ALL THE TIME. THIS IS UNACCEPTABLE AND DANGEROUS. FORD SHOULD HAVE TO FIX THIS PROBLEM BEFORE IT CAUSES A MAJOR WRECK AND SOMEONE DIES.  *TR</t>
  </si>
  <si>
    <t>EXPLORER - 2014. YESTERDAY I WAS DRIVING DOWN THE FREEWAY AND THE WINDSHIELD SIDE PANEL AND RUBBER FLEW OFF WHILE I WAS DRIVING. THE PLASTIC PIECE HIT THE CAR BEHIND ME. VERY SCARY AND UNSAFE. THIS IS GOING TO COST ME OVER 500$ TO REPLACE AND THIS IS AN EXPENSIVE CAR. I ALSO MAINTAIN MY CAR WELL AND TAKE CARE OF IT. THIS IS NOT SOMETHING THAT SHOULD HAPPEN. THE WINDSHIELD REPAIR SHOP SAID THEY SEE THIS PROBLEM ON MY CAR ALL THE TIME. THIS IS UNACCEPTABLE AND DANGEROUS. FORD SHOULD HAVE TO FIX THIS PROBLEM BEFORE IT CAUSES A MAJOR WRECK AND SOMEONE DIES.  *TR</t>
  </si>
  <si>
    <t>1FTEW1CP7GK</t>
  </si>
  <si>
    <t>THE FIRST TIME I WENT TO USE MY SUNROOF THE TRACK BROKE NOW MY WINDOW IS STUCK UP AND SUNROOF DOES NOT WORK.  *TR</t>
  </si>
  <si>
    <t>F-150 - 2016. THE FIRST TIME I WENT TO USE MY SUNROOF THE TRACK BROKE NOW MY WINDOW IS STUCK UP AND SUNROOF DOES NOT WORK.  *TR</t>
  </si>
  <si>
    <t>1FMCU0GX8EU</t>
  </si>
  <si>
    <t>MY DOOR LATCH ON MY VEHICLE HAS BEEN BROKE FOR 2 MONTHS . I COULDN'T AFFORD TO FIX THEN BUT AS SOON AS I HEARD ABOUT THE RECALL I CALL FORD HERE IN MARLIN,TX.76661. THEY SAY BRING IN ON THIS DAY SO I DID AT 8AM  .  BEFORE 5 THAT SAME DAY I GO BACK AND THE GENTLEMAN SAID THEY DIDN'T GET TO FIX IT THERE AREN'T ANY PARTS FORD HAS SENT OUT THEY WOULD CALL ME IN A FEW DAYS. NEVER GOT A CALL BUT WHEN SOMEONE CALLS UP THERE AND STARTS ASKING ABOUT IT WHEN IT'S THERE SAFETY AT RISK AND IT'S THE ONLY VEHICLE THEY HAVE WHAT IS SUPPOSED TO HAPPEN. MY SEATBELT WON'T SAVE ME FOREVER AND THIS IS THE SECOND RECALL FOR THIS ISSUE . I WOULD LIKE TO KNOW WHEN THE ISSUE IS GOING TO BE PRIORITY FOR CONSUMERS LIKE ME.  THIS HAPPENED WHILE I WAS SITTING AND WENT TO OPEN DOOR AND GOT OUT WENT TO SHUT DOOR AND IT WOULDN'T LATCH.  TYING DOOR WITH ROPE TO STEERING COLUMN JUST TO DRIVE ANYWHERE.  *TR</t>
  </si>
  <si>
    <t>ESCAPE - 2014. MY DOOR LATCH ON MY VEHICLE HAS BEEN BROKE FOR 2 MONTHS . I COULDN'T AFFORD TO FIX THEN BUT AS SOON AS I HEARD ABOUT THE RECALL I CALL FORD HERE IN MARLIN,TX.76661. THEY SAY BRING IN ON THIS DAY SO I DID AT 8AM  .  BEFORE 5 THAT SAME DAY I GO BACK AND THE GENTLEMAN SAID THEY DIDN'T GET TO FIX IT THERE AREN'T ANY PARTS FORD HAS SENT OUT THEY WOULD CALL ME IN A FEW DAYS. NEVER GOT A CALL BUT WHEN SOMEONE CALLS UP THERE AND STARTS ASKING ABOUT IT WHEN IT'S THERE SAFETY AT RISK AND IT'S THE ONLY VEHICLE THEY HAVE WHAT IS SUPPOSED TO HAPPEN. MY SEATBELT WON'T SAVE ME FOREVER AND THIS IS THE SECOND RECALL FOR THIS ISSUE . I WOULD LIKE TO KNOW WHEN THE ISSUE IS GOING TO BE PRIORITY FOR CONSUMERS LIKE ME.  THIS HAPPENED WHILE I WAS SITTING AND WENT TO OPEN DOOR AND GOT OUT WENT TO SHUT DOOR AND IT WOULDN'T LATCH.  TYING DOOR WITH ROPE TO STEERING COLUMN JUST TO DRIVE ANYWHERE.  *TR</t>
  </si>
  <si>
    <t>1FATP8EM3G5</t>
  </si>
  <si>
    <t>TL* THE CONTACT OWNS A 2016 FORD MUSTANG. THE CONTACT STATED THAT ON SEVERAL OCCASIONS WHILE DRIVING AT VARIOUS SPEEDS, EITHER THE DRIVER'S OR PASSENGER'S SIDE DOORS UNLATCHED AND OPENED. THE VEHICLE WAS NOT TAKEN TO BE DIAGNOSED NOR REPAIRED. JERRY'S FORD LOCATED AT 847 E MARKET ST, LEESBURG, VA 20176 AND THE MANUFACTURER WERE MADE AWARE OF THE FAILURE BUT PROVIDED NO ASSISTANCE. THE FAILURE MILEAGE WAS 55,000.</t>
  </si>
  <si>
    <t>MUSTANG - 2016. TL* THE CONTACT OWNS A 2016 FORD MUSTANG. THE CONTACT STATED THAT ON SEVERAL OCCASIONS WHILE DRIVING AT VARIOUS SPEEDS, EITHER THE DRIVER'S OR PASSENGER'S SIDE DOORS UNLATCHED AND OPENED. THE VEHICLE WAS NOT TAKEN TO BE DIAGNOSED NOR REPAIRED. JERRY'S FORD LOCATED AT 847 E MARKET ST, LEESBURG, VA 20176 AND THE MANUFACTURER WERE MADE AWARE OF THE FAILURE BUT PROVIDED NO ASSISTANCE. THE FAILURE MILEAGE WAS 55,000.</t>
  </si>
  <si>
    <t>NM0GE9F70G1</t>
  </si>
  <si>
    <t>1. STATIONARY OR IN MOTION: THE TOP OF THE FRONT WINDSHIELD SEEMS TO BE LOSING ITS SEAL BECAUSE WHEN WATER IS POURED OR WHEN IT RAINS, IT ENTERS THE CAR AND FALLS ONTO THE DASHBOARD. ALSO, THE PLASTIC BOX THAT STORES THE REAR VIEW WINDOW AND WHICH IS ATTACHED TO THE WINDSHIELD GETS FILLED WITH RAIN AND DRIPS DOWN THE WINDOW.  2. IN MOTION, ON A GRADUAL HILL AND UP: FROM DAY ONE, THE CAR WOULD NOT SHIFT UP ON A DOWNHILL, EVEN A SLIGHT HILL. IT REVS IN THE 2ND GEAR AND REV UNTIL IT WOULD JUMP INTO THIRD AFTER REVVING IN A LOWER GEAR FOR 2-4 MINUTES. I TOOK IT TO 2 DEALERSHIPS (ONE IN TACOMA, WA, AND THE OTHER IN MARINA FORD) AND THEY SAID THEY COULDN'T REPEAT THE PROBLEM EVEN THOUGH I HAD PLENTY OF VIDEO OF IT.  3. STATIONARY OR IN MOTION: LCD SCREEN SOMETIMES STOPS RESPONDING FOR NO PARTICULAR REASON. YOU HAVE TO TURN CAR OFF AND ON AGAIN TO GET A RESPONSE.  *TR</t>
  </si>
  <si>
    <t>WINDSHIELD | SEALING</t>
  </si>
  <si>
    <t>TRANSIT CONNECT - 2016. 1. STATIONARY OR IN MOTION: THE TOP OF THE FRONT WINDSHIELD SEEMS TO BE LOSING ITS SEAL BECAUSE WHEN WATER IS POURED OR WHEN IT RAINS, IT ENTERS THE CAR AND FALLS ONTO THE DASHBOARD. ALSO, THE PLASTIC BOX THAT STORES THE REAR VIEW WINDOW AND WHICH IS ATTACHED TO THE WINDSHIELD GETS FILLED WITH RAIN AND DRIPS DOWN THE WINDOW.  2. IN MOTION, ON A GRADUAL HILL AND UP: FROM DAY ONE, THE CAR WOULD NOT SHIFT UP ON A DOWNHILL, EVEN A SLIGHT HILL. IT REVS IN THE 2ND GEAR AND REV UNTIL IT WOULD JUMP INTO THIRD AFTER REVVING IN A LOWER GEAR FOR 2-4 MINUTES. I TOOK IT TO 2 DEALERSHIPS (ONE IN TACOMA, WA, AND THE OTHER IN MARINA FORD) AND THEY SAID THEY COULDN'T REPEAT THE PROBLEM EVEN THOUGH I HAD PLENTY OF VIDEO OF IT.  3. STATIONARY OR IN MOTION: LCD SCREEN SOMETIMES STOPS RESPONDING FOR NO PARTICULAR REASON. YOU HAVE TO TURN CAR OFF AND ON AGAIN TO GET A RESPONSE.  *TR</t>
  </si>
  <si>
    <t>3FADP4BJ0DM</t>
  </si>
  <si>
    <t>THE DOOR ON MY 2013 FORD FIESTA OPEN!! MY DAUGHTER WAS MAKING A LEFT TURN TO MERGE ON TO THE INTERSTATE WHEN THE REAR PASSENGER DOOR FLEW OPEN AND ALL THE THINGS SHE HAD FELL OUT! SUPPOSE MY LITTLE NIECES WERE IN THERE OR THE DOOR FLIES OPEN AND A CAR HITS IT! I LOOKED UP HOW TO FIX WHEN I CAME ACROSS A RECALL STATING THE DOORS UNLATCH!! RECALL: 20S30 IS THE RECALL; I WENT TO THE DEALERSHIP. THE SERVICE ADVISOR STATED THEY  DON?T HAVE THE ?KITS? TO FIX ALL 4 DOORS RIGHT NOW AND THEY WON?T HAVE THEM UNTIL SEPTEMBER !! IN THE MEANTIME I COULD HAVE ONE DOOR FIXED FOR ABOUT $500! I COULD SAVE MY INVOICE AND ASK FOR REIMBURSEMENT AFTER ALL DOORS HAVE BEEN FIXED; AFTER RECALL IS PERFORMED. THIS IS A HUGE SAFETY ISSUE BECAUSE IF I FIX ONE DOOR WHAT?S TO SEE ANOTHER DOOR JUST OPEN AND SOMETHING TRAGIC OCCURS! I NEED TO DRIVE THE VEHICLE; WE DON'T HAVE ANY OTHER MEANS OF TRANSPORTATION. I HAVE DOCTOR APPOINTMENTS 4-5 TIMES A WEEK; NOT TO MENTION WORK AS WELL! WE NEED SOME ASSISTANCE , SOMEONE THAT IS WILLING TO ADDRESS AND RECTIFY THIS ISSUE IMMEDIATELY.  *TR</t>
  </si>
  <si>
    <t>FIESTA - 2013. THE DOOR ON MY 2013 FORD FIESTA OPEN!! MY DAUGHTER WAS MAKING A LEFT TURN TO MERGE ON TO THE INTERSTATE WHEN THE REAR PASSENGER DOOR FLEW OPEN AND ALL THE THINGS SHE HAD FELL OUT! SUPPOSE MY LITTLE NIECES WERE IN THERE OR THE DOOR FLIES OPEN AND A CAR HITS IT! I LOOKED UP HOW TO FIX WHEN I CAME ACROSS A RECALL STATING THE DOORS UNLATCH!! RECALL: 20S30 IS THE RECALL; I WENT TO THE DEALERSHIP. THE SERVICE ADVISOR STATED THEY  DON?T HAVE THE ?KITS? TO FIX ALL 4 DOORS RIGHT NOW AND THEY WON?T HAVE THEM UNTIL SEPTEMBER !! IN THE MEANTIME I COULD HAVE ONE DOOR FIXED FOR ABOUT $500! I COULD SAVE MY INVOICE AND ASK FOR REIMBURSEMENT AFTER ALL DOORS HAVE BEEN FIXED; AFTER RECALL IS PERFORMED. THIS IS A HUGE SAFETY ISSUE BECAUSE IF I FIX ONE DOOR WHAT?S TO SEE ANOTHER DOOR JUST OPEN AND SOMETHING TRAGIC OCCURS! I NEED TO DRIVE THE VEHICLE; WE DON'T HAVE ANY OTHER MEANS OF TRANSPORTATION. I HAVE DOCTOR APPOINTMENTS 4-5 TIMES A WEEK; NOT TO MENTION WORK AS WELL! WE NEED SOME ASSISTANCE , SOMEONE THAT IS WILLING TO ADDRESS AND RECTIFY THIS ISSUE IMMEDIATELY.  *TR</t>
  </si>
  <si>
    <t>A PIECE WITHIN THE DOOR LATCH MECHANISM MAY FAIL AFTER EXPOSURE TO EXTREME TEMPERATURES. IF THIS HAPPENS, A VEHICLE'S DOORS MAY NOT CLOSE PROPERLY OR THEY MAY OPEN WHILE THE VEHICLE IS IN MOTION. THE ISSUE SHOULD HAVE BEEN ADDRESSED UNDER TWO PRIOR RECALLS, BUT FORD SAYS NOT ALL FAULTY DOOR LATCHES HAVE BEEN PROPERLY REPAIRED OR REPLACED.    RECALL WAS DONE HOWEVER PROBLEM STILL EXISTS.    REPLACED DOOR ACTUATOR ON PASSENGER SIDE DOOR AND NOW DRIVER DOOR HAS ISSUE.  *TR</t>
  </si>
  <si>
    <t>F-150 - 2015. A PIECE WITHIN THE DOOR LATCH MECHANISM MAY FAIL AFTER EXPOSURE TO EXTREME TEMPERATURES. IF THIS HAPPENS, A VEHICLE'S DOORS MAY NOT CLOSE PROPERLY OR THEY MAY OPEN WHILE THE VEHICLE IS IN MOTION. THE ISSUE SHOULD HAVE BEEN ADDRESSED UNDER TWO PRIOR RECALLS, BUT FORD SAYS NOT ALL FAULTY DOOR LATCHES HAVE BEEN PROPERLY REPAIRED OR REPLACED.    RECALL WAS DONE HOWEVER PROBLEM STILL EXISTS.    REPLACED DOOR ACTUATOR ON PASSENGER SIDE DOOR AND NOW DRIVER DOOR HAS ISSUE.  *TR</t>
  </si>
  <si>
    <t>1FATP8EM2H5</t>
  </si>
  <si>
    <t>PASSENGER DOOR OPENED GOING 75 MPH 3 TIMES ON I95 FROM FL BACK TO GA AND ONCE TURNING A CORNER ON A SIDE STREET.DOOR WERE LOCKED.I HAVE HAD IT REPLACED AND KEPT THE FAULY PART.</t>
  </si>
  <si>
    <t>MUSTANG - 2017. PASSENGER DOOR OPENED GOING 75 MPH 3 TIMES ON I95 FROM FL BACK TO GA AND ONCE TURNING A CORNER ON A SIDE STREET.DOOR WERE LOCKED.I HAVE HAD IT REPLACED AND KEPT THE FAULY PART.</t>
  </si>
  <si>
    <t>1FTER4FH0KL</t>
  </si>
  <si>
    <t>I RECEIVED NOTIFICATION FROM FORDPASS THAT MY 2019 RANGER WAS IN DEEP SLEEP MODE AND THAT I NEEDED TO MANUALLY START IT. I GOT INTO THE VEHICLE AND DEPRESSED THE BRAKE PEDAL AS NORMAL AND PRESSED THE START BUTTON. MANY THINGS HAPPENED SIMULTANEOUSLY. MOSTLY LIGHTS FLASHING ON THE DASH AND EVENTUALLY THE HEADLIGHTS SEEMED TO BE SENDING MORSE CODE. BUT THE ENGINE BARELY RESPONDED AT ALL. LATER I HOOKED UP A BATTERY CHARGER AND WHEN SWITCHED ON THE GAUGE BOUNCED BACK AND FORTH SO FAST IT APPEARED TO BE AN AIRCRAFT PROPELLER. THE VEHICLE WAS STATIONARY IN MY DRIVEWAY.</t>
  </si>
  <si>
    <t>RANGER - 2019. I RECEIVED NOTIFICATION FROM FORDPASS THAT MY 2019 RANGER WAS IN DEEP SLEEP MODE AND THAT I NEEDED TO MANUALLY START IT. I GOT INTO THE VEHICLE AND DEPRESSED THE BRAKE PEDAL AS NORMAL AND PRESSED THE START BUTTON. MANY THINGS HAPPENED SIMULTANEOUSLY. MOSTLY LIGHTS FLASHING ON THE DASH AND EVENTUALLY THE HEADLIGHTS SEEMED TO BE SENDING MORSE CODE. BUT THE ENGINE BARELY RESPONDED AT ALL. LATER I HOOKED UP A BATTERY CHARGER AND WHEN SWITCHED ON THE GAUGE BOUNCED BACK AND FORTH SO FAST IT APPEARED TO BE AN AIRCRAFT PROPELLER. THE VEHICLE WAS STATIONARY IN MY DRIVEWAY.</t>
  </si>
  <si>
    <t>1FTFW1E49LF</t>
  </si>
  <si>
    <t>TAILGATE OPENS ON OWN EVEN WHILE DRIVING. NO WARNING THAT IT HAS OR IS OPEN.    AT HIGHWAY SPEED THE TAILGATE HAS OPENED ALLOWING BED CONTENTS TO SPILL OUT!  *TR</t>
  </si>
  <si>
    <t>F-150 - 2020. TAILGATE OPENS ON OWN EVEN WHILE DRIVING. NO WARNING THAT IT HAS OR IS OPEN.    AT HIGHWAY SPEED THE TAILGATE HAS OPENED ALLOWING BED CONTENTS TO SPILL OUT!  *TR</t>
  </si>
  <si>
    <t>DROVE FROM NEW JERSEY TO BROOKLYN, OVER THE VERRAZZANO PARKED AND GUESS WHAT... TAILGATE WAS OPEN WITH MY TOOLS EXPOSED?     HEADING HOME NICE DRIVER IN TUNNEL MADE ME AWARE THE TAILGATE WAS OPEN. FINISHED DRIVING THROUGH TUNNEL, PULLED OVER TO CLOSE TAILGATE FOR THE THIRD TIME ON ONE DAY.  *TR</t>
  </si>
  <si>
    <t>F-150 - 2020. DROVE FROM NEW JERSEY TO BROOKLYN, OVER THE VERRAZZANO PARKED AND GUESS WHAT... TAILGATE WAS OPEN WITH MY TOOLS EXPOSED?     HEADING HOME NICE DRIVER IN TUNNEL MADE ME AWARE THE TAILGATE WAS OPEN. FINISHED DRIVING THROUGH TUNNEL, PULLED OVER TO CLOSE TAILGATE FOR THE THIRD TIME ON ONE DAY.  *TR</t>
  </si>
  <si>
    <t>MILAN</t>
  </si>
  <si>
    <t>3MEHM0HA4AR</t>
  </si>
  <si>
    <t>INTERIOR COMPONENT OF INTERIOR DRIVER'S DOOR HANDLE SNAPPED PREVENTING DRIVER FROM OPENING THE DOOR WHILE INSIDE THE CAR. THIS PLASTIC CONNECTOR BROKE WHEN OPERATOR PLACED STANDARD FORCE ON HANDLE TO OPEN THE DOOR.  *TR</t>
  </si>
  <si>
    <t>MILAN - 2010. INTERIOR COMPONENT OF INTERIOR DRIVER'S DOOR HANDLE SNAPPED PREVENTING DRIVER FROM OPENING THE DOOR WHILE INSIDE THE CAR. THIS PLASTIC CONNECTOR BROKE WHEN OPERATOR PLACED STANDARD FORCE ON HANDLE TO OPEN THE DOOR.  *TR</t>
  </si>
  <si>
    <t>ML - MILAN</t>
  </si>
  <si>
    <t>ML - MILAN (LESS HYBRID) (NA-HSAP)</t>
  </si>
  <si>
    <t>3FA6P0LU4DR</t>
  </si>
  <si>
    <t>THE FRONT PASSENGER DOOR LATCH BROKE DOOR WON'T CLOSE COUNTY ROAD WHEN IT HAPPENED</t>
  </si>
  <si>
    <t>FUSION - 2013. THE FRONT PASSENGER DOOR LATCH BROKE DOOR WON'T CLOSE COUNTY ROAD WHEN IT HAPPENED</t>
  </si>
  <si>
    <t>1FADP3F23GL</t>
  </si>
  <si>
    <t>THE WIPERS STOP WORKING AND FREEZE UP IN THE MIDDLE OF THE WINDSHIELD CONSTANTLY!! BLOCKING VIEW FROM DRIVING.   THE CAR SHUDDERS EVERY TIME YOU GO FROM A STOPPED POSITION. WORST CAR I'VE EVER OWNED. BEEN TO THE FORD DEALER SEVERAL TIMES. NEVER GETS FIXED.  *TR</t>
  </si>
  <si>
    <t>FOCUS - 2016. THE WIPERS STOP WORKING AND FREEZE UP IN THE MIDDLE OF THE WINDSHIELD CONSTANTLY!! BLOCKING VIEW FROM DRIVING.   THE CAR SHUDDERS EVERY TIME YOU GO FROM A STOPPED POSITION. WORST CAR I'VE EVER OWNED. BEEN TO THE FORD DEALER SEVERAL TIMES. NEVER GETS FIXED.  *TR</t>
  </si>
  <si>
    <t>2LMPJ8L90KB</t>
  </si>
  <si>
    <t>THE SUNROOF EXPLODED WHILE DRIVING NORTH ON MD STATE HIGHWAY 235 AT APPROXIMATELY 60 MPH. PURCHASED SUV LESS THAN A MONTH AND HARDLY DRIVEN UNDER COVID CONDITIONS. GARAGED WHEN NOT ON THE ROAD AND NO ROCKS OR PROJECTILES HIT THE SUNROOF. ALTHOUGH PURCHASED AS NEW, HAD OVER 800 MILES DRIVEN. TOOK IT TO NEAREST FORD DEALERSHIP IN A LA PLATA, MD. THEY STATED THAT IT WAS HIT BY A ROCK. WILL PICK SUV BACK UP TOMORROW AND TAKE TO DEALERSHIP WHERE IT WAS PURCHASED LESS THAN 30 DAYS AGO. LEFT MESSAGE WITH SALES REP WHO ANSWERED THE PHONE AND ALSO ON SALESMANSHIP VOICEMAIL.</t>
  </si>
  <si>
    <t>NAUTILUS - 2019. THE SUNROOF EXPLODED WHILE DRIVING NORTH ON MD STATE HIGHWAY 235 AT APPROXIMATELY 60 MPH. PURCHASED SUV LESS THAN A MONTH AND HARDLY DRIVEN UNDER COVID CONDITIONS. GARAGED WHEN NOT ON THE ROAD AND NO ROCKS OR PROJECTILES HIT THE SUNROOF. ALTHOUGH PURCHASED AS NEW, HAD OVER 800 MILES DRIVEN. TOOK IT TO NEAREST FORD DEALERSHIP IN A LA PLATA, MD. THEY STATED THAT IT WAS HIT BY A ROCK. WILL PICK SUV BACK UP TOMORROW AND TAKE TO DEALERSHIP WHERE IT WAS PURCHASED LESS THAN 30 DAYS AGO. LEFT MESSAGE WITH SALES REP WHO ANSWERED THE PHONE AND ALSO ON SALESMANSHIP VOICEMAIL.</t>
  </si>
  <si>
    <t>1FATP8UH6G5</t>
  </si>
  <si>
    <t>WHILE DRIVING MY CAR, THE PASSENGER SIDE DOOR WILL OPEN AND I GET A MESSAGE SAYING "PASSENGER DOOR AJAR".  I HAVE TO IMMEDIATELY PULL OVER TO SHUT THE DOOR.  THIS HAPPENS INFREQUENTLY, BUT IT IS STILL DANGEROUS TO HAVE A DOOR THAT YOU THINK IS LOCKED OPEN WHILE DRIVING DOWN THE HIGHWAY.  THIS HAS HAPPENED TO ME ABOUT 4 TIMES SINCE I GOT THE CAR IN NOVEMBER OF 2019.  *TR</t>
  </si>
  <si>
    <t>MUSTANG - 2016. WHILE DRIVING MY CAR, THE PASSENGER SIDE DOOR WILL OPEN AND I GET A MESSAGE SAYING "PASSENGER DOOR AJAR".  I HAVE TO IMMEDIATELY PULL OVER TO SHUT THE DOOR.  THIS HAPPENS INFREQUENTLY, BUT IT IS STILL DANGEROUS TO HAVE A DOOR THAT YOU THINK IS LOCKED OPEN WHILE DRIVING DOWN THE HIGHWAY.  THIS HAS HAPPENED TO ME ABOUT 4 TIMES SINCE I GOT THE CAR IN NOVEMBER OF 2019.  *TR</t>
  </si>
  <si>
    <t>I WAS TAKING MY GRAND DAUGHTER TO SCHOOL AND SHE GOT IN THE FRONT PASSENGER SIDE, SHE CLOSED THE DOOR AND IT WOULD NOT "LATCH" AND WE COULD NOT GET IT TO LATCH TO SECURE THE DOOR FROM OPENING WHILE DRIVING. THIS HAS HAPPENED NUMEROUS TIMES. I WAS AFRAID THE DOOR WOULD OPEN WHILE DRIVING AND FALL OUT (THIS NEEDS FIXED ASAP. ANOTHER PROBLEM IS WHEN DRIVING 60 MPH OR GREATER THE STEERING WILL "CATCH" THAT IS WHEN GOING AROUND A TURN LEFT OR RIGHT WHEN TURNING THE STEERING WHEEL IT KIND OF JERKS AND DOESN'T MAINTAIN CONSTANT TURN IT SEEMS TO LOOSE A CONSTANT CONTROL. THIS CAN CAUSE AN OVER CORRECTION AND LOSS OF CONTROL. IN ORDER TO TRY TO CONTROL I HAVE TO HAVE BOTH HANDS ON THE STEERING WHEEL AND KNOW IT GOING TO HAPPEN. WHAT WOULD A YOUNG INEXPERIENCED DRIVER DO...MOST LIKELY OVER CORRECT AND CRASH.</t>
  </si>
  <si>
    <t>F-150 - 2018. I WAS TAKING MY GRAND DAUGHTER TO SCHOOL AND SHE GOT IN THE FRONT PASSENGER SIDE, SHE CLOSED THE DOOR AND IT WOULD NOT "LATCH" AND WE COULD NOT GET IT TO LATCH TO SECURE THE DOOR FROM OPENING WHILE DRIVING. THIS HAS HAPPENED NUMEROUS TIMES. I WAS AFRAID THE DOOR WOULD OPEN WHILE DRIVING AND FALL OUT (THIS NEEDS FIXED ASAP. ANOTHER PROBLEM IS WHEN DRIVING 60 MPH OR GREATER THE STEERING WILL "CATCH" THAT IS WHEN GOING AROUND A TURN LEFT OR RIGHT WHEN TURNING THE STEERING WHEEL IT KIND OF JERKS AND DOESN'T MAINTAIN CONSTANT TURN IT SEEMS TO LOOSE A CONSTANT CONTROL. THIS CAN CAUSE AN OVER CORRECTION AND LOSS OF CONTROL. IN ORDER TO TRY TO CONTROL I HAVE TO HAVE BOTH HANDS ON THE STEERING WHEEL AND KNOW IT GOING TO HAPPEN. WHAT WOULD A YOUNG INEXPERIENCED DRIVER DO...MOST LIKELY OVER CORRECT AND CRASH.</t>
  </si>
  <si>
    <t>2FMDK3JC1EB</t>
  </si>
  <si>
    <t>WHEN I CLOSE MY DRIVER DOOR, IT TELLS ME THAT MY DOOR IS AJAR. I KNOW MY DOOR IS CLOSED SO I PUT MY CAR IN DRIVE AND IT TELLS ME THAT MY TRANSMISSION IS NOT IN PARK. I KNOW THAT THERE WAS AN ISSUE WITH THE 2013 FORD EDGE DOOR LATCH ON THE DRIVER DOOR. I DO NOT BELIEVE THAT FORD HAS CORRECTED THE PROBLEM. I HAVE TO CLOSE MY DOOR 3 TO 4 TIMES EVERY TIME I GET IN MY CAR JUST TO MAKE THE INDICATOR STOP DINGING.  *TR</t>
  </si>
  <si>
    <t>EDGE - 2014. WHEN I CLOSE MY DRIVER DOOR, IT TELLS ME THAT MY DOOR IS AJAR. I KNOW MY DOOR IS CLOSED SO I PUT MY CAR IN DRIVE AND IT TELLS ME THAT MY TRANSMISSION IS NOT IN PARK. I KNOW THAT THERE WAS AN ISSUE WITH THE 2013 FORD EDGE DOOR LATCH ON THE DRIVER DOOR. I DO NOT BELIEVE THAT FORD HAS CORRECTED THE PROBLEM. I HAVE TO CLOSE MY DOOR 3 TO 4 TIMES EVERY TIME I GET IN MY CAR JUST TO MAKE THE INDICATOR STOP DINGING.  *TR</t>
  </si>
  <si>
    <t>3FA6P0D98GR</t>
  </si>
  <si>
    <t>AS I WAS DRIVING MY BACK RIGHT PASSENGER DOOR KEPT SAYING IT WAS OPEN.SO AS I CAME TO A STOP I CHECK IT OUT. IT SEEMED CLOSED SO I CONTINUED TO DRIVE. THEN IT NOTIFIED ME AGAIN BUT THIS TIME THE DOOR OPENED. SO I HAD TO PULL OVER AND CLOSE IT, BUT THE DOOR DID NOT CLOSE. I ATTEMPTED TO TRY SEVERAL WAYS BUT DID NOT WORK. I AM THANK FULL I DIDN'T HAVE MY DOGS IN THE CAR AT THE TIME. ITS A HUGE SAFETY FLAW. THE CAR WONT LET ME LOCK IT SINCE THE DOOR WONT CLOSE, AND THE CAR IS PARKED ON THE STREET. I DON'T HAVE A PRIVATE GARAGE. HIGHLY UPSET AT THE FLAW. HOPEFULLY IT WONT COST A FORTUNE SINCE FORD WILL PROBABLY SAY IT'S NOT COVERED.  *TR</t>
  </si>
  <si>
    <t>FUSION - 2016. AS I WAS DRIVING MY BACK RIGHT PASSENGER DOOR KEPT SAYING IT WAS OPEN.SO AS I CAME TO A STOP I CHECK IT OUT. IT SEEMED CLOSED SO I CONTINUED TO DRIVE. THEN IT NOTIFIED ME AGAIN BUT THIS TIME THE DOOR OPENED. SO I HAD TO PULL OVER AND CLOSE IT, BUT THE DOOR DID NOT CLOSE. I ATTEMPTED TO TRY SEVERAL WAYS BUT DID NOT WORK. I AM THANK FULL I DIDN'T HAVE MY DOGS IN THE CAR AT THE TIME. ITS A HUGE SAFETY FLAW. THE CAR WONT LET ME LOCK IT SINCE THE DOOR WONT CLOSE, AND THE CAR IS PARKED ON THE STREET. I DON'T HAVE A PRIVATE GARAGE. HIGHLY UPSET AT THE FLAW. HOPEFULLY IT WONT COST A FORTUNE SINCE FORD WILL PROBABLY SAY IT'S NOT COVERED.  *TR</t>
  </si>
  <si>
    <t>3FA6P0H77JR</t>
  </si>
  <si>
    <t>BACK PASSENGER DOOR UNLATCHES WHILE DRIVING SPORADICALLY. FORD PREVIOUSLY HAD A RECALL ON THE 2016 MODEL HOWEVER, THEY ARE STATING THAT THIS DOES NOT FALL UNDER THE RECALL. MY 4 YEAR OLD SON SITS IN THE BACK SEAT IN HIS CAR SEAT. THIS IS EXTREMELY DANGEROUS. MY VEHICLE IS AT THE DEALERSHIP NOW AND THEY ARE FILING A CLAIM THROUGH MY 3RD PARTY WARRANTY COMPANY AND MAKING ME PAY FOR THE DEDUCTIBLE AND I SUSPECT THE LOANER VEHICLE. I JUST PURCHASED THE VEHICLE IN MARCH 2020 AND I HAVE NOTICED IT WHEN SINCE PURCHASE.  *TR</t>
  </si>
  <si>
    <t>FUSION - 2018. BACK PASSENGER DOOR UNLATCHES WHILE DRIVING SPORADICALLY. FORD PREVIOUSLY HAD A RECALL ON THE 2016 MODEL HOWEVER, THEY ARE STATING THAT THIS DOES NOT FALL UNDER THE RECALL. MY 4 YEAR OLD SON SITS IN THE BACK SEAT IN HIS CAR SEAT. THIS IS EXTREMELY DANGEROUS. MY VEHICLE IS AT THE DEALERSHIP NOW AND THEY ARE FILING A CLAIM THROUGH MY 3RD PARTY WARRANTY COMPANY AND MAKING ME PAY FOR THE DEDUCTIBLE AND I SUSPECT THE LOANER VEHICLE. I JUST PURCHASED THE VEHICLE IN MARCH 2020 AND I HAVE NOTICED IT WHEN SINCE PURCHASE.  *TR</t>
  </si>
  <si>
    <t>THE PASSENGER DOOR SWUNG OPEN AS I WAS DRIVING. THEN ONCE I STOPPED THE DOOR WOULD NOT CLOSE WHEN I TRIED CLOSING IT.  *TR</t>
  </si>
  <si>
    <t>FUSION - 2014. THE PASSENGER DOOR SWUNG OPEN AS I WAS DRIVING. THEN ONCE I STOPPED THE DOOR WOULD NOT CLOSE WHEN I TRIED CLOSING IT.  *TR</t>
  </si>
  <si>
    <t>3FA6P0G7XHR</t>
  </si>
  <si>
    <t xml:space="preserve">IN HEAVY RAIN, THE HIGH SPEED OF THE WIPERS IS WAY TOO SLOW...  MAKING IT UNSAFE TO SEE EVEN WHEN PRUDENCE OF SLOWING DOWN AND/OR POSSIBLY CONSIDERING PULLING OVER.   ONE CANNOT SEE SAFELY ENOUGH TO SEEK A PULL OVER SPOT DURING THE IMMEDIACY OF THE SITUATION.. THUS ONGOING TRAVEL IS THE ONLY OPTION.   WIPERS BLADES ARE GOOD.  WINDSHIELD IS CLEAN.  RAIN SHEETING / BLURRING OF VISION HAPPENS BECAUSE WIPERS AREN'T ABLE TO MOVE FAST ENOUGH   </t>
  </si>
  <si>
    <t xml:space="preserve">FUSION - 2017. IN HEAVY RAIN, THE HIGH SPEED OF THE WIPERS IS WAY TOO SLOW...  MAKING IT UNSAFE TO SEE EVEN WHEN PRUDENCE OF SLOWING DOWN AND/OR POSSIBLY CONSIDERING PULLING OVER.   ONE CANNOT SEE SAFELY ENOUGH TO SEEK A PULL OVER SPOT DURING THE IMMEDIACY OF THE SITUATION.. THUS ONGOING TRAVEL IS THE ONLY OPTION.   WIPERS BLADES ARE GOOD.  WINDSHIELD IS CLEAN.  RAIN SHEETING / BLURRING OF VISION HAPPENS BECAUSE WIPERS AREN'T ABLE TO MOVE FAST ENOUGH   </t>
  </si>
  <si>
    <t>1FM5K7F85JG</t>
  </si>
  <si>
    <t>THE GAS DOOR DOES NOT SEAL AND PROPS OPEN ALL TIME, THE VEHICLE COMES WITH NO FUEL CAP AND DOOR DOES NOT LOCK ALLOWING ANYONE TO PUT CONTAINMENTS IN THE FUEL</t>
  </si>
  <si>
    <t>FUEL DOOR | HARD TO CLOSE</t>
  </si>
  <si>
    <t>EXPLORER - 2018. THE GAS DOOR DOES NOT SEAL AND PROPS OPEN ALL TIME, THE VEHICLE COMES WITH NO FUEL CAP AND DOOR DOES NOT LOCK ALLOWING ANYONE TO PUT CONTAINMENTS IN THE FUEL</t>
  </si>
  <si>
    <t>1FTEW1E54JF</t>
  </si>
  <si>
    <t>THE BACK GLASS ON MY 2018 F-150 EXPLODED OUTWARDS INTO THE BED OF MY TRUCK WHEN MY WIFE SHUT THE REAR RIGHT DOOR.  THE REAR GLASS HAD NO DAMAGE PRIOR TO THIS INCIDENT.  THE VEHICLE WAS PURCHASED NEW, BY ME, IN 2018.  THE GLASS WAS ORIGINAL FROM THE FACTORY.  THE INCIDENT HAPPENED TODAY 04 JULY, 2020.  THE TEMPERATURE OUTSIDE WAS 90 DEGREES FAHRENHEIT.  SOME GLASS RAINED DOWN ONTO MY INFANT  SON'S CAR SEAT BASE.  WE WERE VERY LUCKY THAT MY WIFE DECIDED TO PUT SOMETHING INTO THE TRUCK BEFORE WE PUT MY SONS CAR SEAT IN THERE.  THE GLASS CUT MY WIFE'S HAND A LITTLE BIT.  THE VEHICLE WAS STATIONARY WITH NO KEY IN THE IGNITION.</t>
  </si>
  <si>
    <t>F-150 - 2018. THE BACK GLASS ON MY 2018 F-150 EXPLODED OUTWARDS INTO THE BED OF MY TRUCK WHEN MY WIFE SHUT THE REAR RIGHT DOOR.  THE REAR GLASS HAD NO DAMAGE PRIOR TO THIS INCIDENT.  THE VEHICLE WAS PURCHASED NEW, BY ME, IN 2018.  THE GLASS WAS ORIGINAL FROM THE FACTORY.  THE INCIDENT HAPPENED TODAY 04 JULY, 2020.  THE TEMPERATURE OUTSIDE WAS 90 DEGREES FAHRENHEIT.  SOME GLASS RAINED DOWN ONTO MY INFANT  SON'S CAR SEAT BASE.  WE WERE VERY LUCKY THAT MY WIFE DECIDED TO PUT SOMETHING INTO THE TRUCK BEFORE WE PUT MY SONS CAR SEAT IN THERE.  THE GLASS CUT MY WIFE'S HAND A LITTLE BIT.  THE VEHICLE WAS STATIONARY WITH NO KEY IN THE IGNITION.</t>
  </si>
  <si>
    <t>1FTEW1CG8HF</t>
  </si>
  <si>
    <t>THE F-150 WAS SITTING IN THE DRIVEWAY AND I NOTICED THAT THE REAR WINDOW WAS IN THE PROCESS OF SHATTERING AND FALLING OUT.  THERE WAS A BULGE ON THE DRIVERS SIDE AND GLASS HAD FALLEN OFF THE EDGE ABOUT THREE QUARTERS OF THE WAY AROUND THE WINDOW.  TEMPERATURE WAS 88 WITH CLOUDS AND THE TRUCK WAS IN THE SHADE. I OPENED THE PASSENGER REAR DOOR AND THE COMPLETE REAR WINDOW, EXCEPT THE SLIDING WINDOW(ELECTRICALLY OPERATED) WAS COMPLETELY SHATTERED.  AS I SHUT THE REAR DOOR, GLASS STARTED FALLING OUT OF THE BULGED AREA,  I CALLED ALL STAR FORD IN KILGORE, TX, WHO SOLD THE TRUCK TO ME AND THEY WERE NO HELP. I HAD THE EXTENDED WARRENTY, BUT GLASS IS NOT COVERED.</t>
  </si>
  <si>
    <t>F-150 - 2017. THE F-150 WAS SITTING IN THE DRIVEWAY AND I NOTICED THAT THE REAR WINDOW WAS IN THE PROCESS OF SHATTERING AND FALLING OUT.  THERE WAS A BULGE ON THE DRIVERS SIDE AND GLASS HAD FALLEN OFF THE EDGE ABOUT THREE QUARTERS OF THE WAY AROUND THE WINDOW.  TEMPERATURE WAS 88 WITH CLOUDS AND THE TRUCK WAS IN THE SHADE. I OPENED THE PASSENGER REAR DOOR AND THE COMPLETE REAR WINDOW, EXCEPT THE SLIDING WINDOW(ELECTRICALLY OPERATED) WAS COMPLETELY SHATTERED.  AS I SHUT THE REAR DOOR, GLASS STARTED FALLING OUT OF THE BULGED AREA,  I CALLED ALL STAR FORD IN KILGORE, TX, WHO SOLD THE TRUCK TO ME AND THEY WERE NO HELP. I HAD THE EXTENDED WARRENTY, BUT GLASS IS NOT COVERED.</t>
  </si>
  <si>
    <t>TL* THE CONTACT OWNS A 2013 FORD FLEX. THE CONTACT STATED THAT THE PASSENGER'S SIDE REAR DOOR LOCK LATCHED SECURELY HOWEVER, THE DOOR AJAR WARNING LIGHT REMAINED ILLUMINATED. THE CONTACT STATED THAT DOORS FAILED TO LOCK WHEN THE VEHICLE WAS SHIFTED INTO DRIVE WITH THE DOOR AJAR WARNING LIGHT ILLUMINATED. ADDITIONALLY, THE INTERIOR DOME LIGHT AND PARKING LIGHT REMAINED ILLUMINATED. THE CONTACT CALLED JOHNSON CITY FORD (3519 BRISTOL HWY, JOHNSON CITY, TN 37601), AND INFORMED THE DEALER OF THE FAILURE. THE CONTACT WAS INFORMED THAT THE DRIVER'S FRONT DOOR LATCH WOULD BE REPAIRED HOWEVER, THE OTHER DOORS WERE NOT COVERED UNDER THE WARRANTY. THE VEHICLE WAS NOT REPAIRED. THE MANUFACTURER WAS MADE AWARE OF THE FAILURE BUT OFFERED NO ASSISTANCE. THE APPROXIMATE FAILURE MILEAGE WAS 82,000.</t>
  </si>
  <si>
    <t>FLEX - 2013. TL* THE CONTACT OWNS A 2013 FORD FLEX. THE CONTACT STATED THAT THE PASSENGER'S SIDE REAR DOOR LOCK LATCHED SECURELY HOWEVER, THE DOOR AJAR WARNING LIGHT REMAINED ILLUMINATED. THE CONTACT STATED THAT DOORS FAILED TO LOCK WHEN THE VEHICLE WAS SHIFTED INTO DRIVE WITH THE DOOR AJAR WARNING LIGHT ILLUMINATED. ADDITIONALLY, THE INTERIOR DOME LIGHT AND PARKING LIGHT REMAINED ILLUMINATED. THE CONTACT CALLED JOHNSON CITY FORD (3519 BRISTOL HWY, JOHNSON CITY, TN 37601), AND INFORMED THE DEALER OF THE FAILURE. THE CONTACT WAS INFORMED THAT THE DRIVER'S FRONT DOOR LATCH WOULD BE REPAIRED HOWEVER, THE OTHER DOORS WERE NOT COVERED UNDER THE WARRANTY. THE VEHICLE WAS NOT REPAIRED. THE MANUFACTURER WAS MADE AWARE OF THE FAILURE BUT OFFERED NO ASSISTANCE. THE APPROXIMATE FAILURE MILEAGE WAS 82,000.</t>
  </si>
  <si>
    <t>2FMDK3JC7DB</t>
  </si>
  <si>
    <t>TL* THE CONTACT OWNS A 2013 FORD EDGE. THE CONTACT STATED THAT THE DRIVER'S SIDE FRONT AND REAR DOORS AND PASSENGER'S SIDE FRONT DOOR LATCHES WERE DEFECTIVE. THE CONTACT STATED THAT THE LATCHES FAILED TO SECURELY LOCK. THE DOOR AJAR WARNING LIGHT OPERATED AS INTENDED. THE VEHICLE WAS TAKEN TO LONG-LEWIS FORD LINCOLN (2800 WOODWARD AVE, MUSCLE SHOALS, AL 35661) WHERE THE VEHICLE WAS REPAIRED OUT OF POCKET. THE CONTACT THEN RECEIVED A LETTER FROM THE MANUFACTURER WHICH ACKNOWLEDGED THE DEFECT BUT ONLY TO THE DRIVER'S FRONT DOOR. THE CONTACT WAS INFORMED THAT DOOR LATCH WOULD BE REPAIRED UNDER WARRANTY. THE CONTACT WAS REIMBURSED FOR THE DRIVER'S FRONT DOOR LATCH REPAIR HOWEVER, THE MANUFACTURER DECLINED TO ACKNOWLEDGE A DEFECT TO THE PASSENGER'S SIDE DOORS. THE MANUFACTURER WAS NOTIFIED OF THE FAILURES. THE CONTACT WAS INFORMED THAT THERE WERE NO OTHER RECALLS ON THE VEHICLE. THE MANUFACTURER REFERRED THE CONTACT TO NHTSA FOR ASSISTANCE. THE VEHICLE'S OTHER 2 DOORS WERE NOT REPAIRED. THE FAILURE MILEAGE WAS UNKNOWN.*DT*JB</t>
  </si>
  <si>
    <t>EDGE - 2013. TL* THE CONTACT OWNS A 2013 FORD EDGE. THE CONTACT STATED THAT THE DRIVER'S SIDE FRONT AND REAR DOORS AND PASSENGER'S SIDE FRONT DOOR LATCHES WERE DEFECTIVE. THE CONTACT STATED THAT THE LATCHES FAILED TO SECURELY LOCK. THE DOOR AJAR WARNING LIGHT OPERATED AS INTENDED. THE VEHICLE WAS TAKEN TO LONG-LEWIS FORD LINCOLN (2800 WOODWARD AVE, MUSCLE SHOALS, AL 35661) WHERE THE VEHICLE WAS REPAIRED OUT OF POCKET. THE CONTACT THEN RECEIVED A LETTER FROM THE MANUFACTURER WHICH ACKNOWLEDGED THE DEFECT BUT ONLY TO THE DRIVER'S FRONT DOOR. THE CONTACT WAS INFORMED THAT DOOR LATCH WOULD BE REPAIRED UNDER WARRANTY. THE CONTACT WAS REIMBURSED FOR THE DRIVER'S FRONT DOOR LATCH REPAIR HOWEVER, THE MANUFACTURER DECLINED TO ACKNOWLEDGE A DEFECT TO THE PASSENGER'S SIDE DOORS. THE MANUFACTURER WAS NOTIFIED OF THE FAILURES. THE CONTACT WAS INFORMED THAT THERE WERE NO OTHER RECALLS ON THE VEHICLE. THE MANUFACTURER REFERRED THE CONTACT TO NHTSA FOR ASSISTANCE. THE VEHICLE'S OTHER 2 DOORS WERE NOT REPAIRED. THE FAILURE MILEAGE WAS UNKNOWN.*DT*JB</t>
  </si>
  <si>
    <t>1FT8W3BT6KE</t>
  </si>
  <si>
    <t>THIS MODEL HAS A SAFETY RECALL FOR TAILGATE OPENING UNINTENDEDLY.  I HAD MY IN FOR THE RECALL REPAIR.  MY TAILGATE UNINTENDEDLY OPENED AGAIN, AFTER THE RECALL REPAIR CAUSING DAMAGE TO IT AND MY TRAILER.  THE TRUCK WAS ALSO LOADED WITH MIC ITEMS THAT COULD HAVE FALLEN OUT ON AT HIGHWAY SPEEDS.  THERE IS A SUBSTANTIAL RISK OF MORE PROPERTY DAMAGE AND RISK TO OTHER MOTORISTS ON THE ROAD IF THIS ISSUE IS NOT CORRECTED.*DT*JB</t>
  </si>
  <si>
    <t>F-350 - 2019. THIS MODEL HAS A SAFETY RECALL FOR TAILGATE OPENING UNINTENDEDLY.  I HAD MY IN FOR THE RECALL REPAIR.  MY TAILGATE UNINTENDEDLY OPENED AGAIN, AFTER THE RECALL REPAIR CAUSING DAMAGE TO IT AND MY TRAILER.  THE TRUCK WAS ALSO LOADED WITH MIC ITEMS THAT COULD HAVE FALLEN OUT ON AT HIGHWAY SPEEDS.  THERE IS A SUBSTANTIAL RISK OF MORE PROPERTY DAMAGE AND RISK TO OTHER MOTORISTS ON THE ROAD IF THIS ISSUE IS NOT CORRECTED.*DT*JB</t>
  </si>
  <si>
    <t>3FA6P0H75FR</t>
  </si>
  <si>
    <t>I WAS DRIVING AND MY DOOR FLEW OPEN AND WILL NOT LATCH. I AM NOW UNABLE TO CLOSE THE DOOR.</t>
  </si>
  <si>
    <t>FUSION - 2015. I WAS DRIVING AND MY DOOR FLEW OPEN AND WILL NOT LATCH. I AM NOW UNABLE TO CLOSE THE DOOR.</t>
  </si>
  <si>
    <t>1FT7W2BT8HE</t>
  </si>
  <si>
    <t>TAILGATE WILL NOT OPEN, USING BUTTON ON TRUCK OR ON KEY POD.</t>
  </si>
  <si>
    <t>F-250 - 2017. TAILGATE WILL NOT OPEN, USING BUTTON ON TRUCK OR ON KEY POD.</t>
  </si>
  <si>
    <t>1FTEW1E56LK</t>
  </si>
  <si>
    <t>FORD TONNEAU TRUCK BED COVER CAME APART AT 75 MPH ON I-10 IN LA. REAR THIRD SECTION WEIGHING 10-20 POUNDS COMPLETELY SEPARATED, LUCKILY STAYED ON THE TRUCK BED. FORTUNATELY IT DID NOT GO AIRBORNE AND STRIKE THE VEHICLE BEHIND ME. COVER WAS FLIPPED IN ONE SECTION UP, NO SECUREMENT IS AVAILABLE AT THIS POSITION AND DIRECTIONS ARE NOT VISIBLE. VEHICLE (TONNEAU COVER) ONLY HAD 5,500 MILES ON IT.</t>
  </si>
  <si>
    <t>TONNEAU COVER | DETACHED</t>
  </si>
  <si>
    <t>F-150 - 2020. FORD TONNEAU TRUCK BED COVER CAME APART AT 75 MPH ON I-10 IN LA. REAR THIRD SECTION WEIGHING 10-20 POUNDS COMPLETELY SEPARATED, LUCKILY STAYED ON THE TRUCK BED. FORTUNATELY IT DID NOT GO AIRBORNE AND STRIKE THE VEHICLE BEHIND ME. COVER WAS FLIPPED IN ONE SECTION UP, NO SECUREMENT IS AVAILABLE AT THIS POSITION AND DIRECTIONS ARE NOT VISIBLE. VEHICLE (TONNEAU COVER) ONLY HAD 5,500 MILES ON IT.</t>
  </si>
  <si>
    <t>2FMPK4J91LB</t>
  </si>
  <si>
    <t>ON JULY 4,2020 AT APPROX 10:15AM I WAS DRIVING ON PA 663 HIGHWAY.  OUT OF NO WHERE, I HEAR THIS LOUD BOOM. CAR IN FRONT OF ME KEPT GOING, CAR IN BACK OF ME GETTING CLOSER AS I SLOW DOWN AND PULL OFF TO THE SIDE OF HIGHWAY. CAR BEHIND ME KEPT GOING. I GET OUT OF CAR AND FIND MY PANORAMIC SUNROOF SHATTERED. I HAD THE COVER CLOSED SO GLASS WAS CAUGHT INSIDE COVER. I LOOK INSIDE COVER AND FIND NOTHING BUT SHATTERED GLASS.  I CALL FORD ROADSIDE ASSISTANCE.  WHILE I WAIT FOR DRIVER, I TAKE PICTURES.  DRIVER ARRIVES AND TOWS CAR TO NEAREST FORD DEALER WHICH IS 100 MILES FROM MY HOME.  ON MONDAY, 7/6/20, I CALL DEALER SINCE I'VE ONLY HAD THIS CAR 26 DAYS. BRAND NEW, LEASED WITH 907 MILES.  DEALER TELLS ME IT'S NOT UNDER THEIR WARRANTY.  I'M TOLD SOMETHING MUST HAVE HIT THE ROOF BUT NO SIGN OR EVIDENCE OF ANYTHING.  I CALL FORD CORPORATE AND THEY TELL ME THE SAME THING. SINCE I NEED A CAR, I FILE CLAIM WITH MY INSURANCE TO HAVE IT FIXED HAVING TO PAY A DEDUCTIBLE AND THE COST OF A RENTAL.</t>
  </si>
  <si>
    <t>EDGE - 2020. ON JULY 4,2020 AT APPROX 10:15AM I WAS DRIVING ON PA 663 HIGHWAY.  OUT OF NO WHERE, I HEAR THIS LOUD BOOM. CAR IN FRONT OF ME KEPT GOING, CAR IN BACK OF ME GETTING CLOSER AS I SLOW DOWN AND PULL OFF TO THE SIDE OF HIGHWAY. CAR BEHIND ME KEPT GOING. I GET OUT OF CAR AND FIND MY PANORAMIC SUNROOF SHATTERED. I HAD THE COVER CLOSED SO GLASS WAS CAUGHT INSIDE COVER. I LOOK INSIDE COVER AND FIND NOTHING BUT SHATTERED GLASS.  I CALL FORD ROADSIDE ASSISTANCE.  WHILE I WAIT FOR DRIVER, I TAKE PICTURES.  DRIVER ARRIVES AND TOWS CAR TO NEAREST FORD DEALER WHICH IS 100 MILES FROM MY HOME.  ON MONDAY, 7/6/20, I CALL DEALER SINCE I'VE ONLY HAD THIS CAR 26 DAYS. BRAND NEW, LEASED WITH 907 MILES.  DEALER TELLS ME IT'S NOT UNDER THEIR WARRANTY.  I'M TOLD SOMETHING MUST HAVE HIT THE ROOF BUT NO SIGN OR EVIDENCE OF ANYTHING.  I CALL FORD CORPORATE AND THEY TELL ME THE SAME THING. SINCE I NEED A CAR, I FILE CLAIM WITH MY INSURANCE TO HAVE IT FIXED HAVING TO PAY A DEDUCTIBLE AND THE COST OF A RENTAL.</t>
  </si>
  <si>
    <t>1FAHP3K25CL</t>
  </si>
  <si>
    <t xml:space="preserve">TL* THE CONTACT OWNS A 2012 FORD FOCUS. THE CONTACT RECEIVED NOTIFICATION OF NHTSA CAMPAIGN NUMBER: 20V331000 (LATCHES/LOCKS/LINKAGES) HOWEVER, THE PART TO DO THE RECALL REPAIR WAS NOT YET AVAILABLE. THE CONTACT STATED THAT WHILE DRIVING 65 MPH THE VEHICLE STALLED. ADDITIONALLY, WHILE AT A STOP LIGHT, THE VEHICLE JERKED WITH THE CHECK ENGINE WARNING LIGHT ILLUMINATED. THE VEHICLE WAS TAKEN TO SEVERAL INDEPENDENT MECHANICS HOWEVER, THE MECHANICS WERE UNABLE TO DUPLICATE THE FAILURE. THE VEHICLE WAS NOT REPAIRED. THE MANUFACTURER WAS NOT NOTIFIED OF THE FAILURE. THE CONTACT STATED THAT THE MANUFACTURER EXCEEDED A REASONABLE AMOUNT OF TIME FOR THE RECALL REPAIR. THE FAILURE MILEAGE WAS 12,000. VIN TOOL CONFIRMS PARTS NOT AVAILABLE. </t>
  </si>
  <si>
    <t xml:space="preserve">FOCUS - 2012. TL* THE CONTACT OWNS A 2012 FORD FOCUS. THE CONTACT RECEIVED NOTIFICATION OF NHTSA CAMPAIGN NUMBER: 20V331000 (LATCHES/LOCKS/LINKAGES) HOWEVER, THE PART TO DO THE RECALL REPAIR WAS NOT YET AVAILABLE. THE CONTACT STATED THAT WHILE DRIVING 65 MPH THE VEHICLE STALLED. ADDITIONALLY, WHILE AT A STOP LIGHT, THE VEHICLE JERKED WITH THE CHECK ENGINE WARNING LIGHT ILLUMINATED. THE VEHICLE WAS TAKEN TO SEVERAL INDEPENDENT MECHANICS HOWEVER, THE MECHANICS WERE UNABLE TO DUPLICATE THE FAILURE. THE VEHICLE WAS NOT REPAIRED. THE MANUFACTURER WAS NOT NOTIFIED OF THE FAILURE. THE CONTACT STATED THAT THE MANUFACTURER EXCEEDED A REASONABLE AMOUNT OF TIME FOR THE RECALL REPAIR. THE FAILURE MILEAGE WAS 12,000. VIN TOOL CONFIRMS PARTS NOT AVAILABLE. </t>
  </si>
  <si>
    <t>SOMETIMES OUR CAR WILL OPEN THE TRUNK BY ITSELF WHEN IT'S PARKED. IT HAS HAPPENED ABOUT 6 TIMES AND WE CAN'T FIGURE OUT THE PROBLEM. SOMETIMES IT OPENS WHEN WE LOCK THE CAR, AND SOMETIMES WE'LL GO OUTSIDE TO FIND THAT IT HAS OPENED IN THE MIDDLE OF THE NIGHT. WE LIVE IN A BIG CITY SO THIS IS A MAJOR PROBLEM.</t>
  </si>
  <si>
    <t>FUSION - 2014. SOMETIMES OUR CAR WILL OPEN THE TRUNK BY ITSELF WHEN IT'S PARKED. IT HAS HAPPENED ABOUT 6 TIMES AND WE CAN'T FIGURE OUT THE PROBLEM. SOMETIMES IT OPENS WHEN WE LOCK THE CAR, AND SOMETIMES WE'LL GO OUTSIDE TO FIND THAT IT HAS OPENED IN THE MIDDLE OF THE NIGHT. WE LIVE IN A BIG CITY SO THIS IS A MAJOR PROBLEM.</t>
  </si>
  <si>
    <t>1FT8W3DT5HE</t>
  </si>
  <si>
    <t>WHILE DRIVING ON THE HIGHWAY IN MY 2017 FORD F350 PICKUP AND PULLING A BUMPER PULL TRAILER THE TAILGATE RELEASED BY ITSELF AND LOWERED. IT CAME IN CONTACT WITH THE TRAILER JACK AND WHEN I PULLED OF THE ROAD IT DAMAGED THE TAILGATE. I HAD TAKEN THE TRUCK IN FOR A TAILGATE RECALL SEVERAL MONTHS PRIOR AND A SECOND TIME FOR THE THE TAILGATE NOT OPENING. AUTOMAX FORD IN KILLEEN TX ADVISED ME THAT THE TECH FOUND NOTHING WRONG WITH THE RECALL WORK AND THEY WOULD NOT COVER THE ISSUE. WHEN THE TAILGATE WENT DOWN ON ITS OWN THE DOORS WERE LOCKED AND THE TRUCK WAS IN GEAR AND MOVING, BOTHE SAFETY FEATURES THAT SHOULD PREVENT THE TAILGATE FROM UNLOCKING'</t>
  </si>
  <si>
    <t>F-350 - 2017. WHILE DRIVING ON THE HIGHWAY IN MY 2017 FORD F350 PICKUP AND PULLING A BUMPER PULL TRAILER THE TAILGATE RELEASED BY ITSELF AND LOWERED. IT CAME IN CONTACT WITH THE TRAILER JACK AND WHEN I PULLED OF THE ROAD IT DAMAGED THE TAILGATE. I HAD TAKEN THE TRUCK IN FOR A TAILGATE RECALL SEVERAL MONTHS PRIOR AND A SECOND TIME FOR THE THE TAILGATE NOT OPENING. AUTOMAX FORD IN KILLEEN TX ADVISED ME THAT THE TECH FOUND NOTHING WRONG WITH THE RECALL WORK AND THEY WOULD NOT COVER THE ISSUE. WHEN THE TAILGATE WENT DOWN ON ITS OWN THE DOORS WERE LOCKED AND THE TRUCK WAS IN GEAR AND MOVING, BOTHE SAFETY FEATURES THAT SHOULD PREVENT THE TAILGATE FROM UNLOCKING'</t>
  </si>
  <si>
    <t>2FMDK4KC4DB</t>
  </si>
  <si>
    <t>DOOR AJAR WARNING LIGHT IS ALWAYS ON THE PASSENGER DOOR, AT  NIGHT THE DOORS UNLOCK THEMSELVES, AND INTERIOR LIGHT  IS ON CAUSING BATTERY DRAINAGE.</t>
  </si>
  <si>
    <t>EDGE - 2013. DOOR AJAR WARNING LIGHT IS ALWAYS ON THE PASSENGER DOOR, AT  NIGHT THE DOORS UNLOCK THEMSELVES, AND INTERIOR LIGHT  IS ON CAUSING BATTERY DRAINAGE.</t>
  </si>
  <si>
    <t>2FMDK4JCXEB</t>
  </si>
  <si>
    <t>I HAVE A FAULTY DOOR LATCH ISSUE. WHEN I TURN MY CAR ON AND START DRIVING, THE DRIVER DOOR AJAR LIGHT WON'T GO OFF AND I CAN OPEN MY DOORS WHILE DRIVING.  WHEN I SHUT THE CAR OFF, THE LIGHTS WON'T GO OFF INSIDE THE CAR AND THE CAR CONTINUES TO DING LIKE THE DOOR IS OPEN. THIS WILL CAUSE MY BATTERY TO GO DEAD.</t>
  </si>
  <si>
    <t>EDGE - 2014. I HAVE A FAULTY DOOR LATCH ISSUE. WHEN I TURN MY CAR ON AND START DRIVING, THE DRIVER DOOR AJAR LIGHT WON'T GO OFF AND I CAN OPEN MY DOORS WHILE DRIVING.  WHEN I SHUT THE CAR OFF, THE LIGHTS WON'T GO OFF INSIDE THE CAR AND THE CAR CONTINUES TO DING LIKE THE DOOR IS OPEN. THIS WILL CAUSE MY BATTERY TO GO DEAD.</t>
  </si>
  <si>
    <t>1FATP8UH8G5</t>
  </si>
  <si>
    <t>MY DRIVER SIDE DOOR HAS OPENED TWICE NOW WHILE DRIVING AFTER BEING CLOSED SECURELY.  I UNDERSTAND THAT THE 2015 MUSTANG HAS A RECALL FOR THE DOOR LATCH.  I AM WONDERING IF THIS IS THE SAME ISSUE.</t>
  </si>
  <si>
    <t>MUSTANG - 2016. MY DRIVER SIDE DOOR HAS OPENED TWICE NOW WHILE DRIVING AFTER BEING CLOSED SECURELY.  I UNDERSTAND THAT THE 2015 MUSTANG HAS A RECALL FOR THE DOOR LATCH.  I AM WONDERING IF THIS IS THE SAME ISSUE.</t>
  </si>
  <si>
    <t>1FMHK7F80CG</t>
  </si>
  <si>
    <t>I WAS DRIVING ON HIGHWAY TODAY AT 70MPH AND ALL OF A SUDDEN I HEARD A SLAPPING NOISE ON PASSENGER SIDE THE RUBBER MOLDING FROM WINSHIELD CAME LOOSE AND WAS HITTING PASSENGER WINDOW.  AFTER STOPPING AT NEXT EXIT I WAS ABLE TO PUSH IT BACK INTO TRIM PIECE BUT THE TRIM PIECE IS A LITTLE LOOSE.</t>
  </si>
  <si>
    <t>EXPLORER - 2012. I WAS DRIVING ON HIGHWAY TODAY AT 70MPH AND ALL OF A SUDDEN I HEARD A SLAPPING NOISE ON PASSENGER SIDE THE RUBBER MOLDING FROM WINSHIELD CAME LOOSE AND WAS HITTING PASSENGER WINDOW.  AFTER STOPPING AT NEXT EXIT I WAS ABLE TO PUSH IT BACK INTO TRIM PIECE BUT THE TRIM PIECE IS A LITTLE LOOSE.</t>
  </si>
  <si>
    <t>2FMHK6D86JB</t>
  </si>
  <si>
    <t>DOOR LATCH WILL NOT LATCH.  DOOR WILL NOT CLOSE OR LOCK. THIS HAPPENS WHEN SHUTTING DOOR SO DOOR DOES NOT STAY CLOSED.</t>
  </si>
  <si>
    <t>FLEX - 2018. DOOR LATCH WILL NOT LATCH.  DOOR WILL NOT CLOSE OR LOCK. THIS HAPPENS WHEN SHUTTING DOOR SO DOOR DOES NOT STAY CLOSED.</t>
  </si>
  <si>
    <t>TL* THE CONTACT OWNS A 2016 FORD MUSTANG. THE CONTACT STATED WHILE DRIVING AT SPEEDS MORE THAN 80 MPH, A MESSAGE DISPLAYED ON THE INSTRUMENT PANEL INDICATING THAT THE DRIVER'S SIDE AND PASSENGER'S SIDE DOORS WERE AJAR. THE CONTACT STATED WIND COULD BE HEARD ENTERING THE VEHICLE. THE FAILURE RECURRED ON 4 TIMES. THE CAUSE OF THE FAILURE WAS NOT DETERMINED. LAMARQUE FORD LOCATED AT 3101 WILLIAMS BLVD, KENNER, LA 70065, AND THE MANUFACTURER WERE NOTIFIED OF THE FAILURE. THE FAILURE MILEAGE WAS 30,000. THE VIN WAS NOT AVAILABLE.*DT</t>
  </si>
  <si>
    <t>MUSTANG - 2016. TL* THE CONTACT OWNS A 2016 FORD MUSTANG. THE CONTACT STATED WHILE DRIVING AT SPEEDS MORE THAN 80 MPH, A MESSAGE DISPLAYED ON THE INSTRUMENT PANEL INDICATING THAT THE DRIVER'S SIDE AND PASSENGER'S SIDE DOORS WERE AJAR. THE CONTACT STATED WIND COULD BE HEARD ENTERING THE VEHICLE. THE FAILURE RECURRED ON 4 TIMES. THE CAUSE OF THE FAILURE WAS NOT DETERMINED. LAMARQUE FORD LOCATED AT 3101 WILLIAMS BLVD, KENNER, LA 70065, AND THE MANUFACTURER WERE NOTIFIED OF THE FAILURE. THE FAILURE MILEAGE WAS 30,000. THE VIN WAS NOT AVAILABLE.*DT</t>
  </si>
  <si>
    <t>5LMEU68H95Z</t>
  </si>
  <si>
    <t>A 6 INCH CRACK DEVELOPED AT REAR CENTER TAILGATE BODY PANEL MADE OUT OF PLASTIC BELOW THE REAR WINDOW. THERE HAD BEEN REPORTS THAT THE REAR WINDOW COULD FALL OUT AND INTERNAL TAILGATE COMPONENTS COULD BE DAMAGED DUE TO WATER ENTRY FROM THE CRACK. THIS APPEARS TO BE A COMMON PROBLEM FROM MY RESEARCH.</t>
  </si>
  <si>
    <t>AVIATOR - 2005. A 6 INCH CRACK DEVELOPED AT REAR CENTER TAILGATE BODY PANEL MADE OUT OF PLASTIC BELOW THE REAR WINDOW. THERE HAD BEEN REPORTS THAT THE REAR WINDOW COULD FALL OUT AND INTERNAL TAILGATE COMPONENTS COULD BE DAMAGED DUE TO WATER ENTRY FROM THE CRACK. THIS APPEARS TO BE A COMMON PROBLEM FROM MY RESEARCH.</t>
  </si>
  <si>
    <t>T/U8 - LINCOLN AVIATOR [03-05]</t>
  </si>
  <si>
    <t>LT - LINCOLN AVIATOR LS</t>
  </si>
  <si>
    <t>LT - LINCOLN AVIATOR (NA-RETIRED)</t>
  </si>
  <si>
    <t>AV - ST. LOUIS PLANT BUILD</t>
  </si>
  <si>
    <t>VEHICLE DOOR AJAR WARNING LIGHT APPEARS ON DASH AS A BRIGHT RED WARNING WHEN DOOR IS ACTUALLY CLOSED. LOUD BEEPING WARNING SOUND CONTINUALLY SOUNDS OFF WHILE DRIVING, CAUSING A DISTRACTION MAKING UNSAFE TO DRIVE. DRIVER IGNORES OTHER WARNING BANNERS AND ALERTS BECAUSE THIS "DOOR AJAR ALERT" IS CONSTANTLY ON AND RINGING. THE DRIVER AND PASSENGERS ARE IN DANGER BECAUSE THE SAFTEY AUTOMATIC DOOR LOCKS DK NOT LOCK WHILE DRIVING. THE DRIVER CANNOT LOCK DOORS WITH KEY FOB BECAUSE THE DOOR SENSOR SHOWS THE DOOR IS AJAR. DOME LIGHTS ARE CONSTANTLY ON WHILE DRIVING MAKE IT VERY DIFFICULT DRIVING AT NIGHT, IMPEDING SIGHT OF STREET SIGNS, STREET MAINTENANCE WORKERS, OTHER VEHICLES, AND PEDESTRIANS.</t>
  </si>
  <si>
    <t>EDGE - 2013. VEHICLE DOOR AJAR WARNING LIGHT APPEARS ON DASH AS A BRIGHT RED WARNING WHEN DOOR IS ACTUALLY CLOSED. LOUD BEEPING WARNING SOUND CONTINUALLY SOUNDS OFF WHILE DRIVING, CAUSING A DISTRACTION MAKING UNSAFE TO DRIVE. DRIVER IGNORES OTHER WARNING BANNERS AND ALERTS BECAUSE THIS "DOOR AJAR ALERT" IS CONSTANTLY ON AND RINGING. THE DRIVER AND PASSENGERS ARE IN DANGER BECAUSE THE SAFTEY AUTOMATIC DOOR LOCKS DK NOT LOCK WHILE DRIVING. THE DRIVER CANNOT LOCK DOORS WITH KEY FOB BECAUSE THE DOOR SENSOR SHOWS THE DOOR IS AJAR. DOME LIGHTS ARE CONSTANTLY ON WHILE DRIVING MAKE IT VERY DIFFICULT DRIVING AT NIGHT, IMPEDING SIGHT OF STREET SIGNS, STREET MAINTENANCE WORKERS, OTHER VEHICLES, AND PEDESTRIANS.</t>
  </si>
  <si>
    <t>3MEHM08159R</t>
  </si>
  <si>
    <t>THE INTERIOR DOOR HANDLES DRIVER'S SIDE FRONT AND BACK QUIT WORKING. NO LONGER ABLE TO OPEN THE DOOR FROM INSIDE. IN CASE OF AN EMERGENCY THIS COULD BE VERY DANGEROUS</t>
  </si>
  <si>
    <t>MILAN - 2009. THE INTERIOR DOOR HANDLES DRIVER'S SIDE FRONT AND BACK QUIT WORKING. NO LONGER ABLE TO OPEN THE DOOR FROM INSIDE. IN CASE OF AN EMERGENCY THIS COULD BE VERY DANGEROUS</t>
  </si>
  <si>
    <t>CROWN VICTORIA</t>
  </si>
  <si>
    <t>2FABP7BV9BX</t>
  </si>
  <si>
    <t>LOWER REAR WINDOW DEFROSTER TAB DISCONNECTS FROM GLASS, AND DOES NOT STAY PERMANENTLY ATTACHED.</t>
  </si>
  <si>
    <t>REAR WINDOW DEFROSTER | LOOSE / DETACHED</t>
  </si>
  <si>
    <t>CROWN VICTORIA - 2011. LOWER REAR WINDOW DEFROSTER TAB DISCONNECTS FROM GLASS, AND DOES NOT STAY PERMANENTLY ATTACHED.</t>
  </si>
  <si>
    <t>C/FB - CROWN VIC [92-12]</t>
  </si>
  <si>
    <t>FB - CROWN VICTORIA</t>
  </si>
  <si>
    <t>FB - CROWN VICTORIA (NA-STAP)</t>
  </si>
  <si>
    <t>AW - ST. THOMAS PLANT BUILD</t>
  </si>
  <si>
    <t>3LNHL2GC8CR</t>
  </si>
  <si>
    <t>DOOR LATCH, DRIVER SIDE, RECALL STARTS WITH THE MKZ 2014 AND UP. I HAVE A 2012 MKZ THAT NEEDS THE RECALL. PLEASE LOWER THE YEAR TO INCLUDE THE 2012 AS THE SYMPTOMS AND PROBLEMS ARE EXACTLY THE SAME. MY VEHICLE WILL BE RECEIVING THE AIRBAG RECALL ON FRIDAY. I ASK THAT YOU APPROVE THE LATCH RECALL AS WELL. THANK YOU.</t>
  </si>
  <si>
    <t>MKZ - 2012. DOOR LATCH, DRIVER SIDE, RECALL STARTS WITH THE MKZ 2014 AND UP. I HAVE A 2012 MKZ THAT NEEDS THE RECALL. PLEASE LOWER THE YEAR TO INCLUDE THE 2012 AS THE SYMPTOMS AND PROBLEMS ARE EXACTLY THE SAME. MY VEHICLE WILL BE RECEIVING THE AIRBAG RECALL ON FRIDAY. I ASK THAT YOU APPROVE THE LATCH RECALL AS WELL. THANK YOU.</t>
  </si>
  <si>
    <t>1FTEW1C59JK</t>
  </si>
  <si>
    <t>DOOR LATCH FREEZES IN COLD WEATHER, AND SO DOOR WILL NO LATCH CLOSED.  YOU HAVE TO DRIVE DOWN THE ROAD HOLDING THE DOOR CLOSED OR USE BUNGEE CORDS TO HOLD THE DOOR CLOSED.</t>
  </si>
  <si>
    <t>F-150 - 2018. DOOR LATCH FREEZES IN COLD WEATHER, AND SO DOOR WILL NO LATCH CLOSED.  YOU HAVE TO DRIVE DOWN THE ROAD HOLDING THE DOOR CLOSED OR USE BUNGEE CORDS TO HOLD THE DOOR CLOSED.</t>
  </si>
  <si>
    <t>3FADP4CJ5EM</t>
  </si>
  <si>
    <t>COMING BACK FROM GROCERY SHOPPING, I ENTERED A PARKED CAR, PULLED OUT AND THE BACK PASSENGER SIDE DOOR SWUNG OPEN. I PULLED BACK IN, AND WAS UNABLE TO LATCH CLOSE THE DOOR. NOT BLOCKED IN THE LOCKED POSITION, BUT UNABLE TO FASTEN WHEN THE DOOR IS COMPLETELY CLOSED. I HAD TO BUY DUCT TAPE TO KEEP IT CLOSED. I LATER LEARNED THAT FORD HAS SEVERAL COMPLAINTS AND A PRE-RECALL NUMBER THAT REFLECTS MY ISSUE. 20S15. I AM REPORTING THIS AS IT IS A HIGHLY DANGEROUS SITUATION AND I CAN NOT COPE LONG WITH THE BACK DOOR SEAT BELTED BY THE ARM. PLEASE BRING ENFORCEMENT PRESSURE TO THE FORD COMPANY. THANKS.</t>
  </si>
  <si>
    <t>FIESTA - 2014. COMING BACK FROM GROCERY SHOPPING, I ENTERED A PARKED CAR, PULLED OUT AND THE BACK PASSENGER SIDE DOOR SWUNG OPEN. I PULLED BACK IN, AND WAS UNABLE TO LATCH CLOSE THE DOOR. NOT BLOCKED IN THE LOCKED POSITION, BUT UNABLE TO FASTEN WHEN THE DOOR IS COMPLETELY CLOSED. I HAD TO BUY DUCT TAPE TO KEEP IT CLOSED. I LATER LEARNED THAT FORD HAS SEVERAL COMPLAINTS AND A PRE-RECALL NUMBER THAT REFLECTS MY ISSUE. 20S15. I AM REPORTING THIS AS IT IS A HIGHLY DANGEROUS SITUATION AND I CAN NOT COPE LONG WITH THE BACK DOOR SEAT BELTED BY THE ARM. PLEASE BRING ENFORCEMENT PRESSURE TO THE FORD COMPANY. THANKS.</t>
  </si>
  <si>
    <t>3FA6P0PU3GR</t>
  </si>
  <si>
    <t>WALKED OUT TO MY CAR TO NOTICE MY DRIVER DOOR WAS NOT CLOSED, EVEN THOUGH MY ALARM WAS SET AND ALL DOORS WERE LOCKED. FOUND OUT THE DRIVER DOOR WOULD NOT LATCH (RECALL 20S15) BUT THIS PARTICULAR VIN WAS SUPPOSEDLY NOT AFFECTED. THE SERVICE WAS JUST COMPLETED FOR $240 AT THE DEALER TO REPLACE THE LATCH. THIS SHOULD BE INCLUDED IN NHTSA # 20V177000/ FORD RECALL 20S15</t>
  </si>
  <si>
    <t>FUSION - 2016. WALKED OUT TO MY CAR TO NOTICE MY DRIVER DOOR WAS NOT CLOSED, EVEN THOUGH MY ALARM WAS SET AND ALL DOORS WERE LOCKED. FOUND OUT THE DRIVER DOOR WOULD NOT LATCH (RECALL 20S15) BUT THIS PARTICULAR VIN WAS SUPPOSEDLY NOT AFFECTED. THE SERVICE WAS JUST COMPLETED FOR $240 AT THE DEALER TO REPLACE THE LATCH. THIS SHOULD BE INCLUDED IN NHTSA # 20V177000/ FORD RECALL 20S15</t>
  </si>
  <si>
    <t>3FA6P0H72DR</t>
  </si>
  <si>
    <t>THE DOOR IS NOT LATCHING SHUT IT POPS OPEN WHEN IT FEELS LIKE IT .  DRIVING DOWN THE STREET IN THE DOOR POPPED OPEN AND IT  WOULDN'T SHUT     ALSO SEEMS LIKE THE TRANSMISSION WON'T STAY IN PARK AT TIMES IT JUMPS WHEN I'M DRIVING IT TAKES A WHILE FOR IT TO GO INTO GEAR I HAD IT IN PARK ONE DAY AND THE CAR WAS STILL MOVING</t>
  </si>
  <si>
    <t>FUSION - 2013. THE DOOR IS NOT LATCHING SHUT IT POPS OPEN WHEN IT FEELS LIKE IT .  DRIVING DOWN THE STREET IN THE DOOR POPPED OPEN AND IT  WOULDN'T SHUT     ALSO SEEMS LIKE THE TRANSMISSION WON'T STAY IN PARK AT TIMES IT JUMPS WHEN I'M DRIVING IT TAKES A WHILE FOR IT TO GO INTO GEAR I HAD IT IN PARK ONE DAY AND THE CAR WAS STILL MOVING</t>
  </si>
  <si>
    <t>1FAHP3K27CL</t>
  </si>
  <si>
    <t xml:space="preserve">TL* THE CONTACT OWNS A 2012 FORD FOCUS. THE CONTACT STATED THAT THE WINDSHIELD WIPERS ACTIVATED INDEPENDENT OF DRIVER INPUT. ADDITIONALLY, ON SEVERAL OCCASIONS DURING INCLEMENT WEATHER, THE WINDSHIELD WIPERS FAILED TO OPERATE AS DESIGNED. THE VEHICLE WAS TAKEN TO WOODY ANDERSON FORD LOCATED AT 2500 JORDAN LN NW, HUNTSVILLE, AL 35810, WHERE THE WINDSHIELD WIPERS WERE REPLACED UNDER WARRANTY. THE FAILURE RECURRED SEVEN MONTHS LATER HOWEVER, THE TECHNICIAN WAS UNABLE TO DUPLICATE THE FAILURE. THE MANUFACTURER WAS MADE AWARE OF THE FAILURE. THE VEHICLE WAS NOT REPAIRED. THE APPROXIMATE FAILURE MILEAGE WAS 55,000.    </t>
  </si>
  <si>
    <t xml:space="preserve">FOCUS - 2012. TL* THE CONTACT OWNS A 2012 FORD FOCUS. THE CONTACT STATED THAT THE WINDSHIELD WIPERS ACTIVATED INDEPENDENT OF DRIVER INPUT. ADDITIONALLY, ON SEVERAL OCCASIONS DURING INCLEMENT WEATHER, THE WINDSHIELD WIPERS FAILED TO OPERATE AS DESIGNED. THE VEHICLE WAS TAKEN TO WOODY ANDERSON FORD LOCATED AT 2500 JORDAN LN NW, HUNTSVILLE, AL 35810, WHERE THE WINDSHIELD WIPERS WERE REPLACED UNDER WARRANTY. THE FAILURE RECURRED SEVEN MONTHS LATER HOWEVER, THE TECHNICIAN WAS UNABLE TO DUPLICATE THE FAILURE. THE MANUFACTURER WAS MADE AWARE OF THE FAILURE. THE VEHICLE WAS NOT REPAIRED. THE APPROXIMATE FAILURE MILEAGE WAS 55,000.    </t>
  </si>
  <si>
    <t>1FT8W3BT1KE</t>
  </si>
  <si>
    <t>SUNROOF EXPLODED WHILE ON HIGHWAY IN MOTION</t>
  </si>
  <si>
    <t>F-350 - 2019. SUNROOF EXPLODED WHILE ON HIGHWAY IN MOTION</t>
  </si>
  <si>
    <t>2FMDK4JCXDB</t>
  </si>
  <si>
    <t xml:space="preserve">THE DOOR LATCH ON THE REAR DOOR (DRIVER'S SIDE) CONTINUES TO SHOW "DOOR AJAR".  THE DOME LIGHT REMAINS ON BECAUSE IT REACTS TO THE DOOR BEING OPEN. DASHBOARD TELLS YOU THE DOOR IS NOT CLOSED PROPERLY; IT IS CLOSED.  THIS HAS BEEN HAPPENING FOR MONTHS, BUT I FINALLY BROUGHT IT TO FORD WHEN IT WAS APPROPRIATE (DUE TO COVID RESTRICTIONS)  I HAVE NOTICED THAT THE DOME LIGHT COMES ON, COURTESY LIGHTS HAVE COME ON, WHEN I HAVE BEEN IN THE HOUSE AND NO ONE IS NEAR THE CAR.  ON SEVERAL OCCASIONS THE BATTERY HAS BEEN DEAD IN THE MORNING WITH NO APPARENT REASON; IT MAY BE THAT THE LIGHT IS COMING ON BECAUSE IT THINKS THE CAR DOOR IS OPEN  BECAUSE OF THE DEFECTIVE LATCH.  THE FRONT DOOR LATCH IS BEING REPLACED UNDER EXTENDED WARRANTY; THE REAR DOOR SHOULD ALSO BE COVERED FOR DEFECTIVE LATCH  </t>
  </si>
  <si>
    <t xml:space="preserve">EDGE - 2013. THE DOOR LATCH ON THE REAR DOOR (DRIVER'S SIDE) CONTINUES TO SHOW "DOOR AJAR".  THE DOME LIGHT REMAINS ON BECAUSE IT REACTS TO THE DOOR BEING OPEN. DASHBOARD TELLS YOU THE DOOR IS NOT CLOSED PROPERLY; IT IS CLOSED.  THIS HAS BEEN HAPPENING FOR MONTHS, BUT I FINALLY BROUGHT IT TO FORD WHEN IT WAS APPROPRIATE (DUE TO COVID RESTRICTIONS)  I HAVE NOTICED THAT THE DOME LIGHT COMES ON, COURTESY LIGHTS HAVE COME ON, WHEN I HAVE BEEN IN THE HOUSE AND NO ONE IS NEAR THE CAR.  ON SEVERAL OCCASIONS THE BATTERY HAS BEEN DEAD IN THE MORNING WITH NO APPARENT REASON; IT MAY BE THAT THE LIGHT IS COMING ON BECAUSE IT THINKS THE CAR DOOR IS OPEN  BECAUSE OF THE DEFECTIVE LATCH.  THE FRONT DOOR LATCH IS BEING REPLACED UNDER EXTENDED WARRANTY; THE REAR DOOR SHOULD ALSO BE COVERED FOR DEFECTIVE LATCH  </t>
  </si>
  <si>
    <t>1FAHP3H29CL</t>
  </si>
  <si>
    <t>WHILE MOVING IF YOU TURN ON THE WINDSHIELDS WIPER FLUID AND THE WINDOWS ARE DOWN THAT FLUID FLOWS INTO THE WINDOW AND CAN SOMETIMES SPLASH I YOUR FACE</t>
  </si>
  <si>
    <t>FOCUS - 2012. WHILE MOVING IF YOU TURN ON THE WINDSHIELDS WIPER FLUID AND THE WINDOWS ARE DOWN THAT FLUID FLOWS INTO THE WINDOW AND CAN SOMETIMES SPLASH I YOUR FACE</t>
  </si>
  <si>
    <t>1FT7X2B67KE</t>
  </si>
  <si>
    <t xml:space="preserve">EMPLOYEE WAS UTILIZING SIDE STEP TO OBTAIN AN ITEM FROM THE TOOLBOX WHEN THE PLASTIC PORTION OF THE STEP BROKE AWAY, CAUSING THE EMPLOYEE TO LOSE BALANCE AND FALL TO THE GROUND. THE VEHICLE WAS STATIONARY. </t>
  </si>
  <si>
    <t>RUNNING BOARDS PLASTIC | DETACHED</t>
  </si>
  <si>
    <t xml:space="preserve">F-250 - 2019. EMPLOYEE WAS UTILIZING SIDE STEP TO OBTAIN AN ITEM FROM THE TOOLBOX WHEN THE PLASTIC PORTION OF THE STEP BROKE AWAY, CAUSING THE EMPLOYEE TO LOSE BALANCE AND FALL TO THE GROUND. THE VEHICLE WAS STATIONARY. </t>
  </si>
  <si>
    <t>1FT8W3BT7KE</t>
  </si>
  <si>
    <t>WINDSHIELD WIPERS CONTINUE TO OPERATE IN SLOWEST INTERMITTENT MODE WHEN SWITCHED TO THE OFF POSITION. THIS ALSO CAUSES THE HEADLIGHTS TO BE ILLUMINATED. THIS HAPPENS AT ALL SPEEDS FROM A FULL STOP TO HIGHWAY SPEEDS. THIS APPEARS TO BE A WIDESPREAD PROBLEM WITH WIPER SWITCHES AMONGST F-350 PICK UP TRUCKS IN FLORIDA OR HOTTER CLIMATES. PART COST IS $75.00 DOLLARS PLUS TAX AND 1 HOUR OF LABOR $130.00. THIS CAUSES DRIVER DISTRACTION AND CRASH POTENTIAL.</t>
  </si>
  <si>
    <t>F-350 - 2019. WINDSHIELD WIPERS CONTINUE TO OPERATE IN SLOWEST INTERMITTENT MODE WHEN SWITCHED TO THE OFF POSITION. THIS ALSO CAUSES THE HEADLIGHTS TO BE ILLUMINATED. THIS HAPPENS AT ALL SPEEDS FROM A FULL STOP TO HIGHWAY SPEEDS. THIS APPEARS TO BE A WIDESPREAD PROBLEM WITH WIPER SWITCHES AMONGST F-350 PICK UP TRUCKS IN FLORIDA OR HOTTER CLIMATES. PART COST IS $75.00 DOLLARS PLUS TAX AND 1 HOUR OF LABOR $130.00. THIS CAUSES DRIVER DISTRACTION AND CRASH POTENTIAL.</t>
  </si>
  <si>
    <t>1FMCU9GXXFU</t>
  </si>
  <si>
    <t>DRIVING TO WORK. HEARD AN EXPLOSION, GLASS SHATTERED... PANORAMIC SUNROOF EXPLODED!</t>
  </si>
  <si>
    <t>ESCAPE - 2015. DRIVING TO WORK. HEARD AN EXPLOSION, GLASS SHATTERED... PANORAMIC SUNROOF EXPLODED!</t>
  </si>
  <si>
    <t>1FMCU0H92DU</t>
  </si>
  <si>
    <t>TL* THE CONTACT OWNS A 2013 FORD ESCAPE. THE CONTACT RECEIVED NOTIFICATION OF NHTSA CAMPAIGN NUMBER: 20V331000 (LATCHES/LOCKS/LINKAGES). THE CONTACT CALLED CHINO HILLS FORD LOCATED AT 4480 CHINO HILLS PKWY, CHINO, CA 91710 AND IT WAS CONFIRMED THAT PARTS WERE NOT AVAILABLE FOR THE RECALL REPAIR. THE CONTACT STATED THAT THE MANUFACTURER EXCEEDED A REASONABLE AMOUNT OF TIME FOR THE RECALL REPAIR. THE CONTACT STATED THAT THE BRAKE LAMP BULB NEEDED TO BE REPLACED. THE MANUFACTURER WAS NOT MADE AWARE OF THE ISSUE. THE VEHICLE WAS NOT REPAIRED. THE FAILURE MILEAGE WAS APPROXIMATELY 134,000. PARTS DISTRIBUTION DISCONNECT.*DT</t>
  </si>
  <si>
    <t>ESCAPE - 2013. TL* THE CONTACT OWNS A 2013 FORD ESCAPE. THE CONTACT RECEIVED NOTIFICATION OF NHTSA CAMPAIGN NUMBER: 20V331000 (LATCHES/LOCKS/LINKAGES). THE CONTACT CALLED CHINO HILLS FORD LOCATED AT 4480 CHINO HILLS PKWY, CHINO, CA 91710 AND IT WAS CONFIRMED THAT PARTS WERE NOT AVAILABLE FOR THE RECALL REPAIR. THE CONTACT STATED THAT THE MANUFACTURER EXCEEDED A REASONABLE AMOUNT OF TIME FOR THE RECALL REPAIR. THE CONTACT STATED THAT THE BRAKE LAMP BULB NEEDED TO BE REPLACED. THE MANUFACTURER WAS NOT MADE AWARE OF THE ISSUE. THE VEHICLE WAS NOT REPAIRED. THE FAILURE MILEAGE WAS APPROXIMATELY 134,000. PARTS DISTRIBUTION DISCONNECT.*DT</t>
  </si>
  <si>
    <t xml:space="preserve">FORD RECALLED DOOR LATCH ASSEMBLY ON DRIVER DOOR AND IS NOT ACKNOWLEDGING THAT THE SAME ASSEMBLY IN OTHER DOORS SHOULD BE COVERED IN THE RECALL. WHY WOULD YOU COVER THE ASSEMBLY IN A DRIVER DOOR AND NOT THE PASSENGER DOOR. IF THE ASSEMBLY IS FAULTY, IT SHOULD BE FIXED REGARDLESS OF THE DOOR IT IS IN. THE SENSOR IN THE DOOR LATCH THINKS THE DOOR IS OPEN WHEN IT IS CLOSED, CAUSING THE DOME LIGHTS TO STAY ON AND THE WARNING TO CONSTANTLY SOUND UNTIL YOU CAN CLOSE IT AND THE SENSOR CATCHES. IT HAS BEEN HAPPENING ON THE PASSENGER DOOR FOR SEVERAL MONTHS.  </t>
  </si>
  <si>
    <t xml:space="preserve">FLEX - 2013. FORD RECALLED DOOR LATCH ASSEMBLY ON DRIVER DOOR AND IS NOT ACKNOWLEDGING THAT THE SAME ASSEMBLY IN OTHER DOORS SHOULD BE COVERED IN THE RECALL. WHY WOULD YOU COVER THE ASSEMBLY IN A DRIVER DOOR AND NOT THE PASSENGER DOOR. IF THE ASSEMBLY IS FAULTY, IT SHOULD BE FIXED REGARDLESS OF THE DOOR IT IS IN. THE SENSOR IN THE DOOR LATCH THINKS THE DOOR IS OPEN WHEN IT IS CLOSED, CAUSING THE DOME LIGHTS TO STAY ON AND THE WARNING TO CONSTANTLY SOUND UNTIL YOU CAN CLOSE IT AND THE SENSOR CATCHES. IT HAS BEEN HAPPENING ON THE PASSENGER DOOR FOR SEVERAL MONTHS.  </t>
  </si>
  <si>
    <t>1FTEW1E80AF</t>
  </si>
  <si>
    <t>THERE IS ALREADY A RECALL ON THESE VEHICLES FOR THE DOOR HANDLE. THE RECALL NUMBER IS  11S15. THE INTERIOR DOOR HANDLE BREAKS UNDER NORMAL USE AND DOES NOT SPRING BACK INTO POSITION. THIS CAN CAUSE A PROBLEM IN AN ACCIDENT. THE DEALER AND FORD SAY MY VIN  IS NOT IN THE RECALL, BUT MY TRUCK IS THE SAME YEAR. MY TRUCK WAS STATIONARY. THE REAR DOOR HANDLE BROKE WHERE MY SON SITS IN THE BACK.</t>
  </si>
  <si>
    <t>F-150 - 2010. THERE IS ALREADY A RECALL ON THESE VEHICLES FOR THE DOOR HANDLE. THE RECALL NUMBER IS  11S15. THE INTERIOR DOOR HANDLE BREAKS UNDER NORMAL USE AND DOES NOT SPRING BACK INTO POSITION. THIS CAN CAUSE A PROBLEM IN AN ACCIDENT. THE DEALER AND FORD SAY MY VIN  IS NOT IN THE RECALL, BUT MY TRUCK IS THE SAME YEAR. MY TRUCK WAS STATIONARY. THE REAR DOOR HANDLE BROKE WHERE MY SON SITS IN THE BACK.</t>
  </si>
  <si>
    <t>1FA6P0H70G5</t>
  </si>
  <si>
    <t>TRUNK OPENS WHILE DRIVING. AFTER CLOSING HE TRUNK IT POPS OPEN AGAIN, THE TRUNK LATCH CAN BE HEARD CLICKING. IT STOPS AFTER ABOUT 10 SECONDS. TRUNK THEN LATCHES. WHILE CAR IS PARKED OVER NIGHT THE TRUNK IS OPEN SOME MORNINGS.</t>
  </si>
  <si>
    <t>FUSION - 2016. TRUNK OPENS WHILE DRIVING. AFTER CLOSING HE TRUNK IT POPS OPEN AGAIN, THE TRUNK LATCH CAN BE HEARD CLICKING. IT STOPS AFTER ABOUT 10 SECONDS. TRUNK THEN LATCHES. WHILE CAR IS PARKED OVER NIGHT THE TRUNK IS OPEN SOME MORNINGS.</t>
  </si>
  <si>
    <t>D9 - FUSION CD391 (NA-FRAP)</t>
  </si>
  <si>
    <t>2FMDK3KC8BB</t>
  </si>
  <si>
    <t>FRONT PASSENGER DOOR LATCH/SENSOR MALFUNCTION. DOOR AJAR LIGHT STAYS ON EVEN THOUGH THE DOOR IS CLOSED. THE DOORS DON'T LOCK AND THE DOME LIGHT STAYS ON BECAUSE THE CAR THINKS THE DOOR IS OPEN. THIS IS A HUGE SAFETY CONCERN BECAUSE I HAVE A SMALL SON AND WE CAN'T LOCK THE DOORS WHILE HE'S IN THE VEHICLE.</t>
  </si>
  <si>
    <t>EDGE - 2011. FRONT PASSENGER DOOR LATCH/SENSOR MALFUNCTION. DOOR AJAR LIGHT STAYS ON EVEN THOUGH THE DOOR IS CLOSED. THE DOORS DON'T LOCK AND THE DOME LIGHT STAYS ON BECAUSE THE CAR THINKS THE DOOR IS OPEN. THIS IS A HUGE SAFETY CONCERN BECAUSE I HAVE A SMALL SON AND WE CAN'T LOCK THE DOORS WHILE HE'S IN THE VEHICLE.</t>
  </si>
  <si>
    <t>2FMPK3K99JB</t>
  </si>
  <si>
    <t>MY SUN ROOF GLASS CRACKED SPONTANEOUSLY. THE VEHICLE WAS STATIONARY.</t>
  </si>
  <si>
    <t>EDGE - 2018. MY SUN ROOF GLASS CRACKED SPONTANEOUSLY. THE VEHICLE WAS STATIONARY.</t>
  </si>
  <si>
    <t>1FM5K5FH2HG</t>
  </si>
  <si>
    <t>COSMETIC PLASTIC PANELING HAS TWICE COME OFF MY VEHICLE WHILE DRIVING ON AN INTERSTATE. THE FIRST TIME IF WAS THE SILVER PLASTIC MOLDING ON THE RIGHT SIDE OF THE ROOF RACK RAILS. THE SECOND TIME IT WAS A BLACK PIECE OF MOLDING JUST AFT OF THE PASSENGER WINDOW. FOR THE FIRST INSTANCE, A SMALL PIECE OF PLASTIC BROKE DUE TO WIND PRESSURE. THE SECOND INSTANCE REVEALED THAT THE PART WAS JUST GLUED ON IN TWO SPOTS. I HAVE STARTED NOTICING OTHER EXPLORERS IN GEORGIA/FLORIDA MISSING PIECES OF PLASTIC MOLDING. I BELIEVE THIS IS A MANUFACTURING PROBLEM. MY CONCERN IS IF THE PLASTIC COMES OFF AT A HIGH SPEED AND HITS A CAR BEHIND ME.</t>
  </si>
  <si>
    <t>EXPLORER - 2017. COSMETIC PLASTIC PANELING HAS TWICE COME OFF MY VEHICLE WHILE DRIVING ON AN INTERSTATE. THE FIRST TIME IF WAS THE SILVER PLASTIC MOLDING ON THE RIGHT SIDE OF THE ROOF RACK RAILS. THE SECOND TIME IT WAS A BLACK PIECE OF MOLDING JUST AFT OF THE PASSENGER WINDOW. FOR THE FIRST INSTANCE, A SMALL PIECE OF PLASTIC BROKE DUE TO WIND PRESSURE. THE SECOND INSTANCE REVEALED THAT THE PART WAS JUST GLUED ON IN TWO SPOTS. I HAVE STARTED NOTICING OTHER EXPLORERS IN GEORGIA/FLORIDA MISSING PIECES OF PLASTIC MOLDING. I BELIEVE THIS IS A MANUFACTURING PROBLEM. MY CONCERN IS IF THE PLASTIC COMES OFF AT A HIGH SPEED AND HITS A CAR BEHIND ME.</t>
  </si>
  <si>
    <t>3FA6P0HD7FR</t>
  </si>
  <si>
    <t>TRUNK OPENED WHILE GOING DOWN A HIGHWAY. HAS OPENED ON ITS OWN MULTIPLE TIMES WHILE IN MOTION, TWICE WHILE STATIONARY.</t>
  </si>
  <si>
    <t>FUSION - 2015. TRUNK OPENED WHILE GOING DOWN A HIGHWAY. HAS OPENED ON ITS OWN MULTIPLE TIMES WHILE IN MOTION, TWICE WHILE STATIONARY.</t>
  </si>
  <si>
    <t>2FMPK3AP5FB</t>
  </si>
  <si>
    <t>SUN ROOF GLASS HAS CRACKED AND HAS BEEN ADVANCING AS TIME PROGRESSES, IT CANNOT BE FELT FROM UNDER OR TOP OF THE GLASS.</t>
  </si>
  <si>
    <t>EDGE - 2015. SUN ROOF GLASS HAS CRACKED AND HAS BEEN ADVANCING AS TIME PROGRESSES, IT CANNOT BE FELT FROM UNDER OR TOP OF THE GLASS.</t>
  </si>
  <si>
    <t>I GOT IN MY CAR AND HEARD A STRANGE NOISE OUTSIDE. LOOKED AND FOUND THAT THE SMALLER PIECE OF THE DOOR HANDLE HAD FALLEN OFF.  I PICKED IT UP AND GOT BACK IN THE CAR, WOULD FIX IT WHEN I GOT HOME, BUT THE DOOR WOULD NOT CLOSE/LATCH.  I WAS ABLE TO GET THE PLASTIC PIECE BACK ON THE HANDLE AND WAS THEN ABLE TO SHUT THE DOOR AND DRIVE HOME.  LUCKILY, THIS HAPPENED IN A PARKING LOT AND NOT WHILE DRIVING DOWN THE INTERSTATE, AS I BELIEVE THE DOOR WOULD HAVE FLOWN OPEN.</t>
  </si>
  <si>
    <t>EXPLORER - 2015. I GOT IN MY CAR AND HEARD A STRANGE NOISE OUTSIDE. LOOKED AND FOUND THAT THE SMALLER PIECE OF THE DOOR HANDLE HAD FALLEN OFF.  I PICKED IT UP AND GOT BACK IN THE CAR, WOULD FIX IT WHEN I GOT HOME, BUT THE DOOR WOULD NOT CLOSE/LATCH.  I WAS ABLE TO GET THE PLASTIC PIECE BACK ON THE HANDLE AND WAS THEN ABLE TO SHUT THE DOOR AND DRIVE HOME.  LUCKILY, THIS HAPPENED IN A PARKING LOT AND NOT WHILE DRIVING DOWN THE INTERSTATE, AS I BELIEVE THE DOOR WOULD HAVE FLOWN OPEN.</t>
  </si>
  <si>
    <t>1FTEW1CG1JF</t>
  </si>
  <si>
    <t>WHEN DRIVING THE TAILGATE WILL UNEXPECTEDLY LOWER, THIS HAS HAPPENED MULTIPLE TIMES WITH AND WITHOUT LOADS IN THE BED OF THE TRUCK. THE TAILGATE LOWERING HAS HAPPENED ON THE HIGHWAYS, CITY STREETS, TURNING AND WHILE PARKED</t>
  </si>
  <si>
    <t>F-150 - 2018. WHEN DRIVING THE TAILGATE WILL UNEXPECTEDLY LOWER, THIS HAS HAPPENED MULTIPLE TIMES WITH AND WITHOUT LOADS IN THE BED OF THE TRUCK. THE TAILGATE LOWERING HAS HAPPENED ON THE HIGHWAYS, CITY STREETS, TURNING AND WHILE PARKED</t>
  </si>
  <si>
    <t>1FADP5CU8EL</t>
  </si>
  <si>
    <t>TRUNK RANDOMLY OPENING BY ITSELF EVEN WHEN KEYS ARE NOT CLOSE BY. SO FAR HAS ONLY HAPPENED WHEN IT IS STATIONARY</t>
  </si>
  <si>
    <t>C-MAX - 2014. TRUNK RANDOMLY OPENING BY ITSELF EVEN WHEN KEYS ARE NOT CLOSE BY. SO FAR HAS ONLY HAPPENED WHEN IT IS STATIONARY</t>
  </si>
  <si>
    <t>3FADP4BJ8EM</t>
  </si>
  <si>
    <t>TL* THE CONTACT OWNS A 2014 FORD FIESTA. THE CONTACT RECEIVED NOTIFICATION OF NHTSA CAMPAIGN NUMBER: 20V177000 (LATCHES/LOCKS/LINKAGES) HOWEVER, THE PART TO DO THE RECALL REPAIR WAS NOT YET AVAILABLE. THE CONTACT STATED THAT THE MANUFACTURER HAD EXCEEDED A REASONABLE AMOUNT OF TIME FOR THE RECALL REPAIR. AN UNKNOWN DEALER WAS CONTACTED AND CONFIRMED THAT THE PARTS WERE NOT AVAILABLE. THE MANUFACTURER WAS MADE AWARE OF THE ISSUE. THE CONTACT HAD NOT EXPERIENCED A FAILURE. VIN TOOL CONFIRMS PARTS NOT AVAILABLE.</t>
  </si>
  <si>
    <t>FIESTA - 2014. TL* THE CONTACT OWNS A 2014 FORD FIESTA. THE CONTACT RECEIVED NOTIFICATION OF NHTSA CAMPAIGN NUMBER: 20V177000 (LATCHES/LOCKS/LINKAGES) HOWEVER, THE PART TO DO THE RECALL REPAIR WAS NOT YET AVAILABLE. THE CONTACT STATED THAT THE MANUFACTURER HAD EXCEEDED A REASONABLE AMOUNT OF TIME FOR THE RECALL REPAIR. AN UNKNOWN DEALER WAS CONTACTED AND CONFIRMED THAT THE PARTS WERE NOT AVAILABLE. THE MANUFACTURER WAS MADE AWARE OF THE ISSUE. THE CONTACT HAD NOT EXPERIENCED A FAILURE. VIN TOOL CONFIRMS PARTS NOT AVAILABLE.</t>
  </si>
  <si>
    <t>1FAHP3F29CL</t>
  </si>
  <si>
    <t>[XXX]  IS MY NAME. THIS ABOUT MY 2012 FORD FOCUS WHICH I BOUGHT IN 2014 WITH 27000 MILES.  IN JULY 2020 IT HAS ABOUT 65000 MILES. IT HAS BEEN USED FOR LOCAL DRIVING, NOT FOR COMMUTING. AFTER I DROVE IT SEVERAL THOUSANDS OF MILES I DISCOVERED THAT THERE WAS A LEAK IN THE ROOF ABOVE THE DRIVER'S SHOULDER AND HEAD AS WELL AS OVER THE DRIVER'S FRONT SIDE WINDOW.  THE LEAK WOULD OCCUR ONLY AFTER HEAVY SUSTAINED RAIN DOWN POURS. I THOUGHT THAT THE SUNROOF HAD SOMEHOW OWNED BUT I COULD NO SEE ANY OPENING AT ANY TIME.  AFTER SEVERAL LEAKS OCCURRED DURING HEAVY RAINS I TOOK THE CAR TO THE DEALER.  THEY GAVE ME AN APPOINTMENT ON A MONDAY IN THE MIDDLE OF THE MONTH WHEN THE WATER MAN COMES!  I TOLD THEM THE PROBLEM AND ASKED WHAT I SHOULD DO.  THE SERVICE BOSS TOLD ME TO PARK IT IN A GARAGE  THE BILL WAS 264 DOLLARS.  I WAS NOT HAPPY. THEY HAD TO CLEAN A PASSAGEWAY FROM THE CAR ROOF AND WINDOWS THAT PASSES THROUGH THE DOOR AND FRONT BODY TO THE PAVEMENT.  IT TAKES A WHILE TO GET CLOGGED AGAIN AND IT IS TIME FOR THE WATERMAN. IT NOT NECESSARY TO HAVE A SUNROOF FOR THIS LEAK TO OCCUR.  IK THINK THAT THIS SITUATION IN THE 2012 FORD FOCUS IS COMMON AND SHOULD BE CONSIDERED AS A RECALL ISSUE.  IS THERE ANY WAY THAT NHTSA WOULD PURSUE SUCH AN ACTION. THE LEAKING OCCURS WHEN IT IS RAINING VERY HEAVILY.  IT HAS OCCURRED WHILE THE CAR IS PARKED WHEN I HAVE DRIVEN WHILE IT RAINED.  THE WATER WOULD DRIP ON MY LEFT SIDE AND LEG, OCCASIONALLY ON MY HEAD.SINCE 08/15/2016 AND ONGOING IN HEAVY RAIN WHILE THE CAR IS PARKED AND WHILE I AM DRIVING IF IT RAINS HEAVILY. THERE WAS EVIDENCE IN THE CAR INSIDES THAT THE LEAKAGES HAD OCCURRED BEFORE I BOUGHT THE CAR FROM THE FORD DEALER IN NANUET, NY. [XXX] , [XXX]    INFORMATION REDACTED PURSUANT TO THE FREEDOM OF INFORMATION ACT (FOIA), 5 U.S.C. 552(B)(6).  *TR</t>
  </si>
  <si>
    <t>ROOF | WATER LEAK</t>
  </si>
  <si>
    <t>FOCUS - 2012. [XXX]  IS MY NAME. THIS ABOUT MY 2012 FORD FOCUS WHICH I BOUGHT IN 2014 WITH 27000 MILES.  IN JULY 2020 IT HAS ABOUT 65000 MILES. IT HAS BEEN USED FOR LOCAL DRIVING, NOT FOR COMMUTING. AFTER I DROVE IT SEVERAL THOUSANDS OF MILES I DISCOVERED THAT THERE WAS A LEAK IN THE ROOF ABOVE THE DRIVER'S SHOULDER AND HEAD AS WELL AS OVER THE DRIVER'S FRONT SIDE WINDOW.  THE LEAK WOULD OCCUR ONLY AFTER HEAVY SUSTAINED RAIN DOWN POURS. I THOUGHT THAT THE SUNROOF HAD SOMEHOW OWNED BUT I COULD NO SEE ANY OPENING AT ANY TIME.  AFTER SEVERAL LEAKS OCCURRED DURING HEAVY RAINS I TOOK THE CAR TO THE DEALER.  THEY GAVE ME AN APPOINTMENT ON A MONDAY IN THE MIDDLE OF THE MONTH WHEN THE WATER MAN COMES!  I TOLD THEM THE PROBLEM AND ASKED WHAT I SHOULD DO.  THE SERVICE BOSS TOLD ME TO PARK IT IN A GARAGE  THE BILL WAS 264 DOLLARS.  I WAS NOT HAPPY. THEY HAD TO CLEAN A PASSAGEWAY FROM THE CAR ROOF AND WINDOWS THAT PASSES THROUGH THE DOOR AND FRONT BODY TO THE PAVEMENT.  IT TAKES A WHILE TO GET CLOGGED AGAIN AND IT IS TIME FOR THE WATERMAN. IT NOT NECESSARY TO HAVE A SUNROOF FOR THIS LEAK TO OCCUR.  IK THINK THAT THIS SITUATION IN THE 2012 FORD FOCUS IS COMMON AND SHOULD BE CONSIDERED AS A RECALL ISSUE.  IS THERE ANY WAY THAT NHTSA WOULD PURSUE SUCH AN ACTION. THE LEAKING OCCURS WHEN IT IS RAINING VERY HEAVILY.  IT HAS OCCURRED WHILE THE CAR IS PARKED WHEN I HAVE DRIVEN WHILE IT RAINED.  THE WATER WOULD DRIP ON MY LEFT SIDE AND LEG, OCCASIONALLY ON MY HEAD.SINCE 08/15/2016 AND ONGOING IN HEAVY RAIN WHILE THE CAR IS PARKED AND WHILE I AM DRIVING IF IT RAINS HEAVILY. THERE WAS EVIDENCE IN THE CAR INSIDES THAT THE LEAKAGES HAD OCCURRED BEFORE I BOUGHT THE CAR FROM THE FORD DEALER IN NANUET, NY. [XXX] , [XXX]    INFORMATION REDACTED PURSUANT TO THE FREEDOM OF INFORMATION ACT (FOIA), 5 U.S.C. 552(B)(6).  *TR</t>
  </si>
  <si>
    <t>1FAHP3F28CL</t>
  </si>
  <si>
    <t>THE DOOR LATCH WILL NOT COME OUT OF THE UNLOCKED POSITION AND WILL LEAVE THE DRIVER SIDE DOOR OPEN WITH NO WAY OF CLOSING</t>
  </si>
  <si>
    <t>FOCUS - 2012. THE DOOR LATCH WILL NOT COME OUT OF THE UNLOCKED POSITION AND WILL LEAVE THE DRIVER SIDE DOOR OPEN WITH NO WAY OF CLOSING</t>
  </si>
  <si>
    <t>1FTEW1EB6JK</t>
  </si>
  <si>
    <t>MY DRIVER SIDE REAR DOOR LOCK IS STUCK. YOU CANNOT OPEN IT FROM THE OUTSIDE OR INSIDE. THE LOCK ITSELF IS NOT MOVING AT ALL, EVEN WITH PULLING IT.</t>
  </si>
  <si>
    <t>F-150 - 2018. MY DRIVER SIDE REAR DOOR LOCK IS STUCK. YOU CANNOT OPEN IT FROM THE OUTSIDE OR INSIDE. THE LOCK ITSELF IS NOT MOVING AT ALL, EVEN WITH PULLING IT.</t>
  </si>
  <si>
    <t>FOLLOW UP... PANORAMIC SUNROOF EXPLODED ON 7-17-20. VERIFIED BY INSURANCE APPRAISER ON 7-20-20. NOBODY WILL COVER! SUNBURY MOTORS REFUSING UNDER WARRANTY AND INSURANCE SAYS ' DEFECT' !!!! VERY DANGEROUS!!!!!!</t>
  </si>
  <si>
    <t>ESCAPE - 2015. FOLLOW UP... PANORAMIC SUNROOF EXPLODED ON 7-17-20. VERIFIED BY INSURANCE APPRAISER ON 7-20-20. NOBODY WILL COVER! SUNBURY MOTORS REFUSING UNDER WARRANTY AND INSURANCE SAYS ' DEFECT' !!!! VERY DANGEROUS!!!!!!</t>
  </si>
  <si>
    <t>2FMDK4KC6DB</t>
  </si>
  <si>
    <t>DRIVERS SIDE FRONT DOOR 'DOOR AJAR' ALWAYS STAYING ON. EVEN AFTER DOOR IS CLOSED. BATTERY DRAINS BECAUSE DOME LIGHT STAYS ON. HAPPENS WHEN DRIVING AND WHEN PARKED.</t>
  </si>
  <si>
    <t>EDGE - 2013. DRIVERS SIDE FRONT DOOR 'DOOR AJAR' ALWAYS STAYING ON. EVEN AFTER DOOR IS CLOSED. BATTERY DRAINS BECAUSE DOME LIGHT STAYS ON. HAPPENS WHEN DRIVING AND WHEN PARKED.</t>
  </si>
  <si>
    <t>1FTEW1EG3JF</t>
  </si>
  <si>
    <t>TAILGATE IS STUCK IN THE OPEN LOCKED POSITION AND CANNOT OPEN. I QUICK GOOGLE SEARCH SHOWS THIS IS A NATIONWIDE PROBLEM. CONTACTED FORD ABOUT IT AND ASKED IF THERE WAS GOING TO BE A RECALL AND THEY SAID TO FILE A COMPLAINT WITH YOU GUYS.</t>
  </si>
  <si>
    <t>F-150 - 2018. TAILGATE IS STUCK IN THE OPEN LOCKED POSITION AND CANNOT OPEN. I QUICK GOOGLE SEARCH SHOWS THIS IS A NATIONWIDE PROBLEM. CONTACTED FORD ABOUT IT AND ASKED IF THERE WAS GOING TO BE A RECALL AND THEY SAID TO FILE A COMPLAINT WITH YOU GUYS.</t>
  </si>
  <si>
    <t>1FT8W3BT4KE</t>
  </si>
  <si>
    <t>THE PANO ROOF ON MY 2019 FORD F350 EXPLODED OUTWARD LIKE POPCORN. THE TRUCK HAS 14,000 MILES. IT WAS SITING STILL WHEN THE GLASS EXPLODED. FORD HAS REFUSED TO HELP AT EVERY LEVEL CONTACTED.</t>
  </si>
  <si>
    <t>F-350 - 2019. THE PANO ROOF ON MY 2019 FORD F350 EXPLODED OUTWARD LIKE POPCORN. THE TRUCK HAS 14,000 MILES. IT WAS SITING STILL WHEN THE GLASS EXPLODED. FORD HAS REFUSED TO HELP AT EVERY LEVEL CONTACTED.</t>
  </si>
  <si>
    <t>3FADP4BJXBM</t>
  </si>
  <si>
    <t>ON JULY 8TH 2020 MYSELF AND MY NEPHEW WAS IN MY CAR AFTER GROCERY SHOPPING DOING ABOUT 70 MILES PER HOUR ON THE FREEWAY A DOOR POPPED OPEN ALL FOUR DOORS THIS WAS THE SECOND TIME THAT I HAD THIS RECALL FIX MY NEPHEW ALMOST FELL OUT THE CAR FORD IS VERY AWARE THEY SENT AROUND AN INTERNAL EMAIL AT THE BEGINNING OF THIS YEAR ABOUT JANUARY ABOUT THE DOORS POPPING OPEN EVEN AFTER BEING FIXED AND THEY DID NOT ALERT THE PUBLIC MY TRANSMISSION IS CAUSING PROBLEMS AGAIN MY TRANSMISSION AND MY CLUTCH AND OTHER PARTS OF THE TRANSMISSION HAVE BEEN FIXED MORE THAN 32 TIMES THE CAR IS LITERALLY A DEATHMOBILE FORD SO THIS CAR KNOWING THAT ALL OF THESE PROBLEMS COULD HAPPEN I ALMOST DIED IN THIS CAR I AM AFRAID TO PICK THE CAR UP FROM FIVE STAR FORD NORTH RICHLAND HILLS PLEASE HELP ME FORD SHOULD HAVE TO RETURN MY $15,226 I PAID FOR THIS CAR BRAND NEW MY CAR HAS LESS THAN 60,000 MILES ON IT MY CAR STILL LOOKS BRAND-NEW MY CAR RARELY GETS DRIVEN THIS CAR IS SCARY I'M AFRAID TO DRIVE IT THE DOORS CONTINUE TO POP OPEN WHILE YOU'RE DRIVING PLEASE HELP ME I CAN BE REACHED AT [XXX] MY IS [XXX] PLEASE HELP ME MY CAR IS AT NORTH RICHLAND HILLS FIVE STAR FORD RIGHT NOW AND FORD IS REFUSING TO PAY FOR THE CLUTCH TO BE FIXED AGAIN THEY KNEW THAT THIS CLASS WAS BAD THING WITH THE TRANSMISSION WAS BAD THEY KNEW THAT THE COMPUTER SYSTEM AFTER 30,000 MILES WOULD FORCE THE DOORS TO KEEP POPPING OPEN THEY KNEW THIS FORD SHOULD BE PUNISHED FOR DOING THIS THINK ABOUT HOW MANY PEOPLE ARE ON THE HIGHWAY IN THIS CAR ME AND MY NEPHEW COULD HAVE DIED I AM TRAUMATIZED    REDACTED TO PROTECT PERSONALLY IDENTIFIABLE INFORMATION PURSUANT TO THE FREEDOM OF INFORMATION ACT (FOIA), 5 U.S.C. 552(B)(6). *CC</t>
  </si>
  <si>
    <t>FIESTA - 2011. ON JULY 8TH 2020 MYSELF AND MY NEPHEW WAS IN MY CAR AFTER GROCERY SHOPPING DOING ABOUT 70 MILES PER HOUR ON THE FREEWAY A DOOR POPPED OPEN ALL FOUR DOORS THIS WAS THE SECOND TIME THAT I HAD THIS RECALL FIX MY NEPHEW ALMOST FELL OUT THE CAR FORD IS VERY AWARE THEY SENT AROUND AN INTERNAL EMAIL AT THE BEGINNING OF THIS YEAR ABOUT JANUARY ABOUT THE DOORS POPPING OPEN EVEN AFTER BEING FIXED AND THEY DID NOT ALERT THE PUBLIC MY TRANSMISSION IS CAUSING PROBLEMS AGAIN MY TRANSMISSION AND MY CLUTCH AND OTHER PARTS OF THE TRANSMISSION HAVE BEEN FIXED MORE THAN 32 TIMES THE CAR IS LITERALLY A DEATHMOBILE FORD SO THIS CAR KNOWING THAT ALL OF THESE PROBLEMS COULD HAPPEN I ALMOST DIED IN THIS CAR I AM AFRAID TO PICK THE CAR UP FROM FIVE STAR FORD NORTH RICHLAND HILLS PLEASE HELP ME FORD SHOULD HAVE TO RETURN MY $15,226 I PAID FOR THIS CAR BRAND NEW MY CAR HAS LESS THAN 60,000 MILES ON IT MY CAR STILL LOOKS BRAND-NEW MY CAR RARELY GETS DRIVEN THIS CAR IS SCARY I'M AFRAID TO DRIVE IT THE DOORS CONTINUE TO POP OPEN WHILE YOU'RE DRIVING PLEASE HELP ME I CAN BE REACHED AT [XXX] MY IS [XXX] PLEASE HELP ME MY CAR IS AT NORTH RICHLAND HILLS FIVE STAR FORD RIGHT NOW AND FORD IS REFUSING TO PAY FOR THE CLUTCH TO BE FIXED AGAIN THEY KNEW THAT THIS CLASS WAS BAD THING WITH THE TRANSMISSION WAS BAD THEY KNEW THAT THE COMPUTER SYSTEM AFTER 30,000 MILES WOULD FORCE THE DOORS TO KEEP POPPING OPEN THEY KNEW THIS FORD SHOULD BE PUNISHED FOR DOING THIS THINK ABOUT HOW MANY PEOPLE ARE ON THE HIGHWAY IN THIS CAR ME AND MY NEPHEW COULD HAVE DIED I AM TRAUMATIZED    REDACTED TO PROTECT PERSONALLY IDENTIFIABLE INFORMATION PURSUANT TO THE FREEDOM OF INFORMATION ACT (FOIA), 5 U.S.C. 552(B)(6). *CC</t>
  </si>
  <si>
    <t>1FM5K8GC5LG</t>
  </si>
  <si>
    <t>VEHICLE WAS PARKED. VEHICLE LOCKED INTO PARK AND WOULD NOT SHIFT OUT OF PARK OR START, BRAKE PEDAL WAS DEPRESSED FULLY. DASHBOARD MESSAGE: DRIVE MODE NOT AVAILABLE PLUS SCROLLED THROUGH EVERY OTHER MODE OR FEATURE AND INDICATED 'NOT AVAILABLE.' BUT LCD SCREEN SHOWED MESSAGE 'TURN OFF IGNITION.' IGNITION WAS OFF. VEHICLE THOUGHT IGNITION STILL ON. WOULD NOT START. I DISCONNECTED NEGATIVE TERMINAL OF BATTERY AND RECONNECTED AND CAR THEN STARTED WITH NO ERROR OR CODE MESSAGES.</t>
  </si>
  <si>
    <t>IGNITION | ISSUES</t>
  </si>
  <si>
    <t>EXPLORER - 2020. VEHICLE WAS PARKED. VEHICLE LOCKED INTO PARK AND WOULD NOT SHIFT OUT OF PARK OR START, BRAKE PEDAL WAS DEPRESSED FULLY. DASHBOARD MESSAGE: DRIVE MODE NOT AVAILABLE PLUS SCROLLED THROUGH EVERY OTHER MODE OR FEATURE AND INDICATED 'NOT AVAILABLE.' BUT LCD SCREEN SHOWED MESSAGE 'TURN OFF IGNITION.' IGNITION WAS OFF. VEHICLE THOUGHT IGNITION STILL ON. WOULD NOT START. I DISCONNECTED NEGATIVE TERMINAL OF BATTERY AND RECONNECTED AND CAR THEN STARTED WITH NO ERROR OR CODE MESSAGES.</t>
  </si>
  <si>
    <t>2FMDK3JC6EB</t>
  </si>
  <si>
    <t>TL* THE CONTACT OWNS A 2014 FORD EDGE. THE CONTACT STATED THAT WHILE DRIVING 35 MPH, THE FRONT DRIVER DOOR AJAR WARNING LIGHT WAS ILLUMINATED. THE CONTACT PULLED OVER AND ATTEMPTED TO CLOSE THE DOOR HOWEVER, THE FAILURE PERSISTED. THE VEHICLE WAS TAKEN TO ALLAN VIGIL FORD LOCATED AT 6790 MT ZION BLVD, MORROW, GA 30260, (678) 364-7350, AND THE MECHANIC WAS MADE AWARE OF THE FAILURE. THE VEHICLE WAS NOT DIAGNOSED NOR REPAIRED. THE MANUFACTURER HAD NOT BEEN INFORMED OF FAILURE. UPON INVESTIGATION, THE CONTACT ASSOCIATED THE FAILURE WITH MANUFACTURER COMMUNICATION NUMBER: 19N09 (LATCHES/LOCKS/LINKAGES, STRUCTURE) HOWEVER, THE VIN WAS NOT INCLUDED. THE FAILURE MILEAGE WAS 55,000.</t>
  </si>
  <si>
    <t>EDGE - 2014. TL* THE CONTACT OWNS A 2014 FORD EDGE. THE CONTACT STATED THAT WHILE DRIVING 35 MPH, THE FRONT DRIVER DOOR AJAR WARNING LIGHT WAS ILLUMINATED. THE CONTACT PULLED OVER AND ATTEMPTED TO CLOSE THE DOOR HOWEVER, THE FAILURE PERSISTED. THE VEHICLE WAS TAKEN TO ALLAN VIGIL FORD LOCATED AT 6790 MT ZION BLVD, MORROW, GA 30260, (678) 364-7350, AND THE MECHANIC WAS MADE AWARE OF THE FAILURE. THE VEHICLE WAS NOT DIAGNOSED NOR REPAIRED. THE MANUFACTURER HAD NOT BEEN INFORMED OF FAILURE. UPON INVESTIGATION, THE CONTACT ASSOCIATED THE FAILURE WITH MANUFACTURER COMMUNICATION NUMBER: 19N09 (LATCHES/LOCKS/LINKAGES, STRUCTURE) HOWEVER, THE VIN WAS NOT INCLUDED. THE FAILURE MILEAGE WAS 55,000.</t>
  </si>
  <si>
    <t>3FA6P0HD3GR</t>
  </si>
  <si>
    <t>I HAVE A HAD TO REPLACE THE PASSENGER SIDE FRONT DOOR LATCH AND THE DRIVERS SIDE REAR DOOR LATCH IN THE LAST 15 MONTHS. THE VEHICLE WAS STATIONARY ON BOTH OCCASIONS. I OPEN BOTH DOORS TO PLACE SOMETHING IN MY VEHICLE AND WHEN I ATTEMPTED TO CLOSE THE DOORS THEY DID NOT LATCH. THEY WOULD BANG AGAINST THE LATCH BAR AND STAY OPEN. BOTH REPAIRS HAVE COST ME IN EXCESS OF $300.00 USD EACH AND THE COST OF A RENTAL CAR BOTH TIMES.</t>
  </si>
  <si>
    <t>FUSION - 2016. I HAVE A HAD TO REPLACE THE PASSENGER SIDE FRONT DOOR LATCH AND THE DRIVERS SIDE REAR DOOR LATCH IN THE LAST 15 MONTHS. THE VEHICLE WAS STATIONARY ON BOTH OCCASIONS. I OPEN BOTH DOORS TO PLACE SOMETHING IN MY VEHICLE AND WHEN I ATTEMPTED TO CLOSE THE DOORS THEY DID NOT LATCH. THEY WOULD BANG AGAINST THE LATCH BAR AND STAY OPEN. BOTH REPAIRS HAVE COST ME IN EXCESS OF $300.00 USD EACH AND THE COST OF A RENTAL CAR BOTH TIMES.</t>
  </si>
  <si>
    <t>1FM5K7D84EG</t>
  </si>
  <si>
    <t>TL* THE CONTACT OWNS A 2014 FORD EXPLORER. THE CONTACT STATED THAT THE DRIVER'S SIDE FRONT DOOR FAILED TO LATCH SECURELY WHEN CLOSED. THE CONTACT STATED THAT EXCESSIVE FORCE WAS NEEDED TO LOCK THE DOOR SECURELY. THE CONTACT STATED THAT THE DOOR AJAR AND TRANSMISSION NOT IN PARK WARNING LIGHTS WERE ILLUMINATED. THE VEHICLE WAS SHIFTED INTO PARK AND THE DOOR SLAMMED SHUT TO START AND DRIVE THE VEHICLE. THE VEHICLE WAS TAKEN TO EARNHARDT FORD (7300 W. ORCHID LN, CHANDLER, AZ 85226, (480) 893-0000) AND THE CONTACT WAS INFORMED THAT THE DOOR LATCH NEEDED TO BE REPLACED. THE VEHICLE WAS NOT REPAIRED. THE MANUFACTURER WAS MADE AWARE OF THE FAILURE AND A CASE WAS FILED. THE APPROXIMATE FAILURE MILEAGE WAS 98,500.</t>
  </si>
  <si>
    <t>EXPLORER - 2014. TL* THE CONTACT OWNS A 2014 FORD EXPLORER. THE CONTACT STATED THAT THE DRIVER'S SIDE FRONT DOOR FAILED TO LATCH SECURELY WHEN CLOSED. THE CONTACT STATED THAT EXCESSIVE FORCE WAS NEEDED TO LOCK THE DOOR SECURELY. THE CONTACT STATED THAT THE DOOR AJAR AND TRANSMISSION NOT IN PARK WARNING LIGHTS WERE ILLUMINATED. THE VEHICLE WAS SHIFTED INTO PARK AND THE DOOR SLAMMED SHUT TO START AND DRIVE THE VEHICLE. THE VEHICLE WAS TAKEN TO EARNHARDT FORD (7300 W. ORCHID LN, CHANDLER, AZ 85226, (480) 893-0000) AND THE CONTACT WAS INFORMED THAT THE DOOR LATCH NEEDED TO BE REPLACED. THE VEHICLE WAS NOT REPAIRED. THE MANUFACTURER WAS MADE AWARE OF THE FAILURE AND A CASE WAS FILED. THE APPROXIMATE FAILURE MILEAGE WAS 98,500.</t>
  </si>
  <si>
    <t>1FM5K8GC2LG</t>
  </si>
  <si>
    <t xml:space="preserve">THE VEHICLE EXPERIENCES VARIOUS FAULT CODES: BLIND SPOT SYSTEM FAULT; CROSS TRAFFIC SYSTEM FAIL; AND REVERSE BRAKE ASSIST NOT AVAILABLE. IN ADDITION, AIR CONDITIONING DOES NOT WORK, INCLUDING RIGHT SIDE PASSENGER WINDOW AND RIGHT SIDE MIRRORS.      FAULTS MAINLY OCCUR AFTER STARING VEHICLE, BUT THEY HAVE ALSO OCCURRED WHILE DRIVING.  THE AC FAILURE OCCURS WHEN STARTING VEHICLE AND HAVE OCCURRED AFTER FIRST START IN MORNING AND AT THE END OF THE DAY AFTER MULTIPLE STARTS.      THERE IS NO IDENTIFIABLE PATTERN TO FAILURES.     THE VEHICLE WAS PURCHASED IN JANUARY AND HAS 3254 MILES.  THIS IS THE THIRD TIME THE ISSUE HAS OCCURRED AND FORD CAN NOT IDENTIFY THE ISSUE.  THE SYSTEM PROVIDES DAILY CODES AND THE DEALERSHIP AND FOCUSED ON THE SENSORS, INCLUDING REPLACING ON, BUT THE ISSUE IS NOT RESOLVED.  INCIDENTS OCCURRED ON MARCH 16, 2020, MARCH 26, 2020, APRIL 14, 2020, JULY 4, 2020, JULY 14 AND JULY 17 2020.    </t>
  </si>
  <si>
    <t>SIDE MIRRORS | BLIS MALFUNCTION</t>
  </si>
  <si>
    <t xml:space="preserve">EXPLORER - 2020. THE VEHICLE EXPERIENCES VARIOUS FAULT CODES: BLIND SPOT SYSTEM FAULT; CROSS TRAFFIC SYSTEM FAIL; AND REVERSE BRAKE ASSIST NOT AVAILABLE. IN ADDITION, AIR CONDITIONING DOES NOT WORK, INCLUDING RIGHT SIDE PASSENGER WINDOW AND RIGHT SIDE MIRRORS.      FAULTS MAINLY OCCUR AFTER STARING VEHICLE, BUT THEY HAVE ALSO OCCURRED WHILE DRIVING.  THE AC FAILURE OCCURS WHEN STARTING VEHICLE AND HAVE OCCURRED AFTER FIRST START IN MORNING AND AT THE END OF THE DAY AFTER MULTIPLE STARTS.      THERE IS NO IDENTIFIABLE PATTERN TO FAILURES.     THE VEHICLE WAS PURCHASED IN JANUARY AND HAS 3254 MILES.  THIS IS THE THIRD TIME THE ISSUE HAS OCCURRED AND FORD CAN NOT IDENTIFY THE ISSUE.  THE SYSTEM PROVIDES DAILY CODES AND THE DEALERSHIP AND FOCUSED ON THE SENSORS, INCLUDING REPLACING ON, BUT THE ISSUE IS NOT RESOLVED.  INCIDENTS OCCURRED ON MARCH 16, 2020, MARCH 26, 2020, APRIL 14, 2020, JULY 4, 2020, JULY 14 AND JULY 17 2020.    </t>
  </si>
  <si>
    <t>1FATP8UH9G5</t>
  </si>
  <si>
    <t>I HAVE A 2016 MUSTANG CONVERTIBLE ECO-BOOST WHICH IS JUST RECENTLY STARTED HAVING A PROBLEM WITH MY PASSENGER DOOR OPENING WHILE GOING DOWN THE HIGHWAY. THE FIRST INSTANCE HAPPENED A COUPLE OF WEEKS AGO AND THE LAST ONE HAPPENED LAST WEEK ON JULY  22, 2020. THE SENSOR SYSTEM IN MY CAR DID ALERT US THAT THE DOOR WAS OPEN.  I HAVE READ ON THE NEWS THAT THE MUSTANGS ARE BEING RECALLED FOR THIS PROBLEM BUT WHEN I CHECKED MY VIN I SEE NO RECALLS ON MY VEHICLE.  CAN YOU PLEASE TELL ME HOW I CAN GET THEIRS REPAIRED UNDER A RECALL SINCE IT IS HAPPENING TO MY VEHICLE. PLEASE CONTACT ME IF YOU HAVE ANY QUESTIONS.  IN THE FIRST INSTANCE WE WERE COMING TO AN INTERSECTION AND WAS SLOWING DOWN FOR THE STOP LIGHT. THE SECOND INSTANCE WE WERE GOING DOWN THE INTERSTATE AT 65 MPH. WE HAD TO GO INTO THE BREAKDOWN LANE TO SHUT THE DOOR. IN THE FIRST INSTANCE WE HAD THE TOP DOWN AND IN THE SECOND INSTANCE WE HAD THE TOP UP AND THE WINDOWS ROLLED UP.</t>
  </si>
  <si>
    <t>MUSTANG - 2016. I HAVE A 2016 MUSTANG CONVERTIBLE ECO-BOOST WHICH IS JUST RECENTLY STARTED HAVING A PROBLEM WITH MY PASSENGER DOOR OPENING WHILE GOING DOWN THE HIGHWAY. THE FIRST INSTANCE HAPPENED A COUPLE OF WEEKS AGO AND THE LAST ONE HAPPENED LAST WEEK ON JULY  22, 2020. THE SENSOR SYSTEM IN MY CAR DID ALERT US THAT THE DOOR WAS OPEN.  I HAVE READ ON THE NEWS THAT THE MUSTANGS ARE BEING RECALLED FOR THIS PROBLEM BUT WHEN I CHECKED MY VIN I SEE NO RECALLS ON MY VEHICLE.  CAN YOU PLEASE TELL ME HOW I CAN GET THEIRS REPAIRED UNDER A RECALL SINCE IT IS HAPPENING TO MY VEHICLE. PLEASE CONTACT ME IF YOU HAVE ANY QUESTIONS.  IN THE FIRST INSTANCE WE WERE COMING TO AN INTERSECTION AND WAS SLOWING DOWN FOR THE STOP LIGHT. THE SECOND INSTANCE WE WERE GOING DOWN THE INTERSTATE AT 65 MPH. WE HAD TO GO INTO THE BREAKDOWN LANE TO SHUT THE DOOR. IN THE FIRST INSTANCE WE HAD THE TOP DOWN AND IN THE SECOND INSTANCE WE HAD THE TOP UP AND THE WINDOWS ROLLED UP.</t>
  </si>
  <si>
    <t>2LMHJ5AT0BB</t>
  </si>
  <si>
    <t>STABILIZATION BARS OR LIFTGATE STRUTS GAVE OUT WHILE SITTING AFTER SUV WAS LOADED WHEN I GOT HOME THE LIFTGATE OPENED AND IMMEDIATELY SHUT IT WOULD NOT STAY OPEN</t>
  </si>
  <si>
    <t>MKT - 2011. STABILIZATION BARS OR LIFTGATE STRUTS GAVE OUT WHILE SITTING AFTER SUV WAS LOADED WHEN I GOT HOME THE LIFTGATE OPENED AND IMMEDIATELY SHUT IT WOULD NOT STAY OPEN</t>
  </si>
  <si>
    <t>2FMDA52236B</t>
  </si>
  <si>
    <t>THE 3RD ROW SEAT LATCH PANEL IS ROTTED OUT ON MY FREESTAR, THANK GOD MY GRANDKIDD WEREN'T IN THE SEAT WHEN IT BROKE AWAY FROM BODY.</t>
  </si>
  <si>
    <t>FREESTAR - 2006. THE 3RD ROW SEAT LATCH PANEL IS ROTTED OUT ON MY FREESTAR, THANK GOD MY GRANDKIDD WEREN'T IN THE SEAT WHEN IT BROKE AWAY FROM BODY.</t>
  </si>
  <si>
    <t>1FM5K8GT8HG</t>
  </si>
  <si>
    <t>THE TOP RAIL OF THE ROOF RACK OF THIS CAR ISN'T ATTACHED TO THE VEHICLE VERY WELL AT ALL. I JUST LOST ONE WHILE GOING DOWN THE FREEWAY. AFTER TALKING TO THE DEALERSHIP - IT SOUNDS LIKE THIS IS A PROBLEM THAT FORD IS VERY MUCH AWARE OF. THE ROOF RACK IS IN TWO PIECES AND THE TOP PIECE IS FLIMSY AND JUST SNAPS IN. WHEN AIR GOT UNDER IT GOING DOWN THE FREEWAY - I HEARD IT POP AND REALIZED IT WAS OFF THE VEHICLE. IT'S LUCKY THAT IT DIDN'T HIT ANY OTHER CARS (OR A MOTORCYCLE!).</t>
  </si>
  <si>
    <t>EXPLORER - 2017. THE TOP RAIL OF THE ROOF RACK OF THIS CAR ISN'T ATTACHED TO THE VEHICLE VERY WELL AT ALL. I JUST LOST ONE WHILE GOING DOWN THE FREEWAY. AFTER TALKING TO THE DEALERSHIP - IT SOUNDS LIKE THIS IS A PROBLEM THAT FORD IS VERY MUCH AWARE OF. THE ROOF RACK IS IN TWO PIECES AND THE TOP PIECE IS FLIMSY AND JUST SNAPS IN. WHEN AIR GOT UNDER IT GOING DOWN THE FREEWAY - I HEARD IT POP AND REALIZED IT WAS OFF THE VEHICLE. IT'S LUCKY THAT IT DIDN'T HIT ANY OTHER CARS (OR A MOTORCYCLE!).</t>
  </si>
  <si>
    <t>2LMDJ8JK0CB</t>
  </si>
  <si>
    <t>WHEN SHUTTING PASSENGER DOOR LATCH, LATCH WILL NOT MOVE TO GRIP INNER PART OF THE DOOR. THIS WILL CAUSE THE DOOR TO BOUNCE BACK OR NOT CLOSE. THIS USUALLY OCCURS WHEN EXISTING OR ENTERING CAR. OPEN DOOR WARNING WILL REMAIN ON UNTIL LATCH IS PROPERLY HOOKED.</t>
  </si>
  <si>
    <t>MKX - 2012. WHEN SHUTTING PASSENGER DOOR LATCH, LATCH WILL NOT MOVE TO GRIP INNER PART OF THE DOOR. THIS WILL CAUSE THE DOOR TO BOUNCE BACK OR NOT CLOSE. THIS USUALLY OCCURS WHEN EXISTING OR ENTERING CAR. OPEN DOOR WARNING WILL REMAIN ON UNTIL LATCH IS PROPERLY HOOKED.</t>
  </si>
  <si>
    <t>1FTEW1EF8HF</t>
  </si>
  <si>
    <t>TL* THE CONTACT OWNS A 2017 FORD F-150. THE CONTACT STATED THAT AFTER ENTERING THE VEHICLE AND CLOSING THE DOOR, THE REAR WINDSHIELD SHATTERED WITHOUT IMPACT. THE CONTACT CALLED GERBER AUTO MALL LOCATED AT P.O. BOX 1600 HWY 17, GREEN COVE SPRINGS, FL 32043, (904)-264-2442, AND WAS PROVIDED THE PHONE NUMBER TO A FACILITY WHERE THE WINDSHIELD COULD BE REPAIRED. THE MANUFACTURER WAS NOT MADE AWARE OF THE FAILURE. THE VEHICLE WAS NOT REPAIRED. THE FAILURE MILEAGE WAS APPROXIMATELY 30,000.</t>
  </si>
  <si>
    <t>F-150 - 2017. TL* THE CONTACT OWNS A 2017 FORD F-150. THE CONTACT STATED THAT AFTER ENTERING THE VEHICLE AND CLOSING THE DOOR, THE REAR WINDSHIELD SHATTERED WITHOUT IMPACT. THE CONTACT CALLED GERBER AUTO MALL LOCATED AT P.O. BOX 1600 HWY 17, GREEN COVE SPRINGS, FL 32043, (904)-264-2442, AND WAS PROVIDED THE PHONE NUMBER TO A FACILITY WHERE THE WINDSHIELD COULD BE REPAIRED. THE MANUFACTURER WAS NOT MADE AWARE OF THE FAILURE. THE VEHICLE WAS NOT REPAIRED. THE FAILURE MILEAGE WAS APPROXIMATELY 30,000.</t>
  </si>
  <si>
    <t>1FTEW1CP9JK</t>
  </si>
  <si>
    <t>EVEN WITH THE WINDSHIELD WIPERS ACTUATOR KNOB SET TO 'OFF', WIPERS CONTINUE TO OPERATE, AS IF ON LOWEST INTERMITTENT WIPER DELAY SETTING.</t>
  </si>
  <si>
    <t>F-150 - 2018. EVEN WITH THE WINDSHIELD WIPERS ACTUATOR KNOB SET TO 'OFF', WIPERS CONTINUE TO OPERATE, AS IF ON LOWEST INTERMITTENT WIPER DELAY SETTING.</t>
  </si>
  <si>
    <t>1FD7W2BT8JE</t>
  </si>
  <si>
    <t>WHILE DRIVING DOWN THE ROAD THE DRIVERS DOOR OPENED UP UNEXPECTEDLY WHILE ENTERING AN INTERSTATE HIGHWAY. THE OUTSIDE TEMPERATURE WAS 89 DEGREES F.</t>
  </si>
  <si>
    <t>F-250 - 2018. WHILE DRIVING DOWN THE ROAD THE DRIVERS DOOR OPENED UP UNEXPECTEDLY WHILE ENTERING AN INTERSTATE HIGHWAY. THE OUTSIDE TEMPERATURE WAS 89 DEGREES F.</t>
  </si>
  <si>
    <t>1FM5K8GC3LG</t>
  </si>
  <si>
    <t>PURCHASED FORD EXPLORER ST IN SEPT 2019 AND WINDSHIELD WAS NOT PROPERLY INSTALLED. TOOK MULTIPLE RIPS TO DEALERSHIP TO CORRECT. AND IT IS STILL NOT PROPERLY FIXED. THEY HAD TO REINSTALL WINDSHIELD AND PASSENGER SIDE PILLAR. THE ELECTRICALLY CONNECTIVITY WITH SYNC 3 HAS NEVER WORKED PROPERLY.  I HAVE BEEN TO DEALERSHIP MULTIPLE TIMES AND THEY COULD NTO FIX IT. THEN I WENT TO START THE CAR (EARLY IN MORNING) AND 3 DIFFERENT TIMES WHITE SMOKE CAME BILLOWING FROM EXHAUST. THE FIRST TIME I SHUT OFF THE CAR THINKING IT WAS ON FIRE. THE SECOND TIME, IT DISSIPATED QUICKLY. THE THIRD TIME, I DROVE TO DEALERSHIP. THEY COULD NOT FIX IT. 5 DAYS LATER MORE WHITE SMOKE WHEN I STARTED IT, AND THE ENGINE MALFUNCTION INDICATOR LIGHT CAME ON. AFTER 7 DAYS AT THE DEALERSHIP, THEY REPLACED A ECT SENSOR. STILL PENDING TO SEE IF A 'SENSOR' CAUSES BILLOWING WHITE SMOKE FROM EXHAUST.  DEALERSHIP REFUSED TO CHECK HEAD GASKETS, CYLINDER HEAD, OR ENGINE BLOCK WHICH ARE THE MAIN SOURCES FOR WHITE SMOKE.  THIS VEHICLE HAS HAD NOTHING BUT PROBLEMS. SUCH A FRUSTRATING TURN OF EVENTS THAT CONTINUE.</t>
  </si>
  <si>
    <t>WINDSHIELD | IMPROPER ASSEMBLY</t>
  </si>
  <si>
    <t>EXPLORER - 2020. PURCHASED FORD EXPLORER ST IN SEPT 2019 AND WINDSHIELD WAS NOT PROPERLY INSTALLED. TOOK MULTIPLE RIPS TO DEALERSHIP TO CORRECT. AND IT IS STILL NOT PROPERLY FIXED. THEY HAD TO REINSTALL WINDSHIELD AND PASSENGER SIDE PILLAR. THE ELECTRICALLY CONNECTIVITY WITH SYNC 3 HAS NEVER WORKED PROPERLY.  I HAVE BEEN TO DEALERSHIP MULTIPLE TIMES AND THEY COULD NTO FIX IT. THEN I WENT TO START THE CAR (EARLY IN MORNING) AND 3 DIFFERENT TIMES WHITE SMOKE CAME BILLOWING FROM EXHAUST. THE FIRST TIME I SHUT OFF THE CAR THINKING IT WAS ON FIRE. THE SECOND TIME, IT DISSIPATED QUICKLY. THE THIRD TIME, I DROVE TO DEALERSHIP. THEY COULD NOT FIX IT. 5 DAYS LATER MORE WHITE SMOKE WHEN I STARTED IT, AND THE ENGINE MALFUNCTION INDICATOR LIGHT CAME ON. AFTER 7 DAYS AT THE DEALERSHIP, THEY REPLACED A ECT SENSOR. STILL PENDING TO SEE IF A 'SENSOR' CAUSES BILLOWING WHITE SMOKE FROM EXHAUST.  DEALERSHIP REFUSED TO CHECK HEAD GASKETS, CYLINDER HEAD, OR ENGINE BLOCK WHICH ARE THE MAIN SOURCES FOR WHITE SMOKE.  THIS VEHICLE HAS HAD NOTHING BUT PROBLEMS. SUCH A FRUSTRATING TURN OF EVENTS THAT CONTINUE.</t>
  </si>
  <si>
    <t>1FMCU0F79EU</t>
  </si>
  <si>
    <t>RECEIVED SAFETY RECALL NOTICE 20S30 TOLD TO REPORT DOOR LATCH DATE CODES ON DOORS -HOWEVER THE WEB SITE GIVEN IN NOTICE PROVIDES NO WAY TO INPUT RESULTS</t>
  </si>
  <si>
    <t>ESCAPE - 2014. RECEIVED SAFETY RECALL NOTICE 20S30 TOLD TO REPORT DOOR LATCH DATE CODES ON DOORS -HOWEVER THE WEB SITE GIVEN IN NOTICE PROVIDES NO WAY TO INPUT RESULTS</t>
  </si>
  <si>
    <t>3FA6P0D93ER</t>
  </si>
  <si>
    <t>TL* THE CONTACT OWNS A 2014 FORD FUSION. THE CONTACT STATED THAT THE FRONT DRIVER'S SIDE DOOR LATCH WAS DEFECTIVE. THE CONTACT STATED THAT THE DOOR FAILED TO LOCK SECURELY WHEN CLOSED. THE VEHICLE WAS TAKEN TO STERLING MCCALL FORD LOCATED AT 6445 SOUTHWEST FWY, HOUSTON, TX 77074, WHO INDICATED THAT THE PART NEEDED TO REPAIR NHTSA CAMPAIGN NUMBER: 20V177000 (LATCHES/LOCKS/LINKAGES) WAS NOT YET AVAILABLE. THE VEHICLE WAS NOT REPAIRED. THE MANUFACTURER WAS NOT NOTIFIED OF THE FAILURE. THE FAILURE MILEAGE WAS 55,000.</t>
  </si>
  <si>
    <t>FUSION - 2014. TL* THE CONTACT OWNS A 2014 FORD FUSION. THE CONTACT STATED THAT THE FRONT DRIVER'S SIDE DOOR LATCH WAS DEFECTIVE. THE CONTACT STATED THAT THE DOOR FAILED TO LOCK SECURELY WHEN CLOSED. THE VEHICLE WAS TAKEN TO STERLING MCCALL FORD LOCATED AT 6445 SOUTHWEST FWY, HOUSTON, TX 77074, WHO INDICATED THAT THE PART NEEDED TO REPAIR NHTSA CAMPAIGN NUMBER: 20V177000 (LATCHES/LOCKS/LINKAGES) WAS NOT YET AVAILABLE. THE VEHICLE WAS NOT REPAIRED. THE MANUFACTURER WAS NOT NOTIFIED OF THE FAILURE. THE FAILURE MILEAGE WAS 55,000.</t>
  </si>
  <si>
    <t>3FADP4BJ3DM</t>
  </si>
  <si>
    <t>PASSENGER DOOR WILL NOT LATCH.  IT WILL JUST SWING BACK OPEN ONCE CLOSED.</t>
  </si>
  <si>
    <t>FIESTA - 2013. PASSENGER DOOR WILL NOT LATCH.  IT WILL JUST SWING BACK OPEN ONCE CLOSED.</t>
  </si>
  <si>
    <t>1FTFW1ET4BF</t>
  </si>
  <si>
    <t>I WAS DRIVING ON THE HIGHWAY I 95 AND IT WAS RAINING.  MY WINDOWS STARTED TO FOG UP.  I TURNED ON THE DEFROSTS.  I HEARD A LOUD POP AND MY REAR WINDOW SHATTERED.  IN RESEARCHING THE PROBLEM ON THE INTERNET, IT APPEARS IT IS A COMMON PROBLEM ON 10-14 F150'S WHEN TURNING ON THE REAR DEFROST.</t>
  </si>
  <si>
    <t>F-150 - 2011. I WAS DRIVING ON THE HIGHWAY I 95 AND IT WAS RAINING.  MY WINDOWS STARTED TO FOG UP.  I TURNED ON THE DEFROSTS.  I HEARD A LOUD POP AND MY REAR WINDOW SHATTERED.  IN RESEARCHING THE PROBLEM ON THE INTERNET, IT APPEARS IT IS A COMMON PROBLEM ON 10-14 F150'S WHEN TURNING ON THE REAR DEFROST.</t>
  </si>
  <si>
    <t>2FMPK4AP3GB</t>
  </si>
  <si>
    <t>I NOTICED THE REAR SUNROOF WINDOW HAS A VERY STRANGE AND CIRCULAR CRACK THAT FOLLOWS HOW THE ANTENNA IS PLACED ON TOP OF VEHICLE. THERE IS NO IMPACT OR DAMAGE AROUND THE WINDOW OR THE FRAMING SURROUNDING THE WINDOW. I DISCOVERED THE DAMAGE WHILE WASHING THE TOP OF THE VEHICLE. WE DO NOT SIT IN THE BACK OF THE CAR (ONLY THE 2 OF US) AND VERY RARELY OPEN THE SHADE TO ALLOW THE LIGHT INTO THE VEHICLE. IT WAS NOT THERE A COUPLE MONTHS AGO, THE LAST TIME I GOT UP HIGH ENOUGH TO WASH THE TOP. I TOOK THE VEHICLE TO A LOCAL DEALERSHIP FOR INSPECTION, THE SERVICE GUY FOUND NO IMPACT DAMAGE BUT VERY SLIGHTLY FELT THE GLASS "CATCH" EVER SO SLIGHTLY WHILE RUNNING A PEN OVER THE GLASS. THE "CATCH" IS A PIECE OF GLASS CRACKED ON 2 SIDES AND BEING PUSHED UP BY THE PRESSURE OF THE CRACKED, MOVING GLASS. ACCORDING TO THE INSPECTOR, THIS "CATCH" IS A PROBLEM AND HE DOES NOT THINK FORD WILL TAKE THE BLAME FOR THEIR DESIGN FLAW. THIS WINDOW IS CLEARLY A DESIGN FLAW, THERE IS NO OTHER EXPLANATION WHEN YOU LOOK AT THE WAY THE CRACK FOLLOWS THE CONTOUR OF THE ANTENNA. I HAVE PICTURES ON MY PHONE BUT I DO NOT DOWNLOAD OR HAVE THE ABILITY TO SEND THEM AT THIS TIME.</t>
  </si>
  <si>
    <t>EDGE - 2016. I NOTICED THE REAR SUNROOF WINDOW HAS A VERY STRANGE AND CIRCULAR CRACK THAT FOLLOWS HOW THE ANTENNA IS PLACED ON TOP OF VEHICLE. THERE IS NO IMPACT OR DAMAGE AROUND THE WINDOW OR THE FRAMING SURROUNDING THE WINDOW. I DISCOVERED THE DAMAGE WHILE WASHING THE TOP OF THE VEHICLE. WE DO NOT SIT IN THE BACK OF THE CAR (ONLY THE 2 OF US) AND VERY RARELY OPEN THE SHADE TO ALLOW THE LIGHT INTO THE VEHICLE. IT WAS NOT THERE A COUPLE MONTHS AGO, THE LAST TIME I GOT UP HIGH ENOUGH TO WASH THE TOP. I TOOK THE VEHICLE TO A LOCAL DEALERSHIP FOR INSPECTION, THE SERVICE GUY FOUND NO IMPACT DAMAGE BUT VERY SLIGHTLY FELT THE GLASS "CATCH" EVER SO SLIGHTLY WHILE RUNNING A PEN OVER THE GLASS. THE "CATCH" IS A PIECE OF GLASS CRACKED ON 2 SIDES AND BEING PUSHED UP BY THE PRESSURE OF THE CRACKED, MOVING GLASS. ACCORDING TO THE INSPECTOR, THIS "CATCH" IS A PROBLEM AND HE DOES NOT THINK FORD WILL TAKE THE BLAME FOR THEIR DESIGN FLAW. THIS WINDOW IS CLEARLY A DESIGN FLAW, THERE IS NO OTHER EXPLANATION WHEN YOU LOOK AT THE WAY THE CRACK FOLLOWS THE CONTOUR OF THE ANTENNA. I HAVE PICTURES ON MY PHONE BUT I DO NOT DOWNLOAD OR HAVE THE ABILITY TO SEND THEM AT THIS TIME.</t>
  </si>
  <si>
    <t>1FAHP3K21CL</t>
  </si>
  <si>
    <t>THE DOOR LATCH SUDDENLY STOPED WORKING, PRIOR INVESTIGATION SHOWED THAT THE SPRING INSIDE WENT BUSTED SINCE THE CABLE WAS ATTACHED TO THE MECHANISM AND IT DIDN'T RESPOND AS IT WOULD NORMALLY DO. THIS HAPPENED WHEN I ARRIVED AT MY APARTMENT AFTER WORKING JUST FINE DURING THE TRIP FROM MY HOMETOWN.</t>
  </si>
  <si>
    <t>FOCUS - 2012. THE DOOR LATCH SUDDENLY STOPED WORKING, PRIOR INVESTIGATION SHOWED THAT THE SPRING INSIDE WENT BUSTED SINCE THE CABLE WAS ATTACHED TO THE MECHANISM AND IT DIDN'T RESPOND AS IT WOULD NORMALLY DO. THIS HAPPENED WHEN I ARRIVED AT MY APARTMENT AFTER WORKING JUST FINE DURING THE TRIP FROM MY HOMETOWN.</t>
  </si>
  <si>
    <t>2FMGK5C88GB</t>
  </si>
  <si>
    <t>TL* THE CONTACT OWNS A 2016 FORD FLEX. THE CONTACT STATED THAT THE PASSENGER'S SIDE REAR DOOR AJAR MESSAGE WAS DISPLAYED ON THE INSTRUMENT PANEL AT VEHICLE START-UP. ADDITIONALLY, THE MASTER DOOR LOCK BUTTON FAILED TO LOCK THE PASSENGER'S SIDE REAR DOOR. THE CONTACT STATED THAT DUE TO THE FAILURE, THE VEHICLE FAILED TO IMMEDIATELY SHUT-OFF WHEN THE IGNITION WAS PLACED IN THE OFF POSITION. THE CONTACT CONTACTED ODANIEL FORD INC (631 LINCOLN HWY W, NEW HAVEN, IN 46774, (855) 973-4169) WHO INFORMED THE CONTACT THAT THE DOOR LATCH ASSEMBLY NEEDED TO BE REPLACED. THE VEHICLE WAS NOT REPAIRED. THE MANUFACTURER WAS MADE AWARE OF THE FAILURE. THE APPROXIMATE FAILURE MILEAGE WAS 16,700.</t>
  </si>
  <si>
    <t>FLEX - 2016. TL* THE CONTACT OWNS A 2016 FORD FLEX. THE CONTACT STATED THAT THE PASSENGER'S SIDE REAR DOOR AJAR MESSAGE WAS DISPLAYED ON THE INSTRUMENT PANEL AT VEHICLE START-UP. ADDITIONALLY, THE MASTER DOOR LOCK BUTTON FAILED TO LOCK THE PASSENGER'S SIDE REAR DOOR. THE CONTACT STATED THAT DUE TO THE FAILURE, THE VEHICLE FAILED TO IMMEDIATELY SHUT-OFF WHEN THE IGNITION WAS PLACED IN THE OFF POSITION. THE CONTACT CONTACTED ODANIEL FORD INC (631 LINCOLN HWY W, NEW HAVEN, IN 46774, (855) 973-4169) WHO INFORMED THE CONTACT THAT THE DOOR LATCH ASSEMBLY NEEDED TO BE REPLACED. THE VEHICLE WAS NOT REPAIRED. THE MANUFACTURER WAS MADE AWARE OF THE FAILURE. THE APPROXIMATE FAILURE MILEAGE WAS 16,700.</t>
  </si>
  <si>
    <t>1FMCU4K30CK</t>
  </si>
  <si>
    <t>EVERY TIME IT RAINS WATER SEEMS TO BE COMING THROUGH THE FRONT PASSENGER DOOR, I DON'T KNOW IF IT'S THROUGH A FAULTY WINDOW SEAL OR DOOR SEAL.</t>
  </si>
  <si>
    <t>ESCAPE - 2012. EVERY TIME IT RAINS WATER SEEMS TO BE COMING THROUGH THE FRONT PASSENGER DOOR, I DON'T KNOW IF IT'S THROUGH A FAULTY WINDOW SEAL OR DOOR SEAL.</t>
  </si>
  <si>
    <t>M6 - ESCAPE HYBRID</t>
  </si>
  <si>
    <t>M6 - ESCAPE HYBRID (NA-KCAP)</t>
  </si>
  <si>
    <t>1FTFW1EF5BF</t>
  </si>
  <si>
    <t>DRIVER'S SIDE REAR DOOR WILL NOT OPEN. THIS STARTED WITH THE DOOR NOT UNLOCKING SOMETIMES WITH THE KEY FOB. WHEN THIS HAPPENED, THE DOOR WOULD HAVE TO UNLOCKED MANUALLY. NOW THE DOOR WILL NOT OPEN AT ALL - NOT WITH KEY FOB NOR WITH LOCK KNOB. NEITHER THE INTERIOR OR EXTERIOR DOOR HANDLE WILL OPEN THE DOOR. NOTHING WILL WORK AND IMPOSSIBLE TO REPLACE DOOR LATCH MECHANISM WITH DOOR CLOSED.N BASED ON INTERNET SEARCHES, THIS IS NOT A RARE OCCURRENCE. DEFINITELY A SAFETY ISSUE IF IN AN ACCIDENT ESPECIALLY IF AN EMERGENCY SITUATION.</t>
  </si>
  <si>
    <t>F-150 - 2011. DRIVER'S SIDE REAR DOOR WILL NOT OPEN. THIS STARTED WITH THE DOOR NOT UNLOCKING SOMETIMES WITH THE KEY FOB. WHEN THIS HAPPENED, THE DOOR WOULD HAVE TO UNLOCKED MANUALLY. NOW THE DOOR WILL NOT OPEN AT ALL - NOT WITH KEY FOB NOR WITH LOCK KNOB. NEITHER THE INTERIOR OR EXTERIOR DOOR HANDLE WILL OPEN THE DOOR. NOTHING WILL WORK AND IMPOSSIBLE TO REPLACE DOOR LATCH MECHANISM WITH DOOR CLOSED.N BASED ON INTERNET SEARCHES, THIS IS NOT A RARE OCCURRENCE. DEFINITELY A SAFETY ISSUE IF IN AN ACCIDENT ESPECIALLY IF AN EMERGENCY SITUATION.</t>
  </si>
  <si>
    <t>NM0LS7F78E1</t>
  </si>
  <si>
    <t>DRIVERS SIDE DOOR LATCH PAWL FAILURE, DOOR WILL NOT REMAIN IN THE CLOSED POSITION, NOR CAN IT BE LOCKED.  VEHICLE WAS STATIONARY.</t>
  </si>
  <si>
    <t>TRANSIT CONNECT - 2014. DRIVERS SIDE DOOR LATCH PAWL FAILURE, DOOR WILL NOT REMAIN IN THE CLOSED POSITION, NOR CAN IT BE LOCKED.  VEHICLE WAS STATIONARY.</t>
  </si>
  <si>
    <t>I CANNOT SAFELY DRIVE AT NIGHT BECAUSE THE DOME LIGHT DOES NOT TURN OFF WHILE THE DOOR AJAR ALARM IS ON. MY DOORS DO NOT LOCK WHILE OPERATING THE VEHICLE WHILE THIS SHOWS THE DOOR IS AJAR. MY DOME LIGHT STAYS ON FOR 10+ MINUTES EVERY TIME I OPEN OR CLOSE THE DOOR.    THE CONSUMER STATED THE FRONT LEFT DOOR HAD THE SAME FAILURE BUT, WAS REPAIRED UNDER RECALL. THE MANUFACTURER WOULD NOT COVER THE COST OF REPAIRS FOR THE REAR LEFT PASSENGER DOOR AS IT WAS NOT A PART OF THE RECALL. *JS *JS*JS *JS *JS</t>
  </si>
  <si>
    <t>EDGE - 2013. I CANNOT SAFELY DRIVE AT NIGHT BECAUSE THE DOME LIGHT DOES NOT TURN OFF WHILE THE DOOR AJAR ALARM IS ON. MY DOORS DO NOT LOCK WHILE OPERATING THE VEHICLE WHILE THIS SHOWS THE DOOR IS AJAR. MY DOME LIGHT STAYS ON FOR 10+ MINUTES EVERY TIME I OPEN OR CLOSE THE DOOR.    THE CONSUMER STATED THE FRONT LEFT DOOR HAD THE SAME FAILURE BUT, WAS REPAIRED UNDER RECALL. THE MANUFACTURER WOULD NOT COVER THE COST OF REPAIRS FOR THE REAR LEFT PASSENGER DOOR AS IT WAS NOT A PART OF THE RECALL. *JS *JS*JS *JS *JS</t>
  </si>
  <si>
    <t>1FADP3F24EL</t>
  </si>
  <si>
    <t>TL* THE CONTACT OWNS A 2014 FORD FOCUS. THE CONTACT STATED THAT ON SEVERAL OCCASIONS WHILE DRIVING OR WHILE THE VEHICLE WAS IDLING, THE VEHICLE SHUTOFF WITHOUT WARNING. THE CONTACT SHIFTED INTO NEUTRAL AND RESTARTED THE VEHICLE. THE CONTACT STATED THAT THE FAILURE WAS INTERMITTENT. THE VEHICLE WAS TAKEN TO PARKS FORD OF GAINESVILLE (3333 N MAIN ST, GAINESVILLE, FL 32609, (352)372-4251) TO BE DIAGNOSED. THE CONTACT WAS INFORMED THAT THE TRANSMISSION CONTROL MODULE NEEDED TO BE REPLACED. THE VEHICLE WAS REPAIRED HOWEVER, THE FAILURE RECURRED. THE DEALER WAS CONTACTED AND INFORMED OF THE FAILURE. THE CONTACT WAS INFORMED THAT THE VEHICLE NEEDED TO BE TAKEN BACK TO THE DEALER TO BE DIAGNOSED AT THE OWNERS EXPENSE. THE VEHICLE WAS NOT REPAIRED. THE MANUFACTURER WAS NOTIFIED OF THE FAILURE AND REFERRED THE CONTACT BACK TO THE DEALER FOR ASSISTANCE. THE APPROXIMATE FAILURE MILEAGE WAS 95,000. *LN    THE CONSUMER STATED THE VEHICLE MOLD GROWING ON THE PASSENGER SIDE CARPET. THE ENGINE WOULD REV UP WHEN DEPRESSING THE GAS PEDAL, BUT WOULD NOT MOVE. THE CAR DOOR WOULD UNLOCK INDEPENDENTLY AND FLY OPEN WHILE DRIVING OR STOPPED. THE TRANSMISSION/ETC EXPERIENCED A FAILURE. *JS *AS</t>
  </si>
  <si>
    <t>FOCUS - 2014. TL* THE CONTACT OWNS A 2014 FORD FOCUS. THE CONTACT STATED THAT ON SEVERAL OCCASIONS WHILE DRIVING OR WHILE THE VEHICLE WAS IDLING, THE VEHICLE SHUTOFF WITHOUT WARNING. THE CONTACT SHIFTED INTO NEUTRAL AND RESTARTED THE VEHICLE. THE CONTACT STATED THAT THE FAILURE WAS INTERMITTENT. THE VEHICLE WAS TAKEN TO PARKS FORD OF GAINESVILLE (3333 N MAIN ST, GAINESVILLE, FL 32609, (352)372-4251) TO BE DIAGNOSED. THE CONTACT WAS INFORMED THAT THE TRANSMISSION CONTROL MODULE NEEDED TO BE REPLACED. THE VEHICLE WAS REPAIRED HOWEVER, THE FAILURE RECURRED. THE DEALER WAS CONTACTED AND INFORMED OF THE FAILURE. THE CONTACT WAS INFORMED THAT THE VEHICLE NEEDED TO BE TAKEN BACK TO THE DEALER TO BE DIAGNOSED AT THE OWNERS EXPENSE. THE VEHICLE WAS NOT REPAIRED. THE MANUFACTURER WAS NOTIFIED OF THE FAILURE AND REFERRED THE CONTACT BACK TO THE DEALER FOR ASSISTANCE. THE APPROXIMATE FAILURE MILEAGE WAS 95,000. *LN    THE CONSUMER STATED THE VEHICLE MOLD GROWING ON THE PASSENGER SIDE CARPET. THE ENGINE WOULD REV UP WHEN DEPRESSING THE GAS PEDAL, BUT WOULD NOT MOVE. THE CAR DOOR WOULD UNLOCK INDEPENDENTLY AND FLY OPEN WHILE DRIVING OR STOPPED. THE TRANSMISSION/ETC EXPERIENCED A FAILURE. *JS *AS</t>
  </si>
  <si>
    <t>1FAFP56U26A</t>
  </si>
  <si>
    <t>IN COLD WEATHER THE DOOR LATCHES FREEZE AND WILL NOT LATCH THIS IS THE SECOND 2006  FORD TAURUS I HAVE OWNED THAT HAS DONE THIS. HAS HAPPENED NUMEROUS TIMES ATLEAST 20</t>
  </si>
  <si>
    <t>TAURUS - 2006. IN COLD WEATHER THE DOOR LATCHES FREEZE AND WILL NOT LATCH THIS IS THE SECOND 2006  FORD TAURUS I HAVE OWNED THAT HAS DONE THIS. HAS HAPPENED NUMEROUS TIMES ATLEAST 20</t>
  </si>
  <si>
    <t>1FMCU9GX1EU</t>
  </si>
  <si>
    <t>BACK HATCH LATCH ALERTS 'TRUNK AJAR' WHILE DRIVING, IT REMAINS CLOSED BUT NEVER LOCKS.</t>
  </si>
  <si>
    <t>LIFTGATE LATCH | AJAR MALFUNCTION</t>
  </si>
  <si>
    <t>ESCAPE - 2014. BACK HATCH LATCH ALERTS 'TRUNK AJAR' WHILE DRIVING, IT REMAINS CLOSED BUT NEVER LOCKS.</t>
  </si>
  <si>
    <t>1FTEW1EF9FF</t>
  </si>
  <si>
    <t>TOXIC FUMES IN CAB WHILE DRIVING AFTER TURNING ON REAR WINDOW DEFROSTER.  PULLED OVER, ABANDONED VEHICLE AND THE A LOW BANK AND THE REAR WINDOWS SHATTERED</t>
  </si>
  <si>
    <t>F-150 - 2015. TOXIC FUMES IN CAB WHILE DRIVING AFTER TURNING ON REAR WINDOW DEFROSTER.  PULLED OVER, ABANDONED VEHICLE AND THE A LOW BANK AND THE REAR WINDOWS SHATTERED</t>
  </si>
  <si>
    <t>2FMDK4KC3EB</t>
  </si>
  <si>
    <t>DRIVER DOOR AJAR WARNING WON'T GO OUT.  DOORS WON'T LOCK.  BATTERY DRAINS.  TRANSMISSION NOT IN PARK WARNING.  THESE WARNINGS COME ON WHILE PARKED AND WHILE THE VEHICLE IS MOVING.</t>
  </si>
  <si>
    <t>EDGE - 2014. DRIVER DOOR AJAR WARNING WON'T GO OUT.  DOORS WON'T LOCK.  BATTERY DRAINS.  TRANSMISSION NOT IN PARK WARNING.  THESE WARNINGS COME ON WHILE PARKED AND WHILE THE VEHICLE IS MOVING.</t>
  </si>
  <si>
    <t>TAILGATE FAILURE; UNABLE TO OPEN TAILGATE OR TAILGATE WILL OPEN BY ITSELF. HAD TO REPLACE THE TAILGATE CONTROL MODULE. THIS SHOULD BE A RECALL. THE PART HAS BEEN MODIFIED BY THE MANUFACTURER SO THEY THERE IS A FLAW IN THEIR PREVIOUS MODULE.</t>
  </si>
  <si>
    <t>F-150 - 2018. TAILGATE FAILURE; UNABLE TO OPEN TAILGATE OR TAILGATE WILL OPEN BY ITSELF. HAD TO REPLACE THE TAILGATE CONTROL MODULE. THIS SHOULD BE A RECALL. THE PART HAS BEEN MODIFIED BY THE MANUFACTURER SO THEY THERE IS A FLAW IN THEIR PREVIOUS MODULE.</t>
  </si>
  <si>
    <t>5LMCJ1C96LU</t>
  </si>
  <si>
    <t>MY CAMERA STOPPED WORKING MULTIPLE TIMES. ERROR CONTACT DEALERSHIP.    CAMERA SCATTERED SCREEN.    SYSTEM DELETES SAVED SETTINGS.    MIRROR. I ADJUSTED IT FOR MYSELF. THEN THE MIRRORS AUTOMATICALLY CLOSED THE DRIVER MIRROR CRACKED.</t>
  </si>
  <si>
    <t>SIDE MIRRORS | MALFUNCTION</t>
  </si>
  <si>
    <t>Kansas</t>
  </si>
  <si>
    <t>CORSAIR - 2020. MY CAMERA STOPPED WORKING MULTIPLE TIMES. ERROR CONTACT DEALERSHIP.    CAMERA SCATTERED SCREEN.    SYSTEM DELETES SAVED SETTINGS.    MIRROR. I ADJUSTED IT FOR MYSELF. THEN THE MIRRORS AUTOMATICALLY CLOSED THE DRIVER MIRROR CRACKED.</t>
  </si>
  <si>
    <t>1FTFX1E57JK</t>
  </si>
  <si>
    <t>HAD RECALL DONE FOR DAYTIME RUNNING LIGHTS ISSUE NOW WHEN DAYTIME RUNNING LIGHTS ARE ACTIVATED TAIL LIGHTS, LICENSE PLATE LIGHTS AND FRONT PARKING LIGHTS ALSO ARE ACTIVATED. DEALER CANNOT REPROGRAM TO TURN OFF TAIL LIGHTS PLATE LIGHTS AND PARKING LIGHTS. I FEEL HAVING TAIL LIGHTS ON CONSTANTLY MAY CAUSE PEOPLE BEHIND YOU TO THINK I AM BREAKING. DO NOT SEE MANY IF ANY VEHICLES WITH TAIL LIGHTS ON DURING DAY LIGHT HOURS</t>
  </si>
  <si>
    <t>F-150 - 2018. HAD RECALL DONE FOR DAYTIME RUNNING LIGHTS ISSUE NOW WHEN DAYTIME RUNNING LIGHTS ARE ACTIVATED TAIL LIGHTS, LICENSE PLATE LIGHTS AND FRONT PARKING LIGHTS ALSO ARE ACTIVATED. DEALER CANNOT REPROGRAM TO TURN OFF TAIL LIGHTS PLATE LIGHTS AND PARKING LIGHTS. I FEEL HAVING TAIL LIGHTS ON CONSTANTLY MAY CAUSE PEOPLE BEHIND YOU TO THINK I AM BREAKING. DO NOT SEE MANY IF ANY VEHICLES WITH TAIL LIGHTS ON DURING DAY LIGHT HOURS</t>
  </si>
  <si>
    <t>1FM5K7F8XGG</t>
  </si>
  <si>
    <t>PASSENGER SIDE WINDSHIELD TRIM MOLDING FLEW OFF WHILE DRIVING. DRIVER SIDE DOOR TRIM PANEL LOOSE.</t>
  </si>
  <si>
    <t>EXPLORER - 2016. PASSENGER SIDE WINDSHIELD TRIM MOLDING FLEW OFF WHILE DRIVING. DRIVER SIDE DOOR TRIM PANEL LOOSE.</t>
  </si>
  <si>
    <t>3FA6P0H92DR</t>
  </si>
  <si>
    <t>PASSENGER CAR DOOR LOCK LATCH WON'T CLOSE, THE LATCH IS DOWN BUT IT WON'T LOCK WHEN I SHUT THE DOOR</t>
  </si>
  <si>
    <t>FUSION - 2013. PASSENGER CAR DOOR LOCK LATCH WON'T CLOSE, THE LATCH IS DOWN BUT IT WON'T LOCK WHEN I SHUT THE DOOR</t>
  </si>
  <si>
    <t>1FTEW1EG2FK</t>
  </si>
  <si>
    <t>THE "MOON ROOF" ON THE TRUCK WHEN I WENT TO OPEN IT BECAME "JAMMED" AND WOULD NOT GO BACK TO CLOSED POSITION NOR WOULD IT OPEN THEREFORE IT WAS (THE PASSENGER SIDE) NOT AN AIR/WATER TIGHT SEAL. I HAD TO TAKE IT TO THE DEALER FOR A $2300 REPAIR. THE REPAIR, TO THIS DAY IS STILL NOT 100% CORRECT. IN LOOKING ON LINE MINE IS NOT THE ONLY TRUCK THIS HAS HAPPENED TO. SOMETHING IS NOT RIGHT WITH THE MECHANICS OF IT AS I HAVE OPEN AND CLOSED THE MOON ROOF, AT THE MAXIMUM OF, 12 TIMES SINCE I PURCHASED IN 2016, SOMETHING IS JUST NOT RIGHT WITH THAT FEATURE TO BE USED SO SELDOM AND WHEN IT BREAKS DOWN THE COST BEING SO EXTREME.</t>
  </si>
  <si>
    <t>F-150 - 2015. THE "MOON ROOF" ON THE TRUCK WHEN I WENT TO OPEN IT BECAME "JAMMED" AND WOULD NOT GO BACK TO CLOSED POSITION NOR WOULD IT OPEN THEREFORE IT WAS (THE PASSENGER SIDE) NOT AN AIR/WATER TIGHT SEAL. I HAD TO TAKE IT TO THE DEALER FOR A $2300 REPAIR. THE REPAIR, TO THIS DAY IS STILL NOT 100% CORRECT. IN LOOKING ON LINE MINE IS NOT THE ONLY TRUCK THIS HAS HAPPENED TO. SOMETHING IS NOT RIGHT WITH THE MECHANICS OF IT AS I HAVE OPEN AND CLOSED THE MOON ROOF, AT THE MAXIMUM OF, 12 TIMES SINCE I PURCHASED IN 2016, SOMETHING IS JUST NOT RIGHT WITH THAT FEATURE TO BE USED SO SELDOM AND WHEN IT BREAKS DOWN THE COST BEING SO EXTREME.</t>
  </si>
  <si>
    <t>WHILE SITTING STATIONARY WITH THE VEHICLE RUNNING AND TALKING ON THE PHONE THE WINDOWS BEGAN FOGGING UP AND I TURNED ON THE FRONT AND REAR DEFROSTERS. I THEN DROVE ABOUT 5 MINUTES AND THEN STOPPED TO MAKE A TURN AND THE REAR DRIVER SIDE WINDOW SHATTERED AND GLASS FELL ONTO THE BACK SEAT PASSENGER.</t>
  </si>
  <si>
    <t>F-150 - 2014. WHILE SITTING STATIONARY WITH THE VEHICLE RUNNING AND TALKING ON THE PHONE THE WINDOWS BEGAN FOGGING UP AND I TURNED ON THE FRONT AND REAR DEFROSTERS. I THEN DROVE ABOUT 5 MINUTES AND THEN STOPPED TO MAKE A TURN AND THE REAR DRIVER SIDE WINDOW SHATTERED AND GLASS FELL ONTO THE BACK SEAT PASSENGER.</t>
  </si>
  <si>
    <t>1FTEW1C55KK</t>
  </si>
  <si>
    <t>ALL 4 DOORS CREAK WHEN OPENING FROM HALF OPEN TO FULL OPEN. I CAN HEAR THE CREAKING COMING FROM THE HINGES AND THE DOOR CHECK RODS. IT STARTED AT APRX 6000 MILES 3 MONTHS AGO WITH THE DRIVER FRONT DOOR ONLY. THEN PROGRESSED TO ALL 4 DOORS. I NOW HAVE 9460 MILES.</t>
  </si>
  <si>
    <t>F-150 - 2019. ALL 4 DOORS CREAK WHEN OPENING FROM HALF OPEN TO FULL OPEN. I CAN HEAR THE CREAKING COMING FROM THE HINGES AND THE DOOR CHECK RODS. IT STARTED AT APRX 6000 MILES 3 MONTHS AGO WITH THE DRIVER FRONT DOOR ONLY. THEN PROGRESSED TO ALL 4 DOORS. I NOW HAVE 9460 MILES.</t>
  </si>
  <si>
    <t>1FADP5AU8DL</t>
  </si>
  <si>
    <t>MY DOOR LATCHES BROKE FOR SECOND TIME, IN TWO YEAR. FORD SAY IT IS MY PROBLEM, BECAUSE REPAIRS WERE DONE.</t>
  </si>
  <si>
    <t>C-MAX - 2013. MY DOOR LATCHES BROKE FOR SECOND TIME, IN TWO YEAR. FORD SAY IT IS MY PROBLEM, BECAUSE REPAIRS WERE DONE.</t>
  </si>
  <si>
    <t>1FT7W2BT0BE</t>
  </si>
  <si>
    <t>I HAVE HAD TWO INCIDENTS OF WINDOWS EXPLODING ON ME OUT OF NOWHERE. THE FIRST INCIDENT HAPPENED ON 2/21/20 NEAR CEDARVALE, NM. THEN, JUST YESTERDAY(8/9/20), I WAS SITTING AT A PICNIC AREA ALONGSIDE THE SAME ROAD(RT 247) AND WITHIN 10 MILES OF WHERE THE OTHER OCCURENCE TOOK PLACE, AND MY BACK REAR WINDOW OF MY TRUCK JUST EXPLODED OUT OF NOWHERE AGAIN. THE FIRST INCIDENT HAPPENED WHEN I WAS DRIVING ALONG THE HIGHWAY AT AROUND 65 MPH, AND THE MOST RECENT INCIDENT HAPPENED WHEN THE VEHICLE WAS PARKED.</t>
  </si>
  <si>
    <t>F-250 - 2011. I HAVE HAD TWO INCIDENTS OF WINDOWS EXPLODING ON ME OUT OF NOWHERE. THE FIRST INCIDENT HAPPENED ON 2/21/20 NEAR CEDARVALE, NM. THEN, JUST YESTERDAY(8/9/20), I WAS SITTING AT A PICNIC AREA ALONGSIDE THE SAME ROAD(RT 247) AND WITHIN 10 MILES OF WHERE THE OTHER OCCURENCE TOOK PLACE, AND MY BACK REAR WINDOW OF MY TRUCK JUST EXPLODED OUT OF NOWHERE AGAIN. THE FIRST INCIDENT HAPPENED WHEN I WAS DRIVING ALONG THE HIGHWAY AT AROUND 65 MPH, AND THE MOST RECENT INCIDENT HAPPENED WHEN THE VEHICLE WAS PARKED.</t>
  </si>
  <si>
    <t>1FTFW1ET2DF</t>
  </si>
  <si>
    <t>TL* THE CONTACT OWNS A 2013 FORD F-150. THE CONTACT STATED THAT THE REAR DEFROSTER MALFUNCTIONED WITH A THREE PANEL SLIDING WINDOW. THE WINDOW PANEL BEHIND THE DRIVER SHATTERED. THE CONTACT STATED THAT THIS WAS THE THIRD TIME THAT THE SAME WINDOW PANEL SHATTERED SINCE OWNING THE VEHICLE. THE DEALER HASSETT FORD (3530 SUNRISE HWY, WANTAGH, NY 11793, 516-785-7800) STATED THERE WAS NO RECALL FOR THE ISSUE AND THERE WAS ALSO NO WARRANTY ON THE VEHICLE. THE MANUFACTURER HAD NOT BEEN CONTACTED YET. THE FAILURE MILEAGE WAS 23,000.</t>
  </si>
  <si>
    <t>F-150 - 2013. TL* THE CONTACT OWNS A 2013 FORD F-150. THE CONTACT STATED THAT THE REAR DEFROSTER MALFUNCTIONED WITH A THREE PANEL SLIDING WINDOW. THE WINDOW PANEL BEHIND THE DRIVER SHATTERED. THE CONTACT STATED THAT THIS WAS THE THIRD TIME THAT THE SAME WINDOW PANEL SHATTERED SINCE OWNING THE VEHICLE. THE DEALER HASSETT FORD (3530 SUNRISE HWY, WANTAGH, NY 11793, 516-785-7800) STATED THERE WAS NO RECALL FOR THE ISSUE AND THERE WAS ALSO NO WARRANTY ON THE VEHICLE. THE MANUFACTURER HAD NOT BEEN CONTACTED YET. THE FAILURE MILEAGE WAS 23,000.</t>
  </si>
  <si>
    <t>TL* THE CONTACT OWNS A 2017 FORD MUSTANG. THE CONTACT STATED WHILE DRIVING 70 MPH, THE PASSENGER'S AND DRIVER'S DOOR OPENED AUTOMATICALLY. THE CONTACT STATED THAT VEHICLE WAS UNSAFE WHILE DRIVING DUE TO THE DOORS OPENING AUTOMATICALLY. THE CONTACT STATED PASSENGER'S AND DRIVER'S DOOR AJAR WARNING LIGHTS WERE ILLUMINATED. THE CONTACT STATED THAT THE FAILURE WAS RELATED TO NHTSA CAMPAIGN NUMBER: 17V168000 (LATCHES/LOCKS/LINKAGES). THE VEHICLE WAS TAKEN TO LOCAL DEALER PRIME FORD - SACO LOCATED AT 857 PORTLAND RD, SACO, ME 04072, WHO STATED THAT REPAIRS WOULD BE OUT OF POCKET SINCE THERE WAS NO RECALL ASSOCIATED WITH THE VEHICLE. THE VEHICLE HAD NOT BEEN DIAGNOSED NOR REPAIRED AS OF YET. THE MANUFACTURER WAS CONTACTED WHO REFERRED THE CONTACT TO NHTSA. THE FAILURE MILEAGE WAS APPROXIMATELY 60,000.*DT</t>
  </si>
  <si>
    <t>MUSTANG - 2017. TL* THE CONTACT OWNS A 2017 FORD MUSTANG. THE CONTACT STATED WHILE DRIVING 70 MPH, THE PASSENGER'S AND DRIVER'S DOOR OPENED AUTOMATICALLY. THE CONTACT STATED THAT VEHICLE WAS UNSAFE WHILE DRIVING DUE TO THE DOORS OPENING AUTOMATICALLY. THE CONTACT STATED PASSENGER'S AND DRIVER'S DOOR AJAR WARNING LIGHTS WERE ILLUMINATED. THE CONTACT STATED THAT THE FAILURE WAS RELATED TO NHTSA CAMPAIGN NUMBER: 17V168000 (LATCHES/LOCKS/LINKAGES). THE VEHICLE WAS TAKEN TO LOCAL DEALER PRIME FORD - SACO LOCATED AT 857 PORTLAND RD, SACO, ME 04072, WHO STATED THAT REPAIRS WOULD BE OUT OF POCKET SINCE THERE WAS NO RECALL ASSOCIATED WITH THE VEHICLE. THE VEHICLE HAD NOT BEEN DIAGNOSED NOR REPAIRED AS OF YET. THE MANUFACTURER WAS CONTACTED WHO REFERRED THE CONTACT TO NHTSA. THE FAILURE MILEAGE WAS APPROXIMATELY 60,000.*DT</t>
  </si>
  <si>
    <t>UNCOMMANDED TAIL GATE OPENING..CONTINUES TO OPEN EVEN AFTER RECALL WAS COMPLETED..    THE CONSUMER STATED WHEN THE TAILGATE WOULD OPEN PERSONAL BELONGINGS WOULD FALL OUT OF THE VEHICLE. SEVERAL DEALERSHIPS WERE UNABLE TO DETERMINE THE FAILURE. AFTER HAVING THE TAILGATE REPAIRED UNDER RECALL, THE FAILURE PERSISTED. *JS</t>
  </si>
  <si>
    <t>F-350 - 2018. UNCOMMANDED TAIL GATE OPENING..CONTINUES TO OPEN EVEN AFTER RECALL WAS COMPLETED..    THE CONSUMER STATED WHEN THE TAILGATE WOULD OPEN PERSONAL BELONGINGS WOULD FALL OUT OF THE VEHICLE. SEVERAL DEALERSHIPS WERE UNABLE TO DETERMINE THE FAILURE. AFTER HAVING THE TAILGATE REPAIRED UNDER RECALL, THE FAILURE PERSISTED. *JS</t>
  </si>
  <si>
    <t>1FTPX12586F</t>
  </si>
  <si>
    <t>FORDF150 TRUCK. BACK DOORS WILL NOT OPEN.</t>
  </si>
  <si>
    <t>F-150 - 2006. FORDF150 TRUCK. BACK DOORS WILL NOT OPEN.</t>
  </si>
  <si>
    <t>3FADP4EJ2EM</t>
  </si>
  <si>
    <t>TL* THE CONTACT OWNS A 2014 FORD FIESTA. THE CONTACT STATED THAT THE FRONT DRIVER'S SIDE DOOR LATCH MALFUNCTIONED AND THE DOOR FAILED TO REMAIN CLOSED. THE CAUSE OF THE FAILURE WAS NOT DETERMINED. THE CONTACT INDICATED THAT THE VEHICLE WAS INCLUDED IN NHTSA CAMPAIGN NUMBER: 20V177000 (LATCHES/LOCKS/LINKAGES) HOWEVER, THE PARTS NEEDED TO REPAIR THE VEHICLE WERE NOT YET AVAILABLE. THE CONTACT STATED THAT THE MANUFACTURER HAD EXCEEDED A REASONABLE AMOUNT TIME FOR THE RECALL REPAIR. THE LOCAL DEALER CHINO HILLS FORD LOCATED AT 4480 CHINO HILLS PKWY, CHINO, CA 91710 WAS NOTIFIED OF THE FAILURE. THE MANUFACTURER WAS NOT NOTIFIED OF THE FAILURE. THE FAILURE MILEAGE WAS 100,000.</t>
  </si>
  <si>
    <t>FIESTA - 2014. TL* THE CONTACT OWNS A 2014 FORD FIESTA. THE CONTACT STATED THAT THE FRONT DRIVER'S SIDE DOOR LATCH MALFUNCTIONED AND THE DOOR FAILED TO REMAIN CLOSED. THE CAUSE OF THE FAILURE WAS NOT DETERMINED. THE CONTACT INDICATED THAT THE VEHICLE WAS INCLUDED IN NHTSA CAMPAIGN NUMBER: 20V177000 (LATCHES/LOCKS/LINKAGES) HOWEVER, THE PARTS NEEDED TO REPAIR THE VEHICLE WERE NOT YET AVAILABLE. THE CONTACT STATED THAT THE MANUFACTURER HAD EXCEEDED A REASONABLE AMOUNT TIME FOR THE RECALL REPAIR. THE LOCAL DEALER CHINO HILLS FORD LOCATED AT 4480 CHINO HILLS PKWY, CHINO, CA 91710 WAS NOTIFIED OF THE FAILURE. THE MANUFACTURER WAS NOT NOTIFIED OF THE FAILURE. THE FAILURE MILEAGE WAS 100,000.</t>
  </si>
  <si>
    <t>1FT7W2BT0HE</t>
  </si>
  <si>
    <t>BODY CAB SEAM SEAL LEAK.  NEW VEHICLES - THE SEALS ARE CRACKING AND ALLOWING WATER TO SEEP INTO THE VEHICLES CAUSING WATER AND MOLD DAMAGE INSIDE.  WATER ENTERS CAB INTO DOORS AND UNDERNEATH FLOOR COVERING CAUSING DAMAGE AND POTENTIAL HEALTH PROBLEMS.  THIS WAS FOUND ON MY VEHICLE WHILE PERFORMING RECALLS AND A WINDSHIELD REPLACEMENT AT THE DEALER.  DEALER AND FORD TRYING TO MAKE ME PAY FOR MFG DEFECT.</t>
  </si>
  <si>
    <t>F-250 - 2017. BODY CAB SEAM SEAL LEAK.  NEW VEHICLES - THE SEALS ARE CRACKING AND ALLOWING WATER TO SEEP INTO THE VEHICLES CAUSING WATER AND MOLD DAMAGE INSIDE.  WATER ENTERS CAB INTO DOORS AND UNDERNEATH FLOOR COVERING CAUSING DAMAGE AND POTENTIAL HEALTH PROBLEMS.  THIS WAS FOUND ON MY VEHICLE WHILE PERFORMING RECALLS AND A WINDSHIELD REPLACEMENT AT THE DEALER.  DEALER AND FORD TRYING TO MAKE ME PAY FOR MFG DEFECT.</t>
  </si>
  <si>
    <t>3FADP4EJ1DM</t>
  </si>
  <si>
    <t>TL* THE CONTACT OWNS A 2013 FORD FIESTA. THE CONTACT STATED THAT THE FRONT PASSENGER'S SIDE DOOR LATCH HAD MALFUNCTIONED AND THE DOOR WOULD NOT REMAIN CLOSED OR LOCKED. THE CAUSE OF THE FAILURE WAS NOT DETERMINED. THE LOCAL DEALER AND MANUFACTURER WERE NOT NOTIFIED. THE FAILURE MILEAGE WAS 105,000.</t>
  </si>
  <si>
    <t>FIESTA - 2013. TL* THE CONTACT OWNS A 2013 FORD FIESTA. THE CONTACT STATED THAT THE FRONT PASSENGER'S SIDE DOOR LATCH HAD MALFUNCTIONED AND THE DOOR WOULD NOT REMAIN CLOSED OR LOCKED. THE CAUSE OF THE FAILURE WAS NOT DETERMINED. THE LOCAL DEALER AND MANUFACTURER WERE NOT NOTIFIED. THE FAILURE MILEAGE WAS 105,000.</t>
  </si>
  <si>
    <t>2FMDK4JC8CB</t>
  </si>
  <si>
    <t>DRIVER BACK DOOR SAYS "DOOR AJAR" THOUGH DOOR IS CLOSED. SAME ISSUE AS FIELD SERVICE ACTION 19N09 BUT THE BACK DOOR NOT THE DRIVERS ACTUAL DOOR.</t>
  </si>
  <si>
    <t>EDGE - 2012. DRIVER BACK DOOR SAYS "DOOR AJAR" THOUGH DOOR IS CLOSED. SAME ISSUE AS FIELD SERVICE ACTION 19N09 BUT THE BACK DOOR NOT THE DRIVERS ACTUAL DOOR.</t>
  </si>
  <si>
    <t>1FATP8UH5G5</t>
  </si>
  <si>
    <t>WHILE DRIVING ON THE HIGHWAY, THE DOORS WILL POP OPEN. THIS HAS HAPPENED A NUMBER OF TIMES RANDOMLY. SEEMS THE DRIVERS DOOR POPS OPEN THEN A SHORT TIME LATER THE PASSENGER DOOR POPS OPEN. THE TIMES IT HAS HAPPENED HAVE BEEN A COUPLE HOURS INTO A TRIP AT HIGHWAY SPEED ON RELATIVELY FLAT SURFACES.</t>
  </si>
  <si>
    <t>MUSTANG - 2016. WHILE DRIVING ON THE HIGHWAY, THE DOORS WILL POP OPEN. THIS HAS HAPPENED A NUMBER OF TIMES RANDOMLY. SEEMS THE DRIVERS DOOR POPS OPEN THEN A SHORT TIME LATER THE PASSENGER DOOR POPS OPEN. THE TIMES IT HAS HAPPENED HAVE BEEN A COUPLE HOURS INTO A TRIP AT HIGHWAY SPEED ON RELATIVELY FLAT SURFACES.</t>
  </si>
  <si>
    <t>3FAHP0HG4CR</t>
  </si>
  <si>
    <t>MY DRIVER'S SIDE ELECTRIC DOOR LOCK AND INSIDE HANDLE WILL NOT OPEN DOOR. MUST PUT WINDOW DOWN AND REACH OUT SIDE TO OPEN DOOR. VERY APPREHENSIVE BECAUSE SOMETIMES I HAVE TO REPEAT THE UNLOCKING PROCESS BEFORE I CAN LET MYSELF OUT OF THE CAR. AT THE TIME OF THE INCIDENT, I HAD BEEN DRIVING AND THEN PARKED AT A BUSINESS PLACE.  WHEN I ATTEMPTED TO UNLOCK THE DOOR AND TO OUT, I HEARD A CLICK BUT THE HANDLE WOULD NOT RELEASE.</t>
  </si>
  <si>
    <t>FUSION - 2012. MY DRIVER'S SIDE ELECTRIC DOOR LOCK AND INSIDE HANDLE WILL NOT OPEN DOOR. MUST PUT WINDOW DOWN AND REACH OUT SIDE TO OPEN DOOR. VERY APPREHENSIVE BECAUSE SOMETIMES I HAVE TO REPEAT THE UNLOCKING PROCESS BEFORE I CAN LET MYSELF OUT OF THE CAR. AT THE TIME OF THE INCIDENT, I HAD BEEN DRIVING AND THEN PARKED AT A BUSINESS PLACE.  WHEN I ATTEMPTED TO UNLOCK THE DOOR AND TO OUT, I HEARD A CLICK BUT THE HANDLE WOULD NOT RELEASE.</t>
  </si>
  <si>
    <t>2LMDJ8JK5DB</t>
  </si>
  <si>
    <t>DOOR AJAR WARNING WHILE REAR DRIVER SIDE DOOR IS CLOSED.   WHEN THE DOOR IS CLOSED, THE DOOR AJAR LIGHT STAYS ON AND  THE DOORS NEVER LATCH WHILE DRIVING. WHICH AFFECTS  SEVERAL ELECTRICAL COMPONENTS SUCH AS, AUTOMATIC DOOR  LATCHS, ALARM SYSTEM, COURTESY LIGHTS AND OTHER  ELECTRICAL COMPONENTS.</t>
  </si>
  <si>
    <t>MKX - 2013. DOOR AJAR WARNING WHILE REAR DRIVER SIDE DOOR IS CLOSED.   WHEN THE DOOR IS CLOSED, THE DOOR AJAR LIGHT STAYS ON AND  THE DOORS NEVER LATCH WHILE DRIVING. WHICH AFFECTS  SEVERAL ELECTRICAL COMPONENTS SUCH AS, AUTOMATIC DOOR  LATCHS, ALARM SYSTEM, COURTESY LIGHTS AND OTHER  ELECTRICAL COMPONENTS.</t>
  </si>
  <si>
    <t>1FT7W2BT1JE</t>
  </si>
  <si>
    <t>MY TRUCK TAILGATE IS OPENING WITHOUT CAUSE. IT HAPPENED 3 TIMES BEFORE A RECALL WAS SUPPOSEDLY COMPLETED IN JANUARY AND HAS HAPPENED 3 TIMES SINCE. TWICE WHEN PULLING A TRAILER JUST AFTER STARTING TO BACKUP. THAT LAST WAS WHEN MY CAR PLAY MALFUNCTIONED WITH THE APPLE PHONE. DURING TROUBLESHOOTING WORK THE TAILGATE OPENED WHILE SITTING IN MY DRIVEWAY. I HAVE DAMAGE TO THEN GATE CAUSED BY A TRAILER STRIKE ON 1 OPENING AND THE DEALERSHIP IS NOT HELPFUL AND HAS NOT TAKEN THIS SERIOUSLY. THIS WILL HAPPEN AGAIN..</t>
  </si>
  <si>
    <t>F-250 - 2018. MY TRUCK TAILGATE IS OPENING WITHOUT CAUSE. IT HAPPENED 3 TIMES BEFORE A RECALL WAS SUPPOSEDLY COMPLETED IN JANUARY AND HAS HAPPENED 3 TIMES SINCE. TWICE WHEN PULLING A TRAILER JUST AFTER STARTING TO BACKUP. THAT LAST WAS WHEN MY CAR PLAY MALFUNCTIONED WITH THE APPLE PHONE. DURING TROUBLESHOOTING WORK THE TAILGATE OPENED WHILE SITTING IN MY DRIVEWAY. I HAVE DAMAGE TO THEN GATE CAUSED BY A TRAILER STRIKE ON 1 OPENING AND THE DEALERSHIP IS NOT HELPFUL AND HAS NOT TAKEN THIS SERIOUSLY. THIS WILL HAPPEN AGAIN..</t>
  </si>
  <si>
    <t>2FMPK4K96HB</t>
  </si>
  <si>
    <t>WENT TO WASH MY 2017 FORD EDGE CAR TWO WEEKS AGO IN MY DRIVEWAY AND NOTICE THE PANORAMIC ROOF GLASS HAD WAVY CRACKS IN IT. NO CHIPS OR LEAKS JUST A WAVY CRACK THAT CAN BE FELT FROM THE EXTERIOR. RESERCHED THIS ISSUE AND FOUND IT TO BE COMMON IN EDGES FROM 2014 AND UP TO THE POINT THAT THERE WAS A CLASS ACTION LAWSUIT FILED AGAINST FORD FOR NOT DOING ANYTHING THAT WAS DROPPED IN 2016. I DON'T KNOW IF IT'S A STRESS FRACTURE OR DUE TO THE HEAT. ETHIER WAY I AM CONCERNED THE GLASS IS GOING TO FAIL EVEN MORE. THERE ARE ACCOUNTS WHERE THESE ROOFS HAVE EXPLODED WHILE DRIVING ALSO.</t>
  </si>
  <si>
    <t>EDGE - 2017. WENT TO WASH MY 2017 FORD EDGE CAR TWO WEEKS AGO IN MY DRIVEWAY AND NOTICE THE PANORAMIC ROOF GLASS HAD WAVY CRACKS IN IT. NO CHIPS OR LEAKS JUST A WAVY CRACK THAT CAN BE FELT FROM THE EXTERIOR. RESERCHED THIS ISSUE AND FOUND IT TO BE COMMON IN EDGES FROM 2014 AND UP TO THE POINT THAT THERE WAS A CLASS ACTION LAWSUIT FILED AGAINST FORD FOR NOT DOING ANYTHING THAT WAS DROPPED IN 2016. I DON'T KNOW IF IT'S A STRESS FRACTURE OR DUE TO THE HEAT. ETHIER WAY I AM CONCERNED THE GLASS IS GOING TO FAIL EVEN MORE. THERE ARE ACCOUNTS WHERE THESE ROOFS HAVE EXPLODED WHILE DRIVING ALSO.</t>
  </si>
  <si>
    <t>1FT7W2BT1LE</t>
  </si>
  <si>
    <t>WHILE A TRAILER IS ATTACHED TO THE TRUCK, THE TAILGATE OPENS AUTOMATICALLY AND WITHOUT WARNING.  THE PROBLEM DOES NOT OCCUR EVERY TIME BUT DOES OCCUR OFTEN WHILE TOWING.  IT TYPICALLY OPENS WHEN FIRST STARTING TO MOVE, WHETHER FORWARD OR REVERSE.  IT MAY OPEN REPEATEDLY AFTER CLOSING AND ATTEMPTING TO START MOVING AGAIN.</t>
  </si>
  <si>
    <t>F-250 - 2020. WHILE A TRAILER IS ATTACHED TO THE TRUCK, THE TAILGATE OPENS AUTOMATICALLY AND WITHOUT WARNING.  THE PROBLEM DOES NOT OCCUR EVERY TIME BUT DOES OCCUR OFTEN WHILE TOWING.  IT TYPICALLY OPENS WHEN FIRST STARTING TO MOVE, WHETHER FORWARD OR REVERSE.  IT MAY OPEN REPEATEDLY AFTER CLOSING AND ATTEMPTING TO START MOVING AGAIN.</t>
  </si>
  <si>
    <t>TAILGATE OPEN WHILE TOWING TRAILER.</t>
  </si>
  <si>
    <t>F-250 - 2020. TAILGATE OPEN WHILE TOWING TRAILER.</t>
  </si>
  <si>
    <t>TAILGATE OPENS WHILE TOWING A TRAILER</t>
  </si>
  <si>
    <t>F-250 - 2020. TAILGATE OPENS WHILE TOWING A TRAILER</t>
  </si>
  <si>
    <t>1FM5K7D89DG</t>
  </si>
  <si>
    <t>TL* THE CONTACT OWNS A 2013 FORD EXPLORER. THE CONTACT STATED WHILE DRIVING 35 MPH, THE FRONT DRIVER'S SIDE DOOR OPENED INDEPENDENTLY AND THE DOOR AJAR WARNING LIGHT WAS ILLUMINATED. THE CONTACT CALLED LOCAL DEALER ANDERSON FORD LOCATED AT 3900 CLEMSON BLVD, ANDERSON, SC 29621, (864) 225-4151, AND MADE THE DEALER AWARE OF THE FAILURE. THE VEHICLE HAD NOT BEEN DIAGNOSED NOR REPAIRED AS OF YET. THE MANUFACTURER HAD BEEN INFORMED OF FAILURE. THE FAILURE MILEAGE WAS 185,000.</t>
  </si>
  <si>
    <t>EXPLORER - 2013. TL* THE CONTACT OWNS A 2013 FORD EXPLORER. THE CONTACT STATED WHILE DRIVING 35 MPH, THE FRONT DRIVER'S SIDE DOOR OPENED INDEPENDENTLY AND THE DOOR AJAR WARNING LIGHT WAS ILLUMINATED. THE CONTACT CALLED LOCAL DEALER ANDERSON FORD LOCATED AT 3900 CLEMSON BLVD, ANDERSON, SC 29621, (864) 225-4151, AND MADE THE DEALER AWARE OF THE FAILURE. THE VEHICLE HAD NOT BEEN DIAGNOSED NOR REPAIRED AS OF YET. THE MANUFACTURER HAD BEEN INFORMED OF FAILURE. THE FAILURE MILEAGE WAS 185,000.</t>
  </si>
  <si>
    <t>1FM5K8D84EG</t>
  </si>
  <si>
    <t>THE INTERIOR DRIVER SIDE DOOR PANEL BECAME DETACHED FROM THE DOOR AROUND THE WINDOW WELL. IT WAS KNOWN THAT THIS WAS AN ISSUE WITH THIS VEHICLE MAKE AND MODEL BUT WE DID NOT EXPERIENCE THIS ISSUE UNTIL JANUARY OF 2020 SO WE HAD NO REASON TO TAKE ACTION PRIOR. I CONTACTED RYDELL OF INDEPENDENCE, IA AND SCHEDULED THIS TO BE REPAIRED AT NO COST, THINKING THAT THIS WAS STILL COVERED SINCE THE MILEAGE OF THE VEHICLE WAS AT 77,000(UNDER THE 100,000MILE WARRANTY). MY VEHICLE WAS ALSO SCHEDULED TO REPAIR ANOTHER RECALL THE SAME DAY. I NEVER RECEIVED ANY FURTHER CONTACT FROM THE FORD SERVICE GARAGE TO EXPLAIN THAT IT WASN'T COVERED AND WOULDN'T BE FIXED. I FOUND THIS OUT ONLY BY SEEING IT WASN'T ADDRESSED AND HAVING TO FIND THE MANAGER TO DISCUSS. AT THAT TIME THEY SAID FORD HONORS 5YEARS OR 100,000- WHICH EVER COMES FIRST. OUR WARRANTY STARTED IN JUNE OF 2014 AND EXPIRED JUNE OF 2019, ACCORDING TO FORD CUSTOMER SERVICE. WE MISSED THIS DEADLINE BY 6MOS FOR FORD TO COVER THE COST OF THE REPAIR FOR AN ISSUE THAT WAS NONEXISTENT AT THE TIME THE COVERAGE EXPIRED. I CONTACTED FORD CUSTOMER SERVICE TO VERIFY WHAT WAS SENT REGARDING THIS REPAIR AND THERE WAS NEVER ANY DIRECTION TO GET THE PANEL REPLACED EVEN IF IT WASN'T DETACHING FROM THE DOOR. THE VERBIAGE USED WAS TO REPAIR IF THE INTERIOR WAS DETACHING. THIS HAS NOT BEEN REPAIRED AT THIS TIME</t>
  </si>
  <si>
    <t>EXPLORER - 2014. THE INTERIOR DRIVER SIDE DOOR PANEL BECAME DETACHED FROM THE DOOR AROUND THE WINDOW WELL. IT WAS KNOWN THAT THIS WAS AN ISSUE WITH THIS VEHICLE MAKE AND MODEL BUT WE DID NOT EXPERIENCE THIS ISSUE UNTIL JANUARY OF 2020 SO WE HAD NO REASON TO TAKE ACTION PRIOR. I CONTACTED RYDELL OF INDEPENDENCE, IA AND SCHEDULED THIS TO BE REPAIRED AT NO COST, THINKING THAT THIS WAS STILL COVERED SINCE THE MILEAGE OF THE VEHICLE WAS AT 77,000(UNDER THE 100,000MILE WARRANTY). MY VEHICLE WAS ALSO SCHEDULED TO REPAIR ANOTHER RECALL THE SAME DAY. I NEVER RECEIVED ANY FURTHER CONTACT FROM THE FORD SERVICE GARAGE TO EXPLAIN THAT IT WASN'T COVERED AND WOULDN'T BE FIXED. I FOUND THIS OUT ONLY BY SEEING IT WASN'T ADDRESSED AND HAVING TO FIND THE MANAGER TO DISCUSS. AT THAT TIME THEY SAID FORD HONORS 5YEARS OR 100,000- WHICH EVER COMES FIRST. OUR WARRANTY STARTED IN JUNE OF 2014 AND EXPIRED JUNE OF 2019, ACCORDING TO FORD CUSTOMER SERVICE. WE MISSED THIS DEADLINE BY 6MOS FOR FORD TO COVER THE COST OF THE REPAIR FOR AN ISSUE THAT WAS NONEXISTENT AT THE TIME THE COVERAGE EXPIRED. I CONTACTED FORD CUSTOMER SERVICE TO VERIFY WHAT WAS SENT REGARDING THIS REPAIR AND THERE WAS NEVER ANY DIRECTION TO GET THE PANEL REPLACED EVEN IF IT WASN'T DETACHING FROM THE DOOR. THE VERBIAGE USED WAS TO REPAIR IF THE INTERIOR WAS DETACHING. THIS HAS NOT BEEN REPAIRED AT THIS TIME</t>
  </si>
  <si>
    <t>1FAHP3GM2BW</t>
  </si>
  <si>
    <t xml:space="preserve">TL* THE CONTACT OWNS A 2011 FORD FOCUS. THE CONTACT STATED THAT THE PASSENGER'S SIDE REAR DOOR LATCH LOCKED AND THE DOOR WAS UNABLE TO OPEN AND CLOSE. THE CONTACT STATED THAT HIS WIFE EXITED THE VEHICLE THROUGH THE PASSENGER'S SIDE WINDOW AFTER THE DOOR FAILED TO OPEN FROM INSIDE THE VEHICLE. THE CONTACT STATED THAT THE DOOR LATCHES WERE REPLACED THREE TIMES HOWEVER, THE FAILURE PERSISTED. THE VEHICLE WAS TAKEN TO MIKE WHITE FORD OF COEUR D'ALENE (315 W CLAYTON AVE, COEUR D'ALENE, ID 83815), AND THE CONTACT STATED THAT THE DEALER WANTED TO CHARGE HIM TO REPLACE THE DOOR LATCH AGAIN AND INFORMED HIM THAT THE LATCHES WERE DIRTY. THE CONTACT ALSO MENTIONED THAT ONCE THE PASSENGER'S SIDE REAR DOOR FAILED THEN ALL THE OTHERS WOULD FOLLOW. THE MANUFACTURER WAS MADE AWARE OF THE FAILURE AND WAS INFORMED THE VEHICLE WAS NOT UNDER WARRANTY. THE FAILURE MILEAGE WAS APPROXIMATELY 15,000. INVALID VIN. </t>
  </si>
  <si>
    <t xml:space="preserve">FOCUS - 2011. TL* THE CONTACT OWNS A 2011 FORD FOCUS. THE CONTACT STATED THAT THE PASSENGER'S SIDE REAR DOOR LATCH LOCKED AND THE DOOR WAS UNABLE TO OPEN AND CLOSE. THE CONTACT STATED THAT HIS WIFE EXITED THE VEHICLE THROUGH THE PASSENGER'S SIDE WINDOW AFTER THE DOOR FAILED TO OPEN FROM INSIDE THE VEHICLE. THE CONTACT STATED THAT THE DOOR LATCHES WERE REPLACED THREE TIMES HOWEVER, THE FAILURE PERSISTED. THE VEHICLE WAS TAKEN TO MIKE WHITE FORD OF COEUR D'ALENE (315 W CLAYTON AVE, COEUR D'ALENE, ID 83815), AND THE CONTACT STATED THAT THE DEALER WANTED TO CHARGE HIM TO REPLACE THE DOOR LATCH AGAIN AND INFORMED HIM THAT THE LATCHES WERE DIRTY. THE CONTACT ALSO MENTIONED THAT ONCE THE PASSENGER'S SIDE REAR DOOR FAILED THEN ALL THE OTHERS WOULD FOLLOW. THE MANUFACTURER WAS MADE AWARE OF THE FAILURE AND WAS INFORMED THE VEHICLE WAS NOT UNDER WARRANTY. THE FAILURE MILEAGE WAS APPROXIMATELY 15,000. INVALID VIN. </t>
  </si>
  <si>
    <t>2LMDJ8JK0DB</t>
  </si>
  <si>
    <t>FRONT PASSENGER DOOR AJAR WARNING LIGHT.  DOME LIGHT STAYS LIT AND UNABLE TO LOCK DOORS AUTOMATICALLY..  I RECEIVED A RECALL NOTICE FOR THE DRIVER SIDE BUT NOT PASSENGER SIDE.  ALSO THE RECALL HAS MILEAGE LIMITS.  IT STARTED ONLY PERIODICALLY IN 2019, BUT NOW IS CONSTANT</t>
  </si>
  <si>
    <t>MKX - 2013. FRONT PASSENGER DOOR AJAR WARNING LIGHT.  DOME LIGHT STAYS LIT AND UNABLE TO LOCK DOORS AUTOMATICALLY..  I RECEIVED A RECALL NOTICE FOR THE DRIVER SIDE BUT NOT PASSENGER SIDE.  ALSO THE RECALL HAS MILEAGE LIMITS.  IT STARTED ONLY PERIODICALLY IN 2019, BUT NOW IS CONSTANT</t>
  </si>
  <si>
    <t>1FAHP2E81JG</t>
  </si>
  <si>
    <t>TL* THE CONTACT OWNS A 2018 FORD TAURUS. THE CONTACT STATED THAT WHILE DRIVING AT VARIOUS SPEEDS, THE HEADLIGHTS FAILED TO OPERATE PROPERLY AND  ILLUMINATE THE ROADWAY AHEAD OF THE VEHICLE. THE VEHICLE WAS TAKEN TO GERMAIN FORD OF COLUMBUS (7250 SAWMILL RD, COLUMBUS, OH 43235) WHERE IT WAS DIAGNOSED HOWEVER, THE MECHANIC UNABLE TO DUPLICATE THE FAILURE. THE HEADLIGHTS WERE REPAIRED HOWEVER, THE FAILURE RECURRED MULTIPLE TIMES. THE MANUFACTURER WAS MADE AWARE OF THE FAILURE BUT NO FURTHER ASSISTANCE WAS PROVIDED. THE CONTACT STATED THAT HE WAS ONLY ABLE TO SEE APPROXIMATELY 10 TO 15 FEET AHEAD OF THE VEHICLE. THE FAILURE MILEAGE WAS APPROXIMATELY 35,000.</t>
  </si>
  <si>
    <t>TAURUS - 2018. TL* THE CONTACT OWNS A 2018 FORD TAURUS. THE CONTACT STATED THAT WHILE DRIVING AT VARIOUS SPEEDS, THE HEADLIGHTS FAILED TO OPERATE PROPERLY AND  ILLUMINATE THE ROADWAY AHEAD OF THE VEHICLE. THE VEHICLE WAS TAKEN TO GERMAIN FORD OF COLUMBUS (7250 SAWMILL RD, COLUMBUS, OH 43235) WHERE IT WAS DIAGNOSED HOWEVER, THE MECHANIC UNABLE TO DUPLICATE THE FAILURE. THE HEADLIGHTS WERE REPAIRED HOWEVER, THE FAILURE RECURRED MULTIPLE TIMES. THE MANUFACTURER WAS MADE AWARE OF THE FAILURE BUT NO FURTHER ASSISTANCE WAS PROVIDED. THE CONTACT STATED THAT HE WAS ONLY ABLE TO SEE APPROXIMATELY 10 TO 15 FEET AHEAD OF THE VEHICLE. THE FAILURE MILEAGE WAS APPROXIMATELY 35,000.</t>
  </si>
  <si>
    <t>C/PH - D258N TAURUS [10-19]</t>
  </si>
  <si>
    <t>PG - FIVE HUNDRED / TAURUS (08)</t>
  </si>
  <si>
    <t>PG - TAURUS (NA-CAP)</t>
  </si>
  <si>
    <t>1FM5K8GTXFG</t>
  </si>
  <si>
    <t>DOOR PANEL SEPARATING FROM DOOR</t>
  </si>
  <si>
    <t>EXPLORER - 2015. DOOR PANEL SEPARATING FROM DOOR</t>
  </si>
  <si>
    <t>2FMPK3K80HB</t>
  </si>
  <si>
    <t>NOTICED CRACK IN PANORAMIC SUNROOF WHEN PARKED IN HOME GARAGE; NO POINT OF IMPACT DETECTED</t>
  </si>
  <si>
    <t>EDGE - 2017. NOTICED CRACK IN PANORAMIC SUNROOF WHEN PARKED IN HOME GARAGE; NO POINT OF IMPACT DETECTED</t>
  </si>
  <si>
    <t>1FT8W3BT6HE</t>
  </si>
  <si>
    <t>THE DOOR AJAR LIGHT, DOME LIGHT, AND TRUCK BED LIGHT STAYS ON WHEN THE DOORS ARE CLOSED AND WHILE DRIVING ON CITY ROADS. ONCE ON THE HIGHWAY THE SENOR WILL FINALLY GO OFF. WE HAVE TOLD THE DEALERSHIP ABOUT THE PROBLEM A FEW TIMES BUT THEY REFUSE TO DO ANYTHING IF THEY CANNOT SEE IT HAPPENING. AFTER DRIVING TO THE DEALERSHIP, THE PROBLEM IS NOT VISIBLE BECAUSE WE HAVE TO TAKE THE HIGHWAY. THEY FINALLY SCHEDULED AN APPT. BUT WAITING UNTIL THE WARRANTY EXPIRED TO TELL US THEY HAD TIME FOR US TO BRING IT. IT HAS LITERALLY BEEN 3 YEARS THIS MONTH!</t>
  </si>
  <si>
    <t>F-350 - 2017. THE DOOR AJAR LIGHT, DOME LIGHT, AND TRUCK BED LIGHT STAYS ON WHEN THE DOORS ARE CLOSED AND WHILE DRIVING ON CITY ROADS. ONCE ON THE HIGHWAY THE SENOR WILL FINALLY GO OFF. WE HAVE TOLD THE DEALERSHIP ABOUT THE PROBLEM A FEW TIMES BUT THEY REFUSE TO DO ANYTHING IF THEY CANNOT SEE IT HAPPENING. AFTER DRIVING TO THE DEALERSHIP, THE PROBLEM IS NOT VISIBLE BECAUSE WE HAVE TO TAKE THE HIGHWAY. THEY FINALLY SCHEDULED AN APPT. BUT WAITING UNTIL THE WARRANTY EXPIRED TO TELL US THEY HAD TIME FOR US TO BRING IT. IT HAS LITERALLY BEEN 3 YEARS THIS MONTH!</t>
  </si>
  <si>
    <t>NM0GS9F7XE1</t>
  </si>
  <si>
    <t>THE DRIVERS SIDE DOOR LATCH STOPPED WORKING COMPLETELY.  NOTHING HAPPENED TO WARRANT IT BREAKING.  THE DOOR WILL NOT LATCH OR LOCK, SO IT IS A BIG SAFETY ISSUE.  IT WILL JUST OPEN AND ATTEMPT TO CLOSE WITH THE MOTION OF THE CAR.  I TOOK IT TO THE DEALER THINKING THEY WOULD FIX IT FOR FREE, AS IT IS A SAFETY ISSUE, BUT THEY WOULD NOT.  THE VEHICLE WAS STATIONARY WHEN THE LATCH STOPPED WORKING.  IN A PARKING LOT.</t>
  </si>
  <si>
    <t>TRANSIT CONNECT - 2014. THE DRIVERS SIDE DOOR LATCH STOPPED WORKING COMPLETELY.  NOTHING HAPPENED TO WARRANT IT BREAKING.  THE DOOR WILL NOT LATCH OR LOCK, SO IT IS A BIG SAFETY ISSUE.  IT WILL JUST OPEN AND ATTEMPT TO CLOSE WITH THE MOTION OF THE CAR.  I TOOK IT TO THE DEALER THINKING THEY WOULD FIX IT FOR FREE, AS IT IS A SAFETY ISSUE, BUT THEY WOULD NOT.  THE VEHICLE WAS STATIONARY WHEN THE LATCH STOPPED WORKING.  IN A PARKING LOT.</t>
  </si>
  <si>
    <t>1FATP8EM6G5</t>
  </si>
  <si>
    <t>THE DRIVER SIDE DOOR UNLATCHES AND THE ALARM THAT THE DOOR IS OPEN COMES ON WHILE DRIVING 70 MILES PER HOUR ON THE FREEWAY.THIS HAS HAPPENED FOUR TIMES IN A 3 DAY SPAN WHILE TRAVELING ON A ROAD TRIP.   I TOOK THE VEHICLE TO THE DEALER AND THEY WERE UNABLE TO DETERMINE THE PROBLEM AND  FIX THE ISSUE.</t>
  </si>
  <si>
    <t>MUSTANG - 2016. THE DRIVER SIDE DOOR UNLATCHES AND THE ALARM THAT THE DOOR IS OPEN COMES ON WHILE DRIVING 70 MILES PER HOUR ON THE FREEWAY.THIS HAS HAPPENED FOUR TIMES IN A 3 DAY SPAN WHILE TRAVELING ON A ROAD TRIP.   I TOOK THE VEHICLE TO THE DEALER AND THEY WERE UNABLE TO DETERMINE THE PROBLEM AND  FIX THE ISSUE.</t>
  </si>
  <si>
    <t>3LNDL2L32BR</t>
  </si>
  <si>
    <t>THE DOOR HATCH IS BROKEN, , IT IS HARD TO SHUT AND LATCH THE DOOR. THE DOOR ALTHOUGH SHUT AND LATCHED HAS COME OPEN WHILE THE VEHICLE HAS BEING DRIVEN. THIS HAS OCCURED SEVERAL TIMES. IT IS UNSAFE TO DRIVE THIS CAR.</t>
  </si>
  <si>
    <t>MKZ - 2011. THE DOOR HATCH IS BROKEN, , IT IS HARD TO SHUT AND LATCH THE DOOR. THE DOOR ALTHOUGH SHUT AND LATCHED HAS COME OPEN WHILE THE VEHICLE HAS BEING DRIVEN. THIS HAS OCCURED SEVERAL TIMES. IT IS UNSAFE TO DRIVE THIS CAR.</t>
  </si>
  <si>
    <t>3FA6P0H76DR</t>
  </si>
  <si>
    <t>DOOR LOCK KEEPS DOOR FROM CLOSING   SHIFTER CABLE BROKEN  AIR BAG LIGHT KEEPS COMING ON</t>
  </si>
  <si>
    <t>FUSION - 2013. DOOR LOCK KEEPS DOOR FROM CLOSING   SHIFTER CABLE BROKEN  AIR BAG LIGHT KEEPS COMING ON</t>
  </si>
  <si>
    <t>3LNDL2L34BR</t>
  </si>
  <si>
    <t>TL* THE CONTACT OWNS 2011 LINCOLN MKZ. THE CONTACT STATED THAT THE VEHICLE DOOR LATCH DETACH ON THE DRIVER SIDE. THE CONTACT STATED THAT HER HUSBAND NOTICED THE DOOR WAS AJAR WHEN ATTEMPTED TO DRIVE AND WAS UNABLE TO CLOSE. THE VEHICLE WAS TAKEN TO DCH FORD OF THOUSAND OAKS (3810 THOUSAND OAKS BLVD, WESTLAKE VILLAGE, CA 91362) AND WAS DIAGNOSED THAT THE DOOR LATCHES NEEDED TO BE REPLACED. THE VEHICLE WAS NOT REPAIRED AND REMAINED AT THE DEALER. THE MANUFACTURER WAS MADE AWARE OF THE FAILURE. THE FAILURE MILEAGE WAS APPROXIMATELY 100,000.*DT*JB *BF  THE CONSUMER STATED THAT THE LATCH WAS REPAIRED ON 8/25/2020.*AS</t>
  </si>
  <si>
    <t>GALPIN LINCOLN</t>
  </si>
  <si>
    <t>CA</t>
  </si>
  <si>
    <t>MKZ - 2011. TL* THE CONTACT OWNS 2011 LINCOLN MKZ. THE CONTACT STATED THAT THE VEHICLE DOOR LATCH DETACH ON THE DRIVER SIDE. THE CONTACT STATED THAT HER HUSBAND NOTICED THE DOOR WAS AJAR WHEN ATTEMPTED TO DRIVE AND WAS UNABLE TO CLOSE. THE VEHICLE WAS TAKEN TO DCH FORD OF THOUSAND OAKS (3810 THOUSAND OAKS BLVD, WESTLAKE VILLAGE, CA 91362) AND WAS DIAGNOSED THAT THE DOOR LATCHES NEEDED TO BE REPLACED. THE VEHICLE WAS NOT REPAIRED AND REMAINED AT THE DEALER. THE MANUFACTURER WAS MADE AWARE OF THE FAILURE. THE FAILURE MILEAGE WAS APPROXIMATELY 100,000.*DT*JB *BF  THE CONSUMER STATED THAT THE LATCH WAS REPAIRED ON 8/25/2020.*AS</t>
  </si>
  <si>
    <t>ZH - MKZ HYBRID (NA-HSAP)</t>
  </si>
  <si>
    <t>1FMJK1HT9LE</t>
  </si>
  <si>
    <t>WHILE DRIVING ON A CLEAR DAY ON THE INTERSTATE (NO OTHER CARS AROUND ME) THE REAR PORTION OF THE VISTA PANORAMIC SUNROOF EXPLODED, SENDING GLASS EVERYWHERE.</t>
  </si>
  <si>
    <t>EXPEDITION - 2020. WHILE DRIVING ON A CLEAR DAY ON THE INTERSTATE (NO OTHER CARS AROUND ME) THE REAR PORTION OF THE VISTA PANORAMIC SUNROOF EXPLODED, SENDING GLASS EVERYWHERE.</t>
  </si>
  <si>
    <t>2FMDK3KC2DB</t>
  </si>
  <si>
    <t>DRIVER DOOR AJAR SWITCH NOT WORKING.</t>
  </si>
  <si>
    <t>EDGE - 2013. DRIVER DOOR AJAR SWITCH NOT WORKING.</t>
  </si>
  <si>
    <t>2FMDK3G93DB</t>
  </si>
  <si>
    <t>CARS DOOR SAYS IT'S OPEN WHILE DRIVING EVEN WHEN IT'S CLOSED COMPLETELY. ALSO WIPERS DON'T SWIPE UP AND DOWN</t>
  </si>
  <si>
    <t>EDGE - 2013. CARS DOOR SAYS IT'S OPEN WHILE DRIVING EVEN WHEN IT'S CLOSED COMPLETELY. ALSO WIPERS DON'T SWIPE UP AND DOWN</t>
  </si>
  <si>
    <t>3FADP4BJ0GM</t>
  </si>
  <si>
    <t xml:space="preserve">MY TRUNK POPS OPEN ON ITS OWN. AT LEAST 3 TIMES A DAY AT RANDOM. GIVING ACCESS INTO THE VEHICLE. THIS HAPPENS WHILE I'M DRIVING AND WHILE THE CAR IS STATIONARY. I HAVE WOKEN UP AT 4 AM AND MY TRUNK BE OPEN. I'VE BEEN DRIVING AT 60MPH AND THE TRUNK OPEN. BEEN IN A DRIVE THROUGH AND THE TRUNK OPEN.  THIS HAS BEEN GOING ON FOR MONTHS.  MY SON SEEN THE TRUNK WAS OPEN AND SHUT IT REPEATEDLY JUST FOR IT TO OPEN EVERY FEW MINUTES.   THIS IS A COMMON ISSUE WITH THESE AND SIMILAR FORD VEHICLES.  </t>
  </si>
  <si>
    <t xml:space="preserve">FIESTA - 2016. MY TRUNK POPS OPEN ON ITS OWN. AT LEAST 3 TIMES A DAY AT RANDOM. GIVING ACCESS INTO THE VEHICLE. THIS HAPPENS WHILE I'M DRIVING AND WHILE THE CAR IS STATIONARY. I HAVE WOKEN UP AT 4 AM AND MY TRUNK BE OPEN. I'VE BEEN DRIVING AT 60MPH AND THE TRUNK OPEN. BEEN IN A DRIVE THROUGH AND THE TRUNK OPEN.  THIS HAS BEEN GOING ON FOR MONTHS.  MY SON SEEN THE TRUNK WAS OPEN AND SHUT IT REPEATEDLY JUST FOR IT TO OPEN EVERY FEW MINUTES.   THIS IS A COMMON ISSUE WITH THESE AND SIMILAR FORD VEHICLES.  </t>
  </si>
  <si>
    <t>1FM5K8GT2JG</t>
  </si>
  <si>
    <t>MY 2018 FORD EXPLORER ROOF RACKS FLEW OFF (BROKE OFF) WHILE DRIVING ON THE FREEWAY CAUSING CARS BEHIND ME TO SWERVE TO AVOID IMPACT THIS OCCURRED IN JANUARY 2019.</t>
  </si>
  <si>
    <t>EXPLORER - 2018. MY 2018 FORD EXPLORER ROOF RACKS FLEW OFF (BROKE OFF) WHILE DRIVING ON THE FREEWAY CAUSING CARS BEHIND ME TO SWERVE TO AVOID IMPACT THIS OCCURRED IN JANUARY 2019.</t>
  </si>
  <si>
    <t>NM0LS6E70E1</t>
  </si>
  <si>
    <t>DRIVER DOOR LATCH FAILED TRAVELING 65MPH ON FREEWAY. DOOR SWUNG OPEN ON A TURN AND WOULD NOT RE-LATCH. FORD HAS DENIED THE CLAIM. FORD IS REPLACING THE LATCH AS IT HAS A 'BROKEN PAWL SPRING'. DOOR WILL NOT CLOSE UNTIL ENTIRE LATCH IS REPLACED. ACCORDING TO DEALERSHIP, THEY'VE ENCOUNTERED THIS SAME PROBLEM ON OTHER 2014 FORD TRANSIT CONNECTS. AFTER REPLACING THE LATCH, FORD INSISTED THE VEHICLE WAS SAFE TO DRIVE AND GAVE ME THE KEYS BACK. I DID NOT EVEN LEAVE THE DEALERSHIP WHEN THE LATCH FAILED AGAIN AND THE DOOR WOULD NOT CLOSE AGAIN.</t>
  </si>
  <si>
    <t>TRANSIT CONNECT - 2014. DRIVER DOOR LATCH FAILED TRAVELING 65MPH ON FREEWAY. DOOR SWUNG OPEN ON A TURN AND WOULD NOT RE-LATCH. FORD HAS DENIED THE CLAIM. FORD IS REPLACING THE LATCH AS IT HAS A 'BROKEN PAWL SPRING'. DOOR WILL NOT CLOSE UNTIL ENTIRE LATCH IS REPLACED. ACCORDING TO DEALERSHIP, THEY'VE ENCOUNTERED THIS SAME PROBLEM ON OTHER 2014 FORD TRANSIT CONNECTS. AFTER REPLACING THE LATCH, FORD INSISTED THE VEHICLE WAS SAFE TO DRIVE AND GAVE ME THE KEYS BACK. I DID NOT EVEN LEAVE THE DEALERSHIP WHEN THE LATCH FAILED AGAIN AND THE DOOR WOULD NOT CLOSE AGAIN.</t>
  </si>
  <si>
    <t>2FMPK4K83GB</t>
  </si>
  <si>
    <t>I HAVE A 2016 FORD EDGE, WHICH HAS A PANORAMIC SUNROOF AND MOON ROOF. MY SUNROOF MOTOR ONLY WORKS HALF THE TIME. IT WILL OPEN WITH NO ISSUES, BUT THEN IN ORDER TO CLOSE IT, IT WILL CLOSE, AND THEN OPEN AGAIN. I HAVE TO CLOSE IT SEVERAL TIMES BEFORE IT ACTUALLY STAYS CLOSED. THE OTHER ISSUE I AM HAVING IS WITH THE MOON ROOF. IT HAS RANDOMLY CRACKED. I KEEP MY VEHICLE PARKED IN THE GARAGE, AND WORK FROM HOME. THERE IS NO CHIP IN THE GLASS, AND THE GLASS DOESN'T LOOK LIKE A REGULAR SPIDER FROM A CHIP. IT'S WAVY CRACKS.</t>
  </si>
  <si>
    <t>EDGE - 2016. I HAVE A 2016 FORD EDGE, WHICH HAS A PANORAMIC SUNROOF AND MOON ROOF. MY SUNROOF MOTOR ONLY WORKS HALF THE TIME. IT WILL OPEN WITH NO ISSUES, BUT THEN IN ORDER TO CLOSE IT, IT WILL CLOSE, AND THEN OPEN AGAIN. I HAVE TO CLOSE IT SEVERAL TIMES BEFORE IT ACTUALLY STAYS CLOSED. THE OTHER ISSUE I AM HAVING IS WITH THE MOON ROOF. IT HAS RANDOMLY CRACKED. I KEEP MY VEHICLE PARKED IN THE GARAGE, AND WORK FROM HOME. THERE IS NO CHIP IN THE GLASS, AND THE GLASS DOESN'T LOOK LIKE A REGULAR SPIDER FROM A CHIP. IT'S WAVY CRACKS.</t>
  </si>
  <si>
    <t>2FMHK6C87KB</t>
  </si>
  <si>
    <t>WHILE THE FLEX WAS PARKED IN OUR DRIVEWAY, THE GLASS IN THE REAR HATCH BLEW OUT. IT OCCURRED AROUND 5:00P. THE TEMPERATURE WAS IN THE 70'S ALL DAY. NO ONE DROVE, WENT INTO THE FLEX, OR OPENED THE HATCH THAT DAY. AT 4:30P THE GLASS WAS STILL INTACT. AT 5:00P THE HATCH GLASS WAS SEEN ON THE GROUND AND REAR BUMPER.</t>
  </si>
  <si>
    <t>FLEX - 2019. WHILE THE FLEX WAS PARKED IN OUR DRIVEWAY, THE GLASS IN THE REAR HATCH BLEW OUT. IT OCCURRED AROUND 5:00P. THE TEMPERATURE WAS IN THE 70'S ALL DAY. NO ONE DROVE, WENT INTO THE FLEX, OR OPENED THE HATCH THAT DAY. AT 4:30P THE GLASS WAS STILL INTACT. AT 5:00P THE HATCH GLASS WAS SEEN ON THE GROUND AND REAR BUMPER.</t>
  </si>
  <si>
    <t>1FT8W3BTXHE</t>
  </si>
  <si>
    <t>TL* THE CONTACT OWNS A 2017 FORD F-350. THE CONTACT STATED THAT WHILE DRIVING AND MAKING A LEFT TURN, THE PASSENGER'S SIDE DOOR SUDDENLY FLEW OPEN, ALMOST CAUSING THE PASSENGER TO BE THROWN FROM THE VEHICLE. THE VEHICLE WAS TAKEN LARRY H. MILLER FORD DRAPER (11442 S LONE PEAK PKWY, DRAPER, UT 84020, (801) 742-5237, AND THE CONTACT WAS INFORMED THAT THERE WAS AN IN-HOUSE RECALL ON THE VEHICLE FOR A DEFECTIVE DOOR LATCH. THE CONTACT STATED THAT THE DOOR FAILED TO REMAIN SECURELY CLOSED AND WAS SECURED USING A ROPE. THE REPAIR WAS STILL PENDING. THE MANUFACTURER WAS NOT MADE AWARE OF THE FAILURE. THE APPROXIMATE FAILURE MILEAGE WAS 25,630.</t>
  </si>
  <si>
    <t>F-350 - 2017. TL* THE CONTACT OWNS A 2017 FORD F-350. THE CONTACT STATED THAT WHILE DRIVING AND MAKING A LEFT TURN, THE PASSENGER'S SIDE DOOR SUDDENLY FLEW OPEN, ALMOST CAUSING THE PASSENGER TO BE THROWN FROM THE VEHICLE. THE VEHICLE WAS TAKEN LARRY H. MILLER FORD DRAPER (11442 S LONE PEAK PKWY, DRAPER, UT 84020, (801) 742-5237, AND THE CONTACT WAS INFORMED THAT THERE WAS AN IN-HOUSE RECALL ON THE VEHICLE FOR A DEFECTIVE DOOR LATCH. THE CONTACT STATED THAT THE DOOR FAILED TO REMAIN SECURELY CLOSED AND WAS SECURED USING A ROPE. THE REPAIR WAS STILL PENDING. THE MANUFACTURER WAS NOT MADE AWARE OF THE FAILURE. THE APPROXIMATE FAILURE MILEAGE WAS 25,630.</t>
  </si>
  <si>
    <t>E-SERIES</t>
  </si>
  <si>
    <t>1FTNE2EWXDD</t>
  </si>
  <si>
    <t>MY HEADLIGHTS AND TAIL LIGHTS JUST COME ON ALL BY THEMSELVES, OR IF YOU OPEN OR CLOSE  THE DOORS---THEY COME ON OR GO OFF.  REALLY SCARY STUFF.I TOOK THE COVER OFF, AND THERE  IS WATER INSIDE THE REAR LIGHTS.  I HAD THIS SAME PROBLEM ON MY F-150 TRUCK IN  1998.  WHY HASNT FORD FIXED THIS PROBLEM BY NOW???</t>
  </si>
  <si>
    <t>TAIL LIGHTS | WATER LEAK</t>
  </si>
  <si>
    <t>E-250 - 2013. MY HEADLIGHTS AND TAIL LIGHTS JUST COME ON ALL BY THEMSELVES, OR IF YOU OPEN OR CLOSE  THE DOORS---THEY COME ON OR GO OFF.  REALLY SCARY STUFF.I TOOK THE COVER OFF, AND THERE  IS WATER INSIDE THE REAR LIGHTS.  I HAD THIS SAME PROBLEM ON MY F-150 TRUCK IN  1998.  WHY HASNT FORD FIXED THIS PROBLEM BY NOW???</t>
  </si>
  <si>
    <t>T/E4 - ECONOLINE [97-25]</t>
  </si>
  <si>
    <t>E1 - ECONOLINE</t>
  </si>
  <si>
    <t>E1 - E-SERIES (NA)</t>
  </si>
  <si>
    <t>BH - OHIO ASSEMBLY PT BUILD</t>
  </si>
  <si>
    <t>1FM5K7D83GG</t>
  </si>
  <si>
    <t>NOT LONG AFTER PURCHASING THE VEHICLE FROM A DEALERSHIP I WAS DRIVING DOWN THE HIGHWAY WITH MY FAMILY WHEN THE DRIVER WINDSHIELD PILLAR MOLD FLYS OFF MY VEHICLE AND INTO TRAFFIC BEHIND ME. A FEW WEEKS OR SO LATER THE SAME THING HAPPENED TO THE PASSENGER SIDE. I WAS LOOKING ONLINE FOR PARTS AND NOTICED MANY PEOPLE COMPLAINING ABOUT THIS ISSUE.</t>
  </si>
  <si>
    <t>EXPLORER - 2016. NOT LONG AFTER PURCHASING THE VEHICLE FROM A DEALERSHIP I WAS DRIVING DOWN THE HIGHWAY WITH MY FAMILY WHEN THE DRIVER WINDSHIELD PILLAR MOLD FLYS OFF MY VEHICLE AND INTO TRAFFIC BEHIND ME. A FEW WEEKS OR SO LATER THE SAME THING HAPPENED TO THE PASSENGER SIDE. I WAS LOOKING ONLINE FOR PARTS AND NOTICED MANY PEOPLE COMPLAINING ABOUT THIS ISSUE.</t>
  </si>
  <si>
    <t>1FMCU0G62LU</t>
  </si>
  <si>
    <t>BOTH FRONT HEAD LIGHT (SEALED) ASSEMBLIES HAVE SOME SORT OF FILM DELAMINATING INSIDE EACH ASSEMBLY.</t>
  </si>
  <si>
    <t>HEADLIGHTS | IMPROPER ASSEMBLY</t>
  </si>
  <si>
    <t>ESCAPE - 2020. BOTH FRONT HEAD LIGHT (SEALED) ASSEMBLIES HAVE SOME SORT OF FILM DELAMINATING INSIDE EACH ASSEMBLY.</t>
  </si>
  <si>
    <t>REAR WINDSHIELD EXPLODED WHILE VEHICLE IN A PARKED, STATIONARY POSITION. HEARD A NOISE LIKE AN ACORN HITTING THE ROOF AND WITHIN SECONDS THE REAR WINDSHIELD EXPLODED.</t>
  </si>
  <si>
    <t>F-150 - 2014. REAR WINDSHIELD EXPLODED WHILE VEHICLE IN A PARKED, STATIONARY POSITION. HEARD A NOISE LIKE AN ACORN HITTING THE ROOF AND WITHIN SECONDS THE REAR WINDSHIELD EXPLODED.</t>
  </si>
  <si>
    <t>1FATP8UH4F5</t>
  </si>
  <si>
    <t>DOOR LATCH FAILURE AT 68K MILES,THIS CONDITION CAUSES THE PASSENGER DOOR TO UNLATCH WHILE DRIVING.</t>
  </si>
  <si>
    <t>MUSTANG - 2015. DOOR LATCH FAILURE AT 68K MILES,THIS CONDITION CAUSES THE PASSENGER DOOR TO UNLATCH WHILE DRIVING.</t>
  </si>
  <si>
    <t>1FT8X3BT1BE</t>
  </si>
  <si>
    <t xml:space="preserve">TL* THE CONTACT OWNS A 2011 FORD F-350. THE CONTACT STATED THAT WHILE DRIVING AT VARIOUS SPEEDS, THE DOORS WERE SHAKING. THE DOORS SPONTANEOUSLY OPENED. THE DOOR AJAR WARNING LIGHT WAS ILLUMINATED. THE VEHICLE WAS TAKEN TO FAITH'S FORD NORTH (6896 US-5, WESTMINSTER, VT 05158 (802) 463-3300) TO BE DIAGNOSED. THE CONTACT WAS INFORMED THAT THE DOOR LATCHES NEEDED TO BE REPLACED. THE VEHICLE WAS NOT REPAIRED. THE CONTACT STATED THE VEHICLE WAS UNSAFE TO DRIVE. THE MANUFACTURER WAS CONTACTED AND REFERRED THE CONTACT TO NHTSA. THE FAILURE MILEAGE WAS APPROXIMATELY 70,000. INVALID VIN. </t>
  </si>
  <si>
    <t>Vermont</t>
  </si>
  <si>
    <t xml:space="preserve">F-350 - 2011. TL* THE CONTACT OWNS A 2011 FORD F-350. THE CONTACT STATED THAT WHILE DRIVING AT VARIOUS SPEEDS, THE DOORS WERE SHAKING. THE DOORS SPONTANEOUSLY OPENED. THE DOOR AJAR WARNING LIGHT WAS ILLUMINATED. THE VEHICLE WAS TAKEN TO FAITH'S FORD NORTH (6896 US-5, WESTMINSTER, VT 05158 (802) 463-3300) TO BE DIAGNOSED. THE CONTACT WAS INFORMED THAT THE DOOR LATCHES NEEDED TO BE REPLACED. THE VEHICLE WAS NOT REPAIRED. THE CONTACT STATED THE VEHICLE WAS UNSAFE TO DRIVE. THE MANUFACTURER WAS CONTACTED AND REFERRED THE CONTACT TO NHTSA. THE FAILURE MILEAGE WAS APPROXIMATELY 70,000. INVALID VIN. </t>
  </si>
  <si>
    <t>1FTEW1EF7HK</t>
  </si>
  <si>
    <t>OPENED THE BACK DRIVER'S SIDE DOOR AND PICKED UP MY WEED EATER STRING OUT OF THE FLOOR AND WHEN I CLOSED THE DOOR THE BACK GLASS BLOWED OUR!!! THE VEHICLE WAS PARKED NOT RUNNING AND SITTING UNDER MY CARPORT .</t>
  </si>
  <si>
    <t>F-150 - 2017. OPENED THE BACK DRIVER'S SIDE DOOR AND PICKED UP MY WEED EATER STRING OUT OF THE FLOOR AND WHEN I CLOSED THE DOOR THE BACK GLASS BLOWED OUR!!! THE VEHICLE WAS PARKED NOT RUNNING AND SITTING UNDER MY CARPORT .</t>
  </si>
  <si>
    <t>1FTEW1EF7GF</t>
  </si>
  <si>
    <t>PLASTIC COMPONENTS IN THE VISTA SUNROOF BREAK/BIND CAUSING SUNROOF TO STAY OPEN OR CLOSED, CAUSES THE SUNROOF NOT TO SEAL PROPERLY. FROM SEARCHING ONLINE SEEMS LIKE THIS IS A COMMON PROBLEM THAT WAS NEVER RECALLED.</t>
  </si>
  <si>
    <t>MOONROOF | POOR SEALING</t>
  </si>
  <si>
    <t>F-150 - 2016. PLASTIC COMPONENTS IN THE VISTA SUNROOF BREAK/BIND CAUSING SUNROOF TO STAY OPEN OR CLOSED, CAUSES THE SUNROOF NOT TO SEAL PROPERLY. FROM SEARCHING ONLINE SEEMS LIKE THIS IS A COMMON PROBLEM THAT WAS NEVER RECALLED.</t>
  </si>
  <si>
    <t>1FT8W3DT5LE</t>
  </si>
  <si>
    <t>WHILE TRAVELING VEHICLE IN MOTION ELECTRIC TAILGATE SPONTANEOUSLY RELEASED DAMAGING THE TAILGATE AND TOW VEHICLE ON 8/8/2020, 8/20/2020 AND 9/3/2020. TAILGATE RELEASED ON SEVERAL OCCASIONS WHILE TOWING ON CITY STREETS AND HIGHWAY.</t>
  </si>
  <si>
    <t>F-350 - 2020. WHILE TRAVELING VEHICLE IN MOTION ELECTRIC TAILGATE SPONTANEOUSLY RELEASED DAMAGING THE TAILGATE AND TOW VEHICLE ON 8/8/2020, 8/20/2020 AND 9/3/2020. TAILGATE RELEASED ON SEVERAL OCCASIONS WHILE TOWING ON CITY STREETS AND HIGHWAY.</t>
  </si>
  <si>
    <t>2FMGK5D82EB</t>
  </si>
  <si>
    <t>THE LIGHT STAYS ON SAYING PASSENGER DOOR NOT CLOSED. ALL DOORS ARE CLOSED. DOUBLE CHECK BUT LIGHT VERY SELDOM GOES OUT. MAKES THE LIGHTS STAY ON IN THE CAR LONGER THAN USUAL, CAN'T LOCK THE CAR DOOR, IF CAR IS PARKED AND WARNING LIGHT ABOUT DOOR GOES OFF AND YOU LOCK THE CAR THE ALARM WILL GO OFF ANYTIME DURING DAY OR NIGHT. LIGHT SAYING DOOR NOT CLOSED COMES ON WHILE DRIVING, FIRST CRANK UP, WHEN YOU CUT CAR OFF OR WHEN YOU OPEN DOOR TO GET IN AND OUT OF THE CAR.</t>
  </si>
  <si>
    <t>FLEX - 2014. THE LIGHT STAYS ON SAYING PASSENGER DOOR NOT CLOSED. ALL DOORS ARE CLOSED. DOUBLE CHECK BUT LIGHT VERY SELDOM GOES OUT. MAKES THE LIGHTS STAY ON IN THE CAR LONGER THAN USUAL, CAN'T LOCK THE CAR DOOR, IF CAR IS PARKED AND WARNING LIGHT ABOUT DOOR GOES OFF AND YOU LOCK THE CAR THE ALARM WILL GO OFF ANYTIME DURING DAY OR NIGHT. LIGHT SAYING DOOR NOT CLOSED COMES ON WHILE DRIVING, FIRST CRANK UP, WHEN YOU CUT CAR OFF OR WHEN YOU OPEN DOOR TO GET IN AND OUT OF THE CAR.</t>
  </si>
  <si>
    <t>1FM5K7F83HG</t>
  </si>
  <si>
    <t>AS I WAS DRIVING DOWN THE HIGHWAY I HAD ONE OF MY PLASTIC WINDSHIELD PILLARS FLY OFF. I PULLED OVER AND RETRIEVED IT AND GLUED IT BACK ON. ABOUT 6 MONTHS LATER I HAD MY OTHER SIDE FLY OFF, UNABLE TO RETRIEVE IT AND ABOUT 3 MONTHS AGO I HAD MY FIRST SIDE FLY OFF AGAIN ALSO UNABLE TO RETRIEVE IT. I HAD ONE OF THE PILLARS HIT A PASSING VEHICLE.</t>
  </si>
  <si>
    <t>EXPLORER - 2017. AS I WAS DRIVING DOWN THE HIGHWAY I HAD ONE OF MY PLASTIC WINDSHIELD PILLARS FLY OFF. I PULLED OVER AND RETRIEVED IT AND GLUED IT BACK ON. ABOUT 6 MONTHS LATER I HAD MY OTHER SIDE FLY OFF, UNABLE TO RETRIEVE IT AND ABOUT 3 MONTHS AGO I HAD MY FIRST SIDE FLY OFF AGAIN ALSO UNABLE TO RETRIEVE IT. I HAD ONE OF THE PILLARS HIT A PASSING VEHICLE.</t>
  </si>
  <si>
    <t>2FMGK5B89EB</t>
  </si>
  <si>
    <t>DRIVER DOOR SENSOR DETECTS DOOR AS OPEN WHEN IT IS CLEARLY CLOSED. NO MATTER HOW MUCH YOU SLAM DOOR THE SENSOR DOESN'T ACKNOWLEDGE THE DOOR AS CLOSED. THIS KEEPS THE INSIDE LIGHTS ON AND CAR DOORS WILL NOT LOCK EVEN WHEN IN MOTION. THIS HAPPENS WHEN YOU ENTER CAR. WARNING STAYS ON WHILE YOU ARE DRIVING. YOU HAVE TO SLAM DOOR SEVERAL TIMES REALLY HARD AND HOPE IT ACKNOWLEDGE DOOR AS CLOSED SO YOU CAN LICK CAR AND TURN ON ALARM.</t>
  </si>
  <si>
    <t>FLEX - 2014. DRIVER DOOR SENSOR DETECTS DOOR AS OPEN WHEN IT IS CLEARLY CLOSED. NO MATTER HOW MUCH YOU SLAM DOOR THE SENSOR DOESN'T ACKNOWLEDGE THE DOOR AS CLOSED. THIS KEEPS THE INSIDE LIGHTS ON AND CAR DOORS WILL NOT LOCK EVEN WHEN IN MOTION. THIS HAPPENS WHEN YOU ENTER CAR. WARNING STAYS ON WHILE YOU ARE DRIVING. YOU HAVE TO SLAM DOOR SEVERAL TIMES REALLY HARD AND HOPE IT ACKNOWLEDGE DOOR AS CLOSED SO YOU CAN LICK CAR AND TURN ON ALARM.</t>
  </si>
  <si>
    <t>2FMGK5C8XDB</t>
  </si>
  <si>
    <t>DOOR ADJAR. DOOR OPENED WHILE DRIVING. DOOR RANDOMLY UNLOCKS AND SETS ALARM OFF. HAS CAUSED A DEAD BATTERY. WILL LOCK &amp; UNLOCK WHILE TRAVELING.</t>
  </si>
  <si>
    <t>FLEX - 2013. DOOR ADJAR. DOOR OPENED WHILE DRIVING. DOOR RANDOMLY UNLOCKS AND SETS ALARM OFF. HAS CAUSED A DEAD BATTERY. WILL LOCK &amp; UNLOCK WHILE TRAVELING.</t>
  </si>
  <si>
    <t>3FA6P0HD4FR</t>
  </si>
  <si>
    <t>RIGHT REAR DOOR LOCK DOES NOT REMAIN LOCKED, EVEN WHEN CAR IS IN MOTION. YOU ARE ABLE TO UNLOCK AND OPEN THE DOOR FROM THE INSIDE WHEN VEHICLE IS IN MOTION. THIS HAPPENS ON CITY STREETS AT 30 MPH OR GOING DOWN THE HIGHWAY AT 55 MPH. FIRST NOTICED IN MARCH 2020, BUT ONGOING.  MY GRANDSON SITS IN THE REAR IN HIS CAR SEAT AND HAD ON SEVERAL OCCASIONS HE CAN OPEN THE DOOR, WHILE DRIVING DOWN ROAD.</t>
  </si>
  <si>
    <t>FUSION - 2015. RIGHT REAR DOOR LOCK DOES NOT REMAIN LOCKED, EVEN WHEN CAR IS IN MOTION. YOU ARE ABLE TO UNLOCK AND OPEN THE DOOR FROM THE INSIDE WHEN VEHICLE IS IN MOTION. THIS HAPPENS ON CITY STREETS AT 30 MPH OR GOING DOWN THE HIGHWAY AT 55 MPH. FIRST NOTICED IN MARCH 2020, BUT ONGOING.  MY GRANDSON SITS IN THE REAR IN HIS CAR SEAT AND HAD ON SEVERAL OCCASIONS HE CAN OPEN THE DOOR, WHILE DRIVING DOWN ROAD.</t>
  </si>
  <si>
    <t>1FMYU60E72U</t>
  </si>
  <si>
    <t xml:space="preserve">TL* THE CONTACT OWNS A 2002 FORD EXPLORER. THE CONTACT STATED THAT WHILE OPENING THE REAL LIFT GATE, THE REAR LIFT GATE GLASS WINDOW SUDDENLY SHATTERED. DURING THE INCIDENT, THE PERSON SUSTAINED A FACIAL LACERATION WHICH REQUIRED MEDICAL TREATMENT. THE CAUSE OF THE FAILURE WAS NOT DETERMINED. THE LOCAL DEALER  (FUTURE FORD LOCATED AT 650 AUTOMALL DR, ROSEVILLE, CA 95661)  WAS NOTIFIED OF THE  FAILURE. THE MANUFACTURER WAS NOT NOTIFIED OF THE FAILURE. THE FAILURE MILEAGE WAS 184,000. </t>
  </si>
  <si>
    <t xml:space="preserve">EXPLORER - 2002. TL* THE CONTACT OWNS A 2002 FORD EXPLORER. THE CONTACT STATED THAT WHILE OPENING THE REAL LIFT GATE, THE REAR LIFT GATE GLASS WINDOW SUDDENLY SHATTERED. DURING THE INCIDENT, THE PERSON SUSTAINED A FACIAL LACERATION WHICH REQUIRED MEDICAL TREATMENT. THE CAUSE OF THE FAILURE WAS NOT DETERMINED. THE LOCAL DEALER  (FUTURE FORD LOCATED AT 650 AUTOMALL DR, ROSEVILLE, CA 95661)  WAS NOTIFIED OF THE  FAILURE. THE MANUFACTURER WAS NOT NOTIFIED OF THE FAILURE. THE FAILURE MILEAGE WAS 184,000. </t>
  </si>
  <si>
    <t>T/U7 - EXPLORER SPORT [01-03]</t>
  </si>
  <si>
    <t>U7 - EXPLORER SPORT</t>
  </si>
  <si>
    <t>U7 - EXPLORER 2 DOOR (NA-RETIRED)</t>
  </si>
  <si>
    <t>1FT8W4DT8KE</t>
  </si>
  <si>
    <t>TL* THE CONTACT OWNS A 2019 FORD F-450. THE CONTACT STATED WHILE DRIVING 35 MPH, THE TAILGATE FELL AND DENTED THE HORSE TRAILER. THE CHECK ENGINE WARNING LIGHT WAS ILLUMINATED. THE LOCAL DEALER WAS NOT CONTACTED. THE VEHICLE WAS NOT DIAGNOSED NOR REPAIRED. THE MANUFACTURER WAS CONTACTED AND REFERRED THE CONTACT TO NHTSA. THE FAILURE MILEAGE WAS 10,838.*DT*JB*JB</t>
  </si>
  <si>
    <t>F-450 - 2019. TL* THE CONTACT OWNS A 2019 FORD F-450. THE CONTACT STATED WHILE DRIVING 35 MPH, THE TAILGATE FELL AND DENTED THE HORSE TRAILER. THE CHECK ENGINE WARNING LIGHT WAS ILLUMINATED. THE LOCAL DEALER WAS NOT CONTACTED. THE VEHICLE WAS NOT DIAGNOSED NOR REPAIRED. THE MANUFACTURER WAS CONTACTED AND REFERRED THE CONTACT TO NHTSA. THE FAILURE MILEAGE WAS 10,838.*DT*JB*JB</t>
  </si>
  <si>
    <t>3FA6P0K94GR</t>
  </si>
  <si>
    <t>I HAVE A 2016 FORD FUSION .  I HAVE HAD 3 DOOR LATCHES FAIL.  I CAN NOT BELIEVE THIS COULD BE AN ISOLATED PROBLE.</t>
  </si>
  <si>
    <t>FUSION - 2016. I HAVE A 2016 FORD FUSION .  I HAVE HAD 3 DOOR LATCHES FAIL.  I CAN NOT BELIEVE THIS COULD BE AN ISOLATED PROBLE.</t>
  </si>
  <si>
    <t>2LMPJ8L95KB</t>
  </si>
  <si>
    <t>DRIVING AND HEARD A LOAD BANG SIMILAR TO A GUNSHOT SOUND, SCARED THE SHI* OUT OF ME. HEARD IT A FEW MORE TIMES AND THEN HAD FRIENDS IN THE CAR AND THE SAME THING. SCARED ALL IN THE CAR AS WELL. SOUNDED LIKE IT WAS COMING FROM THE ROOF/ABOVE ME. FIGURED IT OUT THAT IT IS ONLY WHEN DRIVING FROM ONE LEVEL TO A DIFFERENT LEVEL SURFACE. LIKE DRIVING OUT OF A DRIVEWAY GOING OVER THE LITTLE EDGE TO THE MAIN ROAD SURFACE OR INTO /OUT OF A PARKING LOT. LEVEL/SURFACE ANGLING, THEN THE BANG...   LOOKED OVER THE VEHICLE TO FIND A STRESS CRACK IN THE ROOF SURFACE.</t>
  </si>
  <si>
    <t>NAUTILUS - 2019. DRIVING AND HEARD A LOAD BANG SIMILAR TO A GUNSHOT SOUND, SCARED THE SHI* OUT OF ME. HEARD IT A FEW MORE TIMES AND THEN HAD FRIENDS IN THE CAR AND THE SAME THING. SCARED ALL IN THE CAR AS WELL. SOUNDED LIKE IT WAS COMING FROM THE ROOF/ABOVE ME. FIGURED IT OUT THAT IT IS ONLY WHEN DRIVING FROM ONE LEVEL TO A DIFFERENT LEVEL SURFACE. LIKE DRIVING OUT OF A DRIVEWAY GOING OVER THE LITTLE EDGE TO THE MAIN ROAD SURFACE OR INTO /OUT OF A PARKING LOT. LEVEL/SURFACE ANGLING, THEN THE BANG...   LOOKED OVER THE VEHICLE TO FIND A STRESS CRACK IN THE ROOF SURFACE.</t>
  </si>
  <si>
    <t>1FATP8UH3J5</t>
  </si>
  <si>
    <t>DRIVERS SIDE DOOR OPENS RANDOMLY WHILE DRIVING ON FREEWAY.</t>
  </si>
  <si>
    <t>MUSTANG - 2018. DRIVERS SIDE DOOR OPENS RANDOMLY WHILE DRIVING ON FREEWAY.</t>
  </si>
  <si>
    <t>1FMCU03Z38K</t>
  </si>
  <si>
    <t>I SHUT MY BACK HATCH LIGHTLY BEING IT IS NOT HARD TO SHUT WENT TO WALK AWAY AND MY GLASS EXPLODED.  GLASS WAS EVERYWHERE IN THE CAR AND AS FAR AS 3 FEET BEHIND THE CAR.  I HAD GLASS IN MY HAIR.  I'M JUST GLAD IT HAPPENED AFTER I TURNED AROUND.  IT WAS RAINING AND A LITTLE CHILLY BUT NOT COLD.</t>
  </si>
  <si>
    <t>ESCAPE - 2008. I SHUT MY BACK HATCH LIGHTLY BEING IT IS NOT HARD TO SHUT WENT TO WALK AWAY AND MY GLASS EXPLODED.  GLASS WAS EVERYWHERE IN THE CAR AND AS FAR AS 3 FEET BEHIND THE CAR.  I HAD GLASS IN MY HAIR.  I'M JUST GLAD IT HAPPENED AFTER I TURNED AROUND.  IT WAS RAINING AND A LITTLE CHILLY BUT NOT COLD.</t>
  </si>
  <si>
    <t>NM0KS9BN0DT</t>
  </si>
  <si>
    <t>I TURNED ON MY REAR DEFROST THIS MORNING. LEFT MY DRIVEWAY AND GOT MAYBE A HALF MILE AND HEARD A LOUD POP NOISE. IT BLEW A HOLE OUT OF MY BACK DOOR ON PASSENGER SIDE. I MEAN IT BLEW A HOLE OUT OF IT. I HAVE SEEN ONLINE THAT THIS HAS HAPPENED TO SEVERAL PEOPLE WITH THIS VEHICLE.THE REAR DEFROST BLEW A HOLE IN MY WINDOW! I WAS DRIVING DOWN THE ROAD WHEN THIS HAPPENED. IT HAD BEEN ON FOR LIKE 2-3 MINUTES WHEN IT HAPPENED.</t>
  </si>
  <si>
    <t>TRANSIT CONNECT - 2013. I TURNED ON MY REAR DEFROST THIS MORNING. LEFT MY DRIVEWAY AND GOT MAYBE A HALF MILE AND HEARD A LOUD POP NOISE. IT BLEW A HOLE OUT OF MY BACK DOOR ON PASSENGER SIDE. I MEAN IT BLEW A HOLE OUT OF IT. I HAVE SEEN ONLINE THAT THIS HAS HAPPENED TO SEVERAL PEOPLE WITH THIS VEHICLE.THE REAR DEFROST BLEW A HOLE IN MY WINDOW! I WAS DRIVING DOWN THE ROAD WHEN THIS HAPPENED. IT HAD BEEN ON FOR LIKE 2-3 MINUTES WHEN IT HAPPENED.</t>
  </si>
  <si>
    <t>T/C7 - V227 TRANSIT CONNECT [02-14]</t>
  </si>
  <si>
    <t>C7 - TRANSIT CONNECT (EU-KOCAELI)</t>
  </si>
  <si>
    <t>BX - KOCAELI PLANT BUILD</t>
  </si>
  <si>
    <t>2FMDK3G91CB</t>
  </si>
  <si>
    <t>MY DRIVER SIDE REAR DOOR SENSOR KEEPS SAYING IT IS OPEN WHEN IT ISN'T. THIS CAUSES ME TO DRIVE WITH THE LIGHT ON UNTIL IT EVENTUALLY TURNS OFF. WHEN I PARK AND LOCK THE CAR THE DOME LIGHT STAYS ON FOR A LONG WHILE. AND THE ALARM EVEN BEEPS TWICE TELLING ME THE LIGHT IS ON/IT THINKS THE DOOR IS STILL OPEN WHEN IT'S NOT.</t>
  </si>
  <si>
    <t>EDGE - 2012. MY DRIVER SIDE REAR DOOR SENSOR KEEPS SAYING IT IS OPEN WHEN IT ISN'T. THIS CAUSES ME TO DRIVE WITH THE LIGHT ON UNTIL IT EVENTUALLY TURNS OFF. WHEN I PARK AND LOCK THE CAR THE DOME LIGHT STAYS ON FOR A LONG WHILE. AND THE ALARM EVEN BEEPS TWICE TELLING ME THE LIGHT IS ON/IT THINKS THE DOOR IS STILL OPEN WHEN IT'S NOT.</t>
  </si>
  <si>
    <t>3FADP4BJ6CM</t>
  </si>
  <si>
    <t>DOOR LATCH FAILURES X 3 AFTER REPLACEMENT OF ALL PER RECALL NOTICE 15V-246. (12/2015)</t>
  </si>
  <si>
    <t>FIESTA - 2012. DOOR LATCH FAILURES X 3 AFTER REPLACEMENT OF ALL PER RECALL NOTICE 15V-246. (12/2015)</t>
  </si>
  <si>
    <t>3FA6P0HD3JR</t>
  </si>
  <si>
    <t>2018 FORD FUSION SE 1.5L ECOBOOST 66K MILES- 8/27/2020 I WAS EXITING THE FREEWAY APPROACHING A STOPLIGHT WHEN OUT OF NO WHERE MY CAR FELT AS IF IT WERE GOING TO STALL OUT, VERY ROUGH SHAKY IDLE, AND IDLING AT 800 OR LESS RPMS. ON GREEN, I ATTEMPTED TO GO AND MY CAR WAS HAVING TROUBLE ACCELERATING, AGAIN FEELING AS IF IT WAS GOING TO STALL DUE TO LITTLE POWER. THE CHECK ENGINE LIGHT CAME ON AND WAS FLASHING THEN WOULD STAY LIT, FLASHING EVERY SO OFTEN. AIR CONDITIONING WOULD GO IN AND OUT WARM TO COLD AND IT WAS ROUGH AND SHAKY TRYING TO GET THE CAR TO GO. I TOOK IT TO AUTOZONE IMMEDIATELY WHERE I GOT THE P0302 READING INVOLVING IGNITION COILS AND SPARK PLUGS. WE REPLACED ALL 4 PLUGS AND COIL PACKS THAT NIGHT AND THE FOLLOWING MORNING AND THE CAR WAS STILL IDLING ROUGH AND HAVING TROUBLE ACCELERATING. TOOK CAR TO A MECHANIC SHOP 8/29/2020 WHERE IT WAS LOOKED AT 8/30/2020. THEY TOLD ME IT WAS FOR SURE CYLINDER 2 MISFIRE AND THAT THE SPARK PLUG WAS COVERED IN OIL (WHICH WAS BRAND NEW COILS, NO OIL WHEN THEY WERE REPLACED JUST DAYS BEFORE). HAD THE CAR TOWED TO THE FORD DEALERSHIP I PURCHASED IT AT 9/1/2020 AND IT WAS INSPECTED THE FOLLOWING DAY. THE VERDICT WAS VERTICAL SCORING PRESENT ON CYLINDER WALLS IN CONSISTENT WITH PISTON AND PISTON RING CAUSING OIL CONSUMPTION AND PRESSURE LOSS; NEEDS A NEW LONG BLOCK. THIS WAS NOTHING I HAD DONE TO THE VEHICLE, NO PREVIOUS ISSUES WITH THE VEHICLE, UP TO DATE ON ALL OIL CHANGES AND MAINTENANCE BUT MY WARRANTY HAD RAN OUT. AFTER MUCH RESEARCH, I DISCOVERED THIS PROBLEM HAS HAPPENED TO MANY 1.5 L ECOBOOST ENGINES AND FORD IS AWARE OF THE DEFAULT IN THE ENGINE. THIS WAS A PROBLEM WITH THE ENGINE BEFORE I TOOK POSSESSION OF THE CAR. THERE IS REPROGRAMMING OF SOFTWARE TO BANDAID THE PROBLEM BUT NOW THIS IS MY PROBLEM THEY WANT ME TO TAKE RESPONSIBILITY FOR.</t>
  </si>
  <si>
    <t>FUSION - 2018. 2018 FORD FUSION SE 1.5L ECOBOOST 66K MILES- 8/27/2020 I WAS EXITING THE FREEWAY APPROACHING A STOPLIGHT WHEN OUT OF NO WHERE MY CAR FELT AS IF IT WERE GOING TO STALL OUT, VERY ROUGH SHAKY IDLE, AND IDLING AT 800 OR LESS RPMS. ON GREEN, I ATTEMPTED TO GO AND MY CAR WAS HAVING TROUBLE ACCELERATING, AGAIN FEELING AS IF IT WAS GOING TO STALL DUE TO LITTLE POWER. THE CHECK ENGINE LIGHT CAME ON AND WAS FLASHING THEN WOULD STAY LIT, FLASHING EVERY SO OFTEN. AIR CONDITIONING WOULD GO IN AND OUT WARM TO COLD AND IT WAS ROUGH AND SHAKY TRYING TO GET THE CAR TO GO. I TOOK IT TO AUTOZONE IMMEDIATELY WHERE I GOT THE P0302 READING INVOLVING IGNITION COILS AND SPARK PLUGS. WE REPLACED ALL 4 PLUGS AND COIL PACKS THAT NIGHT AND THE FOLLOWING MORNING AND THE CAR WAS STILL IDLING ROUGH AND HAVING TROUBLE ACCELERATING. TOOK CAR TO A MECHANIC SHOP 8/29/2020 WHERE IT WAS LOOKED AT 8/30/2020. THEY TOLD ME IT WAS FOR SURE CYLINDER 2 MISFIRE AND THAT THE SPARK PLUG WAS COVERED IN OIL (WHICH WAS BRAND NEW COILS, NO OIL WHEN THEY WERE REPLACED JUST DAYS BEFORE). HAD THE CAR TOWED TO THE FORD DEALERSHIP I PURCHASED IT AT 9/1/2020 AND IT WAS INSPECTED THE FOLLOWING DAY. THE VERDICT WAS VERTICAL SCORING PRESENT ON CYLINDER WALLS IN CONSISTENT WITH PISTON AND PISTON RING CAUSING OIL CONSUMPTION AND PRESSURE LOSS; NEEDS A NEW LONG BLOCK. THIS WAS NOTHING I HAD DONE TO THE VEHICLE, NO PREVIOUS ISSUES WITH THE VEHICLE, UP TO DATE ON ALL OIL CHANGES AND MAINTENANCE BUT MY WARRANTY HAD RAN OUT. AFTER MUCH RESEARCH, I DISCOVERED THIS PROBLEM HAS HAPPENED TO MANY 1.5 L ECOBOOST ENGINES AND FORD IS AWARE OF THE DEFAULT IN THE ENGINE. THIS WAS A PROBLEM WITH THE ENGINE BEFORE I TOOK POSSESSION OF THE CAR. THERE IS REPROGRAMMING OF SOFTWARE TO BANDAID THE PROBLEM BUT NOW THIS IS MY PROBLEM THEY WANT ME TO TAKE RESPONSIBILITY FOR.</t>
  </si>
  <si>
    <t>2FMPK4K91KB</t>
  </si>
  <si>
    <t>PURCHASED A RENTAL TURN-IN 6/29/20 FROM FORD DEALER WITH 21,715 MILES ON IT. WITHIN 3 WEEKS I RETURNED TO DEALER EXPLAINING WINDSHIELD HAD A VERY BAD DISTORTION WHICH EXTENDED FROM THE LEFT SIDE OF REAR VIEW MIRROR DOWN INTO THE FIELD OF VISION WHILE DRIVING. THIS DISTORTION IS VISIBLE WHILE VEHICLE IS STATIONARY OR IN MOTION. PHOTOS SUBMITTED TO FORD FOR WARRANTY CLAIM &amp; WAS DENIED.  CALLED FORD MYSELF THIS WEEK &amp; WAS TOLD THERE IS NO WARRANTY PROGRAM THAT COVERS THIS ISSUE .. THE 3 YEAR 36K MILES BUMPER TO BUMPER DOES NOT COVER THIS ISSUE. VEHICLE OWNER GETS TO PAY FOR A MANUFACTURER'S DEFECT. BACK WINDOW ALSO HAS DISTORTION BUT NOT TO THE EXTENT OF THE FRONT.</t>
  </si>
  <si>
    <t>WINDSHIELD | DISTORTION</t>
  </si>
  <si>
    <t>EDGE - 2019. PURCHASED A RENTAL TURN-IN 6/29/20 FROM FORD DEALER WITH 21,715 MILES ON IT. WITHIN 3 WEEKS I RETURNED TO DEALER EXPLAINING WINDSHIELD HAD A VERY BAD DISTORTION WHICH EXTENDED FROM THE LEFT SIDE OF REAR VIEW MIRROR DOWN INTO THE FIELD OF VISION WHILE DRIVING. THIS DISTORTION IS VISIBLE WHILE VEHICLE IS STATIONARY OR IN MOTION. PHOTOS SUBMITTED TO FORD FOR WARRANTY CLAIM &amp; WAS DENIED.  CALLED FORD MYSELF THIS WEEK &amp; WAS TOLD THERE IS NO WARRANTY PROGRAM THAT COVERS THIS ISSUE .. THE 3 YEAR 36K MILES BUMPER TO BUMPER DOES NOT COVER THIS ISSUE. VEHICLE OWNER GETS TO PAY FOR A MANUFACTURER'S DEFECT. BACK WINDOW ALSO HAS DISTORTION BUT NOT TO THE EXTENT OF THE FRONT.</t>
  </si>
  <si>
    <t>1FTEW1EP3GF</t>
  </si>
  <si>
    <t>SAME ISSUE AS REPORT 11308430 - ACTIVATED REMOTE START WITH TRUCK IN DRIVEWAY; WHEN I CAME OUT TO DRIVE AWAY, THE REAR WINDSHIELD WAS SHATTERED. THE CLIMATE SETTINGS ARE SET TO THE FACTORY DEFAULT FOR REMOTE START. THERE WAS NO INDICATION OF THE DEFROSTER CONNECTION ISSUE MENTIONED BECAUSE THIS WAS A WARM SUMMER DAY AND THE DEFAULT SETTING INDICATES THAT THE DEFROSTER SHOULD NOT HAVE ENGAGED AND THE DEALERSHIP SAW NO EVIDENCE THAT IT DID.   THE TRUCK IS CERTIFIED PRE-OWNED, BUT FORD CLAIMED THIS TO BE AN ISSUE WITH THE GLASS, WHICH IS NOT COVERED UNDER THIS WARRANTY, THUS FORD WAS UNWILLING TO PROVIDE ASSISTANCE WITH THE REPAIR COST.</t>
  </si>
  <si>
    <t>F-150 - 2016. SAME ISSUE AS REPORT 11308430 - ACTIVATED REMOTE START WITH TRUCK IN DRIVEWAY; WHEN I CAME OUT TO DRIVE AWAY, THE REAR WINDSHIELD WAS SHATTERED. THE CLIMATE SETTINGS ARE SET TO THE FACTORY DEFAULT FOR REMOTE START. THERE WAS NO INDICATION OF THE DEFROSTER CONNECTION ISSUE MENTIONED BECAUSE THIS WAS A WARM SUMMER DAY AND THE DEFAULT SETTING INDICATES THAT THE DEFROSTER SHOULD NOT HAVE ENGAGED AND THE DEALERSHIP SAW NO EVIDENCE THAT IT DID.   THE TRUCK IS CERTIFIED PRE-OWNED, BUT FORD CLAIMED THIS TO BE AN ISSUE WITH THE GLASS, WHICH IS NOT COVERED UNDER THIS WARRANTY, THUS FORD WAS UNWILLING TO PROVIDE ASSISTANCE WITH THE REPAIR COST.</t>
  </si>
  <si>
    <t>TL* THE CONTACT OWNS A 2014 FORD FOCUS. THE CONTACT STATED THE WHILE THE WINDSHIELD WIPERS WERE ACTIVATED ON THE HIGH SETTING, THERE WAS A 5 OR 6 SECOND DELAY. THE TRANSMISSION WARNING LIGHT WAS ILLUMINATED. THE VEHICLE WAS TAKEN TO AL PACKER'S WHITE MARSH FORD (9801 PULASKI HWY, MIDDLE RIVER, MD 21220, (443)777-5000) AND THE CONTACT WAS INFORMED THAT THE VEHICLE WAS WORKING AS DESIGNED. THE VEHICLE WAS NOT DIAGNOSED NOR REPAIRED. THE MANUFACTURER WAS CONTACTED HOWEVER, NO FURTHER ASSISTANCE WAS PROVIDED. THE FAILURE MILEAGE WAS APPROXIMATELY 68,000.</t>
  </si>
  <si>
    <t>FOCUS - 2014. TL* THE CONTACT OWNS A 2014 FORD FOCUS. THE CONTACT STATED THE WHILE THE WINDSHIELD WIPERS WERE ACTIVATED ON THE HIGH SETTING, THERE WAS A 5 OR 6 SECOND DELAY. THE TRANSMISSION WARNING LIGHT WAS ILLUMINATED. THE VEHICLE WAS TAKEN TO AL PACKER'S WHITE MARSH FORD (9801 PULASKI HWY, MIDDLE RIVER, MD 21220, (443)777-5000) AND THE CONTACT WAS INFORMED THAT THE VEHICLE WAS WORKING AS DESIGNED. THE VEHICLE WAS NOT DIAGNOSED NOR REPAIRED. THE MANUFACTURER WAS CONTACTED HOWEVER, NO FURTHER ASSISTANCE WAS PROVIDED. THE FAILURE MILEAGE WAS APPROXIMATELY 68,000.</t>
  </si>
  <si>
    <t>5LMCJ2C90LU</t>
  </si>
  <si>
    <t>NEW CORSAIR 2020 PURCHASED ON THE 4TH AUG 2020. I HAVE BEEN EXPERIENCING ISSUES WITH SUSPENSION, INBALANCE WHILE DRIVING, AND WIPER ISSUE WITH VISIBILITY.</t>
  </si>
  <si>
    <t>FRONT WIPER BLADE | POOR CLEANING</t>
  </si>
  <si>
    <t>CORSAIR - 2020. NEW CORSAIR 2020 PURCHASED ON THE 4TH AUG 2020. I HAVE BEEN EXPERIENCING ISSUES WITH SUSPENSION, INBALANCE WHILE DRIVING, AND WIPER ISSUE WITH VISIBILITY.</t>
  </si>
  <si>
    <t>1FTFW1EF3FF</t>
  </si>
  <si>
    <t>TL* THE CONTACT OWNS A 2015 FORD F-150. THE CONTACT STATED THAT THE DOOR LATCH MALFUNCTIONED AND THE REAR DRIVER'S SIDE DOOR FAILED TO UNLATCH WHILE ATTEMPTING TO OPEN THE DOOR FROM INSIDE THE VEHICLE. THE CONTACT INDICATED THAT DURING THE WINTER MONTHS, THE DOOR FAILED TO OPEN FROM THE INSIDE OR THE OUTSIDE OF THE VEHICLE HOWEVER, DURING THE SUMMER MONTHS, THE DOOR FAILED TO OPEN FROM INSIDE THE VEHICLE. THE VEHICLE WAS TAKEN TO AUTOSAVER FORD LOCATED AT 11125 NY-22, COMSTOCK, NY 12821, WHO SPRAYED LUBRICANT ON THE LOCKING MECHANISM HOWEVER, THE FAILURE PERSISTED. ADDITIONALLY, THE FRONT WINDSHIELD WASHER FLUID FROZE IN COLDER WEATHER CAUSING THE DRIVER TO BE UNABLE TO CLEAN THE FRONT WINDSHIELD. THE CAUSE OF THE FAILURE WAS NOT DETERMINED. THE LOCAL DEALER WAS NOTIFIED BUT NO ASSISTANCE WAS OFFERED. THE MANUFACTURER WAS NOTIFIED OF THE FAILURE. THE FAILURE MILEAGE WAS 15,000.</t>
  </si>
  <si>
    <t>F-150 - 2015. TL* THE CONTACT OWNS A 2015 FORD F-150. THE CONTACT STATED THAT THE DOOR LATCH MALFUNCTIONED AND THE REAR DRIVER'S SIDE DOOR FAILED TO UNLATCH WHILE ATTEMPTING TO OPEN THE DOOR FROM INSIDE THE VEHICLE. THE CONTACT INDICATED THAT DURING THE WINTER MONTHS, THE DOOR FAILED TO OPEN FROM THE INSIDE OR THE OUTSIDE OF THE VEHICLE HOWEVER, DURING THE SUMMER MONTHS, THE DOOR FAILED TO OPEN FROM INSIDE THE VEHICLE. THE VEHICLE WAS TAKEN TO AUTOSAVER FORD LOCATED AT 11125 NY-22, COMSTOCK, NY 12821, WHO SPRAYED LUBRICANT ON THE LOCKING MECHANISM HOWEVER, THE FAILURE PERSISTED. ADDITIONALLY, THE FRONT WINDSHIELD WASHER FLUID FROZE IN COLDER WEATHER CAUSING THE DRIVER TO BE UNABLE TO CLEAN THE FRONT WINDSHIELD. THE CAUSE OF THE FAILURE WAS NOT DETERMINED. THE LOCAL DEALER WAS NOTIFIED BUT NO ASSISTANCE WAS OFFERED. THE MANUFACTURER WAS NOTIFIED OF THE FAILURE. THE FAILURE MILEAGE WAS 15,000.</t>
  </si>
  <si>
    <t>1FMSK8DH3LG</t>
  </si>
  <si>
    <t>TRIED TO START THE CAR AND WOULD NOT START. THE SCREEN ON DASH BOARD WENT CRAZY AND EVERYTHING WAS FLASHING. HEAD LAMPS CAME ON AND AIR BLOWER FOR HEAT CAME ON HIGH AUTOMATICALLY. SEEMED LIKE SOME KIND OF ELECTRICAL PROBLEM. THE DASH WAS FLASHING EVERYTHING AND WOULD NOT START THE CAR. WAITING FOR THE TOW TRUCK FOR 2 HOURS AND I TRIED AGAIN AND IT STARTED JUST FINE. BROUGHT THE CAR HOME BUT CAN NOT DUPLICATED THE PROBLEM. THERE IS SOMETHING WRONG WITH IT. I TAKE 5 BOYS FOR FOOTBALL PRACTICE AND DON'T WANT THIS CAR TO LET ME AND THOSE BOYS SITTING IN THE DARK..THIS IS WHY I BOUGHT A NEW CAR SO IT WOULD BE MORE DEPENDABLE. IT WOULD NOT ALLOW ME TO START IT AND THE WHOLE DASH WAS GOING CRAZY AND FLASHING MANY THINGS . HOPE THIS HELPS.</t>
  </si>
  <si>
    <t>EXPLORER - 2020. TRIED TO START THE CAR AND WOULD NOT START. THE SCREEN ON DASH BOARD WENT CRAZY AND EVERYTHING WAS FLASHING. HEAD LAMPS CAME ON AND AIR BLOWER FOR HEAT CAME ON HIGH AUTOMATICALLY. SEEMED LIKE SOME KIND OF ELECTRICAL PROBLEM. THE DASH WAS FLASHING EVERYTHING AND WOULD NOT START THE CAR. WAITING FOR THE TOW TRUCK FOR 2 HOURS AND I TRIED AGAIN AND IT STARTED JUST FINE. BROUGHT THE CAR HOME BUT CAN NOT DUPLICATED THE PROBLEM. THERE IS SOMETHING WRONG WITH IT. I TAKE 5 BOYS FOR FOOTBALL PRACTICE AND DON'T WANT THIS CAR TO LET ME AND THOSE BOYS SITTING IN THE DARK..THIS IS WHY I BOUGHT A NEW CAR SO IT WOULD BE MORE DEPENDABLE. IT WOULD NOT ALLOW ME TO START IT AND THE WHOLE DASH WAS GOING CRAZY AND FLASHING MANY THINGS . HOPE THIS HELPS.</t>
  </si>
  <si>
    <t>1FTER4EH0LL</t>
  </si>
  <si>
    <t>THE WINDSHIELD AND REAR WINDOW ARE WAVEY, MAKING OBJECTS BLURRED. I'VE HAD THE TRUCK TO THE DEALER, THEY TELL ME THEY NEVER NOTICED IT BEFORE. I LOOKED AT THE 2021 RANGER PICKUPS AND THEY HAVE THE SAME PROBLEM. THE LARGER PICKUPS DON'T HAVE THE PROBLEM. IT MAKES IT HARD TO READ SIGNS AND TRAFFIC.</t>
  </si>
  <si>
    <t>RANGER - 2020. THE WINDSHIELD AND REAR WINDOW ARE WAVEY, MAKING OBJECTS BLURRED. I'VE HAD THE TRUCK TO THE DEALER, THEY TELL ME THEY NEVER NOTICED IT BEFORE. I LOOKED AT THE 2021 RANGER PICKUPS AND THEY HAVE THE SAME PROBLEM. THE LARGER PICKUPS DON'T HAVE THE PROBLEM. IT MAKES IT HARD TO READ SIGNS AND TRAFFIC.</t>
  </si>
  <si>
    <t>3FA6P0K94DR</t>
  </si>
  <si>
    <t>ABOUT A YEAR AFTER OWNING THE VEHICLE THE WINDSHIELD WIPERS STOPPED WORKING PROPERLY. IT STARTED AS AN INTERMITTENT PROBLEM AND TURNED INTO THEM NOT WORKING AT ALL. THIS HAS HAPPENED AFTER THE DEALER WARRANTY RAN OUT SO NATURALLY THEY WOULD NOT ACCEPT THE ISSUE. THEY WORK SOMEWHAT NOW AGAIN, BUT ONE WIPER IS HALFWAY UP MY WINDSHIELD AND THE OTHER KEEPS BREAKING OF ASSUMING BECUASE THEY ARE OUT OF SYNC WITH EACH OTHER. SO I HAVE ONE WIPER THAT IS ON THE DRIVER SIDE THAT SORT OF WORKS AND THIS VEHICLE I AM STILL PAYING ON, SO IT SUCKS BECAUSE I CANNOT DRIVE IT AND IT WON'T PASS INSPECTION DUE TO THIS. THERE ARE NUMEROUS OTHER ACCOUNTS ONLINE ABOUT THE SAME ISSUE AND FORD SEEMS TO IGNORE IT. I JUST WANT A RELIABLE VEHICLE THAT I'M PAYING FOR AND SO FAR THIS FORD FUSION HAS BEEN NOTHING BUT ISSUES.</t>
  </si>
  <si>
    <t>FUSION - 2013. ABOUT A YEAR AFTER OWNING THE VEHICLE THE WINDSHIELD WIPERS STOPPED WORKING PROPERLY. IT STARTED AS AN INTERMITTENT PROBLEM AND TURNED INTO THEM NOT WORKING AT ALL. THIS HAS HAPPENED AFTER THE DEALER WARRANTY RAN OUT SO NATURALLY THEY WOULD NOT ACCEPT THE ISSUE. THEY WORK SOMEWHAT NOW AGAIN, BUT ONE WIPER IS HALFWAY UP MY WINDSHIELD AND THE OTHER KEEPS BREAKING OF ASSUMING BECUASE THEY ARE OUT OF SYNC WITH EACH OTHER. SO I HAVE ONE WIPER THAT IS ON THE DRIVER SIDE THAT SORT OF WORKS AND THIS VEHICLE I AM STILL PAYING ON, SO IT SUCKS BECAUSE I CANNOT DRIVE IT AND IT WON'T PASS INSPECTION DUE TO THIS. THERE ARE NUMEROUS OTHER ACCOUNTS ONLINE ABOUT THE SAME ISSUE AND FORD SEEMS TO IGNORE IT. I JUST WANT A RELIABLE VEHICLE THAT I'M PAYING FOR AND SO FAR THIS FORD FUSION HAS BEEN NOTHING BUT ISSUES.</t>
  </si>
  <si>
    <t>1FM5K7F88GG</t>
  </si>
  <si>
    <t>POWER LOCKS GET STUCK ON EITHER LOCK OR UNLOCKED NOT ALLOWING ME TO EITHER LOCK OR UNLOCK THE CAR DOOR ON DRIVER AND BACK PASSENGER DOOR. PLASTIC STRIPPING PANELS ON FRONT DRIVER AND PASSENGER DOORS ARE COMING OFF AND THE PANELS CONNECTED TO THE WINDSHIELD ON BOTH SIDES. POWER SEATS DO NOT HOLD THE MEMORY OF WHERE IT WAS LEFT. THE SEAT GOES ALL THE WAY UP TO THE STEERING WHEEL WHEN MEMORY BUTTONS ARE PRESSED OR IF THE KEYLESS CODE ON THE DOOR IS USED TO UNLOCKED THE CAR. KEYLESS ENTRY WILL UNLOCK WITHOUT TO CODE BEING TYPED IN CORRECTLY. USING THE FIRST THREE NUMBERS CAN UNLOCK THE DOOR. ALL OF THESE THINGS HAPPEN WILL THE CAR IS STATIONARY.</t>
  </si>
  <si>
    <t>EXPLORER - 2016. POWER LOCKS GET STUCK ON EITHER LOCK OR UNLOCKED NOT ALLOWING ME TO EITHER LOCK OR UNLOCK THE CAR DOOR ON DRIVER AND BACK PASSENGER DOOR. PLASTIC STRIPPING PANELS ON FRONT DRIVER AND PASSENGER DOORS ARE COMING OFF AND THE PANELS CONNECTED TO THE WINDSHIELD ON BOTH SIDES. POWER SEATS DO NOT HOLD THE MEMORY OF WHERE IT WAS LEFT. THE SEAT GOES ALL THE WAY UP TO THE STEERING WHEEL WHEN MEMORY BUTTONS ARE PRESSED OR IF THE KEYLESS CODE ON THE DOOR IS USED TO UNLOCKED THE CAR. KEYLESS ENTRY WILL UNLOCK WITHOUT TO CODE BEING TYPED IN CORRECTLY. USING THE FIRST THREE NUMBERS CAN UNLOCK THE DOOR. ALL OF THESE THINGS HAPPEN WILL THE CAR IS STATIONARY.</t>
  </si>
  <si>
    <t>1FTEW1EG4FK</t>
  </si>
  <si>
    <t>LEFT FOR WORK, 44 DEGREES.  TURNED REAR DEFROSTER ON, FOUR MILES DOWN ROAD HEARD A LOUD BANG OR POP SOUND.  BACK WINDSHIELD HAD BASICALLY EXPLODED.  DRIVING 50MPH.  HAS A SLIDING GLASS WAS NOT BROKEN,  BUT ENTIRE BACK WINDOW BURST</t>
  </si>
  <si>
    <t>F-150 - 2015. LEFT FOR WORK, 44 DEGREES.  TURNED REAR DEFROSTER ON, FOUR MILES DOWN ROAD HEARD A LOUD BANG OR POP SOUND.  BACK WINDSHIELD HAD BASICALLY EXPLODED.  DRIVING 50MPH.  HAS A SLIDING GLASS WAS NOT BROKEN,  BUT ENTIRE BACK WINDOW BURST</t>
  </si>
  <si>
    <t>3FADP4EJ8CM</t>
  </si>
  <si>
    <t>THE DOOR LATCH IS BROKEN, THE DOOR IS OPEN .  I CALL A FORD DEALER AND THEY TELL ME, THAT THEY CAN'T DO THE SERVICE BECAUSE FORD DOESN'T HAVE THIS PART AVAILABLE.</t>
  </si>
  <si>
    <t>FIESTA - 2012. THE DOOR LATCH IS BROKEN, THE DOOR IS OPEN .  I CALL A FORD DEALER AND THEY TELL ME, THAT THEY CAN'T DO THE SERVICE BECAUSE FORD DOESN'T HAVE THIS PART AVAILABLE.</t>
  </si>
  <si>
    <t>1FT7W2BTXLE</t>
  </si>
  <si>
    <t>BACKING UP IN REVERSE WITH A TRAILER. CLEAR SKIES, DRY WEATHER AND DURING DAYLIGHT. TAILGATE OPENS AND HITS THE TRAILER JACK CAUSING EXTENSIVE DAMAGE TO TAILGATE, TAILGATE RAIL, PULL OUT STEP.</t>
  </si>
  <si>
    <t>F-250 - 2020. BACKING UP IN REVERSE WITH A TRAILER. CLEAR SKIES, DRY WEATHER AND DURING DAYLIGHT. TAILGATE OPENS AND HITS THE TRAILER JACK CAUSING EXTENSIVE DAMAGE TO TAILGATE, TAILGATE RAIL, PULL OUT STEP.</t>
  </si>
  <si>
    <t>I WAS DRIVING MY CAR OUT OF THE GAS STATION AND I TURNED LEFT AND HONKED THE HORN BECAUSE SOMEONE WAS STILL SITTING AT THE GREEN LIGHT. AS I TURNED MY STEERING WHEEL BACK STRAIGHT THE WIPERS CAME ON BY THEMSELVES AND WOULDN'T GO BACK OFF. THIS HAS BEEN GOING ON FOR A YEAR. THEY TURN ON BY THEMSELVES EVEN WHEN THE KEY IS OUT OF THE IGNITION. I HAVE VIDEO PROOF NOT PICTURES. THEY DON'T WORK IN THE RAIN AND I'VE TRIED JUST ABOUT EVERYTHING I CAN TO FIX THEM BUT TO NO AVAIL. IF YOU LOOK UP WIPERS COMING ON BY THEMSELVES ON 2013 FORD FOCUS YOU'LL SEE THAT MY CAR ISN'T THE ONLY ONE DOING THIS. I'M SCARED SOMEONE IS GOING TO GET INJURED OR POSSIBLY KILLED BECAUSE THEY COULDN'T SEE WHEN A RAINSTORM SNEAKS UP ON THEM.</t>
  </si>
  <si>
    <t>FOCUS - 2013. I WAS DRIVING MY CAR OUT OF THE GAS STATION AND I TURNED LEFT AND HONKED THE HORN BECAUSE SOMEONE WAS STILL SITTING AT THE GREEN LIGHT. AS I TURNED MY STEERING WHEEL BACK STRAIGHT THE WIPERS CAME ON BY THEMSELVES AND WOULDN'T GO BACK OFF. THIS HAS BEEN GOING ON FOR A YEAR. THEY TURN ON BY THEMSELVES EVEN WHEN THE KEY IS OUT OF THE IGNITION. I HAVE VIDEO PROOF NOT PICTURES. THEY DON'T WORK IN THE RAIN AND I'VE TRIED JUST ABOUT EVERYTHING I CAN TO FIX THEM BUT TO NO AVAIL. IF YOU LOOK UP WIPERS COMING ON BY THEMSELVES ON 2013 FORD FOCUS YOU'LL SEE THAT MY CAR ISN'T THE ONLY ONE DOING THIS. I'M SCARED SOMEONE IS GOING TO GET INJURED OR POSSIBLY KILLED BECAUSE THEY COULDN'T SEE WHEN A RAINSTORM SNEAKS UP ON THEM.</t>
  </si>
  <si>
    <t>1FM5K7B87FG</t>
  </si>
  <si>
    <t>TL* THE CONTACT OWNS A 2015 FORD EXPLORER. THE CONTACT STATED WHILE DRIVING APPROXIMATELY 50 - 55 MPH, THE DRIVER'S SIDE WINDSHIELD MOLDING DETACHED FROM THE VEHICLE. THE CONTACT STATED THAT THERE WAS A RATTLING SOUND FROM AIR SEEPING THROUGH THE WINDSHIELD. THE CONTACT CONTACTED HOMER SKELTON FORD (6950 HANNA COVE, OLIVE BRANCH, MS 38654; (662) 638-0369) WHO REPLACED THE WINDSHIELD MOLDING ON THE DRIVER'S SIDE. THE CONTACT STATED THE FAILURE RECURRED ON THE PASSENGER'S SIDE. THE PASSENGER'S SIDE WAS NOT REPAIRED. THE MANUFACTURER WAS MADE AWARE OF THE FAILURE AND INFORMED THE CONTACT THAT THERE WERE NO RECALLS ON THE VEHICLE. THE MANUFACTURER REFERRED THE CONTACT TO NHTSA. THE APPROXIMATE FAILURE MILEAGE WAS 50,000.</t>
  </si>
  <si>
    <t>EXPLORER - 2015. TL* THE CONTACT OWNS A 2015 FORD EXPLORER. THE CONTACT STATED WHILE DRIVING APPROXIMATELY 50 - 55 MPH, THE DRIVER'S SIDE WINDSHIELD MOLDING DETACHED FROM THE VEHICLE. THE CONTACT STATED THAT THERE WAS A RATTLING SOUND FROM AIR SEEPING THROUGH THE WINDSHIELD. THE CONTACT CONTACTED HOMER SKELTON FORD (6950 HANNA COVE, OLIVE BRANCH, MS 38654; (662) 638-0369) WHO REPLACED THE WINDSHIELD MOLDING ON THE DRIVER'S SIDE. THE CONTACT STATED THE FAILURE RECURRED ON THE PASSENGER'S SIDE. THE PASSENGER'S SIDE WAS NOT REPAIRED. THE MANUFACTURER WAS MADE AWARE OF THE FAILURE AND INFORMED THE CONTACT THAT THERE WERE NO RECALLS ON THE VEHICLE. THE MANUFACTURER REFERRED THE CONTACT TO NHTSA. THE APPROXIMATE FAILURE MILEAGE WAS 50,000.</t>
  </si>
  <si>
    <t>1FMCU9JX2GU</t>
  </si>
  <si>
    <t>2016 FORD ESCAPE DOOR WILL NOT STAY CLOSED. I WAS BACKING UP OUT OF MY DRIVEWAY WHEN THE LIGHT ALERTED ME THAT THE REAR DRIVERS DOOR WAS NOT CLOSED, I GOT OUT AND CLOSED IT AGAIN BUT IT WILL NOT STAYED CLOSED. UPON CLOSER INSPECTION THE LATCH WILL NOT ENGAGE. MY VEHICLE WAS NOT INCLUDED IN A RECALL OF 2013-2015 FORD ESCAPES WITH THE SAME LATCH DEFECT.</t>
  </si>
  <si>
    <t>ESCAPE - 2016. 2016 FORD ESCAPE DOOR WILL NOT STAY CLOSED. I WAS BACKING UP OUT OF MY DRIVEWAY WHEN THE LIGHT ALERTED ME THAT THE REAR DRIVERS DOOR WAS NOT CLOSED, I GOT OUT AND CLOSED IT AGAIN BUT IT WILL NOT STAYED CLOSED. UPON CLOSER INSPECTION THE LATCH WILL NOT ENGAGE. MY VEHICLE WAS NOT INCLUDED IN A RECALL OF 2013-2015 FORD ESCAPES WITH THE SAME LATCH DEFECT.</t>
  </si>
  <si>
    <t>2FMDK3J91DB</t>
  </si>
  <si>
    <t>MY 2013 FORD EDGE HAS BEEN HAVING ISSUES WITH THE DRIVER'S DOOR LATCH SENSOR.  THE SENSOR DOES NOT WORK PROPERLY AND THE VEHICLE COMPUTER IS CONSTANTLY THINKING THAT MY DOOR IS AJAR.  IT ILLUMINATES THE INTERIOR LIGHTS CAUSING DISTRACTIONS AND SAFETY ISSUES FOR ME TRYING TO DRIVE AND OTHER DRIVERS AROUND ME, ESPECIALLY SINCE I WORK 3RD SHIFT AND DO A LOT OF NIGHTTIME DRIVING.  IT HAS DRAINED MY BATTERY NUMEROUS TIMES DUE TO IT SETTING MY ALARM OFF INTERMITTENTLY BECAUSE IT ALL OF THE SUDDEN THINKS MY DOOR IS OPEN WHEN I HAVE IT PARKED.  I HAVE READ SO MANY COMPLAINTS OF THIS ISSUE.  THIS SHOULD HAVE BEEN A RECALL BY FORD YEARS AGO AS THIS IS A SAFETY HAZARD.  FORD SENT A LETTER OUT STATING THAT THEY WOULD DO A ONE-TIME COURTESY FIX FOR PEOPLE HAVING THIS PROBLEM, HOWEVER, THEY LISTED REQUIREMENTS FOR MILEAGE AND AGE OF VEHICLE THAT YOU HAD TO MEET TO HAVE THEM FIX IT.  SO EVEN THOUGH I HAVE OWNED THIS CAR SINCE 35,000 MILES, THEY TOLD ME THAT I DIDN'T QUALIFY.  FORD IS NOT GOING TO STEP UP ON THEIR OWN AND BE RESPONSIBLE ABOUT THIS, THEY NEED IT TO BE FORCED ON THEM TO DO SO.</t>
  </si>
  <si>
    <t>EDGE - 2013. MY 2013 FORD EDGE HAS BEEN HAVING ISSUES WITH THE DRIVER'S DOOR LATCH SENSOR.  THE SENSOR DOES NOT WORK PROPERLY AND THE VEHICLE COMPUTER IS CONSTANTLY THINKING THAT MY DOOR IS AJAR.  IT ILLUMINATES THE INTERIOR LIGHTS CAUSING DISTRACTIONS AND SAFETY ISSUES FOR ME TRYING TO DRIVE AND OTHER DRIVERS AROUND ME, ESPECIALLY SINCE I WORK 3RD SHIFT AND DO A LOT OF NIGHTTIME DRIVING.  IT HAS DRAINED MY BATTERY NUMEROUS TIMES DUE TO IT SETTING MY ALARM OFF INTERMITTENTLY BECAUSE IT ALL OF THE SUDDEN THINKS MY DOOR IS OPEN WHEN I HAVE IT PARKED.  I HAVE READ SO MANY COMPLAINTS OF THIS ISSUE.  THIS SHOULD HAVE BEEN A RECALL BY FORD YEARS AGO AS THIS IS A SAFETY HAZARD.  FORD SENT A LETTER OUT STATING THAT THEY WOULD DO A ONE-TIME COURTESY FIX FOR PEOPLE HAVING THIS PROBLEM, HOWEVER, THEY LISTED REQUIREMENTS FOR MILEAGE AND AGE OF VEHICLE THAT YOU HAD TO MEET TO HAVE THEM FIX IT.  SO EVEN THOUGH I HAVE OWNED THIS CAR SINCE 35,000 MILES, THEY TOLD ME THAT I DIDN'T QUALIFY.  FORD IS NOT GOING TO STEP UP ON THEIR OWN AND BE RESPONSIBLE ABOUT THIS, THEY NEED IT TO BE FORCED ON THEM TO DO SO.</t>
  </si>
  <si>
    <t>1FT8W4DT5KE</t>
  </si>
  <si>
    <t>TL* THE CONTACT OWNS A 2019 FORD F-450. THE CONTACT STATED THAT WHILE DRIVING AT VARIOUS SPEEDS, THE DRIVER'S SEAT MOVED BACKWARDS AND CONTACT WAS UNABLE TO DEPRESS THE BRAKE OR ACCELERATOR PEDAL. ADDITIONALLY, THE RADIO INDEPENDENTLY ACTIVATED AND THE FRONT WINDSHIELD BECAME FOGGY. THE VEHICLE WAS TAKEN TO NICK NICHOLAS FORD INC (2901 FL-44, INVERNESS, FL 34453(352) 726-1231) WHERE THE MECHANIC WAS UNABLE TO DUPLICATE THE FAILURE. THE VEHICLE WAS NOT DIAGNOSED NOR REPAIRED. THE MANUFACTURER WAS CONTACTED HOWEVER, NO FURTHER ASSISTANCE WAS PROVIDED. THE FAILURE MILEAGE WAS 9,900.</t>
  </si>
  <si>
    <t>F-450 - 2019. TL* THE CONTACT OWNS A 2019 FORD F-450. THE CONTACT STATED THAT WHILE DRIVING AT VARIOUS SPEEDS, THE DRIVER'S SEAT MOVED BACKWARDS AND CONTACT WAS UNABLE TO DEPRESS THE BRAKE OR ACCELERATOR PEDAL. ADDITIONALLY, THE RADIO INDEPENDENTLY ACTIVATED AND THE FRONT WINDSHIELD BECAME FOGGY. THE VEHICLE WAS TAKEN TO NICK NICHOLAS FORD INC (2901 FL-44, INVERNESS, FL 34453(352) 726-1231) WHERE THE MECHANIC WAS UNABLE TO DUPLICATE THE FAILURE. THE VEHICLE WAS NOT DIAGNOSED NOR REPAIRED. THE MANUFACTURER WAS CONTACTED HOWEVER, NO FURTHER ASSISTANCE WAS PROVIDED. THE FAILURE MILEAGE WAS 9,900.</t>
  </si>
  <si>
    <t>ON AUGUST 9, 2020 THE ELECTRIC AUTOMATIC TAILGATE OPENNING DEVICE MALFUNCTIONED WHILE I WAS DRIVING MY 2020 F-250 TOWING A FIFTH WHEEL TRAILER AT THE TIME. THE TAIL GATE OPENNED WHILE I WAS DRIVING THE TRUCK CAUSING EXTENSIVE DAMAGE TO MY TRAILER AND TRUCK TAIL GATE. WHILE I WAS DRING IN A NEIGHBORHOOD AT LESS THAN 15 MILES PER HOUR, WITH NO TRAFFIC,  AND WAS ABLE TO PULL OVER SAFELY, I STILL HAD TO BLOCK TRAFFIC AND IF THIS MALFUNCTION OCCURRED UNDER DIFFERENT CIRCUMSTANCES FAR MORE SIGNIFICANT SAFETY IMPACT, INCLUDING INJURY AND POSSIBLE DEATH COULD HAVE OCCURRED. THE NHTSA HAS ISSUED PREVIOUS SAFETY RECALLS FOR FORD TRUCKS 2017-2019 FOR THE EXACT SAME ISSUE. WHILE FORD CONTENDS THEY HAVE FIXED THE PROBLEM IN THIER 2020 MODEL, THAT IS OBVIOUSLY NOT THE CASE AS THIS OCCURRED WHILE I WAS DRIVING THE VEHICLE WITH THE TAILGATE CLOSED/SECURED PRIOR TO THE VEHICLE MOVING. THIS IS A SERIOUS SAFETY ISSUE THAT MUST BE ADDRESSED. I HAVE REPORTED THIS TO FORD TWICE, THEIR CASE REFERENCE NUMBERS ARE PROVIDED HERE: CAS-27558976-X5L5C1 AND CAS-27335518. FORD HAS REFUSED TO ACCEPT RESPONSIBILITY OR TAKE CORRECTIVE ACTION.</t>
  </si>
  <si>
    <t>F-250 - 2020. ON AUGUST 9, 2020 THE ELECTRIC AUTOMATIC TAILGATE OPENNING DEVICE MALFUNCTIONED WHILE I WAS DRIVING MY 2020 F-250 TOWING A FIFTH WHEEL TRAILER AT THE TIME. THE TAIL GATE OPENNED WHILE I WAS DRIVING THE TRUCK CAUSING EXTENSIVE DAMAGE TO MY TRAILER AND TRUCK TAIL GATE. WHILE I WAS DRING IN A NEIGHBORHOOD AT LESS THAN 15 MILES PER HOUR, WITH NO TRAFFIC,  AND WAS ABLE TO PULL OVER SAFELY, I STILL HAD TO BLOCK TRAFFIC AND IF THIS MALFUNCTION OCCURRED UNDER DIFFERENT CIRCUMSTANCES FAR MORE SIGNIFICANT SAFETY IMPACT, INCLUDING INJURY AND POSSIBLE DEATH COULD HAVE OCCURRED. THE NHTSA HAS ISSUED PREVIOUS SAFETY RECALLS FOR FORD TRUCKS 2017-2019 FOR THE EXACT SAME ISSUE. WHILE FORD CONTENDS THEY HAVE FIXED THE PROBLEM IN THIER 2020 MODEL, THAT IS OBVIOUSLY NOT THE CASE AS THIS OCCURRED WHILE I WAS DRIVING THE VEHICLE WITH THE TAILGATE CLOSED/SECURED PRIOR TO THE VEHICLE MOVING. THIS IS A SERIOUS SAFETY ISSUE THAT MUST BE ADDRESSED. I HAVE REPORTED THIS TO FORD TWICE, THEIR CASE REFERENCE NUMBERS ARE PROVIDED HERE: CAS-27558976-X5L5C1 AND CAS-27335518. FORD HAS REFUSED TO ACCEPT RESPONSIBILITY OR TAKE CORRECTIVE ACTION.</t>
  </si>
  <si>
    <t>MY RAPTOR HAD BEEN PARKED IN GARAGE FOR SEVERAL DAYS, WHEN I OPENED DOOR TO GET OUT SOMETHING. UPON CLOSING THE DOOR THE BACK WINDOW EXPLODED OUTWARDLY. I STUDIED THIS ONLINE OVER THE WEEKEND AND FOUND MANY COMPLAINTS ON IT. FORD REFUSES TO ACKNOWLEDGE A PROBLEM. IT WAS BETWEEN 65-70 WHEN THIS HAPPENED. MOST COMPLAINTS SAID IT HAPPENED WHILE THEY WAS DRIVING. FORD INSISTS SOMETHING HIT THEM. ALL OF THEM OVER THE YEARS?? MINE WAS PARKED IN GARAGE WITH ANOTHER CAR IN PERFECT WEATHER.  WE ARE GRATEFUL OUR SMALL GRANDCHILDREN WASN'T CLOSE. THE FORCE CAN BE SEEN IN THE PICTURES. FORD NEEDS TO BE MADE TO FIX THIS ISSUE. THEY REFUSED OUR WARRANTY WHEN TRUCK ONLY HAS 22,000 MILES.</t>
  </si>
  <si>
    <t>F-150 - 2018. MY RAPTOR HAD BEEN PARKED IN GARAGE FOR SEVERAL DAYS, WHEN I OPENED DOOR TO GET OUT SOMETHING. UPON CLOSING THE DOOR THE BACK WINDOW EXPLODED OUTWARDLY. I STUDIED THIS ONLINE OVER THE WEEKEND AND FOUND MANY COMPLAINTS ON IT. FORD REFUSES TO ACKNOWLEDGE A PROBLEM. IT WAS BETWEEN 65-70 WHEN THIS HAPPENED. MOST COMPLAINTS SAID IT HAPPENED WHILE THEY WAS DRIVING. FORD INSISTS SOMETHING HIT THEM. ALL OF THEM OVER THE YEARS?? MINE WAS PARKED IN GARAGE WITH ANOTHER CAR IN PERFECT WEATHER.  WE ARE GRATEFUL OUR SMALL GRANDCHILDREN WASN'T CLOSE. THE FORCE CAN BE SEEN IN THE PICTURES. FORD NEEDS TO BE MADE TO FIX THIS ISSUE. THEY REFUSED OUR WARRANTY WHEN TRUCK ONLY HAS 22,000 MILES.</t>
  </si>
  <si>
    <t>1FMCU0G63LU</t>
  </si>
  <si>
    <t>SWITCH THAT OPERATES SIDE REAR VIEW MIRRORS IS BROKEN</t>
  </si>
  <si>
    <t xml:space="preserve"> SIDE AND REAR VIEW MIRRORS | SWITCH PROBLEMS</t>
  </si>
  <si>
    <t>ESCAPE - 2020. SWITCH THAT OPERATES SIDE REAR VIEW MIRRORS IS BROKEN</t>
  </si>
  <si>
    <t>THE TRUNK RANDOMLY OPENS ON IT'S OWN WHILE PARKED.</t>
  </si>
  <si>
    <t>FUSION - 2016. THE TRUNK RANDOMLY OPENS ON IT'S OWN WHILE PARKED.</t>
  </si>
  <si>
    <t>1FADP5BU3GL</t>
  </si>
  <si>
    <t>THE PASSENGER-SIDE BOTTOM CORNER OF THE WINDSHIELD HAS BECOME UNGLUED. A GLASS REPAIR SHOP INFORMED US THAT THE FRONT PASSENGER AIR BAD DEPLOYS OFF OF THE WINDSHIELD. IN THE EVENT OF AN ACCIDENT, THE PASSENGER SIDE FRONT AIR BAG MAY NOT FUNCTION PROPERLY, RESULTING IN INCREASED RISK OF INJURY TO THE FRONT SEAT PASSENGER.  WE NOTICED THE RIGHT BOTTOM CORNER OF THE WINDSHIELD LIFTING UP WHEN WE WERE CLEANING THE WINDSHIELD FROM THE INSIDE.  THE VEHICLE IS BEING TAKEN TO FORD FOR A DIAGNOSTIC EVALUATION, BUT ALL WARRANTIES HAVE EXPIRED.</t>
  </si>
  <si>
    <t>WINDSHIELD | DESIGN</t>
  </si>
  <si>
    <t>C-MAX - 2016. THE PASSENGER-SIDE BOTTOM CORNER OF THE WINDSHIELD HAS BECOME UNGLUED. A GLASS REPAIR SHOP INFORMED US THAT THE FRONT PASSENGER AIR BAD DEPLOYS OFF OF THE WINDSHIELD. IN THE EVENT OF AN ACCIDENT, THE PASSENGER SIDE FRONT AIR BAG MAY NOT FUNCTION PROPERLY, RESULTING IN INCREASED RISK OF INJURY TO THE FRONT SEAT PASSENGER.  WE NOTICED THE RIGHT BOTTOM CORNER OF THE WINDSHIELD LIFTING UP WHEN WE WERE CLEANING THE WINDSHIELD FROM THE INSIDE.  THE VEHICLE IS BEING TAKEN TO FORD FOR A DIAGNOSTIC EVALUATION, BUT ALL WARRANTIES HAVE EXPIRED.</t>
  </si>
  <si>
    <t>2FMTK3AP1FB</t>
  </si>
  <si>
    <t>DISCOVERED NON-IMPACT WAVY CRACKS ON THE BACK PANEL OF MY PANORAMIC SUNROOF AS IT WAS PARKED IN A PARKING LOT AT WALGREEN'S. WAS NOT PARKED UNDER ANY TREES OR OTHER STRUCTURES. CAR STAYS IN GARAGE AND ROOF IS RARELY USED. UPON AN INTERNET SEARCH, THIS APPEARS TO BE COMMON WITH FORD EDGES AND THERE IS A CLASS ACTION LAWSUIT. THIS IS A MANUFACTURER DEFECT.</t>
  </si>
  <si>
    <t>EDGE - 2015. DISCOVERED NON-IMPACT WAVY CRACKS ON THE BACK PANEL OF MY PANORAMIC SUNROOF AS IT WAS PARKED IN A PARKING LOT AT WALGREEN'S. WAS NOT PARKED UNDER ANY TREES OR OTHER STRUCTURES. CAR STAYS IN GARAGE AND ROOF IS RARELY USED. UPON AN INTERNET SEARCH, THIS APPEARS TO BE COMMON WITH FORD EDGES AND THERE IS A CLASS ACTION LAWSUIT. THIS IS A MANUFACTURER DEFECT.</t>
  </si>
  <si>
    <t>1FMSK7FH5LG</t>
  </si>
  <si>
    <t>HOOD HAS NO SAFETY LATCH.  CAR WAS IN MOTION AT APPROXIMATELY 10MPH ON A SUBDIVISION STREET AND HOOD ABRUPTLY LIFTED ONTO WINDSHIELD AND BUSTED WINDSHIELD.  THIS RESULTED IN GLASS PARTICLES FLYING INTO THE CAB ONTO BOTH FRONT SEATING AREAS.</t>
  </si>
  <si>
    <t>EXPLORER - 2020. HOOD HAS NO SAFETY LATCH.  CAR WAS IN MOTION AT APPROXIMATELY 10MPH ON A SUBDIVISION STREET AND HOOD ABRUPTLY LIFTED ONTO WINDSHIELD AND BUSTED WINDSHIELD.  THIS RESULTED IN GLASS PARTICLES FLYING INTO THE CAB ONTO BOTH FRONT SEATING AREAS.</t>
  </si>
  <si>
    <t>3FAHP0JA6BR</t>
  </si>
  <si>
    <t>WHEN MY WIFE GOT IN HER CAR TO GO TO WORK, THE DRIVER DOOR WOULD NOT LATCH. WHEN PUSHING THE DOOR ALL THE WAY TO THE CLOSED POSITION IT APPEARED AS IF IT WAS SHUT, BUT THERE WAS NEVER ANY FORCE HOLDING THE DOOR IN PLACE. WE MANAGED TO GET THE DOOR TO APPEAR CLOSED BY ME PUSHING IT SHUT AND HER HITTING THE LOCK BUTTON FROM THE INSIDE. AT THIS POINT, IF SHE ONLY PUSHED OUT A LITTLE BIT ON THE DOOR, IT SEEMED THE LATCH WOULD HOLD. HOWEVER, SHE TOLD ME IT FLUNG OPEN WHEN SHE MADE A RIGHT HAND TURN TO DROP IT OFF AT THE MECHANIC'S.    THIS HAPPENED WITHOUT WARNING. THERE HAS A NEVER BEEN ANY PROBLEM WITH THE LATCH OF THE DRIVER DOOR. THIS VEHICLE WAS STATIONARY WHEN WE DISCOVERED THE ISSUE.</t>
  </si>
  <si>
    <t>FUSION - 2011. WHEN MY WIFE GOT IN HER CAR TO GO TO WORK, THE DRIVER DOOR WOULD NOT LATCH. WHEN PUSHING THE DOOR ALL THE WAY TO THE CLOSED POSITION IT APPEARED AS IF IT WAS SHUT, BUT THERE WAS NEVER ANY FORCE HOLDING THE DOOR IN PLACE. WE MANAGED TO GET THE DOOR TO APPEAR CLOSED BY ME PUSHING IT SHUT AND HER HITTING THE LOCK BUTTON FROM THE INSIDE. AT THIS POINT, IF SHE ONLY PUSHED OUT A LITTLE BIT ON THE DOOR, IT SEEMED THE LATCH WOULD HOLD. HOWEVER, SHE TOLD ME IT FLUNG OPEN WHEN SHE MADE A RIGHT HAND TURN TO DROP IT OFF AT THE MECHANIC'S.    THIS HAPPENED WITHOUT WARNING. THERE HAS A NEVER BEEN ANY PROBLEM WITH THE LATCH OF THE DRIVER DOOR. THIS VEHICLE WAS STATIONARY WHEN WE DISCOVERED THE ISSUE.</t>
  </si>
  <si>
    <t>1FT7W2BT6HE</t>
  </si>
  <si>
    <t>WHEN IT RAINS THERE IS WATER DRIPPING FROM MY PASSENGER SIDE A PILLAR TRIM PANEL AND GLOVE BOX PUDDLING ON THE FLOOR BOARDS. THE FORD DEALER NEAR ME HAS WATER TESTED THE TRUCK AND HAS NOT FOUND ANYTHING, SO THEY WOULD LIKE A CONTRACTED GLASS SPECIALIST TO INSPECT THE WINDSHIELD SEAL EVEN THOUGH THEY COULDN'T FIND A LEAK IN IT.</t>
  </si>
  <si>
    <t>WINDSHIELD | WATER LEAK</t>
  </si>
  <si>
    <t>F-250 - 2017. WHEN IT RAINS THERE IS WATER DRIPPING FROM MY PASSENGER SIDE A PILLAR TRIM PANEL AND GLOVE BOX PUDDLING ON THE FLOOR BOARDS. THE FORD DEALER NEAR ME HAS WATER TESTED THE TRUCK AND HAS NOT FOUND ANYTHING, SO THEY WOULD LIKE A CONTRACTED GLASS SPECIALIST TO INSPECT THE WINDSHIELD SEAL EVEN THOUGH THEY COULDN'T FIND A LEAK IN IT.</t>
  </si>
  <si>
    <t>2FMPK4AP3HB</t>
  </si>
  <si>
    <t>MY SUNROOF RANDOMLY CRACKED WHILE I WAS GOING DOWN THE HIGHWAY. NOTHING HIT IT SO I WAS CURIOUS IF THIS WAS A COMMON PROBLEM.. I LOOKED AROUND ONLINE AND FOUND THAT IT IS IN FACT A COMMON ISSUE WITH SOME PEOPLE'S SUNROOFS EVEN EXPLODING!!! I CALLED FORD AND WAS TOLD THE EXACT SAME THING THAT I FOUND EVERYONE ELSE SAYING ONLINE.. THAT FORD WON'T DO ANYTHING TO FIX THE PROBLEM AND THAT SOME PEOPLE HAVE HAD THIS ISSUE HAPPEN MORE THAN ONCE... I AM NOW TERRIFIED TO DRIVE MY NEW (TO ME) VEHICLE THAT I JUST BOUGHT 2 MONTHS AGO.. MY GLASS INSURANCE IS GIVING ME ISSUES COVERING THIS BECAUSE IT'S NOT A WINDSHIELD AND I DON'T HAVE $2200 LAYING AROUND TO FIX IT AT THE MOMENT.. HOW LONG UNTIL IT STARTS LEAKING AND CAUSING OTHER ISSUES..???</t>
  </si>
  <si>
    <t>EDGE - 2017. MY SUNROOF RANDOMLY CRACKED WHILE I WAS GOING DOWN THE HIGHWAY. NOTHING HIT IT SO I WAS CURIOUS IF THIS WAS A COMMON PROBLEM.. I LOOKED AROUND ONLINE AND FOUND THAT IT IS IN FACT A COMMON ISSUE WITH SOME PEOPLE'S SUNROOFS EVEN EXPLODING!!! I CALLED FORD AND WAS TOLD THE EXACT SAME THING THAT I FOUND EVERYONE ELSE SAYING ONLINE.. THAT FORD WON'T DO ANYTHING TO FIX THE PROBLEM AND THAT SOME PEOPLE HAVE HAD THIS ISSUE HAPPEN MORE THAN ONCE... I AM NOW TERRIFIED TO DRIVE MY NEW (TO ME) VEHICLE THAT I JUST BOUGHT 2 MONTHS AGO.. MY GLASS INSURANCE IS GIVING ME ISSUES COVERING THIS BECAUSE IT'S NOT A WINDSHIELD AND I DON'T HAVE $2200 LAYING AROUND TO FIX IT AT THE MOMENT.. HOW LONG UNTIL IT STARTS LEAKING AND CAUSING OTHER ISSUES..???</t>
  </si>
  <si>
    <t>3FA6P0HD1GR</t>
  </si>
  <si>
    <t>THE DRIVERS SIDE DOOR LATCH WON'T LATCH. I HAVE NO WAY TO KEEP THE DOOR CLOSED. THE VEHICLE WAS PARKED WHEN THIS HAPPENED. IT WAS SITTING IN THE DIRECT SUN LIGHT, 105 DEGREES IN ARIZONA.</t>
  </si>
  <si>
    <t>FUSION - 2016. THE DRIVERS SIDE DOOR LATCH WON'T LATCH. I HAVE NO WAY TO KEEP THE DOOR CLOSED. THE VEHICLE WAS PARKED WHEN THIS HAPPENED. IT WAS SITTING IN THE DIRECT SUN LIGHT, 105 DEGREES IN ARIZONA.</t>
  </si>
  <si>
    <t>#01. THE PANEL LIGHT ARE NOT WORKING IN MY 2012 FORD FOCUS HATCHBACK SE - THE FUEL WARNING LIGHT DOES NOT WORK EITHER WAY - STATIONARY OR IN MOTION, THE LOW FUEL WARNING LIGHT DOES NOT COME ON. I NEED FURTHER ASSISTANCE IN TROUBLESHOOTING FOR THIS VEHICLE. TO INSPECT MY VEHICLE AND CHECK WHY THE LIGHTS ARE NOT COMING ON.  #2 THE POSITIVE BATTERY CABLE IS VERY CORRODED.    #3. I'MNOTABLE TO PROPERLYOPENCAR FRONT DOOR FROM OUTSIDE ONPASSENGERSIDE. I CAN OPEN THE DOOR BUT EXERTING A GREATER FORCE WHEN I PULL TO OPEN THIS DOOR THAN THE REST OF THE DOORS.*DT  *TR</t>
  </si>
  <si>
    <t>FOCUS - 2012. #01. THE PANEL LIGHT ARE NOT WORKING IN MY 2012 FORD FOCUS HATCHBACK SE - THE FUEL WARNING LIGHT DOES NOT WORK EITHER WAY - STATIONARY OR IN MOTION, THE LOW FUEL WARNING LIGHT DOES NOT COME ON. I NEED FURTHER ASSISTANCE IN TROUBLESHOOTING FOR THIS VEHICLE. TO INSPECT MY VEHICLE AND CHECK WHY THE LIGHTS ARE NOT COMING ON.  #2 THE POSITIVE BATTERY CABLE IS VERY CORRODED.    #3. I'MNOTABLE TO PROPERLYOPENCAR FRONT DOOR FROM OUTSIDE ONPASSENGERSIDE. I CAN OPEN THE DOOR BUT EXERTING A GREATER FORCE WHEN I PULL TO OPEN THIS DOOR THAN THE REST OF THE DOORS.*DT  *TR</t>
  </si>
  <si>
    <t>3FADP4BJ6FM</t>
  </si>
  <si>
    <t>TL* THE CONTACT OWNS A 2015 FORD FIESTA. THE CONTACT RECEIVED NOTIFICATION OF NHTSA CAMPAIGN NUMBER: 20V177000 (LATCHES/LOCKS/LINKAGES) HOWEVER, THE PART TO DO THE RECALL REPAIR WAS UNAVAILABLE. THE CONTACT STATED THAT THE MANUFACTURER EXCEEDED A REASONABLE AMOUNT OF TIME FOR THE RECALL REPAIR. THE CONTACT STATED THAT A DOOR UNLOCKED WHILE DRIVING WITHOUT WARNING OR AN AUDIBLE NOTIFICATION. THE VEHICLE WAS NOT REPAIRED. THE VEHICLE WAS TAKEN TO AUTONATION FORD TUSTIN (2 AUTO CENTER DRIVE, TUSTIN, CA 92782) AND THE VEHICLE WAS INSPECTED AND THE CONTACT WAS INFORMED THAT THE PART TO DO THE RECALL REPAIR WAS NOT YET AVAILABLE. VIN TOOL CONFIRMS PARTS NOT AVAILABLE. THE FAILURE MILEAGE WAS APPROXIMATELY 69,705.</t>
  </si>
  <si>
    <t>FIESTA - 2015. TL* THE CONTACT OWNS A 2015 FORD FIESTA. THE CONTACT RECEIVED NOTIFICATION OF NHTSA CAMPAIGN NUMBER: 20V177000 (LATCHES/LOCKS/LINKAGES) HOWEVER, THE PART TO DO THE RECALL REPAIR WAS UNAVAILABLE. THE CONTACT STATED THAT THE MANUFACTURER EXCEEDED A REASONABLE AMOUNT OF TIME FOR THE RECALL REPAIR. THE CONTACT STATED THAT A DOOR UNLOCKED WHILE DRIVING WITHOUT WARNING OR AN AUDIBLE NOTIFICATION. THE VEHICLE WAS NOT REPAIRED. THE VEHICLE WAS TAKEN TO AUTONATION FORD TUSTIN (2 AUTO CENTER DRIVE, TUSTIN, CA 92782) AND THE VEHICLE WAS INSPECTED AND THE CONTACT WAS INFORMED THAT THE PART TO DO THE RECALL REPAIR WAS NOT YET AVAILABLE. VIN TOOL CONFIRMS PARTS NOT AVAILABLE. THE FAILURE MILEAGE WAS APPROXIMATELY 69,705.</t>
  </si>
  <si>
    <t>1FMJU1HT0LE</t>
  </si>
  <si>
    <t>NEW VEHICLE PURCHASE ON 9/10/20, OWNER NOTICED HEADLIGHT BEAMS WERE POSSIBLY MISALIGNED APPROXIMATELY 9/22/20 IN A WELL LIT CITY. MISALIGNMENT WAS CONFIRMED WHEN TRAVELING FROM A TOWN WITH LESS LIGHTING ON 9/26/20. DRIVER NOTICED MISALIGNMENT CAUSES DELAYED REACTION TIME AS HILLS, CURVES, AND ROAD SIGNS WERE NOT VISIBLE. CONTACTED DEALERSHIP TO REPORT ISSUE ON 9/28/20. DEALERSHIP SCHEDULED APPOINTMENT TO REMEDY ISSUE FOR 10/15/20.</t>
  </si>
  <si>
    <t>HEADLIGHTS | MISALIGNED</t>
  </si>
  <si>
    <t>EXPEDITION - 2020. NEW VEHICLE PURCHASE ON 9/10/20, OWNER NOTICED HEADLIGHT BEAMS WERE POSSIBLY MISALIGNED APPROXIMATELY 9/22/20 IN A WELL LIT CITY. MISALIGNMENT WAS CONFIRMED WHEN TRAVELING FROM A TOWN WITH LESS LIGHTING ON 9/26/20. DRIVER NOTICED MISALIGNMENT CAUSES DELAYED REACTION TIME AS HILLS, CURVES, AND ROAD SIGNS WERE NOT VISIBLE. CONTACTED DEALERSHIP TO REPORT ISSUE ON 9/28/20. DEALERSHIP SCHEDULED APPOINTMENT TO REMEDY ISSUE FOR 10/15/20.</t>
  </si>
  <si>
    <t>1FT8W3DT5KE</t>
  </si>
  <si>
    <t>OUR VEHICLE HAS EXPERIENCED THE FORD "DEATH WOBBLE" ON MULTIPLE OCCASIONS.  THIS IS PARTICULARLY CONCERNING AND DANGEROUS WHILE TOWING A 20K POUND FIFTH WHEEL.  AT ONE POINT THE WOBBLE WAS SO SEVERE THAT IT DAMAGED OUR FIFTH WHEEL, THE BED OF THE TRUCK, AND WE COULD NOT CONTROL THE VEHICLE WHEN WE HIT A BUMP IN THE ROAD.  FORD HAS A BAD REPUTATION FOR THIS ISSUE, LONG STANDING, AND I REQUEST THE FEDERAL GOVERNMENT WOULD INVESTIGATE WHY THEY CONTINUE TO PRODUCE VEHICLES WITHOUT CORRECTING THE ISSUE.  WE HAVE HAD OURS FIXED BUT THIS COULD HAVE RESULTED IN DEATH AND IT IS NOT ACCEPTABLE THAT FORD CONTINUES TO SELL A PRODUCT WITH A POTENTIALLY DEADLY SAFETY ISSUE.  THE DATE BELOW IS ONE OF MANY DATES.</t>
  </si>
  <si>
    <t>F-350 - 2019. OUR VEHICLE HAS EXPERIENCED THE FORD "DEATH WOBBLE" ON MULTIPLE OCCASIONS.  THIS IS PARTICULARLY CONCERNING AND DANGEROUS WHILE TOWING A 20K POUND FIFTH WHEEL.  AT ONE POINT THE WOBBLE WAS SO SEVERE THAT IT DAMAGED OUR FIFTH WHEEL, THE BED OF THE TRUCK, AND WE COULD NOT CONTROL THE VEHICLE WHEN WE HIT A BUMP IN THE ROAD.  FORD HAS A BAD REPUTATION FOR THIS ISSUE, LONG STANDING, AND I REQUEST THE FEDERAL GOVERNMENT WOULD INVESTIGATE WHY THEY CONTINUE TO PRODUCE VEHICLES WITHOUT CORRECTING THE ISSUE.  WE HAVE HAD OURS FIXED BUT THIS COULD HAVE RESULTED IN DEATH AND IT IS NOT ACCEPTABLE THAT FORD CONTINUES TO SELL A PRODUCT WITH A POTENTIALLY DEADLY SAFETY ISSUE.  THE DATE BELOW IS ONE OF MANY DATES.</t>
  </si>
  <si>
    <t>1FADP3F21EL</t>
  </si>
  <si>
    <t>TL* THE CONTACT OWNS A 2014 FORD FOCUS. THE CONTACT STATED THAT THE GEAR SHIFTER FAILED TO SHIFT INTO GEAR WITHOUT VIBRATING ABNORMALLY. THE CONTACT RECEIVED NOTIFICATION OF NHTSA CAMPAIGN NUMBER: 20V331000 (LATCHES/LOCKS/LINKAGES). THE VEHICLE WAS TAKEN TO GRIECO FORD OF DELRAY BEACH LOCATED AT 3000 S FEDERAL HWY, DELRAY BEACH, FL 33483, WHERE IT WAS STATED THAT THE RECALL REPAIR ONLY COVERED A PART OF THE FAILURE. THE VEHICLE WAS NOT REPAIRED. THE MANUFACTURER WAS NOT MADE AWARE OF THE FAILURE. THE FAILURE MILEAGE WAS APPROXIMATELY 98,000.</t>
  </si>
  <si>
    <t>FOCUS - 2014. TL* THE CONTACT OWNS A 2014 FORD FOCUS. THE CONTACT STATED THAT THE GEAR SHIFTER FAILED TO SHIFT INTO GEAR WITHOUT VIBRATING ABNORMALLY. THE CONTACT RECEIVED NOTIFICATION OF NHTSA CAMPAIGN NUMBER: 20V331000 (LATCHES/LOCKS/LINKAGES). THE VEHICLE WAS TAKEN TO GRIECO FORD OF DELRAY BEACH LOCATED AT 3000 S FEDERAL HWY, DELRAY BEACH, FL 33483, WHERE IT WAS STATED THAT THE RECALL REPAIR ONLY COVERED A PART OF THE FAILURE. THE VEHICLE WAS NOT REPAIRED. THE MANUFACTURER WAS NOT MADE AWARE OF THE FAILURE. THE FAILURE MILEAGE WAS APPROXIMATELY 98,000.</t>
  </si>
  <si>
    <t>1FAHP3FN2AW</t>
  </si>
  <si>
    <t>I WENT TO USE MY KEYLESS ENTRY  AND IT WOULDN'T WORK I ASSUMED IT WAS THE BATTERY SO I CHANGED IT STILL DOESN'T WORK.SO I WAS HAVING TO UNLOCK IT BY THE KEY.  I WENT TO UNLOCK MY CAR AND THE KEY WOULD ONLY TURN HALF WAY  SO I HAD TO CALL A LOCK SMITH TO UNLOCK MY CAR. NOW I CANT OPEN MY DRIVER SIDE DOOR FROM THE OUTSIDE NOR CAN I LOCK MY CAR  PERIOD THE LOCK BUTTON DOESN'T UNLOCK ALL THE LOCKS SOMETIMES IT DOESN'T UNLOCK ANY AND THE TWO BACK DOORS WONT EVEN OPEN HALF THE TIME EITHER</t>
  </si>
  <si>
    <t>FOCUS - 2010. I WENT TO USE MY KEYLESS ENTRY  AND IT WOULDN'T WORK I ASSUMED IT WAS THE BATTERY SO I CHANGED IT STILL DOESN'T WORK.SO I WAS HAVING TO UNLOCK IT BY THE KEY.  I WENT TO UNLOCK MY CAR AND THE KEY WOULD ONLY TURN HALF WAY  SO I HAD TO CALL A LOCK SMITH TO UNLOCK MY CAR. NOW I CANT OPEN MY DRIVER SIDE DOOR FROM THE OUTSIDE NOR CAN I LOCK MY CAR  PERIOD THE LOCK BUTTON DOESN'T UNLOCK ALL THE LOCKS SOMETIMES IT DOESN'T UNLOCK ANY AND THE TWO BACK DOORS WONT EVEN OPEN HALF THE TIME EITHER</t>
  </si>
  <si>
    <t>1FBAX2CM9KK</t>
  </si>
  <si>
    <t>BOUGHT USED 2019 FORD TRANSIT 350 FROM SARASOTA FORD IN FLA.7 TIMES THE IGNITION LOCKED UP TOOK TO DEALER TWICE COULD NOT DUPLICATE PROBLEM.BROUGHT HOME ON 9/29 HAPPENED ON 9/30 AS I WAS LEAVING CAPE CORAL VA CLINIC.MY WIFE IS A WITNESS.AM AFRAID TO GO ANYWHERE NOT KNOWING IF TRUCK WILL START.HAD TRUCK LESS THAN 3 MONTHS.THIS HAPPENS SUMTIMES ASA COLD START SOMETIMES AFTER A TRIP AND TRY TO RESTART IT.</t>
  </si>
  <si>
    <t>KEY IGNITION | LOCKED UP</t>
  </si>
  <si>
    <t>TRANSIT - 2019. BOUGHT USED 2019 FORD TRANSIT 350 FROM SARASOTA FORD IN FLA.7 TIMES THE IGNITION LOCKED UP TOOK TO DEALER TWICE COULD NOT DUPLICATE PROBLEM.BROUGHT HOME ON 9/29 HAPPENED ON 9/30 AS I WAS LEAVING CAPE CORAL VA CLINIC.MY WIFE IS A WITNESS.AM AFRAID TO GO ANYWHERE NOT KNOWING IF TRUCK WILL START.HAD TRUCK LESS THAN 3 MONTHS.THIS HAPPENS SUMTIMES ASA COLD START SOMETIMES AFTER A TRIP AND TRY TO RESTART IT.</t>
  </si>
  <si>
    <t>2LMDJ8JK7BB</t>
  </si>
  <si>
    <t>DOOR AJAR SENSOR STAYS ON EVEN THOUGH DOORS ARE CLOSED. DOORS DOES NOT LOCK AND LIGHTS STAYS ON DRAINING THE BATTERY.</t>
  </si>
  <si>
    <t>MKX - 2011. DOOR AJAR SENSOR STAYS ON EVEN THOUGH DOORS ARE CLOSED. DOORS DOES NOT LOCK AND LIGHTS STAYS ON DRAINING THE BATTERY.</t>
  </si>
  <si>
    <t>NM0AS8F74E1</t>
  </si>
  <si>
    <t>2014 TRANSIT CONNECT. CONSUMER WRITES IN REGARDS TO DOOR LATCH SAFETY RECALL. *LD *JS</t>
  </si>
  <si>
    <t>TRANSIT CONNECT - 2014. 2014 TRANSIT CONNECT. CONSUMER WRITES IN REGARDS TO DOOR LATCH SAFETY RECALL. *LD *JS</t>
  </si>
  <si>
    <t>1FTEW1CP3FK</t>
  </si>
  <si>
    <t>BACK SLIDING WINDOW. THE TRACK ISN'T PROPERLY SECURED TO THE WINDOW CAUSING IT TO RATTLE AND THE WINDOW TO FALL OUT AND RAIN COME INSIDE THE TRUCK</t>
  </si>
  <si>
    <t>F-150 - 2015. BACK SLIDING WINDOW. THE TRACK ISN'T PROPERLY SECURED TO THE WINDOW CAUSING IT TO RATTLE AND THE WINDOW TO FALL OUT AND RAIN COME INSIDE THE TRUCK</t>
  </si>
  <si>
    <t>1FT7W2B63KE</t>
  </si>
  <si>
    <t>MY WIFE WAS DRIVING TO THE STORE AND HIT A SMALL POTHOLE CAUSING THE ENTIRE TRUCK TO SHAKE AND VIBRATE SO BADLY SHE COULD NOT CONTROL THE TRUCK. SHE HAD TO BRAKE VERY QUICKLY AND TRIED TO GET OFF ROAD CAUSING HER TO HIT A TREE BRANCH AND DENTING TRUCK AND CRACKING WINDOW. I HAVE SINCE COME TO FIND THIS TO BE 'FORD DEATH WOBBLE'</t>
  </si>
  <si>
    <t>WINDOW | SCRATCHED</t>
  </si>
  <si>
    <t>F-250 - 2019. MY WIFE WAS DRIVING TO THE STORE AND HIT A SMALL POTHOLE CAUSING THE ENTIRE TRUCK TO SHAKE AND VIBRATE SO BADLY SHE COULD NOT CONTROL THE TRUCK. SHE HAD TO BRAKE VERY QUICKLY AND TRIED TO GET OFF ROAD CAUSING HER TO HIT A TREE BRANCH AND DENTING TRUCK AND CRACKING WINDOW. I HAVE SINCE COME TO FIND THIS TO BE 'FORD DEATH WOBBLE'</t>
  </si>
  <si>
    <t>1FM5K7D81EG</t>
  </si>
  <si>
    <t>THE WINDSHIELD OUTSIDE PILLAR/TRIM MOLDING OF A 2014 FORD EXPLORER, FLEW OFF CAR WHILE DRIVING (65MPH) ON THE HIGHWAY. THIS IS THE SECOND INCIDENT WITHIN LESS THAN A YEAR. AND FROM WHAT I GATHERED FROM DEALERSHIP AND ONLINE RESEARCH, IT'S A VERY WELL KNOWN PROBLEM.</t>
  </si>
  <si>
    <t>EXPLORER - 2014. THE WINDSHIELD OUTSIDE PILLAR/TRIM MOLDING OF A 2014 FORD EXPLORER, FLEW OFF CAR WHILE DRIVING (65MPH) ON THE HIGHWAY. THIS IS THE SECOND INCIDENT WITHIN LESS THAN A YEAR. AND FROM WHAT I GATHERED FROM DEALERSHIP AND ONLINE RESEARCH, IT'S A VERY WELL KNOWN PROBLEM.</t>
  </si>
  <si>
    <t>DOOR AJAR ALERT COMES ON AFTER CLOSING DRIVER DOOR CAUSING INTERIOR DOME LIGHT TO STAY ON AND EXTERNAL LOCKING MECHANISM DOES NOT WORK SUCH AS LOCK CODE BUTTONS AND HAND SENSOR CAUSING THE VEHICLE NOT TO LOCK. THIS HAPPENS WHEN EXITING THE VEHICLE. CONCERN FIR BATTERY DRAIN, UNSECURED VEHICLE AND EXTRA LIGHTING WHEN DRIVING. HAVE HAD AN INTERMITTENT ISSUE WITH BACK HATCH DOOR STATING SAME THING. NOTED THIS IS AY KNOWN PROBLEM WITH PREVIOUS YEAR FORD EDGE PRODUCTS AND MANY COMMENTS OUT IN THE INTERNET BY OTHER FORD EDGE OWNERS. THIS HAS BEEN HAPPENING OVER THE LAST SEVERAL MONTHS</t>
  </si>
  <si>
    <t>EDGE - 2014. DOOR AJAR ALERT COMES ON AFTER CLOSING DRIVER DOOR CAUSING INTERIOR DOME LIGHT TO STAY ON AND EXTERNAL LOCKING MECHANISM DOES NOT WORK SUCH AS LOCK CODE BUTTONS AND HAND SENSOR CAUSING THE VEHICLE NOT TO LOCK. THIS HAPPENS WHEN EXITING THE VEHICLE. CONCERN FIR BATTERY DRAIN, UNSECURED VEHICLE AND EXTRA LIGHTING WHEN DRIVING. HAVE HAD AN INTERMITTENT ISSUE WITH BACK HATCH DOOR STATING SAME THING. NOTED THIS IS AY KNOWN PROBLEM WITH PREVIOUS YEAR FORD EDGE PRODUCTS AND MANY COMMENTS OUT IN THE INTERNET BY OTHER FORD EDGE OWNERS. THIS HAS BEEN HAPPENING OVER THE LAST SEVERAL MONTHS</t>
  </si>
  <si>
    <t>THE PASSENGER SIDE DOOR COMES OPEN AT LOW OR HIGH RATE OF SPEED.  THE DRIVER SIDE DOOR DOES THE SAME THING. MY MUSTANG IS A CONVERTIBLE SO WHEN THE DOORS COME OPEN OR AJARED IT IS VERY FRIGHTENING. THIS HAPPENS ON THE INTERSTATE OR IN THE COUNTRY OR IN THE CITY. IT IS VERY DANGEROUS SITUATION. THIS HAPPENS AT ALL SPEEDS.</t>
  </si>
  <si>
    <t>MUSTANG - 2018. THE PASSENGER SIDE DOOR COMES OPEN AT LOW OR HIGH RATE OF SPEED.  THE DRIVER SIDE DOOR DOES THE SAME THING. MY MUSTANG IS A CONVERTIBLE SO WHEN THE DOORS COME OPEN OR AJARED IT IS VERY FRIGHTENING. THIS HAPPENS ON THE INTERSTATE OR IN THE COUNTRY OR IN THE CITY. IT IS VERY DANGEROUS SITUATION. THIS HAPPENS AT ALL SPEEDS.</t>
  </si>
  <si>
    <t>1FMCU0GX7DU</t>
  </si>
  <si>
    <t>BOTH WINDSHIELD WIPERS SUDDENLY STOPPED WORKING MAKING IT EXTREMELY UNSAFE TO DRIVE. DEALERSHIP SAID BOTH MOTORS ARE BAD AND NEED TO BE REPLACED. AUTOMATIC LIGHTS JUST STARTED GOING ON RANDOMLY IN THE DAYLIGHT AND THE BRAKE LIGHTS WOULD BE ILLUMINATED WHEN NOT BRAKING. BACK WINDSHIELD WIPER SUDDENLY DOES OFF WHEN IT'S NOT TURNED ON. IN THE LAST MONTH I HAVE SPENT MORE THAN HALF OF WHAT THIS CAR IS WORTH ON REPAIR! WHAT A LEMON!</t>
  </si>
  <si>
    <t>ESCAPE - 2013. BOTH WINDSHIELD WIPERS SUDDENLY STOPPED WORKING MAKING IT EXTREMELY UNSAFE TO DRIVE. DEALERSHIP SAID BOTH MOTORS ARE BAD AND NEED TO BE REPLACED. AUTOMATIC LIGHTS JUST STARTED GOING ON RANDOMLY IN THE DAYLIGHT AND THE BRAKE LIGHTS WOULD BE ILLUMINATED WHEN NOT BRAKING. BACK WINDSHIELD WIPER SUDDENLY DOES OFF WHEN IT'S NOT TURNED ON. IN THE LAST MONTH I HAVE SPENT MORE THAN HALF OF WHAT THIS CAR IS WORTH ON REPAIR! WHAT A LEMON!</t>
  </si>
  <si>
    <t>1FM5K8F84FG</t>
  </si>
  <si>
    <t>DOOR WEATHER STRIPPING HAS HAS DETERIORATED AND IS HANGING LOOSE ALSO WINDOW FRAME LEATHER IS POPING UP ON BOTH DOORS</t>
  </si>
  <si>
    <t>DOOR WEATHERSTRIPPING | LOOSE / DETACHED</t>
  </si>
  <si>
    <t>EXPLORER - 2015. DOOR WEATHER STRIPPING HAS HAS DETERIORATED AND IS HANGING LOOSE ALSO WINDOW FRAME LEATHER IS POPING UP ON BOTH DOORS</t>
  </si>
  <si>
    <t>1FMCU0GDXHU</t>
  </si>
  <si>
    <t>LIFT GATE KEEPS OPENING.    IT IS CLOSED BUT SHOWS OPEN AND OPENS WHEN DRIVING.   IN MOTION SITTING STILL.  NONSTOP.   EVERY SINCE PURCHASE.</t>
  </si>
  <si>
    <t>ESCAPE - 2017. LIFT GATE KEEPS OPENING.    IT IS CLOSED BUT SHOWS OPEN AND OPENS WHEN DRIVING.   IN MOTION SITTING STILL.  NONSTOP.   EVERY SINCE PURCHASE.</t>
  </si>
  <si>
    <t>DOOR AJAR SENSOR DOES NOT WORK PROPERLY AND ALARM WILL SOUND IF YOU LOCK DOORS.</t>
  </si>
  <si>
    <t>EDGE - 2011. DOOR AJAR SENSOR DOES NOT WORK PROPERLY AND ALARM WILL SOUND IF YOU LOCK DOORS.</t>
  </si>
  <si>
    <t>PASSENGER DOOR AJAR LIGHT ILLUMINATES. LOCK WON'T ENGAGE AND DOME LIGHTS REMAIN ON FOR AWHILE.</t>
  </si>
  <si>
    <t>FLEX - 2013. PASSENGER DOOR AJAR LIGHT ILLUMINATES. LOCK WON'T ENGAGE AND DOME LIGHTS REMAIN ON FOR AWHILE.</t>
  </si>
  <si>
    <t>1FTFH1EF6CF</t>
  </si>
  <si>
    <t>I WAS LOADING UP TO GO TO THE DUMP IN MY 2012 F150 AND I TAPPED THE BACK WINDOW JUST SLIGHTLY WITH A PIECE OF GARBAGE AND IT SHATTERED MY BACK WINDOW INCLUDING MY SLIDER AND THE DRIVER SIDE OF THE REAR WINDOW, THIS WAS NO HARSH IMPACT IT WAS THE SLIGHTEST TAP ALMOST LIKE IT SHATTERED WITH NO FORCE.</t>
  </si>
  <si>
    <t>F-150 - 2012. I WAS LOADING UP TO GO TO THE DUMP IN MY 2012 F150 AND I TAPPED THE BACK WINDOW JUST SLIGHTLY WITH A PIECE OF GARBAGE AND IT SHATTERED MY BACK WINDOW INCLUDING MY SLIDER AND THE DRIVER SIDE OF THE REAR WINDOW, THIS WAS NO HARSH IMPACT IT WAS THE SLIGHTEST TAP ALMOST LIKE IT SHATTERED WITH NO FORCE.</t>
  </si>
  <si>
    <t>2FMPK3K83FB</t>
  </si>
  <si>
    <t>THE PANORAMIC SUNROOF CRACKED TOWARDS THE FRONT WITH NO DAMAGE OR HIT TO CAUSE IT.  AFTER RESEARCHING IT SEEMS TO BE A COMMON PROBLEM WITH THE FORD EDGE SUNROOFS.</t>
  </si>
  <si>
    <t>EDGE - 2015. THE PANORAMIC SUNROOF CRACKED TOWARDS THE FRONT WITH NO DAMAGE OR HIT TO CAUSE IT.  AFTER RESEARCHING IT SEEMS TO BE A COMMON PROBLEM WITH THE FORD EDGE SUNROOFS.</t>
  </si>
  <si>
    <t>1FTEW1EF0FH</t>
  </si>
  <si>
    <t>REAR GLASS ON ON F150 SIMPLY SHATTERED THIS MORNING WHILE CLOSING DOOR. IT WAS 45 DEGREES WITH NO WEATHER. IT JUST SHATTERED, NO IMPACTS, NO OBJECTS.</t>
  </si>
  <si>
    <t>F-150 - 2015. REAR GLASS ON ON F150 SIMPLY SHATTERED THIS MORNING WHILE CLOSING DOOR. IT WAS 45 DEGREES WITH NO WEATHER. IT JUST SHATTERED, NO IMPACTS, NO OBJECTS.</t>
  </si>
  <si>
    <t>1FM5K7D87HG</t>
  </si>
  <si>
    <t>DRIVER SIDE DOOR ENTRY KEYPAD PILLAR MOLDING, JUST FELL OFF. IT APPEARS TO BE GLUED AND AFTER TIME THE GLUE DOESN'T HOLD AND THE WHOLE MOLDING JUST FALLS OFF AND HANGS FROM THE KEYLESS WIRES WHILE DRIVING AS IT SCRATCHES UP YOUR PAINT. DEALER WANTS OVER $600 TO REPLACE.</t>
  </si>
  <si>
    <t>EXPLORER - 2017. DRIVER SIDE DOOR ENTRY KEYPAD PILLAR MOLDING, JUST FELL OFF. IT APPEARS TO BE GLUED AND AFTER TIME THE GLUE DOESN'T HOLD AND THE WHOLE MOLDING JUST FALLS OFF AND HANGS FROM THE KEYLESS WIRES WHILE DRIVING AS IT SCRATCHES UP YOUR PAINT. DEALER WANTS OVER $600 TO REPLACE.</t>
  </si>
  <si>
    <t>REAR WINDOW SHATTERED WITHOUT ANY IMPACT.  ALL OF A SUDDEN WHILE DRIVING IN DRY 70 DEGREE WEATHER I HEARD WIND NOISE AND WHEN I LOOKED OVER MY SHOULDER I NOTICED THE REAR WINDOW HAS COMPLETELY SHATTERED EXCEPT FOR THE SLIDER WINDOW,</t>
  </si>
  <si>
    <t>F-150 - 2018. REAR WINDOW SHATTERED WITHOUT ANY IMPACT.  ALL OF A SUDDEN WHILE DRIVING IN DRY 70 DEGREE WEATHER I HEARD WIND NOISE AND WHEN I LOOKED OVER MY SHOULDER I NOTICED THE REAR WINDOW HAS COMPLETELY SHATTERED EXCEPT FOR THE SLIDER WINDOW,</t>
  </si>
  <si>
    <t>1FTFW1EG2HF</t>
  </si>
  <si>
    <t xml:space="preserve">TL* THE CONTACT OWNS A 2017 FORD F-150. THE CONTACT STATED THAT THE VEHICLE WAS STARTED REMOTELY AND THE CONTACT SMELT BURNING PLASTIC. WHEN THE CONTACT ENTERED THE VEHICLE, THE REAR WINDOW EXPLODED BOTH OUTWARD AND INWARD WITH SOME GLASS ON THE BACKSEAT. THE CONTACT EXITED AND EXAMINED THE VEHICLE  AND HE DISCONNECTED THE BATTERY AS A PRECAUTION. THE VEHICLE WAS SITTING WITH THE HOOD OPEN WAITING TO BE TOWED TO THE DEALER (HANNA MOTORS 371 HUME ST, COLLINGWOOD ON L9Y 1W5 705-445-4300). THE CONTACT LIVES IN THE US AND WAS VISITING RELATIVES IN CANADA. THE CONTACT MENTIONED JUST GETTING THE VEHICLE'S WINDOW REPAIRED BY A GLASS INSURANCE COMPANY WAS DIFFICULT AND OFFERED NO ASSISTANCE. THE MANUFACTURER HAD NOT BEEN CONTACTED YET. THE FAILURE MILEAGE WAS 54,000.  </t>
  </si>
  <si>
    <t xml:space="preserve">F-150 - 2017. TL* THE CONTACT OWNS A 2017 FORD F-150. THE CONTACT STATED THAT THE VEHICLE WAS STARTED REMOTELY AND THE CONTACT SMELT BURNING PLASTIC. WHEN THE CONTACT ENTERED THE VEHICLE, THE REAR WINDOW EXPLODED BOTH OUTWARD AND INWARD WITH SOME GLASS ON THE BACKSEAT. THE CONTACT EXITED AND EXAMINED THE VEHICLE  AND HE DISCONNECTED THE BATTERY AS A PRECAUTION. THE VEHICLE WAS SITTING WITH THE HOOD OPEN WAITING TO BE TOWED TO THE DEALER (HANNA MOTORS 371 HUME ST, COLLINGWOOD ON L9Y 1W5 705-445-4300). THE CONTACT LIVES IN THE US AND WAS VISITING RELATIVES IN CANADA. THE CONTACT MENTIONED JUST GETTING THE VEHICLE'S WINDOW REPAIRED BY A GLASS INSURANCE COMPANY WAS DIFFICULT AND OFFERED NO ASSISTANCE. THE MANUFACTURER HAD NOT BEEN CONTACTED YET. THE FAILURE MILEAGE WAS 54,000.  </t>
  </si>
  <si>
    <t>1FTEW1C53JK</t>
  </si>
  <si>
    <t>THE REAR WINDOW ON MY 2018 FORD F-150 SHATTERED ON BOTH SIDES OF THE MIDDLE SLIDING WINDOW WITH NO IMPACT. THE REAR WINDOW SHATTERED OUTWARD TOWARDS THE BED OF THE TRUCK AND AND NOT INSIDE FURTHER CONFIRMING THE SHATTERED WINDOW WAS NOT DUE TO IMPACT OF ANY KIND. MY TRUCK WAS PARKED STATIONARY AT MY OFFICE PARKING GARAGE ON AN 80-85 DEGREE DAY WHEN THE REAR WINDOW RANDOMLY SHATTERED OUTWARD. THE EDGES OF THE GLASS THAT ATTACHED TO THE FRAME OF THE TRUCK CAB ALSO SHATTERED AND "SPIDER WEBBED" ACROSS THE ENTIRE REAR WINDOW JUST AS A BUILDING WINDOW BREAKS WHEN UNDER STRESS FROM STRUCTURAL MOVEMENT OR SHIFTING. THE REAR WINDOW CLEARLY SHATTERED OUTWARD FROM STRESS ON THE GLASS WHILE MY TRUCK WAS PARKED AND NOT MOVING. I HAVE RESEARCHED THIS INCIDENT AND FOUND THAT MANY OTHER FORD TRUCKS HAVE EXPERIENCED THE REAR WIND SPONTANEOUSLY SHATTERING WITH NO IMPACT. THIS IS A SERIOUS SAFETY HAZARD AND I AM RELIEVED THAT I WAS NOT OPERATING THE VEHICLE WHEN THE WINDOW SPONTANEOUSLY SHATTERED.</t>
  </si>
  <si>
    <t>F-150 - 2018. THE REAR WINDOW ON MY 2018 FORD F-150 SHATTERED ON BOTH SIDES OF THE MIDDLE SLIDING WINDOW WITH NO IMPACT. THE REAR WINDOW SHATTERED OUTWARD TOWARDS THE BED OF THE TRUCK AND AND NOT INSIDE FURTHER CONFIRMING THE SHATTERED WINDOW WAS NOT DUE TO IMPACT OF ANY KIND. MY TRUCK WAS PARKED STATIONARY AT MY OFFICE PARKING GARAGE ON AN 80-85 DEGREE DAY WHEN THE REAR WINDOW RANDOMLY SHATTERED OUTWARD. THE EDGES OF THE GLASS THAT ATTACHED TO THE FRAME OF THE TRUCK CAB ALSO SHATTERED AND "SPIDER WEBBED" ACROSS THE ENTIRE REAR WINDOW JUST AS A BUILDING WINDOW BREAKS WHEN UNDER STRESS FROM STRUCTURAL MOVEMENT OR SHIFTING. THE REAR WINDOW CLEARLY SHATTERED OUTWARD FROM STRESS ON THE GLASS WHILE MY TRUCK WAS PARKED AND NOT MOVING. I HAVE RESEARCHED THIS INCIDENT AND FOUND THAT MANY OTHER FORD TRUCKS HAVE EXPERIENCED THE REAR WIND SPONTANEOUSLY SHATTERING WITH NO IMPACT. THIS IS A SERIOUS SAFETY HAZARD AND I AM RELIEVED THAT I WAS NOT OPERATING THE VEHICLE WHEN THE WINDOW SPONTANEOUSLY SHATTERED.</t>
  </si>
  <si>
    <t>1FTEW1CG9HF</t>
  </si>
  <si>
    <t>THIS IS WHILE STATIONARY, CAR ON OR OFF. WHEN THE DOORS ARE LOCKED AND THE PASSENGERS WANT TO GET OUT OF THE CAR, THEY ARE UNABLE TO OPEN THE DOOR. ONLY WAY FOR THEM TO OPEN THE DOOR IS FOR THE PASSENGERS IN THE FRONT SEAT TO PRESS THE UNLOCK BUTTON ON THE DOOR. I FEEL THIS IS A SAFETY ISSUE AS IT ACTS LIKE A PERMANENT CHILD LOCK. WHEN TAKING THE CAR TO THE FORD SERVICE DEPARTMENT AND CALLING 1(800) TO MAKE A CLAIM, THEY SAID THAT IS HOW THE CAR IS ENGINEERED. EVERYONE FROM FORD DEALERSHIP AND THE 1800 NUMBER ALL AGREED THAT IT COULD BE A SAFETY ISSUE. EXAMPLE 1: IF THE CAR IS LOCKED WHILE DRIVING AND THERE IS A CRASH, AND THE DRIVER GETS KNOCKED OUT AND THERE IS SOMEONE IN THE BACK SEAT, THE ONLY WAY FOR THEM TO GET OUT OF THE CAR IS TO ROLL THE WINDOW DOWN AND CLIMB OUT. THEY CANNOT GET OUT BY OPENING THE DOOR HANDLE, THEY HAVE NO UNLOCK BUTTON, THEY'RE ONLY HOPE IS FOR THE WINDOW TO ROLL DOWN OR BREAK THE WINDOW.     EXAMPLE 2: THIS ONE ACTUALLY HAPPENED TO US. MY DAD WAS DRIVING WITH MY NEPHEW AND BROTHER IN LAW IN THE BACK SEAT. THEY GET PULLED OFF THE ROAD BY A CRAZY DRIVER. THE CRAZY DRIVER GETS OUT OF THE VEHICLE AND CONFRONT MY OLD FATHER AND STARTS TO THREATEN HIM. MY BROTHER IN LAW WHO WAS IN THE BACK SEAT WITH MY NEPHEW WAS TRYING TO GET OUT OF THE CAR TO HELP MY DAD BUT HE COULD NOT BECAUSE MY DAD DID NOT PRESS THE UNLOCK BUTTON ON THE DRIVER DOOR THUS FORCING MY BROTHER IN LAW TO ROLL THE WINDOW DOWN AND CRAWL OUT. WHEN HE DID THIS, HE GOT HIS FOOT CAUGHT AND ENDED UP FALLING RIGHT ON HIS SHOULDER CAUSING BRUISING AND SCRAPES. IF HE WAS ABLE TO GET OUT OF THE BACK SEAT OF THE CAR, NONE OF THIS WOULD HAVE HAPPENED.     ALSO IT IS AN ANNOYANCE. PASSENGERS IN THE BACK SEAT HAVE TO WAIT FOR THE DRIVER OR FRONT SEE PASSENGER TO UNLOCK THE DOORS FOR THEM TO GET OUT.</t>
  </si>
  <si>
    <t>F-150 - 2017. THIS IS WHILE STATIONARY, CAR ON OR OFF. WHEN THE DOORS ARE LOCKED AND THE PASSENGERS WANT TO GET OUT OF THE CAR, THEY ARE UNABLE TO OPEN THE DOOR. ONLY WAY FOR THEM TO OPEN THE DOOR IS FOR THE PASSENGERS IN THE FRONT SEAT TO PRESS THE UNLOCK BUTTON ON THE DOOR. I FEEL THIS IS A SAFETY ISSUE AS IT ACTS LIKE A PERMANENT CHILD LOCK. WHEN TAKING THE CAR TO THE FORD SERVICE DEPARTMENT AND CALLING 1(800) TO MAKE A CLAIM, THEY SAID THAT IS HOW THE CAR IS ENGINEERED. EVERYONE FROM FORD DEALERSHIP AND THE 1800 NUMBER ALL AGREED THAT IT COULD BE A SAFETY ISSUE. EXAMPLE 1: IF THE CAR IS LOCKED WHILE DRIVING AND THERE IS A CRASH, AND THE DRIVER GETS KNOCKED OUT AND THERE IS SOMEONE IN THE BACK SEAT, THE ONLY WAY FOR THEM TO GET OUT OF THE CAR IS TO ROLL THE WINDOW DOWN AND CLIMB OUT. THEY CANNOT GET OUT BY OPENING THE DOOR HANDLE, THEY HAVE NO UNLOCK BUTTON, THEY'RE ONLY HOPE IS FOR THE WINDOW TO ROLL DOWN OR BREAK THE WINDOW.     EXAMPLE 2: THIS ONE ACTUALLY HAPPENED TO US. MY DAD WAS DRIVING WITH MY NEPHEW AND BROTHER IN LAW IN THE BACK SEAT. THEY GET PULLED OFF THE ROAD BY A CRAZY DRIVER. THE CRAZY DRIVER GETS OUT OF THE VEHICLE AND CONFRONT MY OLD FATHER AND STARTS TO THREATEN HIM. MY BROTHER IN LAW WHO WAS IN THE BACK SEAT WITH MY NEPHEW WAS TRYING TO GET OUT OF THE CAR TO HELP MY DAD BUT HE COULD NOT BECAUSE MY DAD DID NOT PRESS THE UNLOCK BUTTON ON THE DRIVER DOOR THUS FORCING MY BROTHER IN LAW TO ROLL THE WINDOW DOWN AND CRAWL OUT. WHEN HE DID THIS, HE GOT HIS FOOT CAUGHT AND ENDED UP FALLING RIGHT ON HIS SHOULDER CAUSING BRUISING AND SCRAPES. IF HE WAS ABLE TO GET OUT OF THE BACK SEAT OF THE CAR, NONE OF THIS WOULD HAVE HAPPENED.     ALSO IT IS AN ANNOYANCE. PASSENGERS IN THE BACK SEAT HAVE TO WAIT FOR THE DRIVER OR FRONT SEE PASSENGER TO UNLOCK THE DOORS FOR THEM TO GET OUT.</t>
  </si>
  <si>
    <t>I HAVE A 2014 FORD EXPLORER XLT, RECENTLY MY PASSENGER SIDE WEATHER STRIP ALONG THE FRONT WINDSHIELD BLEW OFF WHILE DRIVING ON A HIGHWAY.  MY DRIVER SIDE DID THE SAME ABOUT 3 MONTHS AGO. THE PLASTIC TRIM PIECE ALONG THE FRONT WINDSHIELD, DRIVER SIDE IS LIFTING ALSO, I HAVE TRIED TO RE-GLUE SEVERAL TIMES BUT DOES NOT SEEM TO LAST. THIS SHOULD BE FIXED BY FORD, I HAVE READ A LOT OF COMPLAINTS ABOUT THIS. THESE POSE A SAFETY ISSUE IF THE PLASTIC TRIM PIECE BLOWS OFF ON THE HIGHWAY.</t>
  </si>
  <si>
    <t>EXPLORER - 2014. I HAVE A 2014 FORD EXPLORER XLT, RECENTLY MY PASSENGER SIDE WEATHER STRIP ALONG THE FRONT WINDSHIELD BLEW OFF WHILE DRIVING ON A HIGHWAY.  MY DRIVER SIDE DID THE SAME ABOUT 3 MONTHS AGO. THE PLASTIC TRIM PIECE ALONG THE FRONT WINDSHIELD, DRIVER SIDE IS LIFTING ALSO, I HAVE TRIED TO RE-GLUE SEVERAL TIMES BUT DOES NOT SEEM TO LAST. THIS SHOULD BE FIXED BY FORD, I HAVE READ A LOT OF COMPLAINTS ABOUT THIS. THESE POSE A SAFETY ISSUE IF THE PLASTIC TRIM PIECE BLOWS OFF ON THE HIGHWAY.</t>
  </si>
  <si>
    <t>1FADP3E25DL</t>
  </si>
  <si>
    <t>DRIVER SIDE WINDOW REPAIRED ONES AND BROCKE AGAIN. 2 TIMES TRANSMISSION PROBLEMS AND HAD THE CLUCH REPLACED. AND DRIVER SIDE DOOR RUBBER SEAL KEEPS FALLING OFF</t>
  </si>
  <si>
    <t>FOCUS - 2013. DRIVER SIDE WINDOW REPAIRED ONES AND BROCKE AGAIN. 2 TIMES TRANSMISSION PROBLEMS AND HAD THE CLUCH REPLACED. AND DRIVER SIDE DOOR RUBBER SEAL KEEPS FALLING OFF</t>
  </si>
  <si>
    <t>1FM5K8F88DG</t>
  </si>
  <si>
    <t>RANDOM REAR WINDOW EXPLODING. CAR HAD NO CHIPS OR DAMAGE  TO REAR WINDSHIELD. THE CAR HAD BEEN PARKED FOR LONG PERIODS OF TIME.  VEHICLE WAS PARKED, NOT RUNNING, BACKED IN AWAY FROM STREET FOR 20 MINUTES BEFORE SPONTANEOUSLY EXPLODING. THE CENTER OF THE WINDSHIELD AS WELL AS THE OUTSIDE EDGES HAD HOLES BLOWN OUT. WEATHER WAS AND HAD BEEN BETWEEN 58' AND 70' FOR THE PAST WEEK.</t>
  </si>
  <si>
    <t>EXPLORER - 2013. RANDOM REAR WINDOW EXPLODING. CAR HAD NO CHIPS OR DAMAGE  TO REAR WINDSHIELD. THE CAR HAD BEEN PARKED FOR LONG PERIODS OF TIME.  VEHICLE WAS PARKED, NOT RUNNING, BACKED IN AWAY FROM STREET FOR 20 MINUTES BEFORE SPONTANEOUSLY EXPLODING. THE CENTER OF THE WINDSHIELD AS WELL AS THE OUTSIDE EDGES HAD HOLES BLOWN OUT. WEATHER WAS AND HAD BEEN BETWEEN 58' AND 70' FOR THE PAST WEEK.</t>
  </si>
  <si>
    <t>2FMDK3KC2CB</t>
  </si>
  <si>
    <t>SAFETY ISSUE  DOOR AJAR LIGHT NOT TURNING OFF WHEN DOOR IS CLOSED. DOORS WILL NOT LOCK WHEN CAR IS IN MOTION POSING A SAFETY THREAT TO FAMILY. BATTERY HAS DIED MULTIPLE DAYS TIMES AND REPLACEMENT WAS NECESSARY.</t>
  </si>
  <si>
    <t>EDGE - 2012. SAFETY ISSUE  DOOR AJAR LIGHT NOT TURNING OFF WHEN DOOR IS CLOSED. DOORS WILL NOT LOCK WHEN CAR IS IN MOTION POSING A SAFETY THREAT TO FAMILY. BATTERY HAS DIED MULTIPLE DAYS TIMES AND REPLACEMENT WAS NECESSARY.</t>
  </si>
  <si>
    <t>EVERY TIME I USE MY WINDSHIELD WIPERS THEY WANT TURN OFF EVEN WHEN THEY ARE OFF. THEY KEEP GOING EVEN AFTER YOU TURN THE WIPERS SWITCH TO 0 (OFF) ITS DOES THIS WHEN THE VEHICLE MOVING OR STATIONARY..</t>
  </si>
  <si>
    <t>F-150 - 2015. EVERY TIME I USE MY WINDSHIELD WIPERS THEY WANT TURN OFF EVEN WHEN THEY ARE OFF. THEY KEEP GOING EVEN AFTER YOU TURN THE WIPERS SWITCH TO 0 (OFF) ITS DOES THIS WHEN THE VEHICLE MOVING OR STATIONARY..</t>
  </si>
  <si>
    <t>3FA6P0H72GR</t>
  </si>
  <si>
    <t>I ENTERED MY VEHICLE AND CLOSED THE DOOR. WHILE BACKING OUT OF THE PARKING LOT A WARNING SOUNDED. I LOOKED AT THE DASH AND THE WARNING LIGHT INDICATED THAT THE FRONT DRIVER SIDE DOOR WAS OPEN. I PULLED THE DOOR SHUT AND ATTEMPTED TO CLOSE IT BUT IT WOULDN'T STAY SHUT. I PUT THE CAR IN "PARK", GOT OUT AND ATTEMPTED SEVERAL MORE TIMES TO CLOSE THE DOOR.  NO MATTER HOW I TRIED, THE DOOR WOULD NOT LATCH. I WAS 53 MILES FROM HOME AND THE ONLY WAY TO GET THERE WAS TO DRIVE. I THEN TOOK AN ADJUSTABLE DOG LEASH, SLIPPED IT THROUGH THE ARMREST ON THE DOOR, THEN LOOPED IT AROUND THE STEERING COLUMN. THIS PROVIDED A MEANS FOR ME TO HOLD THE DOOR CLOSED WHILE I TRAVELED ON A HIGHWAY, THEN THE INTERSTATE TO GET HOME. THIS WAS VERY DISTURBING TO ME BECAUSE THE LATCH WAS FINE WHEN I DROVE FROM HOME. WHAT COULD HAVE HAPPENED HAD I BEEN ON THE HIGHWAY OR INTERSTATE WHEN THE LATCH FAILED.</t>
  </si>
  <si>
    <t>FUSION - 2016. I ENTERED MY VEHICLE AND CLOSED THE DOOR. WHILE BACKING OUT OF THE PARKING LOT A WARNING SOUNDED. I LOOKED AT THE DASH AND THE WARNING LIGHT INDICATED THAT THE FRONT DRIVER SIDE DOOR WAS OPEN. I PULLED THE DOOR SHUT AND ATTEMPTED TO CLOSE IT BUT IT WOULDN'T STAY SHUT. I PUT THE CAR IN "PARK", GOT OUT AND ATTEMPTED SEVERAL MORE TIMES TO CLOSE THE DOOR.  NO MATTER HOW I TRIED, THE DOOR WOULD NOT LATCH. I WAS 53 MILES FROM HOME AND THE ONLY WAY TO GET THERE WAS TO DRIVE. I THEN TOOK AN ADJUSTABLE DOG LEASH, SLIPPED IT THROUGH THE ARMREST ON THE DOOR, THEN LOOPED IT AROUND THE STEERING COLUMN. THIS PROVIDED A MEANS FOR ME TO HOLD THE DOOR CLOSED WHILE I TRAVELED ON A HIGHWAY, THEN THE INTERSTATE TO GET HOME. THIS WAS VERY DISTURBING TO ME BECAUSE THE LATCH WAS FINE WHEN I DROVE FROM HOME. WHAT COULD HAVE HAPPENED HAD I BEEN ON THE HIGHWAY OR INTERSTATE WHEN THE LATCH FAILED.</t>
  </si>
  <si>
    <t>THE DRIVER CAR DOOR LATCH BROKE OFF AND DRIVER DOOR DOESN'T CLOSE PROPERLY. THE DOOR FLYS OPEN WHILE IN MOTION ESPECIALLY ON TURNS AND I HAVE TO HOLD IT CLOSED WITH ONE HAND WHILE TRYING TO DRIVE WITH MY ONLY OTHER HAND.  CANNOT GET IN OR OUT OF THE VEHICLE! I  HAVE TO CLIMB IN THROUGH THE PASSENGER OR BACK SEAT TO PUSH THE DOOR FULLY OPEN SO I CAN GET IN TO DRIVE. THE DOOR AJAR LIGHT STAYS ON AND THE DOOR CAN OPEN WHILE IN MOTION. FORD SAID THE RECALL HAS EXPIRED 7/2020 AND REFUSES TO FIX MY CAR DOOR HANDLE, VERY DANGEROUS SITUATION I WANT TO SELL THIS VEHICLE AND THE NEW OWNER WILL THEN BE IN DANGER HOWEVER FORD REFUSES TO COVER THIS DEFECT WITH THEIR DOOR HANDLES THAT ALREADY HAD A RECALL ON IT. PLEASE HELP ME MAKE OTHERS AWARE OF THIS DANGEROUS SITUATION AND ANY NEW CAR OWNERS WHO WILL HAVE THE SAME ISSUE. THIS IS A KNOWN ISSUE WITH THIS YEAR FORD EXPLORER AND THEY REFUSE TO FIX IT AND COVER THE EXPENSE TO FIX WHEN IT WAS PART OF A RECALL THAT 'EXPIRED'. I'M SCARED I MAY FLY OUT OF THE DOOR WHILE DRIVING AND GET HURT OR RUN OVER BY ANOTHER VEHICLE BECAUSE THIS DOOR WON'T CLOSE SECURELY.</t>
  </si>
  <si>
    <t>EXPLORER - 2013. THE DRIVER CAR DOOR LATCH BROKE OFF AND DRIVER DOOR DOESN'T CLOSE PROPERLY. THE DOOR FLYS OPEN WHILE IN MOTION ESPECIALLY ON TURNS AND I HAVE TO HOLD IT CLOSED WITH ONE HAND WHILE TRYING TO DRIVE WITH MY ONLY OTHER HAND.  CANNOT GET IN OR OUT OF THE VEHICLE! I  HAVE TO CLIMB IN THROUGH THE PASSENGER OR BACK SEAT TO PUSH THE DOOR FULLY OPEN SO I CAN GET IN TO DRIVE. THE DOOR AJAR LIGHT STAYS ON AND THE DOOR CAN OPEN WHILE IN MOTION. FORD SAID THE RECALL HAS EXPIRED 7/2020 AND REFUSES TO FIX MY CAR DOOR HANDLE, VERY DANGEROUS SITUATION I WANT TO SELL THIS VEHICLE AND THE NEW OWNER WILL THEN BE IN DANGER HOWEVER FORD REFUSES TO COVER THIS DEFECT WITH THEIR DOOR HANDLES THAT ALREADY HAD A RECALL ON IT. PLEASE HELP ME MAKE OTHERS AWARE OF THIS DANGEROUS SITUATION AND ANY NEW CAR OWNERS WHO WILL HAVE THE SAME ISSUE. THIS IS A KNOWN ISSUE WITH THIS YEAR FORD EXPLORER AND THEY REFUSE TO FIX IT AND COVER THE EXPENSE TO FIX WHEN IT WAS PART OF A RECALL THAT 'EXPIRED'. I'M SCARED I MAY FLY OUT OF THE DOOR WHILE DRIVING AND GET HURT OR RUN OVER BY ANOTHER VEHICLE BECAUSE THIS DOOR WON'T CLOSE SECURELY.</t>
  </si>
  <si>
    <t>1FMCU9DZ9LU</t>
  </si>
  <si>
    <t>THE TOP OF DASH BOARD IN ITS ENTIRETY BUT SPECIFICALLY THE TRIM PIECE AROUND THE HEADS-UP DISPLAY ON SPECIFIC TRIM/MODES CREATES A REFLECTION UPON THE WINDSHIELD, PARTICULARLY DIRECTLY IN THE DRIVERS MAIN SIGHT LINE, WITH SUCH LOW OPACITY IT MAKES DRIVING VISIBILITY DIFFICULT. ADDITIONALLY THE TRIM PIECE IS SMOOTH PLASTIC, WHEREAS THE DASH ITSELF IS TEXTURED. THIS OCCURS PRIMARILY DURING THE DAY DURING ANY LIGHTING CONDITION OUTSIDE AND IS INCREASED WITH DIRECT SUNSHINE UPON THE VEHICLE.</t>
  </si>
  <si>
    <t>ESCAPE - 2020. THE TOP OF DASH BOARD IN ITS ENTIRETY BUT SPECIFICALLY THE TRIM PIECE AROUND THE HEADS-UP DISPLAY ON SPECIFIC TRIM/MODES CREATES A REFLECTION UPON THE WINDSHIELD, PARTICULARLY DIRECTLY IN THE DRIVERS MAIN SIGHT LINE, WITH SUCH LOW OPACITY IT MAKES DRIVING VISIBILITY DIFFICULT. ADDITIONALLY THE TRIM PIECE IS SMOOTH PLASTIC, WHEREAS THE DASH ITSELF IS TEXTURED. THIS OCCURS PRIMARILY DURING THE DAY DURING ANY LIGHTING CONDITION OUTSIDE AND IS INCREASED WITH DIRECT SUNSHINE UPON THE VEHICLE.</t>
  </si>
  <si>
    <t>M8 - ESCAPE HYBRID (NA-LOUISVILLE)</t>
  </si>
  <si>
    <t>1FADP3F23EL</t>
  </si>
  <si>
    <t>THE HORN IN THE CAR SOMETIMES WORK AND SOMETIMES DOESNT, THE TRUNK DOES NOT OPEN UNLESS FROM INSIDE.</t>
  </si>
  <si>
    <t>FOCUS - 2014. THE HORN IN THE CAR SOMETIMES WORK AND SOMETIMES DOESNT, THE TRUNK DOES NOT OPEN UNLESS FROM INSIDE.</t>
  </si>
  <si>
    <t>1FTEW1E49LK</t>
  </si>
  <si>
    <t xml:space="preserve">  THE REAR WINDOW DEFROSTER CAME ON FOR THE FIRST TIME IN COLD WEATHER AND WITHIN 10 MINUTES, THE REAR WINDSHIELD SHATTERED WHILE IN MOTION ON A CITY STREET.  MY KIDS WERE IN THE BACK SEAT.  FORD IS NOT OFFERING TO COVER THE DAMAGE UNDER THE WARRANTY OR EVEN INVESTIGATE THE ISSUE. THE TRUCK HAS 2100 MILES ON IT.</t>
  </si>
  <si>
    <t>F-150 - 2020.   THE REAR WINDOW DEFROSTER CAME ON FOR THE FIRST TIME IN COLD WEATHER AND WITHIN 10 MINUTES, THE REAR WINDSHIELD SHATTERED WHILE IN MOTION ON A CITY STREET.  MY KIDS WERE IN THE BACK SEAT.  FORD IS NOT OFFERING TO COVER THE DAMAGE UNDER THE WARRANTY OR EVEN INVESTIGATE THE ISSUE. THE TRUCK HAS 2100 MILES ON IT.</t>
  </si>
  <si>
    <t>1FADP3F25GL</t>
  </si>
  <si>
    <t>WHEN WE RECEIVE HEAVY RAIN THE RIGHT SIDE OF MY SUNROOF AND THE PASSENGER PLASTIC ROOF TRIM ARE LEAKING MAJOR AMOUNTS OF WATER INTO MY CAR. I HAD A PUDDLE ABOUT 3 INCHES DEEP IN MY FRONT PASSENGER FLOOR AND A PUDDLE OF WATER IN THE REAR PASSENGER FLOOR BOARDS AS WELL. WHEN RESEARCHING THE ISSUE IT'S CLEAR NUMEROUS FORD FOCUS OWNERS ARE HAVING THE SAME ISSUE WITH NO FIX FROM FORD. I WAS TOLD TO KEEP IT IN A COVERED AREA WHICH I DO NOT HAVE.</t>
  </si>
  <si>
    <t>FOCUS - 2016. WHEN WE RECEIVE HEAVY RAIN THE RIGHT SIDE OF MY SUNROOF AND THE PASSENGER PLASTIC ROOF TRIM ARE LEAKING MAJOR AMOUNTS OF WATER INTO MY CAR. I HAD A PUDDLE ABOUT 3 INCHES DEEP IN MY FRONT PASSENGER FLOOR AND A PUDDLE OF WATER IN THE REAR PASSENGER FLOOR BOARDS AS WELL. WHEN RESEARCHING THE ISSUE IT'S CLEAR NUMEROUS FORD FOCUS OWNERS ARE HAVING THE SAME ISSUE WITH NO FIX FROM FORD. I WAS TOLD TO KEEP IT IN A COVERED AREA WHICH I DO NOT HAVE.</t>
  </si>
  <si>
    <t>1FM5K8AC1LG</t>
  </si>
  <si>
    <t>THERE ARE MANY ISSUES WITH THIS VEHICLE. THE FIRST ISSUE IS THAT WATER IS COMING INSIDE OF THE VEHICLE AND POOLING UP ON THE PASSENGER SIDE FLOOR. THE SECOND ISSUE IS WATER INSIDE THE PASSENGER TAILLIGHT. THE THIRD ISSUE IS THE ALLWHEEL DRIVE SENSOR IS MALFUNCTIONING. THE FOURTH AND LAST ISSUE WITH THE VEHICLE IS THAT THE CONVERTER IS CRACKED ON THE DRIVER'S SIDE AND EXHAUST FUMES ARE COMING INTO THE CABIN AND IS MAKING THE PASSENGERS SICK. THIS IS AFTER FORD HAD REPLACED THE MOTOR AT 12,000 MILES BECAUSE CYLINDER TWO MALFUNCTIONED.</t>
  </si>
  <si>
    <t>EXPLORER - 2020. THERE ARE MANY ISSUES WITH THIS VEHICLE. THE FIRST ISSUE IS THAT WATER IS COMING INSIDE OF THE VEHICLE AND POOLING UP ON THE PASSENGER SIDE FLOOR. THE SECOND ISSUE IS WATER INSIDE THE PASSENGER TAILLIGHT. THE THIRD ISSUE IS THE ALLWHEEL DRIVE SENSOR IS MALFUNCTIONING. THE FOURTH AND LAST ISSUE WITH THE VEHICLE IS THAT THE CONVERTER IS CRACKED ON THE DRIVER'S SIDE AND EXHAUST FUMES ARE COMING INTO THE CABIN AND IS MAKING THE PASSENGERS SICK. THIS IS AFTER FORD HAD REPLACED THE MOTOR AT 12,000 MILES BECAUSE CYLINDER TWO MALFUNCTIONED.</t>
  </si>
  <si>
    <t>U5 - EXPLORER POLICE INTERCEPTOR - UTILITY (NA-CAP)</t>
  </si>
  <si>
    <t>1FTFW1EF4BF</t>
  </si>
  <si>
    <t>TURNED THE BACK WINDOW DEFROST ON SINCE BACK WINDOW AND MIRRORS WERE ICED OVER. WAS DRIVING ALONG WHEN THE BACK PASSENGER WINDOW SHATTERED. HAVE TONNEAU COVER ON BOX AND NO OTHER CARS AROUND. REAR DEFROST LIGHT INDICATOR NOW DOESN'T TURN ON.</t>
  </si>
  <si>
    <t>F-150 - 2011. TURNED THE BACK WINDOW DEFROST ON SINCE BACK WINDOW AND MIRRORS WERE ICED OVER. WAS DRIVING ALONG WHEN THE BACK PASSENGER WINDOW SHATTERED. HAVE TONNEAU COVER ON BOX AND NO OTHER CARS AROUND. REAR DEFROST LIGHT INDICATOR NOW DOESN'T TURN ON.</t>
  </si>
  <si>
    <t>1FTFX1EF9GK</t>
  </si>
  <si>
    <t>DRIVERS SIDE DOOR DOES NOT LATCH ALL THE TIME WHEN CLOSED. CAR WAS PARKED IN THE GARAGE WITH TEMPS IN THE HIGH 40'S AND HAD NOT BEEN IN ANY WET WEATHER OR WASHED IN 4 DAYS. SHUT IT 5 TIMES AND IT WOULD JUST BOUNCE BACK OPENED. THIS HAS HAPPENED ON AND OFF SINCE WE OWNED THE TRUCK(1-2019). HAPPENS MORE OFTEN IN COOLER WEATHER.  HAVE TALKED TO THE FORD DEALER SINCE 1-2019 AND THEY SAID THERE WAS NO RECALL AND TO USE PENETRATING OIL ON THE LATCH. WHICH HAS NOT HELPED.</t>
  </si>
  <si>
    <t>F-150 - 2016. DRIVERS SIDE DOOR DOES NOT LATCH ALL THE TIME WHEN CLOSED. CAR WAS PARKED IN THE GARAGE WITH TEMPS IN THE HIGH 40'S AND HAD NOT BEEN IN ANY WET WEATHER OR WASHED IN 4 DAYS. SHUT IT 5 TIMES AND IT WOULD JUST BOUNCE BACK OPENED. THIS HAS HAPPENED ON AND OFF SINCE WE OWNED THE TRUCK(1-2019). HAPPENS MORE OFTEN IN COOLER WEATHER.  HAVE TALKED TO THE FORD DEALER SINCE 1-2019 AND THEY SAID THERE WAS NO RECALL AND TO USE PENETRATING OIL ON THE LATCH. WHICH HAS NOT HELPED.</t>
  </si>
  <si>
    <t>1FM5K8D87HG</t>
  </si>
  <si>
    <t>2017 FORD EXPLORER XLT ROOF RAILS DETACH. I WAS DRIVING ON THE FREEWAY WHEN MY RIGHT ROOF RAIL TOP PIECE BLEW OFF. MULTIPLE CARS HAD TO SWERVE IN ORDER TO AVOID THE FLYING PIECE. MY LEFT ROOF RAIL ALMOST DID THE SAME THING. THIS, IN MY OPINION, IS A SAFETY ISSUE AND SHOULD BE RECALLED. MULTIPLE PEOPLE WHO I'VE TALKED TO HAVE THE SAME PROBLEM. HOWEVER THESE ROOF RAILS ARE ASSEMBLED IS UNACCEPTABLE. I BELIEVE IT HAS TO DO WITH THEIR GREY PLASTIC SECURING CLIPS.  THANK YOU.</t>
  </si>
  <si>
    <t>EXPLORER - 2017. 2017 FORD EXPLORER XLT ROOF RAILS DETACH. I WAS DRIVING ON THE FREEWAY WHEN MY RIGHT ROOF RAIL TOP PIECE BLEW OFF. MULTIPLE CARS HAD TO SWERVE IN ORDER TO AVOID THE FLYING PIECE. MY LEFT ROOF RAIL ALMOST DID THE SAME THING. THIS, IN MY OPINION, IS A SAFETY ISSUE AND SHOULD BE RECALLED. MULTIPLE PEOPLE WHO I'VE TALKED TO HAVE THE SAME PROBLEM. HOWEVER THESE ROOF RAILS ARE ASSEMBLED IS UNACCEPTABLE. I BELIEVE IT HAS TO DO WITH THEIR GREY PLASTIC SECURING CLIPS.  THANK YOU.</t>
  </si>
  <si>
    <t>1FM5K7D86FG</t>
  </si>
  <si>
    <t>VEHICLE WAS PARKED. I RAN INTO STORE WHILE FAMILY SAT IN VEHICLE. I CAME BACK OUT, STARTED TO OPEN DOOR, AND HEARD SOMETHING HIT THE GROUND. I PICKED UP A PART OF MY DRIVER SIDE DOOR HANDLE OFF OF THE GROUND. I AM NOW UNABLE TO OPEN MY DOOR FROM THE OUTSIDE.</t>
  </si>
  <si>
    <t>EXPLORER - 2015. VEHICLE WAS PARKED. I RAN INTO STORE WHILE FAMILY SAT IN VEHICLE. I CAME BACK OUT, STARTED TO OPEN DOOR, AND HEARD SOMETHING HIT THE GROUND. I PICKED UP A PART OF MY DRIVER SIDE DOOR HANDLE OFF OF THE GROUND. I AM NOW UNABLE TO OPEN MY DOOR FROM THE OUTSIDE.</t>
  </si>
  <si>
    <t>1FTFX1E53JK</t>
  </si>
  <si>
    <t>TL* THE CONTACT OWNS A 2018 FORD F-150. THE CONTACT STATED WHILE DRIVING 40 MPH, THERE WAS GAP BETWEEN THE DOOR AND THE DOOR FRAME. THE DRIVER'S SIDE DOOR DETACHED WHEN THE DOOR WAS OPENED. THE CONTACT STATED SHE HAD TO ENTER AND EXIT THROUGH THE PASSENGER'S SIDE DOOR. THERE WERE NO WARNING LIGHTS ILLUMINATED. THE VEHICLE WAS TAKEN TO BROWN'S FORD OF JOHNSTOWN (121 N COMRIE AVE, JOHNSTOWN, NY 12095, (518) 762-4609) AND WAS INFORMED THAT THE DOOR HINGES NEEDED TO BE REPLACED HOWEVER, THE PARTS WERE ON BACK ORDER. THE VEHICLE WAS NOT REPAIRED. THE MANUFACTURER WAS NOT CONTACTED. THE FAILURE MILEAGE WAS 15,000.</t>
  </si>
  <si>
    <t>F-150 - 2018. TL* THE CONTACT OWNS A 2018 FORD F-150. THE CONTACT STATED WHILE DRIVING 40 MPH, THERE WAS GAP BETWEEN THE DOOR AND THE DOOR FRAME. THE DRIVER'S SIDE DOOR DETACHED WHEN THE DOOR WAS OPENED. THE CONTACT STATED SHE HAD TO ENTER AND EXIT THROUGH THE PASSENGER'S SIDE DOOR. THERE WERE NO WARNING LIGHTS ILLUMINATED. THE VEHICLE WAS TAKEN TO BROWN'S FORD OF JOHNSTOWN (121 N COMRIE AVE, JOHNSTOWN, NY 12095, (518) 762-4609) AND WAS INFORMED THAT THE DOOR HINGES NEEDED TO BE REPLACED HOWEVER, THE PARTS WERE ON BACK ORDER. THE VEHICLE WAS NOT REPAIRED. THE MANUFACTURER WAS NOT CONTACTED. THE FAILURE MILEAGE WAS 15,000.</t>
  </si>
  <si>
    <t>2FMDK3JCXDB</t>
  </si>
  <si>
    <t>HORN DOESNT WORK. CONSTANT DOOR AJAR ON DRIVERS DOOR. PASSENGERSEAT WONT GO BACK.</t>
  </si>
  <si>
    <t>EDGE - 2013. HORN DOESNT WORK. CONSTANT DOOR AJAR ON DRIVERS DOOR. PASSENGERSEAT WONT GO BACK.</t>
  </si>
  <si>
    <t xml:space="preserve">THE WINDSHIELD RETAINING STRIP ON DRIVER AND PASSENGER IS DISINTEGRATING AND CAN EVENTUALLY CAUSE AN ACCIDENT       </t>
  </si>
  <si>
    <t xml:space="preserve">EXPLORER - 2015. THE WINDSHIELD RETAINING STRIP ON DRIVER AND PASSENGER IS DISINTEGRATING AND CAN EVENTUALLY CAUSE AN ACCIDENT       </t>
  </si>
  <si>
    <t>THE WEATHERSTRIPPING ON FRONT DRIVER/PASSENGER DOOR IS ROTTING AWAY, ALSO THE WINDSHIELD RETAINING STRIPS BOTH SIDES, DRY ROTTED.</t>
  </si>
  <si>
    <t>DOOR WEATHERSTRIPPING | DRY</t>
  </si>
  <si>
    <t>EXPLORER - 2015. THE WEATHERSTRIPPING ON FRONT DRIVER/PASSENGER DOOR IS ROTTING AWAY, ALSO THE WINDSHIELD RETAINING STRIPS BOTH SIDES, DRY ROTTED.</t>
  </si>
  <si>
    <t>1FMJU2AT5LE</t>
  </si>
  <si>
    <t xml:space="preserve">ON OCTOBER 19, 2020 MY HUSBAND AND I WERE TRAVELING ON I295 SOUTH NEAR JACKSONVILLE, FLORIDA WHEN WE HEARD AN EXTREMELY LOUD EXPLOSION SIMILAR TO A GUNSHOT INSIDE THE FORD EXPEDITION. THE NOISE WAS SO JARRING MY HUSBAND JERKED THE STEERING WHEEL BUT QUICKLY GAINED CONTROL. WE WERE LUCKY THERE WEREN'T ANY CARS IN THE LEFT LANE BECAUSE WE COULD HAVE CAUSED AN ACCIDENT. WE WEREN'T SURE WHAT HAD HAPPENED. AS WE QUICKLY ASSESSED THE SITUATION, WE COULD HEAR THE SOUND OF GLASS CRACKING ABOVE US. THE SUN VISOR ABOVE US WAS CLOSED AS WELL AS THE SUNROOF. THERE WAS NO DAMAGE TO THE SUN VISOR, BUT WE MADE THE ASSUMPTION THAT THE SUNROOF WAS THE CAUSE OF THE LOUD BANG AND THE SOUND OF GLASS CRACKING SO WE KEPT THE VISOR CLOSED. IF THE SUNROOF COVER WAS OPEN WE WOULD HAVE BEEN COVERED IN BROKEN GLASS. WE EXITED THE HIGHWAY AS QUICKLY AS POSSIBLE.  WE DROVE INTO THE JACKSONVILLE CHRYSLER DODGE JEEP RAM WESTSIDE DEALERSHIP IN JACKSONVILLE FL, THAT WAS JUST OFF THE HIGHWAY AND THAT IS WHEN WE SAW THE SUNROOF HAD A LARGE HOLE IN IT AND THE GLASS WAS CONTINUING TO SHATTER AND DISINTEGRATE. IT WAS CLEAR FROM THE WAY THE GLASS WAS BROKEN ON THE SUNROOF THAT IT WAS AS IF THE GLASS WAS BLOWN OUTWARD FROM THE VEHICLE AND NOT CAUSED BY SOMETHING HITTING IT FROM OUTSIDE FROM ABOVE. ALSO THERE WAS NO DAMAGE TO THE INTERIOR VISOR OF THE VEHICLE. WE HAD NOT GONE UNDER A OVERPASS AND THERE WERE NO CARS IN FRONT OF US AND NO OTHER DAMAGE TO THE EXTERIOR OF THE VEHICLE.  *HAVING DIFFICULTY UPLOADING IMAGES SO IF THEY AREN'T VISIBLE PLEASE CONTACT US.    </t>
  </si>
  <si>
    <t xml:space="preserve">EXPEDITION - 2020. ON OCTOBER 19, 2020 MY HUSBAND AND I WERE TRAVELING ON I295 SOUTH NEAR JACKSONVILLE, FLORIDA WHEN WE HEARD AN EXTREMELY LOUD EXPLOSION SIMILAR TO A GUNSHOT INSIDE THE FORD EXPEDITION. THE NOISE WAS SO JARRING MY HUSBAND JERKED THE STEERING WHEEL BUT QUICKLY GAINED CONTROL. WE WERE LUCKY THERE WEREN'T ANY CARS IN THE LEFT LANE BECAUSE WE COULD HAVE CAUSED AN ACCIDENT. WE WEREN'T SURE WHAT HAD HAPPENED. AS WE QUICKLY ASSESSED THE SITUATION, WE COULD HEAR THE SOUND OF GLASS CRACKING ABOVE US. THE SUN VISOR ABOVE US WAS CLOSED AS WELL AS THE SUNROOF. THERE WAS NO DAMAGE TO THE SUN VISOR, BUT WE MADE THE ASSUMPTION THAT THE SUNROOF WAS THE CAUSE OF THE LOUD BANG AND THE SOUND OF GLASS CRACKING SO WE KEPT THE VISOR CLOSED. IF THE SUNROOF COVER WAS OPEN WE WOULD HAVE BEEN COVERED IN BROKEN GLASS. WE EXITED THE HIGHWAY AS QUICKLY AS POSSIBLE.  WE DROVE INTO THE JACKSONVILLE CHRYSLER DODGE JEEP RAM WESTSIDE DEALERSHIP IN JACKSONVILLE FL, THAT WAS JUST OFF THE HIGHWAY AND THAT IS WHEN WE SAW THE SUNROOF HAD A LARGE HOLE IN IT AND THE GLASS WAS CONTINUING TO SHATTER AND DISINTEGRATE. IT WAS CLEAR FROM THE WAY THE GLASS WAS BROKEN ON THE SUNROOF THAT IT WAS AS IF THE GLASS WAS BLOWN OUTWARD FROM THE VEHICLE AND NOT CAUSED BY SOMETHING HITTING IT FROM OUTSIDE FROM ABOVE. ALSO THERE WAS NO DAMAGE TO THE INTERIOR VISOR OF THE VEHICLE. WE HAD NOT GONE UNDER A OVERPASS AND THERE WERE NO CARS IN FRONT OF US AND NO OTHER DAMAGE TO THE EXTERIOR OF THE VEHICLE.  *HAVING DIFFICULTY UPLOADING IMAGES SO IF THEY AREN'T VISIBLE PLEASE CONTACT US.    </t>
  </si>
  <si>
    <t>2FMPK4AP9HB</t>
  </si>
  <si>
    <t>SUNROOF BROKEN UPON PURCHASE, BROKE ANOTHER IN TRANSPORT, BROKE ANOTHER PUTTING IN, FINALLY GOT AN UNBROKEN ONE, BY THEN IT WAS SUMMER AND KEPT IT CLOSED, WHEN I OPENED IT THE 4TH PANORAMIC SUNROOF WAS BROKE IN SAME PLACE. ROBERT'S IN PRYOR REFUSE TO FIX IT!</t>
  </si>
  <si>
    <t>EDGE - 2017. SUNROOF BROKEN UPON PURCHASE, BROKE ANOTHER IN TRANSPORT, BROKE ANOTHER PUTTING IN, FINALLY GOT AN UNBROKEN ONE, BY THEN IT WAS SUMMER AND KEPT IT CLOSED, WHEN I OPENED IT THE 4TH PANORAMIC SUNROOF WAS BROKE IN SAME PLACE. ROBERT'S IN PRYOR REFUSE TO FIX IT!</t>
  </si>
  <si>
    <t>3FA6P0H79DR</t>
  </si>
  <si>
    <t xml:space="preserve">MY VEHICLE WAS SERVICED FOR A WIDE SPREAD FAULTY DOOR LATCH RECALL IN 2016 AND WAS REINSPECTED AGAIN THIS YEAR FOR THE ANOTHER DOOR LATCH RECALL.  NOW MY PASSENGER FRONT DOOR LATCH IS FAULTY CAUSING MY DOOR TO NOT CLOSE AT ALL.  THE CUTTER FORD DEALER ON OAHU IS TELLING ME EVEN THOUGH MY DOOR LATCH IS FAULTY, IT'S NOT COVERED BY THE RECALL AND I WILL HAVE TO PAY FOR IT TO BE REPLACED.  HOW IS THIS POSSIBLE?  AFTER HAVING MY DOOR LATCHES REPLACED FOUR YEARS AGO DUE TO A RECALL,  THEY ARE NOW FAULTY AGAIN FOUR YEARS LATER.  DOES ANOTHER RECALL NEED TO BE ISSUED TO REPLACE THE DOOR LATCHES USED IN THE ORIGINAL RECALL.  THIS IS A MAJOR SAFETY ISSUE AND NEEDS TO BE ADDRESSED AND CORRECTED BY THE FORD DEALER FREE OF CHARGE.*DT  CONSUMER STATED VEHICLE WAS TAKEN TO A DEALER FOR INSPECTION BUT WAS NOT REPAIRED.*JB </t>
  </si>
  <si>
    <t>CUTTER FORD, INC</t>
  </si>
  <si>
    <t>HI</t>
  </si>
  <si>
    <t xml:space="preserve">FUSION - 2013. MY VEHICLE WAS SERVICED FOR A WIDE SPREAD FAULTY DOOR LATCH RECALL IN 2016 AND WAS REINSPECTED AGAIN THIS YEAR FOR THE ANOTHER DOOR LATCH RECALL.  NOW MY PASSENGER FRONT DOOR LATCH IS FAULTY CAUSING MY DOOR TO NOT CLOSE AT ALL.  THE CUTTER FORD DEALER ON OAHU IS TELLING ME EVEN THOUGH MY DOOR LATCH IS FAULTY, IT'S NOT COVERED BY THE RECALL AND I WILL HAVE TO PAY FOR IT TO BE REPLACED.  HOW IS THIS POSSIBLE?  AFTER HAVING MY DOOR LATCHES REPLACED FOUR YEARS AGO DUE TO A RECALL,  THEY ARE NOW FAULTY AGAIN FOUR YEARS LATER.  DOES ANOTHER RECALL NEED TO BE ISSUED TO REPLACE THE DOOR LATCHES USED IN THE ORIGINAL RECALL.  THIS IS A MAJOR SAFETY ISSUE AND NEEDS TO BE ADDRESSED AND CORRECTED BY THE FORD DEALER FREE OF CHARGE.*DT  CONSUMER STATED VEHICLE WAS TAKEN TO A DEALER FOR INSPECTION BUT WAS NOT REPAIRED.*JB </t>
  </si>
  <si>
    <t>MY RECALL STATES THAT FORD HAS NOT ISSUED INSTRUCTIONS TO STOP DRIVING YOUR VEHICLE UNDER THIS SAFETY.  MY BACK DOOR LATCH OPENED WHILE DRIVING WHICH MAKES THE CAR UNDRIVABLE AND NEEDING A TOW, POSSIBLY CAUSING AN ACCIDENT.  I HAD A PTSD RESPONSE TO THE INCIDENT AND HAD TO GO TO THE DOCTOR BECAUSE OF THE STRESS INDUCED ON MY BODY.  I ALSO REQUIRED MEDICAL MASSAGES. MY FRONT DOOR HINGE ALSO WAS ABOUT TO BREAK THE SERVICE DEPT INFORMED ME AS WELL WHICH IS NOT ON THIS RECALL. OTHER OWNERS MAY NOT BE SO LUCKY.</t>
  </si>
  <si>
    <t>FIESTA - 2014. MY RECALL STATES THAT FORD HAS NOT ISSUED INSTRUCTIONS TO STOP DRIVING YOUR VEHICLE UNDER THIS SAFETY.  MY BACK DOOR LATCH OPENED WHILE DRIVING WHICH MAKES THE CAR UNDRIVABLE AND NEEDING A TOW, POSSIBLY CAUSING AN ACCIDENT.  I HAD A PTSD RESPONSE TO THE INCIDENT AND HAD TO GO TO THE DOCTOR BECAUSE OF THE STRESS INDUCED ON MY BODY.  I ALSO REQUIRED MEDICAL MASSAGES. MY FRONT DOOR HINGE ALSO WAS ABOUT TO BREAK THE SERVICE DEPT INFORMED ME AS WELL WHICH IS NOT ON THIS RECALL. OTHER OWNERS MAY NOT BE SO LUCKY.</t>
  </si>
  <si>
    <t>1FD8W3G64KE</t>
  </si>
  <si>
    <t>OUR COMPANY HAS HAD MULTIPLE VEHICLE FAILURES OF THE SHUTTER DOOR WHICH PREVENTS THE VEHICLE FROM DEFROSTING CAUSING DANGEROUS LOW VISIBLY THROUGH THE WINDSHIELD. SPECIFICALLY 3 - F350'S AND 2 - F550'S ALL OF WHICH ARE MODEL YEARS 2019 AND 2020. THEY HAVE BEEN REPLACED UNDER WARRANTY AND CONTINUE TO FAIL AT AN ALARMING RATE.</t>
  </si>
  <si>
    <t>SLIDING REAR WINDOW | MALFUNCTION</t>
  </si>
  <si>
    <t>F-350 - 2019. OUR COMPANY HAS HAD MULTIPLE VEHICLE FAILURES OF THE SHUTTER DOOR WHICH PREVENTS THE VEHICLE FROM DEFROSTING CAUSING DANGEROUS LOW VISIBLY THROUGH THE WINDSHIELD. SPECIFICALLY 3 - F350'S AND 2 - F550'S ALL OF WHICH ARE MODEL YEARS 2019 AND 2020. THEY HAVE BEEN REPLACED UNDER WARRANTY AND CONTINUE TO FAIL AT AN ALARMING RATE.</t>
  </si>
  <si>
    <t>3LNHL2GC9CR</t>
  </si>
  <si>
    <t>AC ON RIGHT SIDE STOPPED WORKING, RIGHT DOOR STOP LOCKING AND LATER THE LEFT DOOR STOPPED LOCKING.</t>
  </si>
  <si>
    <t>MKZ - 2012. AC ON RIGHT SIDE STOPPED WORKING, RIGHT DOOR STOP LOCKING AND LATER THE LEFT DOOR STOPPED LOCKING.</t>
  </si>
  <si>
    <t>1FM5K8D84DG</t>
  </si>
  <si>
    <t>THE CEILING AROUND THE SUNROOF ON MY 2013 FORD EXPLORER STARTED DRIPPING WATER DURING A RAIN. THE NEXT MORNING I HAD OVER AN INCH OF STANDING WATER IN MY CAR. IT HAD DRIPPED ALL OVER THE FRONT CENTER OF THE SUV. NOW MY FLOORBOARDS ARE GOING TO BE MOLDY AND MUSTY DUE TO FORD'S POOR SUNROOF DESIGN. ALLOWING ONLY A FEW SMALL HOLES  FOR WATER TO DRAIN OUT OF THE SUN ROOF AREA IS IGNORANT. AFTER THESE HOLES GETS CLOGGED THE ENTIRE THING IT GETS FILLED WITH WATER AND SHORTS OUT THE MOTORS.</t>
  </si>
  <si>
    <t>EXPLORER - 2013. THE CEILING AROUND THE SUNROOF ON MY 2013 FORD EXPLORER STARTED DRIPPING WATER DURING A RAIN. THE NEXT MORNING I HAD OVER AN INCH OF STANDING WATER IN MY CAR. IT HAD DRIPPED ALL OVER THE FRONT CENTER OF THE SUV. NOW MY FLOORBOARDS ARE GOING TO BE MOLDY AND MUSTY DUE TO FORD'S POOR SUNROOF DESIGN. ALLOWING ONLY A FEW SMALL HOLES  FOR WATER TO DRAIN OUT OF THE SUN ROOF AREA IS IGNORANT. AFTER THESE HOLES GETS CLOGGED THE ENTIRE THING IT GETS FILLED WITH WATER AND SHORTS OUT THE MOTORS.</t>
  </si>
  <si>
    <t>3FA6P0K92FR</t>
  </si>
  <si>
    <t>TL* THE CONTACT OWNS A 2015 FORD FUSION. THE CONTACT RECEIVED NOTIFICATION OF NHTSA CAMPAIGN NUMBER: 20V177000 (LATCHES/LOCKS/LINKAGES) HOWEVER, THE PART TO DO THE RECALL REPAIR WAS NOT YET AVAILABLE. THE CONTACT STATED THAT THE MANUFACTURER EXCEEDED A REASONABLE AMOUNT OF TIME FOR THE RECALL REPAIR. THE CONTACT STATED THAT WITHOUT WARNING, THE DRIVER'S SIDE REAR DOOR LATCH FRACTURED. THE CONTACT STATED THAT A ROPE WAS TIED TO THE DOOR HANDLE TO KEEP THE DOOR CLOSED. THE VEHICLE WAS TAKEN TO TROPICAL FORD (9900 ORANGE BLOSSOM TRAIL, ORLANDO, FL 32837) WHERE IT WAS DIAGNOSED HOWEVER, THE CONTACT WAS INFORMED THAT PARTS WERE NOT YET AVAILABLE. VIN TOOL CONFIRMS PARTS NOT AVAILABLE.  THE MANUFACTURER WAS MADE AWARE OF THE ISSUE. THE FAILURE MILEAGE WAS APPROXIMATELY 73,000.*DT*JB</t>
  </si>
  <si>
    <t>FUSION - 2015. TL* THE CONTACT OWNS A 2015 FORD FUSION. THE CONTACT RECEIVED NOTIFICATION OF NHTSA CAMPAIGN NUMBER: 20V177000 (LATCHES/LOCKS/LINKAGES) HOWEVER, THE PART TO DO THE RECALL REPAIR WAS NOT YET AVAILABLE. THE CONTACT STATED THAT THE MANUFACTURER EXCEEDED A REASONABLE AMOUNT OF TIME FOR THE RECALL REPAIR. THE CONTACT STATED THAT WITHOUT WARNING, THE DRIVER'S SIDE REAR DOOR LATCH FRACTURED. THE CONTACT STATED THAT A ROPE WAS TIED TO THE DOOR HANDLE TO KEEP THE DOOR CLOSED. THE VEHICLE WAS TAKEN TO TROPICAL FORD (9900 ORANGE BLOSSOM TRAIL, ORLANDO, FL 32837) WHERE IT WAS DIAGNOSED HOWEVER, THE CONTACT WAS INFORMED THAT PARTS WERE NOT YET AVAILABLE. VIN TOOL CONFIRMS PARTS NOT AVAILABLE.  THE MANUFACTURER WAS MADE AWARE OF THE ISSUE. THE FAILURE MILEAGE WAS APPROXIMATELY 73,000.*DT*JB</t>
  </si>
  <si>
    <t>1LN6L9TK2J5</t>
  </si>
  <si>
    <t>THE WIPER AND WASHERS DO NOT OPERATE AS INTENDED. OPERATION IS SPORADIC. WASHERS DO NOT RESPOND TO THE CONTROL. THEY TURN ON BY THEMSELVES, USUALLY AFTER STARTING THE CAR AND WILL EMPTY THE WASHER FLUID RESERVOIR. THE WIPERS DO NOT RESPOND TO THE CONTROLS. THEY TOO MAY TURN ON AT ANYTIME ON THEIR OWN. BUT THEY DO NOT TURN ON WHEN YOU OPERATE THE SWITCH TO TURN THEM ON. THESE OCCURRENCES HAPPEN REGARDLESS OF THE CAR BEING IN PARK OR IN GEAR. AFTER 2 WEEKS IN THE DEALERSHIP, THEY HAVE BEEN UNABLE TO SOLVE THE PROBLEM AND HAVE BEEN REPLACING VARIOUS PARTS, TRIAL AND ERROR, TO NO AVAIL.</t>
  </si>
  <si>
    <t>CONTINENTAL - 2018. THE WIPER AND WASHERS DO NOT OPERATE AS INTENDED. OPERATION IS SPORADIC. WASHERS DO NOT RESPOND TO THE CONTROL. THEY TURN ON BY THEMSELVES, USUALLY AFTER STARTING THE CAR AND WILL EMPTY THE WASHER FLUID RESERVOIR. THE WIPERS DO NOT RESPOND TO THE CONTROLS. THEY TOO MAY TURN ON AT ANYTIME ON THEIR OWN. BUT THEY DO NOT TURN ON WHEN YOU OPERATE THE SWITCH TO TURN THEM ON. THESE OCCURRENCES HAPPEN REGARDLESS OF THE CAR BEING IN PARK OR IN GEAR. AFTER 2 WEEKS IN THE DEALERSHIP, THEY HAVE BEEN UNABLE TO SOLVE THE PROBLEM AND HAVE BEEN REPLACING VARIOUS PARTS, TRIAL AND ERROR, TO NO AVAIL.</t>
  </si>
  <si>
    <t>1FTRX12V58K</t>
  </si>
  <si>
    <t>TL* THE CONTACT OWNS A 2008 FORD F-150. THE CONTACT STATED THAT WHILE ATTEMPTING TO ENTER THE VEHICLE, THE CONTACT HELD THE DOOR HANDLE TO STEP UP INTO THE VEHICLE HOWEVER, THE DOOR HANDLE DETACHED. THE CONTACT FELL AND HIT HIS HEAD ON THE DOOR AND THEN FELL ONTO THE NEIGHBORING VEHICLE. MEDICAL ATTENTION WAS NOT SOUGHT HOWEVER, THE CONTACT SUFFERED FROM HEADACHES. THE CONTACT CONTACTED RICHMOND FORD WEST (10751 W BROAD ST, GLEN ALLEN, VA 23060; (804) 273-9700) AND WAS INFORMED THAT THE HANDLE NEEDED TO BE REPLACED. THE VEHICLE HAD NOT BEEN REPAIRED. THE MANUFACTURER WAS NOT MADE AWARE OF THE FAILURE. THE APPROXIMATE FAILURE MILEAGE WAS 176,000.</t>
  </si>
  <si>
    <t>F-150 - 2008. TL* THE CONTACT OWNS A 2008 FORD F-150. THE CONTACT STATED THAT WHILE ATTEMPTING TO ENTER THE VEHICLE, THE CONTACT HELD THE DOOR HANDLE TO STEP UP INTO THE VEHICLE HOWEVER, THE DOOR HANDLE DETACHED. THE CONTACT FELL AND HIT HIS HEAD ON THE DOOR AND THEN FELL ONTO THE NEIGHBORING VEHICLE. MEDICAL ATTENTION WAS NOT SOUGHT HOWEVER, THE CONTACT SUFFERED FROM HEADACHES. THE CONTACT CONTACTED RICHMOND FORD WEST (10751 W BROAD ST, GLEN ALLEN, VA 23060; (804) 273-9700) AND WAS INFORMED THAT THE HANDLE NEEDED TO BE REPLACED. THE VEHICLE HAD NOT BEEN REPAIRED. THE MANUFACTURER WAS NOT MADE AWARE OF THE FAILURE. THE APPROXIMATE FAILURE MILEAGE WAS 176,000.</t>
  </si>
  <si>
    <t>1FMCU9DG9CK</t>
  </si>
  <si>
    <t>WHERE THE SUNGLASS HOLDER IN THE VISOR IS: IT POURS IN WATER EVERY TIME IT RAINS.  WATER STAINS ON VISOR &amp; HEADLINER.  GETS THE SHIIFTER CONSOLE WET; WITH POOLS OF WATER IN CUP HOLDERS  &amp; SOAKS DRIVERS SEAT. VEHICLE IS PARKED WHEN IT HAPPENS.  IT HAS MOON ROOF - SO I CHECKED THAT &amp; ITS COMPLETELY CLOSED.WHEN THIS HAPPENS.  THIS HAPPENS EVERY RAIN STORM.  CONCERNED IT WILL FREEZE AS THE WEATHER GETS COLDER &amp; CAUSE MORE DAMAGE TO INCLUDE WINDSHIELD FRACTURE.</t>
  </si>
  <si>
    <t>ESCAPE - 2012. WHERE THE SUNGLASS HOLDER IN THE VISOR IS: IT POURS IN WATER EVERY TIME IT RAINS.  WATER STAINS ON VISOR &amp; HEADLINER.  GETS THE SHIIFTER CONSOLE WET; WITH POOLS OF WATER IN CUP HOLDERS  &amp; SOAKS DRIVERS SEAT. VEHICLE IS PARKED WHEN IT HAPPENS.  IT HAS MOON ROOF - SO I CHECKED THAT &amp; ITS COMPLETELY CLOSED.WHEN THIS HAPPENS.  THIS HAPPENS EVERY RAIN STORM.  CONCERNED IT WILL FREEZE AS THE WEATHER GETS COLDER &amp; CAUSE MORE DAMAGE TO INCLUDE WINDSHIELD FRACTURE.</t>
  </si>
  <si>
    <t>2FMPK4K8XFB</t>
  </si>
  <si>
    <t>MOVABLE SUNROOF WAS DISCOVERED WITH CRACK RUNNING FORE AND AFT.  NO APPARENT IMPACT DAMAGE AND VEHICLE IS KEPT IN GARAGE WHEN NOT IN OPERATION.</t>
  </si>
  <si>
    <t>EDGE - 2015. MOVABLE SUNROOF WAS DISCOVERED WITH CRACK RUNNING FORE AND AFT.  NO APPARENT IMPACT DAMAGE AND VEHICLE IS KEPT IN GARAGE WHEN NOT IN OPERATION.</t>
  </si>
  <si>
    <t>BOUGHT USED WITH 65,000 MILES, AT 75,000 MILES PASSENGER BACK DOOR SENSOR WENT BAD CAUSING CAR TO SAY "RIGH BACK DOOR AJAR" AND THE LIGHTS STAY ON, DOORS DO NOT LOCK WHEN DRIVING, ALARM GOES OFF INTERMITTENTLY.  WHY HAS FORD NOT DONE SOMETHING ABOUT THIS - CLEARLY A PROBLEM.  ALSO THE 2ND ROW SEAT BELTS HAVE BEEN A NIGHTMARE.  KIDS ALWAYS GETTING STUCK - CNA'T UNLATCH THEM.  ONE OF THE RECEPTECLES JUST FELL APART - NOT SAFE!  WHY HASN'T FORD DONE SOMETHING ABOUT THIS.  I OWN 5 FORD VEHICLES AND THE OLDER VEHICLES RUN GREAT - NO ISSUES.  SEEMS LIKE FROM 2012 AND NEWER THERE IS NOTHING BUT PROBLEMS.  WHAT HAPPENED TO THE QUALITY AND CARE FROM FORD?</t>
  </si>
  <si>
    <t>FLEX - 2014. BOUGHT USED WITH 65,000 MILES, AT 75,000 MILES PASSENGER BACK DOOR SENSOR WENT BAD CAUSING CAR TO SAY "RIGH BACK DOOR AJAR" AND THE LIGHTS STAY ON, DOORS DO NOT LOCK WHEN DRIVING, ALARM GOES OFF INTERMITTENTLY.  WHY HAS FORD NOT DONE SOMETHING ABOUT THIS - CLEARLY A PROBLEM.  ALSO THE 2ND ROW SEAT BELTS HAVE BEEN A NIGHTMARE.  KIDS ALWAYS GETTING STUCK - CNA'T UNLATCH THEM.  ONE OF THE RECEPTECLES JUST FELL APART - NOT SAFE!  WHY HASN'T FORD DONE SOMETHING ABOUT THIS.  I OWN 5 FORD VEHICLES AND THE OLDER VEHICLES RUN GREAT - NO ISSUES.  SEEMS LIKE FROM 2012 AND NEWER THERE IS NOTHING BUT PROBLEMS.  WHAT HAPPENED TO THE QUALITY AND CARE FROM FORD?</t>
  </si>
  <si>
    <t>TL* THE CONTACT OWNS A 2014 FORD FIESTA. THE CONTACT STATED WHILE DRIVING APPROXIMATELY 35 MPH, THE REAR DRIVER'S SIDE DOOR UNLATCHED INDEPENDENTLY CAUSING THE DOOR TO OPEN. THE VEHICLE WAS TAKEN TO CUTTER FORD LOCATED AT 98-015 KAMEHAMEHA HWY, AIEA, HI 96701, TO BE DIAGNOSED. THE CONTACT WAS INFORMED THAT THE DOOR LATCHES WERE DEFECTIVE AND NEEDED TO BE REPLACED. THE VEHICLE WAS NOT REPAIRED. THE CONTACT WAS INFORMED THAT THE VEHICLE WAS INCLUDED IN THE NHTSA CAMPAIGN NUMBER: 20V177000 (LATCHES/LOCKS/LINKAGES). THE MANUFACTURER WAS NOTIFIED OF THE FAILURE. THE FAILURE MILEAGE WAS 51,000.</t>
  </si>
  <si>
    <t>FIESTA - 2014. TL* THE CONTACT OWNS A 2014 FORD FIESTA. THE CONTACT STATED WHILE DRIVING APPROXIMATELY 35 MPH, THE REAR DRIVER'S SIDE DOOR UNLATCHED INDEPENDENTLY CAUSING THE DOOR TO OPEN. THE VEHICLE WAS TAKEN TO CUTTER FORD LOCATED AT 98-015 KAMEHAMEHA HWY, AIEA, HI 96701, TO BE DIAGNOSED. THE CONTACT WAS INFORMED THAT THE DOOR LATCHES WERE DEFECTIVE AND NEEDED TO BE REPLACED. THE VEHICLE WAS NOT REPAIRED. THE CONTACT WAS INFORMED THAT THE VEHICLE WAS INCLUDED IN THE NHTSA CAMPAIGN NUMBER: 20V177000 (LATCHES/LOCKS/LINKAGES). THE MANUFACTURER WAS NOTIFIED OF THE FAILURE. THE FAILURE MILEAGE WAS 51,000.</t>
  </si>
  <si>
    <t>1FM5K8GT7DG</t>
  </si>
  <si>
    <t>LEAKS FROM POOR QUALITY WELDS ABOVE REAR TAILGATE. CREATES MOLD IN CARPET ABS SPARE TIRE INSULATION. KNOWN PROBLEM ON VEHICLE. ADDITION LEAKS IN SUNROOF DUE TO POOR DRAINAGE CAUSING MOTOR TO FAIL. PAINT BUBBLE FAIL ON HOOD (KNOWN ISSUE ON EXPLORERS AND EXPEDITIONS)</t>
  </si>
  <si>
    <t>LIFTGATE | POOR WELDING</t>
  </si>
  <si>
    <t>EXPLORER - 2013. LEAKS FROM POOR QUALITY WELDS ABOVE REAR TAILGATE. CREATES MOLD IN CARPET ABS SPARE TIRE INSULATION. KNOWN PROBLEM ON VEHICLE. ADDITION LEAKS IN SUNROOF DUE TO POOR DRAINAGE CAUSING MOTOR TO FAIL. PAINT BUBBLE FAIL ON HOOD (KNOWN ISSUE ON EXPLORERS AND EXPEDITIONS)</t>
  </si>
  <si>
    <t>WAS IN THE PASSENGER SEAT AND NOTICED THE DOOR WAS NOT CLOSED WHILE WE WERE DRIVING. WE HAD TO STOP AND KEEP OPENING UP THE DOOR TO SLAM IT CLOSE AGAIN TO MAKE SURE THE DOOR LATCH WAS SECURE AND WAS PROPERLY SHUT.</t>
  </si>
  <si>
    <t>MUSTANG - 2015. WAS IN THE PASSENGER SEAT AND NOTICED THE DOOR WAS NOT CLOSED WHILE WE WERE DRIVING. WE HAD TO STOP AND KEEP OPENING UP THE DOOR TO SLAM IT CLOSE AGAIN TO MAKE SURE THE DOOR LATCH WAS SECURE AND WAS PROPERLY SHUT.</t>
  </si>
  <si>
    <t>1FTEX1EP2FF</t>
  </si>
  <si>
    <t>AFTER TURNING OFF THE WIPERS, THEY CONTINUE TO RUN INTERMITTENTLY.  THIS HAS BEEN HAPPENING FOR SOME TIME.</t>
  </si>
  <si>
    <t>F-150 - 2015. AFTER TURNING OFF THE WIPERS, THEY CONTINUE TO RUN INTERMITTENTLY.  THIS HAS BEEN HAPPENING FOR SOME TIME.</t>
  </si>
  <si>
    <t>1FTEX1C53LK</t>
  </si>
  <si>
    <t>THE FLOOR BOARDS ON THE DRIVER SIDE IS STAYING WET AND HAS CAUSED MOLD TO FORM ON THE CARPET THIS IS A PROBLEM BECAUSE MOLD IS NOT GOOD FOR YOUR RESPIRATORY SYSTEM.</t>
  </si>
  <si>
    <t>F-150 - 2020. THE FLOOR BOARDS ON THE DRIVER SIDE IS STAYING WET AND HAS CAUSED MOLD TO FORM ON THE CARPET THIS IS A PROBLEM BECAUSE MOLD IS NOT GOOD FOR YOUR RESPIRATORY SYSTEM.</t>
  </si>
  <si>
    <t>3FAHP0JG4CR</t>
  </si>
  <si>
    <t xml:space="preserve">WHEN I WAS PREPARING TO EXIT MY VEHICLE AT A CONSTRUCTION ROADWAY (I WAS LOST) MY DRIVERS' DOOR HANDLE WOULD NOT OPEN- IT FLOPPED. I COULD NOT EXIT. I CALLED MY FAMILY FOR HELP TO FIND OUT WHAT TO DO. (I AM A SENIOR AND COULD NOT CLIMB OVER THE STICK TO USE THE OTHER DOOR) MY FAMILY SAID TO LOWER THE WINDOW AND OPEN THE DOOR FROM THE OUTSIDE AND "BE CAREFULL!" AFTER THAT I WENT HOME AND WHEN I TRIED TO CLOSE THE DOOR- IT WOULD NOT LATCH/NOR CLOSE- ONCE AGAIN I CALLED FOR HELP AND WAS TOLD TO TIE THE DOOR CLOSE THRU THE WINDOWS. WHICH MEANT MY DOOR WAS VUNABLE TO THEFT AND WEATHER. WHEN I SPOKE WITH THE FORD DEALER SERVICE DEPARTMENT, I WAS TOLD THAT THIS IS "A COMMON PROBLEM WITH OLDER MODELS"(MINE IS A 2012!).PER THE DEALER IT REQUIRES A DOOR LOCK PART. WHAT IT TELLS ME IS THE SAFETY FEATURES ON "OLDER MODELS" EXPIRE WITH THE WARRANTIES! BUT THIS IS WHY I PURCHASED A FORD!! HAD I KNOW THE "SAFETY FEATURES" EXPIRE WITH THE WARRANTY, I WOULD HAVE RESEARCHED WHICH VEHICLE HAS THE BEST &amp; LONGEST "SAFETY FEATURES"! I NOW FEEL UNSAFE DRIVING THIS VEHICLE DUE TO MY INABILITIES TO EXIT IN CASE OF AN EMERGENCY DUE TO FAULTY/EXPIRED "SAFETY FEATURES!" IT MAKES ME FEEL I WOULD BE TRAPPED WITHOUT A WAY OUT! IF THIS IS COMMON-WHY ISN'T IT STATED SOMEWHERE FOR SENIORS TO KNOW IN ADVANCE- ESPECIALLY BEFORE PURCHASING A FORD WITH COMMON SAFETY DEFECTS!?  HOW MANY SENIORS/OWNERS HAVE TO BECOME INJURED OR DIE BEFORE FORD REPORTS THIS AS A FAILED SAFETY FEATURE??!! AIRBAGS, SEATBELTS, ... - DOOR LOCKS ON DRIVER'S DOOR SHOULD BE ADDED TO THE RECALL LIST BEFORE IT RESULTS IN MANY INJURIES/DEALTHS! IT IS A CHEAP PART TO REPLACE PER FORD DEALER AND COULD BE REASON WHY IT IS NOT A RECALL BUT AT LEAST IT SHOULD A NOTICE SENT TO OWNERS SO THEY CAN AVOID IT HAPPENING TO THEM.LUCKLY MY INCIDENT OCCURRED IN DAYTIME- THIS COULD HAVE BEEN WORSE AT NIGHT!?      </t>
  </si>
  <si>
    <t xml:space="preserve">FUSION - 2012. WHEN I WAS PREPARING TO EXIT MY VEHICLE AT A CONSTRUCTION ROADWAY (I WAS LOST) MY DRIVERS' DOOR HANDLE WOULD NOT OPEN- IT FLOPPED. I COULD NOT EXIT. I CALLED MY FAMILY FOR HELP TO FIND OUT WHAT TO DO. (I AM A SENIOR AND COULD NOT CLIMB OVER THE STICK TO USE THE OTHER DOOR) MY FAMILY SAID TO LOWER THE WINDOW AND OPEN THE DOOR FROM THE OUTSIDE AND "BE CAREFULL!" AFTER THAT I WENT HOME AND WHEN I TRIED TO CLOSE THE DOOR- IT WOULD NOT LATCH/NOR CLOSE- ONCE AGAIN I CALLED FOR HELP AND WAS TOLD TO TIE THE DOOR CLOSE THRU THE WINDOWS. WHICH MEANT MY DOOR WAS VUNABLE TO THEFT AND WEATHER. WHEN I SPOKE WITH THE FORD DEALER SERVICE DEPARTMENT, I WAS TOLD THAT THIS IS "A COMMON PROBLEM WITH OLDER MODELS"(MINE IS A 2012!).PER THE DEALER IT REQUIRES A DOOR LOCK PART. WHAT IT TELLS ME IS THE SAFETY FEATURES ON "OLDER MODELS" EXPIRE WITH THE WARRANTIES! BUT THIS IS WHY I PURCHASED A FORD!! HAD I KNOW THE "SAFETY FEATURES" EXPIRE WITH THE WARRANTY, I WOULD HAVE RESEARCHED WHICH VEHICLE HAS THE BEST &amp; LONGEST "SAFETY FEATURES"! I NOW FEEL UNSAFE DRIVING THIS VEHICLE DUE TO MY INABILITIES TO EXIT IN CASE OF AN EMERGENCY DUE TO FAULTY/EXPIRED "SAFETY FEATURES!" IT MAKES ME FEEL I WOULD BE TRAPPED WITHOUT A WAY OUT! IF THIS IS COMMON-WHY ISN'T IT STATED SOMEWHERE FOR SENIORS TO KNOW IN ADVANCE- ESPECIALLY BEFORE PURCHASING A FORD WITH COMMON SAFETY DEFECTS!?  HOW MANY SENIORS/OWNERS HAVE TO BECOME INJURED OR DIE BEFORE FORD REPORTS THIS AS A FAILED SAFETY FEATURE??!! AIRBAGS, SEATBELTS, ... - DOOR LOCKS ON DRIVER'S DOOR SHOULD BE ADDED TO THE RECALL LIST BEFORE IT RESULTS IN MANY INJURIES/DEALTHS! IT IS A CHEAP PART TO REPLACE PER FORD DEALER AND COULD BE REASON WHY IT IS NOT A RECALL BUT AT LEAST IT SHOULD A NOTICE SENT TO OWNERS SO THEY CAN AVOID IT HAPPENING TO THEM.LUCKLY MY INCIDENT OCCURRED IN DAYTIME- THIS COULD HAVE BEEN WORSE AT NIGHT!?      </t>
  </si>
  <si>
    <t>1FM5K7D8XJG</t>
  </si>
  <si>
    <t>THE RAIL COVER ON TOP OF THE CAR JUST CAME OFF WITH NO ONE MESSING WITH OR BEING DAMAGED. I RESEARCHED TO SEE IF OTHER HAS A PROBLEM LIKE THIS AND I FOUND NUMEROUS OF PEOPLE SAYING THE RAIL COVER JUST DETACHED FORM THE ACTUAL RAIL. WHILE DRIVING DOWN THE HIGHWAY.</t>
  </si>
  <si>
    <t>EXPLORER - 2018. THE RAIL COVER ON TOP OF THE CAR JUST CAME OFF WITH NO ONE MESSING WITH OR BEING DAMAGED. I RESEARCHED TO SEE IF OTHER HAS A PROBLEM LIKE THIS AND I FOUND NUMEROUS OF PEOPLE SAYING THE RAIL COVER JUST DETACHED FORM THE ACTUAL RAIL. WHILE DRIVING DOWN THE HIGHWAY.</t>
  </si>
  <si>
    <t>WITHOUT ANY IMPACT THE BACK GLASS WAS SHATTERED. WE JUST CLOSE THE DOOR AFTER A WASH IN THE WASHING STATION AND SUDDENLY EXPLODED.</t>
  </si>
  <si>
    <t>F-150 - 2018. WITHOUT ANY IMPACT THE BACK GLASS WAS SHATTERED. WE JUST CLOSE THE DOOR AFTER A WASH IN THE WASHING STATION AND SUDDENLY EXPLODED.</t>
  </si>
  <si>
    <t>1FMCU0BZ5LU</t>
  </si>
  <si>
    <t>I WAS DRIVING FOR LYFT IN FLAGSTAFF ARIZONA A PASSENGER OPEN UP THE RIGHT REAR DOOR A   GUST OF WIND PUSHING THE DOOR FURTHER OPEN THEN IT SHOULD HAVE CAUSING THE DOOR TO BEND</t>
  </si>
  <si>
    <t>ESCAPE - 2020. I WAS DRIVING FOR LYFT IN FLAGSTAFF ARIZONA A PASSENGER OPEN UP THE RIGHT REAR DOOR A   GUST OF WIND PUSHING THE DOOR FURTHER OPEN THEN IT SHOULD HAVE CAUSING THE DOOR TO BEND</t>
  </si>
  <si>
    <t>1FT8W3B61JE</t>
  </si>
  <si>
    <t>WHILE DRIVING APPROXIMATELY 3MPH ON A FLAT SANDY ROAD, REAR WINDOW EXPLODED.  NO ROCKS OR ANYTHING ELSE HIT THE WINDOW.  ALSO, WINDOW IS PROTECTED AS I HAVE A TOPPER ON MY TRUCK.</t>
  </si>
  <si>
    <t>F-350 - 2018. WHILE DRIVING APPROXIMATELY 3MPH ON A FLAT SANDY ROAD, REAR WINDOW EXPLODED.  NO ROCKS OR ANYTHING ELSE HIT THE WINDOW.  ALSO, WINDOW IS PROTECTED AS I HAVE A TOPPER ON MY TRUCK.</t>
  </si>
  <si>
    <t>1FTFW1ET4CF</t>
  </si>
  <si>
    <t>I TURNED ON MY DEFROSTER ON MY VEHICLE AND THE BACK PASSENGER GLASS BACK WINDSHIELD SHATTERED...THE VERY BACK WINDSHIELD</t>
  </si>
  <si>
    <t>F-150 - 2012. I TURNED ON MY DEFROSTER ON MY VEHICLE AND THE BACK PASSENGER GLASS BACK WINDSHIELD SHATTERED...THE VERY BACK WINDSHIELD</t>
  </si>
  <si>
    <t>1FATP8FF6H5</t>
  </si>
  <si>
    <t>PASSENGER DOOR WILL OPEN ON ITS OWN AT HIGHWAY SPEED. THIS HAS HAPPENED MULTIPLE TIMES. MILEAGE AT FIRST REPORT 32,783. DOOR REMAINS LATCHED BUT IS NOT SEALED AND TRIGGERS DOOR OPEN ALERTS AND DOME LIGHT.</t>
  </si>
  <si>
    <t>MUSTANG - 2017. PASSENGER DOOR WILL OPEN ON ITS OWN AT HIGHWAY SPEED. THIS HAS HAPPENED MULTIPLE TIMES. MILEAGE AT FIRST REPORT 32,783. DOOR REMAINS LATCHED BUT IS NOT SEALED AND TRIGGERS DOOR OPEN ALERTS AND DOME LIGHT.</t>
  </si>
  <si>
    <t>1FM5K8D82JG</t>
  </si>
  <si>
    <t>WHILE DRIVING THE OTHER NIGHT IN RAIN, NIGHT AND HEAVY TRAFFIC, I HEARD SOME FLAPPING FROM THE ROOF OF THE CAR, BUT COULD NOT STOP BECAUSE WE WERE IN A MOUNTAIN PASS AND WINDING ROADS.  I DID SEE SOMETHING LIKE FLY OFF OF MY CAR  AND CARS BEHIND ME WERE SWERVING, I THOUGHT MAYBE A SMALL BRANCH. BUT NO IT WAS THE TOP CAP OF MY ROOF RAIL ON THE DRIVER SIDE.  THE PART IS $450, AND WHEN I GOOGLED IT, IT IS DEFINITELY A KNOWN PROBLEM AT FORD.  HUNDREDS OF HITS WITH THE SAME ISSUE</t>
  </si>
  <si>
    <t>EXPLORER - 2018. WHILE DRIVING THE OTHER NIGHT IN RAIN, NIGHT AND HEAVY TRAFFIC, I HEARD SOME FLAPPING FROM THE ROOF OF THE CAR, BUT COULD NOT STOP BECAUSE WE WERE IN A MOUNTAIN PASS AND WINDING ROADS.  I DID SEE SOMETHING LIKE FLY OFF OF MY CAR  AND CARS BEHIND ME WERE SWERVING, I THOUGHT MAYBE A SMALL BRANCH. BUT NO IT WAS THE TOP CAP OF MY ROOF RAIL ON THE DRIVER SIDE.  THE PART IS $450, AND WHEN I GOOGLED IT, IT IS DEFINITELY A KNOWN PROBLEM AT FORD.  HUNDREDS OF HITS WITH THE SAME ISSUE</t>
  </si>
  <si>
    <t>2LMDJ6JK0EB</t>
  </si>
  <si>
    <t>VEHICLE STATES THAT IT IS NOT IN PARK EVEN THOUGH THE GEAR SHIFT IS CLEARLY IN PARK. PASSENGER SIDE CLIMATE CONTROL TURNS ITSELF TO LOWEST TEMP. FOGS WINDSHIELD BECAUSE OF PASSENGER SIDE CLIMATE CONTROL ISSUE. DRIVER SIDE DOOR SAYS AJAR EVEN THOUGH DOOR IS CLOSED.</t>
  </si>
  <si>
    <t>MKX - 2014. VEHICLE STATES THAT IT IS NOT IN PARK EVEN THOUGH THE GEAR SHIFT IS CLEARLY IN PARK. PASSENGER SIDE CLIMATE CONTROL TURNS ITSELF TO LOWEST TEMP. FOGS WINDSHIELD BECAUSE OF PASSENGER SIDE CLIMATE CONTROL ISSUE. DRIVER SIDE DOOR SAYS AJAR EVEN THOUGH DOOR IS CLOSED.</t>
  </si>
  <si>
    <t>1FMCU9H69LU</t>
  </si>
  <si>
    <t>THE RUBBER /PLASTIC AROUND THE WINDSCREEN HAS RELEASE FROM THE GLASS.</t>
  </si>
  <si>
    <t>WINDSHIELD WEATHERSTRIPPING | LOOSE / DETACHED</t>
  </si>
  <si>
    <t>ESCAPE - 2020. THE RUBBER /PLASTIC AROUND THE WINDSCREEN HAS RELEASE FROM THE GLASS.</t>
  </si>
  <si>
    <t>NM0GE9F74E1</t>
  </si>
  <si>
    <t>THE DRIVER'S SIDE DOOR OF MY VEHICLE WILL NO LONGER LATCH. THIS PROBLEM APPEARED WITHOUT ANY PRECIPITATING EVENT, JUST ORDINARY USE OF THE DOOR. WHEN I RESEARCHED THE PROBLEM ONLINE, I SEE THAT THE FORD MOTOR COMPANY HAS RECALLED VEHICLES OF THE SAME MODEL AND YEAR WITH THIS PROBLEM. I CONSULTED A FORD DEALER ABOUT REPAIR OF THE PROBLEM AND THEY SAID THAT THE RECALL DID NOT APPLY TO MY CAR'S VIN. THEY ALSO TOLD ME THAT THEY HAD HAD A VEHICLE OF THE SAME MODEL AND YEAR IN THEIR SHOP THAT VERY DAY WITH THE SAME PROBLEM THAT WAS ALSO NOT COVERED BY THE RECALL. I FEEL THAT THIS PROBLEM VERY MUCH PERTAINS TO THE SAFETY OF THE VEHICLE, AS THE DOOR OF A VEHICLE WITH THIS PROBLEM MAY LATCH AFTER REPEATED ATTEMPTS TO SHUT IT, AND SUBSEQUENTLY BECOME UNLATCHED WHILE DRIVING. THIS IS CERTAINLY A FRIGHTENING PROSPECT. I FEEL THAT THE PROBLEM SHOULD BE ADDRESSED PROACTIVELY TO AVOID SERIOUS INJURY TO OCCUPANTS OF THE VEHICLE.</t>
  </si>
  <si>
    <t>TRANSIT CONNECT - 2014. THE DRIVER'S SIDE DOOR OF MY VEHICLE WILL NO LONGER LATCH. THIS PROBLEM APPEARED WITHOUT ANY PRECIPITATING EVENT, JUST ORDINARY USE OF THE DOOR. WHEN I RESEARCHED THE PROBLEM ONLINE, I SEE THAT THE FORD MOTOR COMPANY HAS RECALLED VEHICLES OF THE SAME MODEL AND YEAR WITH THIS PROBLEM. I CONSULTED A FORD DEALER ABOUT REPAIR OF THE PROBLEM AND THEY SAID THAT THE RECALL DID NOT APPLY TO MY CAR'S VIN. THEY ALSO TOLD ME THAT THEY HAD HAD A VEHICLE OF THE SAME MODEL AND YEAR IN THEIR SHOP THAT VERY DAY WITH THE SAME PROBLEM THAT WAS ALSO NOT COVERED BY THE RECALL. I FEEL THAT THIS PROBLEM VERY MUCH PERTAINS TO THE SAFETY OF THE VEHICLE, AS THE DOOR OF A VEHICLE WITH THIS PROBLEM MAY LATCH AFTER REPEATED ATTEMPTS TO SHUT IT, AND SUBSEQUENTLY BECOME UNLATCHED WHILE DRIVING. THIS IS CERTAINLY A FRIGHTENING PROSPECT. I FEEL THAT THE PROBLEM SHOULD BE ADDRESSED PROACTIVELY TO AVOID SERIOUS INJURY TO OCCUPANTS OF THE VEHICLE.</t>
  </si>
  <si>
    <t>1FMCU9JD6HU</t>
  </si>
  <si>
    <t>ON 10/27/20, I WAS DRIVING MY 2017 FORD ESCAPE ON THE FREEWAY, WHEN I HEARD WHAT SOUNDED TO ME LIKE A SHOTGUN BLAST.  GLASS STARTED RAINING DOWN ON ME AND I LOOKED UP AND FIND MY SUNROOF HAD "EXPLODED".  FORTUNATELY, NO GLASS LANDED IN MY EYE OR CUT ME BAD, AND I WAS ABLE TO SLOW DOWN AND EXIT THE FREEWAY SAFELY WITHOUT CAUSING AN ACCIDENT.  THIS IS A MAJOR SAFETY ISSUE AND IS A KNOWN PROBLEM WITH FORDS.</t>
  </si>
  <si>
    <t>ESCAPE - 2017. ON 10/27/20, I WAS DRIVING MY 2017 FORD ESCAPE ON THE FREEWAY, WHEN I HEARD WHAT SOUNDED TO ME LIKE A SHOTGUN BLAST.  GLASS STARTED RAINING DOWN ON ME AND I LOOKED UP AND FIND MY SUNROOF HAD "EXPLODED".  FORTUNATELY, NO GLASS LANDED IN MY EYE OR CUT ME BAD, AND I WAS ABLE TO SLOW DOWN AND EXIT THE FREEWAY SAFELY WITHOUT CAUSING AN ACCIDENT.  THIS IS A MAJOR SAFETY ISSUE AND IS A KNOWN PROBLEM WITH FORDS.</t>
  </si>
  <si>
    <t>1FTFW1EF5EK</t>
  </si>
  <si>
    <t>TL* THE CONTACT OWNS A 2014 FORD F-150. THE CONTACT STATED THAT UPON DROPPING HIS CHILD OFF AT SCHOOL, THE CONTACT HEARD A LOUD, ABNORMAL POPPING SOUND. UPON INVESTIGATION, THE CONTACT BECAME AWARE THAT THE REAR DRIVER'S SIDE GLASS HAD SHATTERED INTO SEVERAL PIECES. THE CONTACT DROVE THE VEHICLE BACK TO HIS RESIDENCE. THE CONTACT STATED THAT THE HEATING SYSTEM IN THE REAR DEFROSTER OVERHEATED WHICH CAUSED THE GLASS TO SHATTER. THE VEHICLE WAS TAKEN TO MEL HAMBELTON FORD (11771 W KELLOGG DR, WICHITA, KS 67209) AND THE CONTACT WAS INFORMED THAT THE VIN WAS NOT UNDER RECALL. THE CONTACT WAS PROVIDED AN ESTIMATE FOR THE REPAIR OF THE GLASS. THE MANUFACTURER WAS NOTIFIED OF THE FAILURE. THE VEHICLE WAS NOT REPAIRED. THE FAILURE MILEAGE WAS APPROXIMATELY 119,000.</t>
  </si>
  <si>
    <t>F-150 - 2014. TL* THE CONTACT OWNS A 2014 FORD F-150. THE CONTACT STATED THAT UPON DROPPING HIS CHILD OFF AT SCHOOL, THE CONTACT HEARD A LOUD, ABNORMAL POPPING SOUND. UPON INVESTIGATION, THE CONTACT BECAME AWARE THAT THE REAR DRIVER'S SIDE GLASS HAD SHATTERED INTO SEVERAL PIECES. THE CONTACT DROVE THE VEHICLE BACK TO HIS RESIDENCE. THE CONTACT STATED THAT THE HEATING SYSTEM IN THE REAR DEFROSTER OVERHEATED WHICH CAUSED THE GLASS TO SHATTER. THE VEHICLE WAS TAKEN TO MEL HAMBELTON FORD (11771 W KELLOGG DR, WICHITA, KS 67209) AND THE CONTACT WAS INFORMED THAT THE VIN WAS NOT UNDER RECALL. THE CONTACT WAS PROVIDED AN ESTIMATE FOR THE REPAIR OF THE GLASS. THE MANUFACTURER WAS NOTIFIED OF THE FAILURE. THE VEHICLE WAS NOT REPAIRED. THE FAILURE MILEAGE WAS APPROXIMATELY 119,000.</t>
  </si>
  <si>
    <t>2FMHK6C86JB</t>
  </si>
  <si>
    <t>FLEX IS A SUPER LONG VEHICLE WITH LARGE REAR LATCH DOOR THAT ACCESSES BACK HALF OF CAR.  TODAY, TAKING DOG TO VET, PUT HIM IN CRATE IN BACK, BEHIND ANOTHER CRATE, THROUGH REAR DOOR.  HOWEVER, BATTERY WAS DEAD.  NOW NEEDED TO GET DOG OUT TO GO IN ANOTHER VEHICLE -- BUT REAR DOOR LOCKED AND THERE WAS/IS NO WAY TO OPEN THE BACK UP TO GET HIM OUT WITH DEAD BATTERY.  ONLY WITH ELECTRICITY.  SO I HAD TO TAKE OUT BOTH CRATES AND GET HIM OUT THROUGH THE FRONT -- LONG PROCESS.  IF THERE HAD BEEN EMERGENCY, HE'D BE DEAD.  DANGER -- NO MECHANICAL WAY TO OPEN BACK ACCESS DOOR OF VEHICLE!  NOT EVEN EMERGENCY LEVER OR KEY.  I CHECKED WITH FORD.</t>
  </si>
  <si>
    <t>FLEX - 2018. FLEX IS A SUPER LONG VEHICLE WITH LARGE REAR LATCH DOOR THAT ACCESSES BACK HALF OF CAR.  TODAY, TAKING DOG TO VET, PUT HIM IN CRATE IN BACK, BEHIND ANOTHER CRATE, THROUGH REAR DOOR.  HOWEVER, BATTERY WAS DEAD.  NOW NEEDED TO GET DOG OUT TO GO IN ANOTHER VEHICLE -- BUT REAR DOOR LOCKED AND THERE WAS/IS NO WAY TO OPEN THE BACK UP TO GET HIM OUT WITH DEAD BATTERY.  ONLY WITH ELECTRICITY.  SO I HAD TO TAKE OUT BOTH CRATES AND GET HIM OUT THROUGH THE FRONT -- LONG PROCESS.  IF THERE HAD BEEN EMERGENCY, HE'D BE DEAD.  DANGER -- NO MECHANICAL WAY TO OPEN BACK ACCESS DOOR OF VEHICLE!  NOT EVEN EMERGENCY LEVER OR KEY.  I CHECKED WITH FORD.</t>
  </si>
  <si>
    <t>1FT7W2BT3KE</t>
  </si>
  <si>
    <t>TRUCK TAILGATE OPENS RANDOMLY. THIS WAS A PROBLEM ON OVER 20 OCCASIONS BEFORE THE FORD SUPERDUTY TAILGATE RECALL WAS IMPLEMENTED. HOWEVER, SINCE THE RECALL FIX WAS IMPLEMENTED ON MY TRUCK IN MARCH 2020, THE TAILGATE HAS OPENED ON IT'S OWN AT LEAST 6 MORE TIMES!  USUALLY I DISCOVER THE TAILGATE HAS OPENED UPON REACHING A DESTINATION, BUT OF THE SEVERAL TIMES IT HAS OPENED AND I'VE HEARD THE THUNK, IT SEEMS TO OCCUR WHEN THE TRUCK IS AT REST AND I HAVE JUST SHIFTED THE TRANSMISSION FROM PARK TO DRIVE, DRIVE TO REVERSE, REVERSE TO DRIVE, ETC.  MOST RECENTLY ON 10/26/2020.</t>
  </si>
  <si>
    <t>F-250 - 2019. TRUCK TAILGATE OPENS RANDOMLY. THIS WAS A PROBLEM ON OVER 20 OCCASIONS BEFORE THE FORD SUPERDUTY TAILGATE RECALL WAS IMPLEMENTED. HOWEVER, SINCE THE RECALL FIX WAS IMPLEMENTED ON MY TRUCK IN MARCH 2020, THE TAILGATE HAS OPENED ON IT'S OWN AT LEAST 6 MORE TIMES!  USUALLY I DISCOVER THE TAILGATE HAS OPENED UPON REACHING A DESTINATION, BUT OF THE SEVERAL TIMES IT HAS OPENED AND I'VE HEARD THE THUNK, IT SEEMS TO OCCUR WHEN THE TRUCK IS AT REST AND I HAVE JUST SHIFTED THE TRANSMISSION FROM PARK TO DRIVE, DRIVE TO REVERSE, REVERSE TO DRIVE, ETC.  MOST RECENTLY ON 10/26/2020.</t>
  </si>
  <si>
    <t>1FT8W3BT0KE</t>
  </si>
  <si>
    <t xml:space="preserve">TL* THE CONTACT OWNS A 2019 FORD F-350. THE CONTACT STATED THAT WHILE DRIVING AT AN UNDISCLOSED SPEED, THE TAILGATE UNLATCHED AFTER THE KEY FOB WAS INADVERTENTLY DEPRESSED IN HIS POCKET. THE CONTACT STATED THAT THERE WAS DAMAGE TO THE TAILGATE. THE VEHICLE WAS TAKEN TO HENRY CURTIS FORD (1120 AUTO CENTER DR, PETALUMA, CA 94952, (707) 769-2300) TO BE INSPECTED. THE CONTACT WAS REFERRED TO NAPA COUNTY FORD (570 SOSCOL AVE, NAPA, CA 94559,  (707) 255-2580). THE CONTACT WAS INFORMED THAT THE VEHICLE OPERATED WITHOUT THE BOUNDARIES OF HOW THE VEHICLE WAS DESIGNED TO OPERATE. THE CONTACT STATED THAT THE MECHANIC AGREED THAT THERE WAS A DESIGN FLAW WITHIN THE VEHICLE. THE VEHICLE WAS NOT REPAIRED. THE DEALER CLOSED THE CASE AS PER THE MANUFACTURER'S REQUEST. THE MANUFACTURER WAS CONTACTED AND INFORMED OF THE FAILURE AND REFERRED THE CONTACT BACK TO THE DEALER FOR ASSISTANCE. THE APPROXIMATE FAILURE MILEAGE WAS 5,000.  </t>
  </si>
  <si>
    <t xml:space="preserve">F-350 - 2019. TL* THE CONTACT OWNS A 2019 FORD F-350. THE CONTACT STATED THAT WHILE DRIVING AT AN UNDISCLOSED SPEED, THE TAILGATE UNLATCHED AFTER THE KEY FOB WAS INADVERTENTLY DEPRESSED IN HIS POCKET. THE CONTACT STATED THAT THERE WAS DAMAGE TO THE TAILGATE. THE VEHICLE WAS TAKEN TO HENRY CURTIS FORD (1120 AUTO CENTER DR, PETALUMA, CA 94952, (707) 769-2300) TO BE INSPECTED. THE CONTACT WAS REFERRED TO NAPA COUNTY FORD (570 SOSCOL AVE, NAPA, CA 94559,  (707) 255-2580). THE CONTACT WAS INFORMED THAT THE VEHICLE OPERATED WITHOUT THE BOUNDARIES OF HOW THE VEHICLE WAS DESIGNED TO OPERATE. THE CONTACT STATED THAT THE MECHANIC AGREED THAT THERE WAS A DESIGN FLAW WITHIN THE VEHICLE. THE VEHICLE WAS NOT REPAIRED. THE DEALER CLOSED THE CASE AS PER THE MANUFACTURER'S REQUEST. THE MANUFACTURER WAS CONTACTED AND INFORMED OF THE FAILURE AND REFERRED THE CONTACT BACK TO THE DEALER FOR ASSISTANCE. THE APPROXIMATE FAILURE MILEAGE WAS 5,000.  </t>
  </si>
  <si>
    <t>1FMCU9GD5HU</t>
  </si>
  <si>
    <t>PAINT IS DELAMINATING ON WINDSHIELD PILLAR.  PEELING OFF IN SHEETS.  NO BODY WORK OR WINDSHIELD REPLACEMENT HAS BEEN DONE.  THIS IS A PROBLEM WITH THE FACTORY PAINT.</t>
  </si>
  <si>
    <t>ESCAPE - 2017. PAINT IS DELAMINATING ON WINDSHIELD PILLAR.  PEELING OFF IN SHEETS.  NO BODY WORK OR WINDSHIELD REPLACEMENT HAS BEEN DONE.  THIS IS A PROBLEM WITH THE FACTORY PAINT.</t>
  </si>
  <si>
    <t>1FATP8UH7K5</t>
  </si>
  <si>
    <t>PASSENGER SIDE DOOR WILL UNLATCH AND OPEN WHILE DRIVING, THE DIGITAL ALERT WILL COME ON AND SAY DOOR AJAR. SEEMS TO DO THIS WHEN YOU'RE DRIVING ANYWHERE FROM 20 TO 40 MPH.IT HAS HAPPENED A TOTAL OF 4 TIMES IN THE LAST 2 WEEKS.</t>
  </si>
  <si>
    <t>MUSTANG - 2019. PASSENGER SIDE DOOR WILL UNLATCH AND OPEN WHILE DRIVING, THE DIGITAL ALERT WILL COME ON AND SAY DOOR AJAR. SEEMS TO DO THIS WHEN YOU'RE DRIVING ANYWHERE FROM 20 TO 40 MPH.IT HAS HAPPENED A TOTAL OF 4 TIMES IN THE LAST 2 WEEKS.</t>
  </si>
  <si>
    <t>1FTEW1EG5GK</t>
  </si>
  <si>
    <t>DOOR LATCHES 'FREEZE' AND WILL NOT ENGAGE IN COLD WEATHER (VEHICLE IS PARKED OUTSIDE AND IN COLD WEATHER THIS IS FREQUENT PROBLEM).  THIS PROBLEM HAD PREVIOUS RECALL / REPAIR BUT FIX IS NOT WORKING.    REAR WINDOW DEFROSTER DOES NOT WORK IN ONE SECTION OF 3 PART WINDOW (HAS ONE  PART OF THREE SECTION - SECTION ON DRIVERS SIDE).  VEHICLE HAS 30,000 MILES.  WINDOW SECTIONS THAT DO WORK GET HOT</t>
  </si>
  <si>
    <t>F-150 - 2016. DOOR LATCHES 'FREEZE' AND WILL NOT ENGAGE IN COLD WEATHER (VEHICLE IS PARKED OUTSIDE AND IN COLD WEATHER THIS IS FREQUENT PROBLEM).  THIS PROBLEM HAD PREVIOUS RECALL / REPAIR BUT FIX IS NOT WORKING.    REAR WINDOW DEFROSTER DOES NOT WORK IN ONE SECTION OF 3 PART WINDOW (HAS ONE  PART OF THREE SECTION - SECTION ON DRIVERS SIDE).  VEHICLE HAS 30,000 MILES.  WINDOW SECTIONS THAT DO WORK GET HOT</t>
  </si>
  <si>
    <t>3FA6P0H75ER</t>
  </si>
  <si>
    <t>THE TRUNK WILL POP OPEN BY ITSELF AT DIFFERENT TIMES.  SOMETIMES SITTING IN THE DRIVEWAY, OTHER TIMES IT HAS HAPPENED WHILE THE CAR WAS DRIVING.  FORD DEALERSHIP HASN'T BEEN ABLE TO RECREATE THE ISSUE AND SAYS NOTHING IS WRONG.  THIS HAS BEEN A COMMONPLACE COMPLAINT ON VARIOUS FORD FORUMS.</t>
  </si>
  <si>
    <t>FUSION - 2014. THE TRUNK WILL POP OPEN BY ITSELF AT DIFFERENT TIMES.  SOMETIMES SITTING IN THE DRIVEWAY, OTHER TIMES IT HAS HAPPENED WHILE THE CAR WAS DRIVING.  FORD DEALERSHIP HASN'T BEEN ABLE TO RECREATE THE ISSUE AND SAYS NOTHING IS WRONG.  THIS HAS BEEN A COMMONPLACE COMPLAINT ON VARIOUS FORD FORUMS.</t>
  </si>
  <si>
    <t>2FMGK5C86EB</t>
  </si>
  <si>
    <t>DOORS DO NOT LOCK WHILE DRIVING; WARNING THAT DOOR IS NOT CLOSED WILL CONTINUE INDEFINITELY</t>
  </si>
  <si>
    <t>FLEX - 2014. DOORS DO NOT LOCK WHILE DRIVING; WARNING THAT DOOR IS NOT CLOSED WILL CONTINUE INDEFINITELY</t>
  </si>
  <si>
    <t>1FATP8UH2F5</t>
  </si>
  <si>
    <t>2015 FORD MUSTANG ECOBOOST CONVERTIBLE - WHEN DRIVING ON THE HIGHWAY OVER 65MPH THE PASSENGER DOOR UNLATCHES AND A WARNING SIGNAL APPEARS ON THE DASH STATING THE PASSENGER DOOR IS OPEN. I HAVE TO EITHER PULL OVER AND CLOSE THE DOOR MYSELF OR MY FIANC PUTS THE WINDOW DOWN AND PUSHES THE DOOR CLOSED AGAIN. THIS HAS HAPPENED 6 TIMES WITHIN THE PAST 2 MONTHS. FORD SANTA MONICA STATES THERE WAS NOTHING FOUND UNDER THE SAFETY RECALL 20S30/20V-331.</t>
  </si>
  <si>
    <t>MUSTANG - 2015. 2015 FORD MUSTANG ECOBOOST CONVERTIBLE - WHEN DRIVING ON THE HIGHWAY OVER 65MPH THE PASSENGER DOOR UNLATCHES AND A WARNING SIGNAL APPEARS ON THE DASH STATING THE PASSENGER DOOR IS OPEN. I HAVE TO EITHER PULL OVER AND CLOSE THE DOOR MYSELF OR MY FIANC PUTS THE WINDOW DOWN AND PUSHES THE DOOR CLOSED AGAIN. THIS HAS HAPPENED 6 TIMES WITHIN THE PAST 2 MONTHS. FORD SANTA MONICA STATES THERE WAS NOTHING FOUND UNDER THE SAFETY RECALL 20S30/20V-331.</t>
  </si>
  <si>
    <t>1FMCU0GX2EU</t>
  </si>
  <si>
    <t>MY REAR PASSENGER AND DRIVER DOOR PANELS HAVE COMPLETED BEEN PULLED OFF AND HARD TO OPEN THE DOOR BECAUSE THE PANELS WERE CAUGHT ON THE RECALL DOOR LATCHES. I'VE HAD THE DOOR LATCHES REPLACED AND IT STILL CONTINUED, THEY SAY THE PANELS WON'T BE REPLACED UNDER WARRANTIES I HAVE BUT I TOLD DEALERSHIP BECAUSE OF THE LATCHES THAT WERE RECALLED THAT MY DOOR PANELS ARE DOING THIS IF THE LATCHES WERE GOOD AND NOT RECALLED IN THE FIRST PLACE I WOULD NOT HAVE THE ISSUE. SINCE MY PANELS ARE MESSED UP BECAUSE OF A RECALL SPECIFICALLY MADE ON MY VEHICLE I SHOULD NOT HAVE TO PAY 400-600 TO GET MY DOOR PANELS REPLACED WHEN IT WAS OUT OF MY CONTROL</t>
  </si>
  <si>
    <t>ESCAPE - 2014. MY REAR PASSENGER AND DRIVER DOOR PANELS HAVE COMPLETED BEEN PULLED OFF AND HARD TO OPEN THE DOOR BECAUSE THE PANELS WERE CAUGHT ON THE RECALL DOOR LATCHES. I'VE HAD THE DOOR LATCHES REPLACED AND IT STILL CONTINUED, THEY SAY THE PANELS WON'T BE REPLACED UNDER WARRANTIES I HAVE BUT I TOLD DEALERSHIP BECAUSE OF THE LATCHES THAT WERE RECALLED THAT MY DOOR PANELS ARE DOING THIS IF THE LATCHES WERE GOOD AND NOT RECALLED IN THE FIRST PLACE I WOULD NOT HAVE THE ISSUE. SINCE MY PANELS ARE MESSED UP BECAUSE OF A RECALL SPECIFICALLY MADE ON MY VEHICLE I SHOULD NOT HAVE TO PAY 400-600 TO GET MY DOOR PANELS REPLACED WHEN IT WAS OUT OF MY CONTROL</t>
  </si>
  <si>
    <t>2013 FORD ESCAPE. CONSUMER WRITES IN REGARDS TO DOOR LATCH SAFETY RECALL. *LD    THE CONSUMER STATED THE DEALER WAS UNABLE TO COORDINATE A REASONABLE TIME FRAME TO HAVE THE VEHICLE REPAIRED. *JS</t>
  </si>
  <si>
    <t>ESCAPE - 2013. 2013 FORD ESCAPE. CONSUMER WRITES IN REGARDS TO DOOR LATCH SAFETY RECALL. *LD    THE CONSUMER STATED THE DEALER WAS UNABLE TO COORDINATE A REASONABLE TIME FRAME TO HAVE THE VEHICLE REPAIRED. *JS</t>
  </si>
  <si>
    <t>1FM5K8GT8FG</t>
  </si>
  <si>
    <t>BOTH OF THE FRONT DOOR PANELS ARE BREAKING DOWN OFF AT THE TOP BY THE WINDOWS.  DRIVER SIDE IS BAD AND THE PASSENGER SIDE IS STARTING TO BREAK! THIS VEHICLE IS TOO NEW AND WAY TO EXPENSIVE TO BE DOING THIS !!!</t>
  </si>
  <si>
    <t>EXPLORER - 2015. BOTH OF THE FRONT DOOR PANELS ARE BREAKING DOWN OFF AT THE TOP BY THE WINDOWS.  DRIVER SIDE IS BAD AND THE PASSENGER SIDE IS STARTING TO BREAK! THIS VEHICLE IS TOO NEW AND WAY TO EXPENSIVE TO BE DOING THIS !!!</t>
  </si>
  <si>
    <t>DRIVING IN THE DARK AND PASSENGER SIDE HEADLIGHT WENT OUT. GOT DIAGNOSED THAT IT WAS A BAD LIGHT HOUSING.GOT VARIOUS PRICES FROM 700 TO 1200 DOLLARS. NOW THE LIGHT WORKS .WAS OUT FOR 3 WEEKS DECIDED TO COME BACK ON.WELL I WOULD ASSUME ITS NOT THE HEADLIGHT OR JUST FAULTY ELECTRONICS. NOT SURE ANY HEKP?</t>
  </si>
  <si>
    <t>EXPLORER - 2018. DRIVING IN THE DARK AND PASSENGER SIDE HEADLIGHT WENT OUT. GOT DIAGNOSED THAT IT WAS A BAD LIGHT HOUSING.GOT VARIOUS PRICES FROM 700 TO 1200 DOLLARS. NOW THE LIGHT WORKS .WAS OUT FOR 3 WEEKS DECIDED TO COME BACK ON.WELL I WOULD ASSUME ITS NOT THE HEADLIGHT OR JUST FAULTY ELECTRONICS. NOT SURE ANY HEKP?</t>
  </si>
  <si>
    <t>1FTFW1EF9EK</t>
  </si>
  <si>
    <t>TRAVELING DOWN THE HIGHWAY AND REAR WINDOW PANEL ON THE DRIVER'S SIDE SHATTERED. NO IMPACT FROM ANY FOREIGN OBJECT. THIS WAS VERIFIED BY A SAFELITE REPRESENTATIVE. REAR WINDOW DEFROST WAS ON AT THE TIME.</t>
  </si>
  <si>
    <t>F-150 - 2014. TRAVELING DOWN THE HIGHWAY AND REAR WINDOW PANEL ON THE DRIVER'S SIDE SHATTERED. NO IMPACT FROM ANY FOREIGN OBJECT. THIS WAS VERIFIED BY A SAFELITE REPRESENTATIVE. REAR WINDOW DEFROST WAS ON AT THE TIME.</t>
  </si>
  <si>
    <t>MY PASSENGER SIDE DOOR KEEPS OPENING WHILE I AM DRIVING , IT'S REALLY UNSAFE AND REALLY WANT TO GET THIS FIXED. EVEN IF I'M NOT ON THE HIGHWAY EVEN SMALL ROADS WHERE I HAVE TO GO SLOWER IT OPENS. IT HAS HAPPENED MORE THEN ONCE 11/10/2020 WAS THE MOST RECENT.</t>
  </si>
  <si>
    <t>MUSTANG - 2015. MY PASSENGER SIDE DOOR KEEPS OPENING WHILE I AM DRIVING , IT'S REALLY UNSAFE AND REALLY WANT TO GET THIS FIXED. EVEN IF I'M NOT ON THE HIGHWAY EVEN SMALL ROADS WHERE I HAVE TO GO SLOWER IT OPENS. IT HAS HAPPENED MORE THEN ONCE 11/10/2020 WAS THE MOST RECENT.</t>
  </si>
  <si>
    <t>WE WERE DRIVING DOWN THE HIGHWAY AT 10:30PM GOING 55MPH.  ALL OF A SUDDEN, WE HEARD A VERY LOUD BANG THAT ALMOST CAUSED ME TO RUN OFF THE ROAD, THANKFULLY I DIDN'T. I PULLED OVER TO INVESTIGATE AND THERE WAS NOTHING WRONG UNTIL I LOOKED AT THE BACK GLASS. THE BACK GLASS ON THE PASSENGER SIDE WAS COMPLETELY SHATTERED. OUT OF NO WHERE. MIND YOU, THERE WAS NOTHING WRONG WITH THIS PRIOR. I HAVEN'T EVEN HAD THIS TRUCK FOR THIRTY DAYS YET AND THIS HAPPENED. I WAS ESPECIALLY WORRIED BECAUSE MY 4YEAR OLD DAUGHTER WAS IN THE BACK SEAT, ON THE PASSENGER SIDE. SHE COULD HAVE BEEN SERIOUSLY INJURED DUE TO THIS.</t>
  </si>
  <si>
    <t>F-150 - 2011. WE WERE DRIVING DOWN THE HIGHWAY AT 10:30PM GOING 55MPH.  ALL OF A SUDDEN, WE HEARD A VERY LOUD BANG THAT ALMOST CAUSED ME TO RUN OFF THE ROAD, THANKFULLY I DIDN'T. I PULLED OVER TO INVESTIGATE AND THERE WAS NOTHING WRONG UNTIL I LOOKED AT THE BACK GLASS. THE BACK GLASS ON THE PASSENGER SIDE WAS COMPLETELY SHATTERED. OUT OF NO WHERE. MIND YOU, THERE WAS NOTHING WRONG WITH THIS PRIOR. I HAVEN'T EVEN HAD THIS TRUCK FOR THIRTY DAYS YET AND THIS HAPPENED. I WAS ESPECIALLY WORRIED BECAUSE MY 4YEAR OLD DAUGHTER WAS IN THE BACK SEAT, ON THE PASSENGER SIDE. SHE COULD HAVE BEEN SERIOUSLY INJURED DUE TO THIS.</t>
  </si>
  <si>
    <t>1FA6P8TH9H5</t>
  </si>
  <si>
    <t>I WAS TRAVELING DOWN THE HIGHWAY AT APPROXIMATELY 60MPH WHEN THE HOOD OF THE CAR FLEW UP (CAME UNLOCKED) IT CAME INTO THE DRIVER'S SIDE WINDSHIELD.  THE RIGHT SIDE OF THE HOOD BROKE LOOSE FROM THE CAR AND THE HOOD WRAPPED AROUND THE DRIVERS DOOR MAKING IT IMPOSSIBLE TO EXIT THE VEHICLE. THERE IS A HOOD LATCH PROBLEM. I WAS ABLE TO EXIT THE CAR THROUGH THE PASSENGER SIDE.</t>
  </si>
  <si>
    <t>MUSTANG - 2017. I WAS TRAVELING DOWN THE HIGHWAY AT APPROXIMATELY 60MPH WHEN THE HOOD OF THE CAR FLEW UP (CAME UNLOCKED) IT CAME INTO THE DRIVER'S SIDE WINDSHIELD.  THE RIGHT SIDE OF THE HOOD BROKE LOOSE FROM THE CAR AND THE HOOD WRAPPED AROUND THE DRIVERS DOOR MAKING IT IMPOSSIBLE TO EXIT THE VEHICLE. THERE IS A HOOD LATCH PROBLEM. I WAS ABLE TO EXIT THE CAR THROUGH THE PASSENGER SIDE.</t>
  </si>
  <si>
    <t>1FT7W2BT1KE</t>
  </si>
  <si>
    <t>UNINTENDED  TAILGATE OPENINGS ; GOING DOWN THE ROAD AT ABOUT 60 MILES  PER HOUR THE  TAILGATE CAME OPEN AND LOST SOME CARGO . THE VEHICLES BEHIND  MINE HAD TO CHANGE LANES  AS WELL AS GO OFF THE ROAD  IN ORDER TO  AVOID A COLLISION .THIS HAS HAPPENED OVER 11 TIMES . THREE TIMES THE VEHICLE WAS NOT MOVING , ALL OTHER TIMES THE VEHICLE WAS MOVING. FORD  HAS TRIED TO TO REPAIR THE VEHICLE  WITH NO SUCCESS  . THIS  VEHICLE HAS  BEEN OUT OF SERVICE OVER 70 DAYS SINCE NEW .  THE ENTIRE WIRING HARNESS HAS BEEN REPLACED , FORD PUT IN THE IDENTICAL  HARNESS  WITH NO NEW IMPROVEMENTS  . THE PROBLEM STILL EXISTS . FORD ALSO CLAIMS THEY DON'T HAVE ANY PROBLEMS  WITH  UNINTENDED  TAILGATE OPENINGS .THIS  A SERIOUS SAFETY  HAZARD . THE VEHICLE WAS  ON A MAJOR HIGHWAY WHEN THIS EVENT OCCURED .</t>
  </si>
  <si>
    <t>F-250 - 2019. UNINTENDED  TAILGATE OPENINGS ; GOING DOWN THE ROAD AT ABOUT 60 MILES  PER HOUR THE  TAILGATE CAME OPEN AND LOST SOME CARGO . THE VEHICLES BEHIND  MINE HAD TO CHANGE LANES  AS WELL AS GO OFF THE ROAD  IN ORDER TO  AVOID A COLLISION .THIS HAS HAPPENED OVER 11 TIMES . THREE TIMES THE VEHICLE WAS NOT MOVING , ALL OTHER TIMES THE VEHICLE WAS MOVING. FORD  HAS TRIED TO TO REPAIR THE VEHICLE  WITH NO SUCCESS  . THIS  VEHICLE HAS  BEEN OUT OF SERVICE OVER 70 DAYS SINCE NEW .  THE ENTIRE WIRING HARNESS HAS BEEN REPLACED , FORD PUT IN THE IDENTICAL  HARNESS  WITH NO NEW IMPROVEMENTS  . THE PROBLEM STILL EXISTS . FORD ALSO CLAIMS THEY DON'T HAVE ANY PROBLEMS  WITH  UNINTENDED  TAILGATE OPENINGS .THIS  A SERIOUS SAFETY  HAZARD . THE VEHICLE WAS  ON A MAJOR HIGHWAY WHEN THIS EVENT OCCURED .</t>
  </si>
  <si>
    <t>1FT7W2B64KE</t>
  </si>
  <si>
    <t>HAD TAILGATE RECALL DONE IN FEBRUARY 2020. TAILGATE CONTINUES TO OPEN ON ITS OWN. DEALER CAN'T FIND THE PROBLEM. RECENT INCIDENT 11/9/2020 TAILGATE OPENED TWICE WHILE ON ROAD AND DAMAGED 5TH WHEEL CAMPER CARGO DOOR. VEHICLE AT DEALER 3 DAYS COULDN'T GET TAILGATE TO REPEAT INCIDENT. ADVISED NOTHING THEY CAN DO. PRIOR TO LEAVING DEALER TAILGATE WOULDN'T OPEN. RECALL FIX HAS NOT WORKED. I SEARCHED INTERNET AND FOUND NUMEROUS OTHERS WHO ARE HAVING SAME PROBLEM.</t>
  </si>
  <si>
    <t>F-250 - 2019. HAD TAILGATE RECALL DONE IN FEBRUARY 2020. TAILGATE CONTINUES TO OPEN ON ITS OWN. DEALER CAN'T FIND THE PROBLEM. RECENT INCIDENT 11/9/2020 TAILGATE OPENED TWICE WHILE ON ROAD AND DAMAGED 5TH WHEEL CAMPER CARGO DOOR. VEHICLE AT DEALER 3 DAYS COULDN'T GET TAILGATE TO REPEAT INCIDENT. ADVISED NOTHING THEY CAN DO. PRIOR TO LEAVING DEALER TAILGATE WOULDN'T OPEN. RECALL FIX HAS NOT WORKED. I SEARCHED INTERNET AND FOUND NUMEROUS OTHERS WHO ARE HAVING SAME PROBLEM.</t>
  </si>
  <si>
    <t>2FMDK3J94DB</t>
  </si>
  <si>
    <t>FOR NO REASON THE GLASS SUN ROOF ON OUR 2013 FORD EDGE EXPLODED TO DAY WHILE DRIVING ON THE HI WAY NOTHING HIT THE GLASS THE SOUND MAD ME LOSE CONTROL FOR I FEW SECONDS I CALLED FORD DEALER TO SEE IF THERE WAS A RECALL THEY SAID NO THE CAR IS OUT OF WARRANTY I SEE THIS IS A PROBLEM WITH SUN ROOFS FROM 2008 TO NOW WITH FORD EDGE AND OTHER AUTO</t>
  </si>
  <si>
    <t>EDGE - 2013. FOR NO REASON THE GLASS SUN ROOF ON OUR 2013 FORD EDGE EXPLODED TO DAY WHILE DRIVING ON THE HI WAY NOTHING HIT THE GLASS THE SOUND MAD ME LOSE CONTROL FOR I FEW SECONDS I CALLED FORD DEALER TO SEE IF THERE WAS A RECALL THEY SAID NO THE CAR IS OUT OF WARRANTY I SEE THIS IS A PROBLEM WITH SUN ROOFS FROM 2008 TO NOW WITH FORD EDGE AND OTHER AUTO</t>
  </si>
  <si>
    <t>3LN6L5C92JR</t>
  </si>
  <si>
    <t>TL* THE CONTACT OWNS A 2018 LINCOLN MKZ. THE CONTACT STATED THAT WHILE DEPRESSING THE WINDOW SWITCH FOR THE DRIVER'S SIDE REAR WINDOW, THE BLIND SPOT WARNING SYSTEM WAS DEACTIVATED. THE VEHICLE WAS NOT DIAGNOSED NOR REPAIRED. A DEALER WAS NOT CONTACTED. THE MANUFACTURER HAD NOT BEEN INFORMED OF FAILURE. THE FAILURE MILEAGE WAS APPROXIMATELY 6,000.</t>
  </si>
  <si>
    <t>MKZ - 2018. TL* THE CONTACT OWNS A 2018 LINCOLN MKZ. THE CONTACT STATED THAT WHILE DEPRESSING THE WINDOW SWITCH FOR THE DRIVER'S SIDE REAR WINDOW, THE BLIND SPOT WARNING SYSTEM WAS DEACTIVATED. THE VEHICLE WAS NOT DIAGNOSED NOR REPAIRED. A DEALER WAS NOT CONTACTED. THE MANUFACTURER HAD NOT BEEN INFORMED OF FAILURE. THE FAILURE MILEAGE WAS APPROXIMATELY 6,000.</t>
  </si>
  <si>
    <t>WHEN ATTEMPTING TO EXIT THE VEHICLE, I OPENED THE DOOR AND THE LOCK ASSEMBLY ON THE OUTSIDE OF THE DOOR FELL OF.</t>
  </si>
  <si>
    <t>FIESTA - 2014. WHEN ATTEMPTING TO EXIT THE VEHICLE, I OPENED THE DOOR AND THE LOCK ASSEMBLY ON THE OUTSIDE OF THE DOOR FELL OF.</t>
  </si>
  <si>
    <t>1FMCU9HD2KU</t>
  </si>
  <si>
    <t>THE REAR HATCH DOES NOT FULLY LATCH WHEN USING THE REMOTE OR THE BUTTON ON THE HATCH</t>
  </si>
  <si>
    <t>POWER LIFTGATE | MALFUNCTION</t>
  </si>
  <si>
    <t>ESCAPE - 2019. THE REAR HATCH DOES NOT FULLY LATCH WHEN USING THE REMOTE OR THE BUTTON ON THE HATCH</t>
  </si>
  <si>
    <t>I BEGAN TO NOTICE MY VEHICLE HAVING LIGHTING ISSUES, INCLUDING DIMMER INSIDE DOME LIGHTS, FLICKERING LICENSE PLATE LIGHTS, AND IT WAS POINTED OUT TO ME THAT MY BACK UP LIGHTS WEREN'T FUNCTIONAL AT ALL. I WAS PARKED PARALLEL WITH OTHER VEHICLES IN A PARKING LOT. THEN AFTER STARTING MY VEHICLE, I SHIFTED MY AUTOMATIC TRANSMISSION INTO REVERSE GOING ONLY ABOUT 2 MPH WHEN THE VEHICLE BEGAN TO BEEP, ALONG WITH A WARNING THAT MY LUGGAGE COMPARTMENT DOOR WAS OPEN. IN THE SITUATION, THE BEEPING WAS VERY DISTRACTING AND COULD HAVE  INCREASED THE RISK OF CRASHING. I IMMEDIATELY RE-PARKED    MY VEHICLE SO THAT I COULD INVESTIGATE. I OPENED , THEN FIRMLY CLOSED ALL 4 OF MY DOORS, THEN TIRED TO OPEN THE TRUNK , ONLY TO FIND THAT MY TRUNK WOULDN'T OPEN. THE BEEPING PERSISTED UNTIL I PRESSED THE OK BUTTON ON MY STEERING WHEEL. I WAS ABLE TO DRIVE MY VEHICLE HOME SAFELY, ALTHOUGH THE WARNING REMAINED ON MY DISPLAY THE ENTIRE DRIVE HOME. MY TRUNK WOULDN'T OPEN WHEN PRESSING ON THE TRUNK RELEASE BUTTON ON MY SMART-KEY EITHER. I DROVE THE VEHICLE IN THAT CONDITION FOR APPROXIMATELY 3 MONTHS BEFORE I WAS ABLE TO LOCATED THE SOURCE OF THE PROBLEM. AFTER DOING AMPLE RESEARCH ON OTHER 2012 FORD FOCUS DRIVERS THAT COMPLAINED OF THE SAME SYMPTOMS. SO I ACCESSED MY TRUNK BY FOLDING MY BACK SEATS DOWN, THEN PULLING THE EMERGENCY TRUNK RELEASE LEVER. I THEN LOCATED THE FAULTY WIRES THAT WERE CAUSING ALL OF MY SYMPTOMS. I HAD THE WIRES REPAIRED BY A PROFESSIONAL. THAT SOLUTION WORKED FOR ABOUT 3 MONTHS BEFORE REOCCURRING.</t>
  </si>
  <si>
    <t>FOCUS - 2012. I BEGAN TO NOTICE MY VEHICLE HAVING LIGHTING ISSUES, INCLUDING DIMMER INSIDE DOME LIGHTS, FLICKERING LICENSE PLATE LIGHTS, AND IT WAS POINTED OUT TO ME THAT MY BACK UP LIGHTS WEREN'T FUNCTIONAL AT ALL. I WAS PARKED PARALLEL WITH OTHER VEHICLES IN A PARKING LOT. THEN AFTER STARTING MY VEHICLE, I SHIFTED MY AUTOMATIC TRANSMISSION INTO REVERSE GOING ONLY ABOUT 2 MPH WHEN THE VEHICLE BEGAN TO BEEP, ALONG WITH A WARNING THAT MY LUGGAGE COMPARTMENT DOOR WAS OPEN. IN THE SITUATION, THE BEEPING WAS VERY DISTRACTING AND COULD HAVE  INCREASED THE RISK OF CRASHING. I IMMEDIATELY RE-PARKED    MY VEHICLE SO THAT I COULD INVESTIGATE. I OPENED , THEN FIRMLY CLOSED ALL 4 OF MY DOORS, THEN TIRED TO OPEN THE TRUNK , ONLY TO FIND THAT MY TRUNK WOULDN'T OPEN. THE BEEPING PERSISTED UNTIL I PRESSED THE OK BUTTON ON MY STEERING WHEEL. I WAS ABLE TO DRIVE MY VEHICLE HOME SAFELY, ALTHOUGH THE WARNING REMAINED ON MY DISPLAY THE ENTIRE DRIVE HOME. MY TRUNK WOULDN'T OPEN WHEN PRESSING ON THE TRUNK RELEASE BUTTON ON MY SMART-KEY EITHER. I DROVE THE VEHICLE IN THAT CONDITION FOR APPROXIMATELY 3 MONTHS BEFORE I WAS ABLE TO LOCATED THE SOURCE OF THE PROBLEM. AFTER DOING AMPLE RESEARCH ON OTHER 2012 FORD FOCUS DRIVERS THAT COMPLAINED OF THE SAME SYMPTOMS. SO I ACCESSED MY TRUNK BY FOLDING MY BACK SEATS DOWN, THEN PULLING THE EMERGENCY TRUNK RELEASE LEVER. I THEN LOCATED THE FAULTY WIRES THAT WERE CAUSING ALL OF MY SYMPTOMS. I HAD THE WIRES REPAIRED BY A PROFESSIONAL. THAT SOLUTION WORKED FOR ABOUT 3 MONTHS BEFORE REOCCURRING.</t>
  </si>
  <si>
    <t>NAVIGATOR</t>
  </si>
  <si>
    <t>5LMFU28R14L</t>
  </si>
  <si>
    <t>REAR WINDOW EXPLODED SHATTERING THE GLASS COMPLETELY. OCCURRED ONCE THE ENGINE WAS OFF WHILE PARKED.</t>
  </si>
  <si>
    <t>NAVIGATOR - 2004. REAR WINDOW EXPLODED SHATTERING THE GLASS COMPLETELY. OCCURRED ONCE THE ENGINE WAS OFF WHILE PARKED.</t>
  </si>
  <si>
    <t>T/B5 - U228N NAVIGATOR [03-17]</t>
  </si>
  <si>
    <t>B4 - NAVIGATOR</t>
  </si>
  <si>
    <t>B4 - NAVIGATOR (NA)</t>
  </si>
  <si>
    <t>1FTEW1EF6GF</t>
  </si>
  <si>
    <t xml:space="preserve">THE DRIVER DOOR CAME OPEN AND WOULDN'T CLOSE. I HAD TO HOLD THE DOOR CLOSED WHILE I DROVE HOME ALMOST 40 MILES AWAY!!! IT WAS VERY DIFFICULT TO HOLD BECAUSE IT KEPT WANTING TO FLY OPEN. THIS FIRST HAPPENED WHEN I GOT IN MY TRUCK TO LEAVE MY FARM, BUT I HAD NO OPTION OTHER THAN TO DRIVE HOME TRYING TO HOLD THE DOOR SHUT. </t>
  </si>
  <si>
    <t xml:space="preserve">F-150 - 2016. THE DRIVER DOOR CAME OPEN AND WOULDN'T CLOSE. I HAD TO HOLD THE DOOR CLOSED WHILE I DROVE HOME ALMOST 40 MILES AWAY!!! IT WAS VERY DIFFICULT TO HOLD BECAUSE IT KEPT WANTING TO FLY OPEN. THIS FIRST HAPPENED WHEN I GOT IN MY TRUCK TO LEAVE MY FARM, BUT I HAD NO OPTION OTHER THAN TO DRIVE HOME TRYING TO HOLD THE DOOR SHUT. </t>
  </si>
  <si>
    <t>2LMDJ8JK8FB</t>
  </si>
  <si>
    <t>TRANSMISSION NOT IN PARK BUT IT IS IN PARK. DRIVERS DOOR AJAR BUT DOOR IS SHUT.  THESE SHOW UP IN THE DASH INFORMATION CENTER. GETTIN WORSE WITH TIME. MKX ONLY HAS 37,500 MILES. 2015 MKX. FEAR SAFETY .</t>
  </si>
  <si>
    <t>MKX - 2015. TRANSMISSION NOT IN PARK BUT IT IS IN PARK. DRIVERS DOOR AJAR BUT DOOR IS SHUT.  THESE SHOW UP IN THE DASH INFORMATION CENTER. GETTIN WORSE WITH TIME. MKX ONLY HAS 37,500 MILES. 2015 MKX. FEAR SAFETY .</t>
  </si>
  <si>
    <t>1FADP3F23DL</t>
  </si>
  <si>
    <t>WIRING HARNESS IN TRUNK ALL WIRES ARE EITHER BROKEN OR EXPOSED CA'T ACCESS MY TRUNK HAVE TO PUT DOWN BACK SEAT AND GO TO TRUNK TO OPEN</t>
  </si>
  <si>
    <t>FOCUS - 2013. WIRING HARNESS IN TRUNK ALL WIRES ARE EITHER BROKEN OR EXPOSED CA'T ACCESS MY TRUNK HAVE TO PUT DOWN BACK SEAT AND GO TO TRUNK TO OPEN</t>
  </si>
  <si>
    <t>1FA6P8TH5H5</t>
  </si>
  <si>
    <t>TL* THE CONTACT OWNS A 2017 FORD MUSTANG. THE CONTACT STATED WHILE DRIVING APPROXIMATELY 30 MPH, THE PASSENGER'S SIDE FRONT DOOR INADVERTENTLY OPENED WHILE THE VEHICLE WAS IN MOTION. THE CONTACT STATED THE PASSENGER'S SIDE DOOR AJAR LIGHT WAS ILLUMINATED. THE CONTACT MANUALLY CLOSED THE DOOR. THE VEHICLE WAS TAKEN TO QUICK LANE AT BOLTON FORD (1500 E COLLEGE ST, LAKE CHARLES, LA 70607) HOWEVER, A DIAGNOSTIC TEST WAS NOT PERFORMED. THE MANUFACTURER WAS NOTIFIED OF THE FAILURE. THE CONTACT WAS TRANSFERRED TO THE NHTSA HOTLINE. THE FAILURE MILEAGE WAS 109,558.</t>
  </si>
  <si>
    <t>MUSTANG - 2017. TL* THE CONTACT OWNS A 2017 FORD MUSTANG. THE CONTACT STATED WHILE DRIVING APPROXIMATELY 30 MPH, THE PASSENGER'S SIDE FRONT DOOR INADVERTENTLY OPENED WHILE THE VEHICLE WAS IN MOTION. THE CONTACT STATED THE PASSENGER'S SIDE DOOR AJAR LIGHT WAS ILLUMINATED. THE CONTACT MANUALLY CLOSED THE DOOR. THE VEHICLE WAS TAKEN TO QUICK LANE AT BOLTON FORD (1500 E COLLEGE ST, LAKE CHARLES, LA 70607) HOWEVER, A DIAGNOSTIC TEST WAS NOT PERFORMED. THE MANUFACTURER WAS NOTIFIED OF THE FAILURE. THE CONTACT WAS TRANSFERRED TO THE NHTSA HOTLINE. THE FAILURE MILEAGE WAS 109,558.</t>
  </si>
  <si>
    <t>1FM5K8D82FG</t>
  </si>
  <si>
    <t>LOUD ROAD NOISE AROUND DRIVER DOOR, RUBBER SEAL DOES NOT STOP AIR AND ROAD NOISE TO INTERIOR OF VEHICLE.</t>
  </si>
  <si>
    <t>EXPLORER - 2015. LOUD ROAD NOISE AROUND DRIVER DOOR, RUBBER SEAL DOES NOT STOP AIR AND ROAD NOISE TO INTERIOR OF VEHICLE.</t>
  </si>
  <si>
    <t>1FADP3K22EL</t>
  </si>
  <si>
    <t>REAR PASSENGER DOOR WON'T LATCH. VEHICLE WAS STATIONARY.</t>
  </si>
  <si>
    <t>FOCUS - 2014. REAR PASSENGER DOOR WON'T LATCH. VEHICLE WAS STATIONARY.</t>
  </si>
  <si>
    <t>1FTEW1EG7HK</t>
  </si>
  <si>
    <t xml:space="preserve">11/8/2020, 9:00 A.M. THE REAR GLASS IMPLODED AND SHATTERED WHEN THE DRIVER DOOR WAS CLOSED UPON DRIVER GETTING IN.  THE ENGINE WAS NOT STARTED, WHEN THE REAR GLASS SHATTERED. THE 2017 FORD F150 WAS SITTING IN OUR DRIVEWAY. WE LIVE IN THE COUNTRY WITH A FENCE AROUND THE HOUSE AREA. THE VEHICLE WAS NOT DISTURBED, NOR WAS IT A COLD MORNING, ABOUT 75 DEGREES.   </t>
  </si>
  <si>
    <t xml:space="preserve">F-150 - 2017. 11/8/2020, 9:00 A.M. THE REAR GLASS IMPLODED AND SHATTERED WHEN THE DRIVER DOOR WAS CLOSED UPON DRIVER GETTING IN.  THE ENGINE WAS NOT STARTED, WHEN THE REAR GLASS SHATTERED. THE 2017 FORD F150 WAS SITTING IN OUR DRIVEWAY. WE LIVE IN THE COUNTRY WITH A FENCE AROUND THE HOUSE AREA. THE VEHICLE WAS NOT DISTURBED, NOR WAS IT A COLD MORNING, ABOUT 75 DEGREES.   </t>
  </si>
  <si>
    <t>A FORD TRUCK TAILGATE RECALL HAS SATISFIED FEDERAL SAFETY REGULATORS WHO OPENED AN INVESTIGATION IN OCTOBER 2018 FOLLOWING COMPLAINTS ABOUT ELECTRIC TAILGATES THAT SUDDENLY OPENED.*DT    THE INVESTIGATION OPENED BY THE NATIONAL HIGHWAY TRAFFIC SAFETY ADMINISTRATION (NHTSA) INCLUDED ELECTRIC TAILGATE PROBLEMS IN 2017-2019 FORD F-250, F-350 AND F-450 SUPER DUTY TRUCKS."    THIS RECALL HAS NOT FIXED THIS ISSUE AND THE TAILGATE CONTINUES TO OPEN AND IS A SAFETY ISSUE.  WE HAVE ATTEMPTED TO WORK WITH FORD MOTOR COMPANY LEGAL DIVISION FOR COMPENSATION AND A SOLUTION TO THIS BUT THEY WILL NOT COOPERATE.  UNTIL NHTSA RECOGNIZE THE RECALL IS A FAILURE, OWNERS WILL CONTINUE TO BE A SAFETY PROBLEM ON OUR HIGHWAYS.    WHEN DID THIS HAPPEN?  MULTIPLE TIMES!  IT HAS BEEN TO 5 DEALERSHIPS TRYING TO RESOLVE THIS RECALL!  THE DATE LISTED BELOW IS THE DATE WE PURCHASED OUR TRUCK.    UPDATE: VEHICLE HAS BEEN REPAIRED BY A FORD DEALER.*JB</t>
  </si>
  <si>
    <t xml:space="preserve">MAGURE'S FORD </t>
  </si>
  <si>
    <t>PA</t>
  </si>
  <si>
    <t>F-350 - 2019. A FORD TRUCK TAILGATE RECALL HAS SATISFIED FEDERAL SAFETY REGULATORS WHO OPENED AN INVESTIGATION IN OCTOBER 2018 FOLLOWING COMPLAINTS ABOUT ELECTRIC TAILGATES THAT SUDDENLY OPENED.*DT    THE INVESTIGATION OPENED BY THE NATIONAL HIGHWAY TRAFFIC SAFETY ADMINISTRATION (NHTSA) INCLUDED ELECTRIC TAILGATE PROBLEMS IN 2017-2019 FORD F-250, F-350 AND F-450 SUPER DUTY TRUCKS."    THIS RECALL HAS NOT FIXED THIS ISSUE AND THE TAILGATE CONTINUES TO OPEN AND IS A SAFETY ISSUE.  WE HAVE ATTEMPTED TO WORK WITH FORD MOTOR COMPANY LEGAL DIVISION FOR COMPENSATION AND A SOLUTION TO THIS BUT THEY WILL NOT COOPERATE.  UNTIL NHTSA RECOGNIZE THE RECALL IS A FAILURE, OWNERS WILL CONTINUE TO BE A SAFETY PROBLEM ON OUR HIGHWAYS.    WHEN DID THIS HAPPEN?  MULTIPLE TIMES!  IT HAS BEEN TO 5 DEALERSHIPS TRYING TO RESOLVE THIS RECALL!  THE DATE LISTED BELOW IS THE DATE WE PURCHASED OUR TRUCK.    UPDATE: VEHICLE HAS BEEN REPAIRED BY A FORD DEALER.*JB</t>
  </si>
  <si>
    <t xml:space="preserve">PURCHASED A 2019 FORD RANGER IN JUNE 2020. IN JULY, I NOTICED THAT THE IGNITION TRIM RING BEZEL, A PART TO SECURE THE IGNITION CYLINDER TO THE STEERING COLUMN WAS MISSING AND THE CYLINDER COULD POSSIBLY DETACH. I CONTACTED THE DEALERSHIP TWICE AND HAVE NO RESPONSE.    </t>
  </si>
  <si>
    <t xml:space="preserve">RANGER - 2019. PURCHASED A 2019 FORD RANGER IN JUNE 2020. IN JULY, I NOTICED THAT THE IGNITION TRIM RING BEZEL, A PART TO SECURE THE IGNITION CYLINDER TO THE STEERING COLUMN WAS MISSING AND THE CYLINDER COULD POSSIBLY DETACH. I CONTACTED THE DEALERSHIP TWICE AND HAVE NO RESPONSE.    </t>
  </si>
  <si>
    <t>1FTFW1RG0JF</t>
  </si>
  <si>
    <t>BACK SINCE 2018-2019 IVE HAD A REOCCURRING PROBLEM WITH MY DOOR LATCHES FREEZING, SPECIFICALLY THE REAR PASSENGER DOOR. I'M VERY, VERY CONCERNED THAT IN THE CASE OF AN EMERGENCY I WILL NOT BE ABLE TO GET MY KIDS OUT OF THE TRUCK. AFTER ABOUT AN HOUR OF DRIVING THE LATCH UNFREEZES AND I'M ABLE TO OPEN THE DOOR. THERE IS NO LONGER A TSB ON THE TRUCK BECAUSE THE ISSUE WAS "FIXED" LAST YEAR (NOV OF 2019). IN FACT THE ISSUE IS NOT FIXED AND MY DOORS FROZE THIS MORNING ON THE WAY TO DROPPING MY KIDS OFF AT SCHOOL. THE DEALERSHIP IS UNABLE TO HELP WITHOUT OUT ME INCURRING OUT OF POCKET EXPENSES (AND RIGHTFULLY SO BECAUSE THIS IS A FORD ISSUE). FORD HAS ALSO NOT STOOD BEHIND ITS VISTA ROOF OPTION (NOT AS BIG OF A SAFETY ISSUE BUT NONETHELESS). THE ROOF GET STUCK AND BANGS OUT OF POSITION LIKE ITS GOING TO BREAK WHILE DRIVING. FORD HAS ONLY "GREASED" THE TRACKS WITHOUT ADDRESS THE REAL ISSUES.     I'M DISAPPOINTED IN FORDS LACK OF ATTENTION OR PROACTIVENESS ON THIS DOOR LATCH ISSUES. SOMEONE IS GOING TO GET SERIOUSLY HURT OR KILLED IF THEY CANT EXIT A VEHICLE BECAUSE THEIR LATCH IS FROZEN AND FORD KNOWS ABOUT IT.</t>
  </si>
  <si>
    <t>F-150 - 2018. BACK SINCE 2018-2019 IVE HAD A REOCCURRING PROBLEM WITH MY DOOR LATCHES FREEZING, SPECIFICALLY THE REAR PASSENGER DOOR. I'M VERY, VERY CONCERNED THAT IN THE CASE OF AN EMERGENCY I WILL NOT BE ABLE TO GET MY KIDS OUT OF THE TRUCK. AFTER ABOUT AN HOUR OF DRIVING THE LATCH UNFREEZES AND I'M ABLE TO OPEN THE DOOR. THERE IS NO LONGER A TSB ON THE TRUCK BECAUSE THE ISSUE WAS "FIXED" LAST YEAR (NOV OF 2019). IN FACT THE ISSUE IS NOT FIXED AND MY DOORS FROZE THIS MORNING ON THE WAY TO DROPPING MY KIDS OFF AT SCHOOL. THE DEALERSHIP IS UNABLE TO HELP WITHOUT OUT ME INCURRING OUT OF POCKET EXPENSES (AND RIGHTFULLY SO BECAUSE THIS IS A FORD ISSUE). FORD HAS ALSO NOT STOOD BEHIND ITS VISTA ROOF OPTION (NOT AS BIG OF A SAFETY ISSUE BUT NONETHELESS). THE ROOF GET STUCK AND BANGS OUT OF POSITION LIKE ITS GOING TO BREAK WHILE DRIVING. FORD HAS ONLY "GREASED" THE TRACKS WITHOUT ADDRESS THE REAL ISSUES.     I'M DISAPPOINTED IN FORDS LACK OF ATTENTION OR PROACTIVENESS ON THIS DOOR LATCH ISSUES. SOMEONE IS GOING TO GET SERIOUSLY HURT OR KILLED IF THEY CANT EXIT A VEHICLE BECAUSE THEIR LATCH IS FROZEN AND FORD KNOWS ABOUT IT.</t>
  </si>
  <si>
    <t>PASSANGER DOOR ADJAR LIGHT ON ALL THE TIME AND DOORS WILL NOT LOCK WITH LIGHT ON.  A SAFETY HAZARD WHEN IN HIGH CRIME AREAS.  HAVE RECALL FOR DRIVERS DOOR BUT NOT PASSANGER DOOR.</t>
  </si>
  <si>
    <t>EDGE - 2013. PASSANGER DOOR ADJAR LIGHT ON ALL THE TIME AND DOORS WILL NOT LOCK WITH LIGHT ON.  A SAFETY HAZARD WHEN IN HIGH CRIME AREAS.  HAVE RECALL FOR DRIVERS DOOR BUT NOT PASSANGER DOOR.</t>
  </si>
  <si>
    <t>1FTEW1EF7FF</t>
  </si>
  <si>
    <t>THE REAR DOORS ON MY TRUCK EITHER FREEZE SHUT, FREEZE OPEN OR OPEN WHILE I AM DRIVING. I HAVE DONE THE RECALL WORK FROM FORD AND THEY TOLD ME THEY CAN'T CONTINUE TO DO RECALL WORK THAT HAS ALREADY BEEN DONE.</t>
  </si>
  <si>
    <t>F-150 - 2015. THE REAR DOORS ON MY TRUCK EITHER FREEZE SHUT, FREEZE OPEN OR OPEN WHILE I AM DRIVING. I HAVE DONE THE RECALL WORK FROM FORD AND THEY TOLD ME THEY CAN'T CONTINUE TO DO RECALL WORK THAT HAS ALREADY BEEN DONE.</t>
  </si>
  <si>
    <t>2FMDK3KC4DB</t>
  </si>
  <si>
    <t>DRIVER DOOR SAYS AJAR AFTER CLOSING DOOR  DRAINING BATTERY  ALARM GOES OFF IN MIDDLE OF THE NIGHT AS BATTERY DRAINS AND EVENTUALLY DIES.</t>
  </si>
  <si>
    <t>EDGE - 2013. DRIVER DOOR SAYS AJAR AFTER CLOSING DOOR  DRAINING BATTERY  ALARM GOES OFF IN MIDDLE OF THE NIGHT AS BATTERY DRAINS AND EVENTUALLY DIES.</t>
  </si>
  <si>
    <t>I HAD JUST GOT MY KIDS IN THE TRUCK, STARTED THE TRUCK AND TURNED ON THE FRONT AND BACK DEFROSTERS.  WHILE SITTING AND LETTING TRUCK WARM UP, THE INSIDE OF THE CAB STARTED SMOKING- GOT MY KIDS OUT QUICKLY AND THEN THE BACK MIDDLE WINDOW SHATTERED OUT OF NOWHERE.</t>
  </si>
  <si>
    <t>F-150 - 2018. I HAD JUST GOT MY KIDS IN THE TRUCK, STARTED THE TRUCK AND TURNED ON THE FRONT AND BACK DEFROSTERS.  WHILE SITTING AND LETTING TRUCK WARM UP, THE INSIDE OF THE CAB STARTED SMOKING- GOT MY KIDS OUT QUICKLY AND THEN THE BACK MIDDLE WINDOW SHATTERED OUT OF NOWHERE.</t>
  </si>
  <si>
    <t>1FM5K8GT2FG</t>
  </si>
  <si>
    <t>THE DRIVER SIDE INTERIOR DOOR PANEL HAS DETACHED FROM THE DOOR FRAME AT THE TOP NEAR THE BOTTOM OF THE WINDOW.</t>
  </si>
  <si>
    <t>EXPLORER - 2015. THE DRIVER SIDE INTERIOR DOOR PANEL HAS DETACHED FROM THE DOOR FRAME AT THE TOP NEAR THE BOTTOM OF THE WINDOW.</t>
  </si>
  <si>
    <t>2FMPK4J99HB</t>
  </si>
  <si>
    <t>SPONTANEOUS CRACKS APPEARED IN THE MOVABLE AND FIXED PANES OF GLASS IN THE PANORAMA SUNROOF. NO ROCK OR GRAVEL IMPACT. THERE ARE NUMEROUS EXAMPLES OF THIS ISSUE DOCUMENTED IN PHOTOS ON THE INTERNET. THE CRACKS I HAVE OBSERVED LOOK IDENTICAL TO THOSE POSTED BY OTHER FORD EDGE OWNERS.</t>
  </si>
  <si>
    <t>EDGE - 2017. SPONTANEOUS CRACKS APPEARED IN THE MOVABLE AND FIXED PANES OF GLASS IN THE PANORAMA SUNROOF. NO ROCK OR GRAVEL IMPACT. THERE ARE NUMEROUS EXAMPLES OF THIS ISSUE DOCUMENTED IN PHOTOS ON THE INTERNET. THE CRACKS I HAVE OBSERVED LOOK IDENTICAL TO THOSE POSTED BY OTHER FORD EDGE OWNERS.</t>
  </si>
  <si>
    <t>3FAHP0JA8AR</t>
  </si>
  <si>
    <t>DRIVER'S DOOR WILL NOT OPEN FROM INSIDE.  THE DOOR CAN ONLY BE OPENED WITH THE OUTSIDE HANDLE.  THIS HAPPENED WHILE TRYING TO GET OUT OF THE VEHCILE IN A PARKING LOT.</t>
  </si>
  <si>
    <t>FUSION - 2010. DRIVER'S DOOR WILL NOT OPEN FROM INSIDE.  THE DOOR CAN ONLY BE OPENED WITH THE OUTSIDE HANDLE.  THIS HAPPENED WHILE TRYING TO GET OUT OF THE VEHCILE IN A PARKING LOT.</t>
  </si>
  <si>
    <t>AFTER PARKING, SHUT MY DRIVERS SIDE DOOR AND THE REAR WINDSHIELD STARTED TO CRACK AND FALL APART. NOTICED MY REAR DEFROSTER MELTED THE REAR WINDOW DECAL. AFTER ONLINE RESEARCH I BELIEVE I AM HAVING THE SAME PROBLEM OTHERS DRIVERS HAVE HAD WITH A DEFECTIVE REAR DEFROSTER THAT OVER HEATS THE REAR WINDOW AND HEAT STRESSES IT TO A POINT WHERE A SIMPLE DOOR SHUTTING ACTION WILL BE ENOUGH TO CRACK AND SHATTER THE WINDSHIELD.</t>
  </si>
  <si>
    <t>F-150 - 2016. AFTER PARKING, SHUT MY DRIVERS SIDE DOOR AND THE REAR WINDSHIELD STARTED TO CRACK AND FALL APART. NOTICED MY REAR DEFROSTER MELTED THE REAR WINDOW DECAL. AFTER ONLINE RESEARCH I BELIEVE I AM HAVING THE SAME PROBLEM OTHERS DRIVERS HAVE HAD WITH A DEFECTIVE REAR DEFROSTER THAT OVER HEATS THE REAR WINDOW AND HEAT STRESSES IT TO A POINT WHERE A SIMPLE DOOR SHUTTING ACTION WILL BE ENOUGH TO CRACK AND SHATTER THE WINDSHIELD.</t>
  </si>
  <si>
    <t>1FTYR14V1YP</t>
  </si>
  <si>
    <t>BOTH THE BACK SEAT SMALL DOORS WERE LOCKED AND UNOPERABLE SINCE 2015 (THE DEALER REFUSED TO REPAIR WITHOUT PAYING FOR SERVICE- THEY SAID WILL COST $1,000.00 FOR EACH DOOR AND JUST TO EXAM COST.  THAT WAS NOT THE REPAIR COST YET)   2020 IN AUGUST, PERHAPS, THE BACK GATE DOOR FOR THE TRUNK SUDDENLY COLLAPSED, FELLED OUT FROM THE ROLLER.  THAT WAS THE PASSENGER SIDE OF THE BACK GATE TO THE BED OF THE TRUCK  I HAD TO PUT BACK  TO THE ROLLER.  AND, IT IS NOT SURE THAT THE GATE IS STABLE CONDITION.  UNDER THE DASHBOARD, THE CIGARETTE LIGHTER JUST TOUCHED AND COLLAPSED-BROKEN INSIDE UNDER THE DASHBOARD AND COULD NOT PULL IT OUT.  SO, IT IS STILL INSIDE UNDER THE DASHBOARD (NOTICE:  THAT FEATURE-THE CIGARETTE LIGHTER NOBODY USED SINCE BOUGHT THE VEHICLE- NON SMOKER OWNER).  THE UNDER BODY VEHICLE COST A LOT TO REPAIR THROUGH THE YEARS.  THE VEHICLE HAS ABOUT 120,000 MILES CURRENTLY.</t>
  </si>
  <si>
    <t>RANGER - 2000. BOTH THE BACK SEAT SMALL DOORS WERE LOCKED AND UNOPERABLE SINCE 2015 (THE DEALER REFUSED TO REPAIR WITHOUT PAYING FOR SERVICE- THEY SAID WILL COST $1,000.00 FOR EACH DOOR AND JUST TO EXAM COST.  THAT WAS NOT THE REPAIR COST YET)   2020 IN AUGUST, PERHAPS, THE BACK GATE DOOR FOR THE TRUNK SUDDENLY COLLAPSED, FELLED OUT FROM THE ROLLER.  THAT WAS THE PASSENGER SIDE OF THE BACK GATE TO THE BED OF THE TRUCK  I HAD TO PUT BACK  TO THE ROLLER.  AND, IT IS NOT SURE THAT THE GATE IS STABLE CONDITION.  UNDER THE DASHBOARD, THE CIGARETTE LIGHTER JUST TOUCHED AND COLLAPSED-BROKEN INSIDE UNDER THE DASHBOARD AND COULD NOT PULL IT OUT.  SO, IT IS STILL INSIDE UNDER THE DASHBOARD (NOTICE:  THAT FEATURE-THE CIGARETTE LIGHTER NOBODY USED SINCE BOUGHT THE VEHICLE- NON SMOKER OWNER).  THE UNDER BODY VEHICLE COST A LOT TO REPAIR THROUGH THE YEARS.  THE VEHICLE HAS ABOUT 120,000 MILES CURRENTLY.</t>
  </si>
  <si>
    <t>1FAHP35N68W</t>
  </si>
  <si>
    <t>ENTERED VEHICLE AS USUAL CLOSED DOOR AND BEGAN DRIVING (VEHICLE WAS IN MOTION). WHILE IN OPERATION DRIVING DOWN A CITY STREET THE DRIVER SIDE DOOR SWUNG OPEN. I ATTEMPTED TO CLOSE DOOR IMMEDIATELY BUT DOOR WOULD NOT CLOSE. IT BOUNCED OPEN AT EVERY ATTEMPT. I PULLED THE VEHICLE OVER TO THE SIDE OF THE ROAD WHERE AFTER MANY ATTEMPTS I WAS ABLE TO CLOSE THE DOOR. I ATTEMPTED TO OPEN DOOR TO GET INTO THE VEHICLE THE DOOR LATCH PULLED BUT THE DOOR WOULD NOT OPEN LATCH REMAINED IN PULLED POSITION AND DOOR UNABLE TO BE OPENED AT ALL. THIS MALFUNCTION APPEARS TO BE A BROKEN DOOR LATCH WHICH WAS RECALLED FOR VEHICLES  (NOT INCLUDING MINE) NHTSA RECALL NUMBER 17V652000. HOWEVER FORD STATED MY VIN WAS NOT COVERED UNDER RECALL. I AM CURRENTLY AWAITING A ESTIMATE FOR REPAIR AS IT IS EXTREMELY DANGEROUS TO   OPERATE THE VEHICLE IN THIS CONDITION.</t>
  </si>
  <si>
    <t>FOCUS - 2008. ENTERED VEHICLE AS USUAL CLOSED DOOR AND BEGAN DRIVING (VEHICLE WAS IN MOTION). WHILE IN OPERATION DRIVING DOWN A CITY STREET THE DRIVER SIDE DOOR SWUNG OPEN. I ATTEMPTED TO CLOSE DOOR IMMEDIATELY BUT DOOR WOULD NOT CLOSE. IT BOUNCED OPEN AT EVERY ATTEMPT. I PULLED THE VEHICLE OVER TO THE SIDE OF THE ROAD WHERE AFTER MANY ATTEMPTS I WAS ABLE TO CLOSE THE DOOR. I ATTEMPTED TO OPEN DOOR TO GET INTO THE VEHICLE THE DOOR LATCH PULLED BUT THE DOOR WOULD NOT OPEN LATCH REMAINED IN PULLED POSITION AND DOOR UNABLE TO BE OPENED AT ALL. THIS MALFUNCTION APPEARS TO BE A BROKEN DOOR LATCH WHICH WAS RECALLED FOR VEHICLES  (NOT INCLUDING MINE) NHTSA RECALL NUMBER 17V652000. HOWEVER FORD STATED MY VIN WAS NOT COVERED UNDER RECALL. I AM CURRENTLY AWAITING A ESTIMATE FOR REPAIR AS IT IS EXTREMELY DANGEROUS TO   OPERATE THE VEHICLE IN THIS CONDITION.</t>
  </si>
  <si>
    <t>1FTEW1CP2FK</t>
  </si>
  <si>
    <t>I WOKE UP AND REMOTE STARTED MY TRUCK BEFORE LEAVING FOR WORK ON A 40 DEGREE FAHRENHEIT DAY. I WAS 2 MINUTES INTO MY DRIVE AND THEN ALL I HEARD WAS A HUGE BANG, I SERIOUSLY THOUGHT SOMEONE HAD JUST SHOT A GUN. I LOOKED BACK AND MY REAR WINDOW WAS JUST COMPLETELY SHATTERED FOR NO REASON. THIS MAKES ME VERY UPSET BECAUSE I HAD JUST GOTTEN THE TRUCK BACK FROM GETTING A NEW WINDSHIELD THAT CRACKED FOR NO REASON 2 DAYS AGO, THANKS.</t>
  </si>
  <si>
    <t>F-150 - 2015. I WOKE UP AND REMOTE STARTED MY TRUCK BEFORE LEAVING FOR WORK ON A 40 DEGREE FAHRENHEIT DAY. I WAS 2 MINUTES INTO MY DRIVE AND THEN ALL I HEARD WAS A HUGE BANG, I SERIOUSLY THOUGHT SOMEONE HAD JUST SHOT A GUN. I LOOKED BACK AND MY REAR WINDOW WAS JUST COMPLETELY SHATTERED FOR NO REASON. THIS MAKES ME VERY UPSET BECAUSE I HAD JUST GOTTEN THE TRUCK BACK FROM GETTING A NEW WINDSHIELD THAT CRACKED FOR NO REASON 2 DAYS AGO, THANKS.</t>
  </si>
  <si>
    <t>1FTEW1EP9LF</t>
  </si>
  <si>
    <t>TL* THE CONTACT OWNS A 2020 FORD F-150. THE CONTACT STATED THAT THE REAR WINDOW FRAME DETACHED FROM THE GLASS CAUSING THE GLASS TO FRACTURE. THE VEHICLE WAS TAKEN TO AN UNKNOWN GLASS REPAIR FACILITY HOWEVER, THE VEHICLE WAS NOT REPAIRED. THE MANUFACTURER WAS CONTACTED AND INFORMED OF THE FAILURE. THE FAILURE MILEAGE WAS 3,400.</t>
  </si>
  <si>
    <t>F-150 - 2020. TL* THE CONTACT OWNS A 2020 FORD F-150. THE CONTACT STATED THAT THE REAR WINDOW FRAME DETACHED FROM THE GLASS CAUSING THE GLASS TO FRACTURE. THE VEHICLE WAS TAKEN TO AN UNKNOWN GLASS REPAIR FACILITY HOWEVER, THE VEHICLE WAS NOT REPAIRED. THE MANUFACTURER WAS CONTACTED AND INFORMED OF THE FAILURE. THE FAILURE MILEAGE WAS 3,400.</t>
  </si>
  <si>
    <t>1FA6P8TH8H5</t>
  </si>
  <si>
    <t>ALL OF A SUDDEN, THE DRIVER SIDE DOOR LATCH DOESN'T CLOSE. ALSO, THE WINDOW DOESN'T OPEN.</t>
  </si>
  <si>
    <t>MUSTANG - 2017. ALL OF A SUDDEN, THE DRIVER SIDE DOOR LATCH DOESN'T CLOSE. ALSO, THE WINDOW DOESN'T OPEN.</t>
  </si>
  <si>
    <t>THE 3 PIECE REAR WINDOW EXPLODED WITH NO PROVOCATION. MY WIFE AND I ENTERED THE TRUCK CLOSED THE DOORS AND A FEW SECONDS LATER HEARD A LOUD POP! ON FURTHER INVESTIGATION ONE OF THE PANES IN THE THREE PIECE WINDOW HAD COMPLETELY SHATTERED. THE REAR DEFROST HAD NOT BEEN TURNED ON. THE AMBIENT TEMPERATURE WAS ABOUT 32 F.</t>
  </si>
  <si>
    <t>F-150 - 2013. THE 3 PIECE REAR WINDOW EXPLODED WITH NO PROVOCATION. MY WIFE AND I ENTERED THE TRUCK CLOSED THE DOORS AND A FEW SECONDS LATER HEARD A LOUD POP! ON FURTHER INVESTIGATION ONE OF THE PANES IN THE THREE PIECE WINDOW HAD COMPLETELY SHATTERED. THE REAR DEFROST HAD NOT BEEN TURNED ON. THE AMBIENT TEMPERATURE WAS ABOUT 32 F.</t>
  </si>
  <si>
    <t>2FMDK3GC4AB</t>
  </si>
  <si>
    <t>DOOR AJAR LIGHT CONTINUALLY WENT ON AND OFF WHILE IN MOTION WHETHER ON A HIGHWAY OR CITY STREET. NOTICED IT ALSO WENT ON DURING LEFT TURNS. DOOR LOCKS ON ALL DOORS WOULD CLICK ON AND OFF AT STOPS. I WASN'T SURE THAT DOORS WERE LOCKED WITH MY CHILDREN IN THE CAR. INTERNAL LIGHTS WOULD ALSO GO ON AN OFF. COMMON ISSUE ON THE INTERNET WITH FORD EDGES.  IT'S ALL OVER AND FOR YEARS. I HAVE YOUNG CHILDREN AND HAD TO GET THE ISSUE FIXED AT A COST OF $542.83. I BELIEVE FORD NEEDS TO PAY FOR THIS SAFETY ISSUE. THE PART NUMBER TO REPLACE WAS THE LATCH PART NUMBER 8T4Z 78264A27 A.  SO A NEW DOOR LATCH NEEDED TO BE INSTALLED ALONG WITH THE REPAIR OF A WIRE IN THE DOOR HARNESS NEAR THE LH SIDE OF THE DOOR SPEAKER. I AM THE ORIGINAL OWNER OF THIS VEHICLE.</t>
  </si>
  <si>
    <t>EDGE - 2010. DOOR AJAR LIGHT CONTINUALLY WENT ON AND OFF WHILE IN MOTION WHETHER ON A HIGHWAY OR CITY STREET. NOTICED IT ALSO WENT ON DURING LEFT TURNS. DOOR LOCKS ON ALL DOORS WOULD CLICK ON AND OFF AT STOPS. I WASN'T SURE THAT DOORS WERE LOCKED WITH MY CHILDREN IN THE CAR. INTERNAL LIGHTS WOULD ALSO GO ON AN OFF. COMMON ISSUE ON THE INTERNET WITH FORD EDGES.  IT'S ALL OVER AND FOR YEARS. I HAVE YOUNG CHILDREN AND HAD TO GET THE ISSUE FIXED AT A COST OF $542.83. I BELIEVE FORD NEEDS TO PAY FOR THIS SAFETY ISSUE. THE PART NUMBER TO REPLACE WAS THE LATCH PART NUMBER 8T4Z 78264A27 A.  SO A NEW DOOR LATCH NEEDED TO BE INSTALLED ALONG WITH THE REPAIR OF A WIRE IN THE DOOR HARNESS NEAR THE LH SIDE OF THE DOOR SPEAKER. I AM THE ORIGINAL OWNER OF THIS VEHICLE.</t>
  </si>
  <si>
    <t>1FTFW1EG9FK</t>
  </si>
  <si>
    <t>REAR GLASS SHATTERED WHILE TRUCK SAT IDLE WARMING UP.  BURNING ELECTRICAL SMELL AND SMOKE PRIOR TO GLASS SHATTERING.  GLASS DEFROSTER WAS ON AT THE TIME, SMOKE DISSIPATED AFTER DEFROSTER WAS TURNED OFF.</t>
  </si>
  <si>
    <t>F-150 - 2015. REAR GLASS SHATTERED WHILE TRUCK SAT IDLE WARMING UP.  BURNING ELECTRICAL SMELL AND SMOKE PRIOR TO GLASS SHATTERING.  GLASS DEFROSTER WAS ON AT THE TIME, SMOKE DISSIPATED AFTER DEFROSTER WAS TURNED OFF.</t>
  </si>
  <si>
    <t>1FT8W3DT1LE</t>
  </si>
  <si>
    <t>BROUGHT A NEW FORD SUPER DUTY F-350 DUALLY ON NOVEMBER 5,2020. ON NOVEMBER 6 2020, THE PASSENGER DOOR CAUGHT BEHIND THE FRONT FENDER, CAUSING THE PASSENGER TO NOT BE ABLE TO OPEN DOOR. WHEN WE GOT DOOR OPEN , NOTICE THAT THE PASSENGER DOOR WAS OUT OF LINE AND HAD DROPPED DOWN. THE FRONT FENDER WAS OUT OF LINE WITH THE DOOR AND HOOD. WHEN DOOR STUCK IT CAUSED A DENT IN DOOR AND FENDER ALSO CHIPPED PAINT OFF. THE ISSUE IS IF PASSENGER HAD TO EXIT DOOR IN EMERGENCY WITHOUT A LOT OF FORCE IT MAY NOT OPEN PROPERLY OR FAST ENOUGH BECAUSE OF BODY PARTS WAY OUT OF LINE. IF A PERSON WAS TRYING TO OPEN DOOR FROM OUTSIDE AND IT HUNG IT COULD CAUSE THAT PERSON TO LOOSE GRIP OF DOOR SUDDENLY AND MAKE THEM FALL TO GROUND CAUSING INJURIES TO THEM. TRUCK WAS NOT IN MOTION WHEN THIS OCCURRED AND PARKED IN GRAVEL DRIVEWAY.</t>
  </si>
  <si>
    <t>DOOR | FIT AND FINISH ISSUE</t>
  </si>
  <si>
    <t>F-350 - 2020. BROUGHT A NEW FORD SUPER DUTY F-350 DUALLY ON NOVEMBER 5,2020. ON NOVEMBER 6 2020, THE PASSENGER DOOR CAUGHT BEHIND THE FRONT FENDER, CAUSING THE PASSENGER TO NOT BE ABLE TO OPEN DOOR. WHEN WE GOT DOOR OPEN , NOTICE THAT THE PASSENGER DOOR WAS OUT OF LINE AND HAD DROPPED DOWN. THE FRONT FENDER WAS OUT OF LINE WITH THE DOOR AND HOOD. WHEN DOOR STUCK IT CAUSED A DENT IN DOOR AND FENDER ALSO CHIPPED PAINT OFF. THE ISSUE IS IF PASSENGER HAD TO EXIT DOOR IN EMERGENCY WITHOUT A LOT OF FORCE IT MAY NOT OPEN PROPERLY OR FAST ENOUGH BECAUSE OF BODY PARTS WAY OUT OF LINE. IF A PERSON WAS TRYING TO OPEN DOOR FROM OUTSIDE AND IT HUNG IT COULD CAUSE THAT PERSON TO LOOSE GRIP OF DOOR SUDDENLY AND MAKE THEM FALL TO GROUND CAUSING INJURIES TO THEM. TRUCK WAS NOT IN MOTION WHEN THIS OCCURRED AND PARKED IN GRAVEL DRIVEWAY.</t>
  </si>
  <si>
    <t>1FBZX2YM2JK</t>
  </si>
  <si>
    <t>SLIDING DOOR SENSOR INDICATING DOOR OPEN IS MALFUNCTIONING  I STARTED MOVING VEHICLE NOT KNOWING DOOR IS OPEN</t>
  </si>
  <si>
    <t>TRANSIT - 2018. SLIDING DOOR SENSOR INDICATING DOOR OPEN IS MALFUNCTIONING  I STARTED MOVING VEHICLE NOT KNOWING DOOR IS OPEN</t>
  </si>
  <si>
    <t>3FAHP0JG8BR</t>
  </si>
  <si>
    <t>THE INTERIOR DOOR HANDLE ON THE DRIVER'S SIDE FRONT DOOR HAS STOPPED WORKING. THE DRIVER'S DOOR CANNOT BE OPENED WITH THE DOOR CAN ONLY BE OPENED FROM THE OUTSIDE. I CAN ONLY EXIT THE VEHICLE BY EITHER CLIMBING OVER THE CONSOLE TO THE PASSENGER SIDE OR PUTTING THE WINDOW DOWN AND USING THE EXTERIOR DOOR HANDLE. SUCH A BASIC SAFETY FEATURE AS A DOOR HANDLE SHOULD LAST THE LIFE OF THE CAR. IN THE EVENT OF AN ACCIDENT, IT WOULD BE DIFFICULT, OR IMPOSSIBLE, TO EXIT THE VEHICLE QUICKLY.</t>
  </si>
  <si>
    <t>FUSION - 2011. THE INTERIOR DOOR HANDLE ON THE DRIVER'S SIDE FRONT DOOR HAS STOPPED WORKING. THE DRIVER'S DOOR CANNOT BE OPENED WITH THE DOOR CAN ONLY BE OPENED FROM THE OUTSIDE. I CAN ONLY EXIT THE VEHICLE BY EITHER CLIMBING OVER THE CONSOLE TO THE PASSENGER SIDE OR PUTTING THE WINDOW DOWN AND USING THE EXTERIOR DOOR HANDLE. SUCH A BASIC SAFETY FEATURE AS A DOOR HANDLE SHOULD LAST THE LIFE OF THE CAR. IN THE EVENT OF AN ACCIDENT, IT WOULD BE DIFFICULT, OR IMPOSSIBLE, TO EXIT THE VEHICLE QUICKLY.</t>
  </si>
  <si>
    <t>1FTFW1ET0BF</t>
  </si>
  <si>
    <t>WHEN THE 2 REAR DOORS ARE LOCKED, IT IS HAPHAZARD WHEN THEY WILL UNLOCK OR OPEN, EITHER MANUALLY OR FROM THE INSIDE.  WHEN I HAVE CHILDREN IN CAR SEATS IN THE REAR SEATS AND I AM UNABLE TO OPEN EITHER DOOR IT CAN BE A MATTER OF LIFE OR DEATH IN CASES OF EMERGENCIES.  NOT EVERYONE IS ABLE TO CRAWL FROM THE FRONT SEAT TO THE REAR SEATS TO GET BABIES OUT OF THEIR CAR SEATS.  THE DOORS WILL NOT UNLOCK WITH THE FRONT DOOR PANEL CONTROLS OR THE REMOTE KEY.  IT DOES NOT MATTER IF STATIONARY OR IN MOTION, THE DOORS STILL WILL NOT UNLOCK .  THE DATE OF 5/01/2019 IS AN APPROXIMATE DATE, AS THIS HAS BEEN AN OFF &amp; ON AGAIN PROBLEM.  NOW THAT I HAVE BABIES TO TRANSPORT, IT NEEDS TO BE ADDRESSED.</t>
  </si>
  <si>
    <t>F-150 - 2011. WHEN THE 2 REAR DOORS ARE LOCKED, IT IS HAPHAZARD WHEN THEY WILL UNLOCK OR OPEN, EITHER MANUALLY OR FROM THE INSIDE.  WHEN I HAVE CHILDREN IN CAR SEATS IN THE REAR SEATS AND I AM UNABLE TO OPEN EITHER DOOR IT CAN BE A MATTER OF LIFE OR DEATH IN CASES OF EMERGENCIES.  NOT EVERYONE IS ABLE TO CRAWL FROM THE FRONT SEAT TO THE REAR SEATS TO GET BABIES OUT OF THEIR CAR SEATS.  THE DOORS WILL NOT UNLOCK WITH THE FRONT DOOR PANEL CONTROLS OR THE REMOTE KEY.  IT DOES NOT MATTER IF STATIONARY OR IN MOTION, THE DOORS STILL WILL NOT UNLOCK .  THE DATE OF 5/01/2019 IS AN APPROXIMATE DATE, AS THIS HAS BEEN AN OFF &amp; ON AGAIN PROBLEM.  NOW THAT I HAVE BABIES TO TRANSPORT, IT NEEDS TO BE ADDRESSED.</t>
  </si>
  <si>
    <t>2FMTK3G92FB</t>
  </si>
  <si>
    <t>I WENT TO GO TO GROCERY STORE AND NOTICED MY BACK WINDOW HAD SHATTERED, IT APPEARED TO HAVE IMPLODED FROM INSIDE TO OUTSIDE OF CAR AS GLASS WAS STILL IN PLACE, JUST SHATTERED AND WAS BULGING TO OUTSIDE OF VEHICLE WITH GLASS ON DRIVEWAY AND NONE ON INSIDE OF CAR UNTIL I OPENED DOOR AND LIGHTLY SHUT DOOR BACK AND A SMALL CHUNK THEN FELL INSIDE OF CAR, MY CAR HAD BEEN STATIONARY AT TIME IT HAPPENED, I DROVE CAR EARLIER THIS AM TO CHURCH AND HAD NO ISSUES, OUTSIDE TEMPERATURE WAS 38 DEGREES AND WINDOWS WERE FOGGED UP, SO I DID TURN ON FRONT AND BACK DEFROST FOR ABOUT 10 MINUTES UNTIL CLEARED UP, TIME I GOT HOME FROM CHURCH, IT WAS ABOUT 12:45PM, THE OUTSIDE TEMPERATURE WAS AROUND MID 50'S, WINDOW WAS FINE WHEN I PARKED IN DRIVEWAY, THEN ABOUT 5:30PM I WENT TO GET IN VEHICLE AND NOTICED BACK GLASS SHATTERED, I DID LOOK AT IT CLOSELY TO MAKE SURE IT WAS NOT INTENTIONALLY BROKEN, I TOOK SEVERAL PHOTOS TO SHOW WINDOW PUSHING OUTWARDS. I LOOKED ONLINE AND FOUND MANY COMPLAINTS ABOUT SAME ISSUE BUT NO FORD RECALLS.</t>
  </si>
  <si>
    <t>EDGE - 2015. I WENT TO GO TO GROCERY STORE AND NOTICED MY BACK WINDOW HAD SHATTERED, IT APPEARED TO HAVE IMPLODED FROM INSIDE TO OUTSIDE OF CAR AS GLASS WAS STILL IN PLACE, JUST SHATTERED AND WAS BULGING TO OUTSIDE OF VEHICLE WITH GLASS ON DRIVEWAY AND NONE ON INSIDE OF CAR UNTIL I OPENED DOOR AND LIGHTLY SHUT DOOR BACK AND A SMALL CHUNK THEN FELL INSIDE OF CAR, MY CAR HAD BEEN STATIONARY AT TIME IT HAPPENED, I DROVE CAR EARLIER THIS AM TO CHURCH AND HAD NO ISSUES, OUTSIDE TEMPERATURE WAS 38 DEGREES AND WINDOWS WERE FOGGED UP, SO I DID TURN ON FRONT AND BACK DEFROST FOR ABOUT 10 MINUTES UNTIL CLEARED UP, TIME I GOT HOME FROM CHURCH, IT WAS ABOUT 12:45PM, THE OUTSIDE TEMPERATURE WAS AROUND MID 50'S, WINDOW WAS FINE WHEN I PARKED IN DRIVEWAY, THEN ABOUT 5:30PM I WENT TO GET IN VEHICLE AND NOTICED BACK GLASS SHATTERED, I DID LOOK AT IT CLOSELY TO MAKE SURE IT WAS NOT INTENTIONALLY BROKEN, I TOOK SEVERAL PHOTOS TO SHOW WINDOW PUSHING OUTWARDS. I LOOKED ONLINE AND FOUND MANY COMPLAINTS ABOUT SAME ISSUE BUT NO FORD RECALLS.</t>
  </si>
  <si>
    <t>FORD TRANSIT. CONSUMER WRITES IN REGARDS TO DOOR LATCH SAFETY RECALL. *LD    THE CONSUMER STATED THE DEALER WOULD NOT HONOR THE SAFETY RECALL 20V-331. *JS</t>
  </si>
  <si>
    <t>BEACH FORD</t>
  </si>
  <si>
    <t>VA</t>
  </si>
  <si>
    <t>FORD - 9999. FORD TRANSIT. CONSUMER WRITES IN REGARDS TO DOOR LATCH SAFETY RECALL. *LD    THE CONSUMER STATED THE DEALER WOULD NOT HONOR THE SAFETY RECALL 20V-331. *JS</t>
  </si>
  <si>
    <t>1FM5K7B81DG</t>
  </si>
  <si>
    <t>LIGHTS AND PASSENGER DOOR AJAR STAY ON. LIGHTS DON'T TURN OFF WHEN BACKING UP OR UNTIL DRIVING FORWARD AT A CERTAIN SPEED. LOCKS UNLOCK BY THEMSELVES. LIGHTS WILL RANDOMLY TURN ON WHEN NO ONE IS BY THE CAR. HAVE 3 LITTLE KIDS NEED A CAR THAT SHOULD BE RELIABLE TO LOCK THE DOOR TO S AND STAY LOCKED OR TO SAFELY BACK UP WITH VISIBILITY BUT CAN'T BC THE LIGHTS STAY ON</t>
  </si>
  <si>
    <t>EXPLORER - 2013. LIGHTS AND PASSENGER DOOR AJAR STAY ON. LIGHTS DON'T TURN OFF WHEN BACKING UP OR UNTIL DRIVING FORWARD AT A CERTAIN SPEED. LOCKS UNLOCK BY THEMSELVES. LIGHTS WILL RANDOMLY TURN ON WHEN NO ONE IS BY THE CAR. HAVE 3 LITTLE KIDS NEED A CAR THAT SHOULD BE RELIABLE TO LOCK THE DOOR TO S AND STAY LOCKED OR TO SAFELY BACK UP WITH VISIBILITY BUT CAN'T BC THE LIGHTS STAY ON</t>
  </si>
  <si>
    <t>1FMZU67K65U</t>
  </si>
  <si>
    <t>THE FAN BLADES HAD MANY BIG CRACKS IN THE PLASTIC BLADES,THE DRIVER DOOR THE BODY IS CRACKED BY TOP OF DOOR HING BACK DOOR IS THE SAME, THE PAINT IS PEALING AND STARTING TO RUST ON TOP.THE PLASTIC THERMOSTAT  CRACKED.</t>
  </si>
  <si>
    <t>DOOR | FRAMELESS</t>
  </si>
  <si>
    <t>EXPLORER SPORT TRAC - 2005. THE FAN BLADES HAD MANY BIG CRACKS IN THE PLASTIC BLADES,THE DRIVER DOOR THE BODY IS CRACKED BY TOP OF DOOR HING BACK DOOR IS THE SAME, THE PAINT IS PEALING AND STARTING TO RUST ON TOP.THE PLASTIC THERMOSTAT  CRACKED.</t>
  </si>
  <si>
    <t>TL* THE CONTACT OWNS A 2014 FORD ESCAPE. THE CONTACT STATED WHILE DRIVING 20 MPH, THE REAR PASSENGER'S SIDE DOOR OPENED INADVERTENTLY. THE CONTACT STATED THAT THE DOOR AJAR WARNING LIGHT WAS ILLUMINATED. THE CONTACT PARKED ON THE SIDE OF THE ROADWAY AND USED THE SEAT BELT TO SECURE THE REAR PASSENGER'S SIDE DOOR. THE VEHICLE WAS TAKEN TO THE LOCAL DEALER - RANDALL REED'S PARK CITIES FORD OF DALLAS (3333 INWOOD RD, DALLAS, TX 75235; (214) 296-4416) AND WAS INFORMED THAT ALL FOUR DOOR LATCHES NEEDED TO BE REPLACED. THE CONTACT WAS UNAWARE WHICH DOOR LATCHES WERE REPLACED. THE VIN WAS ASSOCIATED WITH NHTSA CAMPAIGN NUMBER: 20V331000 (LATCHES/LOCKS/LINKAGES). THE MANUFACTURER HAD NOT BEEN INFORMED OF FAILURE. THE FAILURE MILEAGE WAS UNKNOWN.</t>
  </si>
  <si>
    <t>ESCAPE - 2014. TL* THE CONTACT OWNS A 2014 FORD ESCAPE. THE CONTACT STATED WHILE DRIVING 20 MPH, THE REAR PASSENGER'S SIDE DOOR OPENED INADVERTENTLY. THE CONTACT STATED THAT THE DOOR AJAR WARNING LIGHT WAS ILLUMINATED. THE CONTACT PARKED ON THE SIDE OF THE ROADWAY AND USED THE SEAT BELT TO SECURE THE REAR PASSENGER'S SIDE DOOR. THE VEHICLE WAS TAKEN TO THE LOCAL DEALER - RANDALL REED'S PARK CITIES FORD OF DALLAS (3333 INWOOD RD, DALLAS, TX 75235; (214) 296-4416) AND WAS INFORMED THAT ALL FOUR DOOR LATCHES NEEDED TO BE REPLACED. THE CONTACT WAS UNAWARE WHICH DOOR LATCHES WERE REPLACED. THE VIN WAS ASSOCIATED WITH NHTSA CAMPAIGN NUMBER: 20V331000 (LATCHES/LOCKS/LINKAGES). THE MANUFACTURER HAD NOT BEEN INFORMED OF FAILURE. THE FAILURE MILEAGE WAS UNKNOWN.</t>
  </si>
  <si>
    <t>1FTFW1RG9LF</t>
  </si>
  <si>
    <t>LATE MODEL FORD TRUCKS REPRESENT A ROAD HAZARD TO ALL OTHER VEHICLES ON THE ROAD.  THEY CONTINUOUSLY RUN 4 HEADLIGHTS WHICH BLIND ON COMING VEHICLES.</t>
  </si>
  <si>
    <t>HEADLIGHTS | DESIGN / TOO BRIGHT</t>
  </si>
  <si>
    <t>F-150 - 2020. LATE MODEL FORD TRUCKS REPRESENT A ROAD HAZARD TO ALL OTHER VEHICLES ON THE ROAD.  THEY CONTINUOUSLY RUN 4 HEADLIGHTS WHICH BLIND ON COMING VEHICLES.</t>
  </si>
  <si>
    <t>1FTEW1CF1HK</t>
  </si>
  <si>
    <t>FRONT DRIVER-SIDE DOOR OPENED, BUT THEN WOULD NOT LATCH BACK CLOSED.  IT HAD RAINED/SNOWED THE PREVIOUS DAY AND WAS 25 DEGREES F THAT MORNING.</t>
  </si>
  <si>
    <t>F-150 - 2017. FRONT DRIVER-SIDE DOOR OPENED, BUT THEN WOULD NOT LATCH BACK CLOSED.  IT HAD RAINED/SNOWED THE PREVIOUS DAY AND WAS 25 DEGREES F THAT MORNING.</t>
  </si>
  <si>
    <t>DOOR LATCHES GET STUCK LOCKED CAN NOT OPEN BY HAND IF I WAS TO GET IN A WRECK OR HAVE A MEDICAL ISSUE I COULD NOT EXIT VEHICLE  THIS HAS BEEN GOING ON SINCE I PURCHASED VEHICLE  ON ALL DOORS IN TRUCK I HAVE DONE REPLACED 1 ACTUATOR NOW ALL NEED REPLACING</t>
  </si>
  <si>
    <t>F-150 - 2014. DOOR LATCHES GET STUCK LOCKED CAN NOT OPEN BY HAND IF I WAS TO GET IN A WRECK OR HAVE A MEDICAL ISSUE I COULD NOT EXIT VEHICLE  THIS HAS BEEN GOING ON SINCE I PURCHASED VEHICLE  ON ALL DOORS IN TRUCK I HAVE DONE REPLACED 1 ACTUATOR NOW ALL NEED REPLACING</t>
  </si>
  <si>
    <t>THE DRIVER DOOR PANEL HAD BUCKLED AND COMING OFF.   RECALL 17N04 BUT BECAUSE IT AFTER 5 YEARS THEY WONT COVER. THIS NOT FAIR WHEN THEY KNEW THIS WAS AN ISSUE.</t>
  </si>
  <si>
    <t>EXPLORER - 2014. THE DRIVER DOOR PANEL HAD BUCKLED AND COMING OFF.   RECALL 17N04 BUT BECAUSE IT AFTER 5 YEARS THEY WONT COVER. THIS NOT FAIR WHEN THEY KNEW THIS WAS AN ISSUE.</t>
  </si>
  <si>
    <t>TL* THE CONTACT OWNS A 2013 FORD EDGE. THE CONTACT STATED THAT THE DOOR AJAR WARNING LIGHT ILLUMINATE AND THE CONTACT HAD TO TURN THE VEHICLE ON AND PLACE THE VEHICLE IN PARK WHILE OPENING AND CLOSING THE DOOR FOR THE WARNING LIGHT TO NOT BE DISPLAYED. THE CONTACT STATED THAT THE PROCEDURE NEEDED TO BE PERFORMED SEVERAL TIMES. THE CONTACT HAD TAKEN THE VEHICLE TO A CERTIFIED MECHANIC BUT WAS UNABLE TO CONFIRM WHETHER OR NOT ANY REPAIRS WERE PERFORMED. THE CONTACT STATED THAT THE FAILURE RECURRED INTERMITTENTLY. THE MANUFACTURER WAS NOT MADE AWARE OF THE FAILURE. THE APPROXIMATE FAILURE MILEAGE WAS 147,000.</t>
  </si>
  <si>
    <t>EDGE - 2013. TL* THE CONTACT OWNS A 2013 FORD EDGE. THE CONTACT STATED THAT THE DOOR AJAR WARNING LIGHT ILLUMINATE AND THE CONTACT HAD TO TURN THE VEHICLE ON AND PLACE THE VEHICLE IN PARK WHILE OPENING AND CLOSING THE DOOR FOR THE WARNING LIGHT TO NOT BE DISPLAYED. THE CONTACT STATED THAT THE PROCEDURE NEEDED TO BE PERFORMED SEVERAL TIMES. THE CONTACT HAD TAKEN THE VEHICLE TO A CERTIFIED MECHANIC BUT WAS UNABLE TO CONFIRM WHETHER OR NOT ANY REPAIRS WERE PERFORMED. THE CONTACT STATED THAT THE FAILURE RECURRED INTERMITTENTLY. THE MANUFACTURER WAS NOT MADE AWARE OF THE FAILURE. THE APPROXIMATE FAILURE MILEAGE WAS 147,000.</t>
  </si>
  <si>
    <t>1FM5K8F84EG</t>
  </si>
  <si>
    <t>DOOR PANEL HAS POPPED OFF THE TOP OF INTERIOR DRIVERS SIDE DOOR AND IS ALSO PULLING AWAY ON ARM REST. THIS WAS A PREVIOUS RECALL BY FORD BUT OURS DID NOT OCCUR UNTIL AFTER THE RECALL END DATE AND FORD WOULD NOT REPLACE DOOR PANEL UNLESS YOUR SHOWED THE DEFECT. FORD REFUSES TO FIX EVEN THOUGH THEY KNOW ITS A FLAW.</t>
  </si>
  <si>
    <t>EXPLORER - 2014. DOOR PANEL HAS POPPED OFF THE TOP OF INTERIOR DRIVERS SIDE DOOR AND IS ALSO PULLING AWAY ON ARM REST. THIS WAS A PREVIOUS RECALL BY FORD BUT OURS DID NOT OCCUR UNTIL AFTER THE RECALL END DATE AND FORD WOULD NOT REPLACE DOOR PANEL UNLESS YOUR SHOWED THE DEFECT. FORD REFUSES TO FIX EVEN THOUGH THEY KNOW ITS A FLAW.</t>
  </si>
  <si>
    <t>1FTNW21FXYE</t>
  </si>
  <si>
    <t>WE JUST BOUGHT THIS TRUCK AND THE OLD MAN THAT OWNED IT HAS USED A BUNGEE CORD TO KEEP IT SHUT BUT WE PREFER NOT TO DO THAT SO I'M LETTING THE PROPER AUTHORITIES BE AWARE THAT THE DRIVER'S DOOR LATCH WON'T STAY SHUT, SOMETHING WRONG WITH THE LATCH, THE DOOR OPENS WHEN DRIVING.</t>
  </si>
  <si>
    <t>F-250 - 2000. WE JUST BOUGHT THIS TRUCK AND THE OLD MAN THAT OWNED IT HAS USED A BUNGEE CORD TO KEEP IT SHUT BUT WE PREFER NOT TO DO THAT SO I'M LETTING THE PROPER AUTHORITIES BE AWARE THAT THE DRIVER'S DOOR LATCH WON'T STAY SHUT, SOMETHING WRONG WITH THE LATCH, THE DOOR OPENS WHEN DRIVING.</t>
  </si>
  <si>
    <t>T/F7 - F-SERIES OVER 8500 GVW [99-10]</t>
  </si>
  <si>
    <t>NM0LS7E72J1</t>
  </si>
  <si>
    <t>DRIVER'S SIDE FRONT LOW BEAM BULB BURNS OUT CONTINUOUSLY</t>
  </si>
  <si>
    <t>HEADLIGHTS HIGH BEAM | MALFUNCTION</t>
  </si>
  <si>
    <t>TRANSIT CONNECT - 2018. DRIVER'S SIDE FRONT LOW BEAM BULB BURNS OUT CONTINUOUSLY</t>
  </si>
  <si>
    <t>1FTEX1C8XFK</t>
  </si>
  <si>
    <t>DRIVER SIDE DOOR WILL NOT LATCH AT TIMES. THIS HAS HAPPENED 3 TIMES ALREADY AND I HAVE ONLY HAD THE VEHICLE 2 MONTHS. THE FIRST TIME I HAD TO UNLOCK AND LOCK IT MULTIPLE TIMES OT GET IT TO OPEN THE NEXT I HAD TO SHUT OFF THE ENGINE AND THE THIRD TIME I HAD TO PRESS IN THE MAUAL LOCK FOR IT TO LATCH. IT DID NOT LATCH WHEN STATIONARY OR WHEN IN MOTION.</t>
  </si>
  <si>
    <t>F-150 - 2015. DRIVER SIDE DOOR WILL NOT LATCH AT TIMES. THIS HAS HAPPENED 3 TIMES ALREADY AND I HAVE ONLY HAD THE VEHICLE 2 MONTHS. THE FIRST TIME I HAD TO UNLOCK AND LOCK IT MULTIPLE TIMES OT GET IT TO OPEN THE NEXT I HAD TO SHUT OFF THE ENGINE AND THE THIRD TIME I HAD TO PRESS IN THE MAUAL LOCK FOR IT TO LATCH. IT DID NOT LATCH WHEN STATIONARY OR WHEN IN MOTION.</t>
  </si>
  <si>
    <t>1FM5K8D86KG</t>
  </si>
  <si>
    <t>ROOF RAIL COVERS ON LEFT AND RIGHT SIDES OF 2019 FORD EXPLORER COME LOOSE AFTER DEALERSHIP REPAIRED FORD TSB-20-2154, STILL COMING LOOSE, THEY CAN FLY OFF VEHICLE AND CAUSE AN ACCIDENT    ELECTRICAL WIRES ARE CODED WITH SOY CAUSING SQUIRRELS / RODENTS ETC.TO EAT ENGINE WIRES AND TRYING TO BUILD A NEST IN ENGINE CAN CREAT A FIRE</t>
  </si>
  <si>
    <t>EXPLORER - 2019. ROOF RAIL COVERS ON LEFT AND RIGHT SIDES OF 2019 FORD EXPLORER COME LOOSE AFTER DEALERSHIP REPAIRED FORD TSB-20-2154, STILL COMING LOOSE, THEY CAN FLY OFF VEHICLE AND CAUSE AN ACCIDENT    ELECTRICAL WIRES ARE CODED WITH SOY CAUSING SQUIRRELS / RODENTS ETC.TO EAT ENGINE WIRES AND TRYING TO BUILD A NEST IN ENGINE CAN CREAT A FIRE</t>
  </si>
  <si>
    <t>1FTFW1EG3GF</t>
  </si>
  <si>
    <t>VEHICLE WAS STATIONARY.  JUST STARTED THE VEHICLE AND THE REAR WINDOW DEFROSTER TURNED ON BY ITSELF.  MOMENTS LATER THE REAR WINDOW SHATTERED.</t>
  </si>
  <si>
    <t>F-150 - 2016. VEHICLE WAS STATIONARY.  JUST STARTED THE VEHICLE AND THE REAR WINDOW DEFROSTER TURNED ON BY ITSELF.  MOMENTS LATER THE REAR WINDOW SHATTERED.</t>
  </si>
  <si>
    <t>3FA6P0LU6GR</t>
  </si>
  <si>
    <t>EVERYTIME I GO OVER 60 MPH I HEAR A RATTLING NOSE FROM THE FRONT PASSENGER DOOR AND I KNOW THERE'S A SAFETY RECALL FOR FORD FUSION DOOR LATCH SO I CALLED THE DEALER AND ALSO  FORD CUSTOMER SERVICE BUT BOTH SAID THERE'S NO RECALL WITH MY VIN BUT I CAN HEAR IT AND I'M AFRAID THAT MY PASSENGER DOOR MIGHT OPEN WHILE DRIVING. FORD WANTS ME TO PAY OUT OF MY POCKET FOR DEALER TO LOOK AT IT BUT I'M BROKE DUE TO PENDAMIC.</t>
  </si>
  <si>
    <t>FUSION - 2016. EVERYTIME I GO OVER 60 MPH I HEAR A RATTLING NOSE FROM THE FRONT PASSENGER DOOR AND I KNOW THERE'S A SAFETY RECALL FOR FORD FUSION DOOR LATCH SO I CALLED THE DEALER AND ALSO  FORD CUSTOMER SERVICE BUT BOTH SAID THERE'S NO RECALL WITH MY VIN BUT I CAN HEAR IT AND I'M AFRAID THAT MY PASSENGER DOOR MIGHT OPEN WHILE DRIVING. FORD WANTS ME TO PAY OUT OF MY POCKET FOR DEALER TO LOOK AT IT BUT I'M BROKE DUE TO PENDAMIC.</t>
  </si>
  <si>
    <t>1FM5K8AR3EG</t>
  </si>
  <si>
    <t>2014 MODEL FORD EXPLORER INNER INTERIOR DOOR PANELS, GLUE HOLDING UPPER MATERIAL ONTO DOOR PANEL HAS LET GO AND FOLDED OVER ON BOTH FRONT DOORS, THIS WAS AN ISSUE AND A RECALL/REPLACEMENT WAS ISSUES UNDER A TSB AS WELL, BUT FORD WILL ONLY FIX OR REPLACE WITHIN 5 YEARS, UPON PURCHASE OF VEHICLE DOOR MATERIAL WAS STARTING TO COME OFF, BY THE TIME IT WAS NOTICED IT WAS EARLY 2020 WHICH MADE THE REPAIR OPTION VOID DUE TO IT BEING OUT OF THE 5 YEAR PERIOD.  THIS IS SOMETHING THAT SHOULD HAVE BEEN COVERED FOR AT LEAST A 10 YEAR SPAN AS IT APPEARS THIS IS HAPPENING TO THOUSANDS OF THESE EXPLORERS JUST OUTSIDE OF TEH 5 YEAR REPAIR TIMEFRAME.</t>
  </si>
  <si>
    <t>EXPLORER - 2014. 2014 MODEL FORD EXPLORER INNER INTERIOR DOOR PANELS, GLUE HOLDING UPPER MATERIAL ONTO DOOR PANEL HAS LET GO AND FOLDED OVER ON BOTH FRONT DOORS, THIS WAS AN ISSUE AND A RECALL/REPLACEMENT WAS ISSUES UNDER A TSB AS WELL, BUT FORD WILL ONLY FIX OR REPLACE WITHIN 5 YEARS, UPON PURCHASE OF VEHICLE DOOR MATERIAL WAS STARTING TO COME OFF, BY THE TIME IT WAS NOTICED IT WAS EARLY 2020 WHICH MADE THE REPAIR OPTION VOID DUE TO IT BEING OUT OF THE 5 YEAR PERIOD.  THIS IS SOMETHING THAT SHOULD HAVE BEEN COVERED FOR AT LEAST A 10 YEAR SPAN AS IT APPEARS THIS IS HAPPENING TO THOUSANDS OF THESE EXPLORERS JUST OUTSIDE OF TEH 5 YEAR REPAIR TIMEFRAME.</t>
  </si>
  <si>
    <t>1FTFW1EV4AF</t>
  </si>
  <si>
    <t>BACK RIGHT REAR WINDOW OF THE 3 PIECE WINDOW SHATTERED FROM USING THE DEFROST</t>
  </si>
  <si>
    <t>F-150 - 2010. BACK RIGHT REAR WINDOW OF THE 3 PIECE WINDOW SHATTERED FROM USING THE DEFROST</t>
  </si>
  <si>
    <t>1FTEX1EP8JF</t>
  </si>
  <si>
    <t>THE DRIVERS SIDE DOOR AFTER FREEZING CONDITIONS IN MAINE WOULD NOT CLOSE AS I DROVE IT TO UHAUL TO HAVE A HITCH INSTALLED.   THIS WAS EXTREMLY DANGEROUS AS THE DOOR WOULD NOT LATCH CLOSED.</t>
  </si>
  <si>
    <t>F-150 - 2018. THE DRIVERS SIDE DOOR AFTER FREEZING CONDITIONS IN MAINE WOULD NOT CLOSE AS I DROVE IT TO UHAUL TO HAVE A HITCH INSTALLED.   THIS WAS EXTREMLY DANGEROUS AS THE DOOR WOULD NOT LATCH CLOSED.</t>
  </si>
  <si>
    <t>1FTFW1EG4JF</t>
  </si>
  <si>
    <t>DRIVER'S SIDE DOOR LATCH FROZE OPEN AND THE DOOR WOULD NOT LATCH/STAY CLOSED. IT WAS 27 DEGREES THIS MORNING.  I HAD TO HOLD THE DOOR CLOSED. EVENTUALLY AFTER DRIVING THE VEHICLE AND CLOSING THE DOOR SEVERAL TIMES, IT FINALLY LATCHED.   I PREVIOUSLY HAD FORD'S DOOR LATCH RECALL PERFORMED TO FIX THIS ISSUE, HOWEVER, IT SEEMS THIS RECALL DOES NOT FIX THIS PROBLEM.  MANY OTHERS HAVE EXPRESSED CONTINUED FREEZING VIA VARIOUS FORD FORUMS AFTER HAVING THE FROZEN DOOR LATCH RECALL PERFORMED.</t>
  </si>
  <si>
    <t>F-150 - 2018. DRIVER'S SIDE DOOR LATCH FROZE OPEN AND THE DOOR WOULD NOT LATCH/STAY CLOSED. IT WAS 27 DEGREES THIS MORNING.  I HAD TO HOLD THE DOOR CLOSED. EVENTUALLY AFTER DRIVING THE VEHICLE AND CLOSING THE DOOR SEVERAL TIMES, IT FINALLY LATCHED.   I PREVIOUSLY HAD FORD'S DOOR LATCH RECALL PERFORMED TO FIX THIS ISSUE, HOWEVER, IT SEEMS THIS RECALL DOES NOT FIX THIS PROBLEM.  MANY OTHERS HAVE EXPRESSED CONTINUED FREEZING VIA VARIOUS FORD FORUMS AFTER HAVING THE FROZEN DOOR LATCH RECALL PERFORMED.</t>
  </si>
  <si>
    <t>1FAHP3F26CL</t>
  </si>
  <si>
    <t>THERE REAR DRIVERS DOOR WON'T SHUT AND I JUST FOUND OUT IT WAS RECALLED.</t>
  </si>
  <si>
    <t>FOCUS - 2012. THERE REAR DRIVERS DOOR WON'T SHUT AND I JUST FOUND OUT IT WAS RECALLED.</t>
  </si>
  <si>
    <t>1FTEW1CP2FF</t>
  </si>
  <si>
    <t>SUNROOF STICKS ,BINDS AND MAKES CRACKING POPPING SOUND</t>
  </si>
  <si>
    <t>F-150 - 2015. SUNROOF STICKS ,BINDS AND MAKES CRACKING POPPING SOUND</t>
  </si>
  <si>
    <t>2FMDK4AK0DB</t>
  </si>
  <si>
    <t>CAMERA BACKUP DOES NOT WORK, THE PASSENGER DOOR WILL NOT LATCH, SO IT IS OPEN AND FLEW OPEN WHILE DRIVING.</t>
  </si>
  <si>
    <t>EDGE - 2013. CAMERA BACKUP DOES NOT WORK, THE PASSENGER DOOR WILL NOT LATCH, SO IT IS OPEN AND FLEW OPEN WHILE DRIVING.</t>
  </si>
  <si>
    <t>5LMCJ1D98KU</t>
  </si>
  <si>
    <t xml:space="preserve">TL* THE CONTACT LEASED A 2019 LINCOLN MKC. THE CONTACT STATED THE TRUNK FAILED TO OPEN. THE CONTACT STATED THAT THE INTERIOR LIGHTS WERE ILLUMINATED. THE LIFTGATE AJAR MESSAGE WAS DISPLAYED ON THE INSTRUMENT PANEL. THE VEHICLE WAS TAKEN TO PREMIER LINCOLN (5001 GLENWOOD RD, BROOKLYN, NY 11234, (888) 643-4603) AND THE CONTACT WAS INFORMED THAT THE DEALER WOULD NOT SERVICE A LEASED VEHCILE NOT PURCHASED OR LEASED FROM THE DEALER. THE VEHICLE WAS NOT DIAGNOSED NOR REPAIRED. THE MANUFACTURER WAS CONTACTED AND INFORMED OF THE ISSUES. AN APPOINTMENT WAS SCHEDULED WITH AN UNKNOWN AUTHORIZED DEALER. THE FAILURE MILEAGE WAS UNKNOWN. </t>
  </si>
  <si>
    <t xml:space="preserve">MKC - 2019. TL* THE CONTACT LEASED A 2019 LINCOLN MKC. THE CONTACT STATED THE TRUNK FAILED TO OPEN. THE CONTACT STATED THAT THE INTERIOR LIGHTS WERE ILLUMINATED. THE LIFTGATE AJAR MESSAGE WAS DISPLAYED ON THE INSTRUMENT PANEL. THE VEHICLE WAS TAKEN TO PREMIER LINCOLN (5001 GLENWOOD RD, BROOKLYN, NY 11234, (888) 643-4603) AND THE CONTACT WAS INFORMED THAT THE DEALER WOULD NOT SERVICE A LEASED VEHCILE NOT PURCHASED OR LEASED FROM THE DEALER. THE VEHICLE WAS NOT DIAGNOSED NOR REPAIRED. THE MANUFACTURER WAS CONTACTED AND INFORMED OF THE ISSUES. AN APPOINTMENT WAS SCHEDULED WITH AN UNKNOWN AUTHORIZED DEALER. THE FAILURE MILEAGE WAS UNKNOWN. </t>
  </si>
  <si>
    <t>T/ME - C489N MKC [15-19]</t>
  </si>
  <si>
    <t>1FM5K7D89HG</t>
  </si>
  <si>
    <t>PURCHASED MY 2017 FORD EXPLORER 2/12/2018, BOUGHT NEW FROM DEALER, AND NOW HAS 6029 MILES ON IT.  THE WINDSHIELD SEAL AND ROOF RAILS HAVE DETERIORATED AND COMING AWAY FROM THE SUV. BUT, THE PARTS THEY QUOTED ME WAS FOR FOUR PILLERS THAT GO ON EACH SIDE OF WINDSHIELD, NOTHING ABOUT A SEAL.  I WAS INFORMED THIS IS NOT COVERED BY MY WARRANTY.  I BELIEVE IT IS A DEFECT FROM THE MANUFACTURE AND SHOULD BE COVERED.  QUOTED $982.01 TO REPAIR.  THIS SHOULD BE A RECALL AND FORD SHOULD HAVE TO TAKE CARE OF IT.  THE SERVICE ADVISOR SAID THIS PROBLEM WILL CONTINUE TO GET WORSE AND WINDSHIELD COULD CRACK CAUSING VISION PROBLEMS UNEXPECTEDLY AND COULD CAUSE HARM/INJURY TO THE DRIVER.  THIS NEEDS TO BE INVESTIGATED BEFORE SOMEONE GET SERIOUSLY HURT OR KILLED IN A ACCIDENT THAT COULD HAPPEN.  I HAVE ALWAYS HAD FORD VEHICLES, BUT WILL NOT BUY ANOTHER AGAIN.</t>
  </si>
  <si>
    <t>EXPLORER - 2017. PURCHASED MY 2017 FORD EXPLORER 2/12/2018, BOUGHT NEW FROM DEALER, AND NOW HAS 6029 MILES ON IT.  THE WINDSHIELD SEAL AND ROOF RAILS HAVE DETERIORATED AND COMING AWAY FROM THE SUV. BUT, THE PARTS THEY QUOTED ME WAS FOR FOUR PILLERS THAT GO ON EACH SIDE OF WINDSHIELD, NOTHING ABOUT A SEAL.  I WAS INFORMED THIS IS NOT COVERED BY MY WARRANTY.  I BELIEVE IT IS A DEFECT FROM THE MANUFACTURE AND SHOULD BE COVERED.  QUOTED $982.01 TO REPAIR.  THIS SHOULD BE A RECALL AND FORD SHOULD HAVE TO TAKE CARE OF IT.  THE SERVICE ADVISOR SAID THIS PROBLEM WILL CONTINUE TO GET WORSE AND WINDSHIELD COULD CRACK CAUSING VISION PROBLEMS UNEXPECTEDLY AND COULD CAUSE HARM/INJURY TO THE DRIVER.  THIS NEEDS TO BE INVESTIGATED BEFORE SOMEONE GET SERIOUSLY HURT OR KILLED IN A ACCIDENT THAT COULD HAPPEN.  I HAVE ALWAYS HAD FORD VEHICLES, BUT WILL NOT BUY ANOTHER AGAIN.</t>
  </si>
  <si>
    <t>1FTEW1EP0KK</t>
  </si>
  <si>
    <t>I WAS USING CRUISE CONTROL ON A FLAT HIGHWAY AND MY 2019 FORD F150 STALLED.  ALMOST EVERYTHING SHUT OFF (COULDN'T ACCELERATE, MAIN DISPLAY SCREEN WENT DARK, DASHBOARD WENT DARK, AND AFTER A FEW SECONDS MY HEADLIGHTS SHUT OFF AS WELL).  LUCKILY I SAFELY PULLED OFF THE HIGHWAY WHERE THE ONLY THING THAT REMAINED "ON" WAS A MESSAGE SAYING SOMETHING ABOUT TRANSMISSION NOT BEING IN PARK.  AFTER COMING TO A COMPLETE STOP, REMOVING THE KEYS, THE VEHICLE STARTED UP AGAIN LIKE NOTHING HAPPENED.  I HAVE APPROXIMATELY 25K MILES ON THIS VEHICLE.  A SIMILAR INCIDENT OCCURRED IN A PARKING LOT WHEN I HAD 300 MILES ON IT BUT THE ERROR MESSAGE WAS SOMETHING DIFFERENT.  THAT TIME IT TOOK 10 MINUTES TO GET THE CAR UP AND RUNNING. THE ISSUE IS INFREQUENT AND IMPOSSIBLE TO REPLICATE BUT HAVING A BRAND NEW CAR SHUT OFF FOR NO REASON IS DANGEROUS AND AGGREVATING.</t>
  </si>
  <si>
    <t>F-150 - 2019. I WAS USING CRUISE CONTROL ON A FLAT HIGHWAY AND MY 2019 FORD F150 STALLED.  ALMOST EVERYTHING SHUT OFF (COULDN'T ACCELERATE, MAIN DISPLAY SCREEN WENT DARK, DASHBOARD WENT DARK, AND AFTER A FEW SECONDS MY HEADLIGHTS SHUT OFF AS WELL).  LUCKILY I SAFELY PULLED OFF THE HIGHWAY WHERE THE ONLY THING THAT REMAINED "ON" WAS A MESSAGE SAYING SOMETHING ABOUT TRANSMISSION NOT BEING IN PARK.  AFTER COMING TO A COMPLETE STOP, REMOVING THE KEYS, THE VEHICLE STARTED UP AGAIN LIKE NOTHING HAPPENED.  I HAVE APPROXIMATELY 25K MILES ON THIS VEHICLE.  A SIMILAR INCIDENT OCCURRED IN A PARKING LOT WHEN I HAD 300 MILES ON IT BUT THE ERROR MESSAGE WAS SOMETHING DIFFERENT.  THAT TIME IT TOOK 10 MINUTES TO GET THE CAR UP AND RUNNING. THE ISSUE IS INFREQUENT AND IMPOSSIBLE TO REPLICATE BUT HAVING A BRAND NEW CAR SHUT OFF FOR NO REASON IS DANGEROUS AND AGGREVATING.</t>
  </si>
  <si>
    <t>THIS IS OUR SECOND WINTER WITH THIS VEHICLE AND BOTH SEASONS DURING WINTER TEMPERATURES THE RIGHT REAR DOOR WILL NOT LATCH TO STAY SHUT. WE HAVE SMALL CHILDREN THAT RIDE IN THE REAR OF THIS VEHICLE, SO THIS MAKES THIS MUCH MORE OF A CONCERN. MY HUSBAND IS A MECHANIC AND TRIES EVERYTHING TO MAKE IT WORK AND IT HAS BEEN A HUGE HASSLE. ESPECIALLY FOR SUCH A NEW, EXPENSIVE VEHICLE. THE VEHICLE IS STATIONARY WHEN THIS HAPPENS AS WE ARE UNABLE TO GO ANYWHERE WITH A DOOR THAT WILL NOT SHUT!</t>
  </si>
  <si>
    <t>EXPEDITION - 2018. THIS IS OUR SECOND WINTER WITH THIS VEHICLE AND BOTH SEASONS DURING WINTER TEMPERATURES THE RIGHT REAR DOOR WILL NOT LATCH TO STAY SHUT. WE HAVE SMALL CHILDREN THAT RIDE IN THE REAR OF THIS VEHICLE, SO THIS MAKES THIS MUCH MORE OF A CONCERN. MY HUSBAND IS A MECHANIC AND TRIES EVERYTHING TO MAKE IT WORK AND IT HAS BEEN A HUGE HASSLE. ESPECIALLY FOR SUCH A NEW, EXPENSIVE VEHICLE. THE VEHICLE IS STATIONARY WHEN THIS HAPPENS AS WE ARE UNABLE TO GO ANYWHERE WITH A DOOR THAT WILL NOT SHUT!</t>
  </si>
  <si>
    <t>1FMCU9GX7DU</t>
  </si>
  <si>
    <t>2013 FORD ESCAPE. CONSUMER WRITES IN REGARDS TO INOPERABLE DOOR CODE ON DRIVERS DOOR AND INSTRUMENT CLUSTER. *LD    THE CONSUMER STATED WHILE THE HANDLE ABOVE THE DOOR TO GET IN THE VEHICLE, IT SNAPPED. THE CONSUMER FELL TO THE GROUND AND BROKE HER FOOT. ALSO, THE INSTUMENT PANEL AND CRUISE CONTROL WERE INOPERABLE. *JS</t>
  </si>
  <si>
    <t>ESCAPE - 2013. 2013 FORD ESCAPE. CONSUMER WRITES IN REGARDS TO INOPERABLE DOOR CODE ON DRIVERS DOOR AND INSTRUMENT CLUSTER. *LD    THE CONSUMER STATED WHILE THE HANDLE ABOVE THE DOOR TO GET IN THE VEHICLE, IT SNAPPED. THE CONSUMER FELL TO THE GROUND AND BROKE HER FOOT. ALSO, THE INSTUMENT PANEL AND CRUISE CONTROL WERE INOPERABLE. *JS</t>
  </si>
  <si>
    <t>TL* THE CONTACT OWNS A 2015 FORD EXPLORER. THE CONTACT STATED THAT WHILE DRIVING AT VARIOUS SPEEDS, THE DRIVER'S SIDE DOOR PANEL DETACHED FROM THE VEHICLE. THE VEHICLE WAS TAKEN TO THE DEALER WHERE IT WAS INSPECTED NOT DIAGNOSED. THE DOOR PANEL WAS NOT REPAIRED. THE CONTACT MENTIONED CUSTOMER SATISFACTION PROGRAM: 17N04 (FRONT DOOR TRIM PANEL REPAIR) AS A POSSIBLE SOLUTION TO THE FAILURE HOWEVER, THE WARRANTY WAS EXPIRED. THE MANUFACTURER WAS MADE AWARE OF THE FAILURE AND INFORMED THE CONTACT THAT THE CUSTOMER SATISFACTION PROGRAM 17N04 HAD EXPIRED. THE FAILURE MILEAGE WAS APPROXIMATELY 70,000.</t>
  </si>
  <si>
    <t>EXPLORER - 2015. TL* THE CONTACT OWNS A 2015 FORD EXPLORER. THE CONTACT STATED THAT WHILE DRIVING AT VARIOUS SPEEDS, THE DRIVER'S SIDE DOOR PANEL DETACHED FROM THE VEHICLE. THE VEHICLE WAS TAKEN TO THE DEALER WHERE IT WAS INSPECTED NOT DIAGNOSED. THE DOOR PANEL WAS NOT REPAIRED. THE CONTACT MENTIONED CUSTOMER SATISFACTION PROGRAM: 17N04 (FRONT DOOR TRIM PANEL REPAIR) AS A POSSIBLE SOLUTION TO THE FAILURE HOWEVER, THE WARRANTY WAS EXPIRED. THE MANUFACTURER WAS MADE AWARE OF THE FAILURE AND INFORMED THE CONTACT THAT THE CUSTOMER SATISFACTION PROGRAM 17N04 HAD EXPIRED. THE FAILURE MILEAGE WAS APPROXIMATELY 70,000.</t>
  </si>
  <si>
    <t>1FTFW1EF0EF</t>
  </si>
  <si>
    <t>ON 12/11/2020 I TURNED ON MY REAR WINDOW DEFROST AND THE DRIVER SIDE REAR WINDOW SHATTERED.</t>
  </si>
  <si>
    <t>F-150 - 2014. ON 12/11/2020 I TURNED ON MY REAR WINDOW DEFROST AND THE DRIVER SIDE REAR WINDOW SHATTERED.</t>
  </si>
  <si>
    <t>1FTFW1ET7EK</t>
  </si>
  <si>
    <t>WHEN I TURNED ON THE REAR DEFROST THE BACK WINDOW OF THE TRUCK SHATTERED.  ON 11-24-20, I WARMED UP MY 2014 FORD F150 WITH THE REMOTE START FEATURE.  WHEN I PUT THE KEY IN, I TURNED ON THE REAR DEFROSTER WHILE THE TRUCK WAS STILL IN PARK.  THE BACK WINDOW DRIVER SIDE PANE SHATTERED.  I HAVE CONTACTED FORD 8 TIMES, BUT THE RESPONSE IS CONTINUALLY THE SAME, "IT IS THE OWNER'S RESPONSIBILITY, NOT FORD."  FORD HAS A SERIOUS PRODUCT FAILURE THAT HAS BEEN ALLOWED TO PERSIST FOR TOO LONG.</t>
  </si>
  <si>
    <t>F-150 - 2014. WHEN I TURNED ON THE REAR DEFROST THE BACK WINDOW OF THE TRUCK SHATTERED.  ON 11-24-20, I WARMED UP MY 2014 FORD F150 WITH THE REMOTE START FEATURE.  WHEN I PUT THE KEY IN, I TURNED ON THE REAR DEFROSTER WHILE THE TRUCK WAS STILL IN PARK.  THE BACK WINDOW DRIVER SIDE PANE SHATTERED.  I HAVE CONTACTED FORD 8 TIMES, BUT THE RESPONSE IS CONTINUALLY THE SAME, "IT IS THE OWNER'S RESPONSIBILITY, NOT FORD."  FORD HAS A SERIOUS PRODUCT FAILURE THAT HAS BEEN ALLOWED TO PERSIST FOR TOO LONG.</t>
  </si>
  <si>
    <t>1FTEW1EPXHF</t>
  </si>
  <si>
    <t>WHEN THE TRUCK SITS ALL NIGHT AND IT RAINS OR SNOWS THE DRIVERS DOOR LATCH GETS FROZE UP AND WON'T LATCH WHEN YOU CLOSE THE DOOR.</t>
  </si>
  <si>
    <t>F-150 - 2017. WHEN THE TRUCK SITS ALL NIGHT AND IT RAINS OR SNOWS THE DRIVERS DOOR LATCH GETS FROZE UP AND WON'T LATCH WHEN YOU CLOSE THE DOOR.</t>
  </si>
  <si>
    <t>1FT7W2BT5KE</t>
  </si>
  <si>
    <t>TRUCK'S TAILGATE OPENS AUTOMATICALLY AND WITHOUT WARNING.  VEHICLE WAS IN MOTION BUT UNSURE WHAT SPEED AS NO INDICATION THAT TAILGATE IS OPEN.  THIS HAS HAPPENED TWICE BEFORE.</t>
  </si>
  <si>
    <t>F-250 - 2019. TRUCK'S TAILGATE OPENS AUTOMATICALLY AND WITHOUT WARNING.  VEHICLE WAS IN MOTION BUT UNSURE WHAT SPEED AS NO INDICATION THAT TAILGATE IS OPEN.  THIS HAS HAPPENED TWICE BEFORE.</t>
  </si>
  <si>
    <t>1FTEW1EF4HF</t>
  </si>
  <si>
    <t>I HAD MY DOOR LATCH RECALL COMPLETED ON SEPT 20, 2020. ALL DOORS WERE DONE AT MY LOCAL FORD DEALERSHIP. THE FIRST COLD DAY BELOW 32 DEGREES, THE DOOR LATCH FAILED AND DOORS WOULD NOT CLOSE OR LATCH.  CALLED FORD DEALERSHIP TO TELL THEM THE REPAIRS DID NOT WORK AND FORD WILL NOT RETURN A CALL OR E-MAIL TO ME TO PAY FOR THE RECALL TO BE RE-DONE AT ANOTHER DEALERSHIP!  PLEASE HELP.</t>
  </si>
  <si>
    <t>F-150 - 2017. I HAD MY DOOR LATCH RECALL COMPLETED ON SEPT 20, 2020. ALL DOORS WERE DONE AT MY LOCAL FORD DEALERSHIP. THE FIRST COLD DAY BELOW 32 DEGREES, THE DOOR LATCH FAILED AND DOORS WOULD NOT CLOSE OR LATCH.  CALLED FORD DEALERSHIP TO TELL THEM THE REPAIRS DID NOT WORK AND FORD WILL NOT RETURN A CALL OR E-MAIL TO ME TO PAY FOR THE RECALL TO BE RE-DONE AT ANOTHER DEALERSHIP!  PLEASE HELP.</t>
  </si>
  <si>
    <t>NM0GE9G77G1</t>
  </si>
  <si>
    <t>1.     PANORAMIC ROOF GLASS PANEL IMPROPERLY BONDED  2.     DOOR LATCHS IMPROPERLY REPAIRED</t>
  </si>
  <si>
    <t>TRANSIT CONNECT - 2016. 1.     PANORAMIC ROOF GLASS PANEL IMPROPERLY BONDED  2.     DOOR LATCHS IMPROPERLY REPAIRED</t>
  </si>
  <si>
    <t>1FTFW1EG3FF</t>
  </si>
  <si>
    <t>HOOD AND TAILGATE LATCHES ARE FROZEN. THE LATCHES ARE NOT RELIABLE. NOTICED DURING OIL CHANGES FOR HOOD LATCH AND DURING DAILY USE ON TAILGATE. A SIMILAR RECALL FOR THE VEHICLE DOOR LATCHES WAS ISSUED IN 2018 AND COMPLETED. HOOD AND TAILGATE LATCHES WERE NOT ADDRESSED. HOOD LATCH AND TAILGATE LATCH COULD CAUSE OBSTRUCTION WHILE DRIVING TO MYSELF AND OTHER VEHICLES.</t>
  </si>
  <si>
    <t>HOOD LATCH | FROZEN</t>
  </si>
  <si>
    <t>F-150 - 2015. HOOD AND TAILGATE LATCHES ARE FROZEN. THE LATCHES ARE NOT RELIABLE. NOTICED DURING OIL CHANGES FOR HOOD LATCH AND DURING DAILY USE ON TAILGATE. A SIMILAR RECALL FOR THE VEHICLE DOOR LATCHES WAS ISSUED IN 2018 AND COMPLETED. HOOD AND TAILGATE LATCHES WERE NOT ADDRESSED. HOOD LATCH AND TAILGATE LATCH COULD CAUSE OBSTRUCTION WHILE DRIVING TO MYSELF AND OTHER VEHICLES.</t>
  </si>
  <si>
    <t>1FTFW1EF1HF</t>
  </si>
  <si>
    <t>DRIVER SIDE DOOR WILL NOT LATCH. DRIVER SIDE DOOR UNMATCHED DURING DRIVING.   DOOR LATCH FROZEN. DOOR LATCH LOCKS AND WON'T UNLOCK.  DOOR LATCH PROBLEMS SEEM TO HAPPEN DURING COLD DRY AND WET WEATHER.  WHILE DRIVING AND WHILE PARKING OR PARKED.</t>
  </si>
  <si>
    <t>F-150 - 2017. DRIVER SIDE DOOR WILL NOT LATCH. DRIVER SIDE DOOR UNMATCHED DURING DRIVING.   DOOR LATCH FROZEN. DOOR LATCH LOCKS AND WON'T UNLOCK.  DOOR LATCH PROBLEMS SEEM TO HAPPEN DURING COLD DRY AND WET WEATHER.  WHILE DRIVING AND WHILE PARKING OR PARKED.</t>
  </si>
  <si>
    <t>1FBZX2ZM4GK</t>
  </si>
  <si>
    <t>FUEL DOOR BROKEN AT UPPER HINGE.  COMMON PART FAILURE FORD REFUSES TO ACKNOWLEDGE.</t>
  </si>
  <si>
    <t>FUEL DOOR | BROKEN</t>
  </si>
  <si>
    <t>TRANSIT - 2016. FUEL DOOR BROKEN AT UPPER HINGE.  COMMON PART FAILURE FORD REFUSES TO ACKNOWLEDGE.</t>
  </si>
  <si>
    <t>1FBZX2YM4JK</t>
  </si>
  <si>
    <t>FUEL DOOR BROKEN AT UPPER HINGE.  VERY COMMON PART FAILURE FORD WILL NOT ACKNOWLEDGE.</t>
  </si>
  <si>
    <t>TRANSIT - 2018. FUEL DOOR BROKEN AT UPPER HINGE.  VERY COMMON PART FAILURE FORD WILL NOT ACKNOWLEDGE.</t>
  </si>
  <si>
    <t>WHEN I'M DRIVING ON THE EXPRESSWAY, I'M GETTING A RED LIGHT THAT A PICTURE SHOWS UP WITH ALL OF MY DOORS OPEN.  I HAVE TAKEN MY VEHICLE TO NORTGATE FORD IN CINCINNATI BUT IT DIDN'T HAPPEN TO THEM.  MY ESCAPE IS UNDER FULL WARRANTY AND THEY WON'T FIX IT.  IT HAPPENS ALL THE TIME WITH EVEN MY HUSBAND DRIVING MY ESCAPE.  THE DEALERSHIP WANTS ME TO TAKE A PICTURE OF IT BUT THAT'S IMPOSSIBLE TO DO WHEN I'M DRIVING.</t>
  </si>
  <si>
    <t>ESCAPE - 2020. WHEN I'M DRIVING ON THE EXPRESSWAY, I'M GETTING A RED LIGHT THAT A PICTURE SHOWS UP WITH ALL OF MY DOORS OPEN.  I HAVE TAKEN MY VEHICLE TO NORTGATE FORD IN CINCINNATI BUT IT DIDN'T HAPPEN TO THEM.  MY ESCAPE IS UNDER FULL WARRANTY AND THEY WON'T FIX IT.  IT HAPPENS ALL THE TIME WITH EVEN MY HUSBAND DRIVING MY ESCAPE.  THE DEALERSHIP WANTS ME TO TAKE A PICTURE OF IT BUT THAT'S IMPOSSIBLE TO DO WHEN I'M DRIVING.</t>
  </si>
  <si>
    <t>1FM5K8F84DG</t>
  </si>
  <si>
    <t>MY EXPLORER HAS BEEN PARKED FOR A FEW DAYS, AFTER OPENING THE PASSENGER SIDE, I NOTICED THAT THERE WAS A LARGE PUDDLE OF WATER SITTING THERE ON THE FLOOR LINEAR AND ON THE FLOORING ITSELF. I CHECKED THE MOON ROOF, IT WAS CLOSED, NO VISIBLE WATER SO THAT IS NOT POSSIBLE.    I CHECKED THE SIDE DOOR AND SEALS, NO ISSUES.     I NOTICED THAT WATER WAS FROM THE TOP PART OF THE PASSENGER SIDE INNER FOOTING AREA COMING DOWN SO I CHECKED THE WINDSHIELD AREA. AND AS ASSUMED, WATER WAS CREEPING IN FROM THE WINDSHIELD AREA DUE TO BAD CAULKING JOB/DEFECTIVE ENGINEERING CAUSING WATER (RAIN/SNOW, ETC) TO CREEP IN AND SOIL THE ELECTRICAL AREA AND THE FLOORING.</t>
  </si>
  <si>
    <t>EXPLORER - 2013. MY EXPLORER HAS BEEN PARKED FOR A FEW DAYS, AFTER OPENING THE PASSENGER SIDE, I NOTICED THAT THERE WAS A LARGE PUDDLE OF WATER SITTING THERE ON THE FLOOR LINEAR AND ON THE FLOORING ITSELF. I CHECKED THE MOON ROOF, IT WAS CLOSED, NO VISIBLE WATER SO THAT IS NOT POSSIBLE.    I CHECKED THE SIDE DOOR AND SEALS, NO ISSUES.     I NOTICED THAT WATER WAS FROM THE TOP PART OF THE PASSENGER SIDE INNER FOOTING AREA COMING DOWN SO I CHECKED THE WINDSHIELD AREA. AND AS ASSUMED, WATER WAS CREEPING IN FROM THE WINDSHIELD AREA DUE TO BAD CAULKING JOB/DEFECTIVE ENGINEERING CAUSING WATER (RAIN/SNOW, ETC) TO CREEP IN AND SOIL THE ELECTRICAL AREA AND THE FLOORING.</t>
  </si>
  <si>
    <t>1FMCU9DG0AK</t>
  </si>
  <si>
    <t>I DROVE A SHORT DISTANCE TO A NEARBY PARK, PARKED THE VEHICLE, TOOK MY DOG OUT OF THE BACK, AND CLOSED THE THE REAR LIFTGATE/HATCHBACK IN A NORMAL FASHION.  WE WERE JUST WALKING AWAY FROM THE CAR WHEN THE REAR WINDOW EXPLODED.  IT WAS A LOUD EXPLOSION WITH FLYING GLASS. THE WHOLE WINDOW BLEW OUT.  IT WAS SO EXTREME THAT OTHER PEOPLE IN THE PARKING LOT JUMPED OUT OF THEIR CARS IN ALARM AND CAME OVER TO SEE WHAT HAD HAPPENED. NOTHING HAD HIT THE WINDOW.  NOTHING WAS TOUCHING THE WINDOW.  THE TEMPERATURE WAS NOT EXTREME--COOL AND DAMP BUT NOT COLD.  THERE WAS NO APPARENT CAUSE FOR THIS AND IT WAS VERY DANGEROUS BECAUSE OF THE FLYING GLASS.  IF IT HAD HAPPENED SECONDS EARLIER I COULD HAVE BEEN INJURED OR MY PET COULD HAVE BEEN INJURED, OR BOTH.  I NOTE THAT I HAD PUSHED THE REAR DEFROST BUTTON WHILE DRIVING TO CLEAR UP SOME FOGGING BECAUSE THE WEATHER WAS DAMP AND THE BIG DOG WAS BACK THERE, BUT THAT WAS NORMAL USE.</t>
  </si>
  <si>
    <t>ESCAPE - 2010. I DROVE A SHORT DISTANCE TO A NEARBY PARK, PARKED THE VEHICLE, TOOK MY DOG OUT OF THE BACK, AND CLOSED THE THE REAR LIFTGATE/HATCHBACK IN A NORMAL FASHION.  WE WERE JUST WALKING AWAY FROM THE CAR WHEN THE REAR WINDOW EXPLODED.  IT WAS A LOUD EXPLOSION WITH FLYING GLASS. THE WHOLE WINDOW BLEW OUT.  IT WAS SO EXTREME THAT OTHER PEOPLE IN THE PARKING LOT JUMPED OUT OF THEIR CARS IN ALARM AND CAME OVER TO SEE WHAT HAD HAPPENED. NOTHING HAD HIT THE WINDOW.  NOTHING WAS TOUCHING THE WINDOW.  THE TEMPERATURE WAS NOT EXTREME--COOL AND DAMP BUT NOT COLD.  THERE WAS NO APPARENT CAUSE FOR THIS AND IT WAS VERY DANGEROUS BECAUSE OF THE FLYING GLASS.  IF IT HAD HAPPENED SECONDS EARLIER I COULD HAVE BEEN INJURED OR MY PET COULD HAVE BEEN INJURED, OR BOTH.  I NOTE THAT I HAD PUSHED THE REAR DEFROST BUTTON WHILE DRIVING TO CLEAR UP SOME FOGGING BECAUSE THE WEATHER WAS DAMP AND THE BIG DOG WAS BACK THERE, BUT THAT WAS NORMAL USE.</t>
  </si>
  <si>
    <t>3FAHP0JA2AR</t>
  </si>
  <si>
    <t>TL* THE CONTACT OWNS A 2010 FORD FUSION. THE CONTACT STATED THAT THE FRONT DRIVER'S SIDE DOOR LATCH FAILED TO OPEN AND THE INTERIOR DOOR LATCH DETACHED FROM THE DOOR. THE CONTACT CALLED COLONIAL FORD (126 FEDERAL RD #126, DANBURY, CT 06811, (203) 748-3503) AND MADE THE DEALER AWARE OF THE FAILURE. THE VEHICLE WAS NOT DIAGNOSED NOR REPAIRED. THE MANUFACTURER HAD BEEN INFORMED OF FAILURE. THE FAILURE MILEAGE WAS APPROXIMATELY 100,000.</t>
  </si>
  <si>
    <t>FUSION - 2010. TL* THE CONTACT OWNS A 2010 FORD FUSION. THE CONTACT STATED THAT THE FRONT DRIVER'S SIDE DOOR LATCH FAILED TO OPEN AND THE INTERIOR DOOR LATCH DETACHED FROM THE DOOR. THE CONTACT CALLED COLONIAL FORD (126 FEDERAL RD #126, DANBURY, CT 06811, (203) 748-3503) AND MADE THE DEALER AWARE OF THE FAILURE. THE VEHICLE WAS NOT DIAGNOSED NOR REPAIRED. THE MANUFACTURER HAD BEEN INFORMED OF FAILURE. THE FAILURE MILEAGE WAS APPROXIMATELY 100,000.</t>
  </si>
  <si>
    <t>3MEDM0L3XAR</t>
  </si>
  <si>
    <t>TL* THE CONTACT OWNS A 2010 MERCURY MILAN HYBRID. THE CONTACT STATED SHE WAS UNABLE TO OPEN THE FRONT DRIVER'S SIDE DOOR. THE CONTACT STATED SHE HAD TO OPEN THE WINDOW TO OPEN THE DOOR USING THE OUTSIDE DOOR HANDLE. THE VEHICLE WAS TAKEN TO LOCAL DEALER ASHEBORO FORD, INC. (1602 E DIXIE DR, ASHEBORO, NC 27203: (336) 629-3194) WHERE IT WAS DIAGNOSED WITH NEEDING THE FRONT DRIVER'S SIDE DOOR HANDLE TO BE REPLACED. THE VEHICLE WAS NOT REPAIRED. THE MANUFACTURER HAD NOT BEEN INFORMED OF FAILURE. THE FAILURE MILEAGE WAS APPROXIMATELY 115,000.</t>
  </si>
  <si>
    <t>MILAN HYBRID - 2010. TL* THE CONTACT OWNS A 2010 MERCURY MILAN HYBRID. THE CONTACT STATED SHE WAS UNABLE TO OPEN THE FRONT DRIVER'S SIDE DOOR. THE CONTACT STATED SHE HAD TO OPEN THE WINDOW TO OPEN THE DOOR USING THE OUTSIDE DOOR HANDLE. THE VEHICLE WAS TAKEN TO LOCAL DEALER ASHEBORO FORD, INC. (1602 E DIXIE DR, ASHEBORO, NC 27203: (336) 629-3194) WHERE IT WAS DIAGNOSED WITH NEEDING THE FRONT DRIVER'S SIDE DOOR HANDLE TO BE REPLACED. THE VEHICLE WAS NOT REPAIRED. THE MANUFACTURER HAD NOT BEEN INFORMED OF FAILURE. THE FAILURE MILEAGE WAS APPROXIMATELY 115,000.</t>
  </si>
  <si>
    <t>MO - MILAN HYBRID</t>
  </si>
  <si>
    <t>MO - MILAN HYBRID (NA-HSAP)</t>
  </si>
  <si>
    <t>2FMPK4K91GB</t>
  </si>
  <si>
    <t>REAR LIFTGATE GLASS SHATTERED/EXPLODED AS THE FRONT PASSENGER DOOR WAS SHUT. VEHICLE WAS STATIONARY IN DRIVEWAY. A BASKETBALL SIZED HOLE WAS LEFT IN THE SHATTERED GLASS. REAR LIFTGATE WAS NEVER OPENED DURING THIS TIME, AND THERE WAS NO PREVIOUS OR EXISTING DAMAGE TO THE LIFTGATE OR LIFTGATE GLASS. THE VEHICLE WAS PARKED OUTSIDE IN MID 30 DEGREE WEATHER FOR ABOUT 4 HOURS PRIOR TO GLASS EXPLODING.</t>
  </si>
  <si>
    <t>EDGE - 2016. REAR LIFTGATE GLASS SHATTERED/EXPLODED AS THE FRONT PASSENGER DOOR WAS SHUT. VEHICLE WAS STATIONARY IN DRIVEWAY. A BASKETBALL SIZED HOLE WAS LEFT IN THE SHATTERED GLASS. REAR LIFTGATE WAS NEVER OPENED DURING THIS TIME, AND THERE WAS NO PREVIOUS OR EXISTING DAMAGE TO THE LIFTGATE OR LIFTGATE GLASS. THE VEHICLE WAS PARKED OUTSIDE IN MID 30 DEGREE WEATHER FOR ABOUT 4 HOURS PRIOR TO GLASS EXPLODING.</t>
  </si>
  <si>
    <t>3LN6L2LU8FR</t>
  </si>
  <si>
    <t>THE FUEL DOOR LATCH GETS LOOSE AND OPENS BY ITSELF. IT BECOMES A SAFETY CONCERN ESPECIALLY ON A HIGHWAY THE FUEL DOOR MIGHT COME OFF. WHEN REVIEWING THIS PROBLEM  WE FOUND MANY FORD VEHICLES HAS THIS ISSUE.</t>
  </si>
  <si>
    <t>FUEL DOOR | LOOSEN</t>
  </si>
  <si>
    <t>MKZ - 2015. THE FUEL DOOR LATCH GETS LOOSE AND OPENS BY ITSELF. IT BECOMES A SAFETY CONCERN ESPECIALLY ON A HIGHWAY THE FUEL DOOR MIGHT COME OFF. WHEN REVIEWING THIS PROBLEM  WE FOUND MANY FORD VEHICLES HAS THIS ISSUE.</t>
  </si>
  <si>
    <t>ZI - MKZ HYBRID CD533 (NA-HSAP)</t>
  </si>
  <si>
    <t>2FMTK4AP2FB</t>
  </si>
  <si>
    <t>SOMETIME OVER THE NIGHT THE REAR GLASS SHATTERED AND MY WIFE'S 2015 FORD EDGE SPORT. NO ONE WAS IN THE VEHICLE AT THE TIME AND THE AMBIENT TEMPERATURE WAS 50 IN OUR GARAGE. SHE NOTICED BROKEN GLASS ON THE GROUND BEFORE LEAVING FOR WORK. THE REAR DEFROST WAS NOT BEING USED AND THE VEHICLE WAS JUST SITTING IN OUR GARAGE.   I TOOK QUITE A FEW PHOTOS AND I BEGAN LOOKING INTO OTHER ISSUES WITH THIS VEHICLE TO FIND THIS IS NOT AN UNCOMMON PROBLEM. I'M GLAD SHE WAS NOT DRIVING DOWN THE ROAD OR ON THE HIGHWAY AT THE TIME IT BROKE. GLASS HAS CONTINUED TO FALL INTO THE BACK EVERY TIME YOU OPEN OR CLOSE THE DOOR. I'LL FIRST CONTACT FORD TO SEE IF THIS IS SOMETHING THAT IS COVERED BEFORE LOOKING INTO SAFELITE AUTO GLASS REPLACEMENT. THE VEHICLE CANNOT BE DRIVEN BEFORE THIS IS FIXED.</t>
  </si>
  <si>
    <t>EDGE - 2015. SOMETIME OVER THE NIGHT THE REAR GLASS SHATTERED AND MY WIFE'S 2015 FORD EDGE SPORT. NO ONE WAS IN THE VEHICLE AT THE TIME AND THE AMBIENT TEMPERATURE WAS 50 IN OUR GARAGE. SHE NOTICED BROKEN GLASS ON THE GROUND BEFORE LEAVING FOR WORK. THE REAR DEFROST WAS NOT BEING USED AND THE VEHICLE WAS JUST SITTING IN OUR GARAGE.   I TOOK QUITE A FEW PHOTOS AND I BEGAN LOOKING INTO OTHER ISSUES WITH THIS VEHICLE TO FIND THIS IS NOT AN UNCOMMON PROBLEM. I'M GLAD SHE WAS NOT DRIVING DOWN THE ROAD OR ON THE HIGHWAY AT THE TIME IT BROKE. GLASS HAS CONTINUED TO FALL INTO THE BACK EVERY TIME YOU OPEN OR CLOSE THE DOOR. I'LL FIRST CONTACT FORD TO SEE IF THIS IS SOMETHING THAT IS COVERED BEFORE LOOKING INTO SAFELITE AUTO GLASS REPLACEMENT. THE VEHICLE CANNOT BE DRIVEN BEFORE THIS IS FIXED.</t>
  </si>
  <si>
    <t>1FTEW1EP2HF</t>
  </si>
  <si>
    <t>I USED REMOTE START ON THE TRUCK. THIS ACTIVATES THE DEFROST. IT WAS IN THE GARAGE WITH DOOR DOWN ON THAT SIDE (ANOTHER DOOR WAS OPEN). I WENT OUT AND THE REAR WINDSHIELD WAS COMPLETELY SHATTERED.  THERE WAS A BURNING SMELL IN THE TRUCK WHEN I ENTERED.  THIS COULD NOT HAVE BEEN DUE TO SOMETHING HITTING IT AS IT WAS ENCLOSED WITHIN THE GARAGE. .</t>
  </si>
  <si>
    <t>F-150 - 2017. I USED REMOTE START ON THE TRUCK. THIS ACTIVATES THE DEFROST. IT WAS IN THE GARAGE WITH DOOR DOWN ON THAT SIDE (ANOTHER DOOR WAS OPEN). I WENT OUT AND THE REAR WINDSHIELD WAS COMPLETELY SHATTERED.  THERE WAS A BURNING SMELL IN THE TRUCK WHEN I ENTERED.  THIS COULD NOT HAVE BEEN DUE TO SOMETHING HITTING IT AS IT WAS ENCLOSED WITHIN THE GARAGE. .</t>
  </si>
  <si>
    <t>1FMCU9G9XHU</t>
  </si>
  <si>
    <t>PAINT ON DRIVERS SIDE WINDSHIELD FRAME FLAKED OFF IN A 6"X1" CHUNK. THIS 2017 FORD ESCAPE SE HAS 31,000 MILES ON IT AND IS ALWAYS GARAGED. NO HAIL OR HEAVY RAIN PRIOR TO THE FLAKING. MANY COMPLAINTS ON THE INTERNET FOR THE EXACT SAME THING.</t>
  </si>
  <si>
    <t>ESCAPE - 2017. PAINT ON DRIVERS SIDE WINDSHIELD FRAME FLAKED OFF IN A 6"X1" CHUNK. THIS 2017 FORD ESCAPE SE HAS 31,000 MILES ON IT AND IS ALWAYS GARAGED. NO HAIL OR HEAVY RAIN PRIOR TO THE FLAKING. MANY COMPLAINTS ON THE INTERNET FOR THE EXACT SAME THING.</t>
  </si>
  <si>
    <t>1FTEW1EP6HF</t>
  </si>
  <si>
    <t>THIS PAST WEEK, WE HAD A COUPLE DAYS OF 30 DEG WEATHER IN THE CHICAGO AREA IN THE MORNING AND I STARTED EXPERIENCING ISSUES WITH MY DRIVERS DOOR. IT WOULD NOT RE-LATCH WHEN I CLOSED THE DOOR. EVERY TIME I CLOSED THE DOOR I HEARD THE INFAMOUS "THUD" AND IT BOUNCED BACK OPEN. THIS HAPPENED OVER AND OVER. I HAD TO DRIVE 12 MILES,  WHILE HOLDING MY DOOR CLOSED SO I CAN GET TO WORK. EVENTUALLY IT STARTS WORKING FINE AS THE WEATHER WARMS UP. I UNDERSTAND THERE IS A ALREADY A RECALL AND A SETTLEMENT ON THIS MATTER FOR THE EXACT YEAR OF MY F 150, HOWEVER MY F-150 VIN'S IS NOT APART OF THAT. I'VE CONTACTED FORD AND ALL I GOT WAS THERE'S NOTHING THAT THEY ARE ABLE TO DO SINCE MY VIN IS NOT APART OF THE RECALL. SO IN ORDER TO DRIVE MY VEHICLE SAFELY, I NEED TO PAY OUT OF POCKET. THIS JUST PROVES THERE'S STILL ISSUES WITH THE DOOR LATCH SYSTEM AND IT IS A SAFETY CONCERN.</t>
  </si>
  <si>
    <t>F-150 - 2017. THIS PAST WEEK, WE HAD A COUPLE DAYS OF 30 DEG WEATHER IN THE CHICAGO AREA IN THE MORNING AND I STARTED EXPERIENCING ISSUES WITH MY DRIVERS DOOR. IT WOULD NOT RE-LATCH WHEN I CLOSED THE DOOR. EVERY TIME I CLOSED THE DOOR I HEARD THE INFAMOUS "THUD" AND IT BOUNCED BACK OPEN. THIS HAPPENED OVER AND OVER. I HAD TO DRIVE 12 MILES,  WHILE HOLDING MY DOOR CLOSED SO I CAN GET TO WORK. EVENTUALLY IT STARTS WORKING FINE AS THE WEATHER WARMS UP. I UNDERSTAND THERE IS A ALREADY A RECALL AND A SETTLEMENT ON THIS MATTER FOR THE EXACT YEAR OF MY F 150, HOWEVER MY F-150 VIN'S IS NOT APART OF THAT. I'VE CONTACTED FORD AND ALL I GOT WAS THERE'S NOTHING THAT THEY ARE ABLE TO DO SINCE MY VIN IS NOT APART OF THE RECALL. SO IN ORDER TO DRIVE MY VEHICLE SAFELY, I NEED TO PAY OUT OF POCKET. THIS JUST PROVES THERE'S STILL ISSUES WITH THE DOOR LATCH SYSTEM AND IT IS A SAFETY CONCERN.</t>
  </si>
  <si>
    <t>1FTEW1EGXHK</t>
  </si>
  <si>
    <t>DOOR LATCHES FREEZING AND DOORS WILL NOT REMAINED CLOSED POSING A SAFETY RISK. TAILGATE ALSO OPENS ON IT'S OWN.</t>
  </si>
  <si>
    <t>F-150 - 2017. DOOR LATCHES FREEZING AND DOORS WILL NOT REMAINED CLOSED POSING A SAFETY RISK. TAILGATE ALSO OPENS ON IT'S OWN.</t>
  </si>
  <si>
    <t>1FTEW1E55LK</t>
  </si>
  <si>
    <t>WHILE DRIVING ON A HIGHWAY AT 65MPH I HEARD  AN EXPLOSION. AFTER PULLING OVER  I DISCOVERED THAT THE BACK GLASS HAD SHATTERED. I WAS NOT PASSING A VEHICLE AND NOTHING ELSE WAS AROUND TO  CAUSE IT. CONTACTED THE DEALERSHIP WHERE PURCHASED AND THEY WILL NOT REPLACE BECAUSE "BLOWN OUT" GLASS IS NOT COVERED BY THE WARRANTY. THIS TRUCK HAS 3,700 MILES ON IT. MY INSURANCE WILL COVER THE COST BUT THAT ISN'T THE POINT. THIS IS DANGEROUS! THE INSIDE PRESSURE SHATTERED THE WHOLE GLASS  AND ACTUALLY BLEW A HOLE THROUGH ON ONE SIDE. THE GLASS WAS FALLING OUT ON THE BED OF THE TRUCK. I HAVE NOTICED SINCE PURCHASING THE TRUCK THAT THE DOORS ARE HARD TO CLOSE (YOU HAVE TO ALMOST SLAM THEM) UNLESS YOU LEAVE A WINDOW DOWN A LITTLE.</t>
  </si>
  <si>
    <t>F-150 - 2020. WHILE DRIVING ON A HIGHWAY AT 65MPH I HEARD  AN EXPLOSION. AFTER PULLING OVER  I DISCOVERED THAT THE BACK GLASS HAD SHATTERED. I WAS NOT PASSING A VEHICLE AND NOTHING ELSE WAS AROUND TO  CAUSE IT. CONTACTED THE DEALERSHIP WHERE PURCHASED AND THEY WILL NOT REPLACE BECAUSE "BLOWN OUT" GLASS IS NOT COVERED BY THE WARRANTY. THIS TRUCK HAS 3,700 MILES ON IT. MY INSURANCE WILL COVER THE COST BUT THAT ISN'T THE POINT. THIS IS DANGEROUS! THE INSIDE PRESSURE SHATTERED THE WHOLE GLASS  AND ACTUALLY BLEW A HOLE THROUGH ON ONE SIDE. THE GLASS WAS FALLING OUT ON THE BED OF THE TRUCK. I HAVE NOTICED SINCE PURCHASING THE TRUCK THAT THE DOORS ARE HARD TO CLOSE (YOU HAVE TO ALMOST SLAM THEM) UNLESS YOU LEAVE A WINDOW DOWN A LITTLE.</t>
  </si>
  <si>
    <t>1FTEW1EG3HF</t>
  </si>
  <si>
    <t>I LIVE IN NEW HAMPSHIRE AND THE WEATHER IS COLD. I STARTED MY FORD F150 TRUCK TODAY USING MY FORD PASS. THE TRUCK RAN FOR 15 MINUTES. WHEN I PREPARED TO LEAVE IN THE TRUCK I NOTICED THAT IT WAS COLD INSIDE. WHEN I LOOKED IN THE REAR VIEW MIRROR, I REALIZED THE REAR SLIDING WINDOW WAS COMPLETELY SHATTERED. UPON CLOSER INSPECTION I REALIZED THE WINDOW BLEW OUTWARD AND A YELLOW LINE X STICKER ON THE RIGHT REAR OF THE WINDOW HAD BURN MARKS ON IT. THE STICKER WAS DISCOLORED TO INDICATE THAT A LOT OF HEAT WAS DIRECTED TOWARD IT. THE WINDOW WAS COMPLETELY SHATTERED AROUND THE OUTSIDE EDGE. ALSO, I LOCATED A COVER THAT HAD BLOWN OFF THE WIRES THAT RUN TO THE REAR DEFROSTER. IT APPEARS THAT THE REAR DEFROSTER RAN TO THE POINT THAT IT OVERHEATED THE GLASS AND CAUSED IT TO BLOW. I DISCOVERED THAT THIS HAS OCCURRED IN THE PAST WITH FORD F150 TRUCKS AND NTSA HAS RECEIVED COMPLAINTS. I CONTACTED FORD TODAY AND I AM WAITING TO HEAR BACK FROM CUSTOMER SERVICE</t>
  </si>
  <si>
    <t>F-150 - 2017. I LIVE IN NEW HAMPSHIRE AND THE WEATHER IS COLD. I STARTED MY FORD F150 TRUCK TODAY USING MY FORD PASS. THE TRUCK RAN FOR 15 MINUTES. WHEN I PREPARED TO LEAVE IN THE TRUCK I NOTICED THAT IT WAS COLD INSIDE. WHEN I LOOKED IN THE REAR VIEW MIRROR, I REALIZED THE REAR SLIDING WINDOW WAS COMPLETELY SHATTERED. UPON CLOSER INSPECTION I REALIZED THE WINDOW BLEW OUTWARD AND A YELLOW LINE X STICKER ON THE RIGHT REAR OF THE WINDOW HAD BURN MARKS ON IT. THE STICKER WAS DISCOLORED TO INDICATE THAT A LOT OF HEAT WAS DIRECTED TOWARD IT. THE WINDOW WAS COMPLETELY SHATTERED AROUND THE OUTSIDE EDGE. ALSO, I LOCATED A COVER THAT HAD BLOWN OFF THE WIRES THAT RUN TO THE REAR DEFROSTER. IT APPEARS THAT THE REAR DEFROSTER RAN TO THE POINT THAT IT OVERHEATED THE GLASS AND CAUSED IT TO BLOW. I DISCOVERED THAT THIS HAS OCCURRED IN THE PAST WITH FORD F150 TRUCKS AND NTSA HAS RECEIVED COMPLAINTS. I CONTACTED FORD TODAY AND I AM WAITING TO HEAR BACK FROM CUSTOMER SERVICE</t>
  </si>
  <si>
    <t>1FTFW1CT4EK</t>
  </si>
  <si>
    <t>DRIVING THROUGH PARKING LOT OF WALMART TRAVELING AT SPEED 10 MILES . NO ONE WAS AROUND ME.I WAS ABOUT TO PARK WHENI I HEARD A LOUD BANG. CHECKED AROUND THE TRUCK ON TOP AND SIDES. WHEN I OPENED THE REAR DOORS FOUND THAT RIGHT REAR WAS SHATTERED. THIS IS THE SECOND TIME THIS HAS HAPPENED. TWO YEARS AGO I PAYED FOR THE REPAIRS DONE BY SAFTELITE AUTO GLASS. AT THAT TIME THE WHOLE REAR GLASS SHATTERED WHEN I,WAS STOPPED  AT A RED LIGHT.</t>
  </si>
  <si>
    <t>F-150 - 2014. DRIVING THROUGH PARKING LOT OF WALMART TRAVELING AT SPEED 10 MILES . NO ONE WAS AROUND ME.I WAS ABOUT TO PARK WHENI I HEARD A LOUD BANG. CHECKED AROUND THE TRUCK ON TOP AND SIDES. WHEN I OPENED THE REAR DOORS FOUND THAT RIGHT REAR WAS SHATTERED. THIS IS THE SECOND TIME THIS HAS HAPPENED. TWO YEARS AGO I PAYED FOR THE REPAIRS DONE BY SAFTELITE AUTO GLASS. AT THAT TIME THE WHOLE REAR GLASS SHATTERED WHEN I,WAS STOPPED  AT A RED LIGHT.</t>
  </si>
  <si>
    <t>1FTEW1EG6HK</t>
  </si>
  <si>
    <t>THE WEATHER WAS SLIGHTLY BELOW FREEZING AND MY TRUCK WAS PARKED IN MY DRIVE.  I USED THE REMOTE START FUNCTION ON MY KEY FOB TO ALLOW THE TRUCK TO WARM UP BEFORE I GOT IN.  AFTER A FEW MINUTES I GOT IN THE TRUCK.  WHILE THE TRUCK WAS PARKED AND UPON CLOSING THE DOOR I HEARD GLASS SHATTER BEHIND ME.  WHEN I LOOKED THE ENTIRE PLATE OF BACK GLASS ON THE TRUCK HAD, FOR LACK OF A BETTER WORD, EXPLODED.  TOP TO BOTTOM AND SIDE TO SIDE THE GLASS HAD COMPLETELY BROKEN.  THERE WAS GLASS BOTH INSIDE MY TRUCK AND IN THE BED OF THE TRUCK.</t>
  </si>
  <si>
    <t>F-150 - 2017. THE WEATHER WAS SLIGHTLY BELOW FREEZING AND MY TRUCK WAS PARKED IN MY DRIVE.  I USED THE REMOTE START FUNCTION ON MY KEY FOB TO ALLOW THE TRUCK TO WARM UP BEFORE I GOT IN.  AFTER A FEW MINUTES I GOT IN THE TRUCK.  WHILE THE TRUCK WAS PARKED AND UPON CLOSING THE DOOR I HEARD GLASS SHATTER BEHIND ME.  WHEN I LOOKED THE ENTIRE PLATE OF BACK GLASS ON THE TRUCK HAD, FOR LACK OF A BETTER WORD, EXPLODED.  TOP TO BOTTOM AND SIDE TO SIDE THE GLASS HAD COMPLETELY BROKEN.  THERE WAS GLASS BOTH INSIDE MY TRUCK AND IN THE BED OF THE TRUCK.</t>
  </si>
  <si>
    <t>3FA6P0H71ER</t>
  </si>
  <si>
    <t>MY TRUNK KEEPS POPPING OPEN. IT DOES NOT MATTER IF MY CAR IS IN MOTION OR PARKED. THE DOORS UNLOCK/LOCK WHEN TRUNK POPS OPEN AND THE LIGHTS FLASH (AS IF WALKING OUT TO YOUR CAR AND HITTING UNLOCK ON KEY FOB). IT SEEMS TO HAPPEN MORE OFTEN IN DIRECT SUNLIGHT BUT DOES HAPPEN DURING THE NIGHT AS WELL.</t>
  </si>
  <si>
    <t>FUSION - 2014. MY TRUNK KEEPS POPPING OPEN. IT DOES NOT MATTER IF MY CAR IS IN MOTION OR PARKED. THE DOORS UNLOCK/LOCK WHEN TRUNK POPS OPEN AND THE LIGHTS FLASH (AS IF WALKING OUT TO YOUR CAR AND HITTING UNLOCK ON KEY FOB). IT SEEMS TO HAPPEN MORE OFTEN IN DIRECT SUNLIGHT BUT DOES HAPPEN DURING THE NIGHT AS WELL.</t>
  </si>
  <si>
    <t>1FTFW1E58KK</t>
  </si>
  <si>
    <t>THE HEADLAMP SEALS BROKE. THE HEADLAMPS HAVE CONDENSATION IN THEM DURING INCLEMENT WEATHER OR AFTER A CAR WASH.THIS MAKES DRIVING AT NIGHT EXTREMELY DANGEROUS AS THE CONDENSATION REFRACTS THE LIGHT REDUCING THE EFFECTIVENESS OF THE HEADLAMPS TO ILLUMINATE THE ROAD. I ALMOST WENT OFF THE ROAD SEVERAL TIMES FROM COLORADO TO TEXAS DRIVING AT NIGHT DUE TO THIS ISSUE. FORD MAINTAINS THAT CONDENSATION IN THE HEADLAMPS IS NORMAL AND REFUSES TO REPAIR THEM UNDER WARRANTY. THEY HAVE OFFERED TO ASSIST ME WITH FINANCIAL ASSISTANCE TO REPAIR THE HEADLAMP, WHICH IS AN ADMISSION OF FAULT. YET, FORD EXPECT ME TO PAY FOR DEFECTIVE HEADLAMPS.     I HAVE LOCATED SEVERAL VIDEOS AND FORUM POSTS WHERE OTHERS HAVE BEEN EXPERIENCING THE SAME ISSUE. THE QUESTION IS WHY IS FORD BEING ALLOWED TO GET AWAY WITH NOT HAVING TO RECALL THESE HEADLAMPS.     IN ONE VIDEO, THE MAN EXPLAINS EXACTLY WHAT I EXPLAINED TO FORD'S CUSTOMER SERVICE REP, ANNAMARIE ROCHA. THE CONDENSATION DESTROYS THE LED'S AND A COMPUTER CONTROL BOARD ON THE BOTTOM OF THE HEADLAMPS.</t>
  </si>
  <si>
    <t>HEADLIGHTS | WATER LEAK</t>
  </si>
  <si>
    <t>F-150 - 2019. THE HEADLAMP SEALS BROKE. THE HEADLAMPS HAVE CONDENSATION IN THEM DURING INCLEMENT WEATHER OR AFTER A CAR WASH.THIS MAKES DRIVING AT NIGHT EXTREMELY DANGEROUS AS THE CONDENSATION REFRACTS THE LIGHT REDUCING THE EFFECTIVENESS OF THE HEADLAMPS TO ILLUMINATE THE ROAD. I ALMOST WENT OFF THE ROAD SEVERAL TIMES FROM COLORADO TO TEXAS DRIVING AT NIGHT DUE TO THIS ISSUE. FORD MAINTAINS THAT CONDENSATION IN THE HEADLAMPS IS NORMAL AND REFUSES TO REPAIR THEM UNDER WARRANTY. THEY HAVE OFFERED TO ASSIST ME WITH FINANCIAL ASSISTANCE TO REPAIR THE HEADLAMP, WHICH IS AN ADMISSION OF FAULT. YET, FORD EXPECT ME TO PAY FOR DEFECTIVE HEADLAMPS.     I HAVE LOCATED SEVERAL VIDEOS AND FORUM POSTS WHERE OTHERS HAVE BEEN EXPERIENCING THE SAME ISSUE. THE QUESTION IS WHY IS FORD BEING ALLOWED TO GET AWAY WITH NOT HAVING TO RECALL THESE HEADLAMPS.     IN ONE VIDEO, THE MAN EXPLAINS EXACTLY WHAT I EXPLAINED TO FORD'S CUSTOMER SERVICE REP, ANNAMARIE ROCHA. THE CONDENSATION DESTROYS THE LED'S AND A COMPUTER CONTROL BOARD ON THE BOTTOM OF THE HEADLAMPS.</t>
  </si>
  <si>
    <t>1FTFW1EG5HK</t>
  </si>
  <si>
    <t>DRIVERS DOOR WON'T LATCH CLOSED IN FREEZING TEMPERATURE. AFTER WARMING UP THE TRUCK, THE DOOR OPENED FINE BUT WOULD NOT LATCH CLOSED FOR APPROXIMATELY 15 MORE MINUTES FOR A TOTAL OF 30 MINUTES OF THE TRUCK RUNNING. 27 DEGREES OUTSIDE AND DRY. I DID NOT TRY TO DRIVE THE TRUCK UNTIL I WAS ABLE TO GET THE DOOR LATCHED. I CONTACTED FORD ROADSIDE ASSISTANCE DURING THAT TIME BUT WAS ABLE TO GET THE DOOR LATCHED WITHOUT NEEDING ANYONE SENT OUT.</t>
  </si>
  <si>
    <t>F-150 - 2017. DRIVERS DOOR WON'T LATCH CLOSED IN FREEZING TEMPERATURE. AFTER WARMING UP THE TRUCK, THE DOOR OPENED FINE BUT WOULD NOT LATCH CLOSED FOR APPROXIMATELY 15 MORE MINUTES FOR A TOTAL OF 30 MINUTES OF THE TRUCK RUNNING. 27 DEGREES OUTSIDE AND DRY. I DID NOT TRY TO DRIVE THE TRUCK UNTIL I WAS ABLE TO GET THE DOOR LATCHED. I CONTACTED FORD ROADSIDE ASSISTANCE DURING THAT TIME BUT WAS ABLE TO GET THE DOOR LATCHED WITHOUT NEEDING ANYONE SENT OUT.</t>
  </si>
  <si>
    <t>1FADP3F29FL</t>
  </si>
  <si>
    <t xml:space="preserve">WIPERS DON'T SHUT OFF WHEN CARED IS OFF  AND DON'T TURN ON SOME TIMES WHEN I DRIVE AND IT RAINING HARD OR SNOWING   </t>
  </si>
  <si>
    <t xml:space="preserve">FOCUS - 2015. WIPERS DON'T SHUT OFF WHEN CARED IS OFF  AND DON'T TURN ON SOME TIMES WHEN I DRIVE AND IT RAINING HARD OR SNOWING   </t>
  </si>
  <si>
    <t>DOOR NOT LATCHING PROPERLY.  FLEW OPEN WHILE DRIVING.  SERVICE AVAILABLE IN 18DAYS.  LAST FORD I WILL BUY.</t>
  </si>
  <si>
    <t>F-150 - 2018. DOOR NOT LATCHING PROPERLY.  FLEW OPEN WHILE DRIVING.  SERVICE AVAILABLE IN 18DAYS.  LAST FORD I WILL BUY.</t>
  </si>
  <si>
    <t>AFTER ENTERING THE TRUCK, I CLOSED THE DOOR, PUT ON MY SEAT BELT, STARTED THE ENGINE AND PUT  THE TRUCK INTO FORWARD GEAR. I NOTICED THE "DRIVER DOOR AJAR" ALERT AND TRIED TO CLOSE IT AGAIN. THE LATCH DID NOT ENGAGE AT ALL. THE TEMPERATURE WAS A LITTLE BELOW FREEZING, MAYBE 25 DEGREES F.    I LET THE TRUCK WARM UP, PLAYED WITH THE ELECTRONIC LOCKING BUTTONS AND AFTER 10 MINUTES OR SO, I GOT THE LATCH TO WORK.  THIS HAPPENED AGAIN THE NEXT DAY AND EVEN USING A TORCH TO WARM THE DOOR, IT STILL TOOK AT LEAST 15 MINUTES BEFORE I COULD GET THE LATCH TO ENGAGE.   I FOUND NUMEROUS COMPLAINTS ON THE INTERNET FOR THIS PROBLEM, INCLUDING SOME ACCOUNTS IN WHICH THE LATCH DISENGAGED WHILE DRIVING! THIS IS EXTREMELY SCARY AND VERY DANGEROUS. I BELIEVE THIS IS A WELL-KNOWN AND DOCUMENTED PROBLEM THAT IS SEVERE ENOUGH TO WARRANT A RECALL. IT COULD CERTAINLY LEAD TO AN ACCIDENT AND POTENTIALLY A LOSS OF CONTROL WITH POTENTIALLY LETHAL RESULTS.</t>
  </si>
  <si>
    <t>F-150 - 2018. AFTER ENTERING THE TRUCK, I CLOSED THE DOOR, PUT ON MY SEAT BELT, STARTED THE ENGINE AND PUT  THE TRUCK INTO FORWARD GEAR. I NOTICED THE "DRIVER DOOR AJAR" ALERT AND TRIED TO CLOSE IT AGAIN. THE LATCH DID NOT ENGAGE AT ALL. THE TEMPERATURE WAS A LITTLE BELOW FREEZING, MAYBE 25 DEGREES F.    I LET THE TRUCK WARM UP, PLAYED WITH THE ELECTRONIC LOCKING BUTTONS AND AFTER 10 MINUTES OR SO, I GOT THE LATCH TO WORK.  THIS HAPPENED AGAIN THE NEXT DAY AND EVEN USING A TORCH TO WARM THE DOOR, IT STILL TOOK AT LEAST 15 MINUTES BEFORE I COULD GET THE LATCH TO ENGAGE.   I FOUND NUMEROUS COMPLAINTS ON THE INTERNET FOR THIS PROBLEM, INCLUDING SOME ACCOUNTS IN WHICH THE LATCH DISENGAGED WHILE DRIVING! THIS IS EXTREMELY SCARY AND VERY DANGEROUS. I BELIEVE THIS IS A WELL-KNOWN AND DOCUMENTED PROBLEM THAT IS SEVERE ENOUGH TO WARRANT A RECALL. IT COULD CERTAINLY LEAD TO AN ACCIDENT AND POTENTIALLY A LOSS OF CONTROL WITH POTENTIALLY LETHAL RESULTS.</t>
  </si>
  <si>
    <t>DOOR LATCHES ARE FREEZING OPEN/CLOSED. DEALER HAD ME DRIVE IT TO THEM TO FIX IT, WHICH I DID SO WHILE HOLDING THE DOOR CLOSED. I AM BEING TOLD THIS IS NOT A RECALL BUT A TECHNICAL FIX. THAT IS UNBELIEVABLE TO ME, IT'S A $40,000 VEHICLE WITH DOOR LATCHES THAT COULD ALLOW A PERSON SEATED TO LITERALLY FALL OUT ONTO THE HIGHWAY. THIS HAS TO BE FIXED. IT HAPPENED WHEN TEMPERATURES GOT BELOW FREEZING, ABOUT 15 DEGREES, WHILE STATIONARY AT HOME.</t>
  </si>
  <si>
    <t>F-150 - 2018. DOOR LATCHES ARE FREEZING OPEN/CLOSED. DEALER HAD ME DRIVE IT TO THEM TO FIX IT, WHICH I DID SO WHILE HOLDING THE DOOR CLOSED. I AM BEING TOLD THIS IS NOT A RECALL BUT A TECHNICAL FIX. THAT IS UNBELIEVABLE TO ME, IT'S A $40,000 VEHICLE WITH DOOR LATCHES THAT COULD ALLOW A PERSON SEATED TO LITERALLY FALL OUT ONTO THE HIGHWAY. THIS HAS TO BE FIXED. IT HAPPENED WHEN TEMPERATURES GOT BELOW FREEZING, ABOUT 15 DEGREES, WHILE STATIONARY AT HOME.</t>
  </si>
  <si>
    <t>1FM5K8DHXHG</t>
  </si>
  <si>
    <t>I WAS ON MY WAY HOME AND THE ROOF RACK BROKE AND FLEW OFF MY CAR WHILE I WAS DRIVING DOWN THE HIGHWAY AND ALMOST HITTING THE CAR BEHIND ME. THE CAR HAS 31,998 MILES ON IT</t>
  </si>
  <si>
    <t>ROOF RACK | LOOSEN</t>
  </si>
  <si>
    <t>EXPLORER - 2017. I WAS ON MY WAY HOME AND THE ROOF RACK BROKE AND FLEW OFF MY CAR WHILE I WAS DRIVING DOWN THE HIGHWAY AND ALMOST HITTING THE CAR BEHIND ME. THE CAR HAS 31,998 MILES ON IT</t>
  </si>
  <si>
    <t>1FTFW1EFXGF</t>
  </si>
  <si>
    <t>WHEN THE TEMPERATURE OUTSIDE GOES BELOW FREEZING, MY DOOR LOCKS FREEZE AND YOU CANNOT GET INTO THE VEHICLE. THE VEHICLE WAS SITTING OUTSIDE IN MY DRIVEWAY, AND IS INOPERABLE. THIS PROBLEM HAS BEEN REPORTED BY MANY OTHER FORD OWNERS ON THE INTERNET.</t>
  </si>
  <si>
    <t>F-150 - 2016. WHEN THE TEMPERATURE OUTSIDE GOES BELOW FREEZING, MY DOOR LOCKS FREEZE AND YOU CANNOT GET INTO THE VEHICLE. THE VEHICLE WAS SITTING OUTSIDE IN MY DRIVEWAY, AND IS INOPERABLE. THIS PROBLEM HAS BEEN REPORTED BY MANY OTHER FORD OWNERS ON THE INTERNET.</t>
  </si>
  <si>
    <t>3MEHM0HA2AR</t>
  </si>
  <si>
    <t>WENT TO OPEN THE DRIVER SIDE DOOR AND WASN'T ABLE TO OPEN FROM  INSIDE. I HAD TO ROLL THE WINDOW DOWN TO OPEN DOOR FROM OUTSIDE HANDLE. I FIND THIS TO BE A HAZARD IF AN EMERGENCY WOULD HAVE OCCURRED. MY CAR WAS IN OFF POSITION AFTER PARKING AND REMOVING KEY OUT OF IGNITION.</t>
  </si>
  <si>
    <t>MILAN - 2010. WENT TO OPEN THE DRIVER SIDE DOOR AND WASN'T ABLE TO OPEN FROM  INSIDE. I HAD TO ROLL THE WINDOW DOWN TO OPEN DOOR FROM OUTSIDE HANDLE. I FIND THIS TO BE A HAZARD IF AN EMERGENCY WOULD HAVE OCCURRED. MY CAR WAS IN OFF POSITION AFTER PARKING AND REMOVING KEY OUT OF IGNITION.</t>
  </si>
  <si>
    <t>1FT8W3DT2HE</t>
  </si>
  <si>
    <t>THE TAILGATE OPENS INTERMITTENTLY EVEN WHEN LOCKED, ESPECIALLY WHEN YOU HIT A BUMP IN THE ROAD.  IT IS LIKE THE LATCH IT NOT WORKING CORRECTLY.  ALSO, THE RADIATOR KEEPS LEAKING ON THE LEFT UPPER HOSE ON THE DRIVERS SIDE.</t>
  </si>
  <si>
    <t>F-350 - 2017. THE TAILGATE OPENS INTERMITTENTLY EVEN WHEN LOCKED, ESPECIALLY WHEN YOU HIT A BUMP IN THE ROAD.  IT IS LIKE THE LATCH IT NOT WORKING CORRECTLY.  ALSO, THE RADIATOR KEEPS LEAKING ON THE LEFT UPPER HOSE ON THE DRIVERS SIDE.</t>
  </si>
  <si>
    <t>1FMSK8DH5LG</t>
  </si>
  <si>
    <t>DOOR LATCH FAILURE. DOOR WILL NO SHUT. STUCK OPEN.</t>
  </si>
  <si>
    <t>EXPLORER - 2020. DOOR LATCH FAILURE. DOOR WILL NO SHUT. STUCK OPEN.</t>
  </si>
  <si>
    <t>1FTEW1EGXGF</t>
  </si>
  <si>
    <t>DOORS WILL LOCK BUT UNLOCK WITH KEY AFTER PUSHING BUTTON ON KEY ONLY ONE DOOR WILL UNLOCK</t>
  </si>
  <si>
    <t>F-150 - 2016. DOORS WILL LOCK BUT UNLOCK WITH KEY AFTER PUSHING BUTTON ON KEY ONLY ONE DOOR WILL UNLOCK</t>
  </si>
  <si>
    <t>SINCE PURCHASED, THE WINDSHIELD WASHERS FREEZE MAKING FOR UNSAFE DRIVING EVERY WINTER ANYTIME THE TEMP GETS BELOW 32.  THIS CREATES AN EXTREMELY HAZARDOUS DRIVING CONDITION.  UNACCEPTABLE WHEN YOU HAVE TO PULL OFF THE ROAD AND KEEP THROWING SNOW ON THE WINDSHIELD TO CLEAR.</t>
  </si>
  <si>
    <t>WASHER | FROZEN</t>
  </si>
  <si>
    <t>F-150 - 2015. SINCE PURCHASED, THE WINDSHIELD WASHERS FREEZE MAKING FOR UNSAFE DRIVING EVERY WINTER ANYTIME THE TEMP GETS BELOW 32.  THIS CREATES AN EXTREMELY HAZARDOUS DRIVING CONDITION.  UNACCEPTABLE WHEN YOU HAVE TO PULL OFF THE ROAD AND KEEP THROWING SNOW ON THE WINDSHIELD TO CLEAR.</t>
  </si>
  <si>
    <t>1LN6L9HKXH5</t>
  </si>
  <si>
    <t>DECEMBER 26 2020, UPON ATTEMPTING TO EXIT THE FRONT PASSENGER SEAT, THE DOOR WOULD NOT OPEN WHEN BUTTON DEPRESSED TO OPEN THE DOOR AND ALLOW PASSENGER TO EXIT. DOOR ONLY ALLOWED FOR EXIT WHEN OPENED FROM THE OUTSIDE HANDLE. INABILITY TO EXIT VEHICLE PUTS LIVES IN DANGER. VEHICLE WAS PARKED WHEN INCIDENT OCCURRED</t>
  </si>
  <si>
    <t>CONTINENTAL - 2017. DECEMBER 26 2020, UPON ATTEMPTING TO EXIT THE FRONT PASSENGER SEAT, THE DOOR WOULD NOT OPEN WHEN BUTTON DEPRESSED TO OPEN THE DOOR AND ALLOW PASSENGER TO EXIT. DOOR ONLY ALLOWED FOR EXIT WHEN OPENED FROM THE OUTSIDE HANDLE. INABILITY TO EXIT VEHICLE PUTS LIVES IN DANGER. VEHICLE WAS PARKED WHEN INCIDENT OCCURRED</t>
  </si>
  <si>
    <t>1FTEW1EG0GF</t>
  </si>
  <si>
    <t>WHILE DRIVING IN A REMOTE AREA NO TREES, PEOPLE OR ANYTHING THAT COULD HAVE HIT THE WINDOW, WHEN THE REAR WINDSHIELD EXPLODED.  THE EVIDENCE SEEMS TO POINT TOWARDS THE REAR DEFROST HEATING ELEMENTS GETTING TOO HOT.  ITS IMPORTANT TO NOTE THAT THE HEAT DEFROST WAS NOT ON AT THE TIME. OUTSIDE TEMPERATURES 55 DEGREES AND SUNNY.    THE FIX IS NOT COMPLETE YET BUT I HAVE AN APPOINTMENT AT SAFELITE AUTO TO GET THE WINDSHIELD REPLACED.  I CALLED FORD, THEY SAID THAT IT IS NOT COVERED UNDER WARRANTY AND THERE'S NOTHING THAT THEY CAN DO. THE TOTAL COST OF THE REPAIR IS $679.00.</t>
  </si>
  <si>
    <t>F-150 - 2016. WHILE DRIVING IN A REMOTE AREA NO TREES, PEOPLE OR ANYTHING THAT COULD HAVE HIT THE WINDOW, WHEN THE REAR WINDSHIELD EXPLODED.  THE EVIDENCE SEEMS TO POINT TOWARDS THE REAR DEFROST HEATING ELEMENTS GETTING TOO HOT.  ITS IMPORTANT TO NOTE THAT THE HEAT DEFROST WAS NOT ON AT THE TIME. OUTSIDE TEMPERATURES 55 DEGREES AND SUNNY.    THE FIX IS NOT COMPLETE YET BUT I HAVE AN APPOINTMENT AT SAFELITE AUTO TO GET THE WINDSHIELD REPLACED.  I CALLED FORD, THEY SAID THAT IT IS NOT COVERED UNDER WARRANTY AND THERE'S NOTHING THAT THEY CAN DO. THE TOTAL COST OF THE REPAIR IS $679.00.</t>
  </si>
  <si>
    <t>1FTEW1EP3HK</t>
  </si>
  <si>
    <t>TL* THE CONTACT OWNS A 2017 FORD F-150. THE CONTACT STATED THAT THE FRONT DOORS FAILED TO REMAIN CLOSED. THE CONTACT STATED THAT BICKFORD FORD (3100 BICKFORD AVE, SNOHOMISH, WA 98290, (425) 334-4045) REPAIRED THE DOOR LATCHES. THE CONTACT STATED THE FAILURE RECURRED. THE MANUFACTURER WAS NOT MADE AWARE OF THE FAILURE. THE APPROXIMATE FAILURE MILEAGE WAS 21,000.</t>
  </si>
  <si>
    <t>F-150 - 2017. TL* THE CONTACT OWNS A 2017 FORD F-150. THE CONTACT STATED THAT THE FRONT DOORS FAILED TO REMAIN CLOSED. THE CONTACT STATED THAT BICKFORD FORD (3100 BICKFORD AVE, SNOHOMISH, WA 98290, (425) 334-4045) REPAIRED THE DOOR LATCHES. THE CONTACT STATED THE FAILURE RECURRED. THE MANUFACTURER WAS NOT MADE AWARE OF THE FAILURE. THE APPROXIMATE FAILURE MILEAGE WAS 21,000.</t>
  </si>
  <si>
    <t>1FTEW1EF5GF</t>
  </si>
  <si>
    <t>DRIVER DOOR DID NOT LATCH WHEN CLOSING IT. AFTER HEATING IT UP AND OILING IT, IT LATCHED AGAIN.</t>
  </si>
  <si>
    <t>F-150 - 2016. DRIVER DOOR DID NOT LATCH WHEN CLOSING IT. AFTER HEATING IT UP AND OILING IT, IT LATCHED AGAIN.</t>
  </si>
  <si>
    <t>POWER DOOR LOCKS WOULD NOT OPEN. HAD TO USE KEY TO ENTER VEHICLE AND THEN PHYSICALLY PULL UP DOOR LOCKS TO OPEN DOORS. ONLY HAPPENED WHEN TEMP WAS FREEZING TWICE SO FAR WHEN VEHICLE WAS PARKED OUTSIDE</t>
  </si>
  <si>
    <t>F-150 - 2018. POWER DOOR LOCKS WOULD NOT OPEN. HAD TO USE KEY TO ENTER VEHICLE AND THEN PHYSICALLY PULL UP DOOR LOCKS TO OPEN DOORS. ONLY HAPPENED WHEN TEMP WAS FREEZING TWICE SO FAR WHEN VEHICLE WAS PARKED OUTSIDE</t>
  </si>
  <si>
    <t>1FMJU2AT4LE</t>
  </si>
  <si>
    <t>TL* THE CONTACT OWNS A 2020 FORD EXPEDITION. THE CONTACT STATED THAT WHILE THE VEHICLE WAS STATIONARY IN THE DRIVEWAY AFTER BEING STARTED REMOTELY, WHILE ENTERING THE VEHICLE, THE CONTACT STATED THAT THE REAR WINDSHIELD SHATTERED INDEPENDENTLY. THE CONTACT CALLED MAINER FORD (1724 234TH ST NW, OKARCHE, OK 73762, (405) 267-9827) AND THE DEALER WAS MADE AWARE OF THE FAILURE. THE VEHICLE WAS TAKEN TO LOCAL BODY SHOP WHERE THE REAR WINDSHIELD WAS REPLACED. THE CONTACT ALSO STATED SHE EXPERIENCED SOME UNSTATED ELECTRICAL ISSUES WITH THE VEHICLE. THE MANUFACTURER HAD NOT BEEN INFORMED OF FAILURE. THE FAILURE MILEAGE WAS APPROXIMATELY 18,000.</t>
  </si>
  <si>
    <t>EXPEDITION - 2020. TL* THE CONTACT OWNS A 2020 FORD EXPEDITION. THE CONTACT STATED THAT WHILE THE VEHICLE WAS STATIONARY IN THE DRIVEWAY AFTER BEING STARTED REMOTELY, WHILE ENTERING THE VEHICLE, THE CONTACT STATED THAT THE REAR WINDSHIELD SHATTERED INDEPENDENTLY. THE CONTACT CALLED MAINER FORD (1724 234TH ST NW, OKARCHE, OK 73762, (405) 267-9827) AND THE DEALER WAS MADE AWARE OF THE FAILURE. THE VEHICLE WAS TAKEN TO LOCAL BODY SHOP WHERE THE REAR WINDSHIELD WAS REPLACED. THE CONTACT ALSO STATED SHE EXPERIENCED SOME UNSTATED ELECTRICAL ISSUES WITH THE VEHICLE. THE MANUFACTURER HAD NOT BEEN INFORMED OF FAILURE. THE FAILURE MILEAGE WAS APPROXIMATELY 18,000.</t>
  </si>
  <si>
    <t>1FMCU0G99HU</t>
  </si>
  <si>
    <t>PAINT PEELING FROM THE WINDSHIELD PILLAR ON THE DRIVER'S SIDE.  PAINT PEELED OFF IN A 6" X 1" FLAKE.  THIS SEEMS TO BE A VERY COMMON PROBLEM.</t>
  </si>
  <si>
    <t>ESCAPE - 2017. PAINT PEELING FROM THE WINDSHIELD PILLAR ON THE DRIVER'S SIDE.  PAINT PEELED OFF IN A 6" X 1" FLAKE.  THIS SEEMS TO BE A VERY COMMON PROBLEM.</t>
  </si>
  <si>
    <t>1FMZU70E93U</t>
  </si>
  <si>
    <t>WAS CLOSING BACK HATCH AND GLASS WINDOW LITERALLY EXPLODED!  VEHICLE WAS PARKED IN MY YARD.</t>
  </si>
  <si>
    <t>Montana</t>
  </si>
  <si>
    <t>EXPLORER SPORT - 2003. WAS CLOSING BACK HATCH AND GLASS WINDOW LITERALLY EXPLODED!  VEHICLE WAS PARKED IN MY YARD.</t>
  </si>
  <si>
    <t>CAR JERKS AND WHEN I UNLOCK DOOR ONLY 1 DOOR UNLOCKS AND THAT IS DRIVER'S SIDE TRANSMISSION GOING OUT AND EVERY TIME I PUT GAS ACT LIKE DOES WANT TO START UP AGAIN AND THEN ITS TAKES FOREVER JUST TO CATCH UP SPEED</t>
  </si>
  <si>
    <t>FIESTA - 2014. CAR JERKS AND WHEN I UNLOCK DOOR ONLY 1 DOOR UNLOCKS AND THAT IS DRIVER'S SIDE TRANSMISSION GOING OUT AND EVERY TIME I PUT GAS ACT LIKE DOES WANT TO START UP AGAIN AND THEN ITS TAKES FOREVER JUST TO CATCH UP SPEED</t>
  </si>
  <si>
    <t>1FM5K7B98DG</t>
  </si>
  <si>
    <t>WATER LEAKING FROM HEADLINER ONTO THE RADIO/CD PLAYER CAUSING IT TO SHORT OUT.  SEATS &amp; FLOOR RUG GETS FLOODED EVERY TIME IT RAINS. IS THERE A RECALL FOR WATER LEAKING   INTO THE CAR EVERY TIME IT RAINS. THIS 2013 EXPLORER DOESN'T HAVE A SUNROOF BY THE WAY.  IT'S PARKED IN MY DRIVEWAY ON FLAT SURFACE WHEN LEAKING WHEN RAINING.I CAN'T DRIVE WHEN RAINING BECAUSE OF WATER DRIPPING ON TO THE DASH BOARD RIGHT OVER THE RADIO/CD PLAYER.</t>
  </si>
  <si>
    <t>EXPLORER - 2013. WATER LEAKING FROM HEADLINER ONTO THE RADIO/CD PLAYER CAUSING IT TO SHORT OUT.  SEATS &amp; FLOOR RUG GETS FLOODED EVERY TIME IT RAINS. IS THERE A RECALL FOR WATER LEAKING   INTO THE CAR EVERY TIME IT RAINS. THIS 2013 EXPLORER DOESN'T HAVE A SUNROOF BY THE WAY.  IT'S PARKED IN MY DRIVEWAY ON FLAT SURFACE WHEN LEAKING WHEN RAINING.I CAN'T DRIVE WHEN RAINING BECAUSE OF WATER DRIPPING ON TO THE DASH BOARD RIGHT OVER THE RADIO/CD PLAYER.</t>
  </si>
  <si>
    <t>1FADP3F28EL</t>
  </si>
  <si>
    <t>I HAVE A RECALL ON MY CAR FOR HAVING DOOR HANDLE LATCH PROBLEMS. IT HAS LOWERED THE ESTIMATED AMOUNT MY CAR IS WORTH. WOULD LOVE IF SOMEONE COULD SOLVE THIS UNCALLED FOR ISSUE FOR ME BEFORE MY DOOR LATCHES END UP BREAKING AND CAUSING ME TO GET HURT OR SOMEONE ELSE.</t>
  </si>
  <si>
    <t>FOCUS - 2014. I HAVE A RECALL ON MY CAR FOR HAVING DOOR HANDLE LATCH PROBLEMS. IT HAS LOWERED THE ESTIMATED AMOUNT MY CAR IS WORTH. WOULD LOVE IF SOMEONE COULD SOLVE THIS UNCALLED FOR ISSUE FOR ME BEFORE MY DOOR LATCHES END UP BREAKING AND CAUSING ME TO GET HURT OR SOMEONE ELSE.</t>
  </si>
  <si>
    <t>WE WERE DRIVING DOWN THE HIGHWAY GOING 60MPH.   ALL OF A SUDDEN THERE WAS A LOUD BANG AND THE REAR SLIDING WINDOW EXPLODED INSIDE OF THE CAB.   WE HAD OUR DOGS WITH US LYING IN THE BACK     THE GLASS FLEW INTO THE BACK AND EVEN DOWN OUR CLOTHES.  NOTHING HIT THE TRUCK.   WE IMMEDIATELY PULLED OVER AND GOT AS MUCH GLASS OUT OF THE CAR.  IT LANDED EVERYWHERE.   IT WAS VERY SCARY.  THE PHOTO BELOW IS OF THE PASSENGER SIDE FRONT SEAT.  THE GLASS BLEW DOWN MY SHIRT.</t>
  </si>
  <si>
    <t>F-250 - 2017. WE WERE DRIVING DOWN THE HIGHWAY GOING 60MPH.   ALL OF A SUDDEN THERE WAS A LOUD BANG AND THE REAR SLIDING WINDOW EXPLODED INSIDE OF THE CAB.   WE HAD OUR DOGS WITH US LYING IN THE BACK     THE GLASS FLEW INTO THE BACK AND EVEN DOWN OUR CLOTHES.  NOTHING HIT THE TRUCK.   WE IMMEDIATELY PULLED OVER AND GOT AS MUCH GLASS OUT OF THE CAR.  IT LANDED EVERYWHERE.   IT WAS VERY SCARY.  THE PHOTO BELOW IS OF THE PASSENGER SIDE FRONT SEAT.  THE GLASS BLEW DOWN MY SHIRT.</t>
  </si>
  <si>
    <t>1FAFP34N07W</t>
  </si>
  <si>
    <t>LOVE MY FORD FOR THE MOST PART; HOWEVER, THERE SEEMS TO BE A MULTITUDE OF SENSOR PROBLEMS ... THE ENGINE LIGHT KEEPS COMING ON AND HAS TO BE REST AGAIN AND AGAIN. THE "OPEN DOOR" LIGHT STAYS ON WHEN HEADLIGHTS ARE RUNNING. TRUNK OPENING BUTTON DOES NOT ALWAYS WORK. THE WINDOW CLOSING BUTTON ONLY WORKS PART TIME ON FRONT PASSENGER SIDE. THE KNOBS FOR THE HEATING/AC NO LONGER WORK. THE AIR DIRECTIONAL BUTTON HAS ALSO STOPPED WORKING. RECENTLY, THE WINDSHIELD WIPERS SUDDENLY STOPPED WORKING BUT IT SOUNDS LIKE THE MOTOR IS STILL WORKING.  I PURCHASED MY 2007 FF IN 2011, PAID IT OFF IN 2016. IT NOW HAS OVER 235K MILES ON IT. WHILE ALL THESE ISSUES HAVE BEEN A NUISANCE TO CONTEND WITH IT HAS BEEN A PLEASURE TO OWN. I CURRENTLY AM WORKING ON GETTING THE GASKET CHANGED FOR A SECOND TIME, BUT THAT IS WORK MY SON TAKES CARE OF. I HAVE RELUCTANTLY BEGAN BEGAN LOOKING FOR ANOTHER VEHICLE, AS THIS ONE IS FINALLY WEARING OUT.</t>
  </si>
  <si>
    <t>FOCUS - 2007. LOVE MY FORD FOR THE MOST PART; HOWEVER, THERE SEEMS TO BE A MULTITUDE OF SENSOR PROBLEMS ... THE ENGINE LIGHT KEEPS COMING ON AND HAS TO BE REST AGAIN AND AGAIN. THE "OPEN DOOR" LIGHT STAYS ON WHEN HEADLIGHTS ARE RUNNING. TRUNK OPENING BUTTON DOES NOT ALWAYS WORK. THE WINDOW CLOSING BUTTON ONLY WORKS PART TIME ON FRONT PASSENGER SIDE. THE KNOBS FOR THE HEATING/AC NO LONGER WORK. THE AIR DIRECTIONAL BUTTON HAS ALSO STOPPED WORKING. RECENTLY, THE WINDSHIELD WIPERS SUDDENLY STOPPED WORKING BUT IT SOUNDS LIKE THE MOTOR IS STILL WORKING.  I PURCHASED MY 2007 FF IN 2011, PAID IT OFF IN 2016. IT NOW HAS OVER 235K MILES ON IT. WHILE ALL THESE ISSUES HAVE BEEN A NUISANCE TO CONTEND WITH IT HAS BEEN A PLEASURE TO OWN. I CURRENTLY AM WORKING ON GETTING THE GASKET CHANGED FOR A SECOND TIME, BUT THAT IS WORK MY SON TAKES CARE OF. I HAVE RELUCTANTLY BEGAN BEGAN LOOKING FOR ANOTHER VEHICLE, AS THIS ONE IS FINALLY WEARING OUT.</t>
  </si>
  <si>
    <t>3FAHP0JA5CR</t>
  </si>
  <si>
    <t>TL* THE CONTACT OWNS A 2012 FORD FUSION. THE CONTACT STATED THAT THE FRONT PASSENGER'S SIDE DOOR LOCKING MECHANISM MALFUNCTIONED AND THE DOOR WOULD NOT REMAIN CLOSED. THE CAUSE OF THE FAILURE WAS NOT DETERMINED. VEHICLE WAS REPAIRED. THE LOCAL DEALER ALAN VIGIL FORD LOCATED AT 6790 MT ZION BLVD, MORROW, GA 30260 AND THE MANUFACTURER WERE NOTIFIED OF THE FAILURE BUT, NO ASSISTANCE WAS OFFERED. THE FAILURE MILEAGE WAS 158,000. THE VIN WAS NOT AVAILABLE.*DT  CONSUMER STATED DOOR LATCH WAS REPLACED.*JB</t>
  </si>
  <si>
    <t>ALAN VIGIL FORD</t>
  </si>
  <si>
    <t>GA</t>
  </si>
  <si>
    <t>FUSION - 2012. TL* THE CONTACT OWNS A 2012 FORD FUSION. THE CONTACT STATED THAT THE FRONT PASSENGER'S SIDE DOOR LOCKING MECHANISM MALFUNCTIONED AND THE DOOR WOULD NOT REMAIN CLOSED. THE CAUSE OF THE FAILURE WAS NOT DETERMINED. VEHICLE WAS REPAIRED. THE LOCAL DEALER ALAN VIGIL FORD LOCATED AT 6790 MT ZION BLVD, MORROW, GA 30260 AND THE MANUFACTURER WERE NOTIFIED OF THE FAILURE BUT, NO ASSISTANCE WAS OFFERED. THE FAILURE MILEAGE WAS 158,000. THE VIN WAS NOT AVAILABLE.*DT  CONSUMER STATED DOOR LATCH WAS REPLACED.*JB</t>
  </si>
  <si>
    <t>1FADP5CU4FL</t>
  </si>
  <si>
    <t>THE HATCHBACK DOOR WILL NOT CLOSE PROPERLY.  IT WAS CLOSE, BUT THEN NOT LATCH.  AT TIME, IT SEEMS IT HAS CLOSED AND LATCHED, AND THEN AT ODD TIMES, THE LATCH MAY NOT HOLD AND WILL OPEN THE HATCHBACK.  THIS HAS HAPPENED REPEATEDLY.</t>
  </si>
  <si>
    <t>C-MAX - 2015. THE HATCHBACK DOOR WILL NOT CLOSE PROPERLY.  IT WAS CLOSE, BUT THEN NOT LATCH.  AT TIME, IT SEEMS IT HAS CLOSED AND LATCHED, AND THEN AT ODD TIMES, THE LATCH MAY NOT HOLD AND WILL OPEN THE HATCHBACK.  THIS HAS HAPPENED REPEATEDLY.</t>
  </si>
  <si>
    <t>1FMCU0GX8GU</t>
  </si>
  <si>
    <t>I WAS DRIVING AND TURNED A CORNER ON A LOCAL ROAD AND MY REAR LEFT DOOR SWUNG OPEN. THERE HAD BEEN NO INDICATION IT WASN'T CLOSED. THEN, AFTER STOPPING, I TRIED TO CLOSE IT AND IT WOULDN'T LATCH--IT JUST BOUNCED BACK OPEN. THE FOLLOWING LINK IS VIDEO SOMEONE ELSE POSTED THAT SHOWS THE EXACT ISSUE I HAD: HTTPS://WWW.YOUTUBE.COM/WATCH?V=_EIOZPH8_XG    IT'S A DIFFERENT MAKE AND MODEL FROM FORD, BUT THE ISSUE IS IDENTICAL TO WHAT I AM DEALING WITH NOW.</t>
  </si>
  <si>
    <t>ESCAPE - 2016. I WAS DRIVING AND TURNED A CORNER ON A LOCAL ROAD AND MY REAR LEFT DOOR SWUNG OPEN. THERE HAD BEEN NO INDICATION IT WASN'T CLOSED. THEN, AFTER STOPPING, I TRIED TO CLOSE IT AND IT WOULDN'T LATCH--IT JUST BOUNCED BACK OPEN. THE FOLLOWING LINK IS VIDEO SOMEONE ELSE POSTED THAT SHOWS THE EXACT ISSUE I HAD: HTTPS://WWW.YOUTUBE.COM/WATCH?V=_EIOZPH8_XG    IT'S A DIFFERENT MAKE AND MODEL FROM FORD, BUT THE ISSUE IS IDENTICAL TO WHAT I AM DEALING WITH NOW.</t>
  </si>
  <si>
    <t>1FM5K8D86JG</t>
  </si>
  <si>
    <t>WATER LEAK, PASSENGER SIDE 3RD ROW FIXED POSITION WINDOW EVERY TIME IT RAINS, WATER ACCUMULATES IN REAR OF VEHICLE</t>
  </si>
  <si>
    <t>WINDOW | WATER LEAK</t>
  </si>
  <si>
    <t>EXPLORER - 2018. WATER LEAK, PASSENGER SIDE 3RD ROW FIXED POSITION WINDOW EVERY TIME IT RAINS, WATER ACCUMULATES IN REAR OF VEHICLE</t>
  </si>
  <si>
    <t>3FA6P0MU9KR</t>
  </si>
  <si>
    <t>THE TRUNK CAME OPEN WHILE DRIVING ON A STREET AND BUSTED THE BACK WINDSHIELD OUT.</t>
  </si>
  <si>
    <t>FUSION - 2019. THE TRUNK CAME OPEN WHILE DRIVING ON A STREET AND BUSTED THE BACK WINDSHIELD OUT.</t>
  </si>
  <si>
    <t>1FTEW1EP8GK</t>
  </si>
  <si>
    <t>I REMOTE STARTED THE TRUCK WHILE PARKED IN MY DRIVEWAY FIRST THING IN THE MORNING, WHILE I GOT MY SON READY FOR DAYCARE. THE WEATHER CONDITIONS WAS RAINING AND ROUGHLY 35 DEGREES. ONCE MY SON WAS LOADED INTO THE CAR SEAT I CLOSED HIS DOOR AND HEARD THE WINDOW CRACK. I LOOKED BACK TO SEE THE BACK REAR WINDSHIELD HAD SPIDER WEBBED AND SHATTERED. THE GLASS WAS BLOWN FROM THE INSIDE OUT ON THE DRIVER SIDE. I HAVE PHOTOS OF WERE THE DEFROST STRIP HAD ARCED/SEPARATED CAUSING THE WINDOW TO SHATTER. I LOOKED ONLINE AND SAW SEVERAL OTHER  EXAMPLES OF THIS ON THE EXACT SAME MODEL OF TRUCK. I WAS RECOMMENDED TO PREVENT THIS IN THE FUTURE WAS TO PULL THE DEFROST FUSE.</t>
  </si>
  <si>
    <t>F-150 - 2016. I REMOTE STARTED THE TRUCK WHILE PARKED IN MY DRIVEWAY FIRST THING IN THE MORNING, WHILE I GOT MY SON READY FOR DAYCARE. THE WEATHER CONDITIONS WAS RAINING AND ROUGHLY 35 DEGREES. ONCE MY SON WAS LOADED INTO THE CAR SEAT I CLOSED HIS DOOR AND HEARD THE WINDOW CRACK. I LOOKED BACK TO SEE THE BACK REAR WINDSHIELD HAD SPIDER WEBBED AND SHATTERED. THE GLASS WAS BLOWN FROM THE INSIDE OUT ON THE DRIVER SIDE. I HAVE PHOTOS OF WERE THE DEFROST STRIP HAD ARCED/SEPARATED CAUSING THE WINDOW TO SHATTER. I LOOKED ONLINE AND SAW SEVERAL OTHER  EXAMPLES OF THIS ON THE EXACT SAME MODEL OF TRUCK. I WAS RECOMMENDED TO PREVENT THIS IN THE FUTURE WAS TO PULL THE DEFROST FUSE.</t>
  </si>
  <si>
    <t>1FM5K8HT1HG</t>
  </si>
  <si>
    <t>USED AUTO START FEATURE TO START THE CAR.WHEN I GOT IN THE CAR THE REAR GLASS EXPLODED.  TEMPERATURE WAS AROUND 15 DEGREES FAHRENHEIT. I BELIEVE THE WINDOW HEATER CAUSED THE FAILURE.</t>
  </si>
  <si>
    <t>EXPLORER - 2017. USED AUTO START FEATURE TO START THE CAR.WHEN I GOT IN THE CAR THE REAR GLASS EXPLODED.  TEMPERATURE WAS AROUND 15 DEGREES FAHRENHEIT. I BELIEVE THE WINDOW HEATER CAUSED THE FAILURE.</t>
  </si>
  <si>
    <t>3FADP4AJ1FM</t>
  </si>
  <si>
    <t>TL* THE CONTACT OWNS A 2015 FORD FIESTA. THE CONTACT STATED THAT THE FRONT WINDSHIELD BUBBLED. THE VEHICLE WAS TAKEN TO THE LOCAL DEALER ANTELOPE VALLEY FORD (1155 AUTO MALL DR, LANCASTER, CA 93534 (888) 415-0959) WHERE IT WAS DIAGNOSED WITH NEEDING THE WINDSHIELD TO BE REPLACED. THE VEHICLE WAS NOT REPAIRED. THE MANUFACTURER WAS INFORMED OF THE FAILURE. THE FAILURE MILEAGE WAS APPROXIMATELY 20.</t>
  </si>
  <si>
    <t>WINDSHIELD | BUBBLED</t>
  </si>
  <si>
    <t>FIESTA - 2015. TL* THE CONTACT OWNS A 2015 FORD FIESTA. THE CONTACT STATED THAT THE FRONT WINDSHIELD BUBBLED. THE VEHICLE WAS TAKEN TO THE LOCAL DEALER ANTELOPE VALLEY FORD (1155 AUTO MALL DR, LANCASTER, CA 93534 (888) 415-0959) WHERE IT WAS DIAGNOSED WITH NEEDING THE WINDSHIELD TO BE REPLACED. THE VEHICLE WAS NOT REPAIRED. THE MANUFACTURER WAS INFORMED OF THE FAILURE. THE FAILURE MILEAGE WAS APPROXIMATELY 20.</t>
  </si>
  <si>
    <t>TL* THE CONTACT OWNS A 2013 FORD F-150. THE CONTACT STATED THAT AFTER STARTING THE VEHICLE, THE SLIDING REAR WINDOW PANEL LOCATED ON THE DRIVER SIDE SUDDENLY SHATTERED. DURING THE FAILURE, THE REAR WINDOW DEFROSTER HAD BEEN ACTIVATED AND THE TEMPERATURE OUTSIDE WAS BELOW 30 DEGREES. THE CAUSE OF THE FAILURE WAS NOT DETERMINED. THE MANUFACTURER WAS NOTIFIED OF THE FAILURE BUT OFFERED NO ASSISTANCE. THE LOCAL DEALER WAS NOT CONTACTED. THE FAILURE MILEAGE WAS 68,000.*DT</t>
  </si>
  <si>
    <t>F-150 - 2013. TL* THE CONTACT OWNS A 2013 FORD F-150. THE CONTACT STATED THAT AFTER STARTING THE VEHICLE, THE SLIDING REAR WINDOW PANEL LOCATED ON THE DRIVER SIDE SUDDENLY SHATTERED. DURING THE FAILURE, THE REAR WINDOW DEFROSTER HAD BEEN ACTIVATED AND THE TEMPERATURE OUTSIDE WAS BELOW 30 DEGREES. THE CAUSE OF THE FAILURE WAS NOT DETERMINED. THE MANUFACTURER WAS NOTIFIED OF THE FAILURE BUT OFFERED NO ASSISTANCE. THE LOCAL DEALER WAS NOT CONTACTED. THE FAILURE MILEAGE WAS 68,000.*DT</t>
  </si>
  <si>
    <t>1FBZX2YM4HK</t>
  </si>
  <si>
    <t>DOOR HANDLES BECOME LOOSE AND MOVES TOO MUCH, VEHICLE IS STATIONARY</t>
  </si>
  <si>
    <t>TRANSIT - 2017. DOOR HANDLES BECOME LOOSE AND MOVES TOO MUCH, VEHICLE IS STATIONARY</t>
  </si>
  <si>
    <t>1FM5K7B80JG</t>
  </si>
  <si>
    <t>ROOF RACK CONTINUALLY POPS LOOSE WHILE DRIVING.</t>
  </si>
  <si>
    <t>EXPLORER - 2018. ROOF RACK CONTINUALLY POPS LOOSE WHILE DRIVING.</t>
  </si>
  <si>
    <t>1FTEW1EFXGF</t>
  </si>
  <si>
    <t>ELECTRIC TAILGATE OPENING GOING DOWN THE ROAD.   IT WAS FIXED AFTER YOUR RECALL. IT IS NOW OPENING AGAIN  ALSO PUSHING THE  ELECTRONIC BUTTON DOES  NOT OPEN THE LOCK WHEN TRUCK IS NOT MOVING.</t>
  </si>
  <si>
    <t>POWER TAILGATE | OWD</t>
  </si>
  <si>
    <t>F-150 - 2016. ELECTRIC TAILGATE OPENING GOING DOWN THE ROAD.   IT WAS FIXED AFTER YOUR RECALL. IT IS NOW OPENING AGAIN  ALSO PUSHING THE  ELECTRONIC BUTTON DOES  NOT OPEN THE LOCK WHEN TRUCK IS NOT MOVING.</t>
  </si>
  <si>
    <t>1FADP3K24JL</t>
  </si>
  <si>
    <t>THE CAR'S EXTERIOR DESIGN CAUSES THE REAR WINDOW AND ENTIRE HATCHBACK TO CONTINUALLY BECOME COVERED IN ROAD DIRT AND OBSCURE VISIBILITY OUT THE REAR WINDOW.  THE REST OF THE CAR IS IMMACULATELY CLEAN BUT THE WIND DYNAMICS OF THE CAR DESIGN CAUSE ROAD DEBRIS TO ACCUMULATE ON THE REAR PORTION OR THE CAR.  THIS HAPPENS WHEN IN MOTION IN ALL TYPES OF DRIVING.</t>
  </si>
  <si>
    <t>REAR WINDOW | DESIGN PROBLEM</t>
  </si>
  <si>
    <t>FOCUS - 2018. THE CAR'S EXTERIOR DESIGN CAUSES THE REAR WINDOW AND ENTIRE HATCHBACK TO CONTINUALLY BECOME COVERED IN ROAD DIRT AND OBSCURE VISIBILITY OUT THE REAR WINDOW.  THE REST OF THE CAR IS IMMACULATELY CLEAN BUT THE WIND DYNAMICS OF THE CAR DESIGN CAUSE ROAD DEBRIS TO ACCUMULATE ON THE REAR PORTION OR THE CAR.  THIS HAPPENS WHEN IN MOTION IN ALL TYPES OF DRIVING.</t>
  </si>
  <si>
    <t>FOR ALMOST 2 YEARS MY PASSENGER DOOR SAYS OPEN AND LEAVES LIGHT ON KILLING MY BATTERY AND THE DOOR IS CLOSED</t>
  </si>
  <si>
    <t>EDGE - 2011. FOR ALMOST 2 YEARS MY PASSENGER DOOR SAYS OPEN AND LEAVES LIGHT ON KILLING MY BATTERY AND THE DOOR IS CLOSED</t>
  </si>
  <si>
    <t>2FMDK4JC9DB</t>
  </si>
  <si>
    <t>OVER A YEAR AGO MY DRIVER SIDE DOOR WOULD BE CLOSED AND MY EDGE WOULD SAID DOOR AJAR LEAVING THE LIGHTS ON AND ME UNABLE TO LOCK MY DOORS. AFTER DROPPING A BUNCH OF MONEY THE LATCH WAS REPLACED AND HAS A WARRANTY ON IT. MY PASSENGER DOOR IS NOW DOING THIS AND IF MY DRIVER DOOR HAS A WARRANTY MEANING WHATEVER COMPANY IS AWARE OF THIS HAPPENING AND COVERING IT, I WANT MY PASSENGER DOOR COVERED WITHOUT ME BEING OUT ANY MONEY! IT IS HARD TIMES RIGHT NOW AND ANY HELP WOULD BE GREAT!</t>
  </si>
  <si>
    <t>EDGE - 2013. OVER A YEAR AGO MY DRIVER SIDE DOOR WOULD BE CLOSED AND MY EDGE WOULD SAID DOOR AJAR LEAVING THE LIGHTS ON AND ME UNABLE TO LOCK MY DOORS. AFTER DROPPING A BUNCH OF MONEY THE LATCH WAS REPLACED AND HAS A WARRANTY ON IT. MY PASSENGER DOOR IS NOW DOING THIS AND IF MY DRIVER DOOR HAS A WARRANTY MEANING WHATEVER COMPANY IS AWARE OF THIS HAPPENING AND COVERING IT, I WANT MY PASSENGER DOOR COVERED WITHOUT ME BEING OUT ANY MONEY! IT IS HARD TIMES RIGHT NOW AND ANY HELP WOULD BE GREAT!</t>
  </si>
  <si>
    <t>2LMDJ8JK8CB</t>
  </si>
  <si>
    <t>DRIVER SIDE FRONT DOOR SENSOR SAYS CAR DOOR IS OPEN EVEN WHEN DOOR IS FIRMLY SHUT. CAUSES DOORS NOT TO LOCK, INTERIOR AND PUDDLE LIGHTS REMAIN ON, DRAINS BATTERY, DOORS WON'T LOCK EVEN WITH CAR IN MOTION.</t>
  </si>
  <si>
    <t>MKX - 2012. DRIVER SIDE FRONT DOOR SENSOR SAYS CAR DOOR IS OPEN EVEN WHEN DOOR IS FIRMLY SHUT. CAUSES DOORS NOT TO LOCK, INTERIOR AND PUDDLE LIGHTS REMAIN ON, DRAINS BATTERY, DOORS WON'T LOCK EVEN WITH CAR IN MOTION.</t>
  </si>
  <si>
    <t>1FTEW1EGXJK</t>
  </si>
  <si>
    <t>THE PASSENGER SIDE REAR DOOR WILL NOT STAY CLOSED WHEN COLD OUTSIDE.  WHEN YOU TRY TO CLOSE IT, IT BOUNCES BACK OPEN.  THIS HAPPENED WHILE PARKED.  I WAS UNABLE TO DRIVE THE VEHICLE BECAUSE I COULD NOT GET THE DOOR TO STAY CLOSED.</t>
  </si>
  <si>
    <t>F-150 - 2018. THE PASSENGER SIDE REAR DOOR WILL NOT STAY CLOSED WHEN COLD OUTSIDE.  WHEN YOU TRY TO CLOSE IT, IT BOUNCES BACK OPEN.  THIS HAPPENED WHILE PARKED.  I WAS UNABLE TO DRIVE THE VEHICLE BECAUSE I COULD NOT GET THE DOOR TO STAY CLOSED.</t>
  </si>
  <si>
    <t>1FT7W2BT5HE</t>
  </si>
  <si>
    <t>TL* THE CONTACT OWNS A 2017 FORD F250. THE CONTACT STATED THAT WHILE DRIVING IN RAINY CONDITIONS, WATER ENTERED THE VEHICLE. THE CONTACT BELIEVED THAT THE WATER ENTERED THE WINDSHIELD AREA AND CAUSED THE ELECTRICAL WIRES AND CABLES LOCATED UNDER THE DASHBOARD AND THE INSTRUMENT PANEL TO BECOME WET. THE WATER ALSO DRAINED ONTO THE BRAKE PEDAL, THE ACCELERATOR PEDAL, AND THE CARPET. THE WINDSHIELD BECAME FOGGY DUE TO THE FAILURE AND THE DEFOGGER WAS ACTIVATED TO CLEAR THE WINDSHIELD. THE VEHICLE WAS TAKEN TO MIDWAY FORD (8155 W FLAGLER STREET, MIAMI, FL 33144, (786) 801-2969) SEVERAL TIMES FOR THE FAILURE. THE DEALER PLACED A PROTECTIVE SEAL INSIDE AND OUTSIDE THE VEHICLE WINDSHIELD AREA AND THE DASHBOARD AREA SEVERAL TIMES HOWEVER, THE REPAIR FAILED TO CORRECT THE FAILURE. THE VEHICLE WAS NOT REPAIRED. THE MANUFACTURER WAS NOT CONTACTED.  THE FAILURE MILEAGE WAS 41,000.</t>
  </si>
  <si>
    <t>F-250 - 2017. TL* THE CONTACT OWNS A 2017 FORD F250. THE CONTACT STATED THAT WHILE DRIVING IN RAINY CONDITIONS, WATER ENTERED THE VEHICLE. THE CONTACT BELIEVED THAT THE WATER ENTERED THE WINDSHIELD AREA AND CAUSED THE ELECTRICAL WIRES AND CABLES LOCATED UNDER THE DASHBOARD AND THE INSTRUMENT PANEL TO BECOME WET. THE WATER ALSO DRAINED ONTO THE BRAKE PEDAL, THE ACCELERATOR PEDAL, AND THE CARPET. THE WINDSHIELD BECAME FOGGY DUE TO THE FAILURE AND THE DEFOGGER WAS ACTIVATED TO CLEAR THE WINDSHIELD. THE VEHICLE WAS TAKEN TO MIDWAY FORD (8155 W FLAGLER STREET, MIAMI, FL 33144, (786) 801-2969) SEVERAL TIMES FOR THE FAILURE. THE DEALER PLACED A PROTECTIVE SEAL INSIDE AND OUTSIDE THE VEHICLE WINDSHIELD AREA AND THE DASHBOARD AREA SEVERAL TIMES HOWEVER, THE REPAIR FAILED TO CORRECT THE FAILURE. THE VEHICLE WAS NOT REPAIRED. THE MANUFACTURER WAS NOT CONTACTED.  THE FAILURE MILEAGE WAS 41,000.</t>
  </si>
  <si>
    <t>2LMDJ6JK5BB</t>
  </si>
  <si>
    <t>THE SPRAYERS ON THE HOOD WOULD NOT SPRAY WINDSHIELD WIPER FLUID. MY VEHICLE WAS IN MOTION WHEN I NEEDED TO CLEAN MY WINDSHIELD DUE TO POOR VISIBILITY.</t>
  </si>
  <si>
    <t>MKX - 2011. THE SPRAYERS ON THE HOOD WOULD NOT SPRAY WINDSHIELD WIPER FLUID. MY VEHICLE WAS IN MOTION WHEN I NEEDED TO CLEAN MY WINDSHIELD DUE TO POOR VISIBILITY.</t>
  </si>
  <si>
    <t>1FMCU0H69LU</t>
  </si>
  <si>
    <t>I I WAS DRIVING DOWN ROAD  SPEED LIMIT 55. , NO OTHER CARS IN SIGHT, AND MY PANORAMIC SUNROOF JUST SHATTERED .</t>
  </si>
  <si>
    <t>ESCAPE - 2020. I I WAS DRIVING DOWN ROAD  SPEED LIMIT 55. , NO OTHER CARS IN SIGHT, AND MY PANORAMIC SUNROOF JUST SHATTERED .</t>
  </si>
  <si>
    <t>DURING COLD TEMPERATURES OUR TRUCK DOORS WILL NOT LATCH AND SEAL. THE ONBOARD SYSTEM READS THE PROBLEM AS AN OPEN DOOR SENDING WARNINGS.  TO DRIVE, WE MUST HOLD THE DOOR SHUT AND LOCK IT SO IT WON'T FLY OPEN.  ONCE TEMPERATURES RISE DURING THE DAY, THE PROBLEM RESOLVES ITSELF.</t>
  </si>
  <si>
    <t>F-150 - 2015. DURING COLD TEMPERATURES OUR TRUCK DOORS WILL NOT LATCH AND SEAL. THE ONBOARD SYSTEM READS THE PROBLEM AS AN OPEN DOOR SENDING WARNINGS.  TO DRIVE, WE MUST HOLD THE DOOR SHUT AND LOCK IT SO IT WON'T FLY OPEN.  ONCE TEMPERATURES RISE DURING THE DAY, THE PROBLEM RESOLVES ITSELF.</t>
  </si>
  <si>
    <t>1FTEW1EF2HF</t>
  </si>
  <si>
    <t>2 OF THE 4 DOORS WOULD NOT CLOSE AND 1 WAS FROZEN SHUT</t>
  </si>
  <si>
    <t>F-150 - 2017. 2 OF THE 4 DOORS WOULD NOT CLOSE AND 1 WAS FROZEN SHUT</t>
  </si>
  <si>
    <t>2FMGK5D83DB</t>
  </si>
  <si>
    <t>I HAVE A SAFETY CONCERN ON MY 2013 FORD FLEX   VIN# [XXX]  I HAD A RECALL REPLACED IN NOVEMBER 2020 FOR FRONT DRIVER SIDE DOOR LATCH.  CUSTOMER SATISFACTION PROGRAM  19N09  AS SOON AS I GOT IN MY CAR AFTER THE REPLACED RECALL, THE PASSENGER DOOR LIGHT CAME ON SAYING IT WAS OPEN EVEN THOUGH IT WASN'T. I WENT BACK INSIDE AND ASKED ABOUT IT. THE SERVICE DEPARTMENT TOLD ME THAT IT WASN'T COVERED UNDER THE WARRANTY, THAT ONLY THE DRIVER SIDE WAS. IT WAS VERY STRANGE THAT IT HAPPENED TO POP UP DIRECTLY AFTER GETTING THE RECALL FOR THE DRIVER SIDE REPLACED. AS SOON AS I SAVE ENOUGH MONEY, I WILL GET IT FIXED BUT IF THE DRIVER SIDE HAD A WARRANTY, I FEEL THAT THE PASSENGER SIDE SHOULD TOO. THANK YOU    INFORMATION REDACTED PURSUANT TO THE FREEDOM OF INFORMATION ACT (FOIA), 5 U.S.C. 552(B)(6).  *TR</t>
  </si>
  <si>
    <t>FLEX - 2013. I HAVE A SAFETY CONCERN ON MY 2013 FORD FLEX   VIN# [XXX]  I HAD A RECALL REPLACED IN NOVEMBER 2020 FOR FRONT DRIVER SIDE DOOR LATCH.  CUSTOMER SATISFACTION PROGRAM  19N09  AS SOON AS I GOT IN MY CAR AFTER THE REPLACED RECALL, THE PASSENGER DOOR LIGHT CAME ON SAYING IT WAS OPEN EVEN THOUGH IT WASN'T. I WENT BACK INSIDE AND ASKED ABOUT IT. THE SERVICE DEPARTMENT TOLD ME THAT IT WASN'T COVERED UNDER THE WARRANTY, THAT ONLY THE DRIVER SIDE WAS. IT WAS VERY STRANGE THAT IT HAPPENED TO POP UP DIRECTLY AFTER GETTING THE RECALL FOR THE DRIVER SIDE REPLACED. AS SOON AS I SAVE ENOUGH MONEY, I WILL GET IT FIXED BUT IF THE DRIVER SIDE HAD A WARRANTY, I FEEL THAT THE PASSENGER SIDE SHOULD TOO. THANK YOU    INFORMATION REDACTED PURSUANT TO THE FREEDOM OF INFORMATION ACT (FOIA), 5 U.S.C. 552(B)(6).  *TR</t>
  </si>
  <si>
    <t>1FMSK8DH4LG</t>
  </si>
  <si>
    <t>OVER THE LAST SEVERAL DAYS OF HEAVY SNOW AND RAIN, I'VE NOTICED SIGNIFICANT LEAKING IN THE REAR STORAGE ARE OF MY 2020 EXPLORER. WATER WILL RUN DOWN THE RIGHT SIDE OF THE TRUNK SPACE, OVER THE SPEAKER GRILLE, AND INTO THE STORAGE COMPARTMENT AND SPARE TIRE SPACE. AS A RESULT OF THIS LEAK, I HAVE HAD ISSUES WITH THE TAILGATE RELEASE NOT OPERATING CORRECTLY (WON'T OPEN), AND MORE IMPORTANTLY, THE AUDIO CONTROL MODULE WHICH POWERS AUDIO TO THE SPEAKERS IN THE CAR STOPS WORKING INTERMITTENTLY. THIS POSES A SAFETY ISSUE, SINCE WITHOUT SOUND FROM THE SPEAKERS, I HAVE NO REAR COLLISION DETECTION, NO FORWARD CRASH DETECTION, AND NO CROSS TRAFFIC DETECTION WHILE IN REVERSE. FURTHERMORE, I AM CONCERNED THAT THE LOUD POPPING NOISES COMING FROM THE DRIVER AND PASSENGER SIDE AS WELL AS THE SUBWOOFER CAN POTENTIALLY START A FIRE DUE TO ELECTRICAL ISSUES. ACCORDING TO TSB 20-2425, IT APPEARS A WATER LEAK IN THE REAR OF 2020 EXPLORERS IS A KNOWN ISSUE.    THE DEALERSHIP REFUSES TO HONOR THE REPAIR UNDER THE BUMPER TO BUMPER WARRANTY WHICH COVERS MY CAR FOR 36 MONTHS OR 35000 MILES (WHICH EVER COMES FIRST), SO I AM LEFT WITH A CAR THAT IS A MAJOR SAFETY CONCERN FOR ME. THE CAR IS 100% PAID FOR, BUT WITH MY CURRENT FINANCIAL SITUATION, I CANNOT AFFORD ANOTHER VEHICLE EVEN WITH TRADE-IN VALUE.</t>
  </si>
  <si>
    <t>EXPLORER - 2020. OVER THE LAST SEVERAL DAYS OF HEAVY SNOW AND RAIN, I'VE NOTICED SIGNIFICANT LEAKING IN THE REAR STORAGE ARE OF MY 2020 EXPLORER. WATER WILL RUN DOWN THE RIGHT SIDE OF THE TRUNK SPACE, OVER THE SPEAKER GRILLE, AND INTO THE STORAGE COMPARTMENT AND SPARE TIRE SPACE. AS A RESULT OF THIS LEAK, I HAVE HAD ISSUES WITH THE TAILGATE RELEASE NOT OPERATING CORRECTLY (WON'T OPEN), AND MORE IMPORTANTLY, THE AUDIO CONTROL MODULE WHICH POWERS AUDIO TO THE SPEAKERS IN THE CAR STOPS WORKING INTERMITTENTLY. THIS POSES A SAFETY ISSUE, SINCE WITHOUT SOUND FROM THE SPEAKERS, I HAVE NO REAR COLLISION DETECTION, NO FORWARD CRASH DETECTION, AND NO CROSS TRAFFIC DETECTION WHILE IN REVERSE. FURTHERMORE, I AM CONCERNED THAT THE LOUD POPPING NOISES COMING FROM THE DRIVER AND PASSENGER SIDE AS WELL AS THE SUBWOOFER CAN POTENTIALLY START A FIRE DUE TO ELECTRICAL ISSUES. ACCORDING TO TSB 20-2425, IT APPEARS A WATER LEAK IN THE REAR OF 2020 EXPLORERS IS A KNOWN ISSUE.    THE DEALERSHIP REFUSES TO HONOR THE REPAIR UNDER THE BUMPER TO BUMPER WARRANTY WHICH COVERS MY CAR FOR 36 MONTHS OR 35000 MILES (WHICH EVER COMES FIRST), SO I AM LEFT WITH A CAR THAT IS A MAJOR SAFETY CONCERN FOR ME. THE CAR IS 100% PAID FOR, BUT WITH MY CURRENT FINANCIAL SITUATION, I CANNOT AFFORD ANOTHER VEHICLE EVEN WITH TRADE-IN VALUE.</t>
  </si>
  <si>
    <t>1FMCU9BZ4LU</t>
  </si>
  <si>
    <t>PANORAMIC VISTA ROOF PANEL IMPROPERLY ALIGNED FROM FACTORY WHICH ALLOWED RAIN WATER TO FLOW TO INTERIOR AND DAMAGE HEADLINER / WET ELECTRONICS OF VEHICLE DUE TO FRONT EDGE OF THE SLIDING GLASS PANEL NOT FULLY CONTACTING THE MARGIN SEAL.</t>
  </si>
  <si>
    <t>MOONROOF | FIT AND FINISH ISSUE</t>
  </si>
  <si>
    <t>ESCAPE - 2020. PANORAMIC VISTA ROOF PANEL IMPROPERLY ALIGNED FROM FACTORY WHICH ALLOWED RAIN WATER TO FLOW TO INTERIOR AND DAMAGE HEADLINER / WET ELECTRONICS OF VEHICLE DUE TO FRONT EDGE OF THE SLIDING GLASS PANEL NOT FULLY CONTACTING THE MARGIN SEAL.</t>
  </si>
  <si>
    <t>1FTEW1EP1HF</t>
  </si>
  <si>
    <t>ON DEC 27 OWNER OPENED THE REAR RIGHT DOOR OF THE VEHICLE, WHEN ATTEMPTING TO CLOSE THE DOOR IT WAS OBSERVED THAT THE LATCH DID NOT FUNCTION DUE TO POSSIBLE ICE ACCUMULATION ON THE LOCKING MECHANISM OF THE DOOR. SUSPECT THAT THE DOOR IS ALLOWING TOO MUCH WATER IN DURING MILD TO MODERATE RAIN EVENTS AND THE DOOR HAS A DESIGN FLAW RESULTING IN INADEQUATE DRAINAGE AND AIR CIRCULATION IN THE DOOR CAUSING THE LOCKING MECHANISMS TO FAIL. VEHICLE WAS NOT ABLE TO BE DRIVEN ON THE 27TH AS THE ICE HAD NOT MELTED YET AND THE LATCH CONTINUED TO FAIL. ON THE 29TH, THE DOOR WAS FINALLY ABLE TO LATCH AGAIN AFTER IT WARMED UP. BELOW ARE SOME OF THE METEOROLOGICAL CONDITIONS DURING THAT TIME. VEHICLE COULD NOT BE SECURED DURING THIS TIME AND THE DOOR HAD TO BE RATCHET STRAPPED SHUT FROM THE INSIDE.     DURING THE DAY OF DEC 26 THROUGH NIGHT OF THE DEC 27, DAY TIME HIGHS OF MID 30S AND OVERNIGHT LOWS IN THE LOW 20S WITH RAIN ON DEC 24TH.</t>
  </si>
  <si>
    <t>F-150 - 2017. ON DEC 27 OWNER OPENED THE REAR RIGHT DOOR OF THE VEHICLE, WHEN ATTEMPTING TO CLOSE THE DOOR IT WAS OBSERVED THAT THE LATCH DID NOT FUNCTION DUE TO POSSIBLE ICE ACCUMULATION ON THE LOCKING MECHANISM OF THE DOOR. SUSPECT THAT THE DOOR IS ALLOWING TOO MUCH WATER IN DURING MILD TO MODERATE RAIN EVENTS AND THE DOOR HAS A DESIGN FLAW RESULTING IN INADEQUATE DRAINAGE AND AIR CIRCULATION IN THE DOOR CAUSING THE LOCKING MECHANISMS TO FAIL. VEHICLE WAS NOT ABLE TO BE DRIVEN ON THE 27TH AS THE ICE HAD NOT MELTED YET AND THE LATCH CONTINUED TO FAIL. ON THE 29TH, THE DOOR WAS FINALLY ABLE TO LATCH AGAIN AFTER IT WARMED UP. BELOW ARE SOME OF THE METEOROLOGICAL CONDITIONS DURING THAT TIME. VEHICLE COULD NOT BE SECURED DURING THIS TIME AND THE DOOR HAD TO BE RATCHET STRAPPED SHUT FROM THE INSIDE.     DURING THE DAY OF DEC 26 THROUGH NIGHT OF THE DEC 27, DAY TIME HIGHS OF MID 30S AND OVERNIGHT LOWS IN THE LOW 20S WITH RAIN ON DEC 24TH.</t>
  </si>
  <si>
    <t>2FMTK4J85FB</t>
  </si>
  <si>
    <t>THE REAR BACK WINDOW IN MY 2015 FORD EDGE JUST SHATTERED OUT OF NO WHERE AFTER SHUTTING MY DOOR. I'VE DONE SOME RESEARCH AND APPARENTLY THIS HAS HAPPENED TO MANY OTHERS AS WELL. I WILL NOW BE PAYING OUT OF POCKET FOR WHAT IS OBVIOUSLY A FACTORY FLAW.</t>
  </si>
  <si>
    <t>EDGE - 2015. THE REAR BACK WINDOW IN MY 2015 FORD EDGE JUST SHATTERED OUT OF NO WHERE AFTER SHUTTING MY DOOR. I'VE DONE SOME RESEARCH AND APPARENTLY THIS HAS HAPPENED TO MANY OTHERS AS WELL. I WILL NOW BE PAYING OUT OF POCKET FOR WHAT IS OBVIOUSLY A FACTORY FLAW.</t>
  </si>
  <si>
    <t>1FTFW1EF8EK</t>
  </si>
  <si>
    <t>WHILE SITTING IN MY TRUCK WAITING FOR THE WINDOWS TO FINNISH DEFROSTING, I HEARD A LOUD BANG. I LOOKED BEHIND ME AND SAW THAT THE BACK WINDOW HAD SHATTERED. I IMMEDIATELY GOT OUT TO INVESTIGATE AS IT SOUNDED LIKE A GUN SHOT! I LIVE ON A MILITARY BASE AND VIOLENCE OF THIS KIND IS VERY UNLIKELY. I LOOKED AROUND TO SEE THAT THERE WAS NO ONE AROUND THAT COULD HAVE HIT OR THROWN SOMETHING AT MY TRUCK. I CALLED THE INSURANCE AGENT AND HAD AN APPT SET FOR WINDOW REPLACEMENT. WHEN THE TECH ARRIVED I ASKED HIM IF HE HAD SEEN ANYTHING LIKE THIS BEFORE, A WINDOW JUST BREAKING ON ITS OWN. HE SAID THAT HE SEES A FAIR NUMBER OF 2014 F150S WITH THIS PROBLEM, AND EVEN THOUGHT THERE WAS A RECALL FOR SUCH. HE SAID THE HEATING ELEMENT IN THE REAR DEFROST SHORTS OUT AND BREAKS THE WINDOW. WHEN I CALLED FORD THEY SAID THERE WAS NO RECALL AND THEY HAVE NEVER HEARD OF SUCH A PROBLEM. A SIMPLE SEARCH ON THE INTERNET SHOWS A PLETHRA OF SIMULAR COMPLAINTS NOT JUST ON 2014 MODELS, BUT 2015 AND 2016 AS WELL. THIS IS DANGEROUS! I COULD HAVE BEEN DRIVING AND HAD A SERIOUS ACCIDENT AS A RESULT OF THIS. WORSE EVEN WOULD BE IF MY DAUGHTER WAS SITTING BACK THERE. I AM TIRED OF THE MONEY HUNGRY CORPORATIONS NOT DOING THEIR ETHICAL AND MORAL JOB OF KEEPING THEIR CUSTOMERS SAFE, AND THIS WILL NOT CHANGE UNLESS WE HOLD THEM ACCOUNTABLE. THANK YOU FOR THE SERVICE YOU PROVIDE TO AMERICANS. I HOPE TO SEE A RECALL ABOUT THIS ISSUE.</t>
  </si>
  <si>
    <t>F-150 - 2014. WHILE SITTING IN MY TRUCK WAITING FOR THE WINDOWS TO FINNISH DEFROSTING, I HEARD A LOUD BANG. I LOOKED BEHIND ME AND SAW THAT THE BACK WINDOW HAD SHATTERED. I IMMEDIATELY GOT OUT TO INVESTIGATE AS IT SOUNDED LIKE A GUN SHOT! I LIVE ON A MILITARY BASE AND VIOLENCE OF THIS KIND IS VERY UNLIKELY. I LOOKED AROUND TO SEE THAT THERE WAS NO ONE AROUND THAT COULD HAVE HIT OR THROWN SOMETHING AT MY TRUCK. I CALLED THE INSURANCE AGENT AND HAD AN APPT SET FOR WINDOW REPLACEMENT. WHEN THE TECH ARRIVED I ASKED HIM IF HE HAD SEEN ANYTHING LIKE THIS BEFORE, A WINDOW JUST BREAKING ON ITS OWN. HE SAID THAT HE SEES A FAIR NUMBER OF 2014 F150S WITH THIS PROBLEM, AND EVEN THOUGHT THERE WAS A RECALL FOR SUCH. HE SAID THE HEATING ELEMENT IN THE REAR DEFROST SHORTS OUT AND BREAKS THE WINDOW. WHEN I CALLED FORD THEY SAID THERE WAS NO RECALL AND THEY HAVE NEVER HEARD OF SUCH A PROBLEM. A SIMPLE SEARCH ON THE INTERNET SHOWS A PLETHRA OF SIMULAR COMPLAINTS NOT JUST ON 2014 MODELS, BUT 2015 AND 2016 AS WELL. THIS IS DANGEROUS! I COULD HAVE BEEN DRIVING AND HAD A SERIOUS ACCIDENT AS A RESULT OF THIS. WORSE EVEN WOULD BE IF MY DAUGHTER WAS SITTING BACK THERE. I AM TIRED OF THE MONEY HUNGRY CORPORATIONS NOT DOING THEIR ETHICAL AND MORAL JOB OF KEEPING THEIR CUSTOMERS SAFE, AND THIS WILL NOT CHANGE UNLESS WE HOLD THEM ACCOUNTABLE. THANK YOU FOR THE SERVICE YOU PROVIDE TO AMERICANS. I HOPE TO SEE A RECALL ABOUT THIS ISSUE.</t>
  </si>
  <si>
    <t>1FA6P8CFXK5</t>
  </si>
  <si>
    <t>REAR WINDOW DEFROSTER SHATTERED GLASS</t>
  </si>
  <si>
    <t>MUSTANG - 2019. REAR WINDOW DEFROSTER SHATTERED GLASS</t>
  </si>
  <si>
    <t>1FM5K7B85HG</t>
  </si>
  <si>
    <t>PLASTIC WINDSHIELD MOLDING ON DRIVER AND PASSENGER SIDE ARE PULLING AWAY FROM THE WINDSHIELD AND ARE NOW LOOSE.  ROOF RAILS HAVE STARTED TO PULL AWAY FROM THE ROOF AND ARE WARPING ALONG THE EDGES.  THE ROOF RAILS WERE REPLACED WITHIN A MONTH OF ORIGINAL PURCHASE FOR THE SAME ISSUE.  PLASTIC MOLDING AT THE DOORS APPEARS TO BE MELTING AND WARPING IN SEVERAL AREAS.</t>
  </si>
  <si>
    <t>EXPLORER - 2017. PLASTIC WINDSHIELD MOLDING ON DRIVER AND PASSENGER SIDE ARE PULLING AWAY FROM THE WINDSHIELD AND ARE NOW LOOSE.  ROOF RAILS HAVE STARTED TO PULL AWAY FROM THE ROOF AND ARE WARPING ALONG THE EDGES.  THE ROOF RAILS WERE REPLACED WITHIN A MONTH OF ORIGINAL PURCHASE FOR THE SAME ISSUE.  PLASTIC MOLDING AT THE DOORS APPEARS TO BE MELTING AND WARPING IN SEVERAL AREAS.</t>
  </si>
  <si>
    <t>5LMJJ3LT7LE</t>
  </si>
  <si>
    <t>WE'VE HAD THIS VEHICLE FOR A LITTLE LESS THAN TWO MONTHS. THE APP STARTED SENDING NOTIFICATIONS ABOUT THE CAR GOING INTO DEEP SLEEP AND NEEDING TO CONSERVE BATTERY WITHIN A WEEK AFTER PURCHASE. WE WERE UNABLE TO USE REMOTE UNLOCK OR START. JAN 10, IT WAS DEAD AFTER SITTING OVERNIGHT AND NEEDED TO BE JUMP STARTED. AFTER THAT, THE RUNNING BOARDS WERE STUCK ONE UP AND ONE DOWN ALL DAY. THE NEXT DAY IT NEEDED TO BE JUMPED AGAIN BUT AFTER THAT TIME, ALL WARNING LIGHTS WERE ON, RUNNING BOARDS DID NOT WORK AT ALL. TOOK THE CAR TO THE DEALERSHIP, THEY DIDN'T FIND ANYTHING WRONG BUT CHARGED IT UP. WHEN WE CAME TO RETRIEVE IT, IT WOULDN'T START. IT'S BEEN SEVEN DAYS AND THEY ARE STILL UNABLE TO FIND AN ACTUAL ISSUE.</t>
  </si>
  <si>
    <t>RUNNING BOARDS | MALFUNCTION</t>
  </si>
  <si>
    <t>NAVIGATOR - 2020. WE'VE HAD THIS VEHICLE FOR A LITTLE LESS THAN TWO MONTHS. THE APP STARTED SENDING NOTIFICATIONS ABOUT THE CAR GOING INTO DEEP SLEEP AND NEEDING TO CONSERVE BATTERY WITHIN A WEEK AFTER PURCHASE. WE WERE UNABLE TO USE REMOTE UNLOCK OR START. JAN 10, IT WAS DEAD AFTER SITTING OVERNIGHT AND NEEDED TO BE JUMP STARTED. AFTER THAT, THE RUNNING BOARDS WERE STUCK ONE UP AND ONE DOWN ALL DAY. THE NEXT DAY IT NEEDED TO BE JUMPED AGAIN BUT AFTER THAT TIME, ALL WARNING LIGHTS WERE ON, RUNNING BOARDS DID NOT WORK AT ALL. TOOK THE CAR TO THE DEALERSHIP, THEY DIDN'T FIND ANYTHING WRONG BUT CHARGED IT UP. WHEN WE CAME TO RETRIEVE IT, IT WOULDN'T START. IT'S BEEN SEVEN DAYS AND THEY ARE STILL UNABLE TO FIND AN ACTUAL ISSUE.</t>
  </si>
  <si>
    <t>T/B9 - U554N NAVIGATOR [18-24]</t>
  </si>
  <si>
    <t>2LMHJ5NK6EB</t>
  </si>
  <si>
    <t>19 JAN 2021 - FRONT MOONROOF GLASS EXPLODED OUT AT 69 MILES PER HOUR WITH NO OTHER VEHICLES AROUND, NO DEBRIS AROUND, ON I65 SOUTHBOUND AT APPROXIMATELY 8:00PM AND 61 DEGREES. AFTER GLASS EXPLODED OUTWARD, RESIDUAL GLASS THEN FELL ON MY HEAD (BALD), DOWN MY BACK AND SEAT (CROUCH) AREA AND BARELY BEING ABLE TO MAINTAIN THE VEHICLE.</t>
  </si>
  <si>
    <t>MKT - 2014. 19 JAN 2021 - FRONT MOONROOF GLASS EXPLODED OUT AT 69 MILES PER HOUR WITH NO OTHER VEHICLES AROUND, NO DEBRIS AROUND, ON I65 SOUTHBOUND AT APPROXIMATELY 8:00PM AND 61 DEGREES. AFTER GLASS EXPLODED OUTWARD, RESIDUAL GLASS THEN FELL ON MY HEAD (BALD), DOWN MY BACK AND SEAT (CROUCH) AREA AND BARELY BEING ABLE TO MAINTAIN THE VEHICLE.</t>
  </si>
  <si>
    <t>1FT8W3BT5JE</t>
  </si>
  <si>
    <t>I HAD THE TAILGATE RECALL COMPLETED ON MY VEHICLE, SHORTLY AFTERWARDS, I WAS STILL EXPERIENCING ISSUES WITH THE TAILGATE FALLING WHILE DRIVING.  I RETURNED THE VEHICLE TO FORD AGAIN TO REPORT THE ISSUE.  THE FORD DEALER WORKED ON THE VEHICLE FOR 2-3 DAYS AND RETURNED THE VEHICLE TO ME AGAIN STATING IT HAD BEEN FIXED.  THE RECALL DID NOT RESOLVE THE ISSUE.  THE TAILGATE OPENS UNEXPECTEDLY WHEN THE VEHICLE IS IN MOTION.  I DO NOT KNOW IF IT HAPPENS ON THE FREEWAY, CITY STREET OR WHILE TURNING.</t>
  </si>
  <si>
    <t>F-350 - 2018. I HAD THE TAILGATE RECALL COMPLETED ON MY VEHICLE, SHORTLY AFTERWARDS, I WAS STILL EXPERIENCING ISSUES WITH THE TAILGATE FALLING WHILE DRIVING.  I RETURNED THE VEHICLE TO FORD AGAIN TO REPORT THE ISSUE.  THE FORD DEALER WORKED ON THE VEHICLE FOR 2-3 DAYS AND RETURNED THE VEHICLE TO ME AGAIN STATING IT HAD BEEN FIXED.  THE RECALL DID NOT RESOLVE THE ISSUE.  THE TAILGATE OPENS UNEXPECTEDLY WHEN THE VEHICLE IS IN MOTION.  I DO NOT KNOW IF IT HAPPENS ON THE FREEWAY, CITY STREET OR WHILE TURNING.</t>
  </si>
  <si>
    <t>HI,   ISSUE 1: STEERING &amp; SAFETY RELATED.  LOSS OF ASSIST OF THE STEERING SYSTEM AFTER VEHICLE IS COMING OUT OF AUTO STARTSTOP MODE. APPEARS TO BE COLD TEMPERATURE RELATED 35-45F. CITY STEET. (LAST INCIDENT - 6 MILE RD - NORTHVILLE). DRIVEN &lt; 0.5 MILE FROM HOME TO SCHOOL (VEHICLE DIDN'T REACH NORMAL OPERATING TEMPERATURE)    NO POWER STEERING ASSIST FOR UP TO 5 SECONDS WITH ENGINE RUNNING AFTER START STOP.  HAS NOW OCCURRED WITH A HIGH SEVERITY (NO ASSIST) &gt; 5 TIMES. SOME OCCASIONS IT APPEARS THAT THE RAMP UP OF ASSIST IS DELAYED BY 0.5 TO 1 SECONDS.     FORD DEALER EXAMINED AND COULDN'T FIND ISSUE IN 2020. UPON MY SECOND VISIT THEY REPLACED THE BATTERY AND SAID THEY FOUND A FAULT CODE. ALSO CONTACT FORD HOTLINE FOR ASSISTANCE, WITHOUT SATISFACTORY RESOLUTION. ISSUE IS STILL PRESENT AND NOT RESOLVED.    2 INCIDENTS HAVE BEEN VERY CLOSE TO SEVERE FRONT IMPACT FROM ONCOMING TRAFFIC DUE TO THE GREAT DIFFICULTY TO TURN THE STEERING WHEEL WITHOUT ASSIST. THE TURNING TORQUE IS SO GREAT THE LAST INCIDENT CAUSED PHYSICAL INJURY/PAIN TO MY WRISTS DUE TO THE URGENCY TO MAKE THE TURN WITH THE ONCOMING VEHICLE AND WRENCHING ON THE STEERING WHEEL TO GET THE TRUCK TO TURN ACROSS THE LANE INTO THE ROAD.    LAST ISSUE A FEW WEEKS AGO. I HAVE BEEN MANUALLY TURNING OFF THE AUTO STARTSTOP EACH TIME TO AVOID THE ISSUE. I AM SCHEDULED FOR SERVICE AT TOM HOLZER FORD AND WILL AGAIN ASK THEM TO INVESTIGATE AND RESOLVE THE ISSUE.    ISSUE 2: AUTOMOTIVE WIPERS APPEAR TO BE TRIGGERED BY SUNLIGHT / CHANGING LIGHT CONDITIONS WHEN NO RAIN IS PRESENT ON THE WINDSHIELD.</t>
  </si>
  <si>
    <t>AUTO WIPER | MALFUNCTION</t>
  </si>
  <si>
    <t>F-150 - 2018. HI,   ISSUE 1: STEERING &amp; SAFETY RELATED.  LOSS OF ASSIST OF THE STEERING SYSTEM AFTER VEHICLE IS COMING OUT OF AUTO STARTSTOP MODE. APPEARS TO BE COLD TEMPERATURE RELATED 35-45F. CITY STEET. (LAST INCIDENT - 6 MILE RD - NORTHVILLE). DRIVEN &lt; 0.5 MILE FROM HOME TO SCHOOL (VEHICLE DIDN'T REACH NORMAL OPERATING TEMPERATURE)    NO POWER STEERING ASSIST FOR UP TO 5 SECONDS WITH ENGINE RUNNING AFTER START STOP.  HAS NOW OCCURRED WITH A HIGH SEVERITY (NO ASSIST) &gt; 5 TIMES. SOME OCCASIONS IT APPEARS THAT THE RAMP UP OF ASSIST IS DELAYED BY 0.5 TO 1 SECONDS.     FORD DEALER EXAMINED AND COULDN'T FIND ISSUE IN 2020. UPON MY SECOND VISIT THEY REPLACED THE BATTERY AND SAID THEY FOUND A FAULT CODE. ALSO CONTACT FORD HOTLINE FOR ASSISTANCE, WITHOUT SATISFACTORY RESOLUTION. ISSUE IS STILL PRESENT AND NOT RESOLVED.    2 INCIDENTS HAVE BEEN VERY CLOSE TO SEVERE FRONT IMPACT FROM ONCOMING TRAFFIC DUE TO THE GREAT DIFFICULTY TO TURN THE STEERING WHEEL WITHOUT ASSIST. THE TURNING TORQUE IS SO GREAT THE LAST INCIDENT CAUSED PHYSICAL INJURY/PAIN TO MY WRISTS DUE TO THE URGENCY TO MAKE THE TURN WITH THE ONCOMING VEHICLE AND WRENCHING ON THE STEERING WHEEL TO GET THE TRUCK TO TURN ACROSS THE LANE INTO THE ROAD.    LAST ISSUE A FEW WEEKS AGO. I HAVE BEEN MANUALLY TURNING OFF THE AUTO STARTSTOP EACH TIME TO AVOID THE ISSUE. I AM SCHEDULED FOR SERVICE AT TOM HOLZER FORD AND WILL AGAIN ASK THEM TO INVESTIGATE AND RESOLVE THE ISSUE.    ISSUE 2: AUTOMOTIVE WIPERS APPEAR TO BE TRIGGERED BY SUNLIGHT / CHANGING LIGHT CONDITIONS WHEN NO RAIN IS PRESENT ON THE WINDSHIELD.</t>
  </si>
  <si>
    <t>1FT7W2BT2HE</t>
  </si>
  <si>
    <t>TAILGATE OPENED ON ITS OWN WHILE DRIVING 4X SO FAR. THIS IS AFTER IT WAS TAKEN IN FOR A RECALL ABOUT 2 YEAR'S AGO. EACH TIME I WAS DRIVING AND IT HAPPENED WITH THE FIRST 10 MINUTES. I WAS IN THE MOUNTAINS CAMPING WHEN IT HAPPENED</t>
  </si>
  <si>
    <t>F-250 - 2017. TAILGATE OPENED ON ITS OWN WHILE DRIVING 4X SO FAR. THIS IS AFTER IT WAS TAKEN IN FOR A RECALL ABOUT 2 YEAR'S AGO. EACH TIME I WAS DRIVING AND IT HAPPENED WITH THE FIRST 10 MINUTES. I WAS IN THE MOUNTAINS CAMPING WHEN IT HAPPENED</t>
  </si>
  <si>
    <t>1FTMF1EP2GF</t>
  </si>
  <si>
    <t>DOOR WILL NOT LATCH DUE TO COLD TEMPERATURE. WILL WORK WHEN HEATED, BUT THEN REFREEZES NOT ALLOWING THE DOOR TO LATCH. CAN NOT OPERATE VEHICLE WITH A DOOR NOT LATCHED CLOSED AND IT IS PRIMARY VEHICLE.I RECENTLY PURCHASED THE VEHICLE USED FROM A DEALERSHIP WHO IS NOT RESPONDING TO THIS ISSUE</t>
  </si>
  <si>
    <t>F-150 - 2016. DOOR WILL NOT LATCH DUE TO COLD TEMPERATURE. WILL WORK WHEN HEATED, BUT THEN REFREEZES NOT ALLOWING THE DOOR TO LATCH. CAN NOT OPERATE VEHICLE WITH A DOOR NOT LATCHED CLOSED AND IT IS PRIMARY VEHICLE.I RECENTLY PURCHASED THE VEHICLE USED FROM A DEALERSHIP WHO IS NOT RESPONDING TO THIS ISSUE</t>
  </si>
  <si>
    <t>1FT8W3DT2KE</t>
  </si>
  <si>
    <t>WHILE TOWING OUR FIFTH WHEEL CAMPER ON TWO SEPARATE OCCASIONS, THE TAILGATE OF OUR 2019 FORD F-350 DUALLY OPENED RANDOMLY WHILE IN TRANSIT. WITHOUT KNOWING THE TAILGATE WAS DOWN, IT CAUSED DAMAGE TO THE FRONT OF OUR FIFTH WHEEL WHEN MAKING TURNS. THIS OCCURRED ON TWO DIFFERENT HIGHWAYS BUT SINCE WE DON'T KNOW WHEN IT LOWERED, WE DON'T KNOW THE EXACT HIGHWAY CONDITIONS AT THE TIME. RAIN WAS NOT A FACTOR. SO FAR, IT HAS ONLY OPENED WHEN THE TRUCK WAS CONNECTED TO OUR FIFTH WHEEL. ACCORDING TO THE FORD DEALER, THE TAILGATE RECALL REPAIR HAVE ALREADY BEEN COMPLETED ON THIS VEHICLE. WE HAVE NOT REPORTED THIS DAMAGE TO OUR INSURANCE COMPANY AND HAVE NOT REPLACED THE CAMPER'S COMPARTMENT DOOR YET.</t>
  </si>
  <si>
    <t>F-350 - 2019. WHILE TOWING OUR FIFTH WHEEL CAMPER ON TWO SEPARATE OCCASIONS, THE TAILGATE OF OUR 2019 FORD F-350 DUALLY OPENED RANDOMLY WHILE IN TRANSIT. WITHOUT KNOWING THE TAILGATE WAS DOWN, IT CAUSED DAMAGE TO THE FRONT OF OUR FIFTH WHEEL WHEN MAKING TURNS. THIS OCCURRED ON TWO DIFFERENT HIGHWAYS BUT SINCE WE DON'T KNOW WHEN IT LOWERED, WE DON'T KNOW THE EXACT HIGHWAY CONDITIONS AT THE TIME. RAIN WAS NOT A FACTOR. SO FAR, IT HAS ONLY OPENED WHEN THE TRUCK WAS CONNECTED TO OUR FIFTH WHEEL. ACCORDING TO THE FORD DEALER, THE TAILGATE RECALL REPAIR HAVE ALREADY BEEN COMPLETED ON THIS VEHICLE. WE HAVE NOT REPORTED THIS DAMAGE TO OUR INSURANCE COMPANY AND HAVE NOT REPLACED THE CAMPER'S COMPARTMENT DOOR YET.</t>
  </si>
  <si>
    <t>1FTFX1CF9EK</t>
  </si>
  <si>
    <t>REAR GLASS EXPLODED !!!!!! WHILE SITTING IN PARKING LOT MOTOR WAS OFF  WINDOWS WERE DOWN  TEMP WAS AROUND 60 DEGREES DEFROST WAS OFF AS A MATTER OF FACT I DON'T THINK I HAVE EVER USED THE DEFROST AND GLASS EXPLODED</t>
  </si>
  <si>
    <t>F-150 - 2014. REAR GLASS EXPLODED !!!!!! WHILE SITTING IN PARKING LOT MOTOR WAS OFF  WINDOWS WERE DOWN  TEMP WAS AROUND 60 DEGREES DEFROST WAS OFF AS A MATTER OF FACT I DON'T THINK I HAVE EVER USED THE DEFROST AND GLASS EXPLODED</t>
  </si>
  <si>
    <t>1FTFW1EF9BF</t>
  </si>
  <si>
    <t>I WAS COMING HOME FROM WORK  ON BUTLER ROAD 5 PM  IT DOING 30 MPH  WHEN I HEARD A BIG BANG  SO I STOP THE TRUCK GOT AND LOOKED TO TO SEE WHAT CAUSED IT  I SAW NOTHING  THEN I LOOK UP  AT THE BACK GLASS  I SAW THE RIGHT REAR GLASS WAS SHATTERED IT WAS ABOUT 42 DREGS OUT SIDE I NO DEFROSTED ON EITHER</t>
  </si>
  <si>
    <t>F-150 - 2011. I WAS COMING HOME FROM WORK  ON BUTLER ROAD 5 PM  IT DOING 30 MPH  WHEN I HEARD A BIG BANG  SO I STOP THE TRUCK GOT AND LOOKED TO TO SEE WHAT CAUSED IT  I SAW NOTHING  THEN I LOOK UP  AT THE BACK GLASS  I SAW THE RIGHT REAR GLASS WAS SHATTERED IT WAS ABOUT 42 DREGS OUT SIDE I NO DEFROSTED ON EITHER</t>
  </si>
  <si>
    <t>THE TAIL GATE OPENS ON ITS OWN WHILE DRIVING AND HAS EVEN HAPPENED WHILE TOWING MY FIFTH WHEEL CAMPER WHICH CAUSED EXTENSIVE DAMAGE TO BOTH THE CAMPER AND THE TRUCK FORD CLAIMS THERE'S NOTHING WRONG AND THE RECALLS WORKING BUT THIS IS STILL HAPPENING</t>
  </si>
  <si>
    <t>F-350 - 2019. THE TAIL GATE OPENS ON ITS OWN WHILE DRIVING AND HAS EVEN HAPPENED WHILE TOWING MY FIFTH WHEEL CAMPER WHICH CAUSED EXTENSIVE DAMAGE TO BOTH THE CAMPER AND THE TRUCK FORD CLAIMS THERE'S NOTHING WRONG AND THE RECALLS WORKING BUT THIS IS STILL HAPPENING</t>
  </si>
  <si>
    <t>TOOK A QUICK LOOK UP TOP AND MY SUNROOF WAS CLOSED CORRECTLY. I OPENED THE SUNROOF AND POURED SOME WATER INTO THE CHANNEL AND WATER SEEMS TO DRAIN DOWN THE HOLES CORRECTLY. I ALSO CLOSED THE ROOF ALL THE WAY AND SPRAYED IT WITH A GARDEN HOSE, AND DIDNT SEE ANY LEAKING. I CANT SEE WHERE AND WHY WATER WOULD BE LEAKING OUT OF THE OVERHEAD CONSOLE.      DID A QUICK SEARCH ON YOUTUBE AND FOUND SOMEONE ELSE HAD THIS PROBLEM, BUT COULDNT FIND A SOLUTION</t>
  </si>
  <si>
    <t>EXPLORER - 2016. TOOK A QUICK LOOK UP TOP AND MY SUNROOF WAS CLOSED CORRECTLY. I OPENED THE SUNROOF AND POURED SOME WATER INTO THE CHANNEL AND WATER SEEMS TO DRAIN DOWN THE HOLES CORRECTLY. I ALSO CLOSED THE ROOF ALL THE WAY AND SPRAYED IT WITH A GARDEN HOSE, AND DIDNT SEE ANY LEAKING. I CANT SEE WHERE AND WHY WATER WOULD BE LEAKING OUT OF THE OVERHEAD CONSOLE.      DID A QUICK SEARCH ON YOUTUBE AND FOUND SOMEONE ELSE HAD THIS PROBLEM, BUT COULDNT FIND A SOLUTION</t>
  </si>
  <si>
    <t>2FMDK3JC7BB</t>
  </si>
  <si>
    <t>MY PASSENGER DOOR AJAR WOULD COME ON AND I KNOW MY DOOR IS SHUT. IT'S STARTING TO GET BAD NOW. THE OTHER DAY WHEN I WAS DRIVING ON A CITY ROAD MY DRIVER SIDE DOOR AJAR LIGHT CAME ON AND THEN THE DOOR POPPED OPEN A LITTLE TO WHERE I CAN HEAR THE OUTSIDE AIR COMING IN. I WAS DRIVING FOR 10 MINUTES BEFORE THIS HAPPEN. THIS HAS TO BE FIX SOON.</t>
  </si>
  <si>
    <t>EDGE - 2011. MY PASSENGER DOOR AJAR WOULD COME ON AND I KNOW MY DOOR IS SHUT. IT'S STARTING TO GET BAD NOW. THE OTHER DAY WHEN I WAS DRIVING ON A CITY ROAD MY DRIVER SIDE DOOR AJAR LIGHT CAME ON AND THEN THE DOOR POPPED OPEN A LITTLE TO WHERE I CAN HEAR THE OUTSIDE AIR COMING IN. I WAS DRIVING FOR 10 MINUTES BEFORE THIS HAPPEN. THIS HAS TO BE FIX SOON.</t>
  </si>
  <si>
    <t>1FT8W3BT7LE</t>
  </si>
  <si>
    <t>THE VEHICLE UPON STARTING WILL GIVE TWO WARNINGS:  PRE COLLISION NOT AVAILABLE AND  STEER ASSIST FAULT SERVICE REQUIRED.  THIS DOES NOT HAPPEN ALL THE TIME  I TURN VEHICLE OFF AND IT RESETS. I WILL NOT THIS MESSAGE FOR AWHILE AND THEN WILL OCCUR AGAIN   I HAVE ALSO NOTICE THAT MY THROTTLE APPEARS TO RAISE ON ITS OWN WHILE DRIVING.  THE TAIL GATE ALSO JUST OPENS ON ITS OWN.</t>
  </si>
  <si>
    <t>F-350 - 2020. THE VEHICLE UPON STARTING WILL GIVE TWO WARNINGS:  PRE COLLISION NOT AVAILABLE AND  STEER ASSIST FAULT SERVICE REQUIRED.  THIS DOES NOT HAPPEN ALL THE TIME  I TURN VEHICLE OFF AND IT RESETS. I WILL NOT THIS MESSAGE FOR AWHILE AND THEN WILL OCCUR AGAIN   I HAVE ALSO NOTICE THAT MY THROTTLE APPEARS TO RAISE ON ITS OWN WHILE DRIVING.  THE TAIL GATE ALSO JUST OPENS ON ITS OWN.</t>
  </si>
  <si>
    <t>2FMPK4J98GB</t>
  </si>
  <si>
    <t>I WAS DRIVING DOWN THE ROAD APPROXIMATELY 55MPH AND HEARD A LOUD POP THAT SOUNDED LIKE GLASS BREAKING. IT WAS DARK SO I COULDN'T TELL WHAT HAPPENED UNTIL I GOT HOME. I FOUND THE BACK HATCH GLASS HAD SHATTERED. I HAD BEEN USING THE REAR WIPER AND DEFROST. I READ ON THE INTERNET THAT CANADA HAD A RECALL 17B39 FOR THIS CONCERN. IT WAS APPROXIMATELY 29 DEGREES OUT WITH LIGHT SNOW WHEN IT HAPPENED</t>
  </si>
  <si>
    <t>EDGE - 2016. I WAS DRIVING DOWN THE ROAD APPROXIMATELY 55MPH AND HEARD A LOUD POP THAT SOUNDED LIKE GLASS BREAKING. IT WAS DARK SO I COULDN'T TELL WHAT HAPPENED UNTIL I GOT HOME. I FOUND THE BACK HATCH GLASS HAD SHATTERED. I HAD BEEN USING THE REAR WIPER AND DEFROST. I READ ON THE INTERNET THAT CANADA HAD A RECALL 17B39 FOR THIS CONCERN. IT WAS APPROXIMATELY 29 DEGREES OUT WITH LIGHT SNOW WHEN IT HAPPENED</t>
  </si>
  <si>
    <t>1FT8W2BT0LE</t>
  </si>
  <si>
    <t>THE ELECTRONIC TAILGATE HAS OPENED BY ITSELF TWICE. ONE IN A PARKING LOT (NOT MOVING) AND THE OTHER IN MY DRIVEWAY (NOT MOVING). THE ONLY COMMON THING IS THAT IT WAS RAINING BOTH TIMES.</t>
  </si>
  <si>
    <t>F-250 - 2020. THE ELECTRONIC TAILGATE HAS OPENED BY ITSELF TWICE. ONE IN A PARKING LOT (NOT MOVING) AND THE OTHER IN MY DRIVEWAY (NOT MOVING). THE ONLY COMMON THING IS THAT IT WAS RAINING BOTH TIMES.</t>
  </si>
  <si>
    <t>THE PASSENGER SIDE DOOR WILL OPEN RANDOMLY WHILE DRIVING. THIS HAS HAPPENED MULTIPLE TIMES IN THE COURSE OF A DAY.</t>
  </si>
  <si>
    <t>MUSTANG - 2017. THE PASSENGER SIDE DOOR WILL OPEN RANDOMLY WHILE DRIVING. THIS HAS HAPPENED MULTIPLE TIMES IN THE COURSE OF A DAY.</t>
  </si>
  <si>
    <t>1FTER1FH8LL</t>
  </si>
  <si>
    <t>BRAND NEW 2020 RANGER SUPERCAB (EXTENDED CAB) REAR DOOR AJAR LIGHTS STAY ON CONSTANTLY. KNOWN ISSUE WITH THESE TRUCKS AND BODY STYLE, FORD SHOULD RECALL THEM AND REPLACE THE DOOR SENSORS. COULD BE A SAFETY ISSUE.</t>
  </si>
  <si>
    <t>RANGER - 2020. BRAND NEW 2020 RANGER SUPERCAB (EXTENDED CAB) REAR DOOR AJAR LIGHTS STAY ON CONSTANTLY. KNOWN ISSUE WITH THESE TRUCKS AND BODY STYLE, FORD SHOULD RECALL THEM AND REPLACE THE DOOR SENSORS. COULD BE A SAFETY ISSUE.</t>
  </si>
  <si>
    <t>1FTFW1EG2HK</t>
  </si>
  <si>
    <t xml:space="preserve">FEB. 2019, DOORS WOULD NOT CLOSE ONCE OPENED. ' HAD TO TAKE  WIFE TO WORK, HAD TO  TIE BOTH FRONT DOORS CLOSED FROM INSIDE OF VEHICLE. TSB 18N03 APPLIED IN FEB. BY LOCAL DEALER.  DEC. 2020; FRONT DOORS FROZE OPEN; WOULD NOT SHUT. TSB 19N03 APPLIED ON JAN. 14, 2021. ON JAN. 23, 2021, AGAIN DRIVERS DOOR WOULD NOT SHUT DUE TO FREEZE. HAD TO HOLD DOOR CLOSED WITH LEFT ARM WHILE PICKING UP SUPPLIES. THIS WAS 10 A.M. ON SAT. THE 23RD OF JAN.2021. THE VEHICLE WAS STATIONARY WHEN I NOTICED THE DOORS WOULD NOT CLOSE. I HAVE SHORT VIDEO, BUT TOO LARGE FOR THE 5 MB LIMIT.  I UNDERSTAND FORD IS NAMING THIS "CUSTOMER SATISFACTION PROGRAM." I SUBMIT, THIS IS A SERIOUS SAFETY ISSUE.      </t>
  </si>
  <si>
    <t xml:space="preserve">F-150 - 2017. FEB. 2019, DOORS WOULD NOT CLOSE ONCE OPENED. ' HAD TO TAKE  WIFE TO WORK, HAD TO  TIE BOTH FRONT DOORS CLOSED FROM INSIDE OF VEHICLE. TSB 18N03 APPLIED IN FEB. BY LOCAL DEALER.  DEC. 2020; FRONT DOORS FROZE OPEN; WOULD NOT SHUT. TSB 19N03 APPLIED ON JAN. 14, 2021. ON JAN. 23, 2021, AGAIN DRIVERS DOOR WOULD NOT SHUT DUE TO FREEZE. HAD TO HOLD DOOR CLOSED WITH LEFT ARM WHILE PICKING UP SUPPLIES. THIS WAS 10 A.M. ON SAT. THE 23RD OF JAN.2021. THE VEHICLE WAS STATIONARY WHEN I NOTICED THE DOORS WOULD NOT CLOSE. I HAVE SHORT VIDEO, BUT TOO LARGE FOR THE 5 MB LIMIT.  I UNDERSTAND FORD IS NAMING THIS "CUSTOMER SATISFACTION PROGRAM." I SUBMIT, THIS IS A SERIOUS SAFETY ISSUE.      </t>
  </si>
  <si>
    <t>1FMCU9GX1FU</t>
  </si>
  <si>
    <t>AFTER HEAVY RAIN, MY HEADLINER HAS WATER THAT SEEPS UP FROM THE PLASTIC MOLDING IN THE A-PILLAR UP TOWARD THE DRIVER SIDE VISOR. THE PANORAMIC ROOF DRAIN WAS CLEARED BY THE TECHNICIANS. I TOLD THEM THAT I HAD READ ABOUT ROOF RACK ISSUES WITH THE ESCAPE WAS TOLD IT WAS FIXED. IT STILL IS LEAKING AFTER RAIN. IT HAPPENS IN THE RAIN WHETHER THE CAR IS STATIONARY OR IN MOTION. I HAVE BEEN TOLD THAT THIS IS NOT A COVERED ITEM; HOWEVER, THERE IS NO "WEAR AND TEAR" AS I HAVE NEVER USED THE ROOF RACK AND HAVE OWNED THE CAR FOR LESS THAN 3 YEARS. THIS HAS COME UP AS A TECHNICAL SERVICE BULLETIN SO FORD IS AWARE OF THE ISSUE. THIS SHOULD BE A RECALL/SAFETY ISSUE SINCE THERE IS A SERVICE BULLETIN REGARDING IT ALREADY.</t>
  </si>
  <si>
    <t>ESCAPE - 2015. AFTER HEAVY RAIN, MY HEADLINER HAS WATER THAT SEEPS UP FROM THE PLASTIC MOLDING IN THE A-PILLAR UP TOWARD THE DRIVER SIDE VISOR. THE PANORAMIC ROOF DRAIN WAS CLEARED BY THE TECHNICIANS. I TOLD THEM THAT I HAD READ ABOUT ROOF RACK ISSUES WITH THE ESCAPE WAS TOLD IT WAS FIXED. IT STILL IS LEAKING AFTER RAIN. IT HAPPENS IN THE RAIN WHETHER THE CAR IS STATIONARY OR IN MOTION. I HAVE BEEN TOLD THAT THIS IS NOT A COVERED ITEM; HOWEVER, THERE IS NO "WEAR AND TEAR" AS I HAVE NEVER USED THE ROOF RACK AND HAVE OWNED THE CAR FOR LESS THAN 3 YEARS. THIS HAS COME UP AS A TECHNICAL SERVICE BULLETIN SO FORD IS AWARE OF THE ISSUE. THIS SHOULD BE A RECALL/SAFETY ISSUE SINCE THERE IS A SERVICE BULLETIN REGARDING IT ALREADY.</t>
  </si>
  <si>
    <t>1FT8W3BT5KE</t>
  </si>
  <si>
    <t>TAILGATE RECALL (FORD # 19S48) WAS PERFORMED IN SPRING OF 2020. SUPPOSED TO FIX ELECTRONIC TAILGATES FROM OPENING INADVERTENTLY. IN OCTOBER OF 2020, MY TAILGATE DROPPED WHILE PULLING TRAILER, CAUSING DAMAGE TO TAILGATE.</t>
  </si>
  <si>
    <t>F-350 - 2019. TAILGATE RECALL (FORD # 19S48) WAS PERFORMED IN SPRING OF 2020. SUPPOSED TO FIX ELECTRONIC TAILGATES FROM OPENING INADVERTENTLY. IN OCTOBER OF 2020, MY TAILGATE DROPPED WHILE PULLING TRAILER, CAUSING DAMAGE TO TAILGATE.</t>
  </si>
  <si>
    <t>3FA6P0H75DR</t>
  </si>
  <si>
    <t>WHILE DRIVING IN A LIGHT SNOW STORM THE WINDSHIELD WIPERS STOPPED WORKING. I TRIED TO PUSH DOWN ON THE STALK TO GET THEM TO WORK ONCE AND THEN TRIED TO PUSH IT UP TO GET TO A SET SPEED AND NOTHING WORKED. ABOUT 3-5 MINUTES LATER THEY CAME ON, WIPED 3 TIMES AND THEN STOPPED AGAIN. THIS HAPPENED 3 TIMES ON MY 30 MINUTE DRIVE. THIS INTERMITTENT ISSUE COULD BE VERY DANGEROUS IF THE STORM WAS WORSE. I WAS DRIVING 45 MPH.</t>
  </si>
  <si>
    <t>FUSION - 2013. WHILE DRIVING IN A LIGHT SNOW STORM THE WINDSHIELD WIPERS STOPPED WORKING. I TRIED TO PUSH DOWN ON THE STALK TO GET THEM TO WORK ONCE AND THEN TRIED TO PUSH IT UP TO GET TO A SET SPEED AND NOTHING WORKED. ABOUT 3-5 MINUTES LATER THEY CAME ON, WIPED 3 TIMES AND THEN STOPPED AGAIN. THIS HAPPENED 3 TIMES ON MY 30 MINUTE DRIVE. THIS INTERMITTENT ISSUE COULD BE VERY DANGEROUS IF THE STORM WAS WORSE. I WAS DRIVING 45 MPH.</t>
  </si>
  <si>
    <t>3FA6P0H96DR</t>
  </si>
  <si>
    <t>TL* THE CONTACT OWNS A 2013 FORD FUSION. THE CONTACT STATED WHILE DRIVING 40 MPH, THE REAR PASSENGER'S SIDE DOOR OPENED INADVERTENTLY. THE CONTACT STATED HE HAD TO TIE THE DOOR CLOSED WITH A ROPE. THE VEHICLE WAS TAKEN TO THE LOCAL DEALER CORWIN FORD RENO (3601 KIETZKE LN, RENO, NV 89502, (775) 329-8800) WHERE IT WAS DIAGNOSED WITH NEEDING THE REAR PASSENGER'S SIDE DOOR LATCH TO BE REPLACED. THE VEHICLE HAD NOT BEEN REPAIRED AS OF YET. UPON INVESTIGATION, THE CONTACT ASSOCIATED THE FAILURE WITH NHTSA CAMPAIGN NUMBER: 20V331000 (LATCHES/LOCKS/LINKAGES) HOWEVER, THE VIN WAS NOT INCLUDED. THE MANUFACTURER HAD BEEN INFORMED OF THE FAILURE. THE FAILURE MILEAGE WAS 82,649.*DT</t>
  </si>
  <si>
    <t>FUSION - 2013. TL* THE CONTACT OWNS A 2013 FORD FUSION. THE CONTACT STATED WHILE DRIVING 40 MPH, THE REAR PASSENGER'S SIDE DOOR OPENED INADVERTENTLY. THE CONTACT STATED HE HAD TO TIE THE DOOR CLOSED WITH A ROPE. THE VEHICLE WAS TAKEN TO THE LOCAL DEALER CORWIN FORD RENO (3601 KIETZKE LN, RENO, NV 89502, (775) 329-8800) WHERE IT WAS DIAGNOSED WITH NEEDING THE REAR PASSENGER'S SIDE DOOR LATCH TO BE REPLACED. THE VEHICLE HAD NOT BEEN REPAIRED AS OF YET. UPON INVESTIGATION, THE CONTACT ASSOCIATED THE FAILURE WITH NHTSA CAMPAIGN NUMBER: 20V331000 (LATCHES/LOCKS/LINKAGES) HOWEVER, THE VIN WAS NOT INCLUDED. THE MANUFACTURER HAD BEEN INFORMED OF THE FAILURE. THE FAILURE MILEAGE WAS 82,649.*DT</t>
  </si>
  <si>
    <t>1FMCU9J97EU</t>
  </si>
  <si>
    <t>TL* THE CONTACT OWNS A 2014 FORD ESCAPE. THE CONTACT STATED THAT THE DOOR CLIPS THAT HELD THE DOOR PANELS TOGETHER WERE FRACTURED. THE FAILURE OF THE INTERIOR REAR PASSENGER'S SIDE DOOR PANEL CAUSED THE DOOR TO NOT BE ABLE TO BE OPENED. THE CONTACT MENTIONED THE REAR DRIVER'S SIDE DOOR PANEL ALSO FAILED TO UNLOCK INTERMITTENT. THE VEHICLE WAS TAKEN TO CHALMERS FORD (2500 RIO RANCHO BLVD SE, RIO RANCHO, NM 87124, (505) 897-2500) WHERE THE VEHICLE WAS DIAGNOSED AND IT WAS DETERMINED THAT THE DOOR CLIPS NEEDED TO BE REPLACED. THE VEHICLE WAS NOT REPAIRED. THE FAILURE RECURRED. THE MANUFACTURER WAS NOTIFIED OF THE FAILURE AND INFORMED THE CONTACT THAT THE VIN WAS NOT UNDER RECALL. THE FAILURE MILEAGE WAS APPROXIMATELY 98,940.</t>
  </si>
  <si>
    <t>ESCAPE - 2014. TL* THE CONTACT OWNS A 2014 FORD ESCAPE. THE CONTACT STATED THAT THE DOOR CLIPS THAT HELD THE DOOR PANELS TOGETHER WERE FRACTURED. THE FAILURE OF THE INTERIOR REAR PASSENGER'S SIDE DOOR PANEL CAUSED THE DOOR TO NOT BE ABLE TO BE OPENED. THE CONTACT MENTIONED THE REAR DRIVER'S SIDE DOOR PANEL ALSO FAILED TO UNLOCK INTERMITTENT. THE VEHICLE WAS TAKEN TO CHALMERS FORD (2500 RIO RANCHO BLVD SE, RIO RANCHO, NM 87124, (505) 897-2500) WHERE THE VEHICLE WAS DIAGNOSED AND IT WAS DETERMINED THAT THE DOOR CLIPS NEEDED TO BE REPLACED. THE VEHICLE WAS NOT REPAIRED. THE FAILURE RECURRED. THE MANUFACTURER WAS NOTIFIED OF THE FAILURE AND INFORMED THE CONTACT THAT THE VIN WAS NOT UNDER RECALL. THE FAILURE MILEAGE WAS APPROXIMATELY 98,940.</t>
  </si>
  <si>
    <t>1FTFW1ET7BK</t>
  </si>
  <si>
    <t>REAR WINDOW SHATTERED AS A RESULT OF USING THE REAR WINDOW DEFROST. VEHICLE WAS STATIONARY.</t>
  </si>
  <si>
    <t>F-150 - 2011. REAR WINDOW SHATTERED AS A RESULT OF USING THE REAR WINDOW DEFROST. VEHICLE WAS STATIONARY.</t>
  </si>
  <si>
    <t>1FTEW1EP7JK</t>
  </si>
  <si>
    <t xml:space="preserve">(BELOW FREEZING) DOOR LATCH MALFUNCTIONED.    CAN OPEN DOOR, WHEN CLOSING, DOOR WOULD NOT LATCH SHUT, ATTEMPTED TO RE-CLOSE DOOR, WILL NOT LATCH. IT IS ESSENTIALLY FROZEN IN THE OPEN POSITION AND DOES NOT ALLOW THE DOOR TO LATCH.  SOMETIMES, YOU CAN CLICK THE LOCK BUTTON AND THE DOOR WOULD LATCH, HOWEVER, ON SOME OCCASIONS, THE DOOR WOULD NOT EVEN LATCH IN THE LOCK POSITION.    THERE WAS A RECALLS FOR THIS (AROUND MARCH OF YEAR 2020), WHICH HAS BEEN COMPLETED BY A LOCAL FORD DEALER.    HOWEVER, THIS SAME ISSUE HAS RE-SURFACED (JANUARY 2021).    THE REAL CONCERN IS THE SAFETY OF THE PASSENGER AND THAT THE DOORS WILL NOT LATCH PROPERLY. THE SECOND ISSUE IS THE FIRST RECALL WAS A ONE TIME DEAL, IF THIS PROBLEM OCCURS AGAIN, THE CUSTOMER HAS TO PAY THE REPAIR COST.    FORD SHOULD BE LIABLE FOR CORRECTION AND PAYING FOR THIS ISSUE.                </t>
  </si>
  <si>
    <t xml:space="preserve">F-150 - 2018. (BELOW FREEZING) DOOR LATCH MALFUNCTIONED.    CAN OPEN DOOR, WHEN CLOSING, DOOR WOULD NOT LATCH SHUT, ATTEMPTED TO RE-CLOSE DOOR, WILL NOT LATCH. IT IS ESSENTIALLY FROZEN IN THE OPEN POSITION AND DOES NOT ALLOW THE DOOR TO LATCH.  SOMETIMES, YOU CAN CLICK THE LOCK BUTTON AND THE DOOR WOULD LATCH, HOWEVER, ON SOME OCCASIONS, THE DOOR WOULD NOT EVEN LATCH IN THE LOCK POSITION.    THERE WAS A RECALLS FOR THIS (AROUND MARCH OF YEAR 2020), WHICH HAS BEEN COMPLETED BY A LOCAL FORD DEALER.    HOWEVER, THIS SAME ISSUE HAS RE-SURFACED (JANUARY 2021).    THE REAL CONCERN IS THE SAFETY OF THE PASSENGER AND THAT THE DOORS WILL NOT LATCH PROPERLY. THE SECOND ISSUE IS THE FIRST RECALL WAS A ONE TIME DEAL, IF THIS PROBLEM OCCURS AGAIN, THE CUSTOMER HAS TO PAY THE REPAIR COST.    FORD SHOULD BE LIABLE FOR CORRECTION AND PAYING FOR THIS ISSUE.                </t>
  </si>
  <si>
    <t>3FA6P0D99JR</t>
  </si>
  <si>
    <t>GOT TOLD BY A CO-WORKER YESTERDAY THAT MY TRUNK WAS OPEN WHICH WAS STRANGE SINCE I HAD MY KEYS LAYING ON MY DESK WITH NOTHING ON TOP OF THEM. I DIDN'T THINK MUCH OF IT UNTIL TODAY UNTIL I PARKED MY CAR AFTER GETTING OFF WORK AND MY TRUNK OPENED AGAIN ON ITS' OWN. I DIDN'T PRESS THE BUTTON AND THERE WASN'T ANYTHING SITTING ON TOP OF IT BUT I COULD HEAR THE LATCH CONSTANTLY MAKING A NOISE AS IF THE LATCH WAS OPENING FOR THE TRUNK. MY KEYS WERE SITTING IN MY CUP HOLDER AT THAT TIME. LUCKILY BOTH TIMES MY VEHICLE WAS STATIONARY BUT I'VE READ UP ON THIS ISSUE AND IT HAS HAPPENED TO OTHER PEOPLE WHILE THE VEHICLE WAS IN MOTION</t>
  </si>
  <si>
    <t>FUSION - 2018. GOT TOLD BY A CO-WORKER YESTERDAY THAT MY TRUNK WAS OPEN WHICH WAS STRANGE SINCE I HAD MY KEYS LAYING ON MY DESK WITH NOTHING ON TOP OF THEM. I DIDN'T THINK MUCH OF IT UNTIL TODAY UNTIL I PARKED MY CAR AFTER GETTING OFF WORK AND MY TRUNK OPENED AGAIN ON ITS' OWN. I DIDN'T PRESS THE BUTTON AND THERE WASN'T ANYTHING SITTING ON TOP OF IT BUT I COULD HEAR THE LATCH CONSTANTLY MAKING A NOISE AS IF THE LATCH WAS OPENING FOR THE TRUNK. MY KEYS WERE SITTING IN MY CUP HOLDER AT THAT TIME. LUCKILY BOTH TIMES MY VEHICLE WAS STATIONARY BUT I'VE READ UP ON THIS ISSUE AND IT HAS HAPPENED TO OTHER PEOPLE WHILE THE VEHICLE WAS IN MOTION</t>
  </si>
  <si>
    <t>1FTER1FH9LL</t>
  </si>
  <si>
    <t>EXTENDED CAB MODEL, REAR DRIVER DOOR INTERMITTENTLY INDICATES DOOR AJAR. ALERT APPEARS WHILE IN MOTION, USUALLY AFTER A BUMP IN THE ROAD. THIS HAPPENS AFTER THE DOOR IS CLOSED BY GRIPPING MIDWAY DOWN THE FRAME. THIS WARNING CAN BE PREVENTED IF THE DOOR IS CLOSED BY GRIPPING THE TOP OF THE DOOR FRAME. THIS DOES NOT OCCUR ON THE REAR PASSENGER DOOR. THIS HAS OCCURRED EVER SINCE THE VEHICLE WAS PURCHASED NEW FROM A DEALER.</t>
  </si>
  <si>
    <t>RANGER - 2020. EXTENDED CAB MODEL, REAR DRIVER DOOR INTERMITTENTLY INDICATES DOOR AJAR. ALERT APPEARS WHILE IN MOTION, USUALLY AFTER A BUMP IN THE ROAD. THIS HAPPENS AFTER THE DOOR IS CLOSED BY GRIPPING MIDWAY DOWN THE FRAME. THIS WARNING CAN BE PREVENTED IF THE DOOR IS CLOSED BY GRIPPING THE TOP OF THE DOOR FRAME. THIS DOES NOT OCCUR ON THE REAR PASSENGER DOOR. THIS HAS OCCURRED EVER SINCE THE VEHICLE WAS PURCHASED NEW FROM A DEALER.</t>
  </si>
  <si>
    <t>1FT8W3BT2JE</t>
  </si>
  <si>
    <t>UNCOMMANDED TAILGATE OPENING. TAILGATE FELL DOWN GOING ABOUT 30MPH IN DOWNTOWN PORT TOWNSEND, WA.  ..PORTABLE GENERATOR AND CABLE FELL IN FRONT OF SEVERAL CARS..TEMPORARILY SHUTTING DOWN BOTH LANES.  THE NEXT DAY THE TAILGATE WOULD NOT RESPOND UNTIL THE CIRCUIT BREAKER WAS RESET. THIS TRUCK HAS HAD THE RECALL COMPLETED.</t>
  </si>
  <si>
    <t>F-350 - 2018. UNCOMMANDED TAILGATE OPENING. TAILGATE FELL DOWN GOING ABOUT 30MPH IN DOWNTOWN PORT TOWNSEND, WA.  ..PORTABLE GENERATOR AND CABLE FELL IN FRONT OF SEVERAL CARS..TEMPORARILY SHUTTING DOWN BOTH LANES.  THE NEXT DAY THE TAILGATE WOULD NOT RESPOND UNTIL THE CIRCUIT BREAKER WAS RESET. THIS TRUCK HAS HAD THE RECALL COMPLETED.</t>
  </si>
  <si>
    <t>1FAHP2F88KG</t>
  </si>
  <si>
    <t>TL* THE CONTACT OWNS 2019 FORD TAURUS. THE CONTACT STATED WHILE DRIVING AT NIGHT OR IN LOW LIGHT CONDITIONS, THE ILLUMINATION OF THE HEADLIGHTS WERE INADEQUATE AND CREATED A VISIBILITY HAZARD. THE CONTACT TOOK THE VEHICLE TO THE LOCAL DEALER FRED BEANS FORD OF LANGHORNE (1939 LINCOLN HWY, LANGHORNE, PA 19047) WHO INSPECTED THE VEHICLE BUT FOUND NO FAILURE WITH THE VEHICLE. THE DEALER OFFERED TO REPLACE THE HEADLIGHT BULBS. THE VEHICLE WAS NOT REPAIRED. THE MANUFACTURE WAS NOT MADE AWARE OF THE FAILURE. THE FAILURE MILEAGE WAS 35,600.</t>
  </si>
  <si>
    <t>TAURUS - 2019. TL* THE CONTACT OWNS 2019 FORD TAURUS. THE CONTACT STATED WHILE DRIVING AT NIGHT OR IN LOW LIGHT CONDITIONS, THE ILLUMINATION OF THE HEADLIGHTS WERE INADEQUATE AND CREATED A VISIBILITY HAZARD. THE CONTACT TOOK THE VEHICLE TO THE LOCAL DEALER FRED BEANS FORD OF LANGHORNE (1939 LINCOLN HWY, LANGHORNE, PA 19047) WHO INSPECTED THE VEHICLE BUT FOUND NO FAILURE WITH THE VEHICLE. THE DEALER OFFERED TO REPLACE THE HEADLIGHT BULBS. THE VEHICLE WAS NOT REPAIRED. THE MANUFACTURE WAS NOT MADE AWARE OF THE FAILURE. THE FAILURE MILEAGE WAS 35,600.</t>
  </si>
  <si>
    <t>NM0GE9F71H1</t>
  </si>
  <si>
    <t>REAR WINDOW (IN THE HATCHBACK) CRACKED AND COMPLETELY BROKE APART WHEN I CLOSED THE DRIVER DOOR AFTER ENTERING THE VEHICLE. VEHICLE WAS PARKED OUTSIDE, HAD NOT MOVED/DRIVEN/BEEN ON IN SEVERAL HOURS. NO SIGNS OF VANDALISM/IMPACT ANY OTHER INTERFERENCE.</t>
  </si>
  <si>
    <t>TRANSIT CONNECT - 2017. REAR WINDOW (IN THE HATCHBACK) CRACKED AND COMPLETELY BROKE APART WHEN I CLOSED THE DRIVER DOOR AFTER ENTERING THE VEHICLE. VEHICLE WAS PARKED OUTSIDE, HAD NOT MOVED/DRIVEN/BEEN ON IN SEVERAL HOURS. NO SIGNS OF VANDALISM/IMPACT ANY OTHER INTERFERENCE.</t>
  </si>
  <si>
    <t>ECOSPORT</t>
  </si>
  <si>
    <t>MAJ6P1WL4JC</t>
  </si>
  <si>
    <t>MY CAR LEAKS WHEN IT RAINS REALLY HARD OR I GO THROUGH A CAR WASH FROM THE ROOF. AFRAID MOLD IS GROWING</t>
  </si>
  <si>
    <t>ROOF | DESIGN | WATER LEAK</t>
  </si>
  <si>
    <t>ECOSPORT - 2018. MY CAR LEAKS WHEN IT RAINS REALLY HARD OR I GO THROUGH A CAR WASH FROM THE ROOF. AFRAID MOLD IS GROWING</t>
  </si>
  <si>
    <t>BU - CHENNAI (INDIA) PLANT BUILD</t>
  </si>
  <si>
    <t>1FMZU62X9YZ</t>
  </si>
  <si>
    <t>RUST AND CLEAR PAINT PEELING. DOOR HANDLES LOOSE UNABLE TO OPEN ALL 4 DOORS. I HAVE TO UNLOCK FROM REAR WINDOW TO ACCESS VEHICLE. UNCLEAR OTHER THAN DESIGN OF HANDLES. LEFT FRONT DOOR HANDLE COMPLETELY BROKE OFF. QUOTE OF $150 A DOOR TO REPAIR. WILL COST ME $600. VERY UNSAFE AND PROBLEMATIC. INCLUDING A LOSS IN VALUE.</t>
  </si>
  <si>
    <t>EXPLORER - 2000. RUST AND CLEAR PAINT PEELING. DOOR HANDLES LOOSE UNABLE TO OPEN ALL 4 DOORS. I HAVE TO UNLOCK FROM REAR WINDOW TO ACCESS VEHICLE. UNCLEAR OTHER THAN DESIGN OF HANDLES. LEFT FRONT DOOR HANDLE COMPLETELY BROKE OFF. QUOTE OF $150 A DOOR TO REPAIR. WILL COST ME $600. VERY UNSAFE AND PROBLEMATIC. INCLUDING A LOSS IN VALUE.</t>
  </si>
  <si>
    <t>T/U3 - EXPLORER/MOUNTAINEER [95-01]</t>
  </si>
  <si>
    <t>1FM5K8D85GG</t>
  </si>
  <si>
    <t>TL* THE CONTACT OWNS A 2016 FORD EXPLORER. THE CONTACT STATED THAT WHILE DRIVING, THE REAR GLASS EXPLODED WITHOUT AN IMPACT. NEITHER THE DEALER NOR THE MANUFACTURER WERE MADE AWARE OF THE FAILURE. THE FAILURE MILEAGE WAS APPROXIMATELY 90,000.</t>
  </si>
  <si>
    <t>EXPLORER - 2016. TL* THE CONTACT OWNS A 2016 FORD EXPLORER. THE CONTACT STATED THAT WHILE DRIVING, THE REAR GLASS EXPLODED WITHOUT AN IMPACT. NEITHER THE DEALER NOR THE MANUFACTURER WERE MADE AWARE OF THE FAILURE. THE FAILURE MILEAGE WAS APPROXIMATELY 90,000.</t>
  </si>
  <si>
    <t>1FTFW1EF3EF</t>
  </si>
  <si>
    <t>DRIVING DOWN THE HIGHWAY WITH THE REAR DEFROST ON TRYING TO CLEAR THE BACK WINDOW, DRIVER SIDE REAR GLASS SHATTERED FOR NO REASON. I WILL BE REPLACING THE BACK GLASS, AS I HAVE RESEARCHED AND FOUND NO EVIDENCE TO SUPPORT A RECALL FROM FORD AT THIS TIME.</t>
  </si>
  <si>
    <t>F-150 - 2014. DRIVING DOWN THE HIGHWAY WITH THE REAR DEFROST ON TRYING TO CLEAR THE BACK WINDOW, DRIVER SIDE REAR GLASS SHATTERED FOR NO REASON. I WILL BE REPLACING THE BACK GLASS, AS I HAVE RESEARCHED AND FOUND NO EVIDENCE TO SUPPORT A RECALL FROM FORD AT THIS TIME.</t>
  </si>
  <si>
    <t>I PURCHASED A USED 2016 FORD F-150 XLT CREW CAB, 4X4, 2.7L ENGINE ON 01/29/2021. MY DRIVER'S SIDE DOOR WON'T CLOSE/ LATCH PROPERLY, MAKING THE VEHICLE UNSAFE TO DRIVE. I HAVE READ THE FORD FORUMS, AND IT SEEMS AS THOUGH FORD F-150'S HAVE THIS AS A COMMON ISSUE IN COLD WEATHER CLIMATES. THERE HAVE BEEN NUMEROUS RECALLS FOR THIS SAFETY ISSUE, BUT IT DOES NOT APPEAR BY MY VIN # THAT THERE IS AN ACTIVE OPEN RECALL. I WILL CHECK WITH FORD TO SEE WHAT THEY WILL DO TO REMEDY THE ISSUE.</t>
  </si>
  <si>
    <t>F-150 - 2016. I PURCHASED A USED 2016 FORD F-150 XLT CREW CAB, 4X4, 2.7L ENGINE ON 01/29/2021. MY DRIVER'S SIDE DOOR WON'T CLOSE/ LATCH PROPERLY, MAKING THE VEHICLE UNSAFE TO DRIVE. I HAVE READ THE FORD FORUMS, AND IT SEEMS AS THOUGH FORD F-150'S HAVE THIS AS A COMMON ISSUE IN COLD WEATHER CLIMATES. THERE HAVE BEEN NUMEROUS RECALLS FOR THIS SAFETY ISSUE, BUT IT DOES NOT APPEAR BY MY VIN # THAT THERE IS AN ACTIVE OPEN RECALL. I WILL CHECK WITH FORD TO SEE WHAT THEY WILL DO TO REMEDY THE ISSUE.</t>
  </si>
  <si>
    <t>1FT8W3DT9KE</t>
  </si>
  <si>
    <t>A SMALL ROCK SHOT UP FROM A SIMI IN FRONT OF MY TRUCK, HIT MY WINDSHIELD AND   CRACKED MY WINDOW.  I HAD IT REPLACED WITH AN OEM WINDSHIELD.  NOW AFTER  PARKING MY UNIT FOR 3 MONTHS, I FIND ANOTHER CHIP IN THE NEW WINDSHIELD, WITH  ANOTHER CRACK.  THE ISSUE RAISES THE QUESTION ON HOW SAFE ARE THESE OEM WINDSHIELDS?</t>
  </si>
  <si>
    <t>WINDSHIELD | CRACKED</t>
  </si>
  <si>
    <t>F-350 - 2019. A SMALL ROCK SHOT UP FROM A SIMI IN FRONT OF MY TRUCK, HIT MY WINDSHIELD AND   CRACKED MY WINDOW.  I HAD IT REPLACED WITH AN OEM WINDSHIELD.  NOW AFTER  PARKING MY UNIT FOR 3 MONTHS, I FIND ANOTHER CHIP IN THE NEW WINDSHIELD, WITH  ANOTHER CRACK.  THE ISSUE RAISES THE QUESTION ON HOW SAFE ARE THESE OEM WINDSHIELDS?</t>
  </si>
  <si>
    <t>2FMTK4K89FB</t>
  </si>
  <si>
    <t>LIFT GATE WINDOW RANDOMLY SHATTERED AT BASE WITH NO KNOWN TRAUMA TO WINDOW.  THE VEHICLE WAS PARKED IN THE GARAGE OVERNIGHT WHEN THIS HAPPENED.</t>
  </si>
  <si>
    <t>EDGE - 2015. LIFT GATE WINDOW RANDOMLY SHATTERED AT BASE WITH NO KNOWN TRAUMA TO WINDOW.  THE VEHICLE WAS PARKED IN THE GARAGE OVERNIGHT WHEN THIS HAPPENED.</t>
  </si>
  <si>
    <t>1FM5K8D88JG</t>
  </si>
  <si>
    <t>THIS CAR HAS A LEAK ISSUE. MULTIPLE POINTS OF ENTRY FOR WATER LEAVE THE CAR SOAKING WET AFTER RAIN. THIS ISSUE WAS UNKNOWN AS ALL-WEATHER LINERS WERE PLACED INTO THE CAR BLOCKING OCCUPANTS FROM BEING ABLE TO FEEL LARGE AMOUNT OF WATER ACCUMULATED ON THE FLOOR. MOLD GREW IN CAR AS OCCUPANTS DID NOT KNOW THAT THEIR WAS AN ISSUE POSING AN EXTREME HEALTH HAZARD TO ADULTS AND CHILDREN. THIS IS NOT SAFE. FORD KNOWS THIS IS A KNOWN ISSUE AND HAS NOT TAKEN ANY ACTION TO REMEDY THE PROBLEM. THE CAR LEAKS WHILE IN MOTION AND STATIONARY.    CARS ARE LEAKING FROM SUNROOFS, BOLTS, AND FROM UNDER THE HOOD. THIS IS MAKING PEOPLE SICK AND THEY DO NOT CARE. A CLASS ACTION SUIT NEEDS TO BE FILED AGAINST FORD.    MY CAR HAD TO BE REPAIRED TWICE AT HAWKS PRAIRIE AUTOMOTIVE IN LACEY, WA IN DECEMBER 2020 AND JANUARY 2021. RECEIPTS CAN BE PROVIDED. I AM UNSURE IF THIS ACTUALLY REPAIRED THE ISSUE COMPLETELY.</t>
  </si>
  <si>
    <t>EXPLORER - 2018. THIS CAR HAS A LEAK ISSUE. MULTIPLE POINTS OF ENTRY FOR WATER LEAVE THE CAR SOAKING WET AFTER RAIN. THIS ISSUE WAS UNKNOWN AS ALL-WEATHER LINERS WERE PLACED INTO THE CAR BLOCKING OCCUPANTS FROM BEING ABLE TO FEEL LARGE AMOUNT OF WATER ACCUMULATED ON THE FLOOR. MOLD GREW IN CAR AS OCCUPANTS DID NOT KNOW THAT THEIR WAS AN ISSUE POSING AN EXTREME HEALTH HAZARD TO ADULTS AND CHILDREN. THIS IS NOT SAFE. FORD KNOWS THIS IS A KNOWN ISSUE AND HAS NOT TAKEN ANY ACTION TO REMEDY THE PROBLEM. THE CAR LEAKS WHILE IN MOTION AND STATIONARY.    CARS ARE LEAKING FROM SUNROOFS, BOLTS, AND FROM UNDER THE HOOD. THIS IS MAKING PEOPLE SICK AND THEY DO NOT CARE. A CLASS ACTION SUIT NEEDS TO BE FILED AGAINST FORD.    MY CAR HAD TO BE REPAIRED TWICE AT HAWKS PRAIRIE AUTOMOTIVE IN LACEY, WA IN DECEMBER 2020 AND JANUARY 2021. RECEIPTS CAN BE PROVIDED. I AM UNSURE IF THIS ACTUALLY REPAIRED THE ISSUE COMPLETELY.</t>
  </si>
  <si>
    <t>1FA6P8TH6H5</t>
  </si>
  <si>
    <t>BOTH DRIVERS AND PASSENGER SIDE MIRRORS POP WHEN VEHICLE IS TURNED ON.  PASSENGER SIDE MIRROR NO LONGER ROTATES SIDE TO SIDE BUT WILL GO UP AND DOWN. DOES THIS REPEATEDLY.  HAVE SEEN MANY REPAIR FORUMS INDICATING MANY OTHER PEOPLE HAVE THE SAME ISSUES</t>
  </si>
  <si>
    <t>MUSTANG - 2017. BOTH DRIVERS AND PASSENGER SIDE MIRRORS POP WHEN VEHICLE IS TURNED ON.  PASSENGER SIDE MIRROR NO LONGER ROTATES SIDE TO SIDE BUT WILL GO UP AND DOWN. DOES THIS REPEATEDLY.  HAVE SEEN MANY REPAIR FORUMS INDICATING MANY OTHER PEOPLE HAVE THE SAME ISSUES</t>
  </si>
  <si>
    <t>2FMDK3GC9DB</t>
  </si>
  <si>
    <t>LIGHT KEEPS COMING ON WHILE DRIVING, SAYING LEFT PASSENGER DOOR IS NOT CLOSED.   SHORTLY AFTER THAT STARTED THE WIPERS STARTED COMING ON BY THEMSELVES ONCE THE CAR IS STARTED.  WE DO NOT HAVE AUTOMATIC WIPERS.   WHILE LOOKING ONLINE TO TRY TO FIGURE OUT WHY THIS WAS HAPPENING, DISCOVERED MANY OTHER PEOPLE HAD THE SAME PROBLEM ON THIS YEAR, MAKE &amp; MODEL.   THERE SHOULD BE A RECALL ON THIS SINCE THERE ARE SO MANY!</t>
  </si>
  <si>
    <t>EDGE - 2013. LIGHT KEEPS COMING ON WHILE DRIVING, SAYING LEFT PASSENGER DOOR IS NOT CLOSED.   SHORTLY AFTER THAT STARTED THE WIPERS STARTED COMING ON BY THEMSELVES ONCE THE CAR IS STARTED.  WE DO NOT HAVE AUTOMATIC WIPERS.   WHILE LOOKING ONLINE TO TRY TO FIGURE OUT WHY THIS WAS HAPPENING, DISCOVERED MANY OTHER PEOPLE HAD THE SAME PROBLEM ON THIS YEAR, MAKE &amp; MODEL.   THERE SHOULD BE A RECALL ON THIS SINCE THERE ARE SO MANY!</t>
  </si>
  <si>
    <t>1FT7X2BT3KE</t>
  </si>
  <si>
    <t>ON 10/6/2020 THE LEFT FRONT TIRE BLEW OUT ON THE VEHICLE AS THE EMPLOYEE WAS TRAVELING ON THE HIGHWAY, CAUSING SEVERE DAMAGE TO THE LEFT FRONT FENDER AREA AND LEFT SIDE OF THE ENGINE, ON 01/24/2021 THE RIGHT FRONT TIRE BLEW OUT ON THE VEHICLE AS THE EMPLOYEE WAS TRAVELING ON THE HIGHWAY, CAUSING DAMAGE TO THE RIGHT FENDER, RUNNING BOARD, AND RIGHT SIDE OF THE ENGINE</t>
  </si>
  <si>
    <t>F-250 - 2019. ON 10/6/2020 THE LEFT FRONT TIRE BLEW OUT ON THE VEHICLE AS THE EMPLOYEE WAS TRAVELING ON THE HIGHWAY, CAUSING SEVERE DAMAGE TO THE LEFT FRONT FENDER AREA AND LEFT SIDE OF THE ENGINE, ON 01/24/2021 THE RIGHT FRONT TIRE BLEW OUT ON THE VEHICLE AS THE EMPLOYEE WAS TRAVELING ON THE HIGHWAY, CAUSING DAMAGE TO THE RIGHT FENDER, RUNNING BOARD, AND RIGHT SIDE OF THE ENGINE</t>
  </si>
  <si>
    <t>TURNED ON REAR WINDOW DEFROST AND PASSENGER SIDE GLASS OF 3 PIECE REAR WINDOW EXPLODED. NOT MOVING AT 545 IN THE MORNING AND NOBODY AROUND.</t>
  </si>
  <si>
    <t>F-150 - 2011. TURNED ON REAR WINDOW DEFROST AND PASSENGER SIDE GLASS OF 3 PIECE REAR WINDOW EXPLODED. NOT MOVING AT 545 IN THE MORNING AND NOBODY AROUND.</t>
  </si>
  <si>
    <t>1FTFW1EV3AF</t>
  </si>
  <si>
    <t>VEHICLE WAS PARKED IN MY DRIVEWAY - I TURNED IT ON TO WARM UP AND TURNED ON THE REAR DEFROSTER.  WITHIN A FEW MINS, THE REAR WINDOW SHATTERED AND THERE IS A BURN MARK AND MELTING OF THE TRIM IN THE BOTTOM CORNER OF THE WINDOW WHERE THE DEFROSTER WIRING/SENSOR IS LOCATED.</t>
  </si>
  <si>
    <t>F-150 - 2010. VEHICLE WAS PARKED IN MY DRIVEWAY - I TURNED IT ON TO WARM UP AND TURNED ON THE REAR DEFROSTER.  WITHIN A FEW MINS, THE REAR WINDOW SHATTERED AND THERE IS A BURN MARK AND MELTING OF THE TRIM IN THE BOTTOM CORNER OF THE WINDOW WHERE THE DEFROSTER WIRING/SENSOR IS LOCATED.</t>
  </si>
  <si>
    <t>1FTEW1EGXJF</t>
  </si>
  <si>
    <t>FORD ISSUED RECALL 20C03 (NHTSA 20V-097) TO CORRECT AN ISSUE WITH THE INTENSITY OF THE DAYLIGHT RUNNING LIGHTS ON CERTAIN F150 TRUCKS. WITHOUT INFORMING THE CUSTOMER THE REPROGRAMMING OF THE BODY CONTROL MODULE ALSO NOW ACTIVATES THE PARKING LIGHTS WHENEVER THE DAYLIGHT RUNNING LIGHTS ARE ACTIVATED. IN CALIFORNIA, VEHICLE CODE SECTION 24800 PROHIBITS THE ACTIVATION OF THE PARKING LIGHTS IN CONJUNCTION WITH THE DAYLIGHT RUNNING LIGHTS WHILE DRIVING. I FILED A COMPLAINT WITH FORD MOTOR CO., AND THEIR RESPONSE WAS THEY HAVE NO INTENTION OF FIXING THIS. THAT THEY DON'T CARE WHAT CALIFORNIA LAW SAYS.  I SPOKE WITH THE LOCAL CALIFORNIA HIGHWAY PATROL OFFICE AND THEY CONFIRMED I COULD BE ISSUED A CITATION FOR THIS INFRACTION. NOW THE ONLY RECOURSE IS TO ALWAYS DRIVE WITH THE DAYLIGHT RUNNING LIGHTS OFF SO THE PARKING LIGHTS ARE NOT ACTIVATED WITH THEM WHILE DRIVING. THE WORK WAS PERFORMED ON 10/27/2020 BY THE LOCAL FORD DEALER.</t>
  </si>
  <si>
    <t>F-150 - 2018. FORD ISSUED RECALL 20C03 (NHTSA 20V-097) TO CORRECT AN ISSUE WITH THE INTENSITY OF THE DAYLIGHT RUNNING LIGHTS ON CERTAIN F150 TRUCKS. WITHOUT INFORMING THE CUSTOMER THE REPROGRAMMING OF THE BODY CONTROL MODULE ALSO NOW ACTIVATES THE PARKING LIGHTS WHENEVER THE DAYLIGHT RUNNING LIGHTS ARE ACTIVATED. IN CALIFORNIA, VEHICLE CODE SECTION 24800 PROHIBITS THE ACTIVATION OF THE PARKING LIGHTS IN CONJUNCTION WITH THE DAYLIGHT RUNNING LIGHTS WHILE DRIVING. I FILED A COMPLAINT WITH FORD MOTOR CO., AND THEIR RESPONSE WAS THEY HAVE NO INTENTION OF FIXING THIS. THAT THEY DON'T CARE WHAT CALIFORNIA LAW SAYS.  I SPOKE WITH THE LOCAL CALIFORNIA HIGHWAY PATROL OFFICE AND THEY CONFIRMED I COULD BE ISSUED A CITATION FOR THIS INFRACTION. NOW THE ONLY RECOURSE IS TO ALWAYS DRIVE WITH THE DAYLIGHT RUNNING LIGHTS OFF SO THE PARKING LIGHTS ARE NOT ACTIVATED WITH THEM WHILE DRIVING. THE WORK WAS PERFORMED ON 10/27/2020 BY THE LOCAL FORD DEALER.</t>
  </si>
  <si>
    <t>1FBAX2CM4GK</t>
  </si>
  <si>
    <t>SIDE SLIDING DOOR HINGES HAVE BROKEN AND HAD TO BE REPLACED SEVERAL TIMES. IT HAS BEEN AN ONGOING AND UNRESOLVED ISSUE WITH THE SIDE DOOR.  THE SIDE DOOR DOES NOT CLOSE PROPERLY AND CURRENTLY WILL NOT CLOSE OR LATCH MAKING IT UNDRIVEABLE AS IT WILL SLIDE OPEN IF ATTEMPTING TO DRIVE. CAR WAS PARKED ON FLAT SURFACE WHEN ATTEMPTING TO CLOSE DOOR THAT WOULD NOT LATCH.</t>
  </si>
  <si>
    <t>SLIDING DOOR HINGE | BROKEN</t>
  </si>
  <si>
    <t>TRANSIT - 2016. SIDE SLIDING DOOR HINGES HAVE BROKEN AND HAD TO BE REPLACED SEVERAL TIMES. IT HAS BEEN AN ONGOING AND UNRESOLVED ISSUE WITH THE SIDE DOOR.  THE SIDE DOOR DOES NOT CLOSE PROPERLY AND CURRENTLY WILL NOT CLOSE OR LATCH MAKING IT UNDRIVEABLE AS IT WILL SLIDE OPEN IF ATTEMPTING TO DRIVE. CAR WAS PARKED ON FLAT SURFACE WHEN ATTEMPTING TO CLOSE DOOR THAT WOULD NOT LATCH.</t>
  </si>
  <si>
    <t>THE DOOR PANELS SEPARATE FROM THE DOOR METAL FRAME DUE TO POOR CLIPS OR FASTENERS USED AT TIME OF MANUFACTURE.  TWO DOORS ON MY VEHICLE CAN BE IMPOSSIBLE TO OPEN.  FORD DEALER INSISTS NO PROBLEM -- I DAMAGED DOORS AND THEREFOR 600$ PER DOOR TO FIX.  I GO ON INTERNET AND SEE MANY MANY OTHERS HAVEING EXACT SAME ISSUE.  BOTH DOORS STARTED EXHIBITING THIS ON DRIVER SIDE ABOUT A MONTH APART.. IF THE CAR CAUGHT FIRE OR I COULD A DANGEROUS COLLISION WAS IMMINENT WHILE PARKED, I COULD NOT GET OUT IN TIME.  ALSO IF AN ACCIDENT OCCURRED, I COULD NOT EXIT IN A TIMELY FASHION</t>
  </si>
  <si>
    <t>ESCAPE - 2017. THE DOOR PANELS SEPARATE FROM THE DOOR METAL FRAME DUE TO POOR CLIPS OR FASTENERS USED AT TIME OF MANUFACTURE.  TWO DOORS ON MY VEHICLE CAN BE IMPOSSIBLE TO OPEN.  FORD DEALER INSISTS NO PROBLEM -- I DAMAGED DOORS AND THEREFOR 600$ PER DOOR TO FIX.  I GO ON INTERNET AND SEE MANY MANY OTHERS HAVEING EXACT SAME ISSUE.  BOTH DOORS STARTED EXHIBITING THIS ON DRIVER SIDE ABOUT A MONTH APART.. IF THE CAR CAUGHT FIRE OR I COULD A DANGEROUS COLLISION WAS IMMINENT WHILE PARKED, I COULD NOT GET OUT IN TIME.  ALSO IF AN ACCIDENT OCCURRED, I COULD NOT EXIT IN A TIMELY FASHION</t>
  </si>
  <si>
    <t>1FM5K8GT1FG</t>
  </si>
  <si>
    <t>ON JAN 20, 2021 MY 2015 FORD EXPLORER LEFT DRIVER SIDE LOWER WINDSHIELD MOULDING PANEL FLEW OFF INTO TRAFFIC.  I WAS TRAVELLING AT 45 MPH ON A WINDY DAY.  I CIRCLED AROUND AND SOMEONE HAD RUN OVER IT AND SO IT WAS NOT REPAIRABLE.  I HAD 96K MILES ON THE CAR.  I GOT THE CAR IN 2017 AND HAVE NOT HAD WINDSHIELD REPLACED.  I SAW A FEW CARS SWERVE AROUND IT BEFORE ANOTHER CAR HIT IT.  THIS COULD CAUSE AN ACCIDENT.</t>
  </si>
  <si>
    <t>EXPLORER - 2015. ON JAN 20, 2021 MY 2015 FORD EXPLORER LEFT DRIVER SIDE LOWER WINDSHIELD MOULDING PANEL FLEW OFF INTO TRAFFIC.  I WAS TRAVELLING AT 45 MPH ON A WINDY DAY.  I CIRCLED AROUND AND SOMEONE HAD RUN OVER IT AND SO IT WAS NOT REPAIRABLE.  I HAD 96K MILES ON THE CAR.  I GOT THE CAR IN 2017 AND HAVE NOT HAD WINDSHIELD REPLACED.  I SAW A FEW CARS SWERVE AROUND IT BEFORE ANOTHER CAR HIT IT.  THIS COULD CAUSE AN ACCIDENT.</t>
  </si>
  <si>
    <t>1FTER1FH1LL</t>
  </si>
  <si>
    <t>REAR PASSENGER SIDE DOOR IS HARD TO OPEN AND CLOSE. MY SEVEN YEAR OLD CAN'T OPEN IT WITHOUT HELP ON THAT SIDE. WARNING LIGHT COMES ON WHILE DRIVING SOMETIMES WHEN IT IS CLOSED. AFTER PARKING THE PROBLEM CAUSES THE REAR TAILGATE TO STAY ON TO DRAIN BATTERY BECAUSE TRUCK REGISTERS THE DOOR AS AJAR. HAVE TO SLAM AND RELOCK SEVERAL TIMES TO GET WARNING AND LIGHTS TO TURN OFF. WHEN AN OBJECT IS IN THAT DOOR'S POCKET THE PROBLEM IS WORSE AND IT MAY MAKE THE ALARM GO OFF HOURS AFTER PARKING. OFTEN TAKES SEVERAL ATTEMPTS OF OPENING AND CLOSING DOORS AND TURNING INTERIOR LIGHTS ON AND OFF TO GET THE TRUCK LOCKED WITH ALL THE LIGHTS OFF.</t>
  </si>
  <si>
    <t xml:space="preserve">DOOR | EFFORT TO CLOSE </t>
  </si>
  <si>
    <t>RANGER - 2020. REAR PASSENGER SIDE DOOR IS HARD TO OPEN AND CLOSE. MY SEVEN YEAR OLD CAN'T OPEN IT WITHOUT HELP ON THAT SIDE. WARNING LIGHT COMES ON WHILE DRIVING SOMETIMES WHEN IT IS CLOSED. AFTER PARKING THE PROBLEM CAUSES THE REAR TAILGATE TO STAY ON TO DRAIN BATTERY BECAUSE TRUCK REGISTERS THE DOOR AS AJAR. HAVE TO SLAM AND RELOCK SEVERAL TIMES TO GET WARNING AND LIGHTS TO TURN OFF. WHEN AN OBJECT IS IN THAT DOOR'S POCKET THE PROBLEM IS WORSE AND IT MAY MAKE THE ALARM GO OFF HOURS AFTER PARKING. OFTEN TAKES SEVERAL ATTEMPTS OF OPENING AND CLOSING DOORS AND TURNING INTERIOR LIGHTS ON AND OFF TO GET THE TRUCK LOCKED WITH ALL THE LIGHTS OFF.</t>
  </si>
  <si>
    <t>3FA6P0K96GR</t>
  </si>
  <si>
    <t>TRUNK POPS OPEN RANDOMLY WHILE DRIVING OR PARKED SEVERAL TIMES A DAY. WHEN I SHUT IT, I CAN HEAR IT CLICKING SOMETIMES &amp; IT POPS BACK OPEN BY ITSELF. OTHER TIMES, IT'S SILENT AND I THINK IT'S OK AND IT POPS BACK OPEN AGAIN. THE FOB IS NOT ON ME WHEN THIS HAPPENS, I'M NOT TOUCHING THE VEHICLE AT ALL. IT HAS STARTED SINCE WINTER BEGAN. PLEASE LOOK INTO THIS, I FOUND YEARS WORTH OF CONSUMER COMPLAINTS JUST DOING A SIMPLE ONLINE SEARCH TO HELP ME FIGURE THIS OUT. OBVIOUS MANUFACTURERS FLAW.</t>
  </si>
  <si>
    <t>FUSION - 2016. TRUNK POPS OPEN RANDOMLY WHILE DRIVING OR PARKED SEVERAL TIMES A DAY. WHEN I SHUT IT, I CAN HEAR IT CLICKING SOMETIMES &amp; IT POPS BACK OPEN BY ITSELF. OTHER TIMES, IT'S SILENT AND I THINK IT'S OK AND IT POPS BACK OPEN AGAIN. THE FOB IS NOT ON ME WHEN THIS HAPPENS, I'M NOT TOUCHING THE VEHICLE AT ALL. IT HAS STARTED SINCE WINTER BEGAN. PLEASE LOOK INTO THIS, I FOUND YEARS WORTH OF CONSUMER COMPLAINTS JUST DOING A SIMPLE ONLINE SEARCH TO HELP ME FIGURE THIS OUT. OBVIOUS MANUFACTURERS FLAW.</t>
  </si>
  <si>
    <t>1FTFW1E54JF</t>
  </si>
  <si>
    <t>ELECTRIC TAILGATE LATCH FAILS CAUSING TAILGATE TO OPEN UNEXPECTEDLY; HAPPENS WHETHER IN MOTION OR STANDING STILL.  EVIDENTLY THERE IS A RECALL FOR THIS PROBLEM IN CANADA, BUT NOT THE US.</t>
  </si>
  <si>
    <t>F-150 - 2018. ELECTRIC TAILGATE LATCH FAILS CAUSING TAILGATE TO OPEN UNEXPECTEDLY; HAPPENS WHETHER IN MOTION OR STANDING STILL.  EVIDENTLY THERE IS A RECALL FOR THIS PROBLEM IN CANADA, BUT NOT THE US.</t>
  </si>
  <si>
    <t>1FT8W2BT4ME</t>
  </si>
  <si>
    <t>AUTOMATIC TAIL GATE OPENING WHILE DRIVING ON CITY STREET.</t>
  </si>
  <si>
    <t>F-250 - 2021. AUTOMATIC TAIL GATE OPENING WHILE DRIVING ON CITY STREET.</t>
  </si>
  <si>
    <t>1FTEW1EG8HK</t>
  </si>
  <si>
    <t>THE DOORS WILL NOT OPEN WHEN THE WEATHER IS BELOW FREEZING. AFTER LETTING THE TRUCK HEAT UP FOR APPROXIMATELY 30 MINUTES, I WAS ABLE TO PRY OPEN THE DOOR, HOWEVER WHEN I ATTEMPTED TO CLOSE THEM, THEY WOULD NOT LATCH. AFTER ANOTHER 30 MINUTES, I WAS ABLE TO CLOSE THE DOOR AND PRESS THE LOCK BUTTON TO GET THEM TO LATCH, BUT THEN THE DOORS WOULD NOT OPEN AT ALL AFTERWARDS DESPITE MY PRYING. THIS IS A MAJOR SAFETY ISSUE AS I HAD MY TODDLER IN THE BACK SEAT AND I COULD NOT ACCESS THE TRUCK. THIS HAS HAPPENED AFTER I'VE ALREADY HAD IT TAKEN INTO THE DEALERSHIP WHERE THEY PERFORMED THEIR RECALL FIX, THE FIX DID NOT WORK AND THEY SAY THEY HAVE NOTHING ELSE THEY CAN DO.</t>
  </si>
  <si>
    <t>F-150 - 2017. THE DOORS WILL NOT OPEN WHEN THE WEATHER IS BELOW FREEZING. AFTER LETTING THE TRUCK HEAT UP FOR APPROXIMATELY 30 MINUTES, I WAS ABLE TO PRY OPEN THE DOOR, HOWEVER WHEN I ATTEMPTED TO CLOSE THEM, THEY WOULD NOT LATCH. AFTER ANOTHER 30 MINUTES, I WAS ABLE TO CLOSE THE DOOR AND PRESS THE LOCK BUTTON TO GET THEM TO LATCH, BUT THEN THE DOORS WOULD NOT OPEN AT ALL AFTERWARDS DESPITE MY PRYING. THIS IS A MAJOR SAFETY ISSUE AS I HAD MY TODDLER IN THE BACK SEAT AND I COULD NOT ACCESS THE TRUCK. THIS HAS HAPPENED AFTER I'VE ALREADY HAD IT TAKEN INTO THE DEALERSHIP WHERE THEY PERFORMED THEIR RECALL FIX, THE FIX DID NOT WORK AND THEY SAY THEY HAVE NOTHING ELSE THEY CAN DO.</t>
  </si>
  <si>
    <t>1FTEW1EG9FF</t>
  </si>
  <si>
    <t>MY 2015 F150 KING RANCH REAR WINDOW GLASS SHATTERED. I WAS DRIVING ON HE INTERSTATE I20 AND HEARD A BIG BANG AND THE GLASS SHATTERED AND I STOPPED. NO MARKS ARE ANYONE CLOSE TO ME WHILE DRIVING.  IT JUST EXPLODED AND I DID NOT HAVE REAR DEFROSTER ON.  TO REPLACE IS $430 PLUS TAX.  FORD NEEDS TO ISSUE A RECALL.</t>
  </si>
  <si>
    <t>F-150 - 2015. MY 2015 F150 KING RANCH REAR WINDOW GLASS SHATTERED. I WAS DRIVING ON HE INTERSTATE I20 AND HEARD A BIG BANG AND THE GLASS SHATTERED AND I STOPPED. NO MARKS ARE ANYONE CLOSE TO ME WHILE DRIVING.  IT JUST EXPLODED AND I DID NOT HAVE REAR DEFROSTER ON.  TO REPLACE IS $430 PLUS TAX.  FORD NEEDS TO ISSUE A RECALL.</t>
  </si>
  <si>
    <t>1FTEW1EGXGK</t>
  </si>
  <si>
    <t>DURING COLD WEATHER THE VEHICLE DOORS WILL EITHER NOT OPEN OR WILL NOT SHUT ONCE OPENED UNTIL THE INTERIOR OF THE TRUCK WARMS UP. I HAVE HAD MY TRUCK IN PREVIOUSLY FOR A RECALL ON THIS EXACT PROBLEM. THIS MORNING MY DRIVER'S SIDE DOOR WOULD NOT LATCH SHUT AFTER I OPENED THE DOOR. I HAD TO PULL THE DOOR SHUT AND FINALLY GOT THE DOOR LOCKS TO HOLD THE DOOR SO I COULD DRIVE TO WORK. ONCE THE VEHICLE INTERIOR WARMED I WAS ABLE TO PROPERLY SHUT MY DOOR. I CALLED MY FORD DEALER TODAY AND THEY SAID IT WOULD NOT BE COVERED UNDER WARRANTY. THIS IS A HUGE SAFETY PROBLEM THAT HORD HAS KNOWN ABOUT FOR YEARS AND STILL HAVEN'T FIXED THE PROBLEM.</t>
  </si>
  <si>
    <t>F-150 - 2016. DURING COLD WEATHER THE VEHICLE DOORS WILL EITHER NOT OPEN OR WILL NOT SHUT ONCE OPENED UNTIL THE INTERIOR OF THE TRUCK WARMS UP. I HAVE HAD MY TRUCK IN PREVIOUSLY FOR A RECALL ON THIS EXACT PROBLEM. THIS MORNING MY DRIVER'S SIDE DOOR WOULD NOT LATCH SHUT AFTER I OPENED THE DOOR. I HAD TO PULL THE DOOR SHUT AND FINALLY GOT THE DOOR LOCKS TO HOLD THE DOOR SO I COULD DRIVE TO WORK. ONCE THE VEHICLE INTERIOR WARMED I WAS ABLE TO PROPERLY SHUT MY DOOR. I CALLED MY FORD DEALER TODAY AND THEY SAID IT WOULD NOT BE COVERED UNDER WARRANTY. THIS IS A HUGE SAFETY PROBLEM THAT HORD HAS KNOWN ABOUT FOR YEARS AND STILL HAVEN'T FIXED THE PROBLEM.</t>
  </si>
  <si>
    <t>1FM5K8GT3JG</t>
  </si>
  <si>
    <t>ON JANUARY 24, 2021 I BOUGHT MY CERTIFIED PRE-OWNED 2018 FORD EXPLORER SPORT. THE FOLLOWING WEEK I HEARD AN INTERMITTENT BANGING SOUND WHEN DRIVING DOWN THE ROAD AT APPROX. 60 MPH. WHEN I GOT HOME I SAW THAT THE PLASTIC COVERINGS OF THE ROOF RACK RAILS WERE COMING OFF AND WERE WHAT WAS MAKING THE BANGING SOUND. FROM RESEARCHING THE ISSUE ONLINE IT APPEARS IF LEFT UNADDRESSED THE COVERS CAN FLY OFF THE VEHICLE WHILE ON THE ROAD. UNFORTUNATELY FORD HAS YET TO PROVIDE A FIX. THERE ARE HUNDREDS OF COMPLAINTS FROM PEOPLE ONLINE SHOW THIS IS A VERY COMMON PROBLEM AND FORD HAS YET TO PROVIDE A ADEQUATE SOLUTION FOR. SOME PEOPLE HAVE STATED THAT FORD'S FIX IS TO APPLY SILICONE TO THE CLIPS THAT COME LOOSE. UPON INSPECTION I SEE THAT SILICONE HAD BEEN APPLIED TO MINE PREVIOUSLY (NOT BY ME) AND THAT, LIKE MANY OTHER REPORT, THIS DOES NOT HOLD/ RESOLVE THE PROBLEM. MANY MORE USER COMPLAINTS OF THIS ISSUE CAN BE FOUND HERE HTTPS://WWW.CARGURUS.COM/CARS/DISCUSSION-T73385_DS991660</t>
  </si>
  <si>
    <t>EXPLORER - 2018. ON JANUARY 24, 2021 I BOUGHT MY CERTIFIED PRE-OWNED 2018 FORD EXPLORER SPORT. THE FOLLOWING WEEK I HEARD AN INTERMITTENT BANGING SOUND WHEN DRIVING DOWN THE ROAD AT APPROX. 60 MPH. WHEN I GOT HOME I SAW THAT THE PLASTIC COVERINGS OF THE ROOF RACK RAILS WERE COMING OFF AND WERE WHAT WAS MAKING THE BANGING SOUND. FROM RESEARCHING THE ISSUE ONLINE IT APPEARS IF LEFT UNADDRESSED THE COVERS CAN FLY OFF THE VEHICLE WHILE ON THE ROAD. UNFORTUNATELY FORD HAS YET TO PROVIDE A FIX. THERE ARE HUNDREDS OF COMPLAINTS FROM PEOPLE ONLINE SHOW THIS IS A VERY COMMON PROBLEM AND FORD HAS YET TO PROVIDE A ADEQUATE SOLUTION FOR. SOME PEOPLE HAVE STATED THAT FORD'S FIX IS TO APPLY SILICONE TO THE CLIPS THAT COME LOOSE. UPON INSPECTION I SEE THAT SILICONE HAD BEEN APPLIED TO MINE PREVIOUSLY (NOT BY ME) AND THAT, LIKE MANY OTHER REPORT, THIS DOES NOT HOLD/ RESOLVE THE PROBLEM. MANY MORE USER COMPLAINTS OF THIS ISSUE CAN BE FOUND HERE HTTPS://WWW.CARGURUS.COM/CARS/DISCUSSION-T73385_DS991660</t>
  </si>
  <si>
    <t>1FTEW1EP8GF</t>
  </si>
  <si>
    <t>TL* THE CONTACT OWNS A 2016 FORD F-150. THE CONTACT STATED THAT WHILE ATTEMPTING TO OPERATE THE PANORAMIC SUNROOF, ONE OF THE RAILINGS FOR THE MOON ROOF FRACTURED CAUSING THE MOON ROOF TO REMAIN IN A PARTIALLY OPENED POSITION AND NO LONGER ABLE TO CLOSE PROPERLY. THE CONTACT CONTACTED SHARP MOTOR COMPANY INC (1516 W COLLEGE ST, PULASKI, TN 38478, (931)363-2533) AND WAS INFORMED THAT THE VIN WAS NOT UNDER RECALL. THE CONTACT WAS ALSO INFORMED THAT THE VEHICLE WAS NO LONGER UNDER WARRANTY. THE VEHICLE WAS NOT DIAGNOSED NOR REPAIRED. THE MANUFACTURER WAS MADE AWARE OF THE FAILURE. THE APPROXIMATE FAILURE MILEAGE WAS 60,000.</t>
  </si>
  <si>
    <t>MOONROOF RAIL | BROKEN</t>
  </si>
  <si>
    <t>F-150 - 2016. TL* THE CONTACT OWNS A 2016 FORD F-150. THE CONTACT STATED THAT WHILE ATTEMPTING TO OPERATE THE PANORAMIC SUNROOF, ONE OF THE RAILINGS FOR THE MOON ROOF FRACTURED CAUSING THE MOON ROOF TO REMAIN IN A PARTIALLY OPENED POSITION AND NO LONGER ABLE TO CLOSE PROPERLY. THE CONTACT CONTACTED SHARP MOTOR COMPANY INC (1516 W COLLEGE ST, PULASKI, TN 38478, (931)363-2533) AND WAS INFORMED THAT THE VIN WAS NOT UNDER RECALL. THE CONTACT WAS ALSO INFORMED THAT THE VEHICLE WAS NO LONGER UNDER WARRANTY. THE VEHICLE WAS NOT DIAGNOSED NOR REPAIRED. THE MANUFACTURER WAS MADE AWARE OF THE FAILURE. THE APPROXIMATE FAILURE MILEAGE WAS 60,000.</t>
  </si>
  <si>
    <t>TL* THE CONTACT OWNS A 2018 FORD F-150. THE CONTACT STATED THAT ALL FOUR DOOR LATCHES CEASED, CAUSING A FAILURE TO LATCH THE DOORS SECURELY. THE CONTACT ALSO STATED THAT THE DOORS WOULD OPEN INADVERTENTLY WHILE DRIVING. THE VEHICLE WAS TAKEN TO VERNER-CADBY FORD INC (1240 BLOOMFIELD AVE, FAIRFIELD, NJ 07004) WHERE A PLASTIC GASKET WAS INSERTED IN ALL FOUR DOORS TO FIX THE ISSUE HOWEVER, THE REPAIRS FAILED TO FIX THE FAILURE. THE CONTACT CALLED THE SAME DEALER AND WAS INFORMED THAT THERE WAS NO FIX TO THE PROBLEM THE VEHICLE WAS EXPERIENCING. THE CONTACT MENTIONED THAT THE VEHICLE WAS TAKEN TO THE SAME DEALER FOUR TIMES FOR THE SAME FAILURE. THE MANUFACTURER WAS NOT MADE AWARE OF THE FAILURE. THE FAILURE MILEAGE WAS APPROXIMATELY 27,000.</t>
  </si>
  <si>
    <t>F-150 - 2018. TL* THE CONTACT OWNS A 2018 FORD F-150. THE CONTACT STATED THAT ALL FOUR DOOR LATCHES CEASED, CAUSING A FAILURE TO LATCH THE DOORS SECURELY. THE CONTACT ALSO STATED THAT THE DOORS WOULD OPEN INADVERTENTLY WHILE DRIVING. THE VEHICLE WAS TAKEN TO VERNER-CADBY FORD INC (1240 BLOOMFIELD AVE, FAIRFIELD, NJ 07004) WHERE A PLASTIC GASKET WAS INSERTED IN ALL FOUR DOORS TO FIX THE ISSUE HOWEVER, THE REPAIRS FAILED TO FIX THE FAILURE. THE CONTACT CALLED THE SAME DEALER AND WAS INFORMED THAT THERE WAS NO FIX TO THE PROBLEM THE VEHICLE WAS EXPERIENCING. THE CONTACT MENTIONED THAT THE VEHICLE WAS TAKEN TO THE SAME DEALER FOUR TIMES FOR THE SAME FAILURE. THE MANUFACTURER WAS NOT MADE AWARE OF THE FAILURE. THE FAILURE MILEAGE WAS APPROXIMATELY 27,000.</t>
  </si>
  <si>
    <t>1FT7W2B68KE</t>
  </si>
  <si>
    <t>WAS DRIVING DOWN THE HIGHWAY , TAILGATE OPENED ON ITS OWN AND TAILGATE FELL OFF</t>
  </si>
  <si>
    <t>F-250 - 2019. WAS DRIVING DOWN THE HIGHWAY , TAILGATE OPENED ON ITS OWN AND TAILGATE FELL OFF</t>
  </si>
  <si>
    <t>1FMSK8DH9LG</t>
  </si>
  <si>
    <t>DRIVERS DOOR LOCKS AND WILL NOT LET YOU ENTER AND/OR EXIT VEHICLE AT ITS DISCRETION .  I AM HANDICAPPED AND CANNOT CLIMB OVER SEATS TO EXIT VEHICLE.  ONLY HAPPENS TO DRIVER'S DOOR.  WOULD BE SAFETY ISSUE IF IN AN ACCIDENT AND/OR FIRE.</t>
  </si>
  <si>
    <t>EXPLORER - 2020. DRIVERS DOOR LOCKS AND WILL NOT LET YOU ENTER AND/OR EXIT VEHICLE AT ITS DISCRETION .  I AM HANDICAPPED AND CANNOT CLIMB OVER SEATS TO EXIT VEHICLE.  ONLY HAPPENS TO DRIVER'S DOOR.  WOULD BE SAFETY ISSUE IF IN AN ACCIDENT AND/OR FIRE.</t>
  </si>
  <si>
    <t>3FA6P0LU0GR</t>
  </si>
  <si>
    <t xml:space="preserve">MY TRUNK KEPT POPPING OPEN ONCE IN A WHILE.  I FINALLY LEFT MY KEY FOB A LONG WAY FROM THE VEHICLE AND IT STILL POPPED OPEN.  I EAT MY LUNCH IN MY CAR AT WORK AND I WAS SITTING THERE AND ALL OF THE SUDDEN THE TRUNK POPPED OPEN BY ITSELF AND THEN I HEARD THE DOOR LOCKS CLICK OPEN.  SO I DECIDED WHEN I FINISHED MY LUNCH TO LOCK IT UP AND PUT MY KEYS BACK IN MY OFFICE.  LATER I WALKED OUT BECAUSE SOMEONE TOLD ME MY TRUNK WAS OPEN.  NOT ONLY WAS MY TRUNK WIDE OPEN BUT MY DOOR WAS UNLOCKED.    I WAS HOME ONE DAY AND WE HAD TEMPERATURES IN THE 80'S THAT DAY AND THE CAR WAS WIGGING OUT.  THE KEY PAD ON THE SIDE WAS LIGHTING UP AND FADING OUT AND THE TRUNK WAS CLICKING LIKE CRAZY (IT WAS ALREADY IN THE OPEN POSITION) AND I KEPT HEARING THE DOORS UNLOCKING CONSTANTLY.  THIS MUST'VE HAPPEND ALL NIGHT LONG BECAUSE MY BATTERY WAS DEAD IN THE MORNING.    I MADE AN APPOINTMENT AT PENSKE FORD IN LA MESA, CA. I BROUGHT IT IN AND HE SAID HE NEVER HEARD OF THE PROBLEM.  BUT ONLINE THERE ARE QUITE OF FEW PEOPLE THAT HAVE THIS ISSUE.  HE ASKED ME ABOUT MY BATTERY BECAUSE I TOLD HIM IT KILLED IT AND I HAD TO CHARGE IT.  HE LOOKED AND IT WAS OVER 5 YEARS OLD.  SO, I REPLACED THE BATTERY.  SO, MY WIFE TOLD ME IT WAS WIDE OPEN AGAIN THIS MORNING AT 5:30 AM.  NOW I HAVE TO BRING IT BACK TO FORD.  IWITH SO MANY PEOPLE HAVING THE SAME ISSUE.  CAN'T SOMEONE MAKE THEM DO A RECALL ON THIS?  WHY SHOULD WE HAVE TO PAY OUT OF OUR POCKETS FOR THEIR INABILITY TO BUILD A QUALITY VEHICLE?  NOW I HAVE TO DROP IT OFF THERE AND THEY SAID THAT THEY HAVE TO WAIT FOR THE ISSUE TO HAPPEN SO THEY CAN SEE FOR THEMSELVES.  I'M OFFICIALLY CARLESS UNTIL THEY FIGURE IT OUT.  NOTHING LIKE SPENDING OVER $22,000 ON A CAR THAT I CAN'T USE.  OH.. ALSO IT HAPPENS WHILE I'M DRIVING SO THE TRUNK POPS OPEN AND BLOCKS MY ENTIRE  REAR VIEW MIRROR.  </t>
  </si>
  <si>
    <t xml:space="preserve">FUSION - 2016. MY TRUNK KEPT POPPING OPEN ONCE IN A WHILE.  I FINALLY LEFT MY KEY FOB A LONG WAY FROM THE VEHICLE AND IT STILL POPPED OPEN.  I EAT MY LUNCH IN MY CAR AT WORK AND I WAS SITTING THERE AND ALL OF THE SUDDEN THE TRUNK POPPED OPEN BY ITSELF AND THEN I HEARD THE DOOR LOCKS CLICK OPEN.  SO I DECIDED WHEN I FINISHED MY LUNCH TO LOCK IT UP AND PUT MY KEYS BACK IN MY OFFICE.  LATER I WALKED OUT BECAUSE SOMEONE TOLD ME MY TRUNK WAS OPEN.  NOT ONLY WAS MY TRUNK WIDE OPEN BUT MY DOOR WAS UNLOCKED.    I WAS HOME ONE DAY AND WE HAD TEMPERATURES IN THE 80'S THAT DAY AND THE CAR WAS WIGGING OUT.  THE KEY PAD ON THE SIDE WAS LIGHTING UP AND FADING OUT AND THE TRUNK WAS CLICKING LIKE CRAZY (IT WAS ALREADY IN THE OPEN POSITION) AND I KEPT HEARING THE DOORS UNLOCKING CONSTANTLY.  THIS MUST'VE HAPPEND ALL NIGHT LONG BECAUSE MY BATTERY WAS DEAD IN THE MORNING.    I MADE AN APPOINTMENT AT PENSKE FORD IN LA MESA, CA. I BROUGHT IT IN AND HE SAID HE NEVER HEARD OF THE PROBLEM.  BUT ONLINE THERE ARE QUITE OF FEW PEOPLE THAT HAVE THIS ISSUE.  HE ASKED ME ABOUT MY BATTERY BECAUSE I TOLD HIM IT KILLED IT AND I HAD TO CHARGE IT.  HE LOOKED AND IT WAS OVER 5 YEARS OLD.  SO, I REPLACED THE BATTERY.  SO, MY WIFE TOLD ME IT WAS WIDE OPEN AGAIN THIS MORNING AT 5:30 AM.  NOW I HAVE TO BRING IT BACK TO FORD.  IWITH SO MANY PEOPLE HAVING THE SAME ISSUE.  CAN'T SOMEONE MAKE THEM DO A RECALL ON THIS?  WHY SHOULD WE HAVE TO PAY OUT OF OUR POCKETS FOR THEIR INABILITY TO BUILD A QUALITY VEHICLE?  NOW I HAVE TO DROP IT OFF THERE AND THEY SAID THAT THEY HAVE TO WAIT FOR THE ISSUE TO HAPPEN SO THEY CAN SEE FOR THEMSELVES.  I'M OFFICIALLY CARLESS UNTIL THEY FIGURE IT OUT.  NOTHING LIKE SPENDING OVER $22,000 ON A CAR THAT I CAN'T USE.  OH.. ALSO IT HAPPENS WHILE I'M DRIVING SO THE TRUNK POPS OPEN AND BLOCKS MY ENTIRE  REAR VIEW MIRROR.  </t>
  </si>
  <si>
    <t>1FTMF1EFXHF</t>
  </si>
  <si>
    <t>CABIN HEATING/WINDSHIELD DEFROSTING SYSTEM NOT WORKING, ONLY BLOWS SOME WARM AIR THROUGH PASSENGER SIDE DASH VENTS, ONLY COLD AIR TO FLOOR, DRIVERS SIDE DASH VENTS AND WINDSHIELD DEFROST.  UNABLE TO CLEAR FOG/FROST FROM WINDSHIELD {SAFETY ISSUE}, PER FORD TSB 20-2236  FORD DEALERSHIP NOT FAMILIAR WITH THE TSB.</t>
  </si>
  <si>
    <t>F-150 - 2017. CABIN HEATING/WINDSHIELD DEFROSTING SYSTEM NOT WORKING, ONLY BLOWS SOME WARM AIR THROUGH PASSENGER SIDE DASH VENTS, ONLY COLD AIR TO FLOOR, DRIVERS SIDE DASH VENTS AND WINDSHIELD DEFROST.  UNABLE TO CLEAR FOG/FROST FROM WINDSHIELD {SAFETY ISSUE}, PER FORD TSB 20-2236  FORD DEALERSHIP NOT FAMILIAR WITH THE TSB.</t>
  </si>
  <si>
    <t>1FMCU0F79HU</t>
  </si>
  <si>
    <t>THE PAINT IS PEELING NEXT TO THE WINDSHIELD ON DRIVER'S SIDE POST A. THE PAINT IS NOT EVEN STICKING TO THE VEHICLE IN THIS AREA</t>
  </si>
  <si>
    <t>ESCAPE - 2017. THE PAINT IS PEELING NEXT TO THE WINDSHIELD ON DRIVER'S SIDE POST A. THE PAINT IS NOT EVEN STICKING TO THE VEHICLE IN THIS AREA</t>
  </si>
  <si>
    <t>THE DRIVER'S AND PASSENGER SIDE WINDSHIELD PILLAR MOLDINGS ARE LOOSE AND COMING OFF AND MAKING A VIBRATION SOUND WHILE DRIVING AT ANY SPEED OVER 30 MPH. I HAVE READ MULTIPLE COMPLAINTS OF THEM FLYING OFF WHILE DRIVING AND POTENTIALLY CAUSING AN ACCIDENT TO OTHER MOTORISTS. I HAVE HAD THEM CHECKED BY THE DEALER AND THERE IS NO RECALL FOR THEM.</t>
  </si>
  <si>
    <t>EXPLORER - 2017. THE DRIVER'S AND PASSENGER SIDE WINDSHIELD PILLAR MOLDINGS ARE LOOSE AND COMING OFF AND MAKING A VIBRATION SOUND WHILE DRIVING AT ANY SPEED OVER 30 MPH. I HAVE READ MULTIPLE COMPLAINTS OF THEM FLYING OFF WHILE DRIVING AND POTENTIALLY CAUSING AN ACCIDENT TO OTHER MOTORISTS. I HAVE HAD THEM CHECKED BY THE DEALER AND THERE IS NO RECALL FOR THEM.</t>
  </si>
  <si>
    <t>1FM5K7B82FG</t>
  </si>
  <si>
    <t xml:space="preserve">THE WINDSHIELD WINDOW RUBBER SIDINGS ARE BREAKING APART ON BOTH SIDES.  THIS IS A SAFETY ISSUE BECAUSE THE WINDOW CAN FALL APART WHILE I'M DRIVING.  THE SECOND ISSUE IS WITH A RECALL ON THE PANELS ON THE DRIVER AND PASSENGER DOORS COMING APART. THE FORD DEALER SUPPOSEDLY FIXED IT BUT THE PASSENGER PANEL IS COMING APART WHAT CAN I DO WITH RECALL THAT I WAS INFORMED HAS EXPIRED.         </t>
  </si>
  <si>
    <t xml:space="preserve">EXPLORER - 2015. THE WINDSHIELD WINDOW RUBBER SIDINGS ARE BREAKING APART ON BOTH SIDES.  THIS IS A SAFETY ISSUE BECAUSE THE WINDOW CAN FALL APART WHILE I'M DRIVING.  THE SECOND ISSUE IS WITH A RECALL ON THE PANELS ON THE DRIVER AND PASSENGER DOORS COMING APART. THE FORD DEALER SUPPOSEDLY FIXED IT BUT THE PASSENGER PANEL IS COMING APART WHAT CAN I DO WITH RECALL THAT I WAS INFORMED HAS EXPIRED.         </t>
  </si>
  <si>
    <t>3FADP4BJ4FM</t>
  </si>
  <si>
    <t>VEHICLE'S FRONT DRIVER SIDE WINDOW SPONTANEOUSLY FELL OFF TRACK AND INTO THE DOOR WHILE IN A CAR WASH AT DEALERSHIP. OPERATOR WAS OVERCOME WITH WATER, ENTIRE INTERIOR WAS SOAKING WET.</t>
  </si>
  <si>
    <t>SIDE WINDOW  | DETACHED</t>
  </si>
  <si>
    <t>FIESTA - 2015. VEHICLE'S FRONT DRIVER SIDE WINDOW SPONTANEOUSLY FELL OFF TRACK AND INTO THE DOOR WHILE IN A CAR WASH AT DEALERSHIP. OPERATOR WAS OVERCOME WITH WATER, ENTIRE INTERIOR WAS SOAKING WET.</t>
  </si>
  <si>
    <t>3FADP4AJ1GM</t>
  </si>
  <si>
    <t>THE DRIVER SIDE DOOR LATCH FAILED. NO LONGER HOLDS THE DOOR CLOSED. WHEN CLOSED, THE DOOR CAN BE PUSHED OPEN FROM THE INSIDE WITHOUT TOUCHING THE DOOR HANDLE. THE CAR RECOGNIZES THE DOOR AS ALWAYS OPEN. THE VEHICLE WAS STATIONARY.</t>
  </si>
  <si>
    <t>FIESTA - 2016. THE DRIVER SIDE DOOR LATCH FAILED. NO LONGER HOLDS THE DOOR CLOSED. WHEN CLOSED, THE DOOR CAN BE PUSHED OPEN FROM THE INSIDE WITHOUT TOUCHING THE DOOR HANDLE. THE CAR RECOGNIZES THE DOOR AS ALWAYS OPEN. THE VEHICLE WAS STATIONARY.</t>
  </si>
  <si>
    <t>ON THE DAY OF 02/16/2021 I HAD THE REMOTE START ON THE TRUCK SO IT WILL WARM UP AND I HAVE EVERYTHING PRESET ALREADY FOR WARM HEATED AIR AND THE BACK GLASS HEATER AND MIRROR HEATERS TURNED ON. WHEN I GET INTO THE TRUCK IT WAS WARM AND OIL WAS BROUGHT UP TO TEMP SO I WAS READY TO HEAD OUT. WHEN I NOTICED OUT OF MY REAR VIEW MIRROR THAT THE BACK GLASS WAS SHATTERED DRIVER SIDE IT IS A 3 PIECE/1 PIECE GLASS SO IT'S SEPARATED PIECES OF GLASS BY A DIVIDER BUT CAN ONLY BE REPLACED BY BUYING THE WHOLE PIECE AND KIT. I'VE NOTICED THERE HAVE BEEN SEVERAL OTHER INCIDENTS ON THIS VEHICLE IT IS A 2014 F-150 SUPER CREW 4X4 I'M SUPER UPSET SEEING AS THE TRUCK I HAVEN'T HAD LONG AND ALSO THE FACT THAT FORD DOESN'T WANNA OWN UP TO THEIR FLAW IN THE GLASS. I ALSO LIVE OUT IN THE COUNTRY SO VERY UNLIKELY SOMEONE DID THIS TO MY TRUCK MY DRIVE WAY IS PRETTY LONG SO IT ALL MAKES SENSE THIS SHOULD BE A RECALL IF THIS WOULD HAVE HAPPENED WHILE DRIVING I'M SURE THE LOUD POP OF THE GLASS SHATTERED WOULD HAVE DISTRACTED ME ENOUGH TO HAVE AN ACCIDENT AND INJURE MYSELF OR OTHERS. CONSIDERING MY FIRST ASSUMPTION WOULD BE A GUN GOING OFF AND SOMEONE IS FIRING AT ME.</t>
  </si>
  <si>
    <t>F-150 - 2014. ON THE DAY OF 02/16/2021 I HAD THE REMOTE START ON THE TRUCK SO IT WILL WARM UP AND I HAVE EVERYTHING PRESET ALREADY FOR WARM HEATED AIR AND THE BACK GLASS HEATER AND MIRROR HEATERS TURNED ON. WHEN I GET INTO THE TRUCK IT WAS WARM AND OIL WAS BROUGHT UP TO TEMP SO I WAS READY TO HEAD OUT. WHEN I NOTICED OUT OF MY REAR VIEW MIRROR THAT THE BACK GLASS WAS SHATTERED DRIVER SIDE IT IS A 3 PIECE/1 PIECE GLASS SO IT'S SEPARATED PIECES OF GLASS BY A DIVIDER BUT CAN ONLY BE REPLACED BY BUYING THE WHOLE PIECE AND KIT. I'VE NOTICED THERE HAVE BEEN SEVERAL OTHER INCIDENTS ON THIS VEHICLE IT IS A 2014 F-150 SUPER CREW 4X4 I'M SUPER UPSET SEEING AS THE TRUCK I HAVEN'T HAD LONG AND ALSO THE FACT THAT FORD DOESN'T WANNA OWN UP TO THEIR FLAW IN THE GLASS. I ALSO LIVE OUT IN THE COUNTRY SO VERY UNLIKELY SOMEONE DID THIS TO MY TRUCK MY DRIVE WAY IS PRETTY LONG SO IT ALL MAKES SENSE THIS SHOULD BE A RECALL IF THIS WOULD HAVE HAPPENED WHILE DRIVING I'M SURE THE LOUD POP OF THE GLASS SHATTERED WOULD HAVE DISTRACTED ME ENOUGH TO HAVE AN ACCIDENT AND INJURE MYSELF OR OTHERS. CONSIDERING MY FIRST ASSUMPTION WOULD BE A GUN GOING OFF AND SOMEONE IS FIRING AT ME.</t>
  </si>
  <si>
    <t>1FTEW1EP8HF</t>
  </si>
  <si>
    <t>DRIVER AND PASSENGER LOCKS WILL FREEZE AND THEY WILL NOT CLOSE OR LOCK. VERY DANGEROUS.</t>
  </si>
  <si>
    <t>F-150 - 2017. DRIVER AND PASSENGER LOCKS WILL FREEZE AND THEY WILL NOT CLOSE OR LOCK. VERY DANGEROUS.</t>
  </si>
  <si>
    <t>1FTEX1EP1HK</t>
  </si>
  <si>
    <t xml:space="preserve">IN BELOW FREEZINNG TEMPS THE DOOR LATCHES FREEZE UP.  MAKIG IT HARD TO ENTER THE TRUCK AND ONCE IN THE DOORS REFUSE TO LATCH CLOSED, SO UNLESS YOU WANT TO DRIVE AROUND WITH THE DOORS UNLATCKED YOU HAVE TO WAIT UNTIL THE TRUCK WARM UP ENOUGH TO THAW THE LATCHES.  NOT WHAT YOU WANT FROM A $38K TRUCK  .  </t>
  </si>
  <si>
    <t xml:space="preserve">F-150 - 2017. IN BELOW FREEZINNG TEMPS THE DOOR LATCHES FREEZE UP.  MAKIG IT HARD TO ENTER THE TRUCK AND ONCE IN THE DOORS REFUSE TO LATCH CLOSED, SO UNLESS YOU WANT TO DRIVE AROUND WITH THE DOORS UNLATCKED YOU HAVE TO WAIT UNTIL THE TRUCK WARM UP ENOUGH TO THAW THE LATCHES.  NOT WHAT YOU WANT FROM A $38K TRUCK  .  </t>
  </si>
  <si>
    <t>1FMCU0GD3JU</t>
  </si>
  <si>
    <t xml:space="preserve">COMPLAINT REAR WINDOW SHATTER OF 2018 FORD ESCAPE:  REAR WINDOW GLASS SHATTERED ON LIFTGATE PANEL DOOR, (UNKNOWN REASON) TWICE SINCE BOUGHT FROM FORD DEALERSHIP, FEBRUARY 2020.  GLASS SHATTERED ON 11/28/20 (WAS REPLACED) AND AGAIN, ON 2/17/21.  CAR WAS PARKED AND UNDISTURBED IN MY DRIVE WAY, BOTH OCCURRENCES. NOTHING AROUND IT OR IN IT TO POSSIBLY CAUSE ANY SHATTERING.  THERE MUST BE SOME SORT OF ISSUE GOING ON WITH THE GLASS OR INTERIOR CABIN PRESSURE TO THE GLASS OF THIS MODEL, FORD DEFECT??   BRAND NEW WINDOW INSTALLED ON 11/28/20, AND 2 1/2 MONTHS LATER, SAME TYPE OF SHATTER TO WINDOW, WHEN CLOSED MY CAR DOOR, HEARD THE NOISE OF GLASS SHATTERING, MOST ALL OF IT ALL CAVED IN AND FELL INTO THE CAR IN TINY PIECES, JUST LIKE THE FIRST OCCURRENCE.  </t>
  </si>
  <si>
    <t xml:space="preserve">ESCAPE - 2018. COMPLAINT REAR WINDOW SHATTER OF 2018 FORD ESCAPE:  REAR WINDOW GLASS SHATTERED ON LIFTGATE PANEL DOOR, (UNKNOWN REASON) TWICE SINCE BOUGHT FROM FORD DEALERSHIP, FEBRUARY 2020.  GLASS SHATTERED ON 11/28/20 (WAS REPLACED) AND AGAIN, ON 2/17/21.  CAR WAS PARKED AND UNDISTURBED IN MY DRIVE WAY, BOTH OCCURRENCES. NOTHING AROUND IT OR IN IT TO POSSIBLY CAUSE ANY SHATTERING.  THERE MUST BE SOME SORT OF ISSUE GOING ON WITH THE GLASS OR INTERIOR CABIN PRESSURE TO THE GLASS OF THIS MODEL, FORD DEFECT??   BRAND NEW WINDOW INSTALLED ON 11/28/20, AND 2 1/2 MONTHS LATER, SAME TYPE OF SHATTER TO WINDOW, WHEN CLOSED MY CAR DOOR, HEARD THE NOISE OF GLASS SHATTERING, MOST ALL OF IT ALL CAVED IN AND FELL INTO THE CAR IN TINY PIECES, JUST LIKE THE FIRST OCCURRENCE.  </t>
  </si>
  <si>
    <t xml:space="preserve">COMPLAINT REAR WINDOW SHATTER OF 2018 FORD ESCAPE:  REAR WINDOW GLASS SHATTERED ON LIFTGATE PANEL DOOR, (UNKNOWN REASON) TWICE SINCE BOUGHT FROM FORD DEALERSHIP, FEBRUARY 2020.  GLASS SHATTERED ON 11/28/20 (WAS REPLACED) AND AGAIN, ON 2/17/21.  CAR WAS PARKED AND UNDISTURBED IN MY DRIVE WAY, BOTH OCCURRENCES. NOTHING AROUND IT OR IN IT TO POSSIBLY CAUSE ANY SHATTERING.  THERE MUST BE SOME SORT OF ISSUE GOING ON WITH THE GLASS OR INTERIOR CABIN PRESSURE TO THE GLASS OF THIS MODEL, FORD DEFECT POSSIBLY??   BRAND NEW WINDOW INSTALLED ON 11/28/20, AND 2 1/2 MONTHS LATER, SAME TYPE OF SHATTER TO WINDOW, WHEN CLOSED MY CAR DOOR, HEARD THE NOISE OF GLASS SHATTERING, MOST ALL OF IT ALL CAVED IN AND FELL INTO THE CAR IN TINY PIECES, JUST LIKE THE FIRST OCCURRENCE.  </t>
  </si>
  <si>
    <t xml:space="preserve">ESCAPE - 2018. COMPLAINT REAR WINDOW SHATTER OF 2018 FORD ESCAPE:  REAR WINDOW GLASS SHATTERED ON LIFTGATE PANEL DOOR, (UNKNOWN REASON) TWICE SINCE BOUGHT FROM FORD DEALERSHIP, FEBRUARY 2020.  GLASS SHATTERED ON 11/28/20 (WAS REPLACED) AND AGAIN, ON 2/17/21.  CAR WAS PARKED AND UNDISTURBED IN MY DRIVE WAY, BOTH OCCURRENCES. NOTHING AROUND IT OR IN IT TO POSSIBLY CAUSE ANY SHATTERING.  THERE MUST BE SOME SORT OF ISSUE GOING ON WITH THE GLASS OR INTERIOR CABIN PRESSURE TO THE GLASS OF THIS MODEL, FORD DEFECT POSSIBLY??   BRAND NEW WINDOW INSTALLED ON 11/28/20, AND 2 1/2 MONTHS LATER, SAME TYPE OF SHATTER TO WINDOW, WHEN CLOSED MY CAR DOOR, HEARD THE NOISE OF GLASS SHATTERING, MOST ALL OF IT ALL CAVED IN AND FELL INTO THE CAR IN TINY PIECES, JUST LIKE THE FIRST OCCURRENCE.  </t>
  </si>
  <si>
    <t>TL* THE CONTACT OWNS A 2018 FORD ESCAPE. THE CONTACT STATED THAT WHILE PARKED, THE REAR WINDOW FRACTURED FROM TOP TO BOTTOM AND LEFT TO RIGHT. THE REAR WINDOW THEN SHATTERED WITHOUT IMPACT NEAR THE LIFTGATE. THE CONTACT STATED THAT THERE WERE NO SIGNS OF AN IMPACT TO THE WINDOW. THE FAILURE HAD OCCURRED TWICE. THE CONTACT TOOK THE VEHICLE AND HAD THE GLASS REPLACED BY A CERTIFIED GLASS COMPANY THROUGH THE INSURANCE THE FIRST TIME THE FAILURE OCCURRED. THE SECOND TIME THE VEHICLE WAS NOT REPAIRED. THE MANUFACTURER WAS NOT MADE AWARE OF THE FAILURE. THE APPROXIMATE FAILURE MILEAGE WAS 30,000.</t>
  </si>
  <si>
    <t>ESCAPE - 2018. TL* THE CONTACT OWNS A 2018 FORD ESCAPE. THE CONTACT STATED THAT WHILE PARKED, THE REAR WINDOW FRACTURED FROM TOP TO BOTTOM AND LEFT TO RIGHT. THE REAR WINDOW THEN SHATTERED WITHOUT IMPACT NEAR THE LIFTGATE. THE CONTACT STATED THAT THERE WERE NO SIGNS OF AN IMPACT TO THE WINDOW. THE FAILURE HAD OCCURRED TWICE. THE CONTACT TOOK THE VEHICLE AND HAD THE GLASS REPLACED BY A CERTIFIED GLASS COMPANY THROUGH THE INSURANCE THE FIRST TIME THE FAILURE OCCURRED. THE SECOND TIME THE VEHICLE WAS NOT REPAIRED. THE MANUFACTURER WAS NOT MADE AWARE OF THE FAILURE. THE APPROXIMATE FAILURE MILEAGE WAS 30,000.</t>
  </si>
  <si>
    <t>1FTEW1E53JF</t>
  </si>
  <si>
    <t>TAILGATE OPENS WHILE DRIVING AT BOTH CITY STREET SPEEDS AND HIGHWAY SPEEDS. ALLOWING ITEMS IN BED TO FALL OUT ON ROAD CREATING ROAD HAZARD. THIS IS MORE THAN AN INCONVENIENCE IT IS DANGEROUS AND SOMEONE IS GOING TO KILLED. DO SOMETHING ABOUT THIS. PLEASE. CANADA HAS ALREADY DONE THE RIGHT THING AND ORDERED THE RECALL. IF NHTSA RESPONDS TO THIS PROBLEM TOO LATE OR NOT AT ALL NHTSA WILL HAVE BLOOD ON THEIR HANDS BECAUSE IT IS NOT A MATTER OF IF SERIOUS INJURY AND/OR DEATH OCCURS IT IS A MATTER OF WHEN.</t>
  </si>
  <si>
    <t>F-150 - 2018. TAILGATE OPENS WHILE DRIVING AT BOTH CITY STREET SPEEDS AND HIGHWAY SPEEDS. ALLOWING ITEMS IN BED TO FALL OUT ON ROAD CREATING ROAD HAZARD. THIS IS MORE THAN AN INCONVENIENCE IT IS DANGEROUS AND SOMEONE IS GOING TO KILLED. DO SOMETHING ABOUT THIS. PLEASE. CANADA HAS ALREADY DONE THE RIGHT THING AND ORDERED THE RECALL. IF NHTSA RESPONDS TO THIS PROBLEM TOO LATE OR NOT AT ALL NHTSA WILL HAVE BLOOD ON THEIR HANDS BECAUSE IT IS NOT A MATTER OF IF SERIOUS INJURY AND/OR DEATH OCCURS IT IS A MATTER OF WHEN.</t>
  </si>
  <si>
    <t>1FTFW1EF7DK</t>
  </si>
  <si>
    <t>I WAS TRAVELING AT 65MPH CRUISE CONTROL ON. NOT A ROUGH ROAD AND NO OTHER TRAFFIC. TURNED ON REAR DEFROST TO CLEAR SNOW ON REAR GLASS THAT WAS BLOWING UP FROM THE BED. THE DRIVERS SIDE REAR GLASS PANEL SHATTERED. THERE WAS NO VEHICLE FLEX OR IMPACT TO THE WINDOW.</t>
  </si>
  <si>
    <t>F-150 - 2013. I WAS TRAVELING AT 65MPH CRUISE CONTROL ON. NOT A ROUGH ROAD AND NO OTHER TRAFFIC. TURNED ON REAR DEFROST TO CLEAR SNOW ON REAR GLASS THAT WAS BLOWING UP FROM THE BED. THE DRIVERS SIDE REAR GLASS PANEL SHATTERED. THERE WAS NO VEHICLE FLEX OR IMPACT TO THE WINDOW.</t>
  </si>
  <si>
    <t>2FMTK4AP8FB</t>
  </si>
  <si>
    <t>2015 FORD EDGE PANORAMIC SUNROOF HAS CRACKED TWO TIMES SINCE OWNING THE VEHICLE. I AM THE ORIGINAL OWNER OF THE VEHICLE. THE FIRST TIME WAS IN 2017. OUT FORD DEALERSHIP WOULD NOT WARRANTY IT BECAUSE THEY SAID IT HAD TO HAVE COME FROM A ROCK CHIP. THIS TIME I JUST WENT THROUGH MY INSURANCE, BUT IT WAS THE SAME CRACKS, THAT JUST SUDDENLY APPEAR. I DIDN'T HEAR A ROCK HIT EITHER TIME. THE FIRST REPLACEMENT SUNROOF ALSO GOT REALLY SLOW WHEN CLOSING AND STOPPED SEALING ALL THE WAY. I HAVE SEARCHED ONLINE AND FOUND A LOT OF OTHER OWNERS HAVE HAD THE SAME EXACT ISSUE. THE FIRST TIME HAPPENED IN 2016 AND THEN AGAIN IN 2019.</t>
  </si>
  <si>
    <t>EDGE - 2015. 2015 FORD EDGE PANORAMIC SUNROOF HAS CRACKED TWO TIMES SINCE OWNING THE VEHICLE. I AM THE ORIGINAL OWNER OF THE VEHICLE. THE FIRST TIME WAS IN 2017. OUT FORD DEALERSHIP WOULD NOT WARRANTY IT BECAUSE THEY SAID IT HAD TO HAVE COME FROM A ROCK CHIP. THIS TIME I JUST WENT THROUGH MY INSURANCE, BUT IT WAS THE SAME CRACKS, THAT JUST SUDDENLY APPEAR. I DIDN'T HEAR A ROCK HIT EITHER TIME. THE FIRST REPLACEMENT SUNROOF ALSO GOT REALLY SLOW WHEN CLOSING AND STOPPED SEALING ALL THE WAY. I HAVE SEARCHED ONLINE AND FOUND A LOT OF OTHER OWNERS HAVE HAD THE SAME EXACT ISSUE. THE FIRST TIME HAPPENED IN 2016 AND THEN AGAIN IN 2019.</t>
  </si>
  <si>
    <t>1FTEW1EG1GK</t>
  </si>
  <si>
    <t>WINDSHIELD WIPERS STARTED LOCKING UP IN CYCLE, FULL SPEED OR INTERMITTENT MODE. REPLACED $150.00 WIPER MOTOR MYSELF, CURED PROBLEM. VEHICLE ONLY HAD 48,000 MILES, COULD HAVE STOPPED WORKING COMPLETELY AT ANY TIME, VERY DANGEROUS.</t>
  </si>
  <si>
    <t>F-150 - 2016. WINDSHIELD WIPERS STARTED LOCKING UP IN CYCLE, FULL SPEED OR INTERMITTENT MODE. REPLACED $150.00 WIPER MOTOR MYSELF, CURED PROBLEM. VEHICLE ONLY HAD 48,000 MILES, COULD HAVE STOPPED WORKING COMPLETELY AT ANY TIME, VERY DANGEROUS.</t>
  </si>
  <si>
    <t>WHILE DRIVING IN NORTHERN MICHIGAN IN 10 DEGREE WEATHER DURING HEAVY SNOW FALLING I WAS UNABLE TO USE DEFROST FUNCTION TO CLEAR WINDSHIELD, UPON CYCLING THROUGH ALL HEAT OPTIONS FOUND THAT ONLY THE DASH VENTS WERE WORKING. TOOK IT TO DEALER FOR REPAIR AND THEY STATED THE A/C BLEND DOOR ACTUATOR MOTOR FAILED. FORD OEM REPLACEMENT PART IS BACKORDERED UNTIL MID-MARCH, THEY INSTALLED AN AFTERMARKET ONE BUT IT DOES NOT FUNCTION PROPERLY, NOW WAITING FOR OEM PART TO REPLACE IT WITH. ONLY 57,000 MILES.</t>
  </si>
  <si>
    <t>WINDOW DEFROSTER | MALFUNCTION</t>
  </si>
  <si>
    <t>F-150 - 2016. WHILE DRIVING IN NORTHERN MICHIGAN IN 10 DEGREE WEATHER DURING HEAVY SNOW FALLING I WAS UNABLE TO USE DEFROST FUNCTION TO CLEAR WINDSHIELD, UPON CYCLING THROUGH ALL HEAT OPTIONS FOUND THAT ONLY THE DASH VENTS WERE WORKING. TOOK IT TO DEALER FOR REPAIR AND THEY STATED THE A/C BLEND DOOR ACTUATOR MOTOR FAILED. FORD OEM REPLACEMENT PART IS BACKORDERED UNTIL MID-MARCH, THEY INSTALLED AN AFTERMARKET ONE BUT IT DOES NOT FUNCTION PROPERLY, NOW WAITING FOR OEM PART TO REPLACE IT WITH. ONLY 57,000 MILES.</t>
  </si>
  <si>
    <t>1FT8W3BT2LE</t>
  </si>
  <si>
    <t>WHILE DRIVING THE TAILGATE HAS COME UNLATCHED SEVERAL TIMES. IT CAUSED DAMAGE TO THE CAMPER I WAS TOWING AND THE TAILGATE ITSELF. A 30LB PROPANE CYLINDER ALMOST ROLLED OUT OF THE TRUCK AFTER THE TAILGATE CAME DOWN. IT HAS BEEN DURING HIGHWAY TRAVELING.</t>
  </si>
  <si>
    <t>F-350 - 2020. WHILE DRIVING THE TAILGATE HAS COME UNLATCHED SEVERAL TIMES. IT CAUSED DAMAGE TO THE CAMPER I WAS TOWING AND THE TAILGATE ITSELF. A 30LB PROPANE CYLINDER ALMOST ROLLED OUT OF THE TRUCK AFTER THE TAILGATE CAME DOWN. IT HAS BEEN DURING HIGHWAY TRAVELING.</t>
  </si>
  <si>
    <t>1FTEW1E48LK</t>
  </si>
  <si>
    <t>TL* THE CONTACT OWNS A 2020 FORD F-150. THE CONTACT STATED THAT WHILE DRIVING AT NIGHT, THE FRONT LOW BEAM HEADLIGHTS WERE DIM, CAUSING A VISIBILITY HAZARD FOR THE DRIVER. THE VEHICLE WAS TAKEN TO THE LOCAL DEALER KEN GARFF FORD LOCATED AT 145 HILTON DR, ST. GEORGE, UT 84770, WHO INDICATED THAT THE LIGHTS WERE FACTORY INSTALLED AND OPERATED AS DESIGNED. THE LIGHT BULBS WERE REPLACED. THE MANUFACTURER WAS NOT NOTIFIED OF THE ISSUE. THE FAILURE MILEAGE WAS 100.</t>
  </si>
  <si>
    <t>F-150 - 2020. TL* THE CONTACT OWNS A 2020 FORD F-150. THE CONTACT STATED THAT WHILE DRIVING AT NIGHT, THE FRONT LOW BEAM HEADLIGHTS WERE DIM, CAUSING A VISIBILITY HAZARD FOR THE DRIVER. THE VEHICLE WAS TAKEN TO THE LOCAL DEALER KEN GARFF FORD LOCATED AT 145 HILTON DR, ST. GEORGE, UT 84770, WHO INDICATED THAT THE LIGHTS WERE FACTORY INSTALLED AND OPERATED AS DESIGNED. THE LIGHT BULBS WERE REPLACED. THE MANUFACTURER WAS NOT NOTIFIED OF THE ISSUE. THE FAILURE MILEAGE WAS 100.</t>
  </si>
  <si>
    <t>1FTEW1EF2GK</t>
  </si>
  <si>
    <t>REAR WINDOW/WINDSHIELD SHATTERED FOR NO APPARENT REASON WHEN GETTING INTO THE VEHICLE AND CLOSING THE FRONT DRIVER SIDE DOOR.  VEHICLE WAS PARKED IN DRIVEWAY.</t>
  </si>
  <si>
    <t>F-150 - 2016. REAR WINDOW/WINDSHIELD SHATTERED FOR NO APPARENT REASON WHEN GETTING INTO THE VEHICLE AND CLOSING THE FRONT DRIVER SIDE DOOR.  VEHICLE WAS PARKED IN DRIVEWAY.</t>
  </si>
  <si>
    <t>2FMPK4J85FB</t>
  </si>
  <si>
    <t>THE APIM MODULE WENT BAD AND THE SCREEN IS OUT IN THE TOUCHSCREEN IS UNRESPONSIVE TO TOUCH. I CAN'T ACCESS THE ANY OF THE CONTROLS AND FOR CLIMATE OR ENTERTAINMENT OR ANYTHING. I CAN'T EVEN TURN THE DEFROST ON TO TAKE THE KEEP THE WINDSHIELD FORM FOGGING UP. THE OTHER PROBLEM WAS THAT THE THE TAILGATE WILL NOT OPEN AND IT WON'T RELEASE.</t>
  </si>
  <si>
    <t>EDGE - 2015. THE APIM MODULE WENT BAD AND THE SCREEN IS OUT IN THE TOUCHSCREEN IS UNRESPONSIVE TO TOUCH. I CAN'T ACCESS THE ANY OF THE CONTROLS AND FOR CLIMATE OR ENTERTAINMENT OR ANYTHING. I CAN'T EVEN TURN THE DEFROST ON TO TAKE THE KEEP THE WINDSHIELD FORM FOGGING UP. THE OTHER PROBLEM WAS THAT THE THE TAILGATE WILL NOT OPEN AND IT WON'T RELEASE.</t>
  </si>
  <si>
    <t>2FMDK4GC1EB</t>
  </si>
  <si>
    <t>TL* THE CONTACT OWNS A 2014 FORD EDGE. THE CONTACT STATED THAT WHILE OPERATING THE VEHICLE, THE DOOR AJAR LIGHT REMAINED ILLUMINATED WITH THE FRONT DRIVER'S SIDE DOOR CLOSED. DURING THE FAILURE, THE DOOR COULD NOT BE LOCKED AND THE INTERIOR LIGHTS REMAINED ILLUMINATED. ON ONE OCCASION, THE FRONT DRIVER'S SIDE DOOR LOCK HAD FROZEN AND THE DOOR COULD NOT BE PROPERLY SECURED. THE VEHICLE WAS TAKEN TO THE LOCAL DEALER MEDVED FORD LOCATED AT 1404 S WILCOX ST CASTLE ROCK, CO 80104 WHO DIAGNOSED THAT THE FRONT DRIVER'S SIDE DOOR LOCKING ASSEMBLY WAS FAULTY AND NEEDED TO BE REPLACED. THE VEHICLE WAS NOT REPAIRED. THE MANUFACTURER WAS NOT NOTIFIED OF THE FAILURE. THE FAILURE MILEAGE WAS 90,000.</t>
  </si>
  <si>
    <t>EDGE - 2014. TL* THE CONTACT OWNS A 2014 FORD EDGE. THE CONTACT STATED THAT WHILE OPERATING THE VEHICLE, THE DOOR AJAR LIGHT REMAINED ILLUMINATED WITH THE FRONT DRIVER'S SIDE DOOR CLOSED. DURING THE FAILURE, THE DOOR COULD NOT BE LOCKED AND THE INTERIOR LIGHTS REMAINED ILLUMINATED. ON ONE OCCASION, THE FRONT DRIVER'S SIDE DOOR LOCK HAD FROZEN AND THE DOOR COULD NOT BE PROPERLY SECURED. THE VEHICLE WAS TAKEN TO THE LOCAL DEALER MEDVED FORD LOCATED AT 1404 S WILCOX ST CASTLE ROCK, CO 80104 WHO DIAGNOSED THAT THE FRONT DRIVER'S SIDE DOOR LOCKING ASSEMBLY WAS FAULTY AND NEEDED TO BE REPLACED. THE VEHICLE WAS NOT REPAIRED. THE MANUFACTURER WAS NOT NOTIFIED OF THE FAILURE. THE FAILURE MILEAGE WAS 90,000.</t>
  </si>
  <si>
    <t>I TURNED ON THE REAR DEFROST AND ABOUT 2 MINUTES LATER THE REAR GLASSS SHATTED. THE GLASS WAS NOT DAMAGED IN ANY WAY PRIOR TO THE INCIDENT THERE WERE NO SCRATCHES OR DEFECTS.</t>
  </si>
  <si>
    <t>F-150 - 2018. I TURNED ON THE REAR DEFROST AND ABOUT 2 MINUTES LATER THE REAR GLASSS SHATTED. THE GLASS WAS NOT DAMAGED IN ANY WAY PRIOR TO THE INCIDENT THERE WERE NO SCRATCHES OR DEFECTS.</t>
  </si>
  <si>
    <t>1FTFW1EF0DF</t>
  </si>
  <si>
    <t>ON 02/20/2021 PARKED MY VEHICLE IN MY DRIVEWAY. ALL GLASS WAS FINE AND INTACT. MORNING OF 02/21/2021 I REMOTE STARTED MY TRUCK TO LEAVE. ABSOLUTELY NOTHING HAS CHANGED OVER NIGHT OR THE MORNING OF, TRUCK IS SITTING EXACTLY WHERE I PARKED IT. NO ADVERSE WEATHER.  A FEW MINUTES LATER I AM PULLING OUT OF MY DRIVEWAY AND I LOOK INTO MY REVIEW MIRROR AND SEE MY DRIVER'S SIDE, BACK WINDOW GLASS COMPLETELY SHATTERED. I KNOW NOTHING HAS HIT IT FROM THE INSIDE, PLUS THE VERY LARGE HEADREST IS IN POSITION AND PROTECTS MOST OF THAT WINDOW FROM THE INSIDE. I KNOW NOTHING COULD HAVE HIT FROM THE OUTSIDE AS A I HAVE A PROPERLY FITTED CENTURY CAP ON THE BED OF THE TRUCK AND THIS PROTECTS THE GLASS FROM BEING STRUCK ON THE OUTSIDE.  I LOOK UP INFORMATION ON THE INTERNET AND FIND MANY MANY COMPLAINTS OF THIS VERY ISSUE OCCURRING IN MULTIPLE YEARS OF F150'S AND MANY SIMILARLY RELATED TO REMOTE START, WINDOW DEFROSTER, ALLEGATIONS.  I CAN NOT FIND ANYTHING THAT RECOGNIZES THIS AS A RECALL YET.  SEVERAL ARTICLES OR VIDEOS I SAW RECOMMENDED A COMPLAINT THROUGH HERE. THIS MANY TRUCKS, SAME ISSUE, SAME MAKE, MODELS AND QUITE A YEAR SPAN. THIS SHOULD BE A RECALL.</t>
  </si>
  <si>
    <t>F-150 - 2013. ON 02/20/2021 PARKED MY VEHICLE IN MY DRIVEWAY. ALL GLASS WAS FINE AND INTACT. MORNING OF 02/21/2021 I REMOTE STARTED MY TRUCK TO LEAVE. ABSOLUTELY NOTHING HAS CHANGED OVER NIGHT OR THE MORNING OF, TRUCK IS SITTING EXACTLY WHERE I PARKED IT. NO ADVERSE WEATHER.  A FEW MINUTES LATER I AM PULLING OUT OF MY DRIVEWAY AND I LOOK INTO MY REVIEW MIRROR AND SEE MY DRIVER'S SIDE, BACK WINDOW GLASS COMPLETELY SHATTERED. I KNOW NOTHING HAS HIT IT FROM THE INSIDE, PLUS THE VERY LARGE HEADREST IS IN POSITION AND PROTECTS MOST OF THAT WINDOW FROM THE INSIDE. I KNOW NOTHING COULD HAVE HIT FROM THE OUTSIDE AS A I HAVE A PROPERLY FITTED CENTURY CAP ON THE BED OF THE TRUCK AND THIS PROTECTS THE GLASS FROM BEING STRUCK ON THE OUTSIDE.  I LOOK UP INFORMATION ON THE INTERNET AND FIND MANY MANY COMPLAINTS OF THIS VERY ISSUE OCCURRING IN MULTIPLE YEARS OF F150'S AND MANY SIMILARLY RELATED TO REMOTE START, WINDOW DEFROSTER, ALLEGATIONS.  I CAN NOT FIND ANYTHING THAT RECOGNIZES THIS AS A RECALL YET.  SEVERAL ARTICLES OR VIDEOS I SAW RECOMMENDED A COMPLAINT THROUGH HERE. THIS MANY TRUCKS, SAME ISSUE, SAME MAKE, MODELS AND QUITE A YEAR SPAN. THIS SHOULD BE A RECALL.</t>
  </si>
  <si>
    <t>1FTMF1EP8GK</t>
  </si>
  <si>
    <t>VEHICLE WIPERS WILL NOT TURN OFF DESPITE BEING OFF ON THE WIPER COLUMN.</t>
  </si>
  <si>
    <t>F-150 - 2016. VEHICLE WIPERS WILL NOT TURN OFF DESPITE BEING OFF ON THE WIPER COLUMN.</t>
  </si>
  <si>
    <t>1FM5K7FH5GG</t>
  </si>
  <si>
    <t>WHILE TRAVELING AT APPROXIMATELY 70 MPH THE PASSENGER SIDE WINDSHIELD PILLAR MOLDING DEPARTED THE VEHICLE.  WHILE RESEARCHING PART NUMBERS AND REPAIRS ONLINE I HAVE NOTICED THIS APPEARS TO BE A COMMON PROBLEM FOR EXPLORERS FROM 2011- 2018.  ALSO SEEMS SOMEWHAT RELATED TO THE CURRENT RECALL FOR EXPLORER ROOF RACKS THAT USE SOME OF THE SAME MOUNTING HARDWARE.   PARTS SEPARATING FROM VEHICLES AT HIGHWAY SPEEDS CREATES HIGH RISK OF INCIDENTS.</t>
  </si>
  <si>
    <t>EXPLORER - 2016. WHILE TRAVELING AT APPROXIMATELY 70 MPH THE PASSENGER SIDE WINDSHIELD PILLAR MOLDING DEPARTED THE VEHICLE.  WHILE RESEARCHING PART NUMBERS AND REPAIRS ONLINE I HAVE NOTICED THIS APPEARS TO BE A COMMON PROBLEM FOR EXPLORERS FROM 2011- 2018.  ALSO SEEMS SOMEWHAT RELATED TO THE CURRENT RECALL FOR EXPLORER ROOF RACKS THAT USE SOME OF THE SAME MOUNTING HARDWARE.   PARTS SEPARATING FROM VEHICLES AT HIGHWAY SPEEDS CREATES HIGH RISK OF INCIDENTS.</t>
  </si>
  <si>
    <t>1FTEW1EG4JF</t>
  </si>
  <si>
    <t>WINDSHIELD FLUID IS FREEZING UP. 1ST TIME I THOUGHT IT WAS BECAUSE THE FLUID USED WAS ONLY FOR WARMER TEMPS AS THERE WAS ALSO SOME ICE FLOATING IN THE RESERVOIR BB.  TOOK TO A DEALER IN NY, HAD THE  OLD FLUID REMOVED &amp; REPLACED WITH FLUID GOOD TO -20 DEGREES.  IT WORKED FINE AT FIRST AFTER REPAIR BUT   THEN OVERNIGHT IT FROZE AGAIN IN THE LINES (NOT RESERVOIR).  IT EVENTUALLY DEFROSTED IN SOUTHERN VIRGINIA, AFTER DRIVING @6 HOURS. LUCKILY THE ROADS WERE RELATIVELY DRY. I'VE LIVED IN COLD CLIMATES THE MAJORITY OF MY LIFE NEVER HAVE EXPERIENCED THIS. I FOUND INFO ON YOU TUBE THAT ONE OF THE VALVES NEEDS TO BE ENLARGED TO PREVENT FREEZING.</t>
  </si>
  <si>
    <t>F-150 - 2018. WINDSHIELD FLUID IS FREEZING UP. 1ST TIME I THOUGHT IT WAS BECAUSE THE FLUID USED WAS ONLY FOR WARMER TEMPS AS THERE WAS ALSO SOME ICE FLOATING IN THE RESERVOIR BB.  TOOK TO A DEALER IN NY, HAD THE  OLD FLUID REMOVED &amp; REPLACED WITH FLUID GOOD TO -20 DEGREES.  IT WORKED FINE AT FIRST AFTER REPAIR BUT   THEN OVERNIGHT IT FROZE AGAIN IN THE LINES (NOT RESERVOIR).  IT EVENTUALLY DEFROSTED IN SOUTHERN VIRGINIA, AFTER DRIVING @6 HOURS. LUCKILY THE ROADS WERE RELATIVELY DRY. I'VE LIVED IN COLD CLIMATES THE MAJORITY OF MY LIFE NEVER HAVE EXPERIENCED THIS. I FOUND INFO ON YOU TUBE THAT ONE OF THE VALVES NEEDS TO BE ENLARGED TO PREVENT FREEZING.</t>
  </si>
  <si>
    <t>TAILGATE REPEATEDLY OPENED ON ITS OWN. TAILGATE LOCKED AND WILL NOT OPEN. I SEE RECALL FOR OTHER FORD SUPERDUTY RELATED TO SAME ISSUE BUT APPARENTLY THIS VEHICLE HAS NOT BEEN RECALLED.*DT*JB</t>
  </si>
  <si>
    <t>F-350 - 2019. TAILGATE REPEATEDLY OPENED ON ITS OWN. TAILGATE LOCKED AND WILL NOT OPEN. I SEE RECALL FOR OTHER FORD SUPERDUTY RELATED TO SAME ISSUE BUT APPARENTLY THIS VEHICLE HAS NOT BEEN RECALLED.*DT*JB</t>
  </si>
  <si>
    <t>1FTEW1CF3FF</t>
  </si>
  <si>
    <t>AS IT RAIN OR DURING VEHICLE WASHINGS, NOTICE THAT WATER WAS LEAKING FROM THE A-FRAME TRIM ON THE DRIVER SIDE OF THE VEHICLE.  ALSO FOUND THAT WATER WAS COLLECTING INSIDE OF THE DRIVERSIDE REAR DOOR BETWEEN THE SHEET METAL.  UNSURE OF HOW THE WATER MANAGE TO GET INSIDE AND COLLECT BETWEEN THE SHEET METAL.  I REMOVED THE DOOR GASKET AND THE WATER DRAINED FROM THE BOTTOM HOLES THAT HOLDS THE DOOR GASKET ANCHORS AT THE BOTTOM OF THE DOOR.  COLLECTED CLOSE TO A HALF GALLON OF RAIN WATER.  AS I WAS DRIVING I COULD HEAR THE WATER MOVING AROUND IN THE DOOR PANEL AND ORIGINALLY ASSUMED THAT IT WAS THE GAS IN THE GAS TANK, HOWEVER, AFTER I OPENED THE REAR DRIVERSIDE DOOR, I HEARD THE WATER MOVING AROUND INSIDE THE DOOR PANEL.  WATER COLLECTS WHEN DRIVING AND WHEN VEHICLE IS STATIONARY.</t>
  </si>
  <si>
    <t>F-150 - 2015. AS IT RAIN OR DURING VEHICLE WASHINGS, NOTICE THAT WATER WAS LEAKING FROM THE A-FRAME TRIM ON THE DRIVER SIDE OF THE VEHICLE.  ALSO FOUND THAT WATER WAS COLLECTING INSIDE OF THE DRIVERSIDE REAR DOOR BETWEEN THE SHEET METAL.  UNSURE OF HOW THE WATER MANAGE TO GET INSIDE AND COLLECT BETWEEN THE SHEET METAL.  I REMOVED THE DOOR GASKET AND THE WATER DRAINED FROM THE BOTTOM HOLES THAT HOLDS THE DOOR GASKET ANCHORS AT THE BOTTOM OF THE DOOR.  COLLECTED CLOSE TO A HALF GALLON OF RAIN WATER.  AS I WAS DRIVING I COULD HEAR THE WATER MOVING AROUND IN THE DOOR PANEL AND ORIGINALLY ASSUMED THAT IT WAS THE GAS IN THE GAS TANK, HOWEVER, AFTER I OPENED THE REAR DRIVERSIDE DOOR, I HEARD THE WATER MOVING AROUND INSIDE THE DOOR PANEL.  WATER COLLECTS WHEN DRIVING AND WHEN VEHICLE IS STATIONARY.</t>
  </si>
  <si>
    <t>1FTFX1ET7EF</t>
  </si>
  <si>
    <t>SPONTANEOUS SHATTERING OF REAR WINDSHIELD. THIS IS THE SECOND TIME IN WHICH THIS HAS HAPPENED WHERE THE REAR WINDOW SHATTERED WITH NO CAUSE UNDER THE EXACT SAME CIRCUMSTANCE.. THERE IS NO SIGNS OF INTENTIONAL DAMAGE OR IMPACT. AT THE TIME THE VEHICLE WAS PARKED, AND RUNNING WITH THE REMOTE START FUNCTION. THE REAR DEFROST WAS ACTIVATED.</t>
  </si>
  <si>
    <t>F-150 - 2014. SPONTANEOUS SHATTERING OF REAR WINDSHIELD. THIS IS THE SECOND TIME IN WHICH THIS HAS HAPPENED WHERE THE REAR WINDOW SHATTERED WITH NO CAUSE UNDER THE EXACT SAME CIRCUMSTANCE.. THERE IS NO SIGNS OF INTENTIONAL DAMAGE OR IMPACT. AT THE TIME THE VEHICLE WAS PARKED, AND RUNNING WITH THE REMOTE START FUNCTION. THE REAR DEFROST WAS ACTIVATED.</t>
  </si>
  <si>
    <t>1FTMF1C80GK</t>
  </si>
  <si>
    <t>TL* THE CONTACT OWNS A 2016 FORD F-150. THE CONTACT STATED THAT THE FRONT DRIVER'S SIDE DOOR LATCH FAILED TO LATCH PROPERLY. THE CONTACT HAD TAKEN THE VEHICLE TO ANDERSON FORD OF ST. JOSEPH (2207 N BELT HWY, ST JOSEPH, MO 64506) FOR A RECALL REPAIR UNDER NHTSA CAMPAIGN NUMBER: 17V331000 (LATCHES/LOCKS/LINKAGES, STRUCTURE) YEARS PRIOR HOWEVER, THE FAILURE RECURRED. THE DEALER INFORMED THE CONTACT THAT THE DOOR WOULD NOT LATCH PROPERLY DUE TO THE COLD WEATHER AND THE CONTACT NEEDED TO PAY FOR THE DOOR LATCH REPLACEMENT. THE MANUFACTURER WAS INFORMED OF THE FAILURE, BUT OFFERED NO ASSISTANCE. THE FAILURE MILEAGE WAS 50,200.</t>
  </si>
  <si>
    <t>F-150 - 2016. TL* THE CONTACT OWNS A 2016 FORD F-150. THE CONTACT STATED THAT THE FRONT DRIVER'S SIDE DOOR LATCH FAILED TO LATCH PROPERLY. THE CONTACT HAD TAKEN THE VEHICLE TO ANDERSON FORD OF ST. JOSEPH (2207 N BELT HWY, ST JOSEPH, MO 64506) FOR A RECALL REPAIR UNDER NHTSA CAMPAIGN NUMBER: 17V331000 (LATCHES/LOCKS/LINKAGES, STRUCTURE) YEARS PRIOR HOWEVER, THE FAILURE RECURRED. THE DEALER INFORMED THE CONTACT THAT THE DOOR WOULD NOT LATCH PROPERLY DUE TO THE COLD WEATHER AND THE CONTACT NEEDED TO PAY FOR THE DOOR LATCH REPLACEMENT. THE MANUFACTURER WAS INFORMED OF THE FAILURE, BUT OFFERED NO ASSISTANCE. THE FAILURE MILEAGE WAS 50,200.</t>
  </si>
  <si>
    <t>1FT8W3BT4HE</t>
  </si>
  <si>
    <t>HAD RECALL PERFORM FOR TAILGATE OPENING UNEXPECTEDLY ON MARCH 3, 2020.  IN DECEMBER 2020, THE TAILGATE OPENED MULTIPLE TIMES WHILE DRIVING ON THE HIGHWAY AND WHILE REVERSING TO ATTACH A TRAILER CAUSING DAMAGE TO THE TAILGATE.  WE CONTACTED KENDAL FORD IN MERIDIAN ID TO GET THIS PROBLEM RESOLVED AND THEY SAID FORD WOULD NOT COVER IT SINCE THE RECALL WAS PERFORMED AND IS NOW CLOSED.  THEY WANT IN EXCESS OF $1500.00 TO FIX THE PROBLEM THAT SHOULD HAVE BEEN FIXED WITH THE RECALL.  FORD WILL NOT BUDGE IN COVERING THIS ISSUE WHICH WAS PART OF THE ORIGINAL RECALL.  OBVIOUSLY THE RECALL FOR THE TAILGATE DID NOT WORK.  PLEASE CAN YOU HAVE ANOTHER RECALL ISSUED FOR THIS TAILGATE ISSUE.  IT IS EXTREMELY DANGEROUS TO HAVE ITEMS IN THE BED OF OUR TRUCK AND NOT KNOWING WHEN THE TAILGATE WILL OPEN AND CONTENTS FALL OUT CAUSING AN ACCIDENT.</t>
  </si>
  <si>
    <t>F-350 - 2017. HAD RECALL PERFORM FOR TAILGATE OPENING UNEXPECTEDLY ON MARCH 3, 2020.  IN DECEMBER 2020, THE TAILGATE OPENED MULTIPLE TIMES WHILE DRIVING ON THE HIGHWAY AND WHILE REVERSING TO ATTACH A TRAILER CAUSING DAMAGE TO THE TAILGATE.  WE CONTACTED KENDAL FORD IN MERIDIAN ID TO GET THIS PROBLEM RESOLVED AND THEY SAID FORD WOULD NOT COVER IT SINCE THE RECALL WAS PERFORMED AND IS NOW CLOSED.  THEY WANT IN EXCESS OF $1500.00 TO FIX THE PROBLEM THAT SHOULD HAVE BEEN FIXED WITH THE RECALL.  FORD WILL NOT BUDGE IN COVERING THIS ISSUE WHICH WAS PART OF THE ORIGINAL RECALL.  OBVIOUSLY THE RECALL FOR THE TAILGATE DID NOT WORK.  PLEASE CAN YOU HAVE ANOTHER RECALL ISSUED FOR THIS TAILGATE ISSUE.  IT IS EXTREMELY DANGEROUS TO HAVE ITEMS IN THE BED OF OUR TRUCK AND NOT KNOWING WHEN THE TAILGATE WILL OPEN AND CONTENTS FALL OUT CAUSING AN ACCIDENT.</t>
  </si>
  <si>
    <t>FORD RECALL 20530, NHTSA RECALL 16V-643. CAR WAS SERVICED UNDER RECALL BUT HAS EXHIBITED ISSUE WITH DOOR OPENING SINCE RECALL SERVICE. WITHIN THE LAST 6 MONTHS THE CAR WILL GIVE A WARNING THAT THE DOOR IS AJAR WHILE DRIVING. THE ISSUE IS INTERMITTENT BUT HAS HAPPENED ON MULTIPLE OCCASIONS. CONTACTED FORD DIRECTLY AND IT WAS STATED THAT THEY WILL NOT REPAIR CAR UNDER THE RECALL. THE "WARRANTY FOR THE RECALL HAS EXPIRED" ALL REPAIRS EVEN THOUGH THEY ARE DIRECTLY RELATED TO THE RECALL WILL HAVE TO BE REPAIRED "OUT OF WARRANY". THIS IS CLEARLY A SAFETY ISSUE. A CAR DOOR SHOULD NOT OPEN WHEN TRAVELING AT 65MPH</t>
  </si>
  <si>
    <t>FOCUS - 2012. FORD RECALL 20530, NHTSA RECALL 16V-643. CAR WAS SERVICED UNDER RECALL BUT HAS EXHIBITED ISSUE WITH DOOR OPENING SINCE RECALL SERVICE. WITHIN THE LAST 6 MONTHS THE CAR WILL GIVE A WARNING THAT THE DOOR IS AJAR WHILE DRIVING. THE ISSUE IS INTERMITTENT BUT HAS HAPPENED ON MULTIPLE OCCASIONS. CONTACTED FORD DIRECTLY AND IT WAS STATED THAT THEY WILL NOT REPAIR CAR UNDER THE RECALL. THE "WARRANTY FOR THE RECALL HAS EXPIRED" ALL REPAIRS EVEN THOUGH THEY ARE DIRECTLY RELATED TO THE RECALL WILL HAVE TO BE REPAIRED "OUT OF WARRANY". THIS IS CLEARLY A SAFETY ISSUE. A CAR DOOR SHOULD NOT OPEN WHEN TRAVELING AT 65MPH</t>
  </si>
  <si>
    <t>2FMPK4AP6KB</t>
  </si>
  <si>
    <t>DRIVING ON FREEWAY AT CRUISING SPEED. WE HEARD LOUD EXPLOSION FROM CAR.  PULLED OVER, GOT OUT AND SAW SUN ROOF HAD BLOWN OUT.</t>
  </si>
  <si>
    <t>EDGE - 2019. DRIVING ON FREEWAY AT CRUISING SPEED. WE HEARD LOUD EXPLOSION FROM CAR.  PULLED OVER, GOT OUT AND SAW SUN ROOF HAD BLOWN OUT.</t>
  </si>
  <si>
    <t>1FMCU9GD4KU</t>
  </si>
  <si>
    <t>THE VEHICLE WILL OCCASIONALLY LOCK AND UNLOCK ITSELF AS IT IS BEING DRIVEN. AS IT LOCKS AND UNLOCKS ITSELF, IT BRIEFLY ACTIVATES THE HAZARD LIGHTS AS WELL. THE VEHICLE IS KEYLESS IGNITION, AND THE KEY FOB IS PLACED IN THE CENTER CONSOLE AREA WITH NOTHING CONTACTING IT. WHEN IT OCCURS, IT IS QUITE FREQUENT, AND SEEMS TO NOT BE AFFECTED BY MOISTURE, SPEED OR TEMPERATURE, NOR BY CITY OR HIGHWAY DRIVING.</t>
  </si>
  <si>
    <t>ESCAPE - 2019. THE VEHICLE WILL OCCASIONALLY LOCK AND UNLOCK ITSELF AS IT IS BEING DRIVEN. AS IT LOCKS AND UNLOCKS ITSELF, IT BRIEFLY ACTIVATES THE HAZARD LIGHTS AS WELL. THE VEHICLE IS KEYLESS IGNITION, AND THE KEY FOB IS PLACED IN THE CENTER CONSOLE AREA WITH NOTHING CONTACTING IT. WHEN IT OCCURS, IT IS QUITE FREQUENT, AND SEEMS TO NOT BE AFFECTED BY MOISTURE, SPEED OR TEMPERATURE, NOR BY CITY OR HIGHWAY DRIVING.</t>
  </si>
  <si>
    <t>1FT8W3BT9KE</t>
  </si>
  <si>
    <t>THE TAILGATE ON MY FORD F350 WAS REPAIRED LAST YEAR FROM THE RECALL PERTAINING TO THE TAILGATE OPENING ON ITS OWN. THE TAILGATE OPENED ON ITS OWN AGAIN TODAY. 02/26/2021. THE FIRST TIME IT HAPPENED I WAS TURNING RIGHT FROM A MAIN CITY STREET ONTO A SIDE STREET GOING ABOUT 10 MPH. TODAY I WAS GOING ABOUT 5 MPH AND TURNED LEFT INTO A PARKING LOT.</t>
  </si>
  <si>
    <t>F-350 - 2019. THE TAILGATE ON MY FORD F350 WAS REPAIRED LAST YEAR FROM THE RECALL PERTAINING TO THE TAILGATE OPENING ON ITS OWN. THE TAILGATE OPENED ON ITS OWN AGAIN TODAY. 02/26/2021. THE FIRST TIME IT HAPPENED I WAS TURNING RIGHT FROM A MAIN CITY STREET ONTO A SIDE STREET GOING ABOUT 10 MPH. TODAY I WAS GOING ABOUT 5 MPH AND TURNED LEFT INTO A PARKING LOT.</t>
  </si>
  <si>
    <t>1FTEW1CM0CK</t>
  </si>
  <si>
    <t>MY FORD F-150 (2012) WAS PARKED ON MY DRIVEWAY. ON 02/26/2021 AROUND 8.27 PM,I OPENED DOOR AND GOT INSIDE TRUCK.AS SOON AS I CLOSED DRIVER-SIDE DOOR , REAR WINDSHIELD SHATTERED WITH A LOUD NOISE. I HAVEN'T PUT KEY IN IGNITION EVEN. THE TRUCK KEY WAS IN MY HAND.</t>
  </si>
  <si>
    <t>F-150 - 2012. MY FORD F-150 (2012) WAS PARKED ON MY DRIVEWAY. ON 02/26/2021 AROUND 8.27 PM,I OPENED DOOR AND GOT INSIDE TRUCK.AS SOON AS I CLOSED DRIVER-SIDE DOOR , REAR WINDSHIELD SHATTERED WITH A LOUD NOISE. I HAVEN'T PUT KEY IN IGNITION EVEN. THE TRUCK KEY WAS IN MY HAND.</t>
  </si>
  <si>
    <t>NM0GS9F77H1</t>
  </si>
  <si>
    <t>DRIVER SIDE FRONT AND SIDE DOOR . THESE DON'T LOCK AND THE WINDOWS DON'T WORK BUT THE PASSENGER SIDE DOES. JUST STOPPED WORKING  LAST WEEK AND THE SMALL FUSES ARE ALL FINE. VEHICLE WAS STATIONARY. NOT SURE IF THIS IS A RECALL MATTER OR NOT.</t>
  </si>
  <si>
    <t>TRANSIT CONNECT - 2017. DRIVER SIDE FRONT AND SIDE DOOR . THESE DON'T LOCK AND THE WINDOWS DON'T WORK BUT THE PASSENGER SIDE DOES. JUST STOPPED WORKING  LAST WEEK AND THE SMALL FUSES ARE ALL FINE. VEHICLE WAS STATIONARY. NOT SURE IF THIS IS A RECALL MATTER OR NOT.</t>
  </si>
  <si>
    <t>1FADP3K22DL</t>
  </si>
  <si>
    <t>TL* THE CONTACT OWNS A 2013 FORD FOCUS. THE CONTACT STATED THAT THE WINDSHIELD WIPERS FAILED TO OPERATE AS INTENDED. THE CONTACT STATED THAT THE CHECK ENGINE WARNING LIGHT WAS ILLUMINATED. THE VEHICLE WAS TAKEN TO THE LOCAL DEALER PRIORITY FORD (3420 N MILITARY HWY, NORFOLK, VA 23518, (757)583-3673) WHERE IT WAS DIAGNOSED WITH NEEDING THE BODY SECURITY MODULE (BSM) FUSE BOX TO BE REPLACED. THE VEHICLE WAS REPAIRED HOWEVER, THE FAILURE PERSISTED. THE MANUFACTURER HAD BEEN INFORMED OF THE FAILURE. THE FAILURE MILEAGE WAS APPROXIMATELY 145,000.</t>
  </si>
  <si>
    <t>FOCUS - 2013. TL* THE CONTACT OWNS A 2013 FORD FOCUS. THE CONTACT STATED THAT THE WINDSHIELD WIPERS FAILED TO OPERATE AS INTENDED. THE CONTACT STATED THAT THE CHECK ENGINE WARNING LIGHT WAS ILLUMINATED. THE VEHICLE WAS TAKEN TO THE LOCAL DEALER PRIORITY FORD (3420 N MILITARY HWY, NORFOLK, VA 23518, (757)583-3673) WHERE IT WAS DIAGNOSED WITH NEEDING THE BODY SECURITY MODULE (BSM) FUSE BOX TO BE REPLACED. THE VEHICLE WAS REPAIRED HOWEVER, THE FAILURE PERSISTED. THE MANUFACTURER HAD BEEN INFORMED OF THE FAILURE. THE FAILURE MILEAGE WAS APPROXIMATELY 145,000.</t>
  </si>
  <si>
    <t>3FAHT0JG0CR</t>
  </si>
  <si>
    <t>TL* THE CONTACT OWNS A 2012 FORD FUSION. THE CONTACT STATED THAT THE DOOR HANDLE FRACTURED WITHOUT WARNING TWICE WITHIN 5 MONTHS. THE VEHICLE WAS TAKEN TO AN INDEPENDENT MECHANIC WHERE THE DRIVER'S SIDE FRONT AND REAR DOOR HANDLES WERE INSPECTED AND REPLACED. DUVAL FORD (1616 CASSAT AVE, JACKSONVILLE, FL 32210, (888) 363-9533) WAS CONTACTED AND INFORMED OF THE FAILURE. THE CONTACT WAS INFORMED THAT THE VIN WAS NOT UNDER RECALL. THE VEHICLE WAS REPAIRED HOWEVER, THE FAILURE RECURRED. THE MANUFACTURER WAS NOTIFIED OF THE FAILURE HOWEVER, NO ASSISTANCE WAS PROVIDED. THE FAILURE MILEAGE WAS APPROXIMATELY 40,000.</t>
  </si>
  <si>
    <t>FUSION - 2012. TL* THE CONTACT OWNS A 2012 FORD FUSION. THE CONTACT STATED THAT THE DOOR HANDLE FRACTURED WITHOUT WARNING TWICE WITHIN 5 MONTHS. THE VEHICLE WAS TAKEN TO AN INDEPENDENT MECHANIC WHERE THE DRIVER'S SIDE FRONT AND REAR DOOR HANDLES WERE INSPECTED AND REPLACED. DUVAL FORD (1616 CASSAT AVE, JACKSONVILLE, FL 32210, (888) 363-9533) WAS CONTACTED AND INFORMED OF THE FAILURE. THE CONTACT WAS INFORMED THAT THE VIN WAS NOT UNDER RECALL. THE VEHICLE WAS REPAIRED HOWEVER, THE FAILURE RECURRED. THE MANUFACTURER WAS NOTIFIED OF THE FAILURE HOWEVER, NO ASSISTANCE WAS PROVIDED. THE FAILURE MILEAGE WAS APPROXIMATELY 40,000.</t>
  </si>
  <si>
    <t>1FMCU0J97DU</t>
  </si>
  <si>
    <t>THE DRIVER SIDE SEAT BELT WILL NOT LATCH. ALSO, THE LEFT BACK DOOR WILL NOT OPEN.</t>
  </si>
  <si>
    <t>ESCAPE - 2013. THE DRIVER SIDE SEAT BELT WILL NOT LATCH. ALSO, THE LEFT BACK DOOR WILL NOT OPEN.</t>
  </si>
  <si>
    <t>NM0GE9F72G1</t>
  </si>
  <si>
    <t>WIPER MOTORS STOPPED WORKING. BEFORE THAT THE WIPERS WERE HITTING EACH OTHER MAKING VISIBILTY WHILE RAINING VERY DIFFICULT.</t>
  </si>
  <si>
    <t>TRANSIT CONNECT - 2016. WIPER MOTORS STOPPED WORKING. BEFORE THAT THE WIPERS WERE HITTING EACH OTHER MAKING VISIBILTY WHILE RAINING VERY DIFFICULT.</t>
  </si>
  <si>
    <t>1FTYR2CG0HK</t>
  </si>
  <si>
    <t>TL* THE CONTACT OWNS A 2017 FORD TRANSIT. THE CONTACT STATED WHILE THE VEHICLE WAS TURNED OFF AND PARKED, THE REAR DRIVER'S SIDE WINDOW EXPLODED. THE VEHICLE WAS TAKEN TO JIM CLICK FORD OF SAHUARITA &amp; GREEN VALLEY (1030 W DUVAL RD, GREEN VALLEY, AZ 85614) WHERE THEY INFORMED THE CONTACT THAT THE VEHICLE WAS OUT OF WARRANTY AND THAT THEY COULD NOT FIX THE WINDOW. THE CONTACT TOOK THE VEHICLE TO A LOCAL MECHANIC TO HAVE THE WINDOW REPAIRED. THE MANUFACTURER HAD BEEN INFORMED OF THE FAILURE AND REFERRED THE CONTACT TO THE LOCAL FORD DEALER. THE FAILURE MILEAGE WAS APPROXIMATELY 48,000.</t>
  </si>
  <si>
    <t>TRANSIT - 2017. TL* THE CONTACT OWNS A 2017 FORD TRANSIT. THE CONTACT STATED WHILE THE VEHICLE WAS TURNED OFF AND PARKED, THE REAR DRIVER'S SIDE WINDOW EXPLODED. THE VEHICLE WAS TAKEN TO JIM CLICK FORD OF SAHUARITA &amp; GREEN VALLEY (1030 W DUVAL RD, GREEN VALLEY, AZ 85614) WHERE THEY INFORMED THE CONTACT THAT THE VEHICLE WAS OUT OF WARRANTY AND THAT THEY COULD NOT FIX THE WINDOW. THE CONTACT TOOK THE VEHICLE TO A LOCAL MECHANIC TO HAVE THE WINDOW REPAIRED. THE MANUFACTURER HAD BEEN INFORMED OF THE FAILURE AND REFERRED THE CONTACT TO THE LOCAL FORD DEALER. THE FAILURE MILEAGE WAS APPROXIMATELY 48,000.</t>
  </si>
  <si>
    <t>1FM5K8D80HG</t>
  </si>
  <si>
    <t>THE ADHESIVE HOLDING ON THE PANEL COVERING ON THE DRIVER DOOR FAILED.  THIS HAPPENED WHILE TRAVELING ON THE HIGHWAY THE PANEL PRIED LOOSE AND FLAPPED AGAINST THE CAR, CRACKING AND SENDING A CHUNK OF THE PLASTIC COVERING BEHIND INTO TRAFFIC.  THIS COULD HAVE HIT A MOTORCYCLIST OR OTHER VEHICLE AND BEEN VERY DANGEROUS.  I KNOW THIS CAR HAS ANOTHER RECALL FOR THE ADHESIVE FAILING ON THE ROOF COVERINGS.  THIS FAILURE SHOULD ALSO BE FIXED.  THE CAR IS A 2017 SO NOT THAT OLD.</t>
  </si>
  <si>
    <t>EXPLORER - 2017. THE ADHESIVE HOLDING ON THE PANEL COVERING ON THE DRIVER DOOR FAILED.  THIS HAPPENED WHILE TRAVELING ON THE HIGHWAY THE PANEL PRIED LOOSE AND FLAPPED AGAINST THE CAR, CRACKING AND SENDING A CHUNK OF THE PLASTIC COVERING BEHIND INTO TRAFFIC.  THIS COULD HAVE HIT A MOTORCYCLIST OR OTHER VEHICLE AND BEEN VERY DANGEROUS.  I KNOW THIS CAR HAS ANOTHER RECALL FOR THE ADHESIVE FAILING ON THE ROOF COVERINGS.  THIS FAILURE SHOULD ALSO BE FIXED.  THE CAR IS A 2017 SO NOT THAT OLD.</t>
  </si>
  <si>
    <t>1FM5K8GT6DG</t>
  </si>
  <si>
    <t>DRIVER SIDE WINDSHIELD A-PILLAR MOLDING FLEW OFF, I BELIEVE WE WERE ON THE HIGHWAY, BUT NO TRUE WAY TO KNOW WHEN.  THE INNER PILLAR MOLDING APPEARS TO BE CRACKED ON A FEW PLACES AS WELL.</t>
  </si>
  <si>
    <t>EXPLORER - 2013. DRIVER SIDE WINDSHIELD A-PILLAR MOLDING FLEW OFF, I BELIEVE WE WERE ON THE HIGHWAY, BUT NO TRUE WAY TO KNOW WHEN.  THE INNER PILLAR MOLDING APPEARS TO BE CRACKED ON A FEW PLACES AS WELL.</t>
  </si>
  <si>
    <t>1FTEW1EG1FF</t>
  </si>
  <si>
    <t>DRIVERS DOOR LOCK STOPPED WORKING USING THE REMOTE AND THE POWER DOOR LOCK ON THE DOOR. STARTED AFTER A COLD SPELL IN NC. DOOR WOULD NOT LOCK. TOOK IT TO THE DEALER AND THEY COMPLETED THE LATCH RECALL WORK. THEY THEN CHARGED ME FOR A NEW LATCH AS THEY SAID THE ELECTRONICS IN THE LATCH FAILED WHICH CAUSES THE DOOR LOCK TO NO LONGER WORK.</t>
  </si>
  <si>
    <t>F-150 - 2015. DRIVERS DOOR LOCK STOPPED WORKING USING THE REMOTE AND THE POWER DOOR LOCK ON THE DOOR. STARTED AFTER A COLD SPELL IN NC. DOOR WOULD NOT LOCK. TOOK IT TO THE DEALER AND THEY COMPLETED THE LATCH RECALL WORK. THEY THEN CHARGED ME FOR A NEW LATCH AS THEY SAID THE ELECTRONICS IN THE LATCH FAILED WHICH CAUSES THE DOOR LOCK TO NO LONGER WORK.</t>
  </si>
  <si>
    <t>WHEN I TURN ON MY FRONT WIPERS THEY STAY ON. NO MATTER WHAT. THEY ALMOST HAVE A MIX OF THEIR OWN. THEY WON'T TURN OFF. EVEN F I TURN MY CAR OFF THEN BACK ON THEY STAY ON. I FEEL LIKE IT'S MORE OF A DISTRACTION WHEN IT'S NOT RAINING HAVING THEM ON.</t>
  </si>
  <si>
    <t>EDGE - 2011. WHEN I TURN ON MY FRONT WIPERS THEY STAY ON. NO MATTER WHAT. THEY ALMOST HAVE A MIX OF THEIR OWN. THEY WON'T TURN OFF. EVEN F I TURN MY CAR OFF THEN BACK ON THEY STAY ON. I FEEL LIKE IT'S MORE OF A DISTRACTION WHEN IT'S NOT RAINING HAVING THEM ON.</t>
  </si>
  <si>
    <t>1FMCU0DZ7LU</t>
  </si>
  <si>
    <t>BLIND SPOT WARNING SYSTEM WILL ACTIVATE WHEN THERE ARE NO CARS AROUND THE CAR. HAPPENS REGULARLY WHEN GOING STRAIGHT AT CONSISTENT SPEED, ACCELERATING, DRIVING AROUND A BEND; ANY AND ALL SITUATIONS. FALSE POSITIVES OCCUR DURING RAIN, DRY WEATHER, ALL LIGHTING CONDITIONS (NIGHT, EARLY MORNING, NOON, LATE AFTERNOON)</t>
  </si>
  <si>
    <t>ESCAPE - 2020. BLIND SPOT WARNING SYSTEM WILL ACTIVATE WHEN THERE ARE NO CARS AROUND THE CAR. HAPPENS REGULARLY WHEN GOING STRAIGHT AT CONSISTENT SPEED, ACCELERATING, DRIVING AROUND A BEND; ANY AND ALL SITUATIONS. FALSE POSITIVES OCCUR DURING RAIN, DRY WEATHER, ALL LIGHTING CONDITIONS (NIGHT, EARLY MORNING, NOON, LATE AFTERNOON)</t>
  </si>
  <si>
    <t>3FA6P0LU6DR</t>
  </si>
  <si>
    <t>TRUNK OPENS UNEXPECTEDLY WHEN EITHER PARKED OR IN MOTION.</t>
  </si>
  <si>
    <t>FUSION - 2013. TRUNK OPENS UNEXPECTEDLY WHEN EITHER PARKED OR IN MOTION.</t>
  </si>
  <si>
    <t>1FA6P0H79E5</t>
  </si>
  <si>
    <t xml:space="preserve">WHILE DRIVING OR STATIONARY, THE VEHICLE'S TRUNK LID OPENS ON ITS OWN.  DRIVING CONDITIONS, SPEED, ETC. DO NOT SEEM TO PERTAIN TO THE ISSUE.  </t>
  </si>
  <si>
    <t xml:space="preserve">FUSION - 2014. WHILE DRIVING OR STATIONARY, THE VEHICLE'S TRUNK LID OPENS ON ITS OWN.  DRIVING CONDITIONS, SPEED, ETC. DO NOT SEEM TO PERTAIN TO THE ISSUE.  </t>
  </si>
  <si>
    <t>3FA6P0HR4DR</t>
  </si>
  <si>
    <t>MY 2013 FORD FUSION IS HAVING ISSUES WITH THE PASSENGER DOOR. IT WAS GETTING HARDER TO CLOSE WITH OUT SLAMMING IT. WELL ONE DAY IT FLEW OPEN WHILE I WAS DRIVING ON A CITY STREET TURNING ALMOST CAUSING AN ACCIDENT. THE DOOR WOULDN'T STAY CLOSED WITHOUT ROPE FROM THEN ON. GOOD THING I DIDN'T HAVE MY 3 KIDS WITH ME AT THE TIME.  THE FORCE BENT THE HINGES AS WELL AS DENTED THE DOOR. I TOOK IT TO A LOCAL FORD DEALERSHIP AND WAS TOLD  MY CAR WAS ON THE RECALL LIST FOR FAULTY DOOR LATCHES AND TO BRING IT BACK IN 5 DAYS. THIS IS AFTER I TOLD THEM I HAVE TO DRIVE WITH A ROPE HOLDING THE DOOR CLOSED. I BRING MY CAR IN 5 DAYS LATER AND GET A RENTAL THAT FORD WOULDN'T COVER. WELL 2 DAYS LATER I GET A CALL SAYING THEY WILL NOT FIX THE RECALLED DOOR LATCH AND TO COME PICK UP MY CAR. I'VE BEEN DRIVING AROUND FOR OVER A MONTH NOW WITH MY DOOR ROPED SHUT BUT IT POPS OPEN STILL. I DON'T KNOW WHAT TO DO. I'M NOT FINANCIALLY STABLE ENOUGH TO PAY FOR THE COSTLY REPAIR. I'M AT SUCH A LOSS THAT FORD WILL NOT FIX THIS SAFETY ISSUE. THE DEALER SHIP EVEN CLEARED THE RECALL ON LINE AND IT NOW SAYS ALL LATCHES ARE FIXED PLEASE? HOW CAN THIS HAPPEN? PLEASE HELP!</t>
  </si>
  <si>
    <t>FUSION - 2013. MY 2013 FORD FUSION IS HAVING ISSUES WITH THE PASSENGER DOOR. IT WAS GETTING HARDER TO CLOSE WITH OUT SLAMMING IT. WELL ONE DAY IT FLEW OPEN WHILE I WAS DRIVING ON A CITY STREET TURNING ALMOST CAUSING AN ACCIDENT. THE DOOR WOULDN'T STAY CLOSED WITHOUT ROPE FROM THEN ON. GOOD THING I DIDN'T HAVE MY 3 KIDS WITH ME AT THE TIME.  THE FORCE BENT THE HINGES AS WELL AS DENTED THE DOOR. I TOOK IT TO A LOCAL FORD DEALERSHIP AND WAS TOLD  MY CAR WAS ON THE RECALL LIST FOR FAULTY DOOR LATCHES AND TO BRING IT BACK IN 5 DAYS. THIS IS AFTER I TOLD THEM I HAVE TO DRIVE WITH A ROPE HOLDING THE DOOR CLOSED. I BRING MY CAR IN 5 DAYS LATER AND GET A RENTAL THAT FORD WOULDN'T COVER. WELL 2 DAYS LATER I GET A CALL SAYING THEY WILL NOT FIX THE RECALLED DOOR LATCH AND TO COME PICK UP MY CAR. I'VE BEEN DRIVING AROUND FOR OVER A MONTH NOW WITH MY DOOR ROPED SHUT BUT IT POPS OPEN STILL. I DON'T KNOW WHAT TO DO. I'M NOT FINANCIALLY STABLE ENOUGH TO PAY FOR THE COSTLY REPAIR. I'M AT SUCH A LOSS THAT FORD WILL NOT FIX THIS SAFETY ISSUE. THE DEALER SHIP EVEN CLEARED THE RECALL ON LINE AND IT NOW SAYS ALL LATCHES ARE FIXED PLEASE? HOW CAN THIS HAPPEN? PLEASE HELP!</t>
  </si>
  <si>
    <t>I PURCHASED IT BRAND NEW IN OCTOBER 2018, DOORS WOULD RANDOMLY FLY OPEN WHEN CORNERING. I BROUGHT IT IN THERE WAS A RECALL IT WAS FIXED. THEN WHEN IT IS BELOW 30 DEGREES MY REAR SENSOR DRIVERS SIDE WOULD SHOW A STEADY RED AND BEEP WHEN THERE WAS NO DANGER. THE DEALER TOLD ME THAT THERE IS MOST LIKELY MOISTURE IN THE SENSOR BUT WOULD NOT REPLACE IT. THEN AT 41,000 MILES MY ENGINE BLEW A ROD. THEY TOLD ME I WAS NOT CHANGING OIL FREQUENTLY ENOUGH. I CHANGE MY OWN OIL. I PROVIDED RECEIPTS FOR OIL BUT THEY WOULD NOT WARRANTY IT, I PAID $15,000 OUT OF POCKET TO HAVE A NEW ENGINE INSTALLED. I CALLED FORD CORPORATE AND AFTER FOUR MONTHS OF INVESTIGATING THEY HAD THE DEALER REFUND MY MONEY. THEN AT 43,000 MILES I WAS ON VACATION AND THE SUNROOF WOULD NOT CLOSE. I BROUGHT IT TO A LOCAL DEALER WHO SAID THERE MIGHT BE SOMETHING IN THE TRACK BUT THEY WOULD NEED THE TRUCK FOR 4 DAYS AND I WAS LEAVING THE NEXT DAY. I BROUGHT IT TO MY LOCAL DEALER UPON RETURN AND THEY CHARGED ME $4,300 TO REPLACE THE ENTIRE PANORAMIC ROOF RAILS AND CHASSIS. MOST RECENTLY MY 10 SPEED TRANSMISSION WAS SHIFTING VERY HARD AND IN THE WEEKS FOLLOWING THAT A CHECK ENGINE LIGHT CAME ON. I CALLED ANOTHER LOCAL DEALER BECAUSE I HAD LOST ALL CONFIDENCE IN THE DEALER I PURCHASED THE TRUCK NEW FROM. THEY TOLD ME THAT THE WIRING HARNESS FOR THE TRANSMISSION WAS NOT PROPERLY SECURED AND CHAFING CAUSED IT TO RUN THROUGH AND CAUSE FALSE AND INTERMITTENT SIGNALS. THEY TOLD ME BECAUSE IT WAS NEGLIGENCE ON THE DEALER WHO REPLACED THE ENGINE. I WOULD HAVE TO GO AFTER THEM FOR THE $800 FIX. THE SAME DEALER WHO REPLACED THE HARNESS CALLED ME LATER THAT WEEK WHILE WAITING FOR THE PART, TOLD ME THAT IT WAS NOW THE TRANS VALVE CORE. THEY REPLACED IT AND IT IS HAS NOT CHANGED ANYTHING. THEY ARE CURRENTLY WAITING ON DIRECTION FROM FORD. I HAVE BEEN IN A LOANER OR RENTAL FOR WELL OVER 90 DAYS CUMMULATIVLEY. UNNACCEPTABLE!</t>
  </si>
  <si>
    <t>F-150 - 2018. I PURCHASED IT BRAND NEW IN OCTOBER 2018, DOORS WOULD RANDOMLY FLY OPEN WHEN CORNERING. I BROUGHT IT IN THERE WAS A RECALL IT WAS FIXED. THEN WHEN IT IS BELOW 30 DEGREES MY REAR SENSOR DRIVERS SIDE WOULD SHOW A STEADY RED AND BEEP WHEN THERE WAS NO DANGER. THE DEALER TOLD ME THAT THERE IS MOST LIKELY MOISTURE IN THE SENSOR BUT WOULD NOT REPLACE IT. THEN AT 41,000 MILES MY ENGINE BLEW A ROD. THEY TOLD ME I WAS NOT CHANGING OIL FREQUENTLY ENOUGH. I CHANGE MY OWN OIL. I PROVIDED RECEIPTS FOR OIL BUT THEY WOULD NOT WARRANTY IT, I PAID $15,000 OUT OF POCKET TO HAVE A NEW ENGINE INSTALLED. I CALLED FORD CORPORATE AND AFTER FOUR MONTHS OF INVESTIGATING THEY HAD THE DEALER REFUND MY MONEY. THEN AT 43,000 MILES I WAS ON VACATION AND THE SUNROOF WOULD NOT CLOSE. I BROUGHT IT TO A LOCAL DEALER WHO SAID THERE MIGHT BE SOMETHING IN THE TRACK BUT THEY WOULD NEED THE TRUCK FOR 4 DAYS AND I WAS LEAVING THE NEXT DAY. I BROUGHT IT TO MY LOCAL DEALER UPON RETURN AND THEY CHARGED ME $4,300 TO REPLACE THE ENTIRE PANORAMIC ROOF RAILS AND CHASSIS. MOST RECENTLY MY 10 SPEED TRANSMISSION WAS SHIFTING VERY HARD AND IN THE WEEKS FOLLOWING THAT A CHECK ENGINE LIGHT CAME ON. I CALLED ANOTHER LOCAL DEALER BECAUSE I HAD LOST ALL CONFIDENCE IN THE DEALER I PURCHASED THE TRUCK NEW FROM. THEY TOLD ME THAT THE WIRING HARNESS FOR THE TRANSMISSION WAS NOT PROPERLY SECURED AND CHAFING CAUSED IT TO RUN THROUGH AND CAUSE FALSE AND INTERMITTENT SIGNALS. THEY TOLD ME BECAUSE IT WAS NEGLIGENCE ON THE DEALER WHO REPLACED THE ENGINE. I WOULD HAVE TO GO AFTER THEM FOR THE $800 FIX. THE SAME DEALER WHO REPLACED THE HARNESS CALLED ME LATER THAT WEEK WHILE WAITING FOR THE PART, TOLD ME THAT IT WAS NOW THE TRANS VALVE CORE. THEY REPLACED IT AND IT IS HAS NOT CHANGED ANYTHING. THEY ARE CURRENTLY WAITING ON DIRECTION FROM FORD. I HAVE BEEN IN A LOANER OR RENTAL FOR WELL OVER 90 DAYS CUMMULATIVLEY. UNNACCEPTABLE!</t>
  </si>
  <si>
    <t>1FM5K8D8XHG</t>
  </si>
  <si>
    <t>THE TRIM ON THE PASSENGER SIDE OF THE WINDSHIELD FLEW OFF ON THE HIGHWAY. LUCKILY, IT CRASH INTO IN THE SHOULDER AND CRUMBLED INTO A MILLION PIECES. THE DRIVERS SIDE TRIM ALSO APPEARS TO BE LOOSE.     IT WASN'T PARTICULARLY WINDY THIS DAY AND I WAS TRAVELLING AT NORMAL HIGHWAY SPEEDS (70-75MPH).</t>
  </si>
  <si>
    <t>EXPLORER - 2017. THE TRIM ON THE PASSENGER SIDE OF THE WINDSHIELD FLEW OFF ON THE HIGHWAY. LUCKILY, IT CRASH INTO IN THE SHOULDER AND CRUMBLED INTO A MILLION PIECES. THE DRIVERS SIDE TRIM ALSO APPEARS TO BE LOOSE.     IT WASN'T PARTICULARLY WINDY THIS DAY AND I WAS TRAVELLING AT NORMAL HIGHWAY SPEEDS (70-75MPH).</t>
  </si>
  <si>
    <t>REAR BACK GLASS RANDOMLY BUSTED OUT ON BOTH SIDES OF THE SLIDING REAR WINDOW WHILE DRIVING HOME FROM WORK ON FEBRUARY 22ND, 2021.</t>
  </si>
  <si>
    <t>F-150 - 2018. REAR BACK GLASS RANDOMLY BUSTED OUT ON BOTH SIDES OF THE SLIDING REAR WINDOW WHILE DRIVING HOME FROM WORK ON FEBRUARY 22ND, 2021.</t>
  </si>
  <si>
    <t>TL* THE CONTACT OWNS A 2015 FORD FOCUS. THE CONTACT STATED WHILE THE VEHICLE WAS PARKED, THE SCARF SHE WAS WEARING BECAME CAUGHT IN THE DRIVER'S SIDE DOOR AND WAS UNABLE TO EXIT THE VEHICLE FROM THE DRIVER'S SIDE DOOR. THE CONTACT EXITED THROUGH THE PASSENGER'S SIDE DOOR. THE FLASHERS WERE ILLUMINATED. THERE WAS AN ABNORMAL CLICKING NOISE DETECTED. THE LOCAL DEALER WAS NOT CONTACTED. THE VEHICLE WAS NOT DIAGNOSED NOR REPAIRED. THE MANUFACTURER WAS NOT CONTACTED OR INFORMED OF THE FAILURE. THE FAILURE MILEAGE WAS 72,000.</t>
  </si>
  <si>
    <t>FOCUS - 2015. TL* THE CONTACT OWNS A 2015 FORD FOCUS. THE CONTACT STATED WHILE THE VEHICLE WAS PARKED, THE SCARF SHE WAS WEARING BECAME CAUGHT IN THE DRIVER'S SIDE DOOR AND WAS UNABLE TO EXIT THE VEHICLE FROM THE DRIVER'S SIDE DOOR. THE CONTACT EXITED THROUGH THE PASSENGER'S SIDE DOOR. THE FLASHERS WERE ILLUMINATED. THERE WAS AN ABNORMAL CLICKING NOISE DETECTED. THE LOCAL DEALER WAS NOT CONTACTED. THE VEHICLE WAS NOT DIAGNOSED NOR REPAIRED. THE MANUFACTURER WAS NOT CONTACTED OR INFORMED OF THE FAILURE. THE FAILURE MILEAGE WAS 72,000.</t>
  </si>
  <si>
    <t>WHEN OPENING PASSENGER DOOR TO DEPOSIT BAGS INTO PASSENGER SEAT DOOR LATCH MALFUNCTIONED AND WOULD NO LONGER ALLOW DOOR TO FULLY LATCH AND REMAIN CLOSED. THE LATCH MECHANISM MOVED FREELY WHEN MANIPULATED AND WAS NOT STUCK IN THE CLOSED POSITION. VEHICLE WAS NOT IN MOTION AND PARKED, BUT HAD TO BE DRIVEN AFTER THE LATCH FAILURE RESULTING IN THE PASSENGER DOOR WANTING TO SWING OPEN WHEN DRIVING IF NOT HELD. THERE WAS AN ACTIVE RECALL SHOWN FOR 2014-2015 FORD FIESTA'S DOOR LATCH, BUT I WAS TOLD MY VIN DID NOT QUALIFY FOR THE RECALL AND WAS CHARGED $325.17 FOR THE REPAIR/REPLACEMENT AT THE LOCAL DEALERSHIP.</t>
  </si>
  <si>
    <t>FIESTA - 2015. WHEN OPENING PASSENGER DOOR TO DEPOSIT BAGS INTO PASSENGER SEAT DOOR LATCH MALFUNCTIONED AND WOULD NO LONGER ALLOW DOOR TO FULLY LATCH AND REMAIN CLOSED. THE LATCH MECHANISM MOVED FREELY WHEN MANIPULATED AND WAS NOT STUCK IN THE CLOSED POSITION. VEHICLE WAS NOT IN MOTION AND PARKED, BUT HAD TO BE DRIVEN AFTER THE LATCH FAILURE RESULTING IN THE PASSENGER DOOR WANTING TO SWING OPEN WHEN DRIVING IF NOT HELD. THERE WAS AN ACTIVE RECALL SHOWN FOR 2014-2015 FORD FIESTA'S DOOR LATCH, BUT I WAS TOLD MY VIN DID NOT QUALIFY FOR THE RECALL AND WAS CHARGED $325.17 FOR THE REPAIR/REPLACEMENT AT THE LOCAL DEALERSHIP.</t>
  </si>
  <si>
    <t>1GT8W4DT3ME</t>
  </si>
  <si>
    <t>POWER TAILGATE SYSTEM FAULT WARNING HAS BEEN COMING ON ND OD. AND TAIL GATE OPENED UN COMMANDED AND DAMAGED TAILGATE AND HORSE TRAILER. IT WAS POURING RAIN AND GOING LES THAN 10 MILES AN HOUR AND TURNING. THIS STARTED ON DAY 2 OF OWNERSHIP. TRUCK ONLY HAS APROX 1000 MILES ON IT. VEHICLE IS CURRENTLY AT DCH FORD IN THOUSAND OAKS CALIFORNIA.</t>
  </si>
  <si>
    <t>F-450 SD - 2021. POWER TAILGATE SYSTEM FAULT WARNING HAS BEEN COMING ON ND OD. AND TAIL GATE OPENED UN COMMANDED AND DAMAGED TAILGATE AND HORSE TRAILER. IT WAS POURING RAIN AND GOING LES THAN 10 MILES AN HOUR AND TURNING. THIS STARTED ON DAY 2 OF OWNERSHIP. TRUCK ONLY HAS APROX 1000 MILES ON IT. VEHICLE IS CURRENTLY AT DCH FORD IN THOUSAND OAKS CALIFORNIA.</t>
  </si>
  <si>
    <t>1FT8W4DT3ME</t>
  </si>
  <si>
    <t>THE TAILGATE SYSTEM FAULT LIGHT STARTED COMING ON ON DAY 2 OF OWNERSHIP. HAS BEEN ON AND OFF A FEW TIMES SINCE. THE TALGATE YESTERDAY OPENED UN COMMANDED AND DAMAGED THE TAILGATE AND HORSE TRAILER IT WAS CONNECTED TO. NOTE I FILLED ONE OF THESE I=OUT A MUNTE AGO BUT HAD THE WRONG VIN! SORRY!</t>
  </si>
  <si>
    <t>F-450 SD - 2021. THE TAILGATE SYSTEM FAULT LIGHT STARTED COMING ON ON DAY 2 OF OWNERSHIP. HAS BEEN ON AND OFF A FEW TIMES SINCE. THE TALGATE YESTERDAY OPENED UN COMMANDED AND DAMAGED THE TAILGATE AND HORSE TRAILER IT WAS CONNECTED TO. NOTE I FILLED ONE OF THESE I=OUT A MUNTE AGO BUT HAD THE WRONG VIN! SORRY!</t>
  </si>
  <si>
    <t>BOTH TRACKS ON PANORAMIC ROOF ARE CRACKED AND PLASTIC PIECES FOUND IN TRACK. SUNROOF STUCK IN OPEN POSITION ON THE HIGHWAY. CANNOT CLOSE PANORAMIC ROOF SO HIGHWAY DEBRIS IS FLYING INTO VEHICLE. HAVE SAND AND ROAD DEBRIS HITTING PASSENGERS INSIDE VEHICLE.</t>
  </si>
  <si>
    <t>F-150 - 2018. BOTH TRACKS ON PANORAMIC ROOF ARE CRACKED AND PLASTIC PIECES FOUND IN TRACK. SUNROOF STUCK IN OPEN POSITION ON THE HIGHWAY. CANNOT CLOSE PANORAMIC ROOF SO HIGHWAY DEBRIS IS FLYING INTO VEHICLE. HAVE SAND AND ROAD DEBRIS HITTING PASSENGERS INSIDE VEHICLE.</t>
  </si>
  <si>
    <t>1FTFW1EF8EF</t>
  </si>
  <si>
    <t>I USED REMOTE START IN WINTER GOT IN TRUCK AND WHEN I WENT TO PUT IN GEAR THE REAR GLASS SHATTERED IT WAS A SLIDING REAR WINDOW AND IT WAS THE DRIVER SIDE OF IT THAT SHATTERED BEHIND THE DRIVERS HEAD THERE WAS NO VISIBLE IMPACT OF ANY KIND .. I WAS STATIONARY.</t>
  </si>
  <si>
    <t>F-150 - 2014. I USED REMOTE START IN WINTER GOT IN TRUCK AND WHEN I WENT TO PUT IN GEAR THE REAR GLASS SHATTERED IT WAS A SLIDING REAR WINDOW AND IT WAS THE DRIVER SIDE OF IT THAT SHATTERED BEHIND THE DRIVERS HEAD THERE WAS NO VISIBLE IMPACT OF ANY KIND .. I WAS STATIONARY.</t>
  </si>
  <si>
    <t>1FMSK7DH9LG</t>
  </si>
  <si>
    <t>INTERIOR FLOODING, IN SPARE TIRE WELL AND ALL FLOORING AREAS. SIX GALLONS OF WATER REMOVED. WAITING FOR FORD DEALERSHIP TO INSPECT. THEY BELIEVE A WELD HAS GONE BAD.</t>
  </si>
  <si>
    <t>EXPLORER - 2020. INTERIOR FLOODING, IN SPARE TIRE WELL AND ALL FLOORING AREAS. SIX GALLONS OF WATER REMOVED. WAITING FOR FORD DEALERSHIP TO INSPECT. THEY BELIEVE A WELD HAS GONE BAD.</t>
  </si>
  <si>
    <t>2FMPK3J93LB</t>
  </si>
  <si>
    <t>DRIVING ON HIGHWAY WITH GRANDKIDS AND SUNROOF EXPLODED.  GLASS WENT ALL OVER MY GRANDKIDS.  ONE WAS BLEEDING.</t>
  </si>
  <si>
    <t>EDGE - 2020. DRIVING ON HIGHWAY WITH GRANDKIDS AND SUNROOF EXPLODED.  GLASS WENT ALL OVER MY GRANDKIDS.  ONE WAS BLEEDING.</t>
  </si>
  <si>
    <t>3FADP4GX0HM</t>
  </si>
  <si>
    <t>THE DOOR LATCH CHROME HAS DELAMINATED AND ACTS LIKE A RAZOR BLADE SEVERELY CUTTING MY FINGER.  THIS IS THE SECOND TIME THAT THIS HAS HAPPENED.  IT OCCURS WHEN I AM OPENING THE DOOR AND THE CHROME DETACHES FROM THE LATCH AND CUTS.</t>
  </si>
  <si>
    <t>DOOR LATCH | SHARP METALLIC EDGE</t>
  </si>
  <si>
    <t>FIESTA - 2017. THE DOOR LATCH CHROME HAS DELAMINATED AND ACTS LIKE A RAZOR BLADE SEVERELY CUTTING MY FINGER.  THIS IS THE SECOND TIME THAT THIS HAS HAPPENED.  IT OCCURS WHEN I AM OPENING THE DOOR AND THE CHROME DETACHES FROM THE LATCH AND CUTS.</t>
  </si>
  <si>
    <t>TL* THE CONTACT OWNS A 2017 FORD FOCUS. THE CONTACT STATED WHILE HER DAUGHTER WAS  DRIVING APPROXIMATELY 60 MPH, THE HOOD RELEASED AND CRACKED THE FRONT WINDSHIELD. THE DRIVER SUSTAINED INJURIES TO THE FACE AND NECK HOWEVER NO MEDICAL ATTENTION WAS PROVIDED. THE LOCAL DEALER WAS NOT CONTACTED. THE VEHICLE WAS NOT DIAGNOSED OR REPAIRED. THE MANUFACTURER WAS NOT NOTIFIED OF THE FAILURE. THE FAILURE MILEAGE WAS APPROXIMATELY 26,000. *DT*JB*DT*JB*DT*JB</t>
  </si>
  <si>
    <t>HOOD | HITTING WINDSHIELD</t>
  </si>
  <si>
    <t>FOCUS - 2017. TL* THE CONTACT OWNS A 2017 FORD FOCUS. THE CONTACT STATED WHILE HER DAUGHTER WAS  DRIVING APPROXIMATELY 60 MPH, THE HOOD RELEASED AND CRACKED THE FRONT WINDSHIELD. THE DRIVER SUSTAINED INJURIES TO THE FACE AND NECK HOWEVER NO MEDICAL ATTENTION WAS PROVIDED. THE LOCAL DEALER WAS NOT CONTACTED. THE VEHICLE WAS NOT DIAGNOSED OR REPAIRED. THE MANUFACTURER WAS NOT NOTIFIED OF THE FAILURE. THE FAILURE MILEAGE WAS APPROXIMATELY 26,000. *DT*JB*DT*JB*DT*JB</t>
  </si>
  <si>
    <t>TL* THE CONTACT OWNS A 2011 FORD EDGE. THE CONTACT STATED THAT SHE EXPERIENCED SEVERAL ELECTRICAL FAILURES WITH HER VEHICLE. THE CONTACT FIRST NOTICED THAT THE INTERIOR LIGHTS REMAINED ILLUMINATED AFTER TURNING OFF THE VEHICLE AND CLOSING ALL THE DOORS. THE CONTACT ALSO MENTIONED THAT THE DOOR AJAR WARNING MESSAGE REMAINED ILLUMINATED ON THE INSTRUMENT PANEL WITH ALL FOUR DOORS BEING PROPERLY CLOSED. OTHER FAILURES INCLUDED VARIOUS WARNING LIGHTS INTERMITTENTLY FLASHING WHILE DRIVING AT VARIOUS SPEEDS. ADDITIONALLY, THE DRIVER'S SIDE WINDOW FAILED TO OPERATE AS NEEDED. THE CONTACT HAD TAKEN THE VEHICLE TO DICK SMITH FORD OF COLUMBIA (7201 GARNERS FERRY RD, COLUMBIA, SC 29209) WHERE SHE WAS PROVIDED AN ESTIMATE FOR THE REPAIRS. THE MANUFACTURER WAS NOT NOTIFIED OF THE FAILURE. THE VEHICLE WAS NOT REPAIRED. THE FAILURE MILEAGE WAS UNKNOWN.</t>
  </si>
  <si>
    <t>EDGE - 2011. TL* THE CONTACT OWNS A 2011 FORD EDGE. THE CONTACT STATED THAT SHE EXPERIENCED SEVERAL ELECTRICAL FAILURES WITH HER VEHICLE. THE CONTACT FIRST NOTICED THAT THE INTERIOR LIGHTS REMAINED ILLUMINATED AFTER TURNING OFF THE VEHICLE AND CLOSING ALL THE DOORS. THE CONTACT ALSO MENTIONED THAT THE DOOR AJAR WARNING MESSAGE REMAINED ILLUMINATED ON THE INSTRUMENT PANEL WITH ALL FOUR DOORS BEING PROPERLY CLOSED. OTHER FAILURES INCLUDED VARIOUS WARNING LIGHTS INTERMITTENTLY FLASHING WHILE DRIVING AT VARIOUS SPEEDS. ADDITIONALLY, THE DRIVER'S SIDE WINDOW FAILED TO OPERATE AS NEEDED. THE CONTACT HAD TAKEN THE VEHICLE TO DICK SMITH FORD OF COLUMBIA (7201 GARNERS FERRY RD, COLUMBIA, SC 29209) WHERE SHE WAS PROVIDED AN ESTIMATE FOR THE REPAIRS. THE MANUFACTURER WAS NOT NOTIFIED OF THE FAILURE. THE VEHICLE WAS NOT REPAIRED. THE FAILURE MILEAGE WAS UNKNOWN.</t>
  </si>
  <si>
    <t>2FMDK3JC1CB</t>
  </si>
  <si>
    <t>MY VEHICLE EXHIBITS ILLUMINATED DOME LIGHTS AND DOOR AJAR MESSAGES WHEN DOORS ARE FULLY CLOSED. I GET ERROR MESSAGES INTERMITTENTLY WHILE DRIVING OF DOOR AJAR NOTIFICATION AND THE INTERIOR LIGHTS WILL COME ON UNEXPECTEDLY WHILE DRIVING. THE INTERIOR DOME LIGHTS ALSO STAY ILLUMINATED EVEN WHEN I HAVE TURNED THE CAR OFF AND LOCKED THE DOORS, DRAINING BATTERY. I HAVE RECEIVED NOTIFICATION OF FORD'S VOLUNTARY EXTENSION OF DOOR LATCH WARRANTY THROUGH JULY 2020. THIS IS A KNOWN DEFECT. MY CAR BEGAN EXHIBITING THE DEFECT IN NOVEMBER 2020. IT IS A SAFETY ISSUE AS I AM ALARMED AND CANNOT SEE WHEN DRIVING AT NIGHT AND THE INTERIOR LIGHTS SUDDENLY POP ON. I ALSO FEAR MY CHILD WILL OPEN THE DOOR WHILE DRIVING AS THE "LOCK" FEATURE IS UNRELIABLE DUE TO THE DEFECT. IN ADDITION, IT IS UNSAFE FOR ME TO PARK MY VEHICLE AT NIGHT NOT KNOWING IF I WILL HAVE A DRAINED BATTERY LATER BECAUSE THERE IS NO WAY TO SHUT OFF THE INTERIOR LIGHTS.</t>
  </si>
  <si>
    <t>EDGE - 2012. MY VEHICLE EXHIBITS ILLUMINATED DOME LIGHTS AND DOOR AJAR MESSAGES WHEN DOORS ARE FULLY CLOSED. I GET ERROR MESSAGES INTERMITTENTLY WHILE DRIVING OF DOOR AJAR NOTIFICATION AND THE INTERIOR LIGHTS WILL COME ON UNEXPECTEDLY WHILE DRIVING. THE INTERIOR DOME LIGHTS ALSO STAY ILLUMINATED EVEN WHEN I HAVE TURNED THE CAR OFF AND LOCKED THE DOORS, DRAINING BATTERY. I HAVE RECEIVED NOTIFICATION OF FORD'S VOLUNTARY EXTENSION OF DOOR LATCH WARRANTY THROUGH JULY 2020. THIS IS A KNOWN DEFECT. MY CAR BEGAN EXHIBITING THE DEFECT IN NOVEMBER 2020. IT IS A SAFETY ISSUE AS I AM ALARMED AND CANNOT SEE WHEN DRIVING AT NIGHT AND THE INTERIOR LIGHTS SUDDENLY POP ON. I ALSO FEAR MY CHILD WILL OPEN THE DOOR WHILE DRIVING AS THE "LOCK" FEATURE IS UNRELIABLE DUE TO THE DEFECT. IN ADDITION, IT IS UNSAFE FOR ME TO PARK MY VEHICLE AT NIGHT NOT KNOWING IF I WILL HAVE A DRAINED BATTERY LATER BECAUSE THERE IS NO WAY TO SHUT OFF THE INTERIOR LIGHTS.</t>
  </si>
  <si>
    <t>1FTFW1CF8DK</t>
  </si>
  <si>
    <t xml:space="preserve">TL* THE CONTACT OWNS A 2013 FORD F-150. THE CONTACT STATED THAT THE REMOTE START WAS USED START THE VEHICLE AND ACTIVATE THE DEFROSTER HOWEVER, THE REAR WINDSHIELD DEFROSTER SHATTERED THE REAR WINDSHIELD. THE CONTACT INFORMED OXMOOR FORD LINCOLN (100 OXMOOR LN, LOUISVILLE, KY 40222) OF THE FAILURE HOWEVER, NO ASSISTANCE WAS OFFERED. THERE WAS NO RECALL FOR THE DEFROSTER. THE WINDSHIELD WAS NOT REPAIRED. THE MANUFACTURER WAS NOT INFORMED OF THE FAILURE. THE FAILURE MILEAGE WAS 180,000. </t>
  </si>
  <si>
    <t xml:space="preserve">F-150 - 2013. TL* THE CONTACT OWNS A 2013 FORD F-150. THE CONTACT STATED THAT THE REMOTE START WAS USED START THE VEHICLE AND ACTIVATE THE DEFROSTER HOWEVER, THE REAR WINDSHIELD DEFROSTER SHATTERED THE REAR WINDSHIELD. THE CONTACT INFORMED OXMOOR FORD LINCOLN (100 OXMOOR LN, LOUISVILLE, KY 40222) OF THE FAILURE HOWEVER, NO ASSISTANCE WAS OFFERED. THERE WAS NO RECALL FOR THE DEFROSTER. THE WINDSHIELD WAS NOT REPAIRED. THE MANUFACTURER WAS NOT INFORMED OF THE FAILURE. THE FAILURE MILEAGE WAS 180,000. </t>
  </si>
  <si>
    <t>1FT8W4DT2ME</t>
  </si>
  <si>
    <t>TAILGATE OPENED UNINTENDED CAUSING MINOR DAMAGE TO RAIL COVER AND TAILGATE.</t>
  </si>
  <si>
    <t>F-450 SD - 2021. TAILGATE OPENED UNINTENDED CAUSING MINOR DAMAGE TO RAIL COVER AND TAILGATE.</t>
  </si>
  <si>
    <t>VEHICLE WAS STATIONARY IN MY DRIVEWAY WHEN A SNOW STORM HIT. ICE/SNOW ACCUMULATED ON THE WINDSHIELD AND WHEN IT MELTED IT TOOK THE PAINT WITH IT. THE A-PILLARS ON BOTH DRIVER AND PASSENGER SUFFER SIGNIFICANT PAINT LOSS AND RUST IS STARTING TO FORM. PAINT FLAKES OFF IN THE WIND WHILE DRIVING, ESPECIALLY IN THE RAIN. ABOUT 15 INCHES OF PAINT IS GONE ON THE DRIVER SIDE AND ABOUT 4 INCHES OF PAINT IS GONE ON THE PASSENGER SIDE.</t>
  </si>
  <si>
    <t>ESCAPE - 2017. VEHICLE WAS STATIONARY IN MY DRIVEWAY WHEN A SNOW STORM HIT. ICE/SNOW ACCUMULATED ON THE WINDSHIELD AND WHEN IT MELTED IT TOOK THE PAINT WITH IT. THE A-PILLARS ON BOTH DRIVER AND PASSENGER SUFFER SIGNIFICANT PAINT LOSS AND RUST IS STARTING TO FORM. PAINT FLAKES OFF IN THE WIND WHILE DRIVING, ESPECIALLY IN THE RAIN. ABOUT 15 INCHES OF PAINT IS GONE ON THE DRIVER SIDE AND ABOUT 4 INCHES OF PAINT IS GONE ON THE PASSENGER SIDE.</t>
  </si>
  <si>
    <t>TL* THE CONTACT OWNED A 2020 FORD F-150. THE CONTACT STATED WHILE DRIVING AT VARIOUS SPEEDS, THE LANE DEPARTURE AND BLIND SPOT DETECTION FAILED TO ALERT THE DRIVER. THE CONTACT ALSO STATED THAT THE FRONT CAMERA SENSORS FAILED TO ALERT THE DRIVER. THE CONTACT STATED THAT A WARNING MESSAGE STATING DRIVER ASSIST NOT AVAILABLE, WOULD APPEAR ON THE INSTRUMENT PANEL. THE VEHICLE WAS TAKEN TO HARBIN MOTOR COMPANY, INC. (564 MICAH WAY, SCOTTSBORO, AL 35769) WHERE IT WAS DIAGNOSED WITH THE WINDSHIELD NEEDING TO BE REPLACED. THE CONTACT STATED THAT THE CAMERA SENSOR WAS LOCATED INSIDE THE WINDSHIELD. THE WINDSHIELD WAS REPLACED. THE VEHICLE WAS REPAIRED HOWEVER, THE FAILURE RECURRED. THE MANUFACTURER HAD BEEN INFORMED OF THE FAILURE BUT OFFERED NO FURTHER ASSISTANCE. THE FAILURE MILEAGE WAS APPROXIMATELY 600. THE VIN WAS UNAVAILABLE.</t>
  </si>
  <si>
    <t>F-150 - 2020. TL* THE CONTACT OWNED A 2020 FORD F-150. THE CONTACT STATED WHILE DRIVING AT VARIOUS SPEEDS, THE LANE DEPARTURE AND BLIND SPOT DETECTION FAILED TO ALERT THE DRIVER. THE CONTACT ALSO STATED THAT THE FRONT CAMERA SENSORS FAILED TO ALERT THE DRIVER. THE CONTACT STATED THAT A WARNING MESSAGE STATING DRIVER ASSIST NOT AVAILABLE, WOULD APPEAR ON THE INSTRUMENT PANEL. THE VEHICLE WAS TAKEN TO HARBIN MOTOR COMPANY, INC. (564 MICAH WAY, SCOTTSBORO, AL 35769) WHERE IT WAS DIAGNOSED WITH THE WINDSHIELD NEEDING TO BE REPLACED. THE CONTACT STATED THAT THE CAMERA SENSOR WAS LOCATED INSIDE THE WINDSHIELD. THE WINDSHIELD WAS REPLACED. THE VEHICLE WAS REPAIRED HOWEVER, THE FAILURE RECURRED. THE MANUFACTURER HAD BEEN INFORMED OF THE FAILURE BUT OFFERED NO FURTHER ASSISTANCE. THE FAILURE MILEAGE WAS APPROXIMATELY 600. THE VIN WAS UNAVAILABLE.</t>
  </si>
  <si>
    <t>1LN6L9TK8H5</t>
  </si>
  <si>
    <t xml:space="preserve">TL* THE CONTACT OWNS A 2017 LINCOLN CONTINENTAL. THE CONTACT STATED THAT THE DRIVER'S AND PASSENGER'S SIDE FRONT AND REAR DOORS FAILED TO OPEN FROM THE OUTSIDE. THE CONTACT STATED THAT THE FAILURE RECURRED SEVERAL TIMES. THE CONTACT STATED THAT THE VEHICLE HAD BEEN REPAIRED AT STEVENS FORD LINCOLN (717 BRIDGE AVE, MILFORD, CT 06460, (203)876-6464). THE CONTACT STATED THAT THE VEHICLE WAS OUT OF WARRANTY AND THE REPAIR HAD TO BE PAID FOR OUT OF POCKET. THE VEHICLE WAS REPAIRED. THE APPROXIMATE FAILURE MILEAGE WAS 39,000.*DT*JB*DT </t>
  </si>
  <si>
    <t>Car Max</t>
  </si>
  <si>
    <t>NY</t>
  </si>
  <si>
    <t xml:space="preserve">CONTINENTAL - 2017. TL* THE CONTACT OWNS A 2017 LINCOLN CONTINENTAL. THE CONTACT STATED THAT THE DRIVER'S AND PASSENGER'S SIDE FRONT AND REAR DOORS FAILED TO OPEN FROM THE OUTSIDE. THE CONTACT STATED THAT THE FAILURE RECURRED SEVERAL TIMES. THE CONTACT STATED THAT THE VEHICLE HAD BEEN REPAIRED AT STEVENS FORD LINCOLN (717 BRIDGE AVE, MILFORD, CT 06460, (203)876-6464). THE CONTACT STATED THAT THE VEHICLE WAS OUT OF WARRANTY AND THE REPAIR HAD TO BE PAID FOR OUT OF POCKET. THE VEHICLE WAS REPAIRED. THE APPROXIMATE FAILURE MILEAGE WAS 39,000.*DT*JB*DT </t>
  </si>
  <si>
    <t>MONTEGO</t>
  </si>
  <si>
    <t>1MEFM40175G</t>
  </si>
  <si>
    <t xml:space="preserve">TL* THE CONTACT OWNS A 2005 MERCURY MONTEGO. THE CONTACT STATED THAT WHEN THE VEHICLE WAS STARTED, THE FRONT PASSENGER'S SIDE DOOR REMAINED OPEN WHICH RESULTED IN A LOSS OF THE NORMAL FUNCTIONS OF INSTRUMENT PANEL DUE TO THE PASSENGER'S SIDE DOOR AJAR MESSAGE OVERLAYING ALL OTHER SYSTEM FUNCTIONS ON THE INSTRUMENT PANEL. THE VEHICLE WAS NOT TAKEN TO THE LOCAL DEALER. THE VEHICLE WAS NOT REPAIRED. UPON INVESTIGATION, THE CONTACT ASSOCIATED THE FAILURE WITH NHTSA CAMPAIGN NUMBER: 06V383000 (LATCHES/LOCKS/LINKAGES) HOWEVER, THE VIN WAS NOT INCLUDED. THE MANUFACTURER WAS NOT INFORMED OF THE FAILURE. THE FAILURE MILEAGE WAS APPROXIMATELY 180,000.    </t>
  </si>
  <si>
    <t xml:space="preserve">MONTEGO - 2005. TL* THE CONTACT OWNS A 2005 MERCURY MONTEGO. THE CONTACT STATED THAT WHEN THE VEHICLE WAS STARTED, THE FRONT PASSENGER'S SIDE DOOR REMAINED OPEN WHICH RESULTED IN A LOSS OF THE NORMAL FUNCTIONS OF INSTRUMENT PANEL DUE TO THE PASSENGER'S SIDE DOOR AJAR MESSAGE OVERLAYING ALL OTHER SYSTEM FUNCTIONS ON THE INSTRUMENT PANEL. THE VEHICLE WAS NOT TAKEN TO THE LOCAL DEALER. THE VEHICLE WAS NOT REPAIRED. UPON INVESTIGATION, THE CONTACT ASSOCIATED THE FAILURE WITH NHTSA CAMPAIGN NUMBER: 06V383000 (LATCHES/LOCKS/LINKAGES) HOWEVER, THE VIN WAS NOT INCLUDED. THE MANUFACTURER WAS NOT INFORMED OF THE FAILURE. THE FAILURE MILEAGE WAS APPROXIMATELY 180,000.    </t>
  </si>
  <si>
    <t>C/PG - FIVE HUNDRED/MONTEGO/TAURUS/SA [05-09]</t>
  </si>
  <si>
    <t>MN - MONTEGO / SABLE (08)</t>
  </si>
  <si>
    <t>MN - SABLE/MONTEGO (NA-CAP)</t>
  </si>
  <si>
    <t>REAR WINDOW GLASS SPONTANEOUSLY SHATTERED WHILE SITTING AT STOP LIGHT. DEFROSTER WAS OFF, OUTSIDE TEMP WAS 38 DEGREES FAHRENHEIT. NO KNOWN REASON. GOOGLE SHOWS THIS HAPPENING TO OTHER 2017 FORD EXPLORERS, BUT WHEN I CALLED FORD, THEY DENIED ANY KNOWLEDGE OF THIS PROBLEM.</t>
  </si>
  <si>
    <t>EXPLORER - 2017. REAR WINDOW GLASS SPONTANEOUSLY SHATTERED WHILE SITTING AT STOP LIGHT. DEFROSTER WAS OFF, OUTSIDE TEMP WAS 38 DEGREES FAHRENHEIT. NO KNOWN REASON. GOOGLE SHOWS THIS HAPPENING TO OTHER 2017 FORD EXPLORERS, BUT WHEN I CALLED FORD, THEY DENIED ANY KNOWLEDGE OF THIS PROBLEM.</t>
  </si>
  <si>
    <t>1LN6L9NC2H5</t>
  </si>
  <si>
    <t>THE EXTERIOR DOOR LATCHES WILL NOT OPEN FROM THE OUTSIDE ON THE PASSENGER SIDE OF THE VEHICLE</t>
  </si>
  <si>
    <t>CONTINENTAL - 2017. THE EXTERIOR DOOR LATCHES WILL NOT OPEN FROM THE OUTSIDE ON THE PASSENGER SIDE OF THE VEHICLE</t>
  </si>
  <si>
    <t xml:space="preserve">I TOOK MY TRUCK TO THE FORD DEALERSHIP I PURCHASED IT FROM BECAUSE THE TAIL LIGHTS STOPPED WORKING.  THE SERVICE MANAGER INFORMED ME THAT WATER WAS IN BOTH TAIL LIGHTS AND HAD TO BE REPLACED FOR $3,000.  MY TRUCK IS A 2018, HAS ONLY 18,000 MILES AND WELL TAKEN CARE OF AND NO ACCIDENTS.  THE SERVICE CLAIMED THE WATER GOT IN BECAUSE OF DAMAGE TO THE TAIL LIGHT.  THE MARKS HE POINTED OUT ON THE TAIL LIGHTS WERE VERY LIGHT SCUFF MARKS AND COULD NOT ALLOW WATER TO GET INSIDE.  THEY WOULD NOT COVER THE REPLACEMENT BECAUSE OF THE SCUFF MARKS.  I WENT ON A FORD FORUM AND FOUND THAT THERE HAD BEEN PLENTY OF OTHER 2018 (AND OTHER YEARS) THAT HAD WATER IN THEIR TAIL LIGHTS AS WELL.  THE TRUCKS THAT WERE OUT OF WARRANTY JUST REMOVE THE TAIL LIGHT, DRAINED THE WATER, APPLIED SILICON AROUND THE SEEMS OF THE TAIL LIGHT AND HAD NO ISSUES SINCE THEN.    I'VE ATTACHED PICTURES.  YOU'LL SEE THAT THERE IS NO WAY WATER COULD HAVE ENTER WHERE YOU SEE SCUFF MARKS LIKE THE SERVICE MANAGER CLAIMS. THE PICTURES ARE THE LEFT AND RIGHT TAIL LIGHTS.    FORD FORUM ON TAIL LIGHT ISSUE: HTTPS://WWW.F150FORUM.COM/F118/WATER-MY-TAIL-LIGHT-452633/  </t>
  </si>
  <si>
    <t xml:space="preserve">F-150 - 2018. I TOOK MY TRUCK TO THE FORD DEALERSHIP I PURCHASED IT FROM BECAUSE THE TAIL LIGHTS STOPPED WORKING.  THE SERVICE MANAGER INFORMED ME THAT WATER WAS IN BOTH TAIL LIGHTS AND HAD TO BE REPLACED FOR $3,000.  MY TRUCK IS A 2018, HAS ONLY 18,000 MILES AND WELL TAKEN CARE OF AND NO ACCIDENTS.  THE SERVICE CLAIMED THE WATER GOT IN BECAUSE OF DAMAGE TO THE TAIL LIGHT.  THE MARKS HE POINTED OUT ON THE TAIL LIGHTS WERE VERY LIGHT SCUFF MARKS AND COULD NOT ALLOW WATER TO GET INSIDE.  THEY WOULD NOT COVER THE REPLACEMENT BECAUSE OF THE SCUFF MARKS.  I WENT ON A FORD FORUM AND FOUND THAT THERE HAD BEEN PLENTY OF OTHER 2018 (AND OTHER YEARS) THAT HAD WATER IN THEIR TAIL LIGHTS AS WELL.  THE TRUCKS THAT WERE OUT OF WARRANTY JUST REMOVE THE TAIL LIGHT, DRAINED THE WATER, APPLIED SILICON AROUND THE SEEMS OF THE TAIL LIGHT AND HAD NO ISSUES SINCE THEN.    I'VE ATTACHED PICTURES.  YOU'LL SEE THAT THERE IS NO WAY WATER COULD HAVE ENTER WHERE YOU SEE SCUFF MARKS LIKE THE SERVICE MANAGER CLAIMS. THE PICTURES ARE THE LEFT AND RIGHT TAIL LIGHTS.    FORD FORUM ON TAIL LIGHT ISSUE: HTTPS://WWW.F150FORUM.COM/F118/WATER-MY-TAIL-LIGHT-452633/  </t>
  </si>
  <si>
    <t>1FTFW1EV5AF</t>
  </si>
  <si>
    <t>SEATBELT CHIME/ ALARM IS DEFECTIVE. SEE ALL YOUTUBE VIDEOS SHOWING SO. SEATBELT LIGHT AND CHIME CONTINUOUSLY STAY ON AND CHIME ALARM CONTINUOUSLY RINGS EVEN WHILE SEATBELTS ARE ON &amp; LOCKED IN POSITION. THIS IS VERY DISTRACTING AND A DANGEROUS SITUATION FOR DRIVERS ATTEMPTING TO MAKE IT GO OFF/ WORK CORRECTLY WHILE DRIVING.  THIS SEATBELT CHIME IS DEFECTIVE IS  BOTH WHEN DRIVING / IN MOTION AND STATIONARY.    BODY/WINDSHIELD AREA STRUCTURAL DEFECT- THERE IS A HOLE/OPENING THAT ALLOWS RAIN/ WATER TO LEAK INTO INTERIOR OF TRUCK, LEAKING WATER INSIDE TRUCK INTERIOR FROM UPPER BUILD SEAM, THROUGH THE GRAB HANDLE LOCATED AT SIDE OF WINDSHIELD IN FRONT OF FRONT PASSENGER, THEN LIQUID DRIPS DOWN ONTO CARPETED FLOORBOARD. THIS BODY STRUCTURE DEFECTIVE OPENING/ HOLE IS  LOCATED SOMEWHERE  BETWEEN UPPER WINDSHIELD SEAM AND THE INTERIOR FRONT PASSENGER GRAB HANDLE AT WINDSHIELD FRAME. WATER DRIPS THROUGH THIS HANDLE. THIS WINDSHIELD LEAK DEFECT OCCURS WHEN THE TRUCK IS IN MOTION AND WHEN STATIONARY.    ELECTRICAL/IGNITION SWITCH- TURNING ON TRACK WITH IGNITION KEY, IGNITION SWITCH DOES NOT ALWAYS PERFORM CORRECTLY. IT OFTEN DISALLOWS THE AC, THE WINDSHIELD WIPERS, AND BACKUP CAMERA TO WORK, WHILE EVERYTHING ELSE IS WORKING. BECAUSE EVERYTHING ELSE MAY BE WORKING, THE DRIVER MAY NOT NOTICE THAT THE IGNITION SWITCH HAS BEEN TURNED ON INCORRECTLY.THIS DEFECT, ESPECIALLY THE BACK UP CAMERA NOT WORKING, AND WINDSHIELD WIPERS, IS DANGEROUS. THE SWITCH SHOULD BE MADE TO CONSISTENTLY  WORK AT ALL TIMES THE SAME WAY. THIS DEFECT IS NOTICED WHEN STATIONARY, BUT OFTEN WHEN IT'S TOO LATE AND  IN MOTION.</t>
  </si>
  <si>
    <t>F-150 - 2010. SEATBELT CHIME/ ALARM IS DEFECTIVE. SEE ALL YOUTUBE VIDEOS SHOWING SO. SEATBELT LIGHT AND CHIME CONTINUOUSLY STAY ON AND CHIME ALARM CONTINUOUSLY RINGS EVEN WHILE SEATBELTS ARE ON &amp; LOCKED IN POSITION. THIS IS VERY DISTRACTING AND A DANGEROUS SITUATION FOR DRIVERS ATTEMPTING TO MAKE IT GO OFF/ WORK CORRECTLY WHILE DRIVING.  THIS SEATBELT CHIME IS DEFECTIVE IS  BOTH WHEN DRIVING / IN MOTION AND STATIONARY.    BODY/WINDSHIELD AREA STRUCTURAL DEFECT- THERE IS A HOLE/OPENING THAT ALLOWS RAIN/ WATER TO LEAK INTO INTERIOR OF TRUCK, LEAKING WATER INSIDE TRUCK INTERIOR FROM UPPER BUILD SEAM, THROUGH THE GRAB HANDLE LOCATED AT SIDE OF WINDSHIELD IN FRONT OF FRONT PASSENGER, THEN LIQUID DRIPS DOWN ONTO CARPETED FLOORBOARD. THIS BODY STRUCTURE DEFECTIVE OPENING/ HOLE IS  LOCATED SOMEWHERE  BETWEEN UPPER WINDSHIELD SEAM AND THE INTERIOR FRONT PASSENGER GRAB HANDLE AT WINDSHIELD FRAME. WATER DRIPS THROUGH THIS HANDLE. THIS WINDSHIELD LEAK DEFECT OCCURS WHEN THE TRUCK IS IN MOTION AND WHEN STATIONARY.    ELECTRICAL/IGNITION SWITCH- TURNING ON TRACK WITH IGNITION KEY, IGNITION SWITCH DOES NOT ALWAYS PERFORM CORRECTLY. IT OFTEN DISALLOWS THE AC, THE WINDSHIELD WIPERS, AND BACKUP CAMERA TO WORK, WHILE EVERYTHING ELSE IS WORKING. BECAUSE EVERYTHING ELSE MAY BE WORKING, THE DRIVER MAY NOT NOTICE THAT THE IGNITION SWITCH HAS BEEN TURNED ON INCORRECTLY.THIS DEFECT, ESPECIALLY THE BACK UP CAMERA NOT WORKING, AND WINDSHIELD WIPERS, IS DANGEROUS. THE SWITCH SHOULD BE MADE TO CONSISTENTLY  WORK AT ALL TIMES THE SAME WAY. THIS DEFECT IS NOTICED WHEN STATIONARY, BUT OFTEN WHEN IT'S TOO LATE AND  IN MOTION.</t>
  </si>
  <si>
    <t>1FMSK8BH2MG</t>
  </si>
  <si>
    <t>THE WHEEL WELLS OF THE VEHICLE COLLECT LARGE AMOUNTS OF SNOW AND ICE. THIS BUILD UP CONSTRICTS THE WHEELS OF THE VEHICLE CONTACTING THE TIRES RESTRICTING ROTATION AND STEERING. THIS IS AN EXTREMELY DANGEROUS POTENTIALLY DEADLY SITUATION. WE HAVE CONTACTED FORD MOTOR COMPANY AND THE DEALERSHIP. NO REMEDY TO THIS SITUATION HAS BEEN OFFERED.  PLEASE INVESTIGATE AND ANY ASSISTANCE IS APPRECIATED.  I BELIEVE THIS IS A WIDE SPREAD PROBLEM FORD IS UNWILLING TO DEAL WITH.  THIS CONDITION OCCURS IN COLD WEATHER AND SNOWY ICY CONDITIONS.  THE BUILD UP HAZARD HAPPENS EVEN DRIVING SHORT HIGHWAY DISTANCES.</t>
  </si>
  <si>
    <t>WHEEL WELL | DESIGN / COLLECT SNOW / WATER / DEBRIS</t>
  </si>
  <si>
    <t>EXPLORER - 2021. THE WHEEL WELLS OF THE VEHICLE COLLECT LARGE AMOUNTS OF SNOW AND ICE. THIS BUILD UP CONSTRICTS THE WHEELS OF THE VEHICLE CONTACTING THE TIRES RESTRICTING ROTATION AND STEERING. THIS IS AN EXTREMELY DANGEROUS POTENTIALLY DEADLY SITUATION. WE HAVE CONTACTED FORD MOTOR COMPANY AND THE DEALERSHIP. NO REMEDY TO THIS SITUATION HAS BEEN OFFERED.  PLEASE INVESTIGATE AND ANY ASSISTANCE IS APPRECIATED.  I BELIEVE THIS IS A WIDE SPREAD PROBLEM FORD IS UNWILLING TO DEAL WITH.  THIS CONDITION OCCURS IN COLD WEATHER AND SNOWY ICY CONDITIONS.  THE BUILD UP HAZARD HAPPENS EVEN DRIVING SHORT HIGHWAY DISTANCES.</t>
  </si>
  <si>
    <t>1FMCU0G88HU</t>
  </si>
  <si>
    <t>ON TWO OCCASIONS, ONE STATIONARY, ONE IN MOTION, THE TAILGATE WILL COME UNLATCHED. I HAVE THE AUTOMATIC TAILGATE WITHOUT THE FOOT ACTIVATED SENSORS. WHEN STATIONARY THE DOOR WILL NOT LATCH EVEN THOUGH IT LOOKS ALL THE WAY CLOSED. THE HORN WILL CHIRP TWICE TELLING ME A DOOR IS OPEN AND THAT'S THE ONLY WAY I KNOW IT'S NOT CLOSED. WHILE DRIVING THE DOOR DOES NOT OPEN ALL THE WAY, BUT I WILL GET A WARNING IN THE GAUGE CLUSTER TELLING ME THE TAILGATE IS OPEN. IT DOESN'T OPEN ALL THE WAY. I HAVE ONLY EXPERIENCED IT ONE TIME WHILE IN MOTION AT LOW SPEEDS, LESS THAN 40 MPH, AND I PULLED OVER SAFELY. TO FIX THE PROBLEM I HAVE TO STAND BEHIND THE TAILGATE WHEN IT'S CLOSING AND PUSH THE DOOR CLOSED. THE VEHICLE HAS NEVER BEEN IN AN ACCIDENT EITHER.</t>
  </si>
  <si>
    <t>ESCAPE - 2017. ON TWO OCCASIONS, ONE STATIONARY, ONE IN MOTION, THE TAILGATE WILL COME UNLATCHED. I HAVE THE AUTOMATIC TAILGATE WITHOUT THE FOOT ACTIVATED SENSORS. WHEN STATIONARY THE DOOR WILL NOT LATCH EVEN THOUGH IT LOOKS ALL THE WAY CLOSED. THE HORN WILL CHIRP TWICE TELLING ME A DOOR IS OPEN AND THAT'S THE ONLY WAY I KNOW IT'S NOT CLOSED. WHILE DRIVING THE DOOR DOES NOT OPEN ALL THE WAY, BUT I WILL GET A WARNING IN THE GAUGE CLUSTER TELLING ME THE TAILGATE IS OPEN. IT DOESN'T OPEN ALL THE WAY. I HAVE ONLY EXPERIENCED IT ONE TIME WHILE IN MOTION AT LOW SPEEDS, LESS THAN 40 MPH, AND I PULLED OVER SAFELY. TO FIX THE PROBLEM I HAVE TO STAND BEHIND THE TAILGATE WHEN IT'S CLOSING AND PUSH THE DOOR CLOSED. THE VEHICLE HAS NEVER BEEN IN AN ACCIDENT EITHER.</t>
  </si>
  <si>
    <t>5LMFU27587L</t>
  </si>
  <si>
    <t>DRIVER'S DOOR LATCH WILL NOT OPEN FROM INSIDE THE VEHICLE</t>
  </si>
  <si>
    <t>NAVIGATOR - 2007. DRIVER'S DOOR LATCH WILL NOT OPEN FROM INSIDE THE VEHICLE</t>
  </si>
  <si>
    <t>1FTEW1EP5GF</t>
  </si>
  <si>
    <t xml:space="preserve">*PROBLEM OCCURS EVERY TIME IT IS 35DEGREES OR COLDER.* EVERY TIME SOMEONE OPENS THE PASSENGER FRONT DOOR, GETS IN AND WHEN IT'S TIME TO GET OUT, AND TRIES TO SHUT THE DOOR, IT BOUNCES BACK OPEN-NEVER LATCHES. DOOR WILL NOT SECURE.  WILL HAPPEN STATIONARY, IN MOTION, ON A CITY STREET, OR A HIGHWAY, TURNING, ETC.  I HAVE HAD IT INTO THE LOCAL FORD DEALERSHIP 3 DIFFERENT TIMES AND EXTRA LUBE HAS NOT FIXED THE ISSUE.  THIS IS A SAFETY ISSUE.  IT HAPPENS EVERY TIME DOOR IS OPENED FROM THE INSIDE.  </t>
  </si>
  <si>
    <t xml:space="preserve">F-150 - 2016. *PROBLEM OCCURS EVERY TIME IT IS 35DEGREES OR COLDER.* EVERY TIME SOMEONE OPENS THE PASSENGER FRONT DOOR, GETS IN AND WHEN IT'S TIME TO GET OUT, AND TRIES TO SHUT THE DOOR, IT BOUNCES BACK OPEN-NEVER LATCHES. DOOR WILL NOT SECURE.  WILL HAPPEN STATIONARY, IN MOTION, ON A CITY STREET, OR A HIGHWAY, TURNING, ETC.  I HAVE HAD IT INTO THE LOCAL FORD DEALERSHIP 3 DIFFERENT TIMES AND EXTRA LUBE HAS NOT FIXED THE ISSUE.  THIS IS A SAFETY ISSUE.  IT HAPPENS EVERY TIME DOOR IS OPENED FROM THE INSIDE.  </t>
  </si>
  <si>
    <t>THE SUN/MOON ROOF HAD BEEN RATTLING SINCE EARLY 2020 - MAYBE SINCE WE BOUGHT IT IN MARCH 2019.  TAKEN TO THE LOCAL FORD DEALERSHIP 3 TIMES IN 2020 FOR THIS RATTLE.  JUST PICKED IT UP (3/20/2021) AND BOTH SUNROOF GUIDES/RAMPS CRACKED AND ALL OF IT HAD TO BE REPLACED.  THIS IS A SAFETY CONCERN - WHAT IF THE ENTIRE SUN/MOON ROOF ASSEMBLY WOULD HAVE SHATTERED? THANKFULLY, WE SPENT THE $3000 ON AN EXTENDED WARRANTY, BUT STILL HAD TO PAY $148 TO GET IT ALL FIXED.</t>
  </si>
  <si>
    <t>F-150 - 2016. THE SUN/MOON ROOF HAD BEEN RATTLING SINCE EARLY 2020 - MAYBE SINCE WE BOUGHT IT IN MARCH 2019.  TAKEN TO THE LOCAL FORD DEALERSHIP 3 TIMES IN 2020 FOR THIS RATTLE.  JUST PICKED IT UP (3/20/2021) AND BOTH SUNROOF GUIDES/RAMPS CRACKED AND ALL OF IT HAD TO BE REPLACED.  THIS IS A SAFETY CONCERN - WHAT IF THE ENTIRE SUN/MOON ROOF ASSEMBLY WOULD HAVE SHATTERED? THANKFULLY, WE SPENT THE $3000 ON AN EXTENDED WARRANTY, BUT STILL HAD TO PAY $148 TO GET IT ALL FIXED.</t>
  </si>
  <si>
    <t>1FTFW1ET1CK</t>
  </si>
  <si>
    <t xml:space="preserve">TL* THE CONTACT OWNS A 2012 FORD F-150. THE CONTACT STATED THAT THE DOOR LOCK ON THE REAR DRIVER'S AND PASSENGER'S SIDE DOORS FAILED TO OPERATE OR OPEN AS NEEDED. THE CONTACT STATED THAT THE DOORS FAILED TO LOCK WHEN THE DOORS WERE CLOSED. THE CONTACT HAD TAKEN THE VEHICLE TO MOUNTAIN GROVE FORD (11311 US-60 BUS, MOUNTAIN GROVE, MO 65711) ON TWO SEPARATE OCCASIONS HOWEVER, THE FAILURE RECURRED AFTER EACH REPAIR. THE VEHICLE WAS NOT REPAIRED. THE MANUFACTURER WAS NOTIFIED OF THE FAILURE. THE FAILURE MILEAGE WAS APPROXIMATELY 200,000. </t>
  </si>
  <si>
    <t xml:space="preserve">F-150 - 2012. TL* THE CONTACT OWNS A 2012 FORD F-150. THE CONTACT STATED THAT THE DOOR LOCK ON THE REAR DRIVER'S AND PASSENGER'S SIDE DOORS FAILED TO OPERATE OR OPEN AS NEEDED. THE CONTACT STATED THAT THE DOORS FAILED TO LOCK WHEN THE DOORS WERE CLOSED. THE CONTACT HAD TAKEN THE VEHICLE TO MOUNTAIN GROVE FORD (11311 US-60 BUS, MOUNTAIN GROVE, MO 65711) ON TWO SEPARATE OCCASIONS HOWEVER, THE FAILURE RECURRED AFTER EACH REPAIR. THE VEHICLE WAS NOT REPAIRED. THE MANUFACTURER WAS NOTIFIED OF THE FAILURE. THE FAILURE MILEAGE WAS APPROXIMATELY 200,000. </t>
  </si>
  <si>
    <t>1FM5K8B80EG</t>
  </si>
  <si>
    <t xml:space="preserve">TL* THE CONTACT OWNS A 2014 FORD EXPLORER. THE CONTACT STATED THAT THE DOORS FAILED TO LOCK. THE CONTACT STATED THAT THE DOOR AJAR WARNING LIGHT WAS ILLUMINATED. THE VEHICLE WAS TAKEN TO LOCAL DEALER RAY PRICE STROUD FORD (6320 US-209 SUITE B, STROUDSBURG, PA 18360, (570) 402-2222) TO BE DIAGNOSED. THE CONTACT WAS INFORMED THAT AN UNKNOWN PART NEEDED TO BE REPLACED. THE VEHICLE WAS NOT REPAIRED. THE MANUFACTURER HAD BEEN INFORMED OF THE FAILURE. THE FAILURE MILEAGE WAS APPROXIMATELY 94,000. </t>
  </si>
  <si>
    <t xml:space="preserve">EXPLORER - 2014. TL* THE CONTACT OWNS A 2014 FORD EXPLORER. THE CONTACT STATED THAT THE DOORS FAILED TO LOCK. THE CONTACT STATED THAT THE DOOR AJAR WARNING LIGHT WAS ILLUMINATED. THE VEHICLE WAS TAKEN TO LOCAL DEALER RAY PRICE STROUD FORD (6320 US-209 SUITE B, STROUDSBURG, PA 18360, (570) 402-2222) TO BE DIAGNOSED. THE CONTACT WAS INFORMED THAT AN UNKNOWN PART NEEDED TO BE REPLACED. THE VEHICLE WAS NOT REPAIRED. THE MANUFACTURER HAD BEEN INFORMED OF THE FAILURE. THE FAILURE MILEAGE WAS APPROXIMATELY 94,000. </t>
  </si>
  <si>
    <t>2FMPK4J95LB</t>
  </si>
  <si>
    <t>I HAD JUST ENTERED MY CAR AND WAS GOING ABOUT 45 MPH AND HAD GONE ABOUT 2 MILES WHEN I HEARD A STRANGE NOISE ON THE TOP OF MY VEHICLE I IMMEDIATELY PULLED OVER AND GOT OUT TO LOOK AND NOTICED THE WHOLE MOON ROOF OF MY EDGE HAD BROKEN AND WAS FALLING INTO MY HEAD LINER.  IT WASN'T LIKE THAT WHEN I LEFT HOME AND IT IS A NEW CAR WITH ONLY 8000 MILES ON IT.  FORD REFUSES TO PAY FOR THE NEW MOON ROOF SAYING THEY DON'T COVER GLASS, BUT I SHOULDN'T HAVE TO PAY FOR AN OBVIOUS DEFECT. I GOT ONLINE AND NOTICED THAT THIS IS HAPPENING TO A LOT OF VEHICLES AND THE MANUFACTURERS DON'T WANT TO PAY FOR REPLACEMENT. IS THERE ANYTHING I CAN DO TO MAKE THEM PAY FOR THE REPLACEMENT?</t>
  </si>
  <si>
    <t>EDGE - 2020. I HAD JUST ENTERED MY CAR AND WAS GOING ABOUT 45 MPH AND HAD GONE ABOUT 2 MILES WHEN I HEARD A STRANGE NOISE ON THE TOP OF MY VEHICLE I IMMEDIATELY PULLED OVER AND GOT OUT TO LOOK AND NOTICED THE WHOLE MOON ROOF OF MY EDGE HAD BROKEN AND WAS FALLING INTO MY HEAD LINER.  IT WASN'T LIKE THAT WHEN I LEFT HOME AND IT IS A NEW CAR WITH ONLY 8000 MILES ON IT.  FORD REFUSES TO PAY FOR THE NEW MOON ROOF SAYING THEY DON'T COVER GLASS, BUT I SHOULDN'T HAVE TO PAY FOR AN OBVIOUS DEFECT. I GOT ONLINE AND NOTICED THAT THIS IS HAPPENING TO A LOT OF VEHICLES AND THE MANUFACTURERS DON'T WANT TO PAY FOR REPLACEMENT. IS THERE ANYTHING I CAN DO TO MAKE THEM PAY FOR THE REPLACEMENT?</t>
  </si>
  <si>
    <t>1FTFW1EF3DK</t>
  </si>
  <si>
    <t>STARTED MY TRUCK WITH AUTO START AND REAR DEFROST CRACKED MY BACK DRIVER SIDE GLASS.</t>
  </si>
  <si>
    <t>F-150 - 2013. STARTED MY TRUCK WITH AUTO START AND REAR DEFROST CRACKED MY BACK DRIVER SIDE GLASS.</t>
  </si>
  <si>
    <t>3FAHP0JAXBR</t>
  </si>
  <si>
    <t>DRIVER SIDE DOOR HANDLE MALFUNCTION.  CAN'T OPEN DOOR FROM INSIDE.  HAD TO ROLL WINDOW DOWN AND OPEN FROM OUTSIDE.  SAW MANY OTHER COMPLAINTS ABOUT THIS SAME THING.</t>
  </si>
  <si>
    <t>FUSION - 2011. DRIVER SIDE DOOR HANDLE MALFUNCTION.  CAN'T OPEN DOOR FROM INSIDE.  HAD TO ROLL WINDOW DOWN AND OPEN FROM OUTSIDE.  SAW MANY OTHER COMPLAINTS ABOUT THIS SAME THING.</t>
  </si>
  <si>
    <t>1FT7W2BT2KE</t>
  </si>
  <si>
    <t>I AM ON MY SECOND HOOD. THE FACTORY HOOD STARTED FAILING AT THE LATCH. THE HOOD BEGINS TO CRACK OUT AROUND THE LOOP THAT LOCKS INTO THE LATCH. IT CAME APART STRUCTURE WISE AND I HAD IT REPLACED. NO RECALLS WERE FOUND IN ANY SYSTEM. THIS ISN'T THE ONLY TRUCK IN OUR FLEET THAT HAS DONE THIS. WE'VE HAD TWO OTHERS. NOW, AFTER A RECENT REPLACEMENT, HERE I AM AGAIN WITH THE SAME PROBLEM. HOOD IS CRACKING OUT AGAIN, AROUND THE HOOP AND IT FLIES UP AND 'DANCES' IN THE WIND AND ESPECIALLY PASSING SEMI TRUCKS. THIS HAS TO BE A RECALL AND I CANNOT BE THE ONLY ONE WITH THIS TROUBLE. HOOD FEELS AS IF IT WILL BREAK AWAY AND END UP ON THE WIND SCREEN. PICTURE BELOW IS OF THE ORIGINAL FACTORY HOOD.</t>
  </si>
  <si>
    <t>HOOD LATCH | CRACKING</t>
  </si>
  <si>
    <t>F-250 - 2019. I AM ON MY SECOND HOOD. THE FACTORY HOOD STARTED FAILING AT THE LATCH. THE HOOD BEGINS TO CRACK OUT AROUND THE LOOP THAT LOCKS INTO THE LATCH. IT CAME APART STRUCTURE WISE AND I HAD IT REPLACED. NO RECALLS WERE FOUND IN ANY SYSTEM. THIS ISN'T THE ONLY TRUCK IN OUR FLEET THAT HAS DONE THIS. WE'VE HAD TWO OTHERS. NOW, AFTER A RECENT REPLACEMENT, HERE I AM AGAIN WITH THE SAME PROBLEM. HOOD IS CRACKING OUT AGAIN, AROUND THE HOOP AND IT FLIES UP AND 'DANCES' IN THE WIND AND ESPECIALLY PASSING SEMI TRUCKS. THIS HAS TO BE A RECALL AND I CANNOT BE THE ONLY ONE WITH THIS TROUBLE. HOOD FEELS AS IF IT WILL BREAK AWAY AND END UP ON THE WIND SCREEN. PICTURE BELOW IS OF THE ORIGINAL FACTORY HOOD.</t>
  </si>
  <si>
    <t xml:space="preserve">2018 F-150 PANORAMIC SUNROOF TRACKS AND MOTORS BROKE AND STUCK OPEN POSITION. WAS DRIVING AND WITH FUMES FROM OTHER CARS ENTERING MY VEHICLE FROM OPEN ROOF AND INABILITY TO CLOSE, I WAS GETTING LIGHTHEADED AND ALMOST PASSED OUT FROM EXHAUST FUMES SITTING IN TRAFFIC.  </t>
  </si>
  <si>
    <t xml:space="preserve">F-150 - 2018. 2018 F-150 PANORAMIC SUNROOF TRACKS AND MOTORS BROKE AND STUCK OPEN POSITION. WAS DRIVING AND WITH FUMES FROM OTHER CARS ENTERING MY VEHICLE FROM OPEN ROOF AND INABILITY TO CLOSE, I WAS GETTING LIGHTHEADED AND ALMOST PASSED OUT FROM EXHAUST FUMES SITTING IN TRAFFIC.  </t>
  </si>
  <si>
    <t>VEHICLE WAS IN THE GARAGE, PARKED. I GOT IN STARTED THE VEHICLE, HEARD WHAT SOUNDED LIKE WIND CHIMES, GOT OUT, LOOKED UNDER THE TRUCK AND SAW GLASS.  I THEN NOTICED THE BACK WINDOW WAS SHATTERED.  THERE WAS NEVER ANY IMPACT TO THE WINDOW.</t>
  </si>
  <si>
    <t>F-150 - 2018. VEHICLE WAS IN THE GARAGE, PARKED. I GOT IN STARTED THE VEHICLE, HEARD WHAT SOUNDED LIKE WIND CHIMES, GOT OUT, LOOKED UNDER THE TRUCK AND SAW GLASS.  I THEN NOTICED THE BACK WINDOW WAS SHATTERED.  THERE WAS NEVER ANY IMPACT TO THE WINDOW.</t>
  </si>
  <si>
    <t>1FMCU0GX4FU</t>
  </si>
  <si>
    <t>TL* THE CONTACT OWNS A 2015 FORD ESCAPE. THE CONTACT STATED THAT AFTER MULTIPLE ATTEMPTS, THE REAR DRIVER'S SIDE DOOR FAILED TO LATCH AND LOCK AS NEEDED. THE CONTACT CALLED INTERSTATE FORD (125 ALEXANDERSVILLE RD, MIAMISBURG, OH 45342) WHERE HE WAS INFORMED THAT THE VEHICLE WAS INCLUDED IN NHTSA CAMPAIGN NUMBER: 20V331000 (LATCHES/LOCKS/LINKAGES). AN APPOINTMENT WAS SCHEDULED TO HAVE THE VEHICLE REPAIRED. THE CONTACT'S WIFE CALLED BACK TO CONFIRM THE APPOINTMENT AND WAS INFORMED THAT THE VIN WAS NOT UNDER RECALL. THE MANUFACTURER WAS NOTIFIED OF THE FAILURE AND WAS REFERRED TO NHTSA FOR ASSISTANCE. THE VEHICLE WAS NOT REPAIRED. THE FAILURE MILEAGE WAS APPROXIMATELY 56,000.</t>
  </si>
  <si>
    <t>ESCAPE - 2015. TL* THE CONTACT OWNS A 2015 FORD ESCAPE. THE CONTACT STATED THAT AFTER MULTIPLE ATTEMPTS, THE REAR DRIVER'S SIDE DOOR FAILED TO LATCH AND LOCK AS NEEDED. THE CONTACT CALLED INTERSTATE FORD (125 ALEXANDERSVILLE RD, MIAMISBURG, OH 45342) WHERE HE WAS INFORMED THAT THE VEHICLE WAS INCLUDED IN NHTSA CAMPAIGN NUMBER: 20V331000 (LATCHES/LOCKS/LINKAGES). AN APPOINTMENT WAS SCHEDULED TO HAVE THE VEHICLE REPAIRED. THE CONTACT'S WIFE CALLED BACK TO CONFIRM THE APPOINTMENT AND WAS INFORMED THAT THE VIN WAS NOT UNDER RECALL. THE MANUFACTURER WAS NOTIFIED OF THE FAILURE AND WAS REFERRED TO NHTSA FOR ASSISTANCE. THE VEHICLE WAS NOT REPAIRED. THE FAILURE MILEAGE WAS APPROXIMATELY 56,000.</t>
  </si>
  <si>
    <t>1FTEX1EP2KF</t>
  </si>
  <si>
    <t>I HAVE A 2019 F-150 THAT HAS WHAT THEY CALL RAIL DUST OR BRAKE DUST (RUST FLAKES) SHOWING THROUGH ON MY INGOT SILVER PAINT. MY TAILGATE IS THE WORST. I HAVE RUST FLAKES APPEARING IN VARIOUS PLACES THROUGHOUT MY TRUCK BODY PANELS. EVEN THE REAR BED INNER BODY PANELS ARE SHOWING THE RUST FLAKE SPOTS. ALUMINUM BODY PANELS SHOULD NOT SHOW RUST MATERIAL. THIS RAIL DUST OR BRAKE DUST SHOULD NOT BE ADHERING TO THE CLEARCOAT PAINT ON MY TRUCK. I HAVE DONE SOME RESEARCH AND FORD HAS HAD PROBLEMS WITH THIS ALL THE WAY BACK TO 2004. FORD HAS PUT OUT SOME TSB'S ABOUT THE PROBLEM BUT WILL NOT ADMIT TO THEIR PROBLEM WITH RUST FLAKES APPEARING IN THEIR PAINT. THIS RUST FLAKES NEEDS RECALLED IMMEDIATELY THAT IS APPEARING IN THE PAINT JOBS. NUMEROUS PEOPLE ARE COMPLAINING THROUGH VARIOUS SEARCH FORUMS I HAVE SEEN. I AM NOT ACCEPTING THIS RAIL DUST BECAUSE WHEN YOU PAY UPWARDS OF $35,000.00 FOR A TRUCK AND CAN'T GET 2 YEARS OUT OF A FLAWED PAINT JOB FORD WON'T RECALL SOMEONE NEEDS TO FORCE FORD INTO ACTION. I HAVE CONTACTED MY DEALER ABOUT THIS BUT WILL PROBABLY BE TOLD NOTHING CAN BE DONE. THEY ALREADY TOLD ME AFTER MY 3 YEAR/3600 MILES NOTHING CAN BE DONE, THIS IS UNFAIR. MAKE FORD FIX THIS [XXX] PROBLEM WITH THE RUST FLAKES IN THEIR PAINT JOBS. NO OTHER MANUFACTURER HAS THIS PROBLEM. LAST TIME I BUY A FORD. FORD SHOULD BE HELD LIABLE FOR THEIR METAL PARTICLES THAT APPEARED ON THE ALUMINUM BODY PANELS BEFORE THEY WERE PAINTED. WE THE CONSUMER SHOULD NOT BE THE ONE PAYING THE PRICE FOR THEIR MISTAKES. THIS SO CALLED RAIL DUST THAT IS APPEARING ON THE F -150'S PAINT IS NOT FAKE. LOOK AT MY PHOTOS. HAVE SOME ONE COME TAKE PICTURES OF MY TRUCK FOR PROOF. WHAT WILL THE TRUCK LOOK LIKE IN 2 MORE YEARS A RUST BUCKET. I AM NOT PAYING TO HAVE THIS FIXED. FORD HAS A PROBLEM AND NEEDS TO RECALL THE BAD PAINT JOBS OR BUY BACK MY TRUCK. PLEASE HELP ME WITH THIS PROBLEM. MAKE FORD RECALL THIS.    INFORMATION REDACTED PURSUANT TO THE FREEDOM OF INFORMATION ACT (FOIA), 5 U.S.C. 552(B)(6).  *TR</t>
  </si>
  <si>
    <t>FRAME | RUST SPOT</t>
  </si>
  <si>
    <t>F-150 - 2019. I HAVE A 2019 F-150 THAT HAS WHAT THEY CALL RAIL DUST OR BRAKE DUST (RUST FLAKES) SHOWING THROUGH ON MY INGOT SILVER PAINT. MY TAILGATE IS THE WORST. I HAVE RUST FLAKES APPEARING IN VARIOUS PLACES THROUGHOUT MY TRUCK BODY PANELS. EVEN THE REAR BED INNER BODY PANELS ARE SHOWING THE RUST FLAKE SPOTS. ALUMINUM BODY PANELS SHOULD NOT SHOW RUST MATERIAL. THIS RAIL DUST OR BRAKE DUST SHOULD NOT BE ADHERING TO THE CLEARCOAT PAINT ON MY TRUCK. I HAVE DONE SOME RESEARCH AND FORD HAS HAD PROBLEMS WITH THIS ALL THE WAY BACK TO 2004. FORD HAS PUT OUT SOME TSB'S ABOUT THE PROBLEM BUT WILL NOT ADMIT TO THEIR PROBLEM WITH RUST FLAKES APPEARING IN THEIR PAINT. THIS RUST FLAKES NEEDS RECALLED IMMEDIATELY THAT IS APPEARING IN THE PAINT JOBS. NUMEROUS PEOPLE ARE COMPLAINING THROUGH VARIOUS SEARCH FORUMS I HAVE SEEN. I AM NOT ACCEPTING THIS RAIL DUST BECAUSE WHEN YOU PAY UPWARDS OF $35,000.00 FOR A TRUCK AND CAN'T GET 2 YEARS OUT OF A FLAWED PAINT JOB FORD WON'T RECALL SOMEONE NEEDS TO FORCE FORD INTO ACTION. I HAVE CONTACTED MY DEALER ABOUT THIS BUT WILL PROBABLY BE TOLD NOTHING CAN BE DONE. THEY ALREADY TOLD ME AFTER MY 3 YEAR/3600 MILES NOTHING CAN BE DONE, THIS IS UNFAIR. MAKE FORD FIX THIS [XXX] PROBLEM WITH THE RUST FLAKES IN THEIR PAINT JOBS. NO OTHER MANUFACTURER HAS THIS PROBLEM. LAST TIME I BUY A FORD. FORD SHOULD BE HELD LIABLE FOR THEIR METAL PARTICLES THAT APPEARED ON THE ALUMINUM BODY PANELS BEFORE THEY WERE PAINTED. WE THE CONSUMER SHOULD NOT BE THE ONE PAYING THE PRICE FOR THEIR MISTAKES. THIS SO CALLED RAIL DUST THAT IS APPEARING ON THE F -150'S PAINT IS NOT FAKE. LOOK AT MY PHOTOS. HAVE SOME ONE COME TAKE PICTURES OF MY TRUCK FOR PROOF. WHAT WILL THE TRUCK LOOK LIKE IN 2 MORE YEARS A RUST BUCKET. I AM NOT PAYING TO HAVE THIS FIXED. FORD HAS A PROBLEM AND NEEDS TO RECALL THE BAD PAINT JOBS OR BUY BACK MY TRUCK. PLEASE HELP ME WITH THIS PROBLEM. MAKE FORD RECALL THIS.    INFORMATION REDACTED PURSUANT TO THE FREEDOM OF INFORMATION ACT (FOIA), 5 U.S.C. 552(B)(6).  *TR</t>
  </si>
  <si>
    <t>TODAY I NOTICED THAT THE TRIM ON MY WINDSHIELD WAS CRACKED, BROKEN AND FALLING OFF. MY CAR HAS ABOUT 40K MILES ON IT AND WOULD NOT HAVE EXPECTED THIS TO FALL APART ALREADY. THIS PAST YEAR I MAY HAVE DRIVEN MY CAR 5000 MILES.  IT HAS NOT BEEN IN ANY STORMS OR EIGHT WIND SITUATIONS. I HAVE BEEN HEARING A STRANGE NOISE IN THE FRONT BUT DID NOT CONNECT THIS TO A TRIM MOLDING ISSUE.  IT IS DANGEROUS BECAUSE IT COULD FLY OFF AND HIT A PEDESTRIAN,MOTORCYCLE RIDER OR BICYCLE RIDER OR EVEN ANOTHER VEHICLE.</t>
  </si>
  <si>
    <t>A-PILLAR MOLDING | CRACKED</t>
  </si>
  <si>
    <t>EXPLORER - 2018. TODAY I NOTICED THAT THE TRIM ON MY WINDSHIELD WAS CRACKED, BROKEN AND FALLING OFF. MY CAR HAS ABOUT 40K MILES ON IT AND WOULD NOT HAVE EXPECTED THIS TO FALL APART ALREADY. THIS PAST YEAR I MAY HAVE DRIVEN MY CAR 5000 MILES.  IT HAS NOT BEEN IN ANY STORMS OR EIGHT WIND SITUATIONS. I HAVE BEEN HEARING A STRANGE NOISE IN THE FRONT BUT DID NOT CONNECT THIS TO A TRIM MOLDING ISSUE.  IT IS DANGEROUS BECAUSE IT COULD FLY OFF AND HIT A PEDESTRIAN,MOTORCYCLE RIDER OR BICYCLE RIDER OR EVEN ANOTHER VEHICLE.</t>
  </si>
  <si>
    <t>3FA6P0T95GR</t>
  </si>
  <si>
    <t>WHENEVER I UNLOCK MY VEHICLE THE TRUNK OPENS.  SOMETIMES IT OPENS WHILE DRIVING.</t>
  </si>
  <si>
    <t>FUSION - 2016. WHENEVER I UNLOCK MY VEHICLE THE TRUNK OPENS.  SOMETIMES IT OPENS WHILE DRIVING.</t>
  </si>
  <si>
    <t>1FA6P0H70F5</t>
  </si>
  <si>
    <t>TRUNK RANDOMLY OPENS ON ITS OWN.  OPENS CONSTANTLY THROUGHOUT DAY EVEN WHEN DRIVING DOWN ROAD.  THINGS HAVE BLOWN OUT OF TRUNK WHILE DRIVING AND HAVE CAUSED ME TO HAVE TO PULL OVER ON SIDE OF ROAD AND POTENTIALLY CAUSE ACCIDENTS.</t>
  </si>
  <si>
    <t>FUSION - 2015. TRUNK RANDOMLY OPENS ON ITS OWN.  OPENS CONSTANTLY THROUGHOUT DAY EVEN WHEN DRIVING DOWN ROAD.  THINGS HAVE BLOWN OUT OF TRUNK WHILE DRIVING AND HAVE CAUSED ME TO HAVE TO PULL OVER ON SIDE OF ROAD AND POTENTIALLY CAUSE ACCIDENTS.</t>
  </si>
  <si>
    <t>1FTEW1CP4HK</t>
  </si>
  <si>
    <t>THE TEMPERATURE WAS ABOUT 17 DEGREES FAHRENHEIT.  THE DRIVER AND .AND DRIVER SIDE REAR DOORS WOULD NOT LATCH UPON CLOSING.  I WAS ABLE TO GET THE DOORS TO LATCH BY HEATING THE LATCH WITH A HAIR DRYER, SPRAYING THE LATCH WITH SILICONE LUBE, AND SIMULTANEOUSLY OPERATING THE ELECTRIC LOCK SWITCH MULTIPLE TIMES.  I HAVE HAD NO FURTHER PROBLEMS.  FORTUNATELY, I WAS AT HOME WHEN THE PROBLEM OCCURRED.  HAD I BEEN ON THE ROAD, I WOULD HAVE BEEN STRANDED.  THE VEHICLE WAS STATIONARY WHEN THE PROBLEM WAS DISCOVERED.</t>
  </si>
  <si>
    <t>F-150 - 2017. THE TEMPERATURE WAS ABOUT 17 DEGREES FAHRENHEIT.  THE DRIVER AND .AND DRIVER SIDE REAR DOORS WOULD NOT LATCH UPON CLOSING.  I WAS ABLE TO GET THE DOORS TO LATCH BY HEATING THE LATCH WITH A HAIR DRYER, SPRAYING THE LATCH WITH SILICONE LUBE, AND SIMULTANEOUSLY OPERATING THE ELECTRIC LOCK SWITCH MULTIPLE TIMES.  I HAVE HAD NO FURTHER PROBLEMS.  FORTUNATELY, I WAS AT HOME WHEN THE PROBLEM OCCURRED.  HAD I BEEN ON THE ROAD, I WOULD HAVE BEEN STRANDED.  THE VEHICLE WAS STATIONARY WHEN THE PROBLEM WAS DISCOVERED.</t>
  </si>
  <si>
    <t>1FT7W2BT0KE</t>
  </si>
  <si>
    <t xml:space="preserve">UNATTENDED TAILGATE.  TAIL GATE OPENS ON ITS OWN AFTER SAFETY RECALL WAS PREFORMED.  DEALER CAN'T REPRODUCE ISSUE. TAIL GATE OPENS RANDOMLY.  MY TAIL GATE IS DAMAGED. FORD REFUSING TO SOLVE ISSUE.  I READ AN ARTICLE ABOUT YOUR AGENCY HAVING SAME COMPLAINTS AFTER RECALL WAS PERFORMED. IT SEEMS TO HAPPEN RIGHT WHEN I START THE TRUCK AND PUT INTO DRIVE OR REVERSE.   </t>
  </si>
  <si>
    <t xml:space="preserve">F-250 - 2019. UNATTENDED TAILGATE.  TAIL GATE OPENS ON ITS OWN AFTER SAFETY RECALL WAS PREFORMED.  DEALER CAN'T REPRODUCE ISSUE. TAIL GATE OPENS RANDOMLY.  MY TAIL GATE IS DAMAGED. FORD REFUSING TO SOLVE ISSUE.  I READ AN ARTICLE ABOUT YOUR AGENCY HAVING SAME COMPLAINTS AFTER RECALL WAS PERFORMED. IT SEEMS TO HAPPEN RIGHT WHEN I START THE TRUCK AND PUT INTO DRIVE OR REVERSE.   </t>
  </si>
  <si>
    <t>1FTFW1EFXDF</t>
  </si>
  <si>
    <t>FORD F150 REAR DEFROST SHATTERED REAR DRIVER SIDE WINDOW AFTER REMOTE START POSING SAFETY RISK TO VEHICLE OCCUPANTS.</t>
  </si>
  <si>
    <t>F-150 - 2013. FORD F150 REAR DEFROST SHATTERED REAR DRIVER SIDE WINDOW AFTER REMOTE START POSING SAFETY RISK TO VEHICLE OCCUPANTS.</t>
  </si>
  <si>
    <t>3FA6P0HR2DR</t>
  </si>
  <si>
    <t>ALL LOCKS IN CAR START CLICKING THEN 3-5 SECONDS LATERS TRUNK OPENS. HAPPENS AT RANDOM TIME SOMETIMES HAPPEN WHEN CAR IS PARKED OR WHILE DRIVING. IT'S BEEN GOING ON FOR ABOUT 1.5 YEARS HAVE TOOK ITS TO 3 DIFFERENT FORD DEALERSHIP ALL COULDN'T FINE WHAT THE PROBLEM IS. IT'S IS A 2013 FORD FUSION WITH ABOUT 122000 MILES. THE MOST RECENT WAS 3/26/2021 WOKE UP THE NEXT MORNING THE TRUCK WAS OPEN. A COUPLE OF DAYS BEFORE WE WHERE DRIVING ABOUT TO MERGE ON THE FREEWAY THEY TRUCK OPEN HAD TO PULL OVER TO CLOSE.</t>
  </si>
  <si>
    <t>FUSION - 2013. ALL LOCKS IN CAR START CLICKING THEN 3-5 SECONDS LATERS TRUNK OPENS. HAPPENS AT RANDOM TIME SOMETIMES HAPPEN WHEN CAR IS PARKED OR WHILE DRIVING. IT'S BEEN GOING ON FOR ABOUT 1.5 YEARS HAVE TOOK ITS TO 3 DIFFERENT FORD DEALERSHIP ALL COULDN'T FINE WHAT THE PROBLEM IS. IT'S IS A 2013 FORD FUSION WITH ABOUT 122000 MILES. THE MOST RECENT WAS 3/26/2021 WOKE UP THE NEXT MORNING THE TRUCK WAS OPEN. A COUPLE OF DAYS BEFORE WE WHERE DRIVING ABOUT TO MERGE ON THE FREEWAY THEY TRUCK OPEN HAD TO PULL OVER TO CLOSE.</t>
  </si>
  <si>
    <t>1FAFP59U25A</t>
  </si>
  <si>
    <t xml:space="preserve">DESIGN FLAW - STATION WAGON REAR TAILGATE OPENING LEVER AND ROD TO LOCK IS INOPERATIVE.   </t>
  </si>
  <si>
    <t xml:space="preserve">TAURUS - 2005. DESIGN FLAW - STATION WAGON REAR TAILGATE OPENING LEVER AND ROD TO LOCK IS INOPERATIVE.   </t>
  </si>
  <si>
    <t>2FMPK4AP0KB</t>
  </si>
  <si>
    <t>I WAS DRIVING MY CAR IN NORMAL OPERATIONS ON THE HIGHWAY IN INDIANA WITH ALL WINDOWS AND SUNROOF CLOSED. WE WERE GOING STRAIGHT, NO SUDDEN MOVEMENTS OF THE VEHICLE. WITHOUT WARNING THE SUNROOF JUST BLEW OUT, FROM THE INSIDE OUT. SOME OF THE GLASS LANDED ON ME, MY WIFE AND MY SON, BUT MOST OF IT WAS JUST GONE. WE HAD TO CANCEL OUR VACATION, DID NOT GET A REFUND. LOOKING TO SEE WHAT FORD SAYS TOMORROW WHEN I TAKE THE CAR IN, BECAUSE OF COURSE THIS HAPPENED ON A SUNDAY WHEN DEALERS ARE CLOSED.</t>
  </si>
  <si>
    <t>EDGE - 2019. I WAS DRIVING MY CAR IN NORMAL OPERATIONS ON THE HIGHWAY IN INDIANA WITH ALL WINDOWS AND SUNROOF CLOSED. WE WERE GOING STRAIGHT, NO SUDDEN MOVEMENTS OF THE VEHICLE. WITHOUT WARNING THE SUNROOF JUST BLEW OUT, FROM THE INSIDE OUT. SOME OF THE GLASS LANDED ON ME, MY WIFE AND MY SON, BUT MOST OF IT WAS JUST GONE. WE HAD TO CANCEL OUR VACATION, DID NOT GET A REFUND. LOOKING TO SEE WHAT FORD SAYS TOMORROW WHEN I TAKE THE CAR IN, BECAUSE OF COURSE THIS HAPPENED ON A SUNDAY WHEN DEALERS ARE CLOSED.</t>
  </si>
  <si>
    <t>1FATP8EMXH5</t>
  </si>
  <si>
    <t>WHILE DRIVING (VARYING SPEEDS) THE PASSENGER OR DRIVER'S DOOR WOULD OPEN.  THE WARNING WOULD SAY "DOOR AJAR". IT HAS HAPPENED 8 TIMES IN THE LAST YEAR.  DEALER SAID IT WAS NOT A RECALL ISSUE, AND COULD NOT FIX IT BECAUSE THEY COULD NOT RECREATE IT PROBLEM.</t>
  </si>
  <si>
    <t>MUSTANG - 2017. WHILE DRIVING (VARYING SPEEDS) THE PASSENGER OR DRIVER'S DOOR WOULD OPEN.  THE WARNING WOULD SAY "DOOR AJAR". IT HAS HAPPENED 8 TIMES IN THE LAST YEAR.  DEALER SAID IT WAS NOT A RECALL ISSUE, AND COULD NOT FIX IT BECAUSE THEY COULD NOT RECREATE IT PROBLEM.</t>
  </si>
  <si>
    <t>1FT8W3DT8HE</t>
  </si>
  <si>
    <t>WHILE DRIVING SO FAR THE REAR TAILGATE HAS DROPPED OPEN TWICE. FIRST TIME BACKING A TRAILER ALMOST BENT GATE ON TRAILER JACK 03/13/21 AND THE SECOND TIME WAS GOING DOWN THE INTERSTATE AND LOST A GALLON JUG OF OIL AND THE REST 4 GALS WERE ABOUT TO GO OFF THE TAILGATE. HAD TO STOP AND CLOSE TAILGATE. 03/30/21</t>
  </si>
  <si>
    <t>F-350 - 2017. WHILE DRIVING SO FAR THE REAR TAILGATE HAS DROPPED OPEN TWICE. FIRST TIME BACKING A TRAILER ALMOST BENT GATE ON TRAILER JACK 03/13/21 AND THE SECOND TIME WAS GOING DOWN THE INTERSTATE AND LOST A GALLON JUG OF OIL AND THE REST 4 GALS WERE ABOUT TO GO OFF THE TAILGATE. HAD TO STOP AND CLOSE TAILGATE. 03/30/21</t>
  </si>
  <si>
    <t>2LMDJ6JK4DB</t>
  </si>
  <si>
    <t>THE DRIVER'S DOOR IS CLOSED, BUT THE 'OPEN DOOR' ALERT REMAINS ON, AS WELL AS THE INTERIOR LIGHTS &amp; EXIT LIGHTS. MULTIPLE DOOR CLOSURES, SOFT, SLAMMING, PARK, RESTART. NO RESOLUTION.  RAMDOMLY TURNS OFF , BUT HAS STAYED ON OVERNIGHT, &amp; IN PARKING LOTS, BEING UNAWARE IT STAYED ON. ALSO AT THESE TIMES, THE AUTO UNLOCK DOES NOT WORK, I HAVE TO USE THE KEYPAD TO OPEN THE DRIVER'S DOOR</t>
  </si>
  <si>
    <t>MKX - 2013. THE DRIVER'S DOOR IS CLOSED, BUT THE 'OPEN DOOR' ALERT REMAINS ON, AS WELL AS THE INTERIOR LIGHTS &amp; EXIT LIGHTS. MULTIPLE DOOR CLOSURES, SOFT, SLAMMING, PARK, RESTART. NO RESOLUTION.  RAMDOMLY TURNS OFF , BUT HAS STAYED ON OVERNIGHT, &amp; IN PARKING LOTS, BEING UNAWARE IT STAYED ON. ALSO AT THESE TIMES, THE AUTO UNLOCK DOES NOT WORK, I HAVE TO USE THE KEYPAD TO OPEN THE DRIVER'S DOOR</t>
  </si>
  <si>
    <t>1LN6L9NC0H5</t>
  </si>
  <si>
    <t>WHILE DRIVING DRIVER SIDE DOOR OPENED AND WOULD NOT CLOSE. AFTER A NUMBER OF TIMES ATTEMPTING TO CLOSE THE DOOR, IT FINALLY DID PROPERLY CLOSE.</t>
  </si>
  <si>
    <t>CONTINENTAL - 2017. WHILE DRIVING DRIVER SIDE DOOR OPENED AND WOULD NOT CLOSE. AFTER A NUMBER OF TIMES ATTEMPTING TO CLOSE THE DOOR, IT FINALLY DID PROPERLY CLOSE.</t>
  </si>
  <si>
    <t>1FT7X2AT9JE</t>
  </si>
  <si>
    <t>UPON STARTING THE ENGINE, NO DASH DISPLAYS CAME ON. I LEFT THE ENGINE RUNNING AND OPENED THE HOOD TO LOOK FOR WIRING ISSUES, FOUND NO DAMAGE.  WENT BACK TO DRIVERS SEAT AND DASH LIGHTS WERE ALL ON ALONG WITH A "SERVICE REQUIRED" WARNING LIGHT. SHORTLY AFTER, THE WARNING LIGHT WENT OFF AND THE TRUCK APPEARS NORMAL.</t>
  </si>
  <si>
    <t>F-250 - 2018. UPON STARTING THE ENGINE, NO DASH DISPLAYS CAME ON. I LEFT THE ENGINE RUNNING AND OPENED THE HOOD TO LOOK FOR WIRING ISSUES, FOUND NO DAMAGE.  WENT BACK TO DRIVERS SEAT AND DASH LIGHTS WERE ALL ON ALONG WITH A "SERVICE REQUIRED" WARNING LIGHT. SHORTLY AFTER, THE WARNING LIGHT WENT OFF AND THE TRUCK APPEARS NORMAL.</t>
  </si>
  <si>
    <t>NM0GS9F70F1</t>
  </si>
  <si>
    <t>TL* THE CONTACT OWNS A 2015 FORD TRANSIT CONNECT.  THE CONTACT STATED THAT WHILE DRIVING AT AN UNDISCLOSED SPEED, THE SLIDING DOOR OPENED WITHOUT WARNING. THE DRIVER'S SIDE SLIDING DOOR HAD FAILED TO LATCH SECURELY. THE CONTACT ACTIVATED THE CHILD LOCK TO SECURE THE SLIDING DOOR. THE CONTACT RECEIVED NOTIFICATION OF NHTSA CAMPAIGN NUMBER: 20V331000 (LATCHES/LOCKS/LINKAGES) HOWEVER, THE PART TO DO THE RECALL REPAIR WAS UNAVAILABLE. THE VEHICLE WAS TAKEN TO FRIENDLY FORD (333 E IRVING PARK RD, ROSELLE, IL 60172, (866) 524-7439) AND THE CONTACT WAS INFORMED THAT THE DOORS WERE OPERATING AS DESIGNED. THE VEHICLE WAS NOT DIAGNOSED NOR REPAIRED. THE CONTACT STATED THAT THE MANUFACTURER EXCEEDED A REASONABLE AMOUNT OF TIME FOR THE RECALL REPAIR. THE MANUFACTURER WAS NOT MADE AWARE OF THE ISSUE. THE FAILURE MILEAGE WAS APPROXIMATELY 110,000.*DT</t>
  </si>
  <si>
    <t>TRANSIT CONNECT - 2015. TL* THE CONTACT OWNS A 2015 FORD TRANSIT CONNECT.  THE CONTACT STATED THAT WHILE DRIVING AT AN UNDISCLOSED SPEED, THE SLIDING DOOR OPENED WITHOUT WARNING. THE DRIVER'S SIDE SLIDING DOOR HAD FAILED TO LATCH SECURELY. THE CONTACT ACTIVATED THE CHILD LOCK TO SECURE THE SLIDING DOOR. THE CONTACT RECEIVED NOTIFICATION OF NHTSA CAMPAIGN NUMBER: 20V331000 (LATCHES/LOCKS/LINKAGES) HOWEVER, THE PART TO DO THE RECALL REPAIR WAS UNAVAILABLE. THE VEHICLE WAS TAKEN TO FRIENDLY FORD (333 E IRVING PARK RD, ROSELLE, IL 60172, (866) 524-7439) AND THE CONTACT WAS INFORMED THAT THE DOORS WERE OPERATING AS DESIGNED. THE VEHICLE WAS NOT DIAGNOSED NOR REPAIRED. THE CONTACT STATED THAT THE MANUFACTURER EXCEEDED A REASONABLE AMOUNT OF TIME FOR THE RECALL REPAIR. THE MANUFACTURER WAS NOT MADE AWARE OF THE ISSUE. THE FAILURE MILEAGE WAS APPROXIMATELY 110,000.*DT</t>
  </si>
  <si>
    <t>1FTFW1ET5BF</t>
  </si>
  <si>
    <t>FOR NO REASON BACK WINDSHIELD SHATTERED WHILE DRIVING.  NO IMPACT.  800 TO REPLACE.  THIS IS AWEFULL.  GLASS EVERYWHERE WITH CHILDREN IN THE CAR.</t>
  </si>
  <si>
    <t>F-150 - 2011. FOR NO REASON BACK WINDSHIELD SHATTERED WHILE DRIVING.  NO IMPACT.  800 TO REPLACE.  THIS IS AWEFULL.  GLASS EVERYWHERE WITH CHILDREN IN THE CAR.</t>
  </si>
  <si>
    <t>1FA6P0H71E5</t>
  </si>
  <si>
    <t>CAR HAS A DOOR LATCH RECALL AS WELL</t>
  </si>
  <si>
    <t>FUSION - 2014. CAR HAS A DOOR LATCH RECALL AS WELL</t>
  </si>
  <si>
    <t>1FA6P8CF8L5</t>
  </si>
  <si>
    <t xml:space="preserve">TL * THE CONTACT OWNS A 2020 FORD MUSTANG. THE CONTACT STATED WHILE DRIVING AND PULLING INTO A PARKING SPOT, THE CONTACT HEARD A LOUD CLICKING SOUND COMING FROM THE VEHICLE. ADDITIONALLY, THE INTERIOR LIGHTS AND HEADLIGHTS STARTED FLICKERING. THE CONTACT STATED THAT THE VEHICLE LOSS MOTIVE POWER AND STALLED, WITHOUT WARNING. THE CONTACT RESTARTED THE VEHICLE HOWEVER, THE FAILURE PERSISTED. THE VEHICLE WAS TAKEN TO TOWNE FORD OF REDWOOD CITY (1601 EL CAMINO REAL, REDWOOD CITY, CA 94063) TO BE DIAGNOSED. THE CONTACT WAS INFORMED THAT THE FAILURE WAS CAUSED BY THE BATTERY HOWEVER, THE VEHICLE WAS NOT REPAIRED. THE MANUFACTURER WAS MADE AWARE OF THE FAILURE . THE FAILURE MILEAGE WAS 20,318. </t>
  </si>
  <si>
    <t>TAIL LIGHTS | MALFUNCTION</t>
  </si>
  <si>
    <t xml:space="preserve">MUSTANG - 2020. TL * THE CONTACT OWNS A 2020 FORD MUSTANG. THE CONTACT STATED WHILE DRIVING AND PULLING INTO A PARKING SPOT, THE CONTACT HEARD A LOUD CLICKING SOUND COMING FROM THE VEHICLE. ADDITIONALLY, THE INTERIOR LIGHTS AND HEADLIGHTS STARTED FLICKERING. THE CONTACT STATED THAT THE VEHICLE LOSS MOTIVE POWER AND STALLED, WITHOUT WARNING. THE CONTACT RESTARTED THE VEHICLE HOWEVER, THE FAILURE PERSISTED. THE VEHICLE WAS TAKEN TO TOWNE FORD OF REDWOOD CITY (1601 EL CAMINO REAL, REDWOOD CITY, CA 94063) TO BE DIAGNOSED. THE CONTACT WAS INFORMED THAT THE FAILURE WAS CAUSED BY THE BATTERY HOWEVER, THE VEHICLE WAS NOT REPAIRED. THE MANUFACTURER WAS MADE AWARE OF THE FAILURE . THE FAILURE MILEAGE WAS 20,318. </t>
  </si>
  <si>
    <t>2FMDK39C78B</t>
  </si>
  <si>
    <t>WHILE DRIVING CAR MAKES SEVERE ROARING/ HUMMING NOISE. ALSO WHILE DRIVING MAKING TURNS OR NOT MAKING TURNS THE CAR JERKS UNCONTROLLABLY. MY DOOR SENSOR WILL NOT RECOGNIZE WHETHER OR NOT MY FRONT DRIVER DOOR IS CLOSED, SO WHILE I'M DRIVING DOWN THE ROAD IT SAYS MY DRIVER DOOR IS OPEN. THERE IS A RECALL THAT I WAS NEVER NOTIFIED ABOUT ON THE SUSPENSION; FRONT HUB,.  I'VE CONTACTED MY LOCAL PRATER FORD &amp; FORD MOTOR COMPANY WITH NO HELP. I HAVE THE WORK ORDER # FROM PRATER FORD WHERE WE TRIED TO RESOLVE THIS PROBLEM, IT IS WORK ORDER # 80025 ON MARCH 12, 2018. THEIR NUMBER IS 706-629-2883 ASK TO SPEAK TO ASHLEY P.; SERVICE PROVIDER.</t>
  </si>
  <si>
    <t>EDGE - 2008. WHILE DRIVING CAR MAKES SEVERE ROARING/ HUMMING NOISE. ALSO WHILE DRIVING MAKING TURNS OR NOT MAKING TURNS THE CAR JERKS UNCONTROLLABLY. MY DOOR SENSOR WILL NOT RECOGNIZE WHETHER OR NOT MY FRONT DRIVER DOOR IS CLOSED, SO WHILE I'M DRIVING DOWN THE ROAD IT SAYS MY DRIVER DOOR IS OPEN. THERE IS A RECALL THAT I WAS NEVER NOTIFIED ABOUT ON THE SUSPENSION; FRONT HUB,.  I'VE CONTACTED MY LOCAL PRATER FORD &amp; FORD MOTOR COMPANY WITH NO HELP. I HAVE THE WORK ORDER # FROM PRATER FORD WHERE WE TRIED TO RESOLVE THIS PROBLEM, IT IS WORK ORDER # 80025 ON MARCH 12, 2018. THEIR NUMBER IS 706-629-2883 ASK TO SPEAK TO ASHLEY P.; SERVICE PROVIDER.</t>
  </si>
  <si>
    <t>1FT8W3BT0ME</t>
  </si>
  <si>
    <t>ABOUT 7-8 TIMES NOW, THE TAILGATE HAS OPENED UNDER IT'S OWN POWER UNEXPECTEDLY. IT HAS HAPPENED WHILE STATIONARY AFTER JUST STARTING THE VEHICLE, WHILE IN REVERSE AND IN FORWARD MOTION. ALL INSTANCES SEEM TO HAPPEN SHORTLY AFTER THE VEHICLE HAS BEEN STARTED.</t>
  </si>
  <si>
    <t>F-350 SD - 2021. ABOUT 7-8 TIMES NOW, THE TAILGATE HAS OPENED UNDER IT'S OWN POWER UNEXPECTEDLY. IT HAS HAPPENED WHILE STATIONARY AFTER JUST STARTING THE VEHICLE, WHILE IN REVERSE AND IN FORWARD MOTION. ALL INSTANCES SEEM TO HAPPEN SHORTLY AFTER THE VEHICLE HAS BEEN STARTED.</t>
  </si>
  <si>
    <t>1FT7W2BT0JE</t>
  </si>
  <si>
    <t>TAILGATE CONTINUES TO UNLATCH ON ITS OWN WHILE IN MOTION. WAS SUPPOSED TO BE FIXED DURING A RECALL.</t>
  </si>
  <si>
    <t>F-250 - 2018. TAILGATE CONTINUES TO UNLATCH ON ITS OWN WHILE IN MOTION. WAS SUPPOSED TO BE FIXED DURING A RECALL.</t>
  </si>
  <si>
    <t>1FMCU9J91LU</t>
  </si>
  <si>
    <t>REAR TRUNK FAILS TO OPEN UPON FIRST STARTUP OF CAR</t>
  </si>
  <si>
    <t>ESCAPE - 2020. REAR TRUNK FAILS TO OPEN UPON FIRST STARTUP OF CAR</t>
  </si>
  <si>
    <t>2FMPK3K92KB</t>
  </si>
  <si>
    <t>VEHICLE WAS GOING APPROXIMATELY 45 MPH WHEN THE PANORAMIC SUNROOF EXPLODED DROPPING CHARDS OF GLASS OVER THE 3 OCCUPANTS BODY.    A LOUD NOISE WAS HEARD PRIOR TO THE GLASS EXPLODING</t>
  </si>
  <si>
    <t>EDGE - 2019. VEHICLE WAS GOING APPROXIMATELY 45 MPH WHEN THE PANORAMIC SUNROOF EXPLODED DROPPING CHARDS OF GLASS OVER THE 3 OCCUPANTS BODY.    A LOUD NOISE WAS HEARD PRIOR TO THE GLASS EXPLODING</t>
  </si>
  <si>
    <t>PASSENGER SIDE A PANEL HAS BEEN LOOSE FOR MANY YEARS, BUT FLEW OFF WHILE DRIVING.  THIS HAPPENED WHILE ON THE HIGHWAY AND SMACKED INTO MY WINDSHIELD.  VERY DANGEROUS FOR THE DRIVER AND OTHERS ON THE ROAD!!!    I HAVE SEEN NUMEROUS ISSUES WITH THIS ONLINE AND DON'T UNDERSTAND HOW THIS HASN'T BEEN RECALLED.</t>
  </si>
  <si>
    <t>EXPLORER - 2015. PASSENGER SIDE A PANEL HAS BEEN LOOSE FOR MANY YEARS, BUT FLEW OFF WHILE DRIVING.  THIS HAPPENED WHILE ON THE HIGHWAY AND SMACKED INTO MY WINDSHIELD.  VERY DANGEROUS FOR THE DRIVER AND OTHERS ON THE ROAD!!!    I HAVE SEEN NUMEROUS ISSUES WITH THIS ONLINE AND DON'T UNDERSTAND HOW THIS HASN'T BEEN RECALLED.</t>
  </si>
  <si>
    <t>1FM5K8HT5HG</t>
  </si>
  <si>
    <t>THE TRIM MOLDING IS COMING OFF THE DRIVERS SIDE DOOR AT THE TOP ABOVE THE ELECTRONIC KEYLESS ENTRY TOUCH PAD. AT HIGHWAY SPEEDS IT MAKE A NOISE THAT I CAN HEAR AS I AM DRIVING. I AM AFRAID THAT IT WILL BREAK OFF AND FLY LOOSE IMPACTING ANOTHER VEHICLE.</t>
  </si>
  <si>
    <t>EXPLORER - 2017. THE TRIM MOLDING IS COMING OFF THE DRIVERS SIDE DOOR AT THE TOP ABOVE THE ELECTRONIC KEYLESS ENTRY TOUCH PAD. AT HIGHWAY SPEEDS IT MAKE A NOISE THAT I CAN HEAR AS I AM DRIVING. I AM AFRAID THAT IT WILL BREAK OFF AND FLY LOOSE IMPACTING ANOTHER VEHICLE.</t>
  </si>
  <si>
    <t>2LMDJ8JC5AB</t>
  </si>
  <si>
    <t>I OPENED MY CAR DOOR FROM THE INSIDE DRIVERS SEAT AND HEARD A LOUD POP. MY DOOR HANDLE DOESN'T SEEM BROKEN, BUT WILL NOT OPEN FROM THE INSIDE NOW.  THE CAR WAS IN PARK WHEN IT HAPPENED.</t>
  </si>
  <si>
    <t>MKX - 2010. I OPENED MY CAR DOOR FROM THE INSIDE DRIVERS SEAT AND HEARD A LOUD POP. MY DOOR HANDLE DOESN'T SEEM BROKEN, BUT WILL NOT OPEN FROM THE INSIDE NOW.  THE CAR WAS IN PARK WHEN IT HAPPENED.</t>
  </si>
  <si>
    <t>NM0GE9G73G1</t>
  </si>
  <si>
    <t xml:space="preserve">MY VEHICLE HAS BEEN AT A FORD DEALERSHIP FOR MORE THAN 6 MONTHS FOR NHTSA CAMPAIGN ID: 20V260000     MY GLASS IS CRACKED.  THE DEALERSHIP TOOK MY VEHICLE APART AND THEN REALIZED THE REPLACEMENT GLASS WAS BROKEN. THE DEALERSHIP IS UNABLE TO SECURE THE GLASS TO COMPLETE THE RECALL. FORD STATES THE GLASS IS ON INDEFINITE BACKORDER.  FORD HAS PROVEN THEY CAN NOT FIX THIS VEHICLE RECALLL - I WOULD LIKE A BUYBACK.      </t>
  </si>
  <si>
    <t xml:space="preserve">TRANSIT CONNECT - 2016. MY VEHICLE HAS BEEN AT A FORD DEALERSHIP FOR MORE THAN 6 MONTHS FOR NHTSA CAMPAIGN ID: 20V260000     MY GLASS IS CRACKED.  THE DEALERSHIP TOOK MY VEHICLE APART AND THEN REALIZED THE REPLACEMENT GLASS WAS BROKEN. THE DEALERSHIP IS UNABLE TO SECURE THE GLASS TO COMPLETE THE RECALL. FORD STATES THE GLASS IS ON INDEFINITE BACKORDER.  FORD HAS PROVEN THEY CAN NOT FIX THIS VEHICLE RECALLL - I WOULD LIKE A BUYBACK.      </t>
  </si>
  <si>
    <t>3FA6P0HD9HR</t>
  </si>
  <si>
    <t>I WAS DRIVING ON THE HIGHWAY AND MY SUN ROOF POPPED OUT OF THE CAR.  THE GLASS SUN ROOF LITERALLY SNAPPED OFF THE FRAME AND FLEW OUT OF THE CAR.*DT</t>
  </si>
  <si>
    <t>FUSION - 2017. I WAS DRIVING ON THE HIGHWAY AND MY SUN ROOF POPPED OUT OF THE CAR.  THE GLASS SUN ROOF LITERALLY SNAPPED OFF THE FRAME AND FLEW OUT OF THE CAR.*DT</t>
  </si>
  <si>
    <t>2FMDK4AK0CB</t>
  </si>
  <si>
    <t>THIS COMPLAINT IS REGARDING THE VISTA PANORAMA SUNROOF. WHILE TRYING TO CLOSE MY SUNROOF, I STARTED HEARING LOUD POPPING SOUNDS. I HAD TO TAKE MY CAR TO A MECHANIC TO GET THE SUNROOF CLOSED. I WAS LATER INFORMED THAT THE CLIPS ON THE GUIDES WERE BOTH BROKEN. NEEDLESS TO SAY, FORD IS MANUFACTURING CHEAP TRACKS THAT ARE HELD TOGETHER WITH PLASTIC CLIPS DESIGNED TO MOVE VERY HEAVY GLASS BACK AND FORTH. THIS IS UNTENABLE. I HAVE RESEARCHED NUMEROUS OTHER CUSTOMERS WITH THE SAME ISSUE WITH VERY LITTLE AFFORDABLE RESOLUTIONS.</t>
  </si>
  <si>
    <t>EDGE - 2012. THIS COMPLAINT IS REGARDING THE VISTA PANORAMA SUNROOF. WHILE TRYING TO CLOSE MY SUNROOF, I STARTED HEARING LOUD POPPING SOUNDS. I HAD TO TAKE MY CAR TO A MECHANIC TO GET THE SUNROOF CLOSED. I WAS LATER INFORMED THAT THE CLIPS ON THE GUIDES WERE BOTH BROKEN. NEEDLESS TO SAY, FORD IS MANUFACTURING CHEAP TRACKS THAT ARE HELD TOGETHER WITH PLASTIC CLIPS DESIGNED TO MOVE VERY HEAVY GLASS BACK AND FORTH. THIS IS UNTENABLE. I HAVE RESEARCHED NUMEROUS OTHER CUSTOMERS WITH THE SAME ISSUE WITH VERY LITTLE AFFORDABLE RESOLUTIONS.</t>
  </si>
  <si>
    <t>3FA6P0H71GR</t>
  </si>
  <si>
    <t>THE TRUNK RANDOMLY OPENS ON ITS OWN. IT HAPPENS WHILE THE CAR IS DRIVING DOWN ANY SORT OF ROAD OR DRIVEWAY, PARKED AND RUNNING, OR OFF ALTOGETHER. WHEN I GET OUT TO SHUT THE TRUNK SOMETIMES IT STAYS SHUT AND SOMETIMES IT WILL REPEATEDLY OPEN THE TRUNK 4 OR 5 MORE TIMES BEFORE I CAN EVEN GET BACK IN THE CAR. I FEEL THIS IS VERY UNSAFE, ESPECIALLY AS I AM A SMALL CURRENTLY PREGNANT FEMALE TO HAVE TO KEEP EXITING MY CAR TO SHUT MY TRUNK REPEATEDLY. THIS HAS BEEN GOING ON FOR THE LAST YEAR. I GOT ONLINE AND READ SEVERAL FORUMS OF OTHER PEOPLE WITH MY CAR COMPLAINING OF THE SAME ISSUE. RECENTLY, I HAVE GONE TO MY CAR TO LEAVE AND FOUND IT COMPLETELY DEAD, AS IN IT WILL NOT UNLOCK, OR START. I ENDED UP REPLACING THE BATTERY THINKING THAT MY BE IT. HARDLY A MONTH LATER, THE SAME THING HAPPENED AGAIN. I WAS ABLE TO CALL A FORD DEALERSHIP AND DISCUSS THE PROBLEM ALONG WITH THE TRUNK OPENING ISSUE. I CHARGED THE BATTERY AND BROUGHT IT TO THE DEALERSHIP. AFTER THEY RAN DIAGNOSTICS AND WITNESSED THE TRUNK OPENING RANDOMLY THEY FOUND THAT THE TRUNK SWITCH WAS FAULTY WHICH CAUSED THE CARS COMPUTER TO BE ON EVEN WHILE THE VEHICLE WAS OFF WHICH DRAINED THE BATTERY. THEY REPLACED THE TRUNK SWITCH ON THE TRUNK LID. I ASKED IF THE PART WAS CORRODED OR DAMAGED OR WHAT CAUSED IT TO HAPPEN AND THEY SAID IT LOOKED FINE, IT WAS NOT DAMAGED ON THE EXTERIOR AND EVERYTHING WAS SEALED AS IT SHOULD BE INSIDE. I STATED THAT I USED MY TRUNK LESS THAN THE AVERAGE PERSON, ESPECIALLY LATELY AS I'VE BEEN AFRAID TO USE IT. KNOWING IT WAS A 2016 MODEL, I ASKED IF THE PART WAS OLD OR WORN THAT IT SHOULD NEED REPLACED ALREADY AND THE DEALERSHIP STATED NO. THEY STATED THAT THE PART WAS FAULTY AND THAT I HAD NOT CAUSED IT IN ANY WAY. I ENDED UP HAVING TO PAY $309.04 FOR THIS PART TO BE REPLACED WHICH MAKES ME NOT HAPPY SINCE IT SOUNDS LIKE THIS SHOULD BE A PART ON A RECALL NOTICE FROM FORD.</t>
  </si>
  <si>
    <t>FUSION - 2016. THE TRUNK RANDOMLY OPENS ON ITS OWN. IT HAPPENS WHILE THE CAR IS DRIVING DOWN ANY SORT OF ROAD OR DRIVEWAY, PARKED AND RUNNING, OR OFF ALTOGETHER. WHEN I GET OUT TO SHUT THE TRUNK SOMETIMES IT STAYS SHUT AND SOMETIMES IT WILL REPEATEDLY OPEN THE TRUNK 4 OR 5 MORE TIMES BEFORE I CAN EVEN GET BACK IN THE CAR. I FEEL THIS IS VERY UNSAFE, ESPECIALLY AS I AM A SMALL CURRENTLY PREGNANT FEMALE TO HAVE TO KEEP EXITING MY CAR TO SHUT MY TRUNK REPEATEDLY. THIS HAS BEEN GOING ON FOR THE LAST YEAR. I GOT ONLINE AND READ SEVERAL FORUMS OF OTHER PEOPLE WITH MY CAR COMPLAINING OF THE SAME ISSUE. RECENTLY, I HAVE GONE TO MY CAR TO LEAVE AND FOUND IT COMPLETELY DEAD, AS IN IT WILL NOT UNLOCK, OR START. I ENDED UP REPLACING THE BATTERY THINKING THAT MY BE IT. HARDLY A MONTH LATER, THE SAME THING HAPPENED AGAIN. I WAS ABLE TO CALL A FORD DEALERSHIP AND DISCUSS THE PROBLEM ALONG WITH THE TRUNK OPENING ISSUE. I CHARGED THE BATTERY AND BROUGHT IT TO THE DEALERSHIP. AFTER THEY RAN DIAGNOSTICS AND WITNESSED THE TRUNK OPENING RANDOMLY THEY FOUND THAT THE TRUNK SWITCH WAS FAULTY WHICH CAUSED THE CARS COMPUTER TO BE ON EVEN WHILE THE VEHICLE WAS OFF WHICH DRAINED THE BATTERY. THEY REPLACED THE TRUNK SWITCH ON THE TRUNK LID. I ASKED IF THE PART WAS CORRODED OR DAMAGED OR WHAT CAUSED IT TO HAPPEN AND THEY SAID IT LOOKED FINE, IT WAS NOT DAMAGED ON THE EXTERIOR AND EVERYTHING WAS SEALED AS IT SHOULD BE INSIDE. I STATED THAT I USED MY TRUNK LESS THAN THE AVERAGE PERSON, ESPECIALLY LATELY AS I'VE BEEN AFRAID TO USE IT. KNOWING IT WAS A 2016 MODEL, I ASKED IF THE PART WAS OLD OR WORN THAT IT SHOULD NEED REPLACED ALREADY AND THE DEALERSHIP STATED NO. THEY STATED THAT THE PART WAS FAULTY AND THAT I HAD NOT CAUSED IT IN ANY WAY. I ENDED UP HAVING TO PAY $309.04 FOR THIS PART TO BE REPLACED WHICH MAKES ME NOT HAPPY SINCE IT SOUNDS LIKE THIS SHOULD BE A PART ON A RECALL NOTICE FROM FORD.</t>
  </si>
  <si>
    <t>1FM5K7D80GG</t>
  </si>
  <si>
    <t>DRIVING ON HIGHWAY, WINDSHIELD TRIM ON DRIVERS SIDE BROKE OFF. ONCE STATIONARY, INSPECTED WHERE THE TRIM WAS AND IT'S COMPLETELY GONE &amp; APPEARS THAT THE CLIPS HOLDING IT THERE ARE BROKEN AND SOME GONE. PASSENGERS SIDE TRIM IS WARPED AND APPEARS LOOSE. ALSO, DRIVERS DOORS TRIM IS NOW PARTLY DETACHED FROM DOOR</t>
  </si>
  <si>
    <t>EXPLORER - 2016. DRIVING ON HIGHWAY, WINDSHIELD TRIM ON DRIVERS SIDE BROKE OFF. ONCE STATIONARY, INSPECTED WHERE THE TRIM WAS AND IT'S COMPLETELY GONE &amp; APPEARS THAT THE CLIPS HOLDING IT THERE ARE BROKEN AND SOME GONE. PASSENGERS SIDE TRIM IS WARPED AND APPEARS LOOSE. ALSO, DRIVERS DOORS TRIM IS NOW PARTLY DETACHED FROM DOOR</t>
  </si>
  <si>
    <t>THE DRIVER SIDE DOOR HANDLE NO LONGER WORKS FROM THE OUTSIDE. IT FEELS LIKE THE DOOR HANDLE ISN'T LATCHING ON TO THE MECHANISM INSIDE THE DOOR TO OPEN IT. I CAN OPEN MY DOOR FROM THE INSIDE THOUGH. I HAVE FOUND ONLINE THAT IT IS A COMMON PROBLEM AND AM CONFUSED TO WHY NO RECALLS HAVE BEEN ISSUED OUT FOR THE FAULTY DOOR HANDLE BRACKETS.</t>
  </si>
  <si>
    <t>FOCUS - 2008. THE DRIVER SIDE DOOR HANDLE NO LONGER WORKS FROM THE OUTSIDE. IT FEELS LIKE THE DOOR HANDLE ISN'T LATCHING ON TO THE MECHANISM INSIDE THE DOOR TO OPEN IT. I CAN OPEN MY DOOR FROM THE INSIDE THOUGH. I HAVE FOUND ONLINE THAT IT IS A COMMON PROBLEM AND AM CONFUSED TO WHY NO RECALLS HAVE BEEN ISSUED OUT FOR THE FAULTY DOOR HANDLE BRACKETS.</t>
  </si>
  <si>
    <t>1FTEW1CP9GF</t>
  </si>
  <si>
    <t>THE TOP TRACK OF THE REAR WINDOW THAT HOLDS THE SMALLER SLIDING WINDOW IN PLACE BECAME COMPLETELY DETACHED FROM THE BACK WALL OF THE CABIN. THE SMALL WINDOW WAS BEING HELD IN PLACE BY THE LOWER TRACK ONLY. THIS CAUSED THE TOP TRACK AND THE SLIDING WINDOW TO LEAN INTO THE CABIN AWAY FROM THE MAIN REAR WINDOW. IT CREATED AN AIR GAP BETWEEN THE MAIN WINDOW AND THE SMALL WINDOW. THE VEHICLE WAS NOT IN MOTION. THE VEHICLE WAS NOT DAMAGED IN ANY OTHER WAY. IT APPEARS THAT THE ADHESIVE HOLDING THE TRACK IN PLACE SIMPLY FAILED OVER TIME. IN MY OPINION THIS CREATED A SAFETY ISSUE. IF THE TRUCK HAD BEEN REAR-ENDED, I THINK IT IS POSSIBLE THAT THE TOP TRACK AND WINDOW COULD HAVE BECOME COMPLETELY DETACHED AND CAUSED INJURIES TO PASSENGERS IN THE TRUCK.</t>
  </si>
  <si>
    <t>F-150 - 2016. THE TOP TRACK OF THE REAR WINDOW THAT HOLDS THE SMALLER SLIDING WINDOW IN PLACE BECAME COMPLETELY DETACHED FROM THE BACK WALL OF THE CABIN. THE SMALL WINDOW WAS BEING HELD IN PLACE BY THE LOWER TRACK ONLY. THIS CAUSED THE TOP TRACK AND THE SLIDING WINDOW TO LEAN INTO THE CABIN AWAY FROM THE MAIN REAR WINDOW. IT CREATED AN AIR GAP BETWEEN THE MAIN WINDOW AND THE SMALL WINDOW. THE VEHICLE WAS NOT IN MOTION. THE VEHICLE WAS NOT DAMAGED IN ANY OTHER WAY. IT APPEARS THAT THE ADHESIVE HOLDING THE TRACK IN PLACE SIMPLY FAILED OVER TIME. IN MY OPINION THIS CREATED A SAFETY ISSUE. IF THE TRUCK HAD BEEN REAR-ENDED, I THINK IT IS POSSIBLE THAT THE TOP TRACK AND WINDOW COULD HAVE BECOME COMPLETELY DETACHED AND CAUSED INJURIES TO PASSENGERS IN THE TRUCK.</t>
  </si>
  <si>
    <t>3FAHP0HG3CR</t>
  </si>
  <si>
    <t>THE DRIVER DOOR OPENED WHILE I WAS DRIVING AND I AM CERTAIN THAT I CLOSED IT BEFORE DRIVING. THEN, THE INNER HANDLE PREVENTED MY DOOR FROM BEING OPENED FROM THE INSIDE CAUSING ME TO HAVE TO ROLL DOWN THE WINDOW TO OPEN THE DOOR. A WEEK LATER, TODAY, AND THE LOCK HANDLE HAS NOW FALLEN OFF. NOTICE PHOTOS OF BROKEN LOCK THAT FELL OFF, ALSO, THE DOOR HANDLE HAS ZERO TENSION WITH ONLY A FINGER CAUSING THE DOOR HANDLE TO BE INOPERABLE.</t>
  </si>
  <si>
    <t>FUSION - 2012. THE DRIVER DOOR OPENED WHILE I WAS DRIVING AND I AM CERTAIN THAT I CLOSED IT BEFORE DRIVING. THEN, THE INNER HANDLE PREVENTED MY DOOR FROM BEING OPENED FROM THE INSIDE CAUSING ME TO HAVE TO ROLL DOWN THE WINDOW TO OPEN THE DOOR. A WEEK LATER, TODAY, AND THE LOCK HANDLE HAS NOW FALLEN OFF. NOTICE PHOTOS OF BROKEN LOCK THAT FELL OFF, ALSO, THE DOOR HANDLE HAS ZERO TENSION WITH ONLY A FINGER CAUSING THE DOOR HANDLE TO BE INOPERABLE.</t>
  </si>
  <si>
    <t>1FMCU9J92HU</t>
  </si>
  <si>
    <t>MY CHECK ENGINE LIGHT CAME ON A FEW DAYS AGO AND MY DOOR CLOSES BY ITSELF WHEN I'M TAKING THE GROCERIES OUT OF TRUNK</t>
  </si>
  <si>
    <t>ESCAPE - 2017. MY CHECK ENGINE LIGHT CAME ON A FEW DAYS AGO AND MY DOOR CLOSES BY ITSELF WHEN I'M TAKING THE GROCERIES OUT OF TRUNK</t>
  </si>
  <si>
    <t>1FMCU0GX7EU</t>
  </si>
  <si>
    <t>THE PASSENGER SIDE BACK DOOR IS MISSING THE CHILD SAFETY LOCK FEATURE.</t>
  </si>
  <si>
    <t>DOOR LATCH  | CHILD SAFETY LOCK MALFUNCTION</t>
  </si>
  <si>
    <t>ESCAPE - 2014. THE PASSENGER SIDE BACK DOOR IS MISSING THE CHILD SAFETY LOCK FEATURE.</t>
  </si>
  <si>
    <t>APPROXIMATELY 100 MILES INTO A JOURNEY, WHILE TOWING A 5TH WHEEL TRAILER, AT APPROX. 70MPH IN A 75 MPH ZONE BETWEEN CARLSBAD NM AND EL PASO TX ON HIGHWAY #180, THE TAILGATE OF MY F-250 OPENED WITHOUT WARNING OR REASON. I WAS GOING STRAIGHT SO IT DIDN'T MAKE CONTACT WITH THE TRAILER SO NO DAMAGE TO THE TRUCK OR TRAILER. I WAS ABLE TO PULL OVER AND SECURE. THIS IS THE SECOND TIME THIS HAS OCCURRED -- I ALSO REPORTED THE PRIOR INCIDENT TO NHTSA AND TO FORD.  ALSO, WHEN THIS OCCURRED THE DRIVER DASHBOARD ALERT FOR OPEN TAILGATE DID NOT ACTIVATE. THE TRUCK HAD APPROX. 10,000 MILES AT THE TIME.</t>
  </si>
  <si>
    <t>F-250 - 2020. APPROXIMATELY 100 MILES INTO A JOURNEY, WHILE TOWING A 5TH WHEEL TRAILER, AT APPROX. 70MPH IN A 75 MPH ZONE BETWEEN CARLSBAD NM AND EL PASO TX ON HIGHWAY #180, THE TAILGATE OF MY F-250 OPENED WITHOUT WARNING OR REASON. I WAS GOING STRAIGHT SO IT DIDN'T MAKE CONTACT WITH THE TRAILER SO NO DAMAGE TO THE TRUCK OR TRAILER. I WAS ABLE TO PULL OVER AND SECURE. THIS IS THE SECOND TIME THIS HAS OCCURRED -- I ALSO REPORTED THE PRIOR INCIDENT TO NHTSA AND TO FORD.  ALSO, WHEN THIS OCCURRED THE DRIVER DASHBOARD ALERT FOR OPEN TAILGATE DID NOT ACTIVATE. THE TRUCK HAD APPROX. 10,000 MILES AT THE TIME.</t>
  </si>
  <si>
    <t>2FMDK39C77B</t>
  </si>
  <si>
    <t>I BOUGHT MY CAR A FEW YEARS AGO FROM A USED CAR LOT. I HAVE HAD PROBLEMS EVER SINCE. MY BREAKS KEEP GOING, MY TRANSMISSION IS SLIPPING AND THE TRIMMING AROUND MY WINDSHIELD IS FALLING OUT. I'M AFRAID THE WINDSHIELD IS GOING TO FLY OFF.  ALL I KEEP SEEING ATE PROBLEMS WITH THIS CAR.</t>
  </si>
  <si>
    <t>EDGE - 2007. I BOUGHT MY CAR A FEW YEARS AGO FROM A USED CAR LOT. I HAVE HAD PROBLEMS EVER SINCE. MY BREAKS KEEP GOING, MY TRANSMISSION IS SLIPPING AND THE TRIMMING AROUND MY WINDSHIELD IS FALLING OUT. I'M AFRAID THE WINDSHIELD IS GOING TO FLY OFF.  ALL I KEEP SEEING ATE PROBLEMS WITH THIS CAR.</t>
  </si>
  <si>
    <t xml:space="preserve">TL* THE CONTACT OWNS A 2017 FORD MUSTANG. THE CONTACT STATED THAT THE FRONT PASSENGER'S DOOR AJAR WARNING LIGHT WAS ILLUMINATED. THE VEHICLE WAS TAKEN TO THE LOCAL DEALER ROCKWALL FORD (990 E. INTERSTATE 30, ROCKWALL, TX 75087, (972) 290-2200) AND THE DEALER WAS MADE AWARE OF THE FAILURE. UPON INVESTIGATION, THE CONTACT ASSOCIATED THE FAILURE WITH NHTSA CAMPAIGN NUMBER: 17V168000 (LATCHES/LOCKS/LINKAGES) HOWEVER, THE VIN WAS NOT INCLUDED. THE VEHICLE WAS NOT DIAGNOSED NOR REPAIRED. THE FAILURE MILEAGE WAS APPROXIMATELY 60,000. </t>
  </si>
  <si>
    <t xml:space="preserve">MUSTANG - 2017. TL* THE CONTACT OWNS A 2017 FORD MUSTANG. THE CONTACT STATED THAT THE FRONT PASSENGER'S DOOR AJAR WARNING LIGHT WAS ILLUMINATED. THE VEHICLE WAS TAKEN TO THE LOCAL DEALER ROCKWALL FORD (990 E. INTERSTATE 30, ROCKWALL, TX 75087, (972) 290-2200) AND THE DEALER WAS MADE AWARE OF THE FAILURE. UPON INVESTIGATION, THE CONTACT ASSOCIATED THE FAILURE WITH NHTSA CAMPAIGN NUMBER: 17V168000 (LATCHES/LOCKS/LINKAGES) HOWEVER, THE VIN WAS NOT INCLUDED. THE VEHICLE WAS NOT DIAGNOSED NOR REPAIRED. THE FAILURE MILEAGE WAS APPROXIMATELY 60,000. </t>
  </si>
  <si>
    <t>2FMDK3J95CB</t>
  </si>
  <si>
    <t>MY DOOR AJAR MESSAGE STAYS ON,DOOR IS NOT AJAR WHILE DRIVING BUT DOME LITES STAY ON AFTER THE CAR IS OFF FOR A WHILE BEFORE THE LITES FINALLY SHUT OFF, BAD SWITCH OR SENSOR, IF SO HOW CAN THIS BE FIXED, BEFORE MY BATTERY WEARS DOWN? THIS ONLY HAPPENS WHEN I USE THE DRIVERS SIDE PASSENGER DOOR! THIS HAS BEEN GOING ON NOW FOR ABOUT 2 MONTHS!</t>
  </si>
  <si>
    <t>EDGE - 2012. MY DOOR AJAR MESSAGE STAYS ON,DOOR IS NOT AJAR WHILE DRIVING BUT DOME LITES STAY ON AFTER THE CAR IS OFF FOR A WHILE BEFORE THE LITES FINALLY SHUT OFF, BAD SWITCH OR SENSOR, IF SO HOW CAN THIS BE FIXED, BEFORE MY BATTERY WEARS DOWN? THIS ONLY HAPPENS WHEN I USE THE DRIVERS SIDE PASSENGER DOOR! THIS HAS BEEN GOING ON NOW FOR ABOUT 2 MONTHS!</t>
  </si>
  <si>
    <t>1FMCU9J96LU</t>
  </si>
  <si>
    <t>THE HANDS FREE LIFT GATE SOMETIME WORKS AND THEN OTHER TIMES IT WILL NOT. THE OTHER DAY AT THE CAR WASH THE TAILGATE WOULD RELEASE WHEN I WOULD WALK BEHIND THE VEHICLE WHILE WASHING IT. ALSO, THE LAST TIME I FILLED VEHICLE WITH GAS AND CLEANED THE REAR GLASS WITH WATER THE TAILGATE WOULD AUTOMATICALLY RELEASE</t>
  </si>
  <si>
    <t>ESCAPE - 2020. THE HANDS FREE LIFT GATE SOMETIME WORKS AND THEN OTHER TIMES IT WILL NOT. THE OTHER DAY AT THE CAR WASH THE TAILGATE WOULD RELEASE WHEN I WOULD WALK BEHIND THE VEHICLE WHILE WASHING IT. ALSO, THE LAST TIME I FILLED VEHICLE WITH GAS AND CLEANED THE REAR GLASS WITH WATER THE TAILGATE WOULD AUTOMATICALLY RELEASE</t>
  </si>
  <si>
    <t>THE BACK GLASS SECTION OF MY PANORAMIC SUNROOF EXPLODED AS I WAS DRIVING. THERE WAS NO DEBRIS ON THE ROAD AND NO OTHER VEHICLES AROUND.</t>
  </si>
  <si>
    <t>EDGE - 2011. THE BACK GLASS SECTION OF MY PANORAMIC SUNROOF EXPLODED AS I WAS DRIVING. THERE WAS NO DEBRIS ON THE ROAD AND NO OTHER VEHICLES AROUND.</t>
  </si>
  <si>
    <t>1FT8W3DT2LE</t>
  </si>
  <si>
    <t>TAILGATE RELEASED WHILE TOWING 5TH WHEEL TRAILER CAUSING DAMAGE TO TAILGATE AND TRAILER. SAFETY ISSUE AND COULD HAVE CAUSED SERIOUS ACCIDENT.</t>
  </si>
  <si>
    <t>F-350 - 2020. TAILGATE RELEASED WHILE TOWING 5TH WHEEL TRAILER CAUSING DAMAGE TO TAILGATE AND TRAILER. SAFETY ISSUE AND COULD HAVE CAUSED SERIOUS ACCIDENT.</t>
  </si>
  <si>
    <t>1FTEW1C87AF</t>
  </si>
  <si>
    <t>MY PASSENGER SIDE REAR DOOR IS STUCK CLOSED. I HAVE TRIED TO OPEN IT FROM INSIDE AND OUTSIDE AND MADE SURE IT WAS NOT LOCKED. I HAVE REMOVED THE DOOR PANEL INSIDE AS MUCH AS I COULD TO TRY AND PULL THE CABLE FOR THE LATCH. EVEN PULLING THE CABLE TO THE LOCK ACTUATOR DOES NOT DISENGAGE THE DOOR LATCH. WHEN I DID THIS I NOTICED THAT THE DOOR HANDLE SPRING HAD BROKEN THROUGH THE PLASTIC THAT HOLDS IT IN PLACE. I TRIED TO RESEARCH THIS PROBLEM ONLINE AND I NOTICED THERE WAS A RECALL FOR THIS EXACT ISSUE. WHEN I CONTACTED FORD CUSTOMER SERVICE THEY TOLD ME THAT MY VEHICLE WAS NOT INCLUDED IN THE RECALL AND THAT IT WAS VIN SPECIFIC. I DON'T UNDERSTAND HOW THERE CAN BE A SAFETY ISSUE WARRANTING A RECALL, MY VEHICLE HAS THE SAME PROBLEMS AS THOSE INCLUDED IN THE RECALL YET MINE IS NOT COVERED. I ASKED WHY THAT WOULD BE AND THE CSR ONLY ANSWERED WITH HIS SCRIPTED RESPONSE OF 'THIS IS A VIN SPECIFIC RECALL'. DESPITE THIS, I ORDERED A NEW DOOR HANDLE AND WAITED FOR IT TO ARRIVE HOPEFULLY THINKING THAT IT WOULD SOLVE THE PROBLEM, HOWEVER ONCE THE NEW HANDLE WAS INSTALLED, THE DOOR STILL WILL NOT OPEN.</t>
  </si>
  <si>
    <t>F-150 - 2010. MY PASSENGER SIDE REAR DOOR IS STUCK CLOSED. I HAVE TRIED TO OPEN IT FROM INSIDE AND OUTSIDE AND MADE SURE IT WAS NOT LOCKED. I HAVE REMOVED THE DOOR PANEL INSIDE AS MUCH AS I COULD TO TRY AND PULL THE CABLE FOR THE LATCH. EVEN PULLING THE CABLE TO THE LOCK ACTUATOR DOES NOT DISENGAGE THE DOOR LATCH. WHEN I DID THIS I NOTICED THAT THE DOOR HANDLE SPRING HAD BROKEN THROUGH THE PLASTIC THAT HOLDS IT IN PLACE. I TRIED TO RESEARCH THIS PROBLEM ONLINE AND I NOTICED THERE WAS A RECALL FOR THIS EXACT ISSUE. WHEN I CONTACTED FORD CUSTOMER SERVICE THEY TOLD ME THAT MY VEHICLE WAS NOT INCLUDED IN THE RECALL AND THAT IT WAS VIN SPECIFIC. I DON'T UNDERSTAND HOW THERE CAN BE A SAFETY ISSUE WARRANTING A RECALL, MY VEHICLE HAS THE SAME PROBLEMS AS THOSE INCLUDED IN THE RECALL YET MINE IS NOT COVERED. I ASKED WHY THAT WOULD BE AND THE CSR ONLY ANSWERED WITH HIS SCRIPTED RESPONSE OF 'THIS IS A VIN SPECIFIC RECALL'. DESPITE THIS, I ORDERED A NEW DOOR HANDLE AND WAITED FOR IT TO ARRIVE HOPEFULLY THINKING THAT IT WOULD SOLVE THE PROBLEM, HOWEVER ONCE THE NEW HANDLE WAS INSTALLED, THE DOOR STILL WILL NOT OPEN.</t>
  </si>
  <si>
    <t>THE AUTOMATIC LIFTGATE WILL UNLOCK AND OPEN WHEN THE BUTTON IS NOT PRESSED AND WHEN NO ONE IS OUTSIDE THE BACK OF THE CAR.  THE LIFTGATE WILL NOT FULLY CLOSE SOME OF THE TIME.  WHEN THE LIFTGATE CLOSES, IT DOES NOT LOCK PROPERLY AND I CAN HEAR THE LATCH TRYING OVER AND OVER AGAIN.  I HAVE VIDEO OF THESE SITUATIONS.</t>
  </si>
  <si>
    <t>POWER LIFTGATE | OWD</t>
  </si>
  <si>
    <t>C-MAX - 2015. THE AUTOMATIC LIFTGATE WILL UNLOCK AND OPEN WHEN THE BUTTON IS NOT PRESSED AND WHEN NO ONE IS OUTSIDE THE BACK OF THE CAR.  THE LIFTGATE WILL NOT FULLY CLOSE SOME OF THE TIME.  WHEN THE LIFTGATE CLOSES, IT DOES NOT LOCK PROPERLY AND I CAN HEAR THE LATCH TRYING OVER AND OVER AGAIN.  I HAVE VIDEO OF THESE SITUATIONS.</t>
  </si>
  <si>
    <t>DRIVER DOOR AJAR INDICATOR REMAINS ON EVEN WHEN DOOR IS FULLY CLOSED. THIS RESULTS IN DOORS NOT BEING ABLE TO LOCK, POSING A POSSIBLE SAFETY ISSUE. THIS IS HAPPENING RANDOMLY. ADDITIONALLY, THE INTERIOR LIGHT ON CONTINUOUS ILLUMINATION WHICH COULD RESULT IN DEAD BATTERY.</t>
  </si>
  <si>
    <t>EDGE - 2013. DRIVER DOOR AJAR INDICATOR REMAINS ON EVEN WHEN DOOR IS FULLY CLOSED. THIS RESULTS IN DOORS NOT BEING ABLE TO LOCK, POSING A POSSIBLE SAFETY ISSUE. THIS IS HAPPENING RANDOMLY. ADDITIONALLY, THE INTERIOR LIGHT ON CONTINUOUS ILLUMINATION WHICH COULD RESULT IN DEAD BATTERY.</t>
  </si>
  <si>
    <t>2FMDK3JC5DB</t>
  </si>
  <si>
    <t>EVEN THOUGH THE DOOR IS CLOSED, THE DOOR OPEN SIGNAL IS ON AND WILL STAY ON AND I CANNOT LOCK THE CAR.  IT WAS HAPPENING PERIODICALLY, NOW IT IS CONSISTENT.  AFTER REVIEWING THE NHTSA WEBSITE, I NOTICED THAT 19N09 WAS ISSUED AND I NEVER RECEIVED THE NOTICE TO BRING THE CAR IN.</t>
  </si>
  <si>
    <t>EDGE - 2013. EVEN THOUGH THE DOOR IS CLOSED, THE DOOR OPEN SIGNAL IS ON AND WILL STAY ON AND I CANNOT LOCK THE CAR.  IT WAS HAPPENING PERIODICALLY, NOW IT IS CONSISTENT.  AFTER REVIEWING THE NHTSA WEBSITE, I NOTICED THAT 19N09 WAS ISSUED AND I NEVER RECEIVED THE NOTICE TO BRING THE CAR IN.</t>
  </si>
  <si>
    <t>5LM5J7XC6LG</t>
  </si>
  <si>
    <t xml:space="preserve">DOOR RELEASE BUTTON TO UNLOCK DOOR FAILURE.  THIS IS THE SECOND TIME IN A ONE YEAR PERIOD THAT A UNLOCK BUTTON SWITCH HAS FAILED TWO DIFFERENT DOORS.  THIS IS A SAFETY ISSUE SINCE THERE IS NO MANUAL OR MECHANICAL BACKUP TO OPEN THE DOOR IN A EMERGENCY, EXCEPT FOR THE DRIVERS DOOR.      </t>
  </si>
  <si>
    <t>DOOR HANDLE BUTTON | MALFUNCTION</t>
  </si>
  <si>
    <t xml:space="preserve">AVIATOR - 2020. DOOR RELEASE BUTTON TO UNLOCK DOOR FAILURE.  THIS IS THE SECOND TIME IN A ONE YEAR PERIOD THAT A UNLOCK BUTTON SWITCH HAS FAILED TWO DIFFERENT DOORS.  THIS IS A SAFETY ISSUE SINCE THERE IS NO MANUAL OR MECHANICAL BACKUP TO OPEN THE DOOR IN A EMERGENCY, EXCEPT FOR THE DRIVERS DOOR.      </t>
  </si>
  <si>
    <t>C/TV - U611N AVIATOR [20-24]</t>
  </si>
  <si>
    <t>LH - LINCOLN AVIATOR (NA-CHICAGO)</t>
  </si>
  <si>
    <t>2FMPK4AP6JB</t>
  </si>
  <si>
    <t>I HAVE A CRACKED GLASS IN MY PANORAMIC ROOF ON MY 2018 FORD EDGE SPORT.  LOCAL FORD DEALER WAS NO HELP IN GETTING FIXED AND MY EXTENDED WARRANTY WILL NOT FIX GLASS. INSURANCE COMPANY IS INVOLVED BUT THERE ARE NO SHOPS WANTING TO FIX GLASS CRACKING.  THIS IS A KNOWN DEFECT ALONG WITH THE EXPLODING GLASS SUNROOFS ON CERTAIN YEARS OF EDGES. SOMETHING NEEDS TO BE DONE. MY CAR WAS SITTING WITH NOTHING THAT COULD HAVE HIT IT. HAPPENED WITH TEMPERATURES CHANGING.</t>
  </si>
  <si>
    <t>EDGE - 2018. I HAVE A CRACKED GLASS IN MY PANORAMIC ROOF ON MY 2018 FORD EDGE SPORT.  LOCAL FORD DEALER WAS NO HELP IN GETTING FIXED AND MY EXTENDED WARRANTY WILL NOT FIX GLASS. INSURANCE COMPANY IS INVOLVED BUT THERE ARE NO SHOPS WANTING TO FIX GLASS CRACKING.  THIS IS A KNOWN DEFECT ALONG WITH THE EXPLODING GLASS SUNROOFS ON CERTAIN YEARS OF EDGES. SOMETHING NEEDS TO BE DONE. MY CAR WAS SITTING WITH NOTHING THAT COULD HAVE HIT IT. HAPPENED WITH TEMPERATURES CHANGING.</t>
  </si>
  <si>
    <t>1FATP8UHXH5</t>
  </si>
  <si>
    <t>TWO TIMES WITHIN THE LAST TWO MONTHS, MY PASSENGER DOOR HAS BECOME AJAR WHILE DRIVING DOWN THE HIGHWAY.  WHEN I STOPPED AND WENT AROUND THE CAR TO SHUT IT BACK COMPLETELY, IT WAS OPENED QUITE A BIT - APPROX TWO INCHES OR SO.  I WAS SHOCKED AND THIS IS VERY SCARY. I HAVE READ MANY MANY OTHER PEOPLE HAVE HAD THIS SAME PROBLEM WITH THEIR 2017 CONVERTIBLES AND OTHER YEAR MODELS AS WELL AND THIS IS DANGEROUS.  I SUGGEST YOU PUT A RECALL OUT FOR MY MODEL BEFORE YOU END UP GETTING SUED FOR A WRONGFUL DEATH WHERE SOMEONE FALLS OUT THE DOOR.</t>
  </si>
  <si>
    <t>MUSTANG - 2017. TWO TIMES WITHIN THE LAST TWO MONTHS, MY PASSENGER DOOR HAS BECOME AJAR WHILE DRIVING DOWN THE HIGHWAY.  WHEN I STOPPED AND WENT AROUND THE CAR TO SHUT IT BACK COMPLETELY, IT WAS OPENED QUITE A BIT - APPROX TWO INCHES OR SO.  I WAS SHOCKED AND THIS IS VERY SCARY. I HAVE READ MANY MANY OTHER PEOPLE HAVE HAD THIS SAME PROBLEM WITH THEIR 2017 CONVERTIBLES AND OTHER YEAR MODELS AS WELL AND THIS IS DANGEROUS.  I SUGGEST YOU PUT A RECALL OUT FOR MY MODEL BEFORE YOU END UP GETTING SUED FOR A WRONGFUL DEATH WHERE SOMEONE FALLS OUT THE DOOR.</t>
  </si>
  <si>
    <t>1FATP8UH9F5</t>
  </si>
  <si>
    <t>MY DRIVERS SIDE DOOR WILL FLY OPEN WHILE DRIVING WITH NO WARNING</t>
  </si>
  <si>
    <t>MUSTANG - 2015. MY DRIVERS SIDE DOOR WILL FLY OPEN WHILE DRIVING WITH NO WARNING</t>
  </si>
  <si>
    <t>BRONCO SPORT</t>
  </si>
  <si>
    <t>3FMCR9C65MR</t>
  </si>
  <si>
    <t xml:space="preserve">TL* THE CONTACT OWNS A 2021 FORD BRONCO SPORT. THE CONTACT STATED WHILE DRIVING 20 MPH, SHE HEARD AN ABNORMAL SOUND AND BECAME AWARE THAT THE DRIVER'S SIDE REAR WINDOW HAD SHATTERED. THE CONTACT PULLED OVER AND PARKED IN A NEARBY PARKING LOT. THE CONTACT'S GRANDSON WAS SEATED IN THE REAR OF THE VEHICLE AND HAD SOME SCRATCHES TO HIS LEG BUT DID NOT REQUIRED MEDICAL ASSISTANCE. A POLICE REPORT WAS FILED. THE CONTACT CALLED MATT BOWERS FORD (3724 VETERANS MEMORIAL BLVD, METAIRIE, LA 70002, (504) 887-8410) AND WAS REFERRED TO A GLASS REPAIR FACILITY. THE VEHICLE WAS REPAIRED. THE MANUFACTURER WAS MADE AWARE OF THE FAILURE. THE FAILURE MILEAGE WAS 2,500. </t>
  </si>
  <si>
    <t xml:space="preserve">BRONCO SPORT - 2021. TL* THE CONTACT OWNS A 2021 FORD BRONCO SPORT. THE CONTACT STATED WHILE DRIVING 20 MPH, SHE HEARD AN ABNORMAL SOUND AND BECAME AWARE THAT THE DRIVER'S SIDE REAR WINDOW HAD SHATTERED. THE CONTACT PULLED OVER AND PARKED IN A NEARBY PARKING LOT. THE CONTACT'S GRANDSON WAS SEATED IN THE REAR OF THE VEHICLE AND HAD SOME SCRATCHES TO HIS LEG BUT DID NOT REQUIRED MEDICAL ASSISTANCE. A POLICE REPORT WAS FILED. THE CONTACT CALLED MATT BOWERS FORD (3724 VETERANS MEMORIAL BLVD, METAIRIE, LA 70002, (504) 887-8410) AND WAS REFERRED TO A GLASS REPAIR FACILITY. THE VEHICLE WAS REPAIRED. THE MANUFACTURER WAS MADE AWARE OF THE FAILURE. THE FAILURE MILEAGE WAS 2,500. </t>
  </si>
  <si>
    <t>C/HD - CX430N C-SUV [21-24]</t>
  </si>
  <si>
    <t>M4 - BRONCO SPORT</t>
  </si>
  <si>
    <t>HK - BRONCO SPORT (NA-HSAP)</t>
  </si>
  <si>
    <t>1FM5K8AT1EG</t>
  </si>
  <si>
    <t>FORD SERVICE ACTION #17N04. FORD WILL NOT COMPLETE THIS SERVICE ACTION DUE TO MILEAGE. THE DRIVER DOOR PANEL IS PEELING BACK SO FAR THAT AIR CATCHES IN IT AND IS PUSHED BACK BY AIR WHEN DRIVING ON THE HIGHWAY WITH THE WINDOW DOWN. THE DOOR PANEL GETS PUSHED INTO THE DRIVER AND IS A SAFETY HAZARD.</t>
  </si>
  <si>
    <t>EXPLORER - 2014. FORD SERVICE ACTION #17N04. FORD WILL NOT COMPLETE THIS SERVICE ACTION DUE TO MILEAGE. THE DRIVER DOOR PANEL IS PEELING BACK SO FAR THAT AIR CATCHES IN IT AND IS PUSHED BACK BY AIR WHEN DRIVING ON THE HIGHWAY WITH THE WINDOW DOWN. THE DOOR PANEL GETS PUSHED INTO THE DRIVER AND IS A SAFETY HAZARD.</t>
  </si>
  <si>
    <t>THE TAILGATE WILL OPEN UP WHEN BACKUP UP IN TRUCK - THERE IS RECALL BUT THE RECALL DOES NOT FIX THE ISSUE. I HAVE THE RECALL WORK COMPLETED BY FORD DEALER BUT IT STILL OPENS UP WHEN BACKUP WITH TRAILER ATTACHED. THIS HAS HAPPEN 3 TIMES SINCE WARRANTY REPAIR. FORD DID NOT FOX THIS PROBLEM AND THEY WILL NOT ACKOWLEDGE IT.</t>
  </si>
  <si>
    <t>F-350 - 2019. THE TAILGATE WILL OPEN UP WHEN BACKUP UP IN TRUCK - THERE IS RECALL BUT THE RECALL DOES NOT FIX THE ISSUE. I HAVE THE RECALL WORK COMPLETED BY FORD DEALER BUT IT STILL OPENS UP WHEN BACKUP WITH TRAILER ATTACHED. THIS HAS HAPPEN 3 TIMES SINCE WARRANTY REPAIR. FORD DID NOT FOX THIS PROBLEM AND THEY WILL NOT ACKOWLEDGE IT.</t>
  </si>
  <si>
    <t>DOORS OPEN FLYING WHILE VEHICLE IS IN MOTION</t>
  </si>
  <si>
    <t>MUSTANG - 2016. DOORS OPEN FLYING WHILE VEHICLE IS IN MOTION</t>
  </si>
  <si>
    <t>3FA6P0H73GR</t>
  </si>
  <si>
    <t>I OWN A 2016 FORD FUSION SE AND MY TRUNK CONSTANTLY OPENS BY ITSELF WHILE DRIVING DOWN THE ROAD OR PARKED I CAN BE 20 MI AWAY FROM IT AND I COME BACK AND THE TRUNK IS OPENED. SO OBVIOUSLY IT HAS NOTHING TO DO WITH ME ACCIDENTALLY HITTING THE BUTTON. IT HAS STARTED 4/1/21 AND CONTINUES TO OPEN.</t>
  </si>
  <si>
    <t>FUSION - 2016. I OWN A 2016 FORD FUSION SE AND MY TRUNK CONSTANTLY OPENS BY ITSELF WHILE DRIVING DOWN THE ROAD OR PARKED I CAN BE 20 MI AWAY FROM IT AND I COME BACK AND THE TRUNK IS OPENED. SO OBVIOUSLY IT HAS NOTHING TO DO WITH ME ACCIDENTALLY HITTING THE BUTTON. IT HAS STARTED 4/1/21 AND CONTINUES TO OPEN.</t>
  </si>
  <si>
    <t>1FTEW1C48LK</t>
  </si>
  <si>
    <t xml:space="preserve">ON APRIL 21, 2021, AT 09:10 I PARKED MY  2020 F150 XLT SPORT IN MY WORK PARKING LOT. THE TRUCK WAS LOCKED AND UNOCCUPIED. AT 16:10, I APPROACHED THE VEHICLE FROM THE FRONT ON THE DRIVER SIDE. AS I NEARED THE BACK DOOR TO PLACE MY ITEMS INSIDE, I NOTICED GLASS SHARDS ON THE EDGE OF THE TRUCK BED. I PROCEEDED TO UNLOCK AND OPEN THE REAR DOOR AND NOTICED AN APPROX. 8 INCH BY 2 INCH GASH ON THE RIGHT REAR     SEDENTARY WINDOW, THE ENTIRE STATIONARY REAR GLASS WAS "SPIDER SHATTERED". THE GLASS SHARDS WERE IN THE BED OF THE TRUCK AND ALONG THE RIM OF THE BED EDGES. I INSPECTED THE VEHICLE FOR OTHER DAMAGE. THE VEHICLE WAS NOT IN USE, NOT OCCUPIED AND NO OBJECTS TO CAUSE DAMAGE. ALSO NOTE, THE OUTSIDE TEMPERATURE DID NOT EXCEED 66F  </t>
  </si>
  <si>
    <t xml:space="preserve">F-150 - 2020. ON APRIL 21, 2021, AT 09:10 I PARKED MY  2020 F150 XLT SPORT IN MY WORK PARKING LOT. THE TRUCK WAS LOCKED AND UNOCCUPIED. AT 16:10, I APPROACHED THE VEHICLE FROM THE FRONT ON THE DRIVER SIDE. AS I NEARED THE BACK DOOR TO PLACE MY ITEMS INSIDE, I NOTICED GLASS SHARDS ON THE EDGE OF THE TRUCK BED. I PROCEEDED TO UNLOCK AND OPEN THE REAR DOOR AND NOTICED AN APPROX. 8 INCH BY 2 INCH GASH ON THE RIGHT REAR     SEDENTARY WINDOW, THE ENTIRE STATIONARY REAR GLASS WAS "SPIDER SHATTERED". THE GLASS SHARDS WERE IN THE BED OF THE TRUCK AND ALONG THE RIM OF THE BED EDGES. I INSPECTED THE VEHICLE FOR OTHER DAMAGE. THE VEHICLE WAS NOT IN USE, NOT OCCUPIED AND NO OBJECTS TO CAUSE DAMAGE. ALSO NOTE, THE OUTSIDE TEMPERATURE DID NOT EXCEED 66F  </t>
  </si>
  <si>
    <t>1FMJK1KT2KE</t>
  </si>
  <si>
    <t>THE REAR LIFT GATE RANDOMLY OPENS ON THE VEHICLE. DEALERSHIP HAS SAID IT IS A DEFECTIVE WIRING HARNESS. THE LIFT GATE CLOSE WITH PEOPLE STANDING AT THE REAR BUMPER LOADING ITEMS IN THE BACK AND WILL CONTINUE TO FIGHT TO CONTINUE CLOSING OPERATIONS. IT DOES THE SAME WITH OPENING. ADDITIONALLY IT HAS OPENED WHILE SITTING IN THE DRIVERS SEAT WITH THE KEY IN THE CAR. THE CAR HAS BEEN STATIONARY FOR ALL OPENINGS. THIS HAS HAPPENED ON MULTIPLE OCCASIONS AND</t>
  </si>
  <si>
    <t>EXPEDITION - 2019. THE REAR LIFT GATE RANDOMLY OPENS ON THE VEHICLE. DEALERSHIP HAS SAID IT IS A DEFECTIVE WIRING HARNESS. THE LIFT GATE CLOSE WITH PEOPLE STANDING AT THE REAR BUMPER LOADING ITEMS IN THE BACK AND WILL CONTINUE TO FIGHT TO CONTINUE CLOSING OPERATIONS. IT DOES THE SAME WITH OPENING. ADDITIONALLY IT HAS OPENED WHILE SITTING IN THE DRIVERS SEAT WITH THE KEY IN THE CAR. THE CAR HAS BEEN STATIONARY FOR ALL OPENINGS. THIS HAS HAPPENED ON MULTIPLE OCCASIONS AND</t>
  </si>
  <si>
    <t>1LN6L9NP9K5</t>
  </si>
  <si>
    <t xml:space="preserve">THIS IS A COMPANY CAR AND I SOMETIMES WORK FROM THE BACK SEAT DURING MY TRAVEL TO CLIENTS AS IT'S LARGE AND COMFORTABLE.    I RECENTLY HAD OCCASION TO MEET WITH A CLIENT DURING INCLEMENT WEATHER SO WE WERE IN THE REAR OF MY CAR FOR ABOUT 30 MINUTES.  AFTER THIS TIME I COULD NOT RELEASE THE DOOR LOCKS WITH THE KEYLESS REMOTE, I AM PARTIALLY DISABLED AND HAD TO CLIMB OVER THE FRONT SEATS TO MANUALLY RELEASE THE DRIVER'S DOOR!  I WAS TRAPPED AND MY CLIENT WAS VERY UPSET.  THIS IS A MAJOR SAFETY ISSUE THAT IS UNACCEPTABLE.  ALL DOORS - WITH THE EXCEPTION OF THE DRIVER'S DOOR ONLY OPEN WITH A SOLENOID!  I AM TERRIBLY AFRAID THAT IN THE EVENT OF ACCIDENT PASSENGERS WOULD BE TRAPPED IN THE VEHICLE.  I AM ASKING THE MANUFACTURER TO TAKE THIS VEHICLE BACK AFTER APPROXIMATELY ONE YEAR OF USE.  NOTE THAT THE DOORS CAN BE OPENED FROM OUTSIDE WHEN THIS OCCURS, JUST TRAPS PASSENGERS INSIDE THE CAR.  I CAN NO LONGER DRIVE THIS CAR!  </t>
  </si>
  <si>
    <t xml:space="preserve">CONTINENTAL - 2019. THIS IS A COMPANY CAR AND I SOMETIMES WORK FROM THE BACK SEAT DURING MY TRAVEL TO CLIENTS AS IT'S LARGE AND COMFORTABLE.    I RECENTLY HAD OCCASION TO MEET WITH A CLIENT DURING INCLEMENT WEATHER SO WE WERE IN THE REAR OF MY CAR FOR ABOUT 30 MINUTES.  AFTER THIS TIME I COULD NOT RELEASE THE DOOR LOCKS WITH THE KEYLESS REMOTE, I AM PARTIALLY DISABLED AND HAD TO CLIMB OVER THE FRONT SEATS TO MANUALLY RELEASE THE DRIVER'S DOOR!  I WAS TRAPPED AND MY CLIENT WAS VERY UPSET.  THIS IS A MAJOR SAFETY ISSUE THAT IS UNACCEPTABLE.  ALL DOORS - WITH THE EXCEPTION OF THE DRIVER'S DOOR ONLY OPEN WITH A SOLENOID!  I AM TERRIBLY AFRAID THAT IN THE EVENT OF ACCIDENT PASSENGERS WOULD BE TRAPPED IN THE VEHICLE.  I AM ASKING THE MANUFACTURER TO TAKE THIS VEHICLE BACK AFTER APPROXIMATELY ONE YEAR OF USE.  NOTE THAT THE DOORS CAN BE OPENED FROM OUTSIDE WHEN THIS OCCURS, JUST TRAPS PASSENGERS INSIDE THE CAR.  I CAN NO LONGER DRIVE THIS CAR!  </t>
  </si>
  <si>
    <t>3LNHM26126R</t>
  </si>
  <si>
    <t>DASHBOARD ON VEHICLE IS WARPED DEFROSTER VENT IS OUT WINDSHIELD DOES NOT DEFROST PROPERLY OBSTRUCTS VISION WHILE DRIVING</t>
  </si>
  <si>
    <t>ZEPHYR - 2006. DASHBOARD ON VEHICLE IS WARPED DEFROSTER VENT IS OUT WINDSHIELD DOES NOT DEFROST PROPERLY OBSTRUCTS VISION WHILE DRIVING</t>
  </si>
  <si>
    <t>2LMDU88C38B</t>
  </si>
  <si>
    <t>MY PASSENGER REAR DOOR WILL NOT UNLOCK. TOU CAN'T OPEN FROM OUTSIDE OR INSIDE. MY GRANDSON GOT STUCK. I HAD TO HAVE HIM USE A DIDN'T DOOR TO GET OUT. IF THERE WAS A ACCIDENT HE WOULD HAVE BEEN STUCK IN THERE. IT WAS STATIONARY</t>
  </si>
  <si>
    <t>MKX - 2008. MY PASSENGER REAR DOOR WILL NOT UNLOCK. TOU CAN'T OPEN FROM OUTSIDE OR INSIDE. MY GRANDSON GOT STUCK. I HAD TO HAVE HIM USE A DIDN'T DOOR TO GET OUT. IF THERE WAS A ACCIDENT HE WOULD HAVE BEEN STUCK IN THERE. IT WAS STATIONARY</t>
  </si>
  <si>
    <t>1LN6L9NC2L5</t>
  </si>
  <si>
    <t>UNEXPLAINED CRACK IN WINDSHIELD.  CRACK APPEARED WITHOUT ANY EXTERNAL OBJECT STRIKING THE WINDSHIELD.  TEMPERATURE WAS IN THE 70S AND NOT FREEZING TEMPERATURES ALL YEAR (LIVING IN FRESNO CA).  NOT SURE WHEN IT HAPPENED, BUT I NOTICED IT WHEN THE CAR WAS PARKED AFTER DRIVING ABOUT 7 MILES.</t>
  </si>
  <si>
    <t>CONTINENTAL - 2020. UNEXPLAINED CRACK IN WINDSHIELD.  CRACK APPEARED WITHOUT ANY EXTERNAL OBJECT STRIKING THE WINDSHIELD.  TEMPERATURE WAS IN THE 70S AND NOT FREEZING TEMPERATURES ALL YEAR (LIVING IN FRESNO CA).  NOT SURE WHEN IT HAPPENED, BUT I NOTICED IT WHEN THE CAR WAS PARKED AFTER DRIVING ABOUT 7 MILES.</t>
  </si>
  <si>
    <t>2LMHJ5AT3DB</t>
  </si>
  <si>
    <t>DOOR IS AJAR LIGHT FAILS INTERMITTENTLY. THIS CAUSES THE INTERIOR LIGHTS TO COME ON WHICH IS VERY DANGEROUS AND BLINDING DRIVER. WHEN DRIVING THE INTERIOR LIGHTS COME ON BLINDING ME TEMPORARILY.</t>
  </si>
  <si>
    <t>MKT - 2013. DOOR IS AJAR LIGHT FAILS INTERMITTENTLY. THIS CAUSES THE INTERIOR LIGHTS TO COME ON WHICH IS VERY DANGEROUS AND BLINDING DRIVER. WHEN DRIVING THE INTERIOR LIGHTS COME ON BLINDING ME TEMPORARILY.</t>
  </si>
  <si>
    <t>3FADP4CJ1EM</t>
  </si>
  <si>
    <t>REAR DRIVER SIDE DOOR NOT LATCHING AND DOES NOT LOCK AND STAY CLOSED</t>
  </si>
  <si>
    <t>FIESTA - 2014. REAR DRIVER SIDE DOOR NOT LATCHING AND DOES NOT LOCK AND STAY CLOSED</t>
  </si>
  <si>
    <t>FROM DAY OF PURCHASE THERE HAS BEEN A FILM ON THE INSIDE OF THE WINDSHIELD THAT MAKES VISIBILITY DIFFICULT. WHEN I CLEAN THE WINDSHIELD IT JUST SMEARS. ALSO THE HEADLIGHTS DO NOT CAST A LIGHT FAR ENOUGH IN FRONT OF THE VEHICLE ON LOW BEAM. EVEN AFTER ADJUSTING MUST HAVE HIGH BEAMS ON AND FOG LIGHTS AT ALL TIMES, PLEASE CHECK THIS</t>
  </si>
  <si>
    <t>FUSION - 2010. FROM DAY OF PURCHASE THERE HAS BEEN A FILM ON THE INSIDE OF THE WINDSHIELD THAT MAKES VISIBILITY DIFFICULT. WHEN I CLEAN THE WINDSHIELD IT JUST SMEARS. ALSO THE HEADLIGHTS DO NOT CAST A LIGHT FAR ENOUGH IN FRONT OF THE VEHICLE ON LOW BEAM. EVEN AFTER ADJUSTING MUST HAVE HIGH BEAMS ON AND FOG LIGHTS AT ALL TIMES, PLEASE CHECK THIS</t>
  </si>
  <si>
    <t>THE PASSENGER DOOR LATCH BROKE ON THE INSIDE MAKING THE LOCKING MECHANISM NOT WORK OR THE OUTSIDE LATCH . I HAVE SEEN A RECALL ON OTHER MODELS AND MAKES FOR THIS BUT NOT MINE .</t>
  </si>
  <si>
    <t>FUSION - 2010. THE PASSENGER DOOR LATCH BROKE ON THE INSIDE MAKING THE LOCKING MECHANISM NOT WORK OR THE OUTSIDE LATCH . I HAVE SEEN A RECALL ON OTHER MODELS AND MAKES FOR THIS BUT NOT MINE .</t>
  </si>
  <si>
    <t>1FM5K8DH0GG</t>
  </si>
  <si>
    <t>WHILE DRIVING DOWN THE HIGHWAY AT APPROXIMATELY 75 MPH, THE DRIVER'S WINDSHIELD SIDE TRIM MOLDING DETACHED FROM THE VEHICLE. THIS MOLDING IMPACTED THE SIDE OF THE VEHICLE, AND BECAME FOD ON THE HIGHWAY. IN REVIEW, ONLY HALF OF THE MOLDING DETACHED FROM THE VEHICLE, WITH HALF REMAINING IN PLACE.</t>
  </si>
  <si>
    <t>EXPLORER - 2016. WHILE DRIVING DOWN THE HIGHWAY AT APPROXIMATELY 75 MPH, THE DRIVER'S WINDSHIELD SIDE TRIM MOLDING DETACHED FROM THE VEHICLE. THIS MOLDING IMPACTED THE SIDE OF THE VEHICLE, AND BECAME FOD ON THE HIGHWAY. IN REVIEW, ONLY HALF OF THE MOLDING DETACHED FROM THE VEHICLE, WITH HALF REMAINING IN PLACE.</t>
  </si>
  <si>
    <t>1FMJU1HT9LE</t>
  </si>
  <si>
    <t>WHILE THE VEHICLE IS STATIONARY, I AM STANDING AT THE BACK WITH THE LIFTGATE OPEN AND THE LIFTGATE STARTS TO CLOSE.</t>
  </si>
  <si>
    <t>EXPEDITION - 2020. WHILE THE VEHICLE IS STATIONARY, I AM STANDING AT THE BACK WITH THE LIFTGATE OPEN AND THE LIFTGATE STARTS TO CLOSE.</t>
  </si>
  <si>
    <t>1FTFW1E40LF</t>
  </si>
  <si>
    <t>PURCHASED MY F150 NEW AND FROM THE DEALER AND THE FRAME WAS OIL SPRAYED TO PREVENT CORROSION AND RUST BEFORE TAKING THE VEHICLE HOME. TRUCK NOW SITS JUST UNDER 8,000MI AND THE REAR AXLE AND A GOOD PORTION OF FASTENERS ARE ALL RUSTY AS IF THE TRUCK IS 15YRS OLD. THE SKID PLATE UNDER THE TRANSFER CASE LOOKS LIKE IT MAY HAVE BEEN ZINC PLATED FROM THE FACTORY BUT NOW IT'S ALL PITTED AND CORRODED AND DOES NOT LOOK LIKE A NEW TRUCK. I CAN'T HARDLY BELIEVE THAT AFTER SUCH A SHORT TIME THE UNDERSIDE LOOKS LIKE THIS AS IF THERE WAS NO PAINT APPLIED TO ANYTHING AT THE FACTORY. THIS ISSUE NEEDS TO BE TAKEN CARE OF AND FIXED BY FORD.</t>
  </si>
  <si>
    <t>SKID PLATE | RUST SPOT</t>
  </si>
  <si>
    <t>F-150 - 2020. PURCHASED MY F150 NEW AND FROM THE DEALER AND THE FRAME WAS OIL SPRAYED TO PREVENT CORROSION AND RUST BEFORE TAKING THE VEHICLE HOME. TRUCK NOW SITS JUST UNDER 8,000MI AND THE REAR AXLE AND A GOOD PORTION OF FASTENERS ARE ALL RUSTY AS IF THE TRUCK IS 15YRS OLD. THE SKID PLATE UNDER THE TRANSFER CASE LOOKS LIKE IT MAY HAVE BEEN ZINC PLATED FROM THE FACTORY BUT NOW IT'S ALL PITTED AND CORRODED AND DOES NOT LOOK LIKE A NEW TRUCK. I CAN'T HARDLY BELIEVE THAT AFTER SUCH A SHORT TIME THE UNDERSIDE LOOKS LIKE THIS AS IF THERE WAS NO PAINT APPLIED TO ANYTHING AT THE FACTORY. THIS ISSUE NEEDS TO BE TAKEN CARE OF AND FIXED BY FORD.</t>
  </si>
  <si>
    <t>1FAHP3K22CL</t>
  </si>
  <si>
    <t>WHILE DRIVING MY 2012 FORD FOCUS SE ON 4/28/2021 AT 45MPH MY WINDSHIELD WIPERS BEGAN TO MOVE ERRATICALLY ON THEIR OWN - AT DIFFERENT SPEED LEVELS. THEY DID NOT RESPOND TO THE LEVER AT ALL. THE WIPERS CONTINUED AFTER IGNITION WAS TURNED OFF.    AT 7:15AM THE NEXT MORNING OF 4/29/2021 WHILE DRIVING AT 20MPH, THE WINDSHIELD WIPERS RESPONDED TO THE LEVER WHEN TURNED ON AND OFF.  HOWEVER AT 10:30A, THE WINDSHIELD WIPERS BEGAN TO MOVE BACK AND FORTH ERRATICALLY AGAIN WITHOUT BEING ACTIVATED BY THE LEVER. LATER IN THE AFTER NOON, 5PM WHILE DRIVING ON THE HIGHWAY AT 65MPH, THE WINDSHIELD WIPERS STOPPED WORKING ALL TOGETHER IN THE MIDST OF A RAINSTORM.     AS OF TODAY, 4/30/2021 THE WINDSHIELD WIPERS ARE NON-RESPONSIVE.</t>
  </si>
  <si>
    <t>FOCUS - 2012. WHILE DRIVING MY 2012 FORD FOCUS SE ON 4/28/2021 AT 45MPH MY WINDSHIELD WIPERS BEGAN TO MOVE ERRATICALLY ON THEIR OWN - AT DIFFERENT SPEED LEVELS. THEY DID NOT RESPOND TO THE LEVER AT ALL. THE WIPERS CONTINUED AFTER IGNITION WAS TURNED OFF.    AT 7:15AM THE NEXT MORNING OF 4/29/2021 WHILE DRIVING AT 20MPH, THE WINDSHIELD WIPERS RESPONDED TO THE LEVER WHEN TURNED ON AND OFF.  HOWEVER AT 10:30A, THE WINDSHIELD WIPERS BEGAN TO MOVE BACK AND FORTH ERRATICALLY AGAIN WITHOUT BEING ACTIVATED BY THE LEVER. LATER IN THE AFTER NOON, 5PM WHILE DRIVING ON THE HIGHWAY AT 65MPH, THE WINDSHIELD WIPERS STOPPED WORKING ALL TOGETHER IN THE MIDST OF A RAINSTORM.     AS OF TODAY, 4/30/2021 THE WINDSHIELD WIPERS ARE NON-RESPONSIVE.</t>
  </si>
  <si>
    <t>2FMTK4J95FB</t>
  </si>
  <si>
    <t xml:space="preserve">TL* THE CONTACT OWNS A 2015 FORD EDGE. THE CONTACT STATED THAT THE VEHICLE WAS PARKED, HE OPENED THE SUN SHADE AND NOTICED THAT THE SUN ROOF GLASS WAS CRACKED. THE VEHICLE WAS NOT DIAGNOSED NOR REPAIRED. NEITHER THE DEALER NOR THE MANUFACTURER WERE MADE AWARE OF THE FAILURE. THE FAILURE MILEAGE WAS 55,000. </t>
  </si>
  <si>
    <t xml:space="preserve">EDGE - 2015. TL* THE CONTACT OWNS A 2015 FORD EDGE. THE CONTACT STATED THAT THE VEHICLE WAS PARKED, HE OPENED THE SUN SHADE AND NOTICED THAT THE SUN ROOF GLASS WAS CRACKED. THE VEHICLE WAS NOT DIAGNOSED NOR REPAIRED. NEITHER THE DEALER NOR THE MANUFACTURER WERE MADE AWARE OF THE FAILURE. THE FAILURE MILEAGE WAS 55,000. </t>
  </si>
  <si>
    <t>1FATP8UH8J5</t>
  </si>
  <si>
    <t>DRIVER AND PASSENGER DOOR UNLATCHES AT HIGHWAY SPEEDS.  I HAVE OWNED THIS VEHICLE FOR 10 MONTHS AND THIS HAS HAPPENED ONCE ON THE DRIVER SIDE DOOR AND SEVERAL TIMES ON THE PASSENGER SIDE DOOR.  THE PASSENGER SIDE DOOR UNLATCHED AT HIGHWAY SPEEDS TWICE WITHIN 30 MINUTES ON THE LAST OCCURRENCE.</t>
  </si>
  <si>
    <t>MUSTANG - 2018. DRIVER AND PASSENGER DOOR UNLATCHES AT HIGHWAY SPEEDS.  I HAVE OWNED THIS VEHICLE FOR 10 MONTHS AND THIS HAS HAPPENED ONCE ON THE DRIVER SIDE DOOR AND SEVERAL TIMES ON THE PASSENGER SIDE DOOR.  THE PASSENGER SIDE DOOR UNLATCHED AT HIGHWAY SPEEDS TWICE WITHIN 30 MINUTES ON THE LAST OCCURRENCE.</t>
  </si>
  <si>
    <t>MY SON WASN'T ABLE TO OPEN THE DRIVER SIDE DOOR FROM THE INSIDE.  HE WAS IN OUR DRIVEWAY.   I SAW OTHER PEOPLE HAD THIS PROBLEM.</t>
  </si>
  <si>
    <t>FUSION - 2010. MY SON WASN'T ABLE TO OPEN THE DRIVER SIDE DOOR FROM THE INSIDE.  HE WAS IN OUR DRIVEWAY.   I SAW OTHER PEOPLE HAD THIS PROBLEM.</t>
  </si>
  <si>
    <t>1FTYR2CMXKK</t>
  </si>
  <si>
    <t>THE PLASTIC HOLDING THE HOOD PROP ROD BROKE WHILE THE HOOD WAS UP CAUSING THE HOOD TO COME CRASHING DOWN.  I HAD NOT TOUCHED THE ROD.  LUCKILY I WAS NOT LEANING INTO THE ENGINE COMPARTMENT AT THE TIME.  I WOULD HAVE HAD SERIOUS INJURIES IF IT HAD COME DOWN ON MY HEAD AND NECK.  THE VEHICLE WAS STATIONARY.</t>
  </si>
  <si>
    <t>HOOD STRUTS PLASTIC | BROKEN</t>
  </si>
  <si>
    <t>TRANSIT - 2019. THE PLASTIC HOLDING THE HOOD PROP ROD BROKE WHILE THE HOOD WAS UP CAUSING THE HOOD TO COME CRASHING DOWN.  I HAD NOT TOUCHED THE ROD.  LUCKILY I WAS NOT LEANING INTO THE ENGINE COMPARTMENT AT THE TIME.  I WOULD HAVE HAD SERIOUS INJURIES IF IT HAD COME DOWN ON MY HEAD AND NECK.  THE VEHICLE WAS STATIONARY.</t>
  </si>
  <si>
    <t>2FMGK5B82DB</t>
  </si>
  <si>
    <t xml:space="preserve">2013 FORD FLEX ISSUES WITH DOOR SENSORS READING DOOR OPEN WHEN DOORS ARE CLOSED. DOME LIGHTS STAY ON, ALARM WILL NOT GO ON AND PANIC ALARM GOES OFF ON ITS OWN. DRIVE DOOR LOCK NO LONGER WORK &amp; NEITHER DOES THE RIGHT BACK PASSENGER DOOR.   </t>
  </si>
  <si>
    <t xml:space="preserve">FLEX - 2013. 2013 FORD FLEX ISSUES WITH DOOR SENSORS READING DOOR OPEN WHEN DOORS ARE CLOSED. DOME LIGHTS STAY ON, ALARM WILL NOT GO ON AND PANIC ALARM GOES OFF ON ITS OWN. DRIVE DOOR LOCK NO LONGER WORK &amp; NEITHER DOES THE RIGHT BACK PASSENGER DOOR.   </t>
  </si>
  <si>
    <t>THE SUNROOF TRACKS CRACK AND BREAK, THUS MAKING THE SUNROOF INOPERABLE AND WATER WILL LEAK WHEN IT DOESN'T SEAL. THEY SENT OUT A SAFETY ALERT OR SOMETHING ALONG THOSE LINES. BASICALLY IF YOUR IN THE 36K MILE PERIOD THEY WILL FIX. BUT IF YOU HAVE OVER(I HAD 42K) THEY OFFER A TWO THOUSAND DOLLAR REPAIR. I HAVE TALKED TO A LOT OF PEOPLE AND 50% HAVE HAD SUNROOF ISSUES.  I TOOK MY COMPLAINT TO FORD AND WAS TOLD KEEP MY REPAIR RECEIPT IN CASE THEY MAKE IT A RECALL.</t>
  </si>
  <si>
    <t>F-250 - 2017. THE SUNROOF TRACKS CRACK AND BREAK, THUS MAKING THE SUNROOF INOPERABLE AND WATER WILL LEAK WHEN IT DOESN'T SEAL. THEY SENT OUT A SAFETY ALERT OR SOMETHING ALONG THOSE LINES. BASICALLY IF YOUR IN THE 36K MILE PERIOD THEY WILL FIX. BUT IF YOU HAVE OVER(I HAD 42K) THEY OFFER A TWO THOUSAND DOLLAR REPAIR. I HAVE TALKED TO A LOT OF PEOPLE AND 50% HAVE HAD SUNROOF ISSUES.  I TOOK MY COMPLAINT TO FORD AND WAS TOLD KEEP MY REPAIR RECEIPT IN CASE THEY MAKE IT A RECALL.</t>
  </si>
  <si>
    <t>2LMDU68C98B</t>
  </si>
  <si>
    <t>REAR PANORAMIC STATIONARY GLASS (SUNROOF) SHATTERED ON ITS OWN, NO IMPACT FROM ANYTHING. SHATTERED IN ALL 4 CORNERS. CAR WAS STATIONARY IN PARKING LOT.</t>
  </si>
  <si>
    <t>MKX - 2008. REAR PANORAMIC STATIONARY GLASS (SUNROOF) SHATTERED ON ITS OWN, NO IMPACT FROM ANYTHING. SHATTERED IN ALL 4 CORNERS. CAR WAS STATIONARY IN PARKING LOT.</t>
  </si>
  <si>
    <t>1FAHP3EN2AW</t>
  </si>
  <si>
    <t>SAFETY ISSUE 3 OF DOORS WILL NOT OPEN FROM OUTSIDE IN A ACCIDENT IF THE DRIVER SIDE DAMAGED THERE WILL NO WAY TO OPEN DOORS FROM OUTSIDE THIS SHOULD BE ENOUGH FOR A RECALL</t>
  </si>
  <si>
    <t>FOCUS - 2010. SAFETY ISSUE 3 OF DOORS WILL NOT OPEN FROM OUTSIDE IN A ACCIDENT IF THE DRIVER SIDE DAMAGED THERE WILL NO WAY TO OPEN DOORS FROM OUTSIDE THIS SHOULD BE ENOUGH FOR A RECALL</t>
  </si>
  <si>
    <t>1FMCU9GD7HU</t>
  </si>
  <si>
    <t>THE REAR HATCH TAILGATE DOES NOT RELEASE OPEN OR CLOSE PROPERLY. IT INDICATES THAT THE HATCH IS OPEN.</t>
  </si>
  <si>
    <t>ESCAPE - 2017. THE REAR HATCH TAILGATE DOES NOT RELEASE OPEN OR CLOSE PROPERLY. IT INDICATES THAT THE HATCH IS OPEN.</t>
  </si>
  <si>
    <t>1FTEW1EG1FK</t>
  </si>
  <si>
    <t xml:space="preserve">TL* THE CONTACT OWNS A 2015 FORD F-150. THE CONTACT STATED WHILE DRIVING IN INCLEMENT WEATHER, HE BECAME AWARE THAT THE WINDSHIELD WAS LEAKING AND CAUSING THE CARPET TO CONSTANTLY BE WET. THE CONTACT STATED THAT THE CARPET BECAME MOLDY DUE TO THE LEAK. THE VEHICLE WAS TAKEN TO REINEKE FORD LINCOLN, INC. (12000 COUNTY RD 99, FINDLAY, OH 45840) TO BE DIAGNOSED. THE CONTACT WAS INFORMED THAT THE WELDS BEHIND THE WINDSHIELD NEEDED TO BE REPAIRED. THE VEHICLE WAS REPAIRED. THE MANUFACTURER WAS INFORMED OF THE FAILURE BUT OFFERED NO ASSISTANCE. THE FAILURE MILEAGE WAS APPROXIMATELY 71,000. </t>
  </si>
  <si>
    <t xml:space="preserve">Reineke Family TIre &amp; Service </t>
  </si>
  <si>
    <t xml:space="preserve">F-150 - 2015. TL* THE CONTACT OWNS A 2015 FORD F-150. THE CONTACT STATED WHILE DRIVING IN INCLEMENT WEATHER, HE BECAME AWARE THAT THE WINDSHIELD WAS LEAKING AND CAUSING THE CARPET TO CONSTANTLY BE WET. THE CONTACT STATED THAT THE CARPET BECAME MOLDY DUE TO THE LEAK. THE VEHICLE WAS TAKEN TO REINEKE FORD LINCOLN, INC. (12000 COUNTY RD 99, FINDLAY, OH 45840) TO BE DIAGNOSED. THE CONTACT WAS INFORMED THAT THE WELDS BEHIND THE WINDSHIELD NEEDED TO BE REPAIRED. THE VEHICLE WAS REPAIRED. THE MANUFACTURER WAS INFORMED OF THE FAILURE BUT OFFERED NO ASSISTANCE. THE FAILURE MILEAGE WAS APPROXIMATELY 71,000. </t>
  </si>
  <si>
    <t>2LMHJ5AT1EB</t>
  </si>
  <si>
    <t>MY 2014 LINCOLN MKT PANORAMIC ROOF EXPLODED WITH NO WARNING WHILE DRIVING. FORD IS CLAIMING THIS IS A REPAIR FOR WHICH I NEED TO PAY. I BELIEVE THIS IS A DANGEROUS DEFECT THAT NEEDS TO BE RECALLED. THERE ARE SEVERAL DOCUMENTED INSTANCES OF THIS HAPPENING WITH THE 2014 LINCON MKT. I WAS DRIVING 20MPH AND TURNING WHEN THE ROOF EXPLODED</t>
  </si>
  <si>
    <t>MKT - 2014. MY 2014 LINCOLN MKT PANORAMIC ROOF EXPLODED WITH NO WARNING WHILE DRIVING. FORD IS CLAIMING THIS IS A REPAIR FOR WHICH I NEED TO PAY. I BELIEVE THIS IS A DANGEROUS DEFECT THAT NEEDS TO BE RECALLED. THERE ARE SEVERAL DOCUMENTED INSTANCES OF THIS HAPPENING WITH THE 2014 LINCON MKT. I WAS DRIVING 20MPH AND TURNING WHEN THE ROOF EXPLODED</t>
  </si>
  <si>
    <t xml:space="preserve">TL* THE CONTACT OWNS A 2014 LINCOLN MKT. THE CONTACT STATED THAT WHILE DRIVING APPROXIMATELY 20 MPH, THE PANORAMIC SUN ROOF EXPLODED WITHOUT IMPACT. THERE WERE NO REPORTED INJURIES. THE VEHICLE WAS TAKEN TO LARRY H. MILLER FORD PROVO (1995 N. UNIVERSITY PKWY, PROVO, UT 84604, (801) 734-9796) BUT WAS NOT DIAGNOSED NOR REPAIRED. THE MANUFACTURER WAS NOTIFIED OF THE FAILURE. THE FAILURE MILEAGE WAS APPROXIMATELY 92,000. </t>
  </si>
  <si>
    <t xml:space="preserve">MKT - 2014. TL* THE CONTACT OWNS A 2014 LINCOLN MKT. THE CONTACT STATED THAT WHILE DRIVING APPROXIMATELY 20 MPH, THE PANORAMIC SUN ROOF EXPLODED WITHOUT IMPACT. THERE WERE NO REPORTED INJURIES. THE VEHICLE WAS TAKEN TO LARRY H. MILLER FORD PROVO (1995 N. UNIVERSITY PKWY, PROVO, UT 84604, (801) 734-9796) BUT WAS NOT DIAGNOSED NOR REPAIRED. THE MANUFACTURER WAS NOTIFIED OF THE FAILURE. THE FAILURE MILEAGE WAS APPROXIMATELY 92,000. </t>
  </si>
  <si>
    <t>1FATP8UH8F5</t>
  </si>
  <si>
    <t xml:space="preserve">TL* THE CONTACT OWNS A 2015 FORD MUSTANG. THE CONTACT STATED WHILE DRIVING 70 MPH, THE DOOR OPENED INDEPENDENTLY. THE CONTACT HAD THE VEHICLE SERVICED UNDER NHTSA CAMPAIGN NUMBER: 20V331000 (LATCHES/LOCKS/LINKAGES) A MONTH PRIOR TO THE FAILURE. THE CONTACT STATED NO WARNING LIGHT WAS ILLUMINATED. THE VEHICLE WAS NOT TAKEN TO THE DEALER OR AN INDEPENDENT MECHANIC TO BE DIAGNOSED. THE VEHICLE WAS NOT YET REPAIRED. THE MANUFACTURER HAD BEEN INFORMED OF THE FAILURE AND REFERRED THE CONTACT TO NHTSA TO FILE A COMPLAINT. THE FAILURE MILEAGE WAS APPROXIMATELY 97,000. </t>
  </si>
  <si>
    <t xml:space="preserve">MUSTANG - 2015. TL* THE CONTACT OWNS A 2015 FORD MUSTANG. THE CONTACT STATED WHILE DRIVING 70 MPH, THE DOOR OPENED INDEPENDENTLY. THE CONTACT HAD THE VEHICLE SERVICED UNDER NHTSA CAMPAIGN NUMBER: 20V331000 (LATCHES/LOCKS/LINKAGES) A MONTH PRIOR TO THE FAILURE. THE CONTACT STATED NO WARNING LIGHT WAS ILLUMINATED. THE VEHICLE WAS NOT TAKEN TO THE DEALER OR AN INDEPENDENT MECHANIC TO BE DIAGNOSED. THE VEHICLE WAS NOT YET REPAIRED. THE MANUFACTURER HAD BEEN INFORMED OF THE FAILURE AND REFERRED THE CONTACT TO NHTSA TO FILE A COMPLAINT. THE FAILURE MILEAGE WAS APPROXIMATELY 97,000. </t>
  </si>
  <si>
    <t>MY TRUCK WAS PARKED LAST NIGHT AND I CAME OUT TO IT THE MORNING AND MY REAR HEATED SLIDING GLASS WINDOW WAS SHATTERED</t>
  </si>
  <si>
    <t>SLIDING REAR WINDOW | CRACKED</t>
  </si>
  <si>
    <t>F-250 - 2019. MY TRUCK WAS PARKED LAST NIGHT AND I CAME OUT TO IT THE MORNING AND MY REAR HEATED SLIDING GLASS WINDOW WAS SHATTERED</t>
  </si>
  <si>
    <t>2FM0K4AK7EB</t>
  </si>
  <si>
    <t>THE VEHICLE INSTRUMENT CLUSTER DISPLAYS A "DRIVER DOOR AJAR" WARNING...DESPITE THE DOOR BEING FULLY CLOSED.  THE DOME LIGHTS STAY ON, AND AN "ENGINE ON" ALERT APPEARS, AS WELL.  TO CLEAR IT, THE DRIVER'S DOOR MUST BE CLOSED SEVERAL TIMES.  IT IS OCCURRING MORE AND MORE OFTEN.  THE VEHICLE IS STATIONARY DURING THIS PROBLEM.  IT SEEMS THIS IS A RAMPANT PROBLEM FROM WHAT MY RESEARCH INDICATES...AND SHOULD SEEMINGLY DICTATE A FACTORY RECALL.</t>
  </si>
  <si>
    <t>EDGE - 2014. THE VEHICLE INSTRUMENT CLUSTER DISPLAYS A "DRIVER DOOR AJAR" WARNING...DESPITE THE DOOR BEING FULLY CLOSED.  THE DOME LIGHTS STAY ON, AND AN "ENGINE ON" ALERT APPEARS, AS WELL.  TO CLEAR IT, THE DRIVER'S DOOR MUST BE CLOSED SEVERAL TIMES.  IT IS OCCURRING MORE AND MORE OFTEN.  THE VEHICLE IS STATIONARY DURING THIS PROBLEM.  IT SEEMS THIS IS A RAMPANT PROBLEM FROM WHAT MY RESEARCH INDICATES...AND SHOULD SEEMINGLY DICTATE A FACTORY RECALL.</t>
  </si>
  <si>
    <t>1FT8W3BT4JE</t>
  </si>
  <si>
    <t>TAILGATE STILL RANDOMLY OPENS AFTER FORD ISSUED RECALL TO CORRECT.      SEEMS TO OCCUR PRIMARILY WHEN TRUCK IS PARKED ON HILL WITH EBRAKE SET.  WHEN RELEASING EMERGENCY BRAKE ON A HILL, THE RELEASE IS QUITE VIOLENT IN TERMS OF THE TRUCK VIBRATING/SHUDDERING.  IT APPEARS THE PROXIMITY OF THE REMOTE OPEN TAILGATE SWITCH AND THE VIBRATION WITH THE EBRAKE HANDLE RELEASE, MAY BE ACTIVATING THE REMOTE SWITCH.    TRUCK HAS ALREADY HAD THE FORD ISSUED TAILGATE OPENING RECALL APPLIED WHICH HAS NOT CORRECTED THE ISSUE.</t>
  </si>
  <si>
    <t>F-350 - 2018. TAILGATE STILL RANDOMLY OPENS AFTER FORD ISSUED RECALL TO CORRECT.      SEEMS TO OCCUR PRIMARILY WHEN TRUCK IS PARKED ON HILL WITH EBRAKE SET.  WHEN RELEASING EMERGENCY BRAKE ON A HILL, THE RELEASE IS QUITE VIOLENT IN TERMS OF THE TRUCK VIBRATING/SHUDDERING.  IT APPEARS THE PROXIMITY OF THE REMOTE OPEN TAILGATE SWITCH AND THE VIBRATION WITH THE EBRAKE HANDLE RELEASE, MAY BE ACTIVATING THE REMOTE SWITCH.    TRUCK HAS ALREADY HAD THE FORD ISSUED TAILGATE OPENING RECALL APPLIED WHICH HAS NOT CORRECTED THE ISSUE.</t>
  </si>
  <si>
    <t>1FA6P8AM3H5</t>
  </si>
  <si>
    <t>PAINT HAS STARTED CHIPPING AWAY FROM AROUND THE REAR WINDSHIELD. STARTED CHIPPING AWAY AT 36,000 MILES. WHEN I FINALLY NOTICED I TOOK IT TO SERVICE AND THEY SAID I WAS OUT OF BUMPER TO BUMPER WARRANTY. NOTHING COULD BE DONE. I CHECKED ONLINE FORUMS AND THIS IS A COMMON ISSUE WITH THE 2017 GRABBER BLUE MUSTANG .</t>
  </si>
  <si>
    <t>MUSTANG - 2017. PAINT HAS STARTED CHIPPING AWAY FROM AROUND THE REAR WINDSHIELD. STARTED CHIPPING AWAY AT 36,000 MILES. WHEN I FINALLY NOTICED I TOOK IT TO SERVICE AND THEY SAID I WAS OUT OF BUMPER TO BUMPER WARRANTY. NOTHING COULD BE DONE. I CHECKED ONLINE FORUMS AND THIS IS A COMMON ISSUE WITH THE 2017 GRABBER BLUE MUSTANG .</t>
  </si>
  <si>
    <t>1FADP3L95HL</t>
  </si>
  <si>
    <t>THE WINDSHIELD WIPERS COME BY THEMSELVES AND STAYS ON AFTER PARKING THE CAR, STATIONARY, ENGINE TURNED OFF FOR APPROX 30 MIN. 3 DAYS IN A ROW. DEALERSHIP REPAIRED IT FOR LABOR $450!! THE SAME FAULTY SYSTEM WAS IN A RECALL IN THIS TYPE OF CAR SOME YEARS AGO.</t>
  </si>
  <si>
    <t>FOCUS - 2017. THE WINDSHIELD WIPERS COME BY THEMSELVES AND STAYS ON AFTER PARKING THE CAR, STATIONARY, ENGINE TURNED OFF FOR APPROX 30 MIN. 3 DAYS IN A ROW. DEALERSHIP REPAIRED IT FOR LABOR $450!! THE SAME FAULTY SYSTEM WAS IN A RECALL IN THIS TYPE OF CAR SOME YEARS AGO.</t>
  </si>
  <si>
    <t>SD - FOCUS FP (NA-MAP)</t>
  </si>
  <si>
    <t>1FT7W2BN6LE</t>
  </si>
  <si>
    <t>REAR SLIDING WINDOW SHATTERED AFTER REMOTE STARTING VEHICLE WHICH TURNS ON REAR DEFROSTER.    GLASS EXPLODED INTO CAB COVERING OCCUPANTS IN GLASS.</t>
  </si>
  <si>
    <t>F-250 - 2020. REAR SLIDING WINDOW SHATTERED AFTER REMOTE STARTING VEHICLE WHICH TURNS ON REAR DEFROSTER.    GLASS EXPLODED INTO CAB COVERING OCCUPANTS IN GLASS.</t>
  </si>
  <si>
    <t>1FMJK2ATXLE</t>
  </si>
  <si>
    <t>THE POWER RUNNING BOARD ON THE PASSENGER SIDE IS MALFUNCTIONING.   TWICE IT HAS OPENED AND THEN STARTED SHUTTING WITH THE DOOR OPEN AND MY CHILD'S GOOD ON IT, ALMOST CLOSING WITH THEIR FOOT IN IT.    I HAVE TAKEN IT TO THE DEALER BUT THEY COULD NOT REPLICATE THE ISSUE.  I AM TAKING IT IN AGAIN NEXT WEEK.  THE VEHICLE WAS NOT TURNED ON AND WAS IN PARK.</t>
  </si>
  <si>
    <t>EXPEDITION - 2020. THE POWER RUNNING BOARD ON THE PASSENGER SIDE IS MALFUNCTIONING.   TWICE IT HAS OPENED AND THEN STARTED SHUTTING WITH THE DOOR OPEN AND MY CHILD'S GOOD ON IT, ALMOST CLOSING WITH THEIR FOOT IN IT.    I HAVE TAKEN IT TO THE DEALER BUT THEY COULD NOT REPLICATE THE ISSUE.  I AM TAKING IT IN AGAIN NEXT WEEK.  THE VEHICLE WAS NOT TURNED ON AND WAS IN PARK.</t>
  </si>
  <si>
    <t>3FADP4AJ6EM</t>
  </si>
  <si>
    <t>FRONT DOOR ON PASSENGER SIDE WILL NOT LATCH,. MECHANICALLY OR ELECTRICALLY.  TO REPEAT, THE DOOR WILL NOT LATCH AND SWINGS FREELY.  THIS OCCURRED AFTER PARKING THE VEHICLE AND  ATTEMPTING TO LOCK ALL THE DOORS.</t>
  </si>
  <si>
    <t>FIESTA - 2014. FRONT DOOR ON PASSENGER SIDE WILL NOT LATCH,. MECHANICALLY OR ELECTRICALLY.  TO REPEAT, THE DOOR WILL NOT LATCH AND SWINGS FREELY.  THIS OCCURRED AFTER PARKING THE VEHICLE AND  ATTEMPTING TO LOCK ALL THE DOORS.</t>
  </si>
  <si>
    <t>NM0GE9F2XK1</t>
  </si>
  <si>
    <t>ON GOING, I HAVE PICTURES OF MULTIPLE STAGES WITH THE MILEAGE. THE WIPERS CONTINUE TO MALFUNCTION. THE CAR HAS GONE IN MULTIPLE TIMES FOR THIS. THE HOSE CONTINUES TO DISCONNECT. THE  REAR CAMERA, SENSORS, CHARGING MECHANISMS MALFUNCTION. IT ACTIVATES THE REAR CAMERA IT ALSO SAYS PARKING ISSUE AND BACK UP CAMERA MALFUNCTION. IT WILL HAPPEN WHILE IN MOTION.</t>
  </si>
  <si>
    <t>TRANSIT CONNECT - 2019. ON GOING, I HAVE PICTURES OF MULTIPLE STAGES WITH THE MILEAGE. THE WIPERS CONTINUE TO MALFUNCTION. THE CAR HAS GONE IN MULTIPLE TIMES FOR THIS. THE HOSE CONTINUES TO DISCONNECT. THE  REAR CAMERA, SENSORS, CHARGING MECHANISMS MALFUNCTION. IT ACTIVATES THE REAR CAMERA IT ALSO SAYS PARKING ISSUE AND BACK UP CAMERA MALFUNCTION. IT WILL HAPPEN WHILE IN MOTION.</t>
  </si>
  <si>
    <t>1FM5K7D84JG</t>
  </si>
  <si>
    <t>WINDSHIELD TRIM PIECE CAME OFF WHILE TRAVELING ON THE FREEWAY.</t>
  </si>
  <si>
    <t>EXPLORER - 2018. WINDSHIELD TRIM PIECE CAME OFF WHILE TRAVELING ON THE FREEWAY.</t>
  </si>
  <si>
    <t>TL* THE CONTACT OWNS A 2018 FORD MUSTANG. THE CONTACT STATED WHILE DRIVING 60 MPH, THE DRIVER'S SIDE FRONT DOOR OPENED UNEXPECTEDLY. THE CONTACT STATED THE DOOR AJAR WARNING LIGHT WAS ILLUMINATED. THE VEHICLE WAS TAKEN TO PLANET FORD (20403 I-45, SPRING, TX 77388, (281) 719-3700) WHERE IT WAS DIAGNOSED WITH NEEDING AN UNKNOWN SPRING IN THE FRONT DRIVER'S SIDE DOOR TO BE REPLACED. THE VEHICLE WAS NOT YET REPAIRED. THE MANUFACTURER HAD BEEN INFORMED OF THE FAILURE. THE FAILURE MILEAGE WAS APPROXIMATELY 27,000.</t>
  </si>
  <si>
    <t>MUSTANG - 2018. TL* THE CONTACT OWNS A 2018 FORD MUSTANG. THE CONTACT STATED WHILE DRIVING 60 MPH, THE DRIVER'S SIDE FRONT DOOR OPENED UNEXPECTEDLY. THE CONTACT STATED THE DOOR AJAR WARNING LIGHT WAS ILLUMINATED. THE VEHICLE WAS TAKEN TO PLANET FORD (20403 I-45, SPRING, TX 77388, (281) 719-3700) WHERE IT WAS DIAGNOSED WITH NEEDING AN UNKNOWN SPRING IN THE FRONT DRIVER'S SIDE DOOR TO BE REPLACED. THE VEHICLE WAS NOT YET REPAIRED. THE MANUFACTURER HAD BEEN INFORMED OF THE FAILURE. THE FAILURE MILEAGE WAS APPROXIMATELY 27,000.</t>
  </si>
  <si>
    <t>3FADP4TJ3CM</t>
  </si>
  <si>
    <t>FRONT PASSENGER DOOR LATCH DON'T STAY SHUT AND NOT ABLE TO LATCH SHUT, MOVING TURNING LEFT THE DOOR  SWUNG OPEN.IN CITY STREET..    NOTICE IT WAS ON A RECALL... TURNED IT IN ON APRIL 6,2021</t>
  </si>
  <si>
    <t>FIESTA - 2012. FRONT PASSENGER DOOR LATCH DON'T STAY SHUT AND NOT ABLE TO LATCH SHUT, MOVING TURNING LEFT THE DOOR  SWUNG OPEN.IN CITY STREET..    NOTICE IT WAS ON A RECALL... TURNED IT IN ON APRIL 6,2021</t>
  </si>
  <si>
    <t>1FM5K8DH6HG</t>
  </si>
  <si>
    <t>THE DOOR DOOR KEYLESS ENTRY PAD BROKE OFF AND FLEW FROM THE VEHICLE WHILE DRIVING DOWN THE HIGHWAY.  NO PRIOR DAMAGE TO THE KEYPAD/DOOR TRIM PRIOR TO THIS OCCURRING.  UPON INSPECTION THE PASSENGER DOOR TRIM (WITHOUT THE KEYPAD) ALSO SEEMS TO BE "LOOSE" AT THE TOP, POTENTIALLY HAVING IT FLY OFF DURING NORMAL USE OF THE VEHICLE.  DEALER SAID THAT A RECALL WAS IN PLACE FOR THE DRIVERS SIDE BUT THAT MY VEHICLE WAS NOT INCLUDED IN THE RECALL.  ALTHOUGH, ALL DESCRIPTIONS I COULD FIND SEEM TO HAVE INCLUDED EXACTLY WHAT HAPPENED TO MY VEHICLE.</t>
  </si>
  <si>
    <t>EXPLORER - 2017. THE DOOR DOOR KEYLESS ENTRY PAD BROKE OFF AND FLEW FROM THE VEHICLE WHILE DRIVING DOWN THE HIGHWAY.  NO PRIOR DAMAGE TO THE KEYPAD/DOOR TRIM PRIOR TO THIS OCCURRING.  UPON INSPECTION THE PASSENGER DOOR TRIM (WITHOUT THE KEYPAD) ALSO SEEMS TO BE "LOOSE" AT THE TOP, POTENTIALLY HAVING IT FLY OFF DURING NORMAL USE OF THE VEHICLE.  DEALER SAID THAT A RECALL WAS IN PLACE FOR THE DRIVERS SIDE BUT THAT MY VEHICLE WAS NOT INCLUDED IN THE RECALL.  ALTHOUGH, ALL DESCRIPTIONS I COULD FIND SEEM TO HAVE INCLUDED EXACTLY WHAT HAPPENED TO MY VEHICLE.</t>
  </si>
  <si>
    <t>1FMCU0DZ3LU</t>
  </si>
  <si>
    <t>LIFT GATE RANDOMLY CLOSED HIT ME IN THE HEAD WHEN I AS IN THE BACK OF THE CAR.THELIFT GATE RANDOMLY OPENED WHEN I WALKED BEHIND THE CAR.</t>
  </si>
  <si>
    <t>ESCAPE - 2020. LIFT GATE RANDOMLY CLOSED HIT ME IN THE HEAD WHEN I AS IN THE BACK OF THE CAR.THELIFT GATE RANDOMLY OPENED WHEN I WALKED BEHIND THE CAR.</t>
  </si>
  <si>
    <t>1FT7W2BT2JE</t>
  </si>
  <si>
    <t>WATER LEAKING TO THE INTERIOR THROUGH PASSENGER SIDE A PILLAR.</t>
  </si>
  <si>
    <t>A-PILLAR | WATER LEAK</t>
  </si>
  <si>
    <t>F-250 - 2018. WATER LEAKING TO THE INTERIOR THROUGH PASSENGER SIDE A PILLAR.</t>
  </si>
  <si>
    <t xml:space="preserve">FORD F-150 MOON ROOF RAMP/GUIDE JAW (PART # FL3Z1651070B/FL3Z1651071B) STOPPED WORKING. THE MOON ROOF MALFUNCTIONS GETTING SUCK IN THE OPEN MODE, OR FAILING TO CLOSE PROPERLY IF AT ALL. MANY FORD OWNERS HAVE EXPERIENCED THE SAME ISSUE, TO THE POINT THAT THERE ARE VIDEOS ON THE INTERNET PERTAINING TO THIS MALFUNCTION.    WHILE ATTEMPTING TO GET THIS REPAIR FIXED AT THE FORD DEALERSHIP THE EMPLOYEES ADVISED ME THAT THEY SEE THIS ISSUE OFTEN, AND THAT THE GLASS SHATTERS AND BREAKS FROM THIS MALFUNCTION. I WAS QUOTED $400.00 TO REMEDY THE ISSUE, AND WOULD HAVE TO LEAVE MY VEHICLE AT THE DEALERSHIP FOR THE DAY. THE ESTIMATED TIME TO COMPLETE THE REPAIR WAS FOUR HOURS.  </t>
  </si>
  <si>
    <t xml:space="preserve">F-150 - 2017. FORD F-150 MOON ROOF RAMP/GUIDE JAW (PART # FL3Z1651070B/FL3Z1651071B) STOPPED WORKING. THE MOON ROOF MALFUNCTIONS GETTING SUCK IN THE OPEN MODE, OR FAILING TO CLOSE PROPERLY IF AT ALL. MANY FORD OWNERS HAVE EXPERIENCED THE SAME ISSUE, TO THE POINT THAT THERE ARE VIDEOS ON THE INTERNET PERTAINING TO THIS MALFUNCTION.    WHILE ATTEMPTING TO GET THIS REPAIR FIXED AT THE FORD DEALERSHIP THE EMPLOYEES ADVISED ME THAT THEY SEE THIS ISSUE OFTEN, AND THAT THE GLASS SHATTERS AND BREAKS FROM THIS MALFUNCTION. I WAS QUOTED $400.00 TO REMEDY THE ISSUE, AND WOULD HAVE TO LEAVE MY VEHICLE AT THE DEALERSHIP FOR THE DAY. THE ESTIMATED TIME TO COMPLETE THE REPAIR WAS FOUR HOURS.  </t>
  </si>
  <si>
    <t>THE FORD F-150 MULTI FUNCTION SWITCH HAS GONE BAD. THE WINDSHIELD WIPERS STAY ACTIVATED IN THE SLOWEST MODE. THIS OBSTRUCTS THE VIEW OF DRIVERS, AND IS DISTRACTING. THE PART NUMBER IS: FL3Z-13K359-AC. THIS MALFUNCTION  IS AN ISSUE FOR 2015 MODELS AND NEWER. THERE ARE MANY VIDEOS ONLINE PERTAINING TO THIS MULTI FUNCTION SWITCH MALFUNTION.</t>
  </si>
  <si>
    <t>F-150 - 2017. THE FORD F-150 MULTI FUNCTION SWITCH HAS GONE BAD. THE WINDSHIELD WIPERS STAY ACTIVATED IN THE SLOWEST MODE. THIS OBSTRUCTS THE VIEW OF DRIVERS, AND IS DISTRACTING. THE PART NUMBER IS: FL3Z-13K359-AC. THIS MALFUNCTION  IS AN ISSUE FOR 2015 MODELS AND NEWER. THERE ARE MANY VIDEOS ONLINE PERTAINING TO THIS MULTI FUNCTION SWITCH MALFUNTION.</t>
  </si>
  <si>
    <t>1F66F5DY3J0</t>
  </si>
  <si>
    <t xml:space="preserve">TL* THE CONTACT OWNS A 2018 FORD F53. THE CONTACT STATED WHILE THE VEHICLE WAS STATIONARY, THE ROOF STARTED TO LEAK CAUSING WATER TO GET INSIDE OF THE VEHICLE. THE CONTACT ALSO STATED THAT THE INVERTER UNIT SHORTED OUT AND CAUGHT ON FIRE. THE CONTACT WAS ABLE TO EXTINGUISH THE FIRE WITH A FIRE EXTINGUISHER. THE FIRE OR POLICE DEPARTMENT WAS NOT NOTIFIED. THE CONTACT STATED THAT THE FLOOR HEATING UNITS AND WOULD OCCASIONALLY OVERHEAT BURNING THE CONTACTS FEET. THE CONTACT SUSTAINED A SORE FOOT BUT NO MEDICAL ATTENTION WAS REQUIRED. THE CONTACT STATED NO WARNING LIGHT WAS ILLUMINATED. THE VEHICLE WAS NOT TAKEN TO A LOCAL DEALER OR AN INDEPENDENT MECHANIC TO HAVE IT DIAGNOSED. THE VEHICLE HAD NOT BEEN REPAIRED. THE MANUFACTURER HAD BEEN INFORMED OF THE FAILURE AND INFORMED THE CONTACT THAT THEY WOULD NOT ASSIST. THE FAILURE MILEAGE WAS APPROXIMATELY 75,000. </t>
  </si>
  <si>
    <t xml:space="preserve">F53 - 2018. TL* THE CONTACT OWNS A 2018 FORD F53. THE CONTACT STATED WHILE THE VEHICLE WAS STATIONARY, THE ROOF STARTED TO LEAK CAUSING WATER TO GET INSIDE OF THE VEHICLE. THE CONTACT ALSO STATED THAT THE INVERTER UNIT SHORTED OUT AND CAUGHT ON FIRE. THE CONTACT WAS ABLE TO EXTINGUISH THE FIRE WITH A FIRE EXTINGUISHER. THE FIRE OR POLICE DEPARTMENT WAS NOT NOTIFIED. THE CONTACT STATED THAT THE FLOOR HEATING UNITS AND WOULD OCCASIONALLY OVERHEAT BURNING THE CONTACTS FEET. THE CONTACT SUSTAINED A SORE FOOT BUT NO MEDICAL ATTENTION WAS REQUIRED. THE CONTACT STATED NO WARNING LIGHT WAS ILLUMINATED. THE VEHICLE WAS NOT TAKEN TO A LOCAL DEALER OR AN INDEPENDENT MECHANIC TO HAVE IT DIAGNOSED. THE VEHICLE HAD NOT BEEN REPAIRED. THE MANUFACTURER HAD BEEN INFORMED OF THE FAILURE AND INFORMED THE CONTACT THAT THEY WOULD NOT ASSIST. THE FAILURE MILEAGE WAS APPROXIMATELY 75,000. </t>
  </si>
  <si>
    <t>T/Y3 - P131N STRIPPED CHASSIS [99-23]</t>
  </si>
  <si>
    <t>Y1 - F-STRIPPED CHASSIS</t>
  </si>
  <si>
    <t>Y1 - F-STRIPPED CHASSIS (NA)</t>
  </si>
  <si>
    <t>1FADP5BU5DL</t>
  </si>
  <si>
    <t xml:space="preserve">TL* THE CONTACT OWNS A 2013 FORD C-MAX HYBRID. THE CONTACT STATED WHILE DRIVING 5 MPH, THE REAR PASSENGER'S SIDE DOOR UNEXPECTEDLY OPENED. THE CONTACT STATED THAT THE DOOR AJAR WARNING LIGHT WAS ILLUMINATED. THE CONTACT RELATED THE FAILURE TO NHTSA CAMPAIGN NUMBER: 16V643000 (LATCHES/LOCKS/LINKAGES). RIVERSIDE FORD (2089 RIVERSIDE DR, MACON, GA 31204, (478) 464-2900) WAS CONTACTED AND CONFIRMED THAT THE VIN WAS INCLUDED IN THE RECALL. THE VEHICLE WAS NOT YET REPAIRED. THE MANUFACTURER WAS NOT INFORMED OF THE FAILURE. THE FAILURE MILEAGE WAS UNKNOWN. </t>
  </si>
  <si>
    <t xml:space="preserve">C-MAX HYBRID - 2013. TL* THE CONTACT OWNS A 2013 FORD C-MAX HYBRID. THE CONTACT STATED WHILE DRIVING 5 MPH, THE REAR PASSENGER'S SIDE DOOR UNEXPECTEDLY OPENED. THE CONTACT STATED THAT THE DOOR AJAR WARNING LIGHT WAS ILLUMINATED. THE CONTACT RELATED THE FAILURE TO NHTSA CAMPAIGN NUMBER: 16V643000 (LATCHES/LOCKS/LINKAGES). RIVERSIDE FORD (2089 RIVERSIDE DR, MACON, GA 31204, (478) 464-2900) WAS CONTACTED AND CONFIRMED THAT THE VIN WAS INCLUDED IN THE RECALL. THE VEHICLE WAS NOT YET REPAIRED. THE MANUFACTURER WAS NOT INFORMED OF THE FAILURE. THE FAILURE MILEAGE WAS UNKNOWN. </t>
  </si>
  <si>
    <t>I HAVE A 2017 FORD EXPLORER.  THE PASSENGER SIDE WINDSHIELD TRIM RIPPED OFF AS I WAS DRIVING APPROXIMATELY 55 MPH AND FLEW UP IN THE AIR AND LANDED BEHIND ME.  FORTUNATELY, THERE WAS NOT A VEHICLE BEHIND ME.  THE DRIVER'S SIDE WAS LOOSE, AND I GLUED IT DOWN WITH GORILLA GLUE AS A TEMPORARY HOLD.  SINCE THAT TIME, I HAVE NOTICED MANY EXPLORERS WITH THE SAME MISSING WINDSHIELD TRIM.  I FEEL THIS POSES A DANGER NOT NECESSARILY TO THE DRIVER, BUT OTHER DRIVERS ON THE ROAD.</t>
  </si>
  <si>
    <t>EXPLORER - 2017. I HAVE A 2017 FORD EXPLORER.  THE PASSENGER SIDE WINDSHIELD TRIM RIPPED OFF AS I WAS DRIVING APPROXIMATELY 55 MPH AND FLEW UP IN THE AIR AND LANDED BEHIND ME.  FORTUNATELY, THERE WAS NOT A VEHICLE BEHIND ME.  THE DRIVER'S SIDE WAS LOOSE, AND I GLUED IT DOWN WITH GORILLA GLUE AS A TEMPORARY HOLD.  SINCE THAT TIME, I HAVE NOTICED MANY EXPLORERS WITH THE SAME MISSING WINDSHIELD TRIM.  I FEEL THIS POSES A DANGER NOT NECESSARILY TO THE DRIVER, BUT OTHER DRIVERS ON THE ROAD.</t>
  </si>
  <si>
    <t>1FM5K8DH3GG</t>
  </si>
  <si>
    <t>THE VEHICLE WAS PURCHASED IN 2020 AND SO FAR I HAVE HAD TO REPLACE THE A PILLAR TRIM 3 TIMES.ONCE ON THE PASSENGER SIDE AND TWICE ON THE DRIVERS SIDE. COSTING OVER $100 EACH TIME JUST FOR THE PARTS.THE TRIM HAS COME OFF TWICE WHILE AT HIGHWAY SPEED, 60 MPH, CAUSING A LOUD NOISE AND FLYING DEBRIS. THE THIRD TIME THE TRIM CAME OFF AT A SLOW SPEED OFF 35 MPH AND ACTUALLY BROKE IN HALF. I ATTACHED A PHOTO OF THE TRIM PIECE.  I BELIEVE THE CAUSE MAY BE THE PLASTIC CLIPS THAT HOLD THE TRIM IN PLACE.</t>
  </si>
  <si>
    <t>EXPLORER - 2016. THE VEHICLE WAS PURCHASED IN 2020 AND SO FAR I HAVE HAD TO REPLACE THE A PILLAR TRIM 3 TIMES.ONCE ON THE PASSENGER SIDE AND TWICE ON THE DRIVERS SIDE. COSTING OVER $100 EACH TIME JUST FOR THE PARTS.THE TRIM HAS COME OFF TWICE WHILE AT HIGHWAY SPEED, 60 MPH, CAUSING A LOUD NOISE AND FLYING DEBRIS. THE THIRD TIME THE TRIM CAME OFF AT A SLOW SPEED OFF 35 MPH AND ACTUALLY BROKE IN HALF. I ATTACHED A PHOTO OF THE TRIM PIECE.  I BELIEVE THE CAUSE MAY BE THE PLASTIC CLIPS THAT HOLD THE TRIM IN PLACE.</t>
  </si>
  <si>
    <t>2LMHJ5FK8FB</t>
  </si>
  <si>
    <t>THE CONTACT OWNS A 2015 LINCOLN MKT. THE CONTACT STATED WHILE DRIVING 25 MPH, THE FRONT DRIVERâ€™S SIDE DOOR OPENED INADVERTENTLY. THE VEHICLE WAS NOT TAKEN TO BE DIAGNOSED. A DEALER WAS NOT CONTACTED. THE VEHICLE WAS NOT REPAIRED. THE MANUFACTURER WAS NOT INFORMED OF THE FAILURE. THE FAILURE MILEAGE WAS APPROXIMATELY 14,000.</t>
  </si>
  <si>
    <t>MKT - 2015. THE CONTACT OWNS A 2015 LINCOLN MKT. THE CONTACT STATED WHILE DRIVING 25 MPH, THE FRONT DRIVERâ€™S SIDE DOOR OPENED INADVERTENTLY. THE VEHICLE WAS NOT TAKEN TO BE DIAGNOSED. A DEALER WAS NOT CONTACTED. THE VEHICLE WAS NOT REPAIRED. THE MANUFACTURER WAS NOT INFORMED OF THE FAILURE. THE FAILURE MILEAGE WAS APPROXIMATELY 14,000.</t>
  </si>
  <si>
    <t>2FMPK3K95JB</t>
  </si>
  <si>
    <t>MY ENGINE LIGHT CAME ON. UPON STARTING MY CAR, ITÂ’S BASA ROUGH IDLE FOR A FEW SECONDS BEFORE GOING TO NORMAL. CODE WAS RAN AN IT WAS DETERMINED TO BE A CYLINDER 2 MISFIRE. MY HEAT HAD QUIT WORKING. I LOOKED UNDER THE HOOD AND THE COOLANT TANK WAS EARLY EMPTY. I REFILLED IT. A FEW DAYS LATER, THE LIGHT CAME ON WHILE DRIVING SAYING OVER TEMPERATURE. CHECKED AGAIN AND COOLANT TANK WAS ALMOST EMPTY AGAIN. HAD IT LOOKED AT AND THERE WAS NO SIGN OF AN EXTERNAL LEAK. UPON SEARCHING, I CAME ACROSS NEWSON LAW IN NASHVILLE WHO HAS A POTENTIAL LAW SUIT AGAINST FORD BECAUSE OF SO MANY COMPLAINTS FOR THIS EXACT ISSUE IN 2016-2018 EDGE WITH 1.5 OR 2.0 ECOBOOST. MINE IS A 2.0. ALL OF THE REVIEWS I HAVE READ ON THIS ISSUE ARE THE EXACT SAME ISSUES HAPPENING. MOST OF WHICH ARE HAPPENING AFTER THE WARRANTY HAS RAN OUT. THIS IS THE CASE FOR ME.</t>
  </si>
  <si>
    <t>LIGHTING | MALFUNCTION</t>
  </si>
  <si>
    <t>EDGE - 2018. MY ENGINE LIGHT CAME ON. UPON STARTING MY CAR, ITÂ’S BASA ROUGH IDLE FOR A FEW SECONDS BEFORE GOING TO NORMAL. CODE WAS RAN AN IT WAS DETERMINED TO BE A CYLINDER 2 MISFIRE. MY HEAT HAD QUIT WORKING. I LOOKED UNDER THE HOOD AND THE COOLANT TANK WAS EARLY EMPTY. I REFILLED IT. A FEW DAYS LATER, THE LIGHT CAME ON WHILE DRIVING SAYING OVER TEMPERATURE. CHECKED AGAIN AND COOLANT TANK WAS ALMOST EMPTY AGAIN. HAD IT LOOKED AT AND THERE WAS NO SIGN OF AN EXTERNAL LEAK. UPON SEARCHING, I CAME ACROSS NEWSON LAW IN NASHVILLE WHO HAS A POTENTIAL LAW SUIT AGAINST FORD BECAUSE OF SO MANY COMPLAINTS FOR THIS EXACT ISSUE IN 2016-2018 EDGE WITH 1.5 OR 2.0 ECOBOOST. MINE IS A 2.0. ALL OF THE REVIEWS I HAVE READ ON THIS ISSUE ARE THE EXACT SAME ISSUES HAPPENING. MOST OF WHICH ARE HAPPENING AFTER THE WARRANTY HAS RAN OUT. THIS IS THE CASE FOR ME.</t>
  </si>
  <si>
    <t>3FAHP0JG3AR</t>
  </si>
  <si>
    <t>DRIVER SIDE INTERIOR DOOR HANDLE STOPPED WORKING. UNABLE TO OPEN THE DOOR FROM THE INSIDE. THIS IS VERY DANGEROUS IF THERE WAS AN EMERGENCY NEED TO EXIT THE VEHICLE. THIS HAPPENED WHEN I STOPPED TO BUY GAS AND WAS UNABLE TO GET OUT WHEN I TURNED OFF THE CAR.</t>
  </si>
  <si>
    <t>FUSION - 2010. DRIVER SIDE INTERIOR DOOR HANDLE STOPPED WORKING. UNABLE TO OPEN THE DOOR FROM THE INSIDE. THIS IS VERY DANGEROUS IF THERE WAS AN EMERGENCY NEED TO EXIT THE VEHICLE. THIS HAPPENED WHEN I STOPPED TO BUY GAS AND WAS UNABLE TO GET OUT WHEN I TURNED OFF THE CAR.</t>
  </si>
  <si>
    <t>1FTEW1E41LF</t>
  </si>
  <si>
    <t>I HAVE 2 MAJOR ISSUES:  1.  MY TAILGATE KEEPS OPENING ON ITS OWN.  IT HAS HAPPENED WHILE I WAS DRIVING AS WELL AS WHEN IT IS PARKED.   DAMAGE HAPPENED TO THE TAILGATE WHEN IT OPENED ON ITS OWN IN THE GARAGE AND WAS LEANING AGAINST THE GARAGE DOOR WHEN MY WIFE OPENED THE GARAGE DOOR TO LEAVE IN HER VEHICLE.   IT ALSO HAPPENED WHILE DRIVING ON THE HIGHWAY.  THIS ISSUE HAS HAPPENED MULTIPLE TIMES BUT GARAGE ISSUE HAPPENED THIS MORNING AND WILL PUT THAT AS THE DATE IT HAPPENED BELOW.    2.  ALSO THE LANE MINDING SYSTEM KEEPS ALARMING TELLING ME TO PUT MY HANDS ON THE WHEEL WHEN I HAVE NEVER LET GO OF THE WHEEL IN THE FIRST PLACE - THE SERVICE DEPARTMENT TOLD ME IT WAS BECAUSE I WAS DRIVING TOO STRAIGHT, THAT THE SYSTEM WANTS TO DETECT MOVEMENT IN THE STEERING WHEEL (AM I SUPPOSED TO DRIVE SERPENTINE DOWN THE ROAD TO KEEP MY VEHICLEÂ’S ALARM FROM GOING OFF AND DISTRACTING ME?). THE ALARM HAPPENS WHEN I AM DRIVING ON STRAIGHT AREAS OF THE ROAD.  THIS IS AN ONGOING ISSUE, PRETTY MUCH ON A DAILY BASIS SINCE I BOUGHT THE TRUCK.</t>
  </si>
  <si>
    <t>F-150 - 2020. I HAVE 2 MAJOR ISSUES:  1.  MY TAILGATE KEEPS OPENING ON ITS OWN.  IT HAS HAPPENED WHILE I WAS DRIVING AS WELL AS WHEN IT IS PARKED.   DAMAGE HAPPENED TO THE TAILGATE WHEN IT OPENED ON ITS OWN IN THE GARAGE AND WAS LEANING AGAINST THE GARAGE DOOR WHEN MY WIFE OPENED THE GARAGE DOOR TO LEAVE IN HER VEHICLE.   IT ALSO HAPPENED WHILE DRIVING ON THE HIGHWAY.  THIS ISSUE HAS HAPPENED MULTIPLE TIMES BUT GARAGE ISSUE HAPPENED THIS MORNING AND WILL PUT THAT AS THE DATE IT HAPPENED BELOW.    2.  ALSO THE LANE MINDING SYSTEM KEEPS ALARMING TELLING ME TO PUT MY HANDS ON THE WHEEL WHEN I HAVE NEVER LET GO OF THE WHEEL IN THE FIRST PLACE - THE SERVICE DEPARTMENT TOLD ME IT WAS BECAUSE I WAS DRIVING TOO STRAIGHT, THAT THE SYSTEM WANTS TO DETECT MOVEMENT IN THE STEERING WHEEL (AM I SUPPOSED TO DRIVE SERPENTINE DOWN THE ROAD TO KEEP MY VEHICLEÂ’S ALARM FROM GOING OFF AND DISTRACTING ME?). THE ALARM HAPPENS WHEN I AM DRIVING ON STRAIGHT AREAS OF THE ROAD.  THIS IS AN ONGOING ISSUE, PRETTY MUCH ON A DAILY BASIS SINCE I BOUGHT THE TRUCK.</t>
  </si>
  <si>
    <t>1FMCU9J99DU</t>
  </si>
  <si>
    <t>THE CONTACT OWNS A 2013 FORD ESCAPE. THE CONTACT STATED THAT THE PASSENGERâ€™S SIDE FRONT DOOR FAILED TO OPERATE AS NEEDED. THE CONTACT STATED THAT THE INSTRUMENT PANEL SHOWED THAT THE DOOR WAS OPENED WHILE IT WAS SECURELY LOCKED. ON SEVERAL OCCASIONS, THE CONTACT WAS UNABLE TO UNLOCK THE DOOR. THE VEHICLE WAS TAKEN TO Bob Davidson Ford Lincoln (1845 E Joppa Rd, Baltimore, MD 21234, (888) 349-8092) TO BE DIAGNOSED. THE MECHANIC STATED THAT THE DOOR LATCHES NEEDED TO BE REPLACED. THE VEHICLE WAS NOT YET REPAIRED. THE CONTACT WAS INFORMED THAT THE VEHICLE HAD BEEN INSPECTED UNDER AN UNKNOWN RECALL RELATED TO THE DOOR LATCHES AND THE VEHICLE WAS NO LONGER SUBJECTED TO THE FREE RECALL REPAIR. THE MANUFACTURER WAS MADE AWARE OF THE FAILURE AND CONFIRMED THAT THE VIN WAS NOT UNDER RECALL. THE APPROXIMATE FAILURE MILEAGE WAS 122,000.</t>
  </si>
  <si>
    <t>Bob Davidson Ford Lincoln</t>
  </si>
  <si>
    <t>MD</t>
  </si>
  <si>
    <t>ESCAPE - 2013. THE CONTACT OWNS A 2013 FORD ESCAPE. THE CONTACT STATED THAT THE PASSENGERâ€™S SIDE FRONT DOOR FAILED TO OPERATE AS NEEDED. THE CONTACT STATED THAT THE INSTRUMENT PANEL SHOWED THAT THE DOOR WAS OPENED WHILE IT WAS SECURELY LOCKED. ON SEVERAL OCCASIONS, THE CONTACT WAS UNABLE TO UNLOCK THE DOOR. THE VEHICLE WAS TAKEN TO Bob Davidson Ford Lincoln (1845 E Joppa Rd, Baltimore, MD 21234, (888) 349-8092) TO BE DIAGNOSED. THE MECHANIC STATED THAT THE DOOR LATCHES NEEDED TO BE REPLACED. THE VEHICLE WAS NOT YET REPAIRED. THE CONTACT WAS INFORMED THAT THE VEHICLE HAD BEEN INSPECTED UNDER AN UNKNOWN RECALL RELATED TO THE DOOR LATCHES AND THE VEHICLE WAS NO LONGER SUBJECTED TO THE FREE RECALL REPAIR. THE MANUFACTURER WAS MADE AWARE OF THE FAILURE AND CONFIRMED THAT THE VIN WAS NOT UNDER RECALL. THE APPROXIMATE FAILURE MILEAGE WAS 122,000.</t>
  </si>
  <si>
    <t>3FAHP0HG5CR</t>
  </si>
  <si>
    <t xml:space="preserve">My driver's side door would not open from the inside, I would have to have someone let me out from the outside. This is very dangerous and if I had not been in a safe spot to exit the car it could have been bad. There was no warning or damage to the car leading up to this. My mechanic said that he has had at least 3 other Ford fusions come in with the same problem. I have another friend who had the same issue with her Ford fusion and the dealer said that there was not a recall so there was nothing they could do. </t>
  </si>
  <si>
    <t xml:space="preserve">FUSION - 2012. My driver's side door would not open from the inside, I would have to have someone let me out from the outside. This is very dangerous and if I had not been in a safe spot to exit the car it could have been bad. There was no warning or damage to the car leading up to this. My mechanic said that he has had at least 3 other Ford fusions come in with the same problem. I have another friend who had the same issue with her Ford fusion and the dealer said that there was not a recall so there was nothing they could do. </t>
  </si>
  <si>
    <t xml:space="preserve">My driver side door will not close. I noticed this when I tried to shut the door and it just bounced open. No Warning! I do not feel safe driving around, knowing my door can open and have myself flung from the vehicle. Same issue as the 20V177000 recall but somehow my car is not under this recall. I purchased this car in New Hampshire but have lived in Arizona since 2017.I see this recall is due to high temperatures and know this is the issue as I take care to never slam my doors. Iâ€™ll be taking it to Jim Click Ford dealership for repairs ASAP but I hope to be reimbursed for this in the coming months. </t>
  </si>
  <si>
    <t xml:space="preserve">FUSION - 2016. My driver side door will not close. I noticed this when I tried to shut the door and it just bounced open. No Warning! I do not feel safe driving around, knowing my door can open and have myself flung from the vehicle. Same issue as the 20V177000 recall but somehow my car is not under this recall. I purchased this car in New Hampshire but have lived in Arizona since 2017.I see this recall is due to high temperatures and know this is the issue as I take care to never slam my doors. Iâ€™ll be taking it to Jim Click Ford dealership for repairs ASAP but I hope to be reimbursed for this in the coming months. </t>
  </si>
  <si>
    <t>1FMCU9J92DU</t>
  </si>
  <si>
    <t>I was driving when my panoramic sunroof spontaneously exploded. It sounded like a gunshot. Glass was everywhere.</t>
  </si>
  <si>
    <t>ESCAPE - 2013. I was driving when my panoramic sunroof spontaneously exploded. It sounded like a gunshot. Glass was everywhere.</t>
  </si>
  <si>
    <t>2LMHJ5AT7GB</t>
  </si>
  <si>
    <t>Panoramic sunroof shattered and itâ€™s broken in pieces now; No longer just shattered I am on the phone with a George Hilliker from the Newark CarMax now. To my dismay there is nothing that can be done since this is not a mechanical defect.  So at this point I am going to definitely cancel the extended CarMax care that I did sign up for him to help offset my cost for my deductible to deal with this damage. I would regret not turning around and returning the car on May 4 just because I heard the sound and had no idea what the consequences of that would turn into. I will also convey this in the survey request that I have received from Carmax. Taking this up any further would only cause me more frustration and money, But at this juncture I will definitely speak with a lawyer to see what my options are that way sinceI am now stuck with this vehicle. Granted had I known it had started breaking the glass on the third I wouldâ€™ve returned it at any Carmax between Colorado and Delaware.</t>
  </si>
  <si>
    <t>MKT - 2016. Panoramic sunroof shattered and itâ€™s broken in pieces now; No longer just shattered I am on the phone with a George Hilliker from the Newark CarMax now. To my dismay there is nothing that can be done since this is not a mechanical defect.  So at this point I am going to definitely cancel the extended CarMax care that I did sign up for him to help offset my cost for my deductible to deal with this damage. I would regret not turning around and returning the car on May 4 just because I heard the sound and had no idea what the consequences of that would turn into. I will also convey this in the survey request that I have received from Carmax. Taking this up any further would only cause me more frustration and money, But at this juncture I will definitely speak with a lawyer to see what my options are that way sinceI am now stuck with this vehicle. Granted had I known it had started breaking the glass on the third I wouldâ€™ve returned it at any Carmax between Colorado and Delaware.</t>
  </si>
  <si>
    <t>2FMPK4K95JB</t>
  </si>
  <si>
    <t>Sun/panoramic glass roof shattered for no reason.</t>
  </si>
  <si>
    <t>EDGE - 2018. Sun/panoramic glass roof shattered for no reason.</t>
  </si>
  <si>
    <t>1FM5K7B88DG</t>
  </si>
  <si>
    <t>The contact owns a 2013 Ford Explorer. The contact stated upon opening the front passengerâ€™s side door, the contact noticed that the front passengerâ€™s side door would not remain closed. The contact stated that the door ajar warning light was illuminated. The vehicle was not taken to a local dealer nor an independent mechanic to be diagnosed. The vehicle was not repaired. The manufacturer had been informed of the failure and referred the contact to the NHTSA to file a complaint. The failure mileage was approximately 112,843. The consumer stated the driver's door was recalled for the same issue.</t>
  </si>
  <si>
    <t>EXPLORER - 2013. The contact owns a 2013 Ford Explorer. The contact stated upon opening the front passengerâ€™s side door, the contact noticed that the front passengerâ€™s side door would not remain closed. The contact stated that the door ajar warning light was illuminated. The vehicle was not taken to a local dealer nor an independent mechanic to be diagnosed. The vehicle was not repaired. The manufacturer had been informed of the failure and referred the contact to the NHTSA to file a complaint. The failure mileage was approximately 112,843. The consumer stated the driver's door was recalled for the same issue.</t>
  </si>
  <si>
    <t>The contact owns a 2020 Ford Escape. The contact stated that the bracket that connects the driverâ€™s side door to the body of the vehicle had fractured causing the driverâ€™s side door to not close properly. The contact stated no warning light was illuminated. The vehicle was taken to the local dealer where it was diagnosed with needing the door bracket to be replaced. The vehicle was not repaired. The manufacturer was informed of failure and informed the contact that the VIN was not under recall. The failure mileage was approximately 16,655.</t>
  </si>
  <si>
    <t>Scarsdale Ford, Inc.</t>
  </si>
  <si>
    <t>ESCAPE - 2020. The contact owns a 2020 Ford Escape. The contact stated that the bracket that connects the driverâ€™s side door to the body of the vehicle had fractured causing the driverâ€™s side door to not close properly. The contact stated no warning light was illuminated. The vehicle was taken to the local dealer where it was diagnosed with needing the door bracket to be replaced. The vehicle was not repaired. The manufacturer was informed of failure and informed the contact that the VIN was not under recall. The failure mileage was approximately 16,655.</t>
  </si>
  <si>
    <t>1FADP3F21DL</t>
  </si>
  <si>
    <t>The contact owns a 2013 Ford Focus. The contact stated while driving at various speeds, the trunk inadvertently opened. The contact stated that on several occasions the trunk failed to open as needed. The contact also stated that the vehicle occasionally stalled while stopped at a stop sign or red light. The contact stated no warning light was illuminated. The vehicle was taken to the local dealer where the trunk was repaired however, the failure persisted. The manufacturer had been informed of the failure and informed the contact that the vehicle was not under warranty. The failure mileage was unknown.</t>
  </si>
  <si>
    <t>Sutton Ford Inc.</t>
  </si>
  <si>
    <t>IL</t>
  </si>
  <si>
    <t>FOCUS - 2013. The contact owns a 2013 Ford Focus. The contact stated while driving at various speeds, the trunk inadvertently opened. The contact stated that on several occasions the trunk failed to open as needed. The contact also stated that the vehicle occasionally stalled while stopped at a stop sign or red light. The contact stated no warning light was illuminated. The vehicle was taken to the local dealer where the trunk was repaired however, the failure persisted. The manufacturer had been informed of the failure and informed the contact that the vehicle was not under warranty. The failure mileage was unknown.</t>
  </si>
  <si>
    <t>1FATP8EM0G5</t>
  </si>
  <si>
    <t>The contact owns a 2016 Ford Mustang. The contact stated while driving 35 mph, the contact heard an unlatching sound and an alert message of the door being ajar. The contact noticed that the front passengerâ€™s side door was slightly opened. The contact pulled over to the side road and closed the door however, the failure recurred several times. The contact took the vehicle to an independent mechanic who inspected the vehicle and diagnosed the failure with the door latches. The vehicle was not repaired. The manufacturer was made aware of the failure. The approximate failure mileage was 50,200.</t>
  </si>
  <si>
    <t>MUSTANG - 2016. The contact owns a 2016 Ford Mustang. The contact stated while driving 35 mph, the contact heard an unlatching sound and an alert message of the door being ajar. The contact noticed that the front passengerâ€™s side door was slightly opened. The contact pulled over to the side road and closed the door however, the failure recurred several times. The contact took the vehicle to an independent mechanic who inspected the vehicle and diagnosed the failure with the door latches. The vehicle was not repaired. The manufacturer was made aware of the failure. The approximate failure mileage was 50,200.</t>
  </si>
  <si>
    <t>1FMCU0G92HU</t>
  </si>
  <si>
    <t>2017 Ford Escape SE paint failure at the windshield (driver side) column.</t>
  </si>
  <si>
    <t>ESCAPE - 2017. 2017 Ford Escape SE paint failure at the windshield (driver side) column.</t>
  </si>
  <si>
    <t>5LMCJ3C91KU</t>
  </si>
  <si>
    <t xml:space="preserve">Not always, but when it is wet raining weather the wipers will not work properly. They slow step across the windshield and/or stop working all together. This was repaired a few months after we purchased the vehicle in September 2019. It happen again in March 2021 and now in May 2021. The dealer kept the vehicle for two weeks in March and said it was a ground wire issue. I took the vehicle back May 2021after running into rain and they wouldn't work, but started working by the time I got it back to the dealer and the rain had stopped. We are worried that at anytime we could run into rain and they could stop working, we have been lucky that the times it stopped working it was daylight and not at night.   </t>
  </si>
  <si>
    <t>FRONT WIPER MOTOR | SLOW WIPING</t>
  </si>
  <si>
    <t xml:space="preserve">MKC - 2019. Not always, but when it is wet raining weather the wipers will not work properly. They slow step across the windshield and/or stop working all together. This was repaired a few months after we purchased the vehicle in September 2019. It happen again in March 2021 and now in May 2021. The dealer kept the vehicle for two weeks in March and said it was a ground wire issue. I took the vehicle back May 2021after running into rain and they wouldn't work, but started working by the time I got it back to the dealer and the rain had stopped. We are worried that at anytime we could run into rain and they could stop working, we have been lucky that the times it stopped working it was daylight and not at night.   </t>
  </si>
  <si>
    <t>1FT7W2B60KE</t>
  </si>
  <si>
    <t>Back window blew out closing the drivers door</t>
  </si>
  <si>
    <t>F-250 - 2019. Back window blew out closing the drivers door</t>
  </si>
  <si>
    <t>2FMDK4AK4BB</t>
  </si>
  <si>
    <t xml:space="preserve">Rear left door ajar button constantly is lit up, even when the door is shut. This is causing the vehicle to keep interior lights on and even trigger the alarm to sound at times, causing the battery to die often. </t>
  </si>
  <si>
    <t xml:space="preserve">EDGE - 2011. Rear left door ajar button constantly is lit up, even when the door is shut. This is causing the vehicle to keep interior lights on and even trigger the alarm to sound at times, causing the battery to die often. </t>
  </si>
  <si>
    <t>I had the recall for the unintended tailgate opening fixed at the dealer in July of 2020. However on multiple occasions I noticed the the tailgate would open unintentionally.  I thought it was my key fob in my pocket getting activated , but soon dismissed that theory. The tailgate would sometimes open when I am shifting from Park to Drive. Several times it would open when I release the E brake. I have contacted the dealer, but all they can offer is " we'll take a look at it"</t>
  </si>
  <si>
    <t>F-250 - 2019. I had the recall for the unintended tailgate opening fixed at the dealer in July of 2020. However on multiple occasions I noticed the the tailgate would open unintentionally.  I thought it was my key fob in my pocket getting activated , but soon dismissed that theory. The tailgate would sometimes open when I am shifting from Park to Drive. Several times it would open when I release the E brake. I have contacted the dealer, but all they can offer is " we'll take a look at it"</t>
  </si>
  <si>
    <t>1FM5K8AR8EG</t>
  </si>
  <si>
    <t>The right side A pillar Windshield Molding flew off at highway speed on the interstate, This molding was not showing any signs of being loose prior to it coming off. The one one the drivers (left) has been loose for some time but is still holding on</t>
  </si>
  <si>
    <t>EXPLORER - 2014. The right side A pillar Windshield Molding flew off at highway speed on the interstate, This molding was not showing any signs of being loose prior to it coming off. The one one the drivers (left) has been loose for some time but is still holding on</t>
  </si>
  <si>
    <t>2FMPK3K90HB</t>
  </si>
  <si>
    <t xml:space="preserve">We are having an ongoing issue with the tailgate malfunctioning of our 2017 Ford Edge Titanium. The tailgate will suddenly will not open for no reason after pushing the remote as well as the button on the hatch . We have tried resetting it on the menu and it will work for a while and then wonâ€™t open again. I have read that other owners have reported that  it closes on their heads while putting stuff in the back. This is a safety issue because we canâ€™t get to the spare tire if need be because of a design flaw that allows no manual operation of this tailgate!!  I canâ€™t believe this issue has not been addressed by Ford or the NTSB. Very frustrated. </t>
  </si>
  <si>
    <t xml:space="preserve">EDGE - 2017. We are having an ongoing issue with the tailgate malfunctioning of our 2017 Ford Edge Titanium. The tailgate will suddenly will not open for no reason after pushing the remote as well as the button on the hatch . We have tried resetting it on the menu and it will work for a while and then wonâ€™t open again. I have read that other owners have reported that  it closes on their heads while putting stuff in the back. This is a safety issue because we canâ€™t get to the spare tire if need be because of a design flaw that allows no manual operation of this tailgate!!  I canâ€™t believe this issue has not been addressed by Ford or the NTSB. Very frustrated. </t>
  </si>
  <si>
    <t>1FTEW1E44LF</t>
  </si>
  <si>
    <t xml:space="preserve">Back glass shattered with no impact waiting at a red light. Heard a pop sound and the whole back glass shattered.  Live in Florida so we did not have the defrost on. </t>
  </si>
  <si>
    <t xml:space="preserve">F-150 - 2020. Back glass shattered with no impact waiting at a red light. Heard a pop sound and the whole back glass shattered.  Live in Florida so we did not have the defrost on. </t>
  </si>
  <si>
    <t>1FATP8UH9H5</t>
  </si>
  <si>
    <t>The passenger and driver's side doors have both opened/become unlatched at different times while driving on the highway. The vehicle is available for inspection. My safety was put at risk as there was traffic on both sides which could have hit the opening door.  There were no warning lamps.  A symptom was the driver's side window going up and down about 1/4 of an inch.</t>
  </si>
  <si>
    <t>MUSTANG - 2017. The passenger and driver's side doors have both opened/become unlatched at different times while driving on the highway. The vehicle is available for inspection. My safety was put at risk as there was traffic on both sides which could have hit the opening door.  There were no warning lamps.  A symptom was the driver's side window going up and down about 1/4 of an inch.</t>
  </si>
  <si>
    <t>1FM5K7D84HG</t>
  </si>
  <si>
    <t>The contact owns a 2017 Ford Explorer. The contact stated while driving 55 mph, the molding along with the passengerâ€™s side windshield and roof detached without incident or impact. The vehicle was not taken to be diagnosed nor repaired. Neither the dealer nor the manufacturer was notified of the failure. The approximate failure mileage was 44,500.</t>
  </si>
  <si>
    <t>EXPLORER - 2017. The contact owns a 2017 Ford Explorer. The contact stated while driving 55 mph, the molding along with the passengerâ€™s side windshield and roof detached without incident or impact. The vehicle was not taken to be diagnosed nor repaired. Neither the dealer nor the manufacturer was notified of the failure. The approximate failure mileage was 44,500.</t>
  </si>
  <si>
    <t>2FMPK4J83HB</t>
  </si>
  <si>
    <t>2020 Ford Edge. Consumer writes in regard to rear reflector assembly. Consumer stated that the rear reflectors collect condensation.   THE CONSUMER STATED THE MANUFACTURER WAS MADE AWARE OF THE FAILURE BUT, DID NOT OFFER ANY ASSISTANCE.</t>
  </si>
  <si>
    <t>REAR REFLECTORS | WATER LEAK</t>
  </si>
  <si>
    <t>EDGE - 2020. 2020 Ford Edge. Consumer writes in regard to rear reflector assembly. Consumer stated that the rear reflectors collect condensation.   THE CONSUMER STATED THE MANUFACTURER WAS MADE AWARE OF THE FAILURE BUT, DID NOT OFFER ANY ASSISTANCE.</t>
  </si>
  <si>
    <t>1FTEW1CG2JK</t>
  </si>
  <si>
    <t>The contact owns a 2018 Ford F-150. The contact stated that the front passengerâ€™s side door failed to lock securely. There was no warning light illuminated. The vehicle was not diagnosed. The manufacturer was informed of failure and suggested that the vehicle be taken to an authorized dealer for assistance. The vehicle was taken to the dealer. The failure mileage was approximately 36,000.</t>
  </si>
  <si>
    <t>Kinsel Ford</t>
  </si>
  <si>
    <t>TX</t>
  </si>
  <si>
    <t>F-150 - 2018. The contact owns a 2018 Ford F-150. The contact stated that the front passengerâ€™s side door failed to lock securely. There was no warning light illuminated. The vehicle was not diagnosed. The manufacturer was informed of failure and suggested that the vehicle be taken to an authorized dealer for assistance. The vehicle was taken to the dealer. The failure mileage was approximately 36,000.</t>
  </si>
  <si>
    <t>2FMPK4AP4FB</t>
  </si>
  <si>
    <t>My panoramic sunroof has a stress fracture crack in it.  There was no rock that struck it or anything else.  My vehicle has not been in any accident.  I opened the shade to let the sun shine through and discovered the crack.  My husband and I have done research and found that a lot of these have shattered.  We understand there is not a recall on these.  Is there anything that can be done?</t>
  </si>
  <si>
    <t>EDGE - 2015. My panoramic sunroof has a stress fracture crack in it.  There was no rock that struck it or anything else.  My vehicle has not been in any accident.  I opened the shade to let the sun shine through and discovered the crack.  My husband and I have done research and found that a lot of these have shattered.  We understand there is not a recall on these.  Is there anything that can be done?</t>
  </si>
  <si>
    <t>1FTEX1CP9GF</t>
  </si>
  <si>
    <t>Driver's door and passenger door latches freeze in open position after doors are opened using electronic key fob. Doors will not stay shut. Happens regularly after rain with temperatures below 32F. Doors fly open while driving when this happens. Ford dealer refused to repair 5/26/2021.</t>
  </si>
  <si>
    <t>F-150 - 2016. Driver's door and passenger door latches freeze in open position after doors are opened using electronic key fob. Doors will not stay shut. Happens regularly after rain with temperatures below 32F. Doors fly open while driving when this happens. Ford dealer refused to repair 5/26/2021.</t>
  </si>
  <si>
    <t>3FMCR9C67MR</t>
  </si>
  <si>
    <t>Stress fracture in windshield while it was sitting in a parking lot all day. Cameras on premises verified nothing hit the car.</t>
  </si>
  <si>
    <t>BRONCO SPORT - 2021. Stress fracture in windshield while it was sitting in a parking lot all day. Cameras on premises verified nothing hit the car.</t>
  </si>
  <si>
    <t xml:space="preserve">At 89,000 miles I was going 65 mph headed home when my window pillar flew off just so happen the vehicle behind us didnâ€™t get affected by it. I am reaching out because there should be a recall on this. This is unacceptable for you to even pay for something with a part that will come off. Reach 100,000 popping noise when turning. Whatâ€™s the issue Ford. </t>
  </si>
  <si>
    <t xml:space="preserve">EXPLORER - 2015. At 89,000 miles I was going 65 mph headed home when my window pillar flew off just so happen the vehicle behind us didnâ€™t get affected by it. I am reaching out because there should be a recall on this. This is unacceptable for you to even pay for something with a part that will come off. Reach 100,000 popping noise when turning. Whatâ€™s the issue Ford. </t>
  </si>
  <si>
    <t>The trunk electronics have failed, the trunk won't open and is stuck, the exterior light bar on the trunk won't work, the interior trunk light won't work, and finally the rear back-up camera won't function half the time and when it does it doesn't show the projected/predicted path or will be static and causes a safety concern for everyone in the car and near by.</t>
  </si>
  <si>
    <t>MUSTANG - 2017. The trunk electronics have failed, the trunk won't open and is stuck, the exterior light bar on the trunk won't work, the interior trunk light won't work, and finally the rear back-up camera won't function half the time and when it does it doesn't show the projected/predicted path or will be static and causes a safety concern for everyone in the car and near by.</t>
  </si>
  <si>
    <t>1FMHK8D87BG</t>
  </si>
  <si>
    <t>The contact owns a 2011 Ford Explorer. The contact stated while driving 55 mph, the sun roof exploded unexpectedly. There was no impact to the sun roof that could have caused it to shatter. The sun roof shards fell inside the vehicle onto the contact and her children however, there were no injuries sustained. The vehicle was taken to the dealer and diagnosed that the sun roof frame had separated and was defective. The vehicle was not repaired and remained at the dealer. The insurance company inspected the vehicle and concluded that it was a manufacturing defect. The manufacturer was made aware of the failure. The failure mileage was 120,000.</t>
  </si>
  <si>
    <t xml:space="preserve">Brian Hoskins Ford </t>
  </si>
  <si>
    <t>EXPLORER - 2011. The contact owns a 2011 Ford Explorer. The contact stated while driving 55 mph, the sun roof exploded unexpectedly. There was no impact to the sun roof that could have caused it to shatter. The sun roof shards fell inside the vehicle onto the contact and her children however, there were no injuries sustained. The vehicle was taken to the dealer and diagnosed that the sun roof frame had separated and was defective. The vehicle was not repaired and remained at the dealer. The insurance company inspected the vehicle and concluded that it was a manufacturing defect. The manufacturer was made aware of the failure. The failure mileage was 120,000.</t>
  </si>
  <si>
    <t>1ZVBP8AM7E5</t>
  </si>
  <si>
    <t xml:space="preserve">Door latch failure caused by high heat environment, vehicle initially purchased in the state of Arizona. When the door is attempted to be closed it will either bounce open catching on a latch jammed in the closed position, or when closed it will effortlessly push open without the need to engage the door handle. Ford Corporate told me this would be a free recall service, but when I showed up for my appointment the DGDG dealer attempted to charge me $200 for a diagnostic. I don't need a diagnostic I know what's wrong, I don't appreciate being lied to or taken for a fool. </t>
  </si>
  <si>
    <t xml:space="preserve">MUSTANG - 2014. Door latch failure caused by high heat environment, vehicle initially purchased in the state of Arizona. When the door is attempted to be closed it will either bounce open catching on a latch jammed in the closed position, or when closed it will effortlessly push open without the need to engage the door handle. Ford Corporate told me this would be a free recall service, but when I showed up for my appointment the DGDG dealer attempted to charge me $200 for a diagnostic. I don't need a diagnostic I know what's wrong, I don't appreciate being lied to or taken for a fool. </t>
  </si>
  <si>
    <t>Driver's door suddenly unlocks while driving in highway and message appears "Driver Door Ajar". Creates dangerous situation and have to stop to close door properly. This happened 3 in highway in different days and 2 or 3 times every day. Last time with 59244 miles.</t>
  </si>
  <si>
    <t>MUSTANG - 2018. Driver's door suddenly unlocks while driving in highway and message appears "Driver Door Ajar". Creates dangerous situation and have to stop to close door properly. This happened 3 in highway in different days and 2 or 3 times every day. Last time with 59244 miles.</t>
  </si>
  <si>
    <t>3FA6P0K95GR</t>
  </si>
  <si>
    <t xml:space="preserve">Passenger door is not latching.  The latch mechanism is loose and will not hold the door close. The problem has not been inspected by the dealer.  The problem is observed on other Ford Fusions of similar year but my car is not on the recall list.  </t>
  </si>
  <si>
    <t xml:space="preserve">FUSION - 2016. Passenger door is not latching.  The latch mechanism is loose and will not hold the door close. The problem has not been inspected by the dealer.  The problem is observed on other Ford Fusions of similar year but my car is not on the recall list.  </t>
  </si>
  <si>
    <t>1FM5K7D83HG</t>
  </si>
  <si>
    <t>Roof rail came off on drivers side, passenger side is rattling and I'm worried it's going to come off while I'm driving and cause an accident.</t>
  </si>
  <si>
    <t>EXPLORER - 2017. Roof rail came off on drivers side, passenger side is rattling and I'm worried it's going to come off while I'm driving and cause an accident.</t>
  </si>
  <si>
    <t>1FTER1FH6ML</t>
  </si>
  <si>
    <t>Driver side rear door constantly shows as ajar and triggers alarm, even when firmly closed. Unsure if cause is improperly fit body work or electrical components but nothing fixes it and dealer doesn't have time to look at it. I am unable to lock the truck or the alarm WILL sound and drain my battery because of the left passenger door.</t>
  </si>
  <si>
    <t>RANGER - 2021. Driver side rear door constantly shows as ajar and triggers alarm, even when firmly closed. Unsure if cause is improperly fit body work or electrical components but nothing fixes it and dealer doesn't have time to look at it. I am unable to lock the truck or the alarm WILL sound and drain my battery because of the left passenger door.</t>
  </si>
  <si>
    <t>1FTEW1E57JF</t>
  </si>
  <si>
    <t>Truck parked, rear sliding glass window shattered on it's own with no impact.  No one near the vehicle. Thankfully we were not driving or have passengers when this occurred.</t>
  </si>
  <si>
    <t>F-150 - 2018. Truck parked, rear sliding glass window shattered on it's own with no impact.  No one near the vehicle. Thankfully we were not driving or have passengers when this occurred.</t>
  </si>
  <si>
    <t>1FM5K8B86HG</t>
  </si>
  <si>
    <t>We have approximately 37000 miles on our 2017 Explorer. While driving on the interstate yesterday, it began making a near continuous wind vibration sound around the windshield. We stopped several times on our trip trying to determine where the sound was coming fromâ€”roof rack, something under hood, trim pieces, windshield support areas?â€”but weâ€™re never able to find cause or stop the noise. We have an appointment at a Ford dealership later this week.</t>
  </si>
  <si>
    <t>WINDSHIELD | WIND NOISE</t>
  </si>
  <si>
    <t>EXPLORER - 2017. We have approximately 37000 miles on our 2017 Explorer. While driving on the interstate yesterday, it began making a near continuous wind vibration sound around the windshield. We stopped several times on our trip trying to determine where the sound was coming fromâ€”roof rack, something under hood, trim pieces, windshield support areas?â€”but weâ€™re never able to find cause or stop the noise. We have an appointment at a Ford dealership later this week.</t>
  </si>
  <si>
    <t>1FT7W2BTXME</t>
  </si>
  <si>
    <t>The truck tailgate opened by itself 4 times since receiving the vehicle (5 month period). It happened both while stopped and while driving. This put drivers behind me at risk for cargo spilling out, though luckily that did not happen.  The last incident scratched and dented the lift gate as it fell upon an attached bicycle rack in its raised storage position.  I have not yet reported it to the dealer and plan to do so when I return from a trip.  No messages on the dash were noticed.  The problem appeared during the first month of use, but I assumed it must have not been fully closed.  Since then I have been much more careful of closing and checking the liftgate, and I still find it open or hear a thud as it fully opens while parked or driving.</t>
  </si>
  <si>
    <t>F-250 - 2021. The truck tailgate opened by itself 4 times since receiving the vehicle (5 month period). It happened both while stopped and while driving. This put drivers behind me at risk for cargo spilling out, though luckily that did not happen.  The last incident scratched and dented the lift gate as it fell upon an attached bicycle rack in its raised storage position.  I have not yet reported it to the dealer and plan to do so when I return from a trip.  No messages on the dash were noticed.  The problem appeared during the first month of use, but I assumed it must have not been fully closed.  Since then I have been much more careful of closing and checking the liftgate, and I still find it open or hear a thud as it fully opens while parked or driving.</t>
  </si>
  <si>
    <t>NM0KS9BN2AT</t>
  </si>
  <si>
    <t xml:space="preserve">2010 Ford Transit Connect 120,000 miles  Pulled driver door (electric lock) latch handle to exit vehicle. Upon pulling the door latch handle a very loud buzz lasting for approximately 1 to 2 seconds came from the driver door. I remained in the vehicle and closed the driver door and pressed the door lock mechanism and all doors locked. I then pulled on the driver door latch handle to unlock the doors which resulted in the same loud buzz from the driver's door. I exited the vehicle and locked it using the key fob. Upon returning to the vehicle I unlocked it using the key fob and again a very loud buzz came from the driver door. It was apparent this loud buzz only emanated when the automatic door locks were commanded unlocked, no noise while moving to the locked position. I entered the vehicle to drive home, all doors locked automatically as designed. After parking I pulled on the driver door latch to open the door. No loud buzz, however the latch did not release and the door would not open. The interior door latch lever now offered resistance, which is abnormal. I lowered the driver door window and tried, unsuccessfully, to open the door from the outside. I also tried unlocking the driver door using the key fob to unlock/lock repeatedly, also unsuccessful. I exited the vehicle by climbing to the front passenger side. I then used the key in the driver door lock. Door still wouldn't unlock. Disconnected the battery cable to rule out the possibility the door locking mechanism was still energized. Still could not unlatch and open the driver door.  There is likely a mechanical malfunction in the driver door automatic locking mechanism. Thankfully the inability to exit the vehicle was merely an aggravation. Obviously the same cannot be said if circumstances were such that a hasty vehicle exit was required.  Dealer has not been notified about this trouble - vehicle is no longer under warranty and I have zero confidence in this dealerships' service department.    </t>
  </si>
  <si>
    <t xml:space="preserve">TRANSIT CONNECT - 2010. 2010 Ford Transit Connect 120,000 miles  Pulled driver door (electric lock) latch handle to exit vehicle. Upon pulling the door latch handle a very loud buzz lasting for approximately 1 to 2 seconds came from the driver door. I remained in the vehicle and closed the driver door and pressed the door lock mechanism and all doors locked. I then pulled on the driver door latch handle to unlock the doors which resulted in the same loud buzz from the driver's door. I exited the vehicle and locked it using the key fob. Upon returning to the vehicle I unlocked it using the key fob and again a very loud buzz came from the driver door. It was apparent this loud buzz only emanated when the automatic door locks were commanded unlocked, no noise while moving to the locked position. I entered the vehicle to drive home, all doors locked automatically as designed. After parking I pulled on the driver door latch to open the door. No loud buzz, however the latch did not release and the door would not open. The interior door latch lever now offered resistance, which is abnormal. I lowered the driver door window and tried, unsuccessfully, to open the door from the outside. I also tried unlocking the driver door using the key fob to unlock/lock repeatedly, also unsuccessful. I exited the vehicle by climbing to the front passenger side. I then used the key in the driver door lock. Door still wouldn't unlock. Disconnected the battery cable to rule out the possibility the door locking mechanism was still energized. Still could not unlatch and open the driver door.  There is likely a mechanical malfunction in the driver door automatic locking mechanism. Thankfully the inability to exit the vehicle was merely an aggravation. Obviously the same cannot be said if circumstances were such that a hasty vehicle exit was required.  Dealer has not been notified about this trouble - vehicle is no longer under warranty and I have zero confidence in this dealerships' service department.    </t>
  </si>
  <si>
    <t>1FT7W2BT7KE</t>
  </si>
  <si>
    <t>Truck tailgate has been opening on itâ€™s own while Iâ€™m driving for several weeks. The first few times I thought I had maybe pushed the FOB in my pocket somehow. I pull a bumper pull trailer most of the time and I had been taking the FOB out of my pocket and setting it in my console so I would not â€œaccidentallyâ€ open the tailgate. Over the weekend I ran to the store and when I put my truck in reverse I could see from the camera that the tailgate was already open, and the FOB was sitting inside my console. Today Iâ€™m pulling a trailer and the tailgate opened up again at some point and smashed the tailgate all up from it crushing against the jack on the trailer. FORD tells me my truck wasnâ€™t involved in the recall that was issued for this already and yet my truck is experiencing the exact same thing with no recourse other than to file it on my insurance and get hit with a higher policy amount or pay for it out of pocket and from what I can see will cost several thousand dollars. A quick internet search shows there are far more than me that are having issues with this.</t>
  </si>
  <si>
    <t>F-250 - 2019. Truck tailgate has been opening on itâ€™s own while Iâ€™m driving for several weeks. The first few times I thought I had maybe pushed the FOB in my pocket somehow. I pull a bumper pull trailer most of the time and I had been taking the FOB out of my pocket and setting it in my console so I would not â€œaccidentallyâ€ open the tailgate. Over the weekend I ran to the store and when I put my truck in reverse I could see from the camera that the tailgate was already open, and the FOB was sitting inside my console. Today Iâ€™m pulling a trailer and the tailgate opened up again at some point and smashed the tailgate all up from it crushing against the jack on the trailer. FORD tells me my truck wasnâ€™t involved in the recall that was issued for this already and yet my truck is experiencing the exact same thing with no recourse other than to file it on my insurance and get hit with a higher policy amount or pay for it out of pocket and from what I can see will cost several thousand dollars. A quick internet search shows there are far more than me that are having issues with this.</t>
  </si>
  <si>
    <t>2FMHK6D85EB</t>
  </si>
  <si>
    <t>The Driver Door Ajar light comes on even when the door has been closed.  It takes a few times of closing the door hard before the light goes off.  The alert means the interior lights stay on and it keeps alerting me that I'm not in Park.  If I can't get the alert light to go off, this would be a hazard to driving, especially at night.</t>
  </si>
  <si>
    <t>FLEX - 2014. The Driver Door Ajar light comes on even when the door has been closed.  It takes a few times of closing the door hard before the light goes off.  The alert means the interior lights stay on and it keeps alerting me that I'm not in Park.  If I can't get the alert light to go off, this would be a hazard to driving, especially at night.</t>
  </si>
  <si>
    <t>1FTEW1CP0JK</t>
  </si>
  <si>
    <t>1. Rear Window  Spontaneously Shattered 2.  My seven years old daughter was in the back seat, glass remains reached even the front seats. 3. My wife was driving and she was not able to see the traffic behind her. She was very concern about my daughter safety with the broken window behind her. 4.Dealer had not been contacted. 5. 911 contacted, police inspected the rear window and created an incident number. -No warning lamps were turned on.</t>
  </si>
  <si>
    <t>F-150 - 2018. 1. Rear Window  Spontaneously Shattered 2.  My seven years old daughter was in the back seat, glass remains reached even the front seats. 3. My wife was driving and she was not able to see the traffic behind her. She was very concern about my daughter safety with the broken window behind her. 4.Dealer had not been contacted. 5. 911 contacted, police inspected the rear window and created an incident number. -No warning lamps were turned on.</t>
  </si>
  <si>
    <t>1FTEW1E57KF</t>
  </si>
  <si>
    <t xml:space="preserve">2019 Ford F-150 was turned on using Remote Start feature. I allowed the truck to run for about 10 minutes before getting into the driver seat. When I closed my Driver Side Door, the Rear Windshield shattered. I immediately exited the vehicle and took photos of the shattered glass. Broken glass fell into my back seat and even into the bed of the truck. Thankfully no one was sitting in the back passenger seats. My local Ford Dealership, where I am leasing said vehicle from, advised me to bring the truck in so they could have a look at it. I advised them that the back windshield was falling apart and glass was continuing to fall into the back seat and into the outside bed/trunk. A service advisor told me they canâ€™t do anything unless I bring it in. I sent them the photos I took and clarified to them that the window will surely break apart more if I drive it. The dealership said thatâ€™s fine, just bring it in. I wrapped the back windshield, best as I could, with garbage bags. As to not allow for the falling glass to come into the vehicle and strike me or others while driving. When I arrived at my Local Ford Dealership, a Service Advisor told me that I was not the first case of this occurring. The Service Advisor told me she has seen quite a few Ford F-150â€™s come in with owners complaining about spontaneous shattering of the back windshield. I asked her what is the cause of such an unusual occurrence. The Service Advisor told me it had to do with the rear window defroster. My rear window defroster was turned on and active at the time and moment the back window shattered. The remote start feature for the truck, always turns the rear defroster on. A quick online search, will also prove that Ford has been neglecting this issue and has not been willing to help their customers fix their back windshields. This is absolutely unacceptable and an enormous safety hazard. Not only for passengers within the vehicle but motorist on roadways, who happen to be driving behind the truck. </t>
  </si>
  <si>
    <t xml:space="preserve">F-150 - 2019. 2019 Ford F-150 was turned on using Remote Start feature. I allowed the truck to run for about 10 minutes before getting into the driver seat. When I closed my Driver Side Door, the Rear Windshield shattered. I immediately exited the vehicle and took photos of the shattered glass. Broken glass fell into my back seat and even into the bed of the truck. Thankfully no one was sitting in the back passenger seats. My local Ford Dealership, where I am leasing said vehicle from, advised me to bring the truck in so they could have a look at it. I advised them that the back windshield was falling apart and glass was continuing to fall into the back seat and into the outside bed/trunk. A service advisor told me they canâ€™t do anything unless I bring it in. I sent them the photos I took and clarified to them that the window will surely break apart more if I drive it. The dealership said thatâ€™s fine, just bring it in. I wrapped the back windshield, best as I could, with garbage bags. As to not allow for the falling glass to come into the vehicle and strike me or others while driving. When I arrived at my Local Ford Dealership, a Service Advisor told me that I was not the first case of this occurring. The Service Advisor told me she has seen quite a few Ford F-150â€™s come in with owners complaining about spontaneous shattering of the back windshield. I asked her what is the cause of such an unusual occurrence. The Service Advisor told me it had to do with the rear window defroster. My rear window defroster was turned on and active at the time and moment the back window shattered. The remote start feature for the truck, always turns the rear defroster on. A quick online search, will also prove that Ford has been neglecting this issue and has not been willing to help their customers fix their back windshields. This is absolutely unacceptable and an enormous safety hazard. Not only for passengers within the vehicle but motorist on roadways, who happen to be driving behind the truck. </t>
  </si>
  <si>
    <t>1FA6P8CF6F5</t>
  </si>
  <si>
    <t>Hi, I recently noticed my driver side door or not aligned with the body. And when I went to your website after noticing I found out that there was a recall issued on this situation. I think itâ€™s the door hinges. Please let me know as what should be my next step as this doesnâ€™t sound safe.   Thanks [XXX]  INFORMATION Redacted PURSUANT TO THE FREEDOM OF INFORMATION ACT (FOIA), 5 U.S.C. 552(B)(6).</t>
  </si>
  <si>
    <t>MUSTANG - 2015. Hi, I recently noticed my driver side door or not aligned with the body. And when I went to your website after noticing I found out that there was a recall issued on this situation. I think itâ€™s the door hinges. Please let me know as what should be my next step as this doesnâ€™t sound safe.   Thanks [XXX]  INFORMATION Redacted PURSUANT TO THE FREEDOM OF INFORMATION ACT (FOIA), 5 U.S.C. 552(B)(6).</t>
  </si>
  <si>
    <t>2FMDK3JC0BB</t>
  </si>
  <si>
    <t>The contact owns a 2011 Ford Edge. The contact stated while driving 60 mph, the tailgate ajar warning light illuminated. The contact pulled over to the side of the road and checked and saw that the tailgate was closed. The contact opened and then closed the tailgate, re-entered the vehicle however, the warning light reappeared. The contact stated that occasionally, the tailgate would unlock inadvertently. The vehicle was not diagnosed nor repaired. The manufacturer was made aware of the failure. The failure mileage is 180,000.</t>
  </si>
  <si>
    <t>EDGE - 2011. The contact owns a 2011 Ford Edge. The contact stated while driving 60 mph, the tailgate ajar warning light illuminated. The contact pulled over to the side of the road and checked and saw that the tailgate was closed. The contact opened and then closed the tailgate, re-entered the vehicle however, the warning light reappeared. The contact stated that occasionally, the tailgate would unlock inadvertently. The vehicle was not diagnosed nor repaired. The manufacturer was made aware of the failure. The failure mileage is 180,000.</t>
  </si>
  <si>
    <t>1FM5K7F81KG</t>
  </si>
  <si>
    <t>The contact owns a 2019 Ford Explorer. The contact stated that the front windshield gasket was crumbling. The contact was concerned that water might leak into the vehicle. The vehicle was taken to the dealer and inspected but the dealer informed the contact that there was no recall associated with the failure, although they had seen the failure on other vehicles. The vehicle was taken to an auto glass repair shop and repaired. The manufacturer was made aware of the failure and referred the contact to file a complaint with the NHTSA. The failure mileage was 40,000.</t>
  </si>
  <si>
    <t>Friendship Ford</t>
  </si>
  <si>
    <t>TN</t>
  </si>
  <si>
    <t>EXPLORER - 2019. The contact owns a 2019 Ford Explorer. The contact stated that the front windshield gasket was crumbling. The contact was concerned that water might leak into the vehicle. The vehicle was taken to the dealer and inspected but the dealer informed the contact that there was no recall associated with the failure, although they had seen the failure on other vehicles. The vehicle was taken to an auto glass repair shop and repaired. The manufacturer was made aware of the failure and referred the contact to file a complaint with the NHTSA. The failure mileage was 40,000.</t>
  </si>
  <si>
    <t>1FADP3N28FL</t>
  </si>
  <si>
    <t>weld came loose from frame.</t>
  </si>
  <si>
    <t>FRAME | WELD ISSUE</t>
  </si>
  <si>
    <t>FOCUS - 2015. weld came loose from frame.</t>
  </si>
  <si>
    <t>3FAHP0GA9CR</t>
  </si>
  <si>
    <t>Passenger side door openned while driving.  Passenger could have been exposed.  Vehicle next to car could have been damaged.  The vehicle is being taken to the dealer for another safety recall.</t>
  </si>
  <si>
    <t>FUSION - 2012. Passenger side door openned while driving.  Passenger could have been exposed.  Vehicle next to car could have been damaged.  The vehicle is being taken to the dealer for another safety recall.</t>
  </si>
  <si>
    <t>1FMCU0E74CK</t>
  </si>
  <si>
    <t xml:space="preserve">I have a 2012 Ford Escape what the following safety malfunctions: 1. Driver's door malfunction Driver's side door failed to close/ door lock ajar even when system door lock buttons are pressed. It first began June 1, 2021. Door flung open while driving my daughter and I to school and work. I had to hold the door with one hand and steer with other as this door malfunction posed a safety risk to others.  Hazzard light for door is functioning when key is in ignition. I am in the process of contacting the dealer for inspection and servicing the vehicle.  2. Steering wheel  Steering wheel will sometimes lock up while key is in ignition not long after starting the car. When this vehicle is in this state of condition, it will not turn and steering wheel will lock in place while in motion. Began noticing more of the occurrences February 2021. When this happens I immediately restart the vehicle by turning it off and then on again to unlock the steering wheel to drive in the direction I need to go. This poses a major risk to others, my 9 year old daughter and myself because it happens unexpectedly while car is in motion which can lead to incidents.  3. Check engine light Car warning light appears and then disappears on any occasion.  Vehicle has passed Smog testing, and has previously been serviced for tune-up and oil changes regularly. (December 2019)  </t>
  </si>
  <si>
    <t xml:space="preserve">ESCAPE - 2012. I have a 2012 Ford Escape what the following safety malfunctions: 1. Driver's door malfunction Driver's side door failed to close/ door lock ajar even when system door lock buttons are pressed. It first began June 1, 2021. Door flung open while driving my daughter and I to school and work. I had to hold the door with one hand and steer with other as this door malfunction posed a safety risk to others.  Hazzard light for door is functioning when key is in ignition. I am in the process of contacting the dealer for inspection and servicing the vehicle.  2. Steering wheel  Steering wheel will sometimes lock up while key is in ignition not long after starting the car. When this vehicle is in this state of condition, it will not turn and steering wheel will lock in place while in motion. Began noticing more of the occurrences February 2021. When this happens I immediately restart the vehicle by turning it off and then on again to unlock the steering wheel to drive in the direction I need to go. This poses a major risk to others, my 9 year old daughter and myself because it happens unexpectedly while car is in motion which can lead to incidents.  3. Check engine light Car warning light appears and then disappears on any occasion.  Vehicle has passed Smog testing, and has previously been serviced for tune-up and oil changes regularly. (December 2019)  </t>
  </si>
  <si>
    <t>1FTER4FH2ML</t>
  </si>
  <si>
    <t>Door ajar warning stays on despite checking and ensuring the doors are all closed.   Indicating front passenger door only at this time</t>
  </si>
  <si>
    <t>RANGER - 2021. Door ajar warning stays on despite checking and ensuring the doors are all closed.   Indicating front passenger door only at this time</t>
  </si>
  <si>
    <t>2FMDK3KC0AB</t>
  </si>
  <si>
    <t xml:space="preserve">Interior driver's side door latch is covered with a metal-like substance which appears to be chrome.  The metal has cracked/split along the top of the latch, where the driver places fingers to open the door.  The owner/driver of this vehicle was injured by this latch on 6/6/2021, and suffered a finger laceration which required bandaging but not stitches.  </t>
  </si>
  <si>
    <t xml:space="preserve">EDGE - 2010. Interior driver's side door latch is covered with a metal-like substance which appears to be chrome.  The metal has cracked/split along the top of the latch, where the driver places fingers to open the door.  The owner/driver of this vehicle was injured by this latch on 6/6/2021, and suffered a finger laceration which required bandaging but not stitches.  </t>
  </si>
  <si>
    <t>2FMPK4AP3LB</t>
  </si>
  <si>
    <t>The contact owns a 2020 Ford Edge. The contact stated while driving 60 mph, the sun roof exploded causing glass shards to fall onto the contact. The contact did not sustain any injuries. The contact stated there was no warning light illuminated. The vehicle was towed to a local dealer but has yet to be diagnosed nor repaired. The manufacturer was informed of the failure and referred the contact to consumer affairs. The failure mileage was approximately 2,000.</t>
  </si>
  <si>
    <t>David Wilson's Villa Ford</t>
  </si>
  <si>
    <t>EDGE - 2020. The contact owns a 2020 Ford Edge. The contact stated while driving 60 mph, the sun roof exploded causing glass shards to fall onto the contact. The contact did not sustain any injuries. The contact stated there was no warning light illuminated. The vehicle was towed to a local dealer but has yet to be diagnosed nor repaired. The manufacturer was informed of the failure and referred the contact to consumer affairs. The failure mileage was approximately 2,000.</t>
  </si>
  <si>
    <t>I had a recall for the driver door latch to be replaced. The very day that it was replaced, I get in, start my vehicle and the passenger door light comes on showing that it's open but it wasn't. I immediately go back inside to ask the service department since they literally just replaced the recalled drivers door latch. They stated that "it's a coincidence " and that it would cost to fix it. I drove it for as long as I could but my alarm would randomly go off and lights start blinking. I was afraid I'd come out oand my vehicle not start due to the battery being dead because of the alarm and lights going off. I broke down and paid to have the passenger door light fixed which the Ford service department told me it would. The EXACT same thing happened and now my back passenger door light keeps coming on!! Alarm randomly goes off and lights blink. I can't afford to gix this again. They told me it would fix the problem yet once they replaced the recalled door latch this has now happened with other doors.</t>
  </si>
  <si>
    <t>FLEX - 2013. I had a recall for the driver door latch to be replaced. The very day that it was replaced, I get in, start my vehicle and the passenger door light comes on showing that it's open but it wasn't. I immediately go back inside to ask the service department since they literally just replaced the recalled drivers door latch. They stated that "it's a coincidence " and that it would cost to fix it. I drove it for as long as I could but my alarm would randomly go off and lights start blinking. I was afraid I'd come out oand my vehicle not start due to the battery being dead because of the alarm and lights going off. I broke down and paid to have the passenger door light fixed which the Ford service department told me it would. The EXACT same thing happened and now my back passenger door light keeps coming on!! Alarm randomly goes off and lights blink. I can't afford to gix this again. They told me it would fix the problem yet once they replaced the recalled door latch this has now happened with other doors.</t>
  </si>
  <si>
    <t>1FMCU0J98DU</t>
  </si>
  <si>
    <t>The contact owns a 2013 Ford Escape. The contact stated that upon a vehicle inspection, she was informed that the vehicle was included in NHTSA campaign number: 16V643000 (LATCHES/LOCKS/LINKAGES). The contact stated that upon opening the front driverâ€™s and passengerâ€™s side doors, the doors failed to lock securely when closed. The contact stated that the latch remained in the closed position on both doors, preventing the doors from being secured. The contact's husband called the dealer and was informed that the parts were on back order and that the recall repair could not be performed. The manufacturer was not notified of the failure. The vehicle was not repaired. The failure mileage was approximately 65,000. Parts distribution disconnect.</t>
  </si>
  <si>
    <t>ESCAPE - 2013. The contact owns a 2013 Ford Escape. The contact stated that upon a vehicle inspection, she was informed that the vehicle was included in NHTSA campaign number: 16V643000 (LATCHES/LOCKS/LINKAGES). The contact stated that upon opening the front driverâ€™s and passengerâ€™s side doors, the doors failed to lock securely when closed. The contact stated that the latch remained in the closed position on both doors, preventing the doors from being secured. The contact's husband called the dealer and was informed that the parts were on back order and that the recall repair could not be performed. The manufacturer was not notified of the failure. The vehicle was not repaired. The failure mileage was approximately 65,000. Parts distribution disconnect.</t>
  </si>
  <si>
    <t>1FADP3K21JL</t>
  </si>
  <si>
    <t>The contact owns a 2018 Ford Focus. The contact stated while starting the vehicle, the check engine warning light illuminated. The contact stated that the check engine warning light disappeared but re-appeared prior to the vehicle losing motive power and stalling. The contact took the vehicle to the local dealer who inspected the vehicle and stated that the failure was related to the purge valve. The contact was advised to unlock the fuel cap and tighten to remove air from the fuel tank however, the failure persisted. The vehicle was not repaired. The manufacturer was made aware of the failure. The failure mileage was 42,000.</t>
  </si>
  <si>
    <t>FUEL DOOR | MALFUNCTION</t>
  </si>
  <si>
    <t>John Kennedy Ford of Feastervi</t>
  </si>
  <si>
    <t>FOCUS - 2018. The contact owns a 2018 Ford Focus. The contact stated while starting the vehicle, the check engine warning light illuminated. The contact stated that the check engine warning light disappeared but re-appeared prior to the vehicle losing motive power and stalling. The contact took the vehicle to the local dealer who inspected the vehicle and stated that the failure was related to the purge valve. The contact was advised to unlock the fuel cap and tighten to remove air from the fuel tank however, the failure persisted. The vehicle was not repaired. The manufacturer was made aware of the failure. The failure mileage was 42,000.</t>
  </si>
  <si>
    <t>1FT8W4DT3HE</t>
  </si>
  <si>
    <t>The contact owns a 2017 Ford F-450. The contact stated while driving at various speeds, the tailgate fell independently causing damage to the trim of the tailgate. The contact stated no warning light was illuminated. The vehicle was taken to a local dealer to be diagnosed however, the mechanic found nothing that needed to be replaced. The vehicle was not repaired. The contact was relating the failure to NHTSA campaign number: 19V864000 (Latches/Locks/Linkages). The manufacturer had been informed of the failure and referred the contact to the NHTSA for assistance. The failure mileage was approximately 128,000.</t>
  </si>
  <si>
    <t>Rich Ford</t>
  </si>
  <si>
    <t>NM</t>
  </si>
  <si>
    <t>F-450 - 2017. The contact owns a 2017 Ford F-450. The contact stated while driving at various speeds, the tailgate fell independently causing damage to the trim of the tailgate. The contact stated no warning light was illuminated. The vehicle was taken to a local dealer to be diagnosed however, the mechanic found nothing that needed to be replaced. The vehicle was not repaired. The contact was relating the failure to NHTSA campaign number: 19V864000 (Latches/Locks/Linkages). The manufacturer had been informed of the failure and referred the contact to the NHTSA for assistance. The failure mileage was approximately 128,000.</t>
  </si>
  <si>
    <t>NM0LE7F70E1</t>
  </si>
  <si>
    <t>The door panel on the rear sliding door is falling off due to failure of the adhesive. This is an issue with other Ford Transit Connects under NHTSA campaign 14V777000 and Ford recall number 14S26 but my Transit doesn't appear to come up under that recall even though i am experiencing the issue and it was manufactured in the time period specified under the recall. The panel is still on the van with tape keeping it secured so it is available for inspection. If the panel were to fall off during driving it could cause an accident by hitting other vehicles. The panel has not been inspected by anyone yet.</t>
  </si>
  <si>
    <t>TRANSIT CONNECT - 2014. The door panel on the rear sliding door is falling off due to failure of the adhesive. This is an issue with other Ford Transit Connects under NHTSA campaign 14V777000 and Ford recall number 14S26 but my Transit doesn't appear to come up under that recall even though i am experiencing the issue and it was manufactured in the time period specified under the recall. The panel is still on the van with tape keeping it secured so it is available for inspection. If the panel were to fall off during driving it could cause an accident by hitting other vehicles. The panel has not been inspected by anyone yet.</t>
  </si>
  <si>
    <t>2LMPJ6KR8JB</t>
  </si>
  <si>
    <t>Both right and left side view mirrors folded in on their own without being commanded to while the vehicle was being driven down the highway.  Key fob was stowed and secure so it did not trigger the system.  Was unable to adjust the mirrors back out until the vehicle was shutdown and restarted. Vehicle has 30,000 miles on it and this never happened before!</t>
  </si>
  <si>
    <t>MKX - 2018. Both right and left side view mirrors folded in on their own without being commanded to while the vehicle was being driven down the highway.  Key fob was stowed and secure so it did not trigger the system.  Was unable to adjust the mirrors back out until the vehicle was shutdown and restarted. Vehicle has 30,000 miles on it and this never happened before!</t>
  </si>
  <si>
    <t>2FMGK5C89DB</t>
  </si>
  <si>
    <t>The contact owns a 2013 Ford Flex. The contact stated that upon opening the front passengerâ€™s and driverâ€™s side doors, a loud grinding sound was coming from the dashboard. The contact also stated that both doors would intermittently fail to unlock upon depressing the unlock button. The contact also noticed that the vehicle was consuming fuel soon after refueling. The dealer was notified of the failure and the contact was informed that the Vin was not under recall. The manufacturer was not notified of the failure. The failure mileage was unknown.</t>
  </si>
  <si>
    <t>FLEX - 2013. The contact owns a 2013 Ford Flex. The contact stated that upon opening the front passengerâ€™s and driverâ€™s side doors, a loud grinding sound was coming from the dashboard. The contact also stated that both doors would intermittently fail to unlock upon depressing the unlock button. The contact also noticed that the vehicle was consuming fuel soon after refueling. The dealer was notified of the failure and the contact was informed that the Vin was not under recall. The manufacturer was not notified of the failure. The failure mileage was unknown.</t>
  </si>
  <si>
    <t>NM0GE9F74F1</t>
  </si>
  <si>
    <t xml:space="preserve">Rear glass on liftgate spontaneously exploded. No apparent cause. Glass shards were showered inside the cabin and the rear of the vehicle. This seems to be an issue with the Transit Connect and other Ford models. NHTSA is aware of the problem. </t>
  </si>
  <si>
    <t xml:space="preserve">TRANSIT CONNECT - 2015. Rear glass on liftgate spontaneously exploded. No apparent cause. Glass shards were showered inside the cabin and the rear of the vehicle. This seems to be an issue with the Transit Connect and other Ford models. NHTSA is aware of the problem. </t>
  </si>
  <si>
    <t>1FM5K7D8XHG</t>
  </si>
  <si>
    <t>Multiple pieces of trim flying off vehicle. As of 6/10, pieces have blown off in the last couple weeks while driving down highway.</t>
  </si>
  <si>
    <t>EXPLORER - 2017. Multiple pieces of trim flying off vehicle. As of 6/10, pieces have blown off in the last couple weeks while driving down highway.</t>
  </si>
  <si>
    <t>3FA6P0SU2KR</t>
  </si>
  <si>
    <t xml:space="preserve">Yesterday I parked my car and about 45 minutes later when I returned my trunk was open.  This makes a few times now where I have parked my car and left, then when I returned my trunk was open.  The first couple of times I dismissed it because the trunk was only open slightly.  In one of the early instances I was standing there when the trunk opened by itself and thought it was because I hadn't closed it all the way.  But yesterday the trunk was open halfway with the taillight flashing bringing further attention to it.  There were no error messages or warnings (other than the taillight flashing).  Yesterday when this happened, my car was charging at a public charging station.  I suspect the taillight was flashing because the car was plugged in and charging.  The other times this happened, it was not charging.  This morning I googled Ford Fusion trunk opening by itself and saw multiple online forums with other Ford Fusion owners, who going back years, have been experiencing their trunks opening for no apparent reason.  Some of them said it happens while driving.  If my trunk were to open while I was driving the distraction would put myself and other drivers at risk.  There would also be a danger if items started to fly out of my trunk.  One of the forums suggested notifying the NHTSA about this issue.  I also messaged Ford about this issue asking about a fix. </t>
  </si>
  <si>
    <t xml:space="preserve">FUSION - 2019. Yesterday I parked my car and about 45 minutes later when I returned my trunk was open.  This makes a few times now where I have parked my car and left, then when I returned my trunk was open.  The first couple of times I dismissed it because the trunk was only open slightly.  In one of the early instances I was standing there when the trunk opened by itself and thought it was because I hadn't closed it all the way.  But yesterday the trunk was open halfway with the taillight flashing bringing further attention to it.  There were no error messages or warnings (other than the taillight flashing).  Yesterday when this happened, my car was charging at a public charging station.  I suspect the taillight was flashing because the car was plugged in and charging.  The other times this happened, it was not charging.  This morning I googled Ford Fusion trunk opening by itself and saw multiple online forums with other Ford Fusion owners, who going back years, have been experiencing their trunks opening for no apparent reason.  Some of them said it happens while driving.  If my trunk were to open while I was driving the distraction would put myself and other drivers at risk.  There would also be a danger if items started to fly out of my trunk.  One of the forums suggested notifying the NHTSA about this issue.  I also messaged Ford about this issue asking about a fix. </t>
  </si>
  <si>
    <t>3FA6P0K91ER</t>
  </si>
  <si>
    <t>The vehicle was taken to the dealer for recalls, I was told all the recalls with a door latch were fixed.  Now the door latch wonâ€™t close and the door stays open.  Reached out to Ford and since it is the weekend ford is ignoring the matter until a dealer is open and it can be towed there. This is a safety matter that ford is ignoring.</t>
  </si>
  <si>
    <t>FUSION - 2014. The vehicle was taken to the dealer for recalls, I was told all the recalls with a door latch were fixed.  Now the door latch wonâ€™t close and the door stays open.  Reached out to Ford and since it is the weekend ford is ignoring the matter until a dealer is open and it can be towed there. This is a safety matter that ford is ignoring.</t>
  </si>
  <si>
    <t>1FTEW1CP6GK</t>
  </si>
  <si>
    <t>After a safety recall repair concerning the door latches not securing . The passenger door opened when I took a left turn.  I took it back to the dealer that did the repair and the supervisor stated that the mechanic was dismissed after improper repairs were conducted.  Every once in a while the door latch does not secure causing the door latch to stay open.  Additionally the back left door,  under the same recall behaves the same way.  It does not engage the door latch mechanism. I brought this to the attention of the repair facility and I was assured that there is nothing wrong with my doors securing to the latch.  Yet,  there seems to be a problem securing my door. There is no warning from the trucks system that a door is open or unsecured.  My 72 year old mother was in the passenger seat when the door opened.  Now she won't get into my vehicle for fear of her life.  My back left passenger door swung open as I was backing out of my driveway. The dashboard did not indicate the door was open.  The problem ONLY first appeared AFTER the safety recall repair was conducted. I have no confidence in my does being secured. The doors opening has happened several times.  Since the repair sep 2018. The doors are not dependable and I must sell this truck in order to get my family out of any harm</t>
  </si>
  <si>
    <t>F-150 - 2016. After a safety recall repair concerning the door latches not securing . The passenger door opened when I took a left turn.  I took it back to the dealer that did the repair and the supervisor stated that the mechanic was dismissed after improper repairs were conducted.  Every once in a while the door latch does not secure causing the door latch to stay open.  Additionally the back left door,  under the same recall behaves the same way.  It does not engage the door latch mechanism. I brought this to the attention of the repair facility and I was assured that there is nothing wrong with my doors securing to the latch.  Yet,  there seems to be a problem securing my door. There is no warning from the trucks system that a door is open or unsecured.  My 72 year old mother was in the passenger seat when the door opened.  Now she won't get into my vehicle for fear of her life.  My back left passenger door swung open as I was backing out of my driveway. The dashboard did not indicate the door was open.  The problem ONLY first appeared AFTER the safety recall repair was conducted. I have no confidence in my does being secured. The doors opening has happened several times.  Since the repair sep 2018. The doors are not dependable and I must sell this truck in order to get my family out of any harm</t>
  </si>
  <si>
    <t>On multiple occasions over the past year of owning the vehicle the liftgate has not functioned properly. In one instance it failed to open with any attempt (remote, dash button, liftgate button) - we could not get it to open and had to leave it at dealership to be repaired. Since then, there have been 3-4 other times when it won't close and latch properly despite there being nothing in the way. It will lower, start to latch, then release itself and reopen. On those occasions, it can take up to 20 attempts to get it to close, latch, and remain closed. I have taken it twice to be looked at, but the dealership can't get it to replicate the malfunction and therefore have been unable to repair it.</t>
  </si>
  <si>
    <t xml:space="preserve">LIFTGATE | EFFORT TO CLOSE </t>
  </si>
  <si>
    <t>EDGE - 2020. On multiple occasions over the past year of owning the vehicle the liftgate has not functioned properly. In one instance it failed to open with any attempt (remote, dash button, liftgate button) - we could not get it to open and had to leave it at dealership to be repaired. Since then, there have been 3-4 other times when it won't close and latch properly despite there being nothing in the way. It will lower, start to latch, then release itself and reopen. On those occasions, it can take up to 20 attempts to get it to close, latch, and remain closed. I have taken it twice to be looked at, but the dealership can't get it to replicate the malfunction and therefore have been unable to repair it.</t>
  </si>
  <si>
    <t>1FMCU9GX5FU</t>
  </si>
  <si>
    <t xml:space="preserve">Passenger side door opened while driving. Passenger side door not unlocking from outside. </t>
  </si>
  <si>
    <t xml:space="preserve">ESCAPE - 2015. Passenger side door opened while driving. Passenger side door not unlocking from outside. </t>
  </si>
  <si>
    <t>1FTFW1E88MF</t>
  </si>
  <si>
    <t>The rear window shattered after closing a door on my 2021 F-15 XLT. It was 68 degrees, 11am and the truck was parked in the shade. There's approximately 3800 miles on the odometer. There was no one in the truck. The window blew out onto the tonneau cover. I have a call into my insurance and have yet to have it inspected by either the insurance or the Ford dealer, as it happened on a Saturday.</t>
  </si>
  <si>
    <t>F-150 - 2021. The rear window shattered after closing a door on my 2021 F-15 XLT. It was 68 degrees, 11am and the truck was parked in the shade. There's approximately 3800 miles on the odometer. There was no one in the truck. The window blew out onto the tonneau cover. I have a call into my insurance and have yet to have it inspected by either the insurance or the Ford dealer, as it happened on a Saturday.</t>
  </si>
  <si>
    <t>T/FD - P702N F150 [21-24]</t>
  </si>
  <si>
    <t>1FTEW1CP2KF</t>
  </si>
  <si>
    <t xml:space="preserve">My rear window with defroster shattered when I shut the door on my F150 today.  It was without warning and the temperature was mild and the truck was parked under a carport overnight.  Now I have no back glass.  I'll report my issue to Ford ASAP.  </t>
  </si>
  <si>
    <t xml:space="preserve">F-150 - 2019. My rear window with defroster shattered when I shut the door on my F150 today.  It was without warning and the temperature was mild and the truck was parked under a carport overnight.  Now I have no back glass.  I'll report my issue to Ford ASAP.  </t>
  </si>
  <si>
    <t>1FM5K7F8XFG</t>
  </si>
  <si>
    <t>The contact owns a 2015 Ford Explorer. The contact stated that rainwater was discovered inside the cabin of the vehicle on the front passengerâ€™s side of the vehicle. Upon inspection, it was determined that a section of the front windshield seal had dry rotted allowing the rainwater to enter the vehicle and causing the front windshield to be unsecured. The cause of the failure was not determined. The vehicle was not yet repaired. The local dealer was notified of the failure. The manufacturer was not contacted. The failure mileage was 95,000.</t>
  </si>
  <si>
    <t>LANGDALE FORD</t>
  </si>
  <si>
    <t>EXPLORER - 2015. The contact owns a 2015 Ford Explorer. The contact stated that rainwater was discovered inside the cabin of the vehicle on the front passengerâ€™s side of the vehicle. Upon inspection, it was determined that a section of the front windshield seal had dry rotted allowing the rainwater to enter the vehicle and causing the front windshield to be unsecured. The cause of the failure was not determined. The vehicle was not yet repaired. The local dealer was notified of the failure. The manufacturer was not contacted. The failure mileage was 95,000.</t>
  </si>
  <si>
    <t>2FMDK3JC3BB</t>
  </si>
  <si>
    <t xml:space="preserve">Door ajar warning will not turn off there for door will not lock till vehicle thinks the door is shut even though it is shut. wares out battery continuously. </t>
  </si>
  <si>
    <t xml:space="preserve">EDGE - 2011. Door ajar warning will not turn off there for door will not lock till vehicle thinks the door is shut even though it is shut. wares out battery continuously. </t>
  </si>
  <si>
    <t>1FTEW1CF1GK</t>
  </si>
  <si>
    <t>The contact owns a 2016 Ford F-150. The contact stated that the driverâ€™s side rear and passengerâ€™s side rear doors failed to unlock when the weather was cold.  The vehicle was taken to a local mechanic for inspection. The mechanic advised the contact to verify if the vehicle was recalled for the door lock failure. The contact verified the VIN and found that the vehicle was not recalled for the door lock failure. The vehicle was not repaired. The manufacturer was not contacted. The approximate failure mileage was 107,000.</t>
  </si>
  <si>
    <t>F-150 - 2016. The contact owns a 2016 Ford F-150. The contact stated that the driverâ€™s side rear and passengerâ€™s side rear doors failed to unlock when the weather was cold.  The vehicle was taken to a local mechanic for inspection. The mechanic advised the contact to verify if the vehicle was recalled for the door lock failure. The contact verified the VIN and found that the vehicle was not recalled for the door lock failure. The vehicle was not repaired. The manufacturer was not contacted. The approximate failure mileage was 107,000.</t>
  </si>
  <si>
    <t>3FADP4BJ9BM</t>
  </si>
  <si>
    <t xml:space="preserve">When entering the drivers side of my car I went to close the door and the door was not latching. This is the second time that this has happened and when I called Ford Chino Hills. They proceeded to tell me they were not fixing any recalls for at least 3 weeks and that was just to get looked at, and then they said that it could take another 2 weeks to get the part. They did not offer a rental or anything and it put me out of a car because how am I supposed to drive a car when the door doesnâ€™t close. Like I said the first time this happened I had to leave my car with them over night and once again was left with no car. </t>
  </si>
  <si>
    <t xml:space="preserve">FIESTA - 2011. When entering the drivers side of my car I went to close the door and the door was not latching. This is the second time that this has happened and when I called Ford Chino Hills. They proceeded to tell me they were not fixing any recalls for at least 3 weeks and that was just to get looked at, and then they said that it could take another 2 weeks to get the part. They did not offer a rental or anything and it put me out of a car because how am I supposed to drive a car when the door doesnâ€™t close. Like I said the first time this happened I had to leave my car with them over night and once again was left with no car. </t>
  </si>
  <si>
    <t>1FM5K7D8XEG</t>
  </si>
  <si>
    <t>The contact owns a 2014 Ford Explorer. The contact stated that whenever rained, water would leak into the vehicle through the moon roof. The water then leaked into the moon roof motor causing it to become inoperable. The vehicle was taken to the dealer and diagnosed that the moon roof front drains were clogged. The moon roof motor was replaced. The manufacturer was not made aware of the failure. The failure mileage was 49,000.</t>
  </si>
  <si>
    <t>Dean Sellers Ford</t>
  </si>
  <si>
    <t>MI</t>
  </si>
  <si>
    <t>EXPLORER - 2014. The contact owns a 2014 Ford Explorer. The contact stated that whenever rained, water would leak into the vehicle through the moon roof. The water then leaked into the moon roof motor causing it to become inoperable. The vehicle was taken to the dealer and diagnosed that the moon roof front drains were clogged. The moon roof motor was replaced. The manufacturer was not made aware of the failure. The failure mileage was 49,000.</t>
  </si>
  <si>
    <t xml:space="preserve">Tailgate has opened over 30 times while driving. Recall 19s48 was preformed but problem persists. Dealer has attemped to repair 7 times. Tailgate opened on freeway leaving dealership 5 minutes after tailgate recall rewiring service. A computer memory box was installed until tailgate opened again then dash mounted tailgate switch was replaced twice. Tailgate has been damaged and repaired by dealer when opened at highway speeds while towing and contacted my trailer turning to get off the road. Very unsafe condition since truck is used primarily for towing. When tailgate drops down on highway I cannot turn vehicle of will damage tailgate and/or trailer. This forces me to pull over in emergency lane and close tailgate while vehicles drive by at speed. Ford customer care number was called and refered me to another dealer to attempt repair, but that dealer wants to charge me to diagnose problem. Ford motor company will not help in fixing this problem. Consumers need a class action lawsuit or something that will get FMC to honor recall commitment. FMC is not supporting local dealers attempt to fix problem and is making is making consumers pay the price. </t>
  </si>
  <si>
    <t xml:space="preserve">F-250 - 2019. Tailgate has opened over 30 times while driving. Recall 19s48 was preformed but problem persists. Dealer has attemped to repair 7 times. Tailgate opened on freeway leaving dealership 5 minutes after tailgate recall rewiring service. A computer memory box was installed until tailgate opened again then dash mounted tailgate switch was replaced twice. Tailgate has been damaged and repaired by dealer when opened at highway speeds while towing and contacted my trailer turning to get off the road. Very unsafe condition since truck is used primarily for towing. When tailgate drops down on highway I cannot turn vehicle of will damage tailgate and/or trailer. This forces me to pull over in emergency lane and close tailgate while vehicles drive by at speed. Ford customer care number was called and refered me to another dealer to attempt repair, but that dealer wants to charge me to diagnose problem. Ford motor company will not help in fixing this problem. Consumers need a class action lawsuit or something that will get FMC to honor recall commitment. FMC is not supporting local dealers attempt to fix problem and is making is making consumers pay the price. </t>
  </si>
  <si>
    <t>3FAHP0JG3CR</t>
  </si>
  <si>
    <t>Driver side door handle from interior failed and no longer works. Live in South Florida and believe heat caused plastic component to break. Unable to exit vehicle unless use 2 hands...one to pull back on locking mechanism and other hand on door handle. Internet search shows common issue with 2006-2012 Ford Fusion models. Many state they roll down window and pull exterior door handle to exit vehicle. Seems like safety hazard if one needs to exit vehicle in a hurry.</t>
  </si>
  <si>
    <t>FUSION - 2012. Driver side door handle from interior failed and no longer works. Live in South Florida and believe heat caused plastic component to break. Unable to exit vehicle unless use 2 hands...one to pull back on locking mechanism and other hand on door handle. Internet search shows common issue with 2006-2012 Ford Fusion models. Many state they roll down window and pull exterior door handle to exit vehicle. Seems like safety hazard if one needs to exit vehicle in a hurry.</t>
  </si>
  <si>
    <t>1FTER1FHXML</t>
  </si>
  <si>
    <t>On numerous occasions, the "rear drivers side door ajar" warning shows on the dash and the lights inside the truck stay on even when i have not used the rear drivers side door but only the front drivers side door.  Vehicle currently has 754 miles on it.  Bought brand new.</t>
  </si>
  <si>
    <t>RANGER - 2021. On numerous occasions, the "rear drivers side door ajar" warning shows on the dash and the lights inside the truck stay on even when i have not used the rear drivers side door but only the front drivers side door.  Vehicle currently has 754 miles on it.  Bought brand new.</t>
  </si>
  <si>
    <t>2FMDK3JC4CB</t>
  </si>
  <si>
    <t>This is my 20 year old daughter's car. She attends college in another state. Recently, the door ajar light comes on and will not go off. This prevents her from locking her doors, all of them! Not while driving, and not when parked. The closes all doors and tries to lock the car, and the passenger side "door ajar" light remains on, even though the door is closed and shut tight.  The repair to this issue is replacing the entire door latch mechanism and costs over $500 at the dealer. I would do it myself, but the Ford door assembly is very complicated and must be done in a precise manner.  Right now, the car is parked as my daughter is on a summer trip. The interior lights are always on, so the battery has been drained and is now dead. It will not take a charge. So, I need a new battery before I can even work on the door. I believe this is a safety issue because the doors cannot be locked. The security alarm cannot be activated, and most importantly, my daughter cannot lock herself safely inside if she was being pursued by an attacker. Criminals could also ransack her belongings from the unlocked vehicle and homeless vagrants could sneak inside as well. Ford needs to recall all these Ford Edge's with this problem. I'm told it's the 3rd most popular complaint on the forums.</t>
  </si>
  <si>
    <t>EDGE - 2012. This is my 20 year old daughter's car. She attends college in another state. Recently, the door ajar light comes on and will not go off. This prevents her from locking her doors, all of them! Not while driving, and not when parked. The closes all doors and tries to lock the car, and the passenger side "door ajar" light remains on, even though the door is closed and shut tight.  The repair to this issue is replacing the entire door latch mechanism and costs over $500 at the dealer. I would do it myself, but the Ford door assembly is very complicated and must be done in a precise manner.  Right now, the car is parked as my daughter is on a summer trip. The interior lights are always on, so the battery has been drained and is now dead. It will not take a charge. So, I need a new battery before I can even work on the door. I believe this is a safety issue because the doors cannot be locked. The security alarm cannot be activated, and most importantly, my daughter cannot lock herself safely inside if she was being pursued by an attacker. Criminals could also ransack her belongings from the unlocked vehicle and homeless vagrants could sneak inside as well. Ford needs to recall all these Ford Edge's with this problem. I'm told it's the 3rd most popular complaint on the forums.</t>
  </si>
  <si>
    <t xml:space="preserve">The trim to the lining of my window on the right side flew off on the highway </t>
  </si>
  <si>
    <t xml:space="preserve">EXPLORER - 2016. The trim to the lining of my window on the right side flew off on the highway </t>
  </si>
  <si>
    <t>1FTEW1EG5GF</t>
  </si>
  <si>
    <t>I started my 2016 f150 platinum ecoboost in the morning around (6:30am) on 6/18/21. The glass was fogged up from the night air so I turned rear and front defogger on to clear my glass and smell a instant strong burning smell and a loud pop which sent glass flying from the rear window. I immediately turned the vehicle off and got out. This is a common issue with Ford trucks and thankfully I didnâ€™t have my kids in the back seat as they would have been hit by flying glass.</t>
  </si>
  <si>
    <t>F-150 - 2016. I started my 2016 f150 platinum ecoboost in the morning around (6:30am) on 6/18/21. The glass was fogged up from the night air so I turned rear and front defogger on to clear my glass and smell a instant strong burning smell and a loud pop which sent glass flying from the rear window. I immediately turned the vehicle off and got out. This is a common issue with Ford trucks and thankfully I didnâ€™t have my kids in the back seat as they would have been hit by flying glass.</t>
  </si>
  <si>
    <t>5LMCJ2C90GU</t>
  </si>
  <si>
    <t>Today (6/18/2021) was a totally dry day with no precipitation here in Meade County, KY.  Today at or about 7:00 PM, I went into the garage, got in the car, closed the driver's door, and put on my seat belt, started and put the car into drive, &amp; moved the car out of the garage without incident.   Once outdoors in the driveway, I immediately stopped the car, leaving the OEM FOB inside of the running car, I got out of my seatbelt, opened the car door and exited the car.  Leaving the driver's door open,  I went back into the garage to get something I had accidently left behind.   I returned immediately to the car, got into the car, closed the door, and put on my seatbelt.  When leaving the driveway, I noticed that the door ajar light came on.  I immediately stopped the car, put it into park, and attempted to close and lock the door, but it would not close and lock.   I attempted to close and lock the door several times using the OEM FOB, but it did not help.  After a closer look at the driver's door lock on the outside of the car, it appears that the lock assembly is coming apart!  This is the first time this has happened.  As a result of this significant safety concern, I had to immediately park the car back into the garage and now it will remain parked until I can get it repaired.  I noticed that other Ford products had similar lock failures, but thus far no recall has been issued for the 2016 Lincoln MKC.  I am shocked!  This lock failure could have cost me my life and the life of my spouse who was with me in the car.  I hope that NHTSA will investigate my claim and issue a prompt recall for the 2016 Lincoln MKC.  Again, my VIN number is 5LMCJ2C90GU[XXX] and the car has 60,036 miles on the odometer.  Thank you.</t>
  </si>
  <si>
    <t>MKC - 2016. Today (6/18/2021) was a totally dry day with no precipitation here in Meade County, KY.  Today at or about 7:00 PM, I went into the garage, got in the car, closed the driver's door, and put on my seat belt, started and put the car into drive, &amp; moved the car out of the garage without incident.   Once outdoors in the driveway, I immediately stopped the car, leaving the OEM FOB inside of the running car, I got out of my seatbelt, opened the car door and exited the car.  Leaving the driver's door open,  I went back into the garage to get something I had accidently left behind.   I returned immediately to the car, got into the car, closed the door, and put on my seatbelt.  When leaving the driveway, I noticed that the door ajar light came on.  I immediately stopped the car, put it into park, and attempted to close and lock the door, but it would not close and lock.   I attempted to close and lock the door several times using the OEM FOB, but it did not help.  After a closer look at the driver's door lock on the outside of the car, it appears that the lock assembly is coming apart!  This is the first time this has happened.  As a result of this significant safety concern, I had to immediately park the car back into the garage and now it will remain parked until I can get it repaired.  I noticed that other Ford products had similar lock failures, but thus far no recall has been issued for the 2016 Lincoln MKC.  I am shocked!  This lock failure could have cost me my life and the life of my spouse who was with me in the car.  I hope that NHTSA will investigate my claim and issue a prompt recall for the 2016 Lincoln MKC.  Again, my VIN number is 5LMCJ2C90GU[XXX] and the car has 60,036 miles on the odometer.  Thank you.</t>
  </si>
  <si>
    <t>1FMCU0F7XKU</t>
  </si>
  <si>
    <t>The inside door panel clips have broken and now the door is unopenable</t>
  </si>
  <si>
    <t>ESCAPE - 2019. The inside door panel clips have broken and now the door is unopenable</t>
  </si>
  <si>
    <t>1FATP8UH4J5</t>
  </si>
  <si>
    <t xml:space="preserve">The passenger door become unlatched while driving.  This happened on numerous occasions. </t>
  </si>
  <si>
    <t xml:space="preserve">MUSTANG - 2018. The passenger door become unlatched while driving.  This happened on numerous occasions. </t>
  </si>
  <si>
    <t>THE DRIVER'S AND PASSENGER SIDE WINDSHIELD PILLAR MOLDINGS ARE LOOSE AND COMING OFF AND MAKING A VIBRATION SOUND WHILE DRIVING AT ANY SPEED OVER 30 MPH. I HAVE READ MULTIPLE COMPLAINTS OF THEM FLYING OFF WHILE DRIVING AND POTENTIALLY CAUSING AN ACCIDENT TO OTHER MOTORISTS.   PLASTIC MOLDING AT THE DOORS IS BE MELTING AND WARPING IN SEVERAL AREAS.</t>
  </si>
  <si>
    <t>EXPLORER - 2017. THE DRIVER'S AND PASSENGER SIDE WINDSHIELD PILLAR MOLDINGS ARE LOOSE AND COMING OFF AND MAKING A VIBRATION SOUND WHILE DRIVING AT ANY SPEED OVER 30 MPH. I HAVE READ MULTIPLE COMPLAINTS OF THEM FLYING OFF WHILE DRIVING AND POTENTIALLY CAUSING AN ACCIDENT TO OTHER MOTORISTS.   PLASTIC MOLDING AT THE DOORS IS BE MELTING AND WARPING IN SEVERAL AREAS.</t>
  </si>
  <si>
    <t>1FTFW1E50JK</t>
  </si>
  <si>
    <t xml:space="preserve">The truck bed is weak; 40lbs dumbbell put a dent in the sidewall and this shows the potential lack of strength within the vehicle. </t>
  </si>
  <si>
    <t xml:space="preserve">SHEET METAL | DENTS / DINGS </t>
  </si>
  <si>
    <t xml:space="preserve">F-150 - 2018. The truck bed is weak; 40lbs dumbbell put a dent in the sidewall and this shows the potential lack of strength within the vehicle. </t>
  </si>
  <si>
    <t>1FA6P8AM5F5</t>
  </si>
  <si>
    <t>The trunk opens while driving.  It opens without warning and not every time.  Also the trunk may or may not open when using the key fob, button inside or outside.</t>
  </si>
  <si>
    <t>MUSTANG - 2015. The trunk opens while driving.  It opens without warning and not every time.  Also the trunk may or may not open when using the key fob, button inside or outside.</t>
  </si>
  <si>
    <t>1FTEW1CPXJK</t>
  </si>
  <si>
    <t>Back windshield blown out without impact.  Vehicle was parked in driveway and had not been driven for several days.</t>
  </si>
  <si>
    <t>F-150 - 2018. Back windshield blown out without impact.  Vehicle was parked in driveway and had not been driven for several days.</t>
  </si>
  <si>
    <t>1FM5K7B8XDG</t>
  </si>
  <si>
    <t>Passenger door ajar warning signal stays on even when the door is shut which is causing all my lights to stay on and my car not locking because the door is saying itâ€™s ajar when it is not.</t>
  </si>
  <si>
    <t>EXPLORER - 2013. Passenger door ajar warning signal stays on even when the door is shut which is causing all my lights to stay on and my car not locking because the door is saying itâ€™s ajar when it is not.</t>
  </si>
  <si>
    <t>1FT8W3DT5DE</t>
  </si>
  <si>
    <t>The contact owns a 2013 Ford F-350. The contact stated that the taillights were starting to crack between the taillights and the tailgate on both sides. The vehicle was not diagnosed nor repaired. The manufacturer was informed of the failure. The contact was informed that the Vin was not under recall. The failure mileage was approximately 87,000.</t>
  </si>
  <si>
    <t>TAIL LIGHTS | CRACKED</t>
  </si>
  <si>
    <t>Bill Brown Ford</t>
  </si>
  <si>
    <t>F-350 - 2013. The contact owns a 2013 Ford F-350. The contact stated that the taillights were starting to crack between the taillights and the tailgate on both sides. The vehicle was not diagnosed nor repaired. The manufacturer was informed of the failure. The contact was informed that the Vin was not under recall. The failure mileage was approximately 87,000.</t>
  </si>
  <si>
    <t>1FT7W2BT9HE</t>
  </si>
  <si>
    <t xml:space="preserve">The contact stated that while turning into a parking lot, it was discovered that the tailgate inadvertently went down while hauling a fifth-wheel trailer causing damage to the doors on the trailer and damage to the tailgate. The contact mentioned that the vehicle was equipped with a push-button automatic tailgate release and believed it was the cause of the failure. The contact was able to continue driving to the residence. The vehicle was not diagnosed nor repaired. The manufacturer was made aware of the failure. The approximate failure mileage was 32,000. </t>
  </si>
  <si>
    <t xml:space="preserve">F-250 - 2017. The contact stated that while turning into a parking lot, it was discovered that the tailgate inadvertently went down while hauling a fifth-wheel trailer causing damage to the doors on the trailer and damage to the tailgate. The contact mentioned that the vehicle was equipped with a push-button automatic tailgate release and believed it was the cause of the failure. The contact was able to continue driving to the residence. The vehicle was not diagnosed nor repaired. The manufacturer was made aware of the failure. The approximate failure mileage was 32,000. </t>
  </si>
  <si>
    <t>MAJ3S2FE0LC</t>
  </si>
  <si>
    <t xml:space="preserve">Car was parked in the driveway and back windshield shattered out of no where. We were outside when we heard the explosion as it happened. </t>
  </si>
  <si>
    <t xml:space="preserve">ECOSPORT - 2020. Car was parked in the driveway and back windshield shattered out of no where. We were outside when we heard the explosion as it happened. </t>
  </si>
  <si>
    <t>1FM5K8HT0GG</t>
  </si>
  <si>
    <t>The electronic door clocks are continuously failing where the door cannot be opened in an emergent situation. On 6/24/20 the front driver door latch had to be replaced and on 03/21/21 the left rear door latch had to be replaced. Presently the right rear door latch is not operating and the vehicle has been scheduled for service on 7/9/21.. When these locks fail you are unable to open the doors unless you can reach the lock to pull up. In an emergency such as a crash or fire this failure can be fatal. It appears that there is a design flaw or defect with these locks. Review of internet blogs reveal this may be a common unreported problem that needs immediate attention. In the event there are emergent circumstances requiring the removal of a child or elderly this may be tragic.</t>
  </si>
  <si>
    <t>EXPLORER - 2016. The electronic door clocks are continuously failing where the door cannot be opened in an emergent situation. On 6/24/20 the front driver door latch had to be replaced and on 03/21/21 the left rear door latch had to be replaced. Presently the right rear door latch is not operating and the vehicle has been scheduled for service on 7/9/21.. When these locks fail you are unable to open the doors unless you can reach the lock to pull up. In an emergency such as a crash or fire this failure can be fatal. It appears that there is a design flaw or defect with these locks. Review of internet blogs reveal this may be a common unreported problem that needs immediate attention. In the event there are emergent circumstances requiring the removal of a child or elderly this may be tragic.</t>
  </si>
  <si>
    <t>EXCURSION</t>
  </si>
  <si>
    <t>1FMNU43S5YE</t>
  </si>
  <si>
    <t xml:space="preserve">Sunroof glass flew off the vehicle.  It hit a car behind me.  Was driving about 60 mph.  Happened June 29, 2021 at approximately 10:45 am.  </t>
  </si>
  <si>
    <t xml:space="preserve">EXCURSION - 2000. Sunroof glass flew off the vehicle.  It hit a car behind me.  Was driving about 60 mph.  Happened June 29, 2021 at approximately 10:45 am.  </t>
  </si>
  <si>
    <t>T/L1 - EXCURSION [00-05]</t>
  </si>
  <si>
    <t>L1 - EXCURSION</t>
  </si>
  <si>
    <t>L1 - EXCURSION (NA-RETIRED)</t>
  </si>
  <si>
    <t>3LN6L5D95HR</t>
  </si>
  <si>
    <t xml:space="preserve">1) Every used miz I test drove had a super hard jerk out of first gear including the one I purchased, I was told it was fine, went to another dealership and was told the transmission clutch was gone, repaired under warranty. 2) Gas tank door spring failed, saw its a common problem with Ford Lincoln vehicles, dealer replaced entire door housing sleeve, not covered under warranty, had to be installed twice after coming out after incorrectly installed. 3) Front headlights lens spider web cracking. When purchased I saw small stress cracks at top by hood 3 to 7 months later entire lens/globe housing look like shattered glass but still in tacted, not covered under warranty, now passenger light starting to look the same. Only had the car 13 months. Dealer service rep ask do I drive car alot or drive in the rain, I was shocked. 4) Rear trunk tail light across entire back end full of moisture. Not covered under warranty. Every since 2007 this seem to be a common problem with every car I had to poor designed product that consumer have to pay for and shouldn't. It will cost thousands of dollars to replace. </t>
  </si>
  <si>
    <t>HEADLIGHTS | CRACKED</t>
  </si>
  <si>
    <t xml:space="preserve">MKZ - 2017. 1) Every used miz I test drove had a super hard jerk out of first gear including the one I purchased, I was told it was fine, went to another dealership and was told the transmission clutch was gone, repaired under warranty. 2) Gas tank door spring failed, saw its a common problem with Ford Lincoln vehicles, dealer replaced entire door housing sleeve, not covered under warranty, had to be installed twice after coming out after incorrectly installed. 3) Front headlights lens spider web cracking. When purchased I saw small stress cracks at top by hood 3 to 7 months later entire lens/globe housing look like shattered glass but still in tacted, not covered under warranty, now passenger light starting to look the same. Only had the car 13 months. Dealer service rep ask do I drive car alot or drive in the rain, I was shocked. 4) Rear trunk tail light across entire back end full of moisture. Not covered under warranty. Every since 2007 this seem to be a common problem with every car I had to poor designed product that consumer have to pay for and shouldn't. It will cost thousands of dollars to replace. </t>
  </si>
  <si>
    <t>1FADP3F22DL</t>
  </si>
  <si>
    <t>I had a recall for door latches to the ford focus My back passenger door automatically open while my son was sitting in his car on when I was making a left on a street Took my vehicle to Riverside ford an their technician told me they couldn't repair the door latches because the recall expired</t>
  </si>
  <si>
    <t>FOCUS - 2013. I had a recall for door latches to the ford focus My back passenger door automatically open while my son was sitting in his car on when I was making a left on a street Took my vehicle to Riverside ford an their technician told me they couldn't repair the door latches because the recall expired</t>
  </si>
  <si>
    <t>1FDXE4FS5GD</t>
  </si>
  <si>
    <t>Driverâ€™s side extended towing mirror (Ford e450 Class C RV) began closing back toward door while on interstate at normal speed. I rolled down window to push it back out, and the arm extension and mirror fell down out of the â€œelbow jointâ€ basically hanging by the electrical cord.  Was able to exit interstate. Could not reinstall it. Had to tuck into cab door and wrap a pants belt around the arm and through the hand grip inside the door in order to get home. Dealer has ordered replacement mirror ETA 4 weeks or longer</t>
  </si>
  <si>
    <t>SIDE MIRRORS | LOOSEN</t>
  </si>
  <si>
    <t>E-450 - 2016. Driverâ€™s side extended towing mirror (Ford e450 Class C RV) began closing back toward door while on interstate at normal speed. I rolled down window to push it back out, and the arm extension and mirror fell down out of the â€œelbow jointâ€ basically hanging by the electrical cord.  Was able to exit interstate. Could not reinstall it. Had to tuck into cab door and wrap a pants belt around the arm and through the hand grip inside the door in order to get home. Dealer has ordered replacement mirror ETA 4 weeks or longer</t>
  </si>
  <si>
    <t>3FAHP0HA2CR</t>
  </si>
  <si>
    <t xml:space="preserve">Over the past few days driver side door would not open from the inside of the vehicle. Rolling down the window and opening the door from the outside is the only option in opening the driver side car door. This is a safety concern as if I were ever in need to exit the vehicle in an emergency manner I can not easily or quickly get out of the car weâ€™re under water, on fire, etc. My vehicle is not the only vehicle that is having this issue, I have heard reports from mechanics, other Ford Fusion Drivers, and personal experience that Ford Fusions from about 2006-2013 are having this issue. The issue needs to be addressed for safety concerns and is only happening on the drivers side door. </t>
  </si>
  <si>
    <t xml:space="preserve">FUSION - 2012. Over the past few days driver side door would not open from the inside of the vehicle. Rolling down the window and opening the door from the outside is the only option in opening the driver side car door. This is a safety concern as if I were ever in need to exit the vehicle in an emergency manner I can not easily or quickly get out of the car weâ€™re under water, on fire, etc. My vehicle is not the only vehicle that is having this issue, I have heard reports from mechanics, other Ford Fusion Drivers, and personal experience that Ford Fusions from about 2006-2013 are having this issue. The issue needs to be addressed for safety concerns and is only happening on the drivers side door. </t>
  </si>
  <si>
    <t>3FMCR9B60MR</t>
  </si>
  <si>
    <t>Had a rock hit my windshield in the lower left corner. It immediately started to crack approx 8". The next morning it grew to about 18+".  I have heard that the glass used is thinner than most. I feel this is a major concern to the consumers as if any little thing may crack these windshields and have the customer shell out more money to have them replaced everytime. I feel safety is a factor as well, causing possible shattering, etc. Car is scheduled for a safelite replacement.</t>
  </si>
  <si>
    <t>BRONCO SPORT - 2021. Had a rock hit my windshield in the lower left corner. It immediately started to crack approx 8". The next morning it grew to about 18+".  I have heard that the glass used is thinner than most. I feel this is a major concern to the consumers as if any little thing may crack these windshields and have the customer shell out more money to have them replaced everytime. I feel safety is a factor as well, causing possible shattering, etc. Car is scheduled for a safelite replacement.</t>
  </si>
  <si>
    <t>1FM5K8GT1JG</t>
  </si>
  <si>
    <t>Roofrack became detached while driving on freeway. Almost flew off in traffic and had to hold onto it while driving until I was able to pull over and tape it down. Almost flew off road while holding it down.</t>
  </si>
  <si>
    <t>EXPLORER - 2018. Roofrack became detached while driving on freeway. Almost flew off in traffic and had to hold onto it while driving until I was able to pull over and tape it down. Almost flew off road while holding it down.</t>
  </si>
  <si>
    <t>1FM5K7FH4HG</t>
  </si>
  <si>
    <t>While driving on a public road at approximately 55 mph the passenger side windshield trim piece flew off of my car. Fortunately, the piece did not strike any other vehicles on the road. I am now concerned that the driver's side windshield trim will also fly off while I am driving. At this time, Ford does not have a safety recall for this item. I have received a recall notice for another item. The notice indicates, "On your vehicle, it may be possible for the roof rail covers to become loose or detach from the vehicle". I scheduled an appointment to have this repaired but the service technician told me that they are not able to resolve the issue at this time. Apparently the initial "fix" did not work and Ford is trying to find another solution. These removable parts are a huge safety risk for everyone on the road. A recall and permanent solution is required to keep motorist safe.  Thank you.</t>
  </si>
  <si>
    <t>EXPLORER - 2017. While driving on a public road at approximately 55 mph the passenger side windshield trim piece flew off of my car. Fortunately, the piece did not strike any other vehicles on the road. I am now concerned that the driver's side windshield trim will also fly off while I am driving. At this time, Ford does not have a safety recall for this item. I have received a recall notice for another item. The notice indicates, "On your vehicle, it may be possible for the roof rail covers to become loose or detach from the vehicle". I scheduled an appointment to have this repaired but the service technician told me that they are not able to resolve the issue at this time. Apparently the initial "fix" did not work and Ford is trying to find another solution. These removable parts are a huge safety risk for everyone on the road. A recall and permanent solution is required to keep motorist safe.  Thank you.</t>
  </si>
  <si>
    <t>Door latches become undone as I drive causing the doors to open. This happens often and happened when I first bought the vehicle in 2017</t>
  </si>
  <si>
    <t>MUSTANG - 2015. Door latches become undone as I drive causing the doors to open. This happens often and happened when I first bought the vehicle in 2017</t>
  </si>
  <si>
    <t>1FMCU9HD5JU</t>
  </si>
  <si>
    <t>You may want to investigate this. I own a 2018 Ford Escape which I purchased new.  Two week ago the left rear passenger window was broken out. As I was in Idaho at the time, and had to drive back to Washington State, I drove the car down the highway at 55 MPH with the sunroof open and all other windows closed. No problem. I then closed the sunroof and the car shook violently to the point I thought the back door might be ripped off. We seldom open the back windows so I never experienced this before but it could cause an accident.</t>
  </si>
  <si>
    <t>WINDOW GLASS | CRACKED</t>
  </si>
  <si>
    <t>ESCAPE - 2018. You may want to investigate this. I own a 2018 Ford Escape which I purchased new.  Two week ago the left rear passenger window was broken out. As I was in Idaho at the time, and had to drive back to Washington State, I drove the car down the highway at 55 MPH with the sunroof open and all other windows closed. No problem. I then closed the sunroof and the car shook violently to the point I thought the back door might be ripped off. We seldom open the back windows so I never experienced this before but it could cause an accident.</t>
  </si>
  <si>
    <t>1FA6P8CF3F5</t>
  </si>
  <si>
    <t>The driver's side window will go up and down constantly when vehicle is turned off on my 2015 Mustang GT, so annoying and scary, hate for someones fingers to get caught in it, I can role them down and back up a million times and it still does it, I even open and shut the door multiple times, but still does it! Not sure what the insurance company would say about it if I told them. Maybe something to do with the lock, sensor, security system. When window is slighly down, it could be at risk for theft.  (and Ford, lets not even dicuss your Shi**y paint job!)</t>
  </si>
  <si>
    <t>WINDOW CONTROLS | MALFUNCTION</t>
  </si>
  <si>
    <t>MUSTANG - 2015. The driver's side window will go up and down constantly when vehicle is turned off on my 2015 Mustang GT, so annoying and scary, hate for someones fingers to get caught in it, I can role them down and back up a million times and it still does it, I even open and shut the door multiple times, but still does it! Not sure what the insurance company would say about it if I told them. Maybe something to do with the lock, sensor, security system. When window is slighly down, it could be at risk for theft.  (and Ford, lets not even dicuss your Shi**y paint job!)</t>
  </si>
  <si>
    <t>3FMCR9B68MR</t>
  </si>
  <si>
    <t xml:space="preserve">Small rock hit my windshield and caused a huge 12+ inch crack in the middle of the windshield. Started off as a small crack then grew. </t>
  </si>
  <si>
    <t xml:space="preserve">BRONCO SPORT - 2021. Small rock hit my windshield and caused a huge 12+ inch crack in the middle of the windshield. Started off as a small crack then grew. </t>
  </si>
  <si>
    <t>1FM5K8GT4GG</t>
  </si>
  <si>
    <t xml:space="preserve">While driving at 55+mph both driver side and passenger side A-pillar windshield covers vibrate.  Eventually the passenger side blew off during the drying cycle at a car wash.  Thankfully it was contained and did not fly off on the road and cause an incident.  There are more cases of this occurring on the highways as seen by searching the internet. </t>
  </si>
  <si>
    <t xml:space="preserve">EXPLORER - 2016. While driving at 55+mph both driver side and passenger side A-pillar windshield covers vibrate.  Eventually the passenger side blew off during the drying cycle at a car wash.  Thankfully it was contained and did not fly off on the road and cause an incident.  There are more cases of this occurring on the highways as seen by searching the internet. </t>
  </si>
  <si>
    <t xml:space="preserve">Roof Rail cap flew off on Highway. Complained of issue was told its under investigation but no fix is available </t>
  </si>
  <si>
    <t xml:space="preserve">EXPLORER - 2018. Roof Rail cap flew off on Highway. Complained of issue was told its under investigation but no fix is available </t>
  </si>
  <si>
    <t>1FMCU9J9XLU</t>
  </si>
  <si>
    <t>The contact owns a 2020 Ford Escape. The contact stated that the hands-free rear tailgate had on several occasions erroneously opened and closed without the close button being pressed or the open sensors being activated. The contact indicated that while retrieving groceries from the vehicle with the tailgate door raised the door suddenly began to close and hit the contact in the head causing a minor laceration. No medical treatment was required. The vehicle was taken to the local dealer who was unable to duplicate the failure and no service was performed.  The manufacturer was made aware of the failures but no assistance was offered and referred the contact to NHTSA. The failure mileage was 1,000.</t>
  </si>
  <si>
    <t>DePaula Ford</t>
  </si>
  <si>
    <t>ESCAPE - 2020. The contact owns a 2020 Ford Escape. The contact stated that the hands-free rear tailgate had on several occasions erroneously opened and closed without the close button being pressed or the open sensors being activated. The contact indicated that while retrieving groceries from the vehicle with the tailgate door raised the door suddenly began to close and hit the contact in the head causing a minor laceration. No medical treatment was required. The vehicle was taken to the local dealer who was unable to duplicate the failure and no service was performed.  The manufacturer was made aware of the failures but no assistance was offered and referred the contact to NHTSA. The failure mileage was 1,000.</t>
  </si>
  <si>
    <t>1FTEW1CF4FF</t>
  </si>
  <si>
    <t>Rear power windshield shattered while it was parked in the sun. We were on a hike and came back and the window was shattered. Temp was approximately 85 degrees. Rear bed cover was on and metal button was touching the window. Not sure what caused it to shatter</t>
  </si>
  <si>
    <t>F-150 - 2015. Rear power windshield shattered while it was parked in the sun. We were on a hike and came back and the window was shattered. Temp was approximately 85 degrees. Rear bed cover was on and metal button was touching the window. Not sure what caused it to shatter</t>
  </si>
  <si>
    <t>2LMDJ6JKXBB</t>
  </si>
  <si>
    <t>The contact owns a 2011 Lincoln MKX. The contact stated that the driverâ€™s side front door latch was faulty which caused the door ajar warning light to illuminate while the door was properly closed. The alarm system would also activate intermittently due to the door ajar warning light being illuminated. The vehicle was not diagnosed nor repaired by an independent mechanic or dealer. The manufacturer was made aware of the failure and informed the contact that the vehicle was out of warranty coverage. The contact was referred to the NHTSA for assistance. The failure mileage was 124,799.</t>
  </si>
  <si>
    <t>MKX - 2011. The contact owns a 2011 Lincoln MKX. The contact stated that the driverâ€™s side front door latch was faulty which caused the door ajar warning light to illuminate while the door was properly closed. The alarm system would also activate intermittently due to the door ajar warning light being illuminated. The vehicle was not diagnosed nor repaired by an independent mechanic or dealer. The manufacturer was made aware of the failure and informed the contact that the vehicle was out of warranty coverage. The contact was referred to the NHTSA for assistance. The failure mileage was 124,799.</t>
  </si>
  <si>
    <t xml:space="preserve">Passenger door opens randomly while driving at highway speeds.  Lights come on door unlatched and opens. Even when no one is in the passenger seat. </t>
  </si>
  <si>
    <t xml:space="preserve">MUSTANG - 2016. Passenger door opens randomly while driving at highway speeds.  Lights come on door unlatched and opens. Even when no one is in the passenger seat. </t>
  </si>
  <si>
    <t>1FAHP3FN3AW</t>
  </si>
  <si>
    <t>Both rear doors will not stay closed as the latches do not work. The doors will swing open when driving if not secured with a strap, making it unsafe to have passengers in the back seat. Other models and different years of the same model have had recalls issued for the same issue. I haven't taken it to be inspected as I cannot afford to pay $140 at the dealership for the diagnosis. I did not own the vehicle when the issue first occurred so I don't know if there were any warning signals prior to the issue appearing.</t>
  </si>
  <si>
    <t>FOCUS - 2010. Both rear doors will not stay closed as the latches do not work. The doors will swing open when driving if not secured with a strap, making it unsafe to have passengers in the back seat. Other models and different years of the same model have had recalls issued for the same issue. I haven't taken it to be inspected as I cannot afford to pay $140 at the dealership for the diagnosis. I did not own the vehicle when the issue first occurred so I don't know if there were any warning signals prior to the issue appearing.</t>
  </si>
  <si>
    <t>1FMCU02739K</t>
  </si>
  <si>
    <t>The hinges on the glass for the tail lift corroded causing the back window to drop. This poses a safety hazard when driving or opening the back window on the tail lift.</t>
  </si>
  <si>
    <t>ESCAPE - 2009. The hinges on the glass for the tail lift corroded causing the back window to drop. This poses a safety hazard when driving or opening the back window on the tail lift.</t>
  </si>
  <si>
    <t>1FMCU0C7XCK</t>
  </si>
  <si>
    <t>The contact owns a 2012 Ford Escape. The contact stated that water entered the vehicle through an unknown opening in the trunk. The vehicle was not diagnosed nor repaired. The manufacturer was informed of the failure and the contact was referred to the NHTSA to file a complaint. The failure mileage was approximately 60,000.</t>
  </si>
  <si>
    <t>ESCAPE - 2012. The contact owns a 2012 Ford Escape. The contact stated that water entered the vehicle through an unknown opening in the trunk. The vehicle was not diagnosed nor repaired. The manufacturer was informed of the failure and the contact was referred to the NHTSA to file a complaint. The failure mileage was approximately 60,000.</t>
  </si>
  <si>
    <t>1FT7W2BT3JE</t>
  </si>
  <si>
    <t>The contact owns a 2018 Ford F-250. The contact stated while driving at various speeds, the tailgate opened intermittently without warning. The contact then received notification of NHTSA Campaign Number: 19V864000 (Latches/Locks/Linkages). The dealer was notified, and the vehicle was repaired under the recall. The contact stated that soon after the recall was serviced, the failure recurred. The manufacturer had been notified of the failure and filed a complaint. The vehicle was not repaired. The failure mileage was 25,224.</t>
  </si>
  <si>
    <t>Sunnyvale Ford</t>
  </si>
  <si>
    <t>F-250 - 2018. The contact owns a 2018 Ford F-250. The contact stated while driving at various speeds, the tailgate opened intermittently without warning. The contact then received notification of NHTSA Campaign Number: 19V864000 (Latches/Locks/Linkages). The dealer was notified, and the vehicle was repaired under the recall. The contact stated that soon after the recall was serviced, the failure recurred. The manufacturer had been notified of the failure and filed a complaint. The vehicle was not repaired. The failure mileage was 25,224.</t>
  </si>
  <si>
    <t>The tail gate lowered on its own while we were driving down a high way and towing our camper.  It dented the propane tanks and shifted the hitch system in addition to totaling the tail gate.</t>
  </si>
  <si>
    <t>F-150 - 2020. The tail gate lowered on its own while we were driving down a high way and towing our camper.  It dented the propane tanks and shifted the hitch system in addition to totaling the tail gate.</t>
  </si>
  <si>
    <t>The contact owns a 2017 Ford Mustang. The contact stated that while his wife was driving 45 mph, the passengerâ€™s side front door inadvertently opened. The driver reached over and closed and locked the door however, the failure recurred. There was no warning light illuminated. The vehicle was not diagnosed nor repaired. The manufacturer was not made aware of the failure. The approximate failure mileage 60,000.</t>
  </si>
  <si>
    <t>MUSTANG - 2017. The contact owns a 2017 Ford Mustang. The contact stated that while his wife was driving 45 mph, the passengerâ€™s side front door inadvertently opened. The driver reached over and closed and locked the door however, the failure recurred. There was no warning light illuminated. The vehicle was not diagnosed nor repaired. The manufacturer was not made aware of the failure. The approximate failure mileage 60,000.</t>
  </si>
  <si>
    <t>1FMCU03188K</t>
  </si>
  <si>
    <t>The back liftgate glass on my 2008 ford escape separated from latch and exploded when closing.</t>
  </si>
  <si>
    <t>ESCAPE - 2008. The back liftgate glass on my 2008 ford escape separated from latch and exploded when closing.</t>
  </si>
  <si>
    <t>1FM5K8GT7HG</t>
  </si>
  <si>
    <t>A Pillar trim broke and flew off.  This happened on both sides of the windshield.  Passenger side hit windshield and ejected over vehicle.  Drivers side slammed to drivers door window then continued on behind vehicle.  If window had been open the sharp edges plastic would have hit driver.  Motorcycles or convertibles behind vehicle may also be in danger.</t>
  </si>
  <si>
    <t>EXPLORER - 2017. A Pillar trim broke and flew off.  This happened on both sides of the windshield.  Passenger side hit windshield and ejected over vehicle.  Drivers side slammed to drivers door window then continued on behind vehicle.  If window had been open the sharp edges plastic would have hit driver.  Motorcycles or convertibles behind vehicle may also be in danger.</t>
  </si>
  <si>
    <t>2FMHK6C89EB</t>
  </si>
  <si>
    <t xml:space="preserve">My car thinks passenger door is constantly open. And my car alarm goes off sporadically all hours of day and night. Rain sleet or snow even hot weather. </t>
  </si>
  <si>
    <t xml:space="preserve">FLEX - 2014. My car thinks passenger door is constantly open. And my car alarm goes off sporadically all hours of day and night. Rain sleet or snow even hot weather. </t>
  </si>
  <si>
    <t>1FTEW1EG6JF</t>
  </si>
  <si>
    <t>The sunroof rail broken is the big issue for this Ford F-150 from 2015 to 2020.   A lot of F150 between 2015 and 2020 have the sunroof issue which manufactures still not recall for this widely sunroof issue.  If you search F150 sunroof issue it will come up a lot on the internet.</t>
  </si>
  <si>
    <t>F-150 - 2018. The sunroof rail broken is the big issue for this Ford F-150 from 2015 to 2020.   A lot of F150 between 2015 and 2020 have the sunroof issue which manufactures still not recall for this widely sunroof issue.  If you search F150 sunroof issue it will come up a lot on the internet.</t>
  </si>
  <si>
    <t>1FAHP2E86HG</t>
  </si>
  <si>
    <t>The contact owns a 2017 Ford Taurus. The contact stated while driving at various speeds, the keypad lock detached from the driverâ€™s side door. The contact also stated that whenever it rained, he was not able to enter the vehicle using the keypad lock. The contact stated no warning light was illuminated. The vehicle was taken to a local dealer where it was diagnosed with the keypad lock needing to be replaced. The vehicle was repaired however, the failure recurred. The manufacturer had been informed of the failure and referred the contact to a local dealer for assistance. The failure mileage was approximately 5,000.</t>
  </si>
  <si>
    <t>AutoNation Ford East</t>
  </si>
  <si>
    <t>TAURUS - 2017. The contact owns a 2017 Ford Taurus. The contact stated while driving at various speeds, the keypad lock detached from the driverâ€™s side door. The contact also stated that whenever it rained, he was not able to enter the vehicle using the keypad lock. The contact stated no warning light was illuminated. The vehicle was taken to a local dealer where it was diagnosed with the keypad lock needing to be replaced. The vehicle was repaired however, the failure recurred. The manufacturer had been informed of the failure and referred the contact to a local dealer for assistance. The failure mileage was approximately 5,000.</t>
  </si>
  <si>
    <t>Tailgate released while driving</t>
  </si>
  <si>
    <t>F-150 - 2018. Tailgate released while driving</t>
  </si>
  <si>
    <t>3FAHP0HA5BR</t>
  </si>
  <si>
    <t>- Abrupt failure of driver door mechanism. Driver now unable to exit vehicle without opening window and reaching around to open from outside. On-line research discloses this is a common problem with this model. - Risk is clear, driver may need to exit vehicle quickly in an emergency. - Problem is clear and has not been reproduced or confirmed by others. - Problem occurred without warning to days ago.</t>
  </si>
  <si>
    <t>FUSION - 2011. - Abrupt failure of driver door mechanism. Driver now unable to exit vehicle without opening window and reaching around to open from outside. On-line research discloses this is a common problem with this model. - Risk is clear, driver may need to exit vehicle quickly in an emergency. - Problem is clear and has not been reproduced or confirmed by others. - Problem occurred without warning to days ago.</t>
  </si>
  <si>
    <t>2FMDK3JC8BB</t>
  </si>
  <si>
    <t xml:space="preserve">Door ajar warning even though the door is closed. Doors will not lock and interior lights remain on. </t>
  </si>
  <si>
    <t xml:space="preserve">EDGE - 2011. Door ajar warning even though the door is closed. Doors will not lock and interior lights remain on. </t>
  </si>
  <si>
    <t>1FM5K7B92DG</t>
  </si>
  <si>
    <t>The contact owns a 2013 Ford Explorer. The contact stated that the passengerâ€™s side door failed to latch properly. No warning light was illuminated. The contact stated tied the door shut to continue to drive the vehicle. The vehicle was not diagnosed nor repaired. The contact stated that in February 2021 the driverâ€™s side door latch was replaced, not the passengerâ€™s side door latch. The manufacturer was notified of the failure and informed the contact that the Vin was not under recall. The failure mileage was approximate 102,000.</t>
  </si>
  <si>
    <t>Gus Machado Ford of Hialeah</t>
  </si>
  <si>
    <t>FL</t>
  </si>
  <si>
    <t>EXPLORER - 2013. The contact owns a 2013 Ford Explorer. The contact stated that the passengerâ€™s side door failed to latch properly. No warning light was illuminated. The contact stated tied the door shut to continue to drive the vehicle. The vehicle was not diagnosed nor repaired. The contact stated that in February 2021 the driverâ€™s side door latch was replaced, not the passengerâ€™s side door latch. The manufacturer was notified of the failure and informed the contact that the Vin was not under recall. The failure mileage was approximate 102,000.</t>
  </si>
  <si>
    <t>1FT8W3B66HE</t>
  </si>
  <si>
    <t>My 2017 F-350 Ford pickup had a safety recall (recall #19S48) for an unintended tailgate opening. In March 2020 I brought the truck to Ford of Smithown to make the necessary repairs. I had 16,664 miles on the truck. In July 2021 the tailgate has opened up several times while driving. One time when towing a 5th wheel camper and as a result there is damage to the tailgate and 5th wheel camper. The truck's current mileage is 22,685.</t>
  </si>
  <si>
    <t>F-350 - 2017. My 2017 F-350 Ford pickup had a safety recall (recall #19S48) for an unintended tailgate opening. In March 2020 I brought the truck to Ford of Smithown to make the necessary repairs. I had 16,664 miles on the truck. In July 2021 the tailgate has opened up several times while driving. One time when towing a 5th wheel camper and as a result there is damage to the tailgate and 5th wheel camper. The truck's current mileage is 22,685.</t>
  </si>
  <si>
    <t>1FMCU9GD6HU</t>
  </si>
  <si>
    <t>There are thousands of complaints regarding this vehicle year and model paint pealing around the windshield.  First it was my left and now its my right.  This is a known issue with Ford!</t>
  </si>
  <si>
    <t>ESCAPE - 2017. There are thousands of complaints regarding this vehicle year and model paint pealing around the windshield.  First it was my left and now its my right.  This is a known issue with Ford!</t>
  </si>
  <si>
    <t>1FT7W2A68KE</t>
  </si>
  <si>
    <t>when my headlights are on, many times my rear lights do not work. This has never been so when first turned on but they go off later (I have after market side marker lights on my truck so I can see this). If I move the headlight switch one direction or the other, they will come on, Then I can move it back and they will stay on. May not happen again for days, or may happen again in minutes. I spoke with the dealer, and they have no bulletins about this issue and can not address until they stop working all together. Since then I have been watching trucks of this body style and see them go past with headlights on, then I look in my mirror and many do not have any tail lights lit. In this week alone I have counted 17 trucks with no tail lights when head lights are on. In a standard pickup that does not have side marker lights it would be impossible to know this is occurring. I bough this truck new in June of 2019 and had noticed that pulling my trailer, that many times the trailer side marker lights would go out driving down the road. I assumed the trailer had an issue. It wasn't until April 16, 2021 that I noticed this issue. I had an after market body installed after removing the pickup bed, and the following day, I noticed  this issue. I assumed a ground issue with the body install, but later that day they came on and stayed on so I  assumed the ground during installation had been faulty and resolved itself. This week I came out of a store with truck running because my help was inside truck and noticed the tail lights were not on, but head lights were. Once I moved switch on notch, they came on as described above, that is when I contacted Ford Dealer to no resolve and began watching other trucks and discovered I am not alone in this issue.</t>
  </si>
  <si>
    <t>HEADLIGHTS | INOPERATIVE</t>
  </si>
  <si>
    <t>F-250 - 2019. when my headlights are on, many times my rear lights do not work. This has never been so when first turned on but they go off later (I have after market side marker lights on my truck so I can see this). If I move the headlight switch one direction or the other, they will come on, Then I can move it back and they will stay on. May not happen again for days, or may happen again in minutes. I spoke with the dealer, and they have no bulletins about this issue and can not address until they stop working all together. Since then I have been watching trucks of this body style and see them go past with headlights on, then I look in my mirror and many do not have any tail lights lit. In this week alone I have counted 17 trucks with no tail lights when head lights are on. In a standard pickup that does not have side marker lights it would be impossible to know this is occurring. I bough this truck new in June of 2019 and had noticed that pulling my trailer, that many times the trailer side marker lights would go out driving down the road. I assumed the trailer had an issue. It wasn't until April 16, 2021 that I noticed this issue. I had an after market body installed after removing the pickup bed, and the following day, I noticed  this issue. I assumed a ground issue with the body install, but later that day they came on and stayed on so I  assumed the ground during installation had been faulty and resolved itself. This week I came out of a store with truck running because my help was inside truck and noticed the tail lights were not on, but head lights were. Once I moved switch on notch, they came on as described above, that is when I contacted Ford Dealer to no resolve and began watching other trucks and discovered I am not alone in this issue.</t>
  </si>
  <si>
    <t>2FMHK6DT7DB</t>
  </si>
  <si>
    <t>The right rear door keeps showing that it's open on the dash when its physically closed. The alarm goes off at night when the vehicle is locked because the door will randomly show it's open when its actually closed. I was told by Ford that the parts were $450 plus dollars to fix the problem and that's not including labor. Ive also found out that I'm not the only Flex owner dealing with this issue that should be covered under warranty.</t>
  </si>
  <si>
    <t>FLEX - 2013. The right rear door keeps showing that it's open on the dash when its physically closed. The alarm goes off at night when the vehicle is locked because the door will randomly show it's open when its actually closed. I was told by Ford that the parts were $450 plus dollars to fix the problem and that's not including labor. Ive also found out that I'm not the only Flex owner dealing with this issue that should be covered under warranty.</t>
  </si>
  <si>
    <t>3FA6P0LU8JR</t>
  </si>
  <si>
    <t xml:space="preserve">Trunk pops open unprompted frequently, often while driving. This is an electrical issue that Ford is not fixing </t>
  </si>
  <si>
    <t xml:space="preserve">FUSION - 2018. Trunk pops open unprompted frequently, often while driving. This is an electrical issue that Ford is not fixing </t>
  </si>
  <si>
    <t>GRAND MARQUIS</t>
  </si>
  <si>
    <t>2MEHM75V89X</t>
  </si>
  <si>
    <t>Driver side door jambed locked. Cannot exit the vehicle without sliding across to passenger door.</t>
  </si>
  <si>
    <t>GRAND MARQUIS - 2009. Driver side door jambed locked. Cannot exit the vehicle without sliding across to passenger door.</t>
  </si>
  <si>
    <t>1FM5K8D85KG</t>
  </si>
  <si>
    <t xml:space="preserve">Roof rail covers are falling off. Ford dealer where purchased has repaired this trouble three times and the covers are now detached worse than ever. Dealer where purchased refuses to work on the vehicle and told me to take the vehicle elsewhere. Needs to be corrected before the covers come off at highway speeds and possibly create a catastrophic situation for vehicles following. </t>
  </si>
  <si>
    <t xml:space="preserve">EXPLORER - 2019. Roof rail covers are falling off. Ford dealer where purchased has repaired this trouble three times and the covers are now detached worse than ever. Dealer where purchased refuses to work on the vehicle and told me to take the vehicle elsewhere. Needs to be corrected before the covers come off at highway speeds and possibly create a catastrophic situation for vehicles following. </t>
  </si>
  <si>
    <t>5XYZUDLB0FG</t>
  </si>
  <si>
    <t>The contact owns a 2019 Jayco Alante manufactured on a 2015 Ford F53 chassis. The contact stated while driving 28 mph, the front grill detached from the RV inadvertently. The contact took the RV to the local dealer, where it was diagnosed with needing the grill to be replaced however, the dealer did not provide the service at their location. The dealer referred the contact to a body shop for the repair. The RV was not yet repaired. The manufacturer had not been informed of the failure. The failure mileage was approximately 7,376.</t>
  </si>
  <si>
    <t>COWL GRILLE | LOOSE / DETACHED</t>
  </si>
  <si>
    <t>TCRV</t>
  </si>
  <si>
    <t>F53 - 2018. The contact owns a 2019 Jayco Alante manufactured on a 2015 Ford F53 chassis. The contact stated while driving 28 mph, the front grill detached from the RV inadvertently. The contact took the RV to the local dealer, where it was diagnosed with needing the grill to be replaced however, the dealer did not provide the service at their location. The dealer referred the contact to a body shop for the repair. The RV was not yet repaired. The manufacturer had not been informed of the failure. The failure mileage was approximately 7,376.</t>
  </si>
  <si>
    <t>3FA6P0CD0KR</t>
  </si>
  <si>
    <t>The contact owns a 2019 Ford Fusion. The contact stated that on several occasions while driving or stationary, the trunk would independently open without warning. The contact reached out to a dealer and made an appointment to have the vehicle inspected. The manufacturer had yet to be notified of the failure. The vehicle was not yet repaired. The failure mileage was approximately 36,000.</t>
  </si>
  <si>
    <t>FUSION - 2019. The contact owns a 2019 Ford Fusion. The contact stated that on several occasions while driving or stationary, the trunk would independently open without warning. The contact reached out to a dealer and made an appointment to have the vehicle inspected. The manufacturer had yet to be notified of the failure. The vehicle was not yet repaired. The failure mileage was approximately 36,000.</t>
  </si>
  <si>
    <t>1FMCU0GX5DU</t>
  </si>
  <si>
    <t>The contact owns a 2013 FORD Escape. The contact stated that the windshield wiper motors lost functionality. The vehicle was diagnosed but not yet repaired. The manufacturer was informed of failure and told the contact that the Vin was not under recall regarding the failure. The failure mileage was approximately 76,000.</t>
  </si>
  <si>
    <t>ESCAPE - 2013. The contact owns a 2013 FORD Escape. The contact stated that the windshield wiper motors lost functionality. The vehicle was diagnosed but not yet repaired. The manufacturer was informed of failure and told the contact that the Vin was not under recall regarding the failure. The failure mileage was approximately 76,000.</t>
  </si>
  <si>
    <t>The â€œVistaâ€ sunroof on my car is stuck open.  This allows rain to come into my car providing hazardous driving conditions.  The Ford dealer wants $4000 to repair &amp; $500 to close.  Iâ€™ve asked Ford several times for a detailed breakdown of costs, they have not provided anything to date.</t>
  </si>
  <si>
    <t>EDGE - 2011. The â€œVistaâ€ sunroof on my car is stuck open.  This allows rain to come into my car providing hazardous driving conditions.  The Ford dealer wants $4000 to repair &amp; $500 to close.  Iâ€™ve asked Ford several times for a detailed breakdown of costs, they have not provided anything to date.</t>
  </si>
  <si>
    <t>1FM5K8GT7GG</t>
  </si>
  <si>
    <t xml:space="preserve">2016 Ford Explorer Sport. Roof rail recall may be the cause for extreme water damage that burned out the sunroof motor, drenched the interior carpet, interior roof material, navigation and charging docks do not work. Ford not acknowledging and states after diagnostic check I have to pay 2600 to replace motor and once sunroof opens they can determine where the water leak is coming from. Also after complaining of carbon monoxide smell in cabin and multiple doctors visit with dizziness, trouble breathing I found that this is not just an issue Iâ€™m having. This car has had many more issues and Ford just repeats that warranty doesnâ€™t cover it warranty expired. These are huge issues with the manufacturing. Car only has 35k miles and issues started in 2020. </t>
  </si>
  <si>
    <t xml:space="preserve">EXPLORER - 2016. 2016 Ford Explorer Sport. Roof rail recall may be the cause for extreme water damage that burned out the sunroof motor, drenched the interior carpet, interior roof material, navigation and charging docks do not work. Ford not acknowledging and states after diagnostic check I have to pay 2600 to replace motor and once sunroof opens they can determine where the water leak is coming from. Also after complaining of carbon monoxide smell in cabin and multiple doctors visit with dizziness, trouble breathing I found that this is not just an issue Iâ€™m having. This car has had many more issues and Ford just repeats that warranty doesnâ€™t cover it warranty expired. These are huge issues with the manufacturing. Car only has 35k miles and issues started in 2020. </t>
  </si>
  <si>
    <t>I have experienced multiple occasions of issues with the power tailgate release on my 2017 Ford F-250 Super Duty truck. In most cases, the problem exhibits as a failure to open when the button is pushed, but what I believe makes it a safety issue is that on two separate occasions, the tailgate has opened while driving down the highway, without the open button being pressed. This could result in items being carried in the vehicle falling into the roadway at highway speeds, which could result in serious injuries or death to other drivers on the roadway.</t>
  </si>
  <si>
    <t>F-250 - 2017. I have experienced multiple occasions of issues with the power tailgate release on my 2017 Ford F-250 Super Duty truck. In most cases, the problem exhibits as a failure to open when the button is pushed, but what I believe makes it a safety issue is that on two separate occasions, the tailgate has opened while driving down the highway, without the open button being pressed. This could result in items being carried in the vehicle falling into the roadway at highway speeds, which could result in serious injuries or death to other drivers on the roadway.</t>
  </si>
  <si>
    <t>3FMCR9B62MR</t>
  </si>
  <si>
    <t>Windshield cracked 15 days after purchase. There was no sign of any damage that could have caused the crack. Also, with lane keep assist vehicle will steer entirely into other lane without any correction from the safety system</t>
  </si>
  <si>
    <t>BRONCO SPORT - 2021. Windshield cracked 15 days after purchase. There was no sign of any damage that could have caused the crack. Also, with lane keep assist vehicle will steer entirely into other lane without any correction from the safety system</t>
  </si>
  <si>
    <t>1FATP8EM4F5</t>
  </si>
  <si>
    <t>The contact owns a 2015 Ford Mustang. The contact stated while driving at various speeds, the passengerâ€™s side door opened inadvertently. The dealer was not contacted or informed of the failure. The vehicle was not repaired. The manufacturer was notified of the failure and informed the contact that the VIN was not under recall. The approximate failure mileage was 130,000.</t>
  </si>
  <si>
    <t>MUSTANG - 2015. The contact owns a 2015 Ford Mustang. The contact stated while driving at various speeds, the passengerâ€™s side door opened inadvertently. The dealer was not contacted or informed of the failure. The vehicle was not repaired. The manufacturer was notified of the failure and informed the contact that the VIN was not under recall. The approximate failure mileage was 130,000.</t>
  </si>
  <si>
    <t>3LN6L2GK8DR</t>
  </si>
  <si>
    <t>The contact owns a 2013 Lincoln MKZ. The contact received notification of NHTSA campaign number: 20V331000 (Latches/Locks/Linkages). The contact stated that when he attempted to close the front driverâ€™s side door, the door latch would not secure the lock. The contact used a dog leash to secure the door to the door frame to prevent the door from opening while driving. The dealer and 3 other unknown dealers were made aware of the failure however, the contact was informed that repair parts were not readily available and had to be ordered from the manufacturer. The vehicle was not repaired. The manufacturer was made aware of the failure but informed the contact that the vehicle had to be taken to a Lincoln dealer, not a Ford dealer for the recall repair. The failure mileage was 71,000.</t>
  </si>
  <si>
    <t>Big Country Ford Lincoln</t>
  </si>
  <si>
    <t>MKZ - 2013. The contact owns a 2013 Lincoln MKZ. The contact received notification of NHTSA campaign number: 20V331000 (Latches/Locks/Linkages). The contact stated that when he attempted to close the front driverâ€™s side door, the door latch would not secure the lock. The contact used a dog leash to secure the door to the door frame to prevent the door from opening while driving. The dealer and 3 other unknown dealers were made aware of the failure however, the contact was informed that repair parts were not readily available and had to be ordered from the manufacturer. The vehicle was not repaired. The manufacturer was made aware of the failure but informed the contact that the vehicle had to be taken to a Lincoln dealer, not a Ford dealer for the recall repair. The failure mileage was 71,000.</t>
  </si>
  <si>
    <t xml:space="preserve">Window Master Switch  and door wire harness on drivers door does not operate.  Can not open any windows on the vehicle.  Rear windows will not open from rear door switches also. In case of accident windows can not be opened for exit purposes.  Can not open windows if stopped by a police officer, whereas, they may feel threatened by occupant in vehicle.  Is this a safety feature to be able to open windows. Ford dealer performed a vehicle check on May 20, 2021 and indicated the door harness may need replacement and the window master switch. Ford indicated the vehicle is 7 years old and the part is likely not made by Ford anymore. Ford has no way to correct the issue. There were no warning lights, messages, regarding the stoppage on May 20, 2021 </t>
  </si>
  <si>
    <t xml:space="preserve">EDGE - 2014. Window Master Switch  and door wire harness on drivers door does not operate.  Can not open any windows on the vehicle.  Rear windows will not open from rear door switches also. In case of accident windows can not be opened for exit purposes.  Can not open windows if stopped by a police officer, whereas, they may feel threatened by occupant in vehicle.  Is this a safety feature to be able to open windows. Ford dealer performed a vehicle check on May 20, 2021 and indicated the door harness may need replacement and the window master switch. Ford indicated the vehicle is 7 years old and the part is likely not made by Ford anymore. Ford has no way to correct the issue. There were no warning lights, messages, regarding the stoppage on May 20, 2021 </t>
  </si>
  <si>
    <t>1FM5K8D89HG</t>
  </si>
  <si>
    <t>Trim pieces flying off while driving down highway. Keyless entry trim flew off while driving.</t>
  </si>
  <si>
    <t>EXPLORER - 2017. Trim pieces flying off while driving down highway. Keyless entry trim flew off while driving.</t>
  </si>
  <si>
    <t>1FATP8UH0K5</t>
  </si>
  <si>
    <t xml:space="preserve">While driving on highways, passenger door will suddenly partially unlatch and open door warning tone and advisory displays on the dash. I must pull over in order to open and reclose the door. First event was several months ago and I assumed it was an isolated event. It has increased in frequency to at least once a week. The door is closed and locked yet it comes partially unlatched and seems to only occur at highway speeds between 60mph and 75mph. Highly distracting when driving on interstate highway and I am unsure if it comes unlatched all the way since I have not had a passenger when this occurs. Poses safety hazard both as distraction and unsafe door lock. </t>
  </si>
  <si>
    <t xml:space="preserve">MUSTANG - 2019. While driving on highways, passenger door will suddenly partially unlatch and open door warning tone and advisory displays on the dash. I must pull over in order to open and reclose the door. First event was several months ago and I assumed it was an isolated event. It has increased in frequency to at least once a week. The door is closed and locked yet it comes partially unlatched and seems to only occur at highway speeds between 60mph and 75mph. Highly distracting when driving on interstate highway and I am unsure if it comes unlatched all the way since I have not had a passenger when this occurs. Poses safety hazard both as distraction and unsafe door lock. </t>
  </si>
  <si>
    <t>1FTEW1EF0GF</t>
  </si>
  <si>
    <t xml:space="preserve">1.  THE WIPERS WILL NOT SHUT OFF.  i HAD T PULL THE FUSE TO GET THEM TO STOP.  aS A RESULT, THE WIPERS LEFT SEVERAL SCRATCHES ACROSS MY WINDSHIELD MAKING IT DIFFICULT TO SEE.  2.  THE DRIVERS SEAT HEIGHT ADJUSTMENT DOES NOT FULLY EXTENT TO THE FULL HEIGHT SIMILAR TO THE PASSENGER SEAL MAXIMUM HEIGHT.  AS A SHORT PERSON THIS MIKJES IT DIFFICULT TO SEE OVER THE STEERING WHEEL.  ADDITIONALY, THE DRIVERS AND PASSENGERS SEAT HEATING AND COOLING SYSTEMS DO NOT WORK.    </t>
  </si>
  <si>
    <t xml:space="preserve">F-150 - 2016. 1.  THE WIPERS WILL NOT SHUT OFF.  i HAD T PULL THE FUSE TO GET THEM TO STOP.  aS A RESULT, THE WIPERS LEFT SEVERAL SCRATCHES ACROSS MY WINDSHIELD MAKING IT DIFFICULT TO SEE.  2.  THE DRIVERS SEAT HEIGHT ADJUSTMENT DOES NOT FULLY EXTENT TO THE FULL HEIGHT SIMILAR TO THE PASSENGER SEAL MAXIMUM HEIGHT.  AS A SHORT PERSON THIS MIKJES IT DIFFICULT TO SEE OVER THE STEERING WHEEL.  ADDITIONALY, THE DRIVERS AND PASSENGERS SEAT HEATING AND COOLING SYSTEMS DO NOT WORK.    </t>
  </si>
  <si>
    <t>2FMDK3KC3DB</t>
  </si>
  <si>
    <t xml:space="preserve">My wife an I have 3 kids. An the rear driverside door latch reads 90% of the time that the door is open but it's not. At night we have to open an shut the door atleast 30 times to get the lights to go off in the Ford edge. Recently on a new issue we lost our brakes. Had to pay to replace the brake booster and master cylinder. As the mechanic got it together he went to bleed the brakes an only front driver an rear passenger bleed. The other 2 wouldn't bleed at all. Which made me get a tow truck an had to take it to corwen Ford in Springfield,  mo today. </t>
  </si>
  <si>
    <t xml:space="preserve">EDGE - 2013. My wife an I have 3 kids. An the rear driverside door latch reads 90% of the time that the door is open but it's not. At night we have to open an shut the door atleast 30 times to get the lights to go off in the Ford edge. Recently on a new issue we lost our brakes. Had to pay to replace the brake booster and master cylinder. As the mechanic got it together he went to bleed the brakes an only front driver an rear passenger bleed. The other 2 wouldn't bleed at all. Which made me get a tow truck an had to take it to corwen Ford in Springfield,  mo today. </t>
  </si>
  <si>
    <t>1FADP3L9XEL</t>
  </si>
  <si>
    <t>Just to get it out of the way, my vehicle is currently in Italy due to my work location. The car is also US spec but was transported here. Approximately 2 months ago, my rear driver door latch gave out, this causes my door to swing wide open since it is unable to latch on and lock. After having this issue, I found out that there was a recall for this already. I then took the vehicle to the nearest Ford dealership to me. They said  they would email me when the part came in since they have to order it first, about a month goes by and no email so I drive there again and they say they have the part. I am then told to make a date to get the work done, roll over a few days and I get the car there and drop it off and wait. After the long 2 hours, I am informed that they replaced the 2 front door latches, then they proceed to tell me that the recall is only for the front doors and that I would have to pay out of pocket to get the rear latches done. Confused, I show them the statement from the Ford and NHTSA website that states, "OWNERS WILL BE NOTIFIED BY MAIL AND INSTRUCTED TO TAKE THEIR VEHICLE TO A FORD OR LINCOLN DEALER TO HAVE ALL AFFECTED DOOR LATCHES REPLACED WITH A MORE ROBUST SERVICE PART. THERE WILL BE NO CHARGE FOR THIS SERVICE.". To this day, I am still being told that same information from them that it is not covered in that recall. I am now stuck and don't know what to do since I cannot get the work done any where else because of my location. I have tried using the Chat Now feature on Fords' website without any luck.</t>
  </si>
  <si>
    <t>FOCUS - 2014. Just to get it out of the way, my vehicle is currently in Italy due to my work location. The car is also US spec but was transported here. Approximately 2 months ago, my rear driver door latch gave out, this causes my door to swing wide open since it is unable to latch on and lock. After having this issue, I found out that there was a recall for this already. I then took the vehicle to the nearest Ford dealership to me. They said  they would email me when the part came in since they have to order it first, about a month goes by and no email so I drive there again and they say they have the part. I am then told to make a date to get the work done, roll over a few days and I get the car there and drop it off and wait. After the long 2 hours, I am informed that they replaced the 2 front door latches, then they proceed to tell me that the recall is only for the front doors and that I would have to pay out of pocket to get the rear latches done. Confused, I show them the statement from the Ford and NHTSA website that states, "OWNERS WILL BE NOTIFIED BY MAIL AND INSTRUCTED TO TAKE THEIR VEHICLE TO A FORD OR LINCOLN DEALER TO HAVE ALL AFFECTED DOOR LATCHES REPLACED WITH A MORE ROBUST SERVICE PART. THERE WILL BE NO CHARGE FOR THIS SERVICE.". To this day, I am still being told that same information from them that it is not covered in that recall. I am now stuck and don't know what to do since I cannot get the work done any where else because of my location. I have tried using the Chat Now feature on Fords' website without any luck.</t>
  </si>
  <si>
    <t>2FMPK3J85HB</t>
  </si>
  <si>
    <t>2017 ford Edge Rear panoramic glass randomly cracked while parked. Took to dealer they said it was stress cracks that it would cost approximately $1800.00 to replace. Car has 37,000 miles and is out of warranty. Poor quality and craftsmanship should not be on the consumer's nor should car insurance have to pay for these repairs.</t>
  </si>
  <si>
    <t>EDGE - 2017. 2017 ford Edge Rear panoramic glass randomly cracked while parked. Took to dealer they said it was stress cracks that it would cost approximately $1800.00 to replace. Car has 37,000 miles and is out of warranty. Poor quality and craftsmanship should not be on the consumer's nor should car insurance have to pay for these repairs.</t>
  </si>
  <si>
    <t>The contact owns a 2018 Ford Explorer. The contact stated that moisture had been entering the vehicle from an unknown place. The moisture had acuminated on the front driverâ€™s side floor and later spread throughout the entire floor of the vehicle. The contact also stated that a strong mold odor was inside the vehicle. The contact had taken the vehicle to a dealer where they informed her that the failure was not related to NHTSA Campaign Number: 21V316000 (Structure) for which the Vin was included. The manufacturer was not notified of the failure. The vehicle was not repaired. The failure mileage was approximately 55,000.</t>
  </si>
  <si>
    <t>Tipton Motors, Inc.</t>
  </si>
  <si>
    <t>EXPLORER - 2018. The contact owns a 2018 Ford Explorer. The contact stated that moisture had been entering the vehicle from an unknown place. The moisture had acuminated on the front driverâ€™s side floor and later spread throughout the entire floor of the vehicle. The contact also stated that a strong mold odor was inside the vehicle. The contact had taken the vehicle to a dealer where they informed her that the failure was not related to NHTSA Campaign Number: 21V316000 (Structure) for which the Vin was included. The manufacturer was not notified of the failure. The vehicle was not repaired. The failure mileage was approximately 55,000.</t>
  </si>
  <si>
    <t>The contact owns a 2018 Ford Edge. The contact stated while driving approximately 50-55 mph, the contact heard a loud explosion. The contact pulled over and checked outside of the vehicle but did not see any damage. The contact restarted the vehicle and started driving and heard wind inside the cabin of the vehicle. The contact pulled over and inspected the vehicle and became aware that the sunroof glass had shattered. There was no impact to the sunroof that could have caused the sunroof to shatter. The dealer was made aware of the failure and provided the contact an estimate for the repair. The vehicle was not repaired. The manufacturer was not made aware of the failure. The failure mileage was approximately 68,000. The VIN was unavailable.</t>
  </si>
  <si>
    <t>Village Ford</t>
  </si>
  <si>
    <t>EDGE - 2018. The contact owns a 2018 Ford Edge. The contact stated while driving approximately 50-55 mph, the contact heard a loud explosion. The contact pulled over and checked outside of the vehicle but did not see any damage. The contact restarted the vehicle and started driving and heard wind inside the cabin of the vehicle. The contact pulled over and inspected the vehicle and became aware that the sunroof glass had shattered. There was no impact to the sunroof that could have caused the sunroof to shatter. The dealer was made aware of the failure and provided the contact an estimate for the repair. The vehicle was not repaired. The manufacturer was not made aware of the failure. The failure mileage was approximately 68,000. The VIN was unavailable.</t>
  </si>
  <si>
    <t>1FATP8UH1G5</t>
  </si>
  <si>
    <t>The contact owns a 2016 Ford Mustang. The contact stated that while driving at an undisclosed speed, the passenger and driverâ€™s side doors would open inadvertently even though the doors were locked. The dealer was made aware of the failure but informed the contact that there was no recall associated with the Vin. The vehicle was not repaired. The manufacturer was made aware of the failure but informed the contact that there was no recall associated with the Vin. The failure mileage was 85,000.</t>
  </si>
  <si>
    <t>King Cotton Ford</t>
  </si>
  <si>
    <t>MUSTANG - 2016. The contact owns a 2016 Ford Mustang. The contact stated that while driving at an undisclosed speed, the passenger and driverâ€™s side doors would open inadvertently even though the doors were locked. The dealer was made aware of the failure but informed the contact that there was no recall associated with the Vin. The vehicle was not repaired. The manufacturer was made aware of the failure but informed the contact that there was no recall associated with the Vin. The failure mileage was 85,000.</t>
  </si>
  <si>
    <t>1FTFW1EG9HF</t>
  </si>
  <si>
    <t xml:space="preserve">Intermittent wipers do not shut off. </t>
  </si>
  <si>
    <t xml:space="preserve">F-150 - 2017. Intermittent wipers do not shut off. </t>
  </si>
  <si>
    <t>1FDXE4FN7MD</t>
  </si>
  <si>
    <t xml:space="preserve">2021 ENTEGRA ODYSSEY. CONSUMER WRITES IN REGARDS TO SAFETY RECALL 20V-780.  THE CONSUMER STATED THAT THE VEHICLE WAS DAMAGED DURING A FLOOR REPAIR. THE FRONT WINDOW SHADE, THERE WAS A LEAK UNDER THE BATHROOM VANITY,, AND THE VANITY TRIM WAS DAMAGED.  THE CONSUMER ALSO STATED THE DEALER WAS SUPPOSED TO ORDER PARTS TO COMPLETE THE RECALL REPAIR. THE DEALER STALLED ON ORDERING THE NECESSARY PARTS. </t>
  </si>
  <si>
    <t>WINDOW | OPENING / CLOSING TROUBLES</t>
  </si>
  <si>
    <t xml:space="preserve">E-450 - 2021. 2021 ENTEGRA ODYSSEY. CONSUMER WRITES IN REGARDS TO SAFETY RECALL 20V-780.  THE CONSUMER STATED THAT THE VEHICLE WAS DAMAGED DURING A FLOOR REPAIR. THE FRONT WINDOW SHADE, THERE WAS A LEAK UNDER THE BATHROOM VANITY,, AND THE VANITY TRIM WAS DAMAGED.  THE CONSUMER ALSO STATED THE DEALER WAS SUPPOSED TO ORDER PARTS TO COMPLETE THE RECALL REPAIR. THE DEALER STALLED ON ORDERING THE NECESSARY PARTS. </t>
  </si>
  <si>
    <t>2FMDK3KC3EB</t>
  </si>
  <si>
    <t xml:space="preserve">Door ajar light strays on although door is completely closer, not allowing for door to lock and causing a distracting dinging sound with trying to drive, this also causes the other doors not to lock, as well as kills the battery leaving people stranded. </t>
  </si>
  <si>
    <t xml:space="preserve">EDGE - 2014. Door ajar light strays on although door is completely closer, not allowing for door to lock and causing a distracting dinging sound with trying to drive, this also causes the other doors not to lock, as well as kills the battery leaving people stranded. </t>
  </si>
  <si>
    <t>5LMCJ2C99LU</t>
  </si>
  <si>
    <t>The moon roof (the rear one that does not open) shattered for no apparent reason!  The glass broke into many pieces and fell inside the car . I have no idea what could have caused this I was not driving and was not parked beneath anything?</t>
  </si>
  <si>
    <t>CORSAIR - 2020. The moon roof (the rear one that does not open) shattered for no apparent reason!  The glass broke into many pieces and fell inside the car . I have no idea what could have caused this I was not driving and was not parked beneath anything?</t>
  </si>
  <si>
    <t>5LM5J7XC8LG</t>
  </si>
  <si>
    <t>Built at Chicago Plant October 2019 purchased Sept 30, 2020.    Multiple and ongoing instances where back up camera when put into reverse goes to a blue screen and you cannot see what is behind you in the back up camera. it also cant assist in advising you there is oncoming traffic.  APMI completely replaced and several software updates.  THIS IS A SAFETY ISSUE  Radio and info screen will freeze up  passenger doors would not open - switches replaced  windows would not roll down - shop reprogrammed</t>
  </si>
  <si>
    <t>AVIATOR - 2020. Built at Chicago Plant October 2019 purchased Sept 30, 2020.    Multiple and ongoing instances where back up camera when put into reverse goes to a blue screen and you cannot see what is behind you in the back up camera. it also cant assist in advising you there is oncoming traffic.  APMI completely replaced and several software updates.  THIS IS A SAFETY ISSUE  Radio and info screen will freeze up  passenger doors would not open - switches replaced  windows would not roll down - shop reprogrammed</t>
  </si>
  <si>
    <t>2FMPK3J96GB</t>
  </si>
  <si>
    <t xml:space="preserve">Rear Windshield Shattered due to no cause, no impact, nothing.  I was just driving down the road to town and it just Popped and shattered.  I could not see out the rear window and pieces kept falling from the bottom of window.  It was very unsafe to drive the car with the windshield shattered like this.  NO quick fix, no available glass on the island and working right now to try to get it repaired.  It happened today, 7/31/21. </t>
  </si>
  <si>
    <t xml:space="preserve">EDGE - 2016. Rear Windshield Shattered due to no cause, no impact, nothing.  I was just driving down the road to town and it just Popped and shattered.  I could not see out the rear window and pieces kept falling from the bottom of window.  It was very unsafe to drive the car with the windshield shattered like this.  NO quick fix, no available glass on the island and working right now to try to get it repaired.  It happened today, 7/31/21. </t>
  </si>
  <si>
    <t xml:space="preserve">Had a child in car seat when the passenger door opened thank goodness I was in driveway.  I have a door that does not close due to the recall latch and part is on back order.  NO ETA from local Ford company.  In the meantime door does not close and Iâ€™m left waiting for who knows how long for the parts to arrive for a recall that Ford has been aware of for years.  </t>
  </si>
  <si>
    <t xml:space="preserve">ESCAPE - 2014. Had a child in car seat when the passenger door opened thank goodness I was in driveway.  I have a door that does not close due to the recall latch and part is on back order.  NO ETA from local Ford company.  In the meantime door does not close and Iâ€™m left waiting for who knows how long for the parts to arrive for a recall that Ford has been aware of for years.  </t>
  </si>
  <si>
    <t>1FMCU9J9XDU</t>
  </si>
  <si>
    <t>cannot open passenger side back door from inside or outside     safety hazard if one has to exit the vehicle quickly     just happened   looked on internet, it is a common problem for this vehicle    no warning</t>
  </si>
  <si>
    <t>ESCAPE - 2013. cannot open passenger side back door from inside or outside     safety hazard if one has to exit the vehicle quickly     just happened   looked on internet, it is a common problem for this vehicle    no warning</t>
  </si>
  <si>
    <t>2FMPK4K86JB</t>
  </si>
  <si>
    <t xml:space="preserve">Moisture in rear tail lights and rear reflector on tailgate. Moisture is excessive and Causing streaks and puddles to form in tail lights. Water and Moisture blocks and distorts light from brake lights and tail lights lowering visibility of these lights which could result in accident. </t>
  </si>
  <si>
    <t xml:space="preserve">EDGE - 2018. Moisture in rear tail lights and rear reflector on tailgate. Moisture is excessive and Causing streaks and puddles to form in tail lights. Water and Moisture blocks and distorts light from brake lights and tail lights lowering visibility of these lights which could result in accident. </t>
  </si>
  <si>
    <t xml:space="preserve">Left rear door ajar light remains on even when door is fully closed.  Interior lights remain on while driving.  Vehicle is garaged when not in use.  </t>
  </si>
  <si>
    <t xml:space="preserve">EDGE - 2013. Left rear door ajar light remains on even when door is fully closed.  Interior lights remain on while driving.  Vehicle is garaged when not in use.  </t>
  </si>
  <si>
    <t>1FT7W2B6XJE</t>
  </si>
  <si>
    <t>The contact owns a 2018 Ford F-250. The contact stated while driving at various speeds, the liftgate inadvertently unlocked causing the contents in the bed of the truck to spill out onto the roadway. The contact stated there was no warning light illuminated. The vehicle was diagnosed but not yet repaired. The manufacturer was informed of the failure but offered no assistance. The failure mileage was approximately 20,000.</t>
  </si>
  <si>
    <t>F-250 - 2018. The contact owns a 2018 Ford F-250. The contact stated while driving at various speeds, the liftgate inadvertently unlocked causing the contents in the bed of the truck to spill out onto the roadway. The contact stated there was no warning light illuminated. The vehicle was diagnosed but not yet repaired. The manufacturer was informed of the failure but offered no assistance. The failure mileage was approximately 20,000.</t>
  </si>
  <si>
    <t>1FT8W3BT6LE</t>
  </si>
  <si>
    <t>The tailgate randomly opens. Sometimes the instrument cluster will give a warning. Today, the tailgate opened while towing a small utility trailer and struck the trailer damaging the tailgate.</t>
  </si>
  <si>
    <t>F-350 - 2020. The tailgate randomly opens. Sometimes the instrument cluster will give a warning. Today, the tailgate opened while towing a small utility trailer and struck the trailer damaging the tailgate.</t>
  </si>
  <si>
    <t xml:space="preserve">The failed component is the Roof Rail Caps. One of mine came off on the car wash. The other Roof Rail Cap keeps coming loose just driving around, I have to check the second Roof Rail Cap so it too does not fly off on the highway or come off in the car wash. I now have just the one Roof Rail Cap and it looks terrible. </t>
  </si>
  <si>
    <t xml:space="preserve">EXPLORER - 2018. The failed component is the Roof Rail Caps. One of mine came off on the car wash. The other Roof Rail Cap keeps coming loose just driving around, I have to check the second Roof Rail Cap so it too does not fly off on the highway or come off in the car wash. I now have just the one Roof Rail Cap and it looks terrible. </t>
  </si>
  <si>
    <t>2FMDK4KC2EB</t>
  </si>
  <si>
    <t>door ajar warning dome lights stay on doors don't lock child opened door while moving</t>
  </si>
  <si>
    <t>EDGE - 2014. door ajar warning dome lights stay on doors don't lock child opened door while moving</t>
  </si>
  <si>
    <t>3FA6P0H77GR</t>
  </si>
  <si>
    <t>Rear door will close completely but the latch will not hold the door closed. It reopens when you step away.</t>
  </si>
  <si>
    <t>FUSION - 2016. Rear door will close completely but the latch will not hold the door closed. It reopens when you step away.</t>
  </si>
  <si>
    <t>NM0GE9F78G1</t>
  </si>
  <si>
    <t>The windshield was leaking at the top on my van and my friends, both 2016 Ford Transit Connect's. passenger vans. It then popped out at the top when cleaning the inside of the windshield with a cloth, not pushing. Both of ours have now been replaced but think others should be checked. I was told by installer it could have come loose during an accident or even while driving at higher speeds on the highways. The seal, if any had been installed on the top edge, was not attached to the windshields glass. When I was at Kelly Ford in Melbourne Florida, for a recall repair, they are the one that pushed on the glass when cleaning it after their car wash. My friend's van was also at Kelly Ford where they were fixing the brakes that had locked up and failed right after she bought it. They replaced her windshield. They told me to get it fixed on my own which I did.</t>
  </si>
  <si>
    <t>TRANSIT CONNECT - 2016. The windshield was leaking at the top on my van and my friends, both 2016 Ford Transit Connect's. passenger vans. It then popped out at the top when cleaning the inside of the windshield with a cloth, not pushing. Both of ours have now been replaced but think others should be checked. I was told by installer it could have come loose during an accident or even while driving at higher speeds on the highways. The seal, if any had been installed on the top edge, was not attached to the windshields glass. When I was at Kelly Ford in Melbourne Florida, for a recall repair, they are the one that pushed on the glass when cleaning it after their car wash. My friend's van was also at Kelly Ford where they were fixing the brakes that had locked up and failed right after she bought it. They replaced her windshield. They told me to get it fixed on my own which I did.</t>
  </si>
  <si>
    <t>Windshield is too thin and is prone to cracking very quickly. The windshield needs to be made out of thicker glass.</t>
  </si>
  <si>
    <t>BRONCO SPORT - 2021. Windshield is too thin and is prone to cracking very quickly. The windshield needs to be made out of thicker glass.</t>
  </si>
  <si>
    <t>1FMCU9HD7KU</t>
  </si>
  <si>
    <t xml:space="preserve">I was driving along in a Eagle Grove. Iowa when my Escape's collision assist was shut off, then the traction control light started to come on and off. i tried to shut it off with a button but it wouldn't listen. Also my engine acted like it was dying I could only go about 5 miles per hour. I found a parking lot, pulled in and shut the car off hoping the computer would reset. I waited a bit, tried the Escape and everything was fine. I drove off. This Escape was in a car crash in Feb.2021 the brakes failed and my son was driving we hit another SUV. Now I wonder if someone shut off our brakes. I am scared now, I think someone is trying to harm me. </t>
  </si>
  <si>
    <t>CONTROL LIGHT | MALFUNCTION</t>
  </si>
  <si>
    <t xml:space="preserve">ESCAPE - 2019. I was driving along in a Eagle Grove. Iowa when my Escape's collision assist was shut off, then the traction control light started to come on and off. i tried to shut it off with a button but it wouldn't listen. Also my engine acted like it was dying I could only go about 5 miles per hour. I found a parking lot, pulled in and shut the car off hoping the computer would reset. I waited a bit, tried the Escape and everything was fine. I drove off. This Escape was in a car crash in Feb.2021 the brakes failed and my son was driving we hit another SUV. Now I wonder if someone shut off our brakes. I am scared now, I think someone is trying to harm me. </t>
  </si>
  <si>
    <t>1FMCU9G98FU</t>
  </si>
  <si>
    <t>The contact owns a 2015 Ford Escape. The contact stated that the rear driverâ€™s side door failed to latch after multiple attempts to close the door. The contact wrapped a bungee cord around the door and drove the vehicle to a dealer. The contact was informed by the dealer that her vehicle was included in NHTSA Campaign Number: 16V643000 (Latches/Locks/Linkages) and the vehicle was left overnight for the repair. The next day, the contact received a call from the dealer and was informed that the recall repair would not be performed due to damage to the front driverâ€™s side door. The contact stated that an attempt to break into her vehicle had been made months prior which left a hole right above the front driver side door handle. The contact was provided an estimate to repair the damage so that recall repair could be performed. The manufacturer was also notified of the failure and the contact was provided a case number. The vehicle was not repaired. The failure mileage was approximately 117,400.</t>
  </si>
  <si>
    <t>ESCAPE - 2015. The contact owns a 2015 Ford Escape. The contact stated that the rear driverâ€™s side door failed to latch after multiple attempts to close the door. The contact wrapped a bungee cord around the door and drove the vehicle to a dealer. The contact was informed by the dealer that her vehicle was included in NHTSA Campaign Number: 16V643000 (Latches/Locks/Linkages) and the vehicle was left overnight for the repair. The next day, the contact received a call from the dealer and was informed that the recall repair would not be performed due to damage to the front driverâ€™s side door. The contact stated that an attempt to break into her vehicle had been made months prior which left a hole right above the front driver side door handle. The contact was provided an estimate to repair the damage so that recall repair could be performed. The manufacturer was also notified of the failure and the contact was provided a case number. The vehicle was not repaired. The failure mileage was approximately 117,400.</t>
  </si>
  <si>
    <t>The contact owns a 2018 Ford F-150. The contact stated that one side of the sunroof bracket fractured and detached from the vehicle. The vehicle was taken to the dealer for a transmission recall repair. While at the dealer, the sunroof was inspected. When the dealer attempted to open the sunroof, one of the brackets fractured and detached from the sunroof. The vehicle was not repaired and remained at the dealer. The manufacturer was made aware of the failure, informed the contact that the VIN was not included in a recall, and referred the contact to file a complaint with the NHTSA. The failure mileage was 39,500.</t>
  </si>
  <si>
    <t>Bruce Walters Ford Sales</t>
  </si>
  <si>
    <t>KY</t>
  </si>
  <si>
    <t>F-150 - 2018. The contact owns a 2018 Ford F-150. The contact stated that one side of the sunroof bracket fractured and detached from the vehicle. The vehicle was taken to the dealer for a transmission recall repair. While at the dealer, the sunroof was inspected. When the dealer attempted to open the sunroof, one of the brackets fractured and detached from the sunroof. The vehicle was not repaired and remained at the dealer. The manufacturer was made aware of the failure, informed the contact that the VIN was not included in a recall, and referred the contact to file a complaint with the NHTSA. The failure mileage was 39,500.</t>
  </si>
  <si>
    <t>1FMSK7FH4LG</t>
  </si>
  <si>
    <t>We were going down the Hwy about 65 no cars around our sunroof exploded we had the headliner closed and it was full of glass.  We thought at first we had a blow out but we saw all the glass in the middle of the sunroof no object or mark on car</t>
  </si>
  <si>
    <t>EXPLORER - 2020. We were going down the Hwy about 65 no cars around our sunroof exploded we had the headliner closed and it was full of glass.  We thought at first we had a blow out but we saw all the glass in the middle of the sunroof no object or mark on car</t>
  </si>
  <si>
    <t>1FADP5AU6DL</t>
  </si>
  <si>
    <t>We have a recall notice relating to the door latch that may come open while driving and the Ford dealer in Longmont, CO says they don't have parts to replace the defective door latch part. We have been waiting for several months now and the Ford dealer doesn't have the parts. We don't feel safe driving the car until this recall can be fixed.</t>
  </si>
  <si>
    <t>C-MAX - 2013. We have a recall notice relating to the door latch that may come open while driving and the Ford dealer in Longmont, CO says they don't have parts to replace the defective door latch part. We have been waiting for several months now and the Ford dealer doesn't have the parts. We don't feel safe driving the car until this recall can be fixed.</t>
  </si>
  <si>
    <t>1FATP8UH7J5</t>
  </si>
  <si>
    <t>Passenger door becomes unlatched and the door open light comes on at high way speeds. I have to stop, open the door and slam it shut. It happens repeatedly.</t>
  </si>
  <si>
    <t>MUSTANG - 2018. Passenger door becomes unlatched and the door open light comes on at high way speeds. I have to stop, open the door and slam it shut. It happens repeatedly.</t>
  </si>
  <si>
    <t>Door switch problem -even when all doors are shut ,control panel is telling you a door is ajared -interior light stays on --can not lock car with remote --because it thinks door is open .  if I try to lock my doors when I try to drive doors will not lock-safety issue right there.  now I was informed by ford in January 2020 for the first time about this customer satisfaction problem as they called it . At this time the problem did not happen that often and the covid virus problem had keep us at home . when we were able to go out safely I brought car to my dealership and showed the paper work and the service dept said it is not covered anymore and I would have to pay $500.00 approximately. I called Ford from there and they would not give the ok on fixing it, where they would be able to do while I was there for regular maintenance. I advised them that I was only informed by that one letter in 2020. I have been having them do my service since I bought car in 2013 and nothing was ever mentioned about this problem . and now problem with door is continuous and I feel it should be taken care of by Ford.  You have my vin # please have someone get back to me on what I should do to have this repaired by Ford.</t>
  </si>
  <si>
    <t>EDGE - 2013. Door switch problem -even when all doors are shut ,control panel is telling you a door is ajared -interior light stays on --can not lock car with remote --because it thinks door is open .  if I try to lock my doors when I try to drive doors will not lock-safety issue right there.  now I was informed by ford in January 2020 for the first time about this customer satisfaction problem as they called it . At this time the problem did not happen that often and the covid virus problem had keep us at home . when we were able to go out safely I brought car to my dealership and showed the paper work and the service dept said it is not covered anymore and I would have to pay $500.00 approximately. I called Ford from there and they would not give the ok on fixing it, where they would be able to do while I was there for regular maintenance. I advised them that I was only informed by that one letter in 2020. I have been having them do my service since I bought car in 2013 and nothing was ever mentioned about this problem . and now problem with door is continuous and I feel it should be taken care of by Ford.  You have my vin # please have someone get back to me on what I should do to have this repaired by Ford.</t>
  </si>
  <si>
    <t>1FT8W4DT8LE</t>
  </si>
  <si>
    <t>On two separate occasions, while towing a 5th wheel trailer, the tailgate opened by itself, coming in contact with the 5th wheel while turning. There was no warning or indication that the tailgate had opened. The tailgate was not opened by a person or by a bumping the keyfob -- it opened completely on its own.</t>
  </si>
  <si>
    <t>F-450 - 2020. On two separate occasions, while towing a 5th wheel trailer, the tailgate opened by itself, coming in contact with the 5th wheel while turning. There was no warning or indication that the tailgate had opened. The tailgate was not opened by a person or by a bumping the keyfob -- it opened completely on its own.</t>
  </si>
  <si>
    <t>1FT8W3DT5ME</t>
  </si>
  <si>
    <t>Electronic tailgate on the 2021 Ford F-350 is opening on its own while driving. Doesn't matter the speed...its happened at 10 mph and at 60 mph. This is a critical issue since it is damaging RVs. My latest occurrence is noted in the Additional Details section, but it has now happened three (3) times since I purchased brand new with 6 miles on it...now has about 10,900 miles.  There was a recall on model years 2019 and prior for this very symptom caused by moisture getting into the wiring harness.</t>
  </si>
  <si>
    <t>F-350 - 2021. Electronic tailgate on the 2021 Ford F-350 is opening on its own while driving. Doesn't matter the speed...its happened at 10 mph and at 60 mph. This is a critical issue since it is damaging RVs. My latest occurrence is noted in the Additional Details section, but it has now happened three (3) times since I purchased brand new with 6 miles on it...now has about 10,900 miles.  There was a recall on model years 2019 and prior for this very symptom caused by moisture getting into the wiring harness.</t>
  </si>
  <si>
    <t>The contact owns a 2019 Ford Mustang. The contact stated that the front passenger door failed. The contact stated while driving at various speeds the front passengerâ€™s door was unlatched independently. The contact received a warning on the instrument panel that the passengerâ€™s door was unlatched. The contact was able to move onto the road shoulder and secured the front passenger door latch. The contact stated that the failure recurred several times. The vehicle was taken to the dealer to have a diagnostic test performed. The manufacturer advised that the vehicle was not included in NHTSA Campaign 17V652000 (Latches/Locks/Linkage). The vehicle was not repaired. The approximate failure mileage was 35,000.</t>
  </si>
  <si>
    <t>Auto Nation Ford Mobile</t>
  </si>
  <si>
    <t>AL</t>
  </si>
  <si>
    <t>MUSTANG - 2019. The contact owns a 2019 Ford Mustang. The contact stated that the front passenger door failed. The contact stated while driving at various speeds the front passengerâ€™s door was unlatched independently. The contact received a warning on the instrument panel that the passengerâ€™s door was unlatched. The contact was able to move onto the road shoulder and secured the front passenger door latch. The contact stated that the failure recurred several times. The vehicle was taken to the dealer to have a diagnostic test performed. The manufacturer advised that the vehicle was not included in NHTSA Campaign 17V652000 (Latches/Locks/Linkage). The vehicle was not repaired. The approximate failure mileage was 35,000.</t>
  </si>
  <si>
    <t>1FT8W4DT1ME</t>
  </si>
  <si>
    <t xml:space="preserve">While towing my gooseneck horse trailer the tailgate opened randomly.  I had towed for about 20 miles and got off the freeway and was driving through a parking lot when it happened.  When I turned the tailgate struck the horse trailer causing body parts to fall in the roadway which could be dangerous to other motorist.  Normally when the tailgate is open a message appears on the dash.  No message was received, no buttons on keys or dash were depressed to cause this to occur.  </t>
  </si>
  <si>
    <t xml:space="preserve">F-450 SD - 2021. While towing my gooseneck horse trailer the tailgate opened randomly.  I had towed for about 20 miles and got off the freeway and was driving through a parking lot when it happened.  When I turned the tailgate struck the horse trailer causing body parts to fall in the roadway which could be dangerous to other motorist.  Normally when the tailgate is open a message appears on the dash.  No message was received, no buttons on keys or dash were depressed to cause this to occur.  </t>
  </si>
  <si>
    <t>1FT8W3BT1ME</t>
  </si>
  <si>
    <t xml:space="preserve">Tailgate has randomly opened twice. Tailgate function on the remote was definitely not being pressed. </t>
  </si>
  <si>
    <t xml:space="preserve">F-350 - 2021. Tailgate has randomly opened twice. Tailgate function on the remote was definitely not being pressed. </t>
  </si>
  <si>
    <t>1FTEW1CP7JK</t>
  </si>
  <si>
    <t>The truck is less than 40,000 miles and the dealership states that the entire vista roof frame with cables has to be replaced because it will now not open.  It makes a horrible noise and this was confirmed.   Also I have had the same dealership check out the white residue that continues to show up on the cover of the steering wheel.  They have replaced the cap, but the white residue continues to show up and now that it is out of warranty they will not fix it.</t>
  </si>
  <si>
    <t>F-150 - 2018. The truck is less than 40,000 miles and the dealership states that the entire vista roof frame with cables has to be replaced because it will now not open.  It makes a horrible noise and this was confirmed.   Also I have had the same dealership check out the white residue that continues to show up on the cover of the steering wheel.  They have replaced the cap, but the white residue continues to show up and now that it is out of warranty they will not fix it.</t>
  </si>
  <si>
    <t>3FA6P0K90GR</t>
  </si>
  <si>
    <t>The contact owns a 2016 Ford Fusion. The contact stated that the passengerâ€™s side front door would not securely latch when closed. The vehicle was taken to the dealer and remained at the dealer. The vehicle was not repaired. The manufacturer was made aware of the failure and suggested that the contact take the vehicle to a dealer. The contact related the failure to NHTSA Campaign Number: 20V177000 (Latches/Locks/Linkages). The failure mileage was approximately 89,000.</t>
  </si>
  <si>
    <t>Covert Ford Inc.</t>
  </si>
  <si>
    <t>FUSION - 2016. The contact owns a 2016 Ford Fusion. The contact stated that the passengerâ€™s side front door would not securely latch when closed. The vehicle was taken to the dealer and remained at the dealer. The vehicle was not repaired. The manufacturer was made aware of the failure and suggested that the contact take the vehicle to a dealer. The contact related the failure to NHTSA Campaign Number: 20V177000 (Latches/Locks/Linkages). The failure mileage was approximately 89,000.</t>
  </si>
  <si>
    <t>1FM5K7B83JG</t>
  </si>
  <si>
    <t>The contact owns a 2018 Ford Explorer. The contact stated that while driving at an unknown speed, the passengerâ€™s side window frame detached without warning. The local dealer was not contacted. The vehicle was not diagnosed or repaired. The manufacturer was notified of the failure and referred the contact to the NHTSA for assistance. The failure mileage was 35,872</t>
  </si>
  <si>
    <t>WINDOW MOLDING | LOOSEN</t>
  </si>
  <si>
    <t>EXPLORER - 2018. The contact owns a 2018 Ford Explorer. The contact stated that while driving at an unknown speed, the passengerâ€™s side window frame detached without warning. The local dealer was not contacted. The vehicle was not diagnosed or repaired. The manufacturer was notified of the failure and referred the contact to the NHTSA for assistance. The failure mileage was 35,872</t>
  </si>
  <si>
    <t>1FM5K8HT2HG</t>
  </si>
  <si>
    <t>Passenger side window trim molding detached while driving on highway.  No previous issue with it being loose and no previous problems with trim.  If there had been traffic behind or to the side, it could have caused damage to another's vehicle, injury to a person, or caused an accident.  I directly went to a Ford dealer.  I was told by service person that it is a known issue.  I paid for the parts (one on order, as they no longer had all the parts in stock due to replacing other moldings) and was told that I would also have to pay for the installation (separate charge).  Upon doing research on the internet I found that this is a known issue to Ford and has been listed for different years the Explorer has been made with this trim molding.  If I had known of this issue I would not have purchased the vehicle and would have notified my parents when they purchased their 2016 Explorer.  My previous Explorer (2013) did not have this trim and we were all very happy with it.</t>
  </si>
  <si>
    <t>EXPLORER - 2017. Passenger side window trim molding detached while driving on highway.  No previous issue with it being loose and no previous problems with trim.  If there had been traffic behind or to the side, it could have caused damage to another's vehicle, injury to a person, or caused an accident.  I directly went to a Ford dealer.  I was told by service person that it is a known issue.  I paid for the parts (one on order, as they no longer had all the parts in stock due to replacing other moldings) and was told that I would also have to pay for the installation (separate charge).  Upon doing research on the internet I found that this is a known issue to Ford and has been listed for different years the Explorer has been made with this trim molding.  If I had known of this issue I would not have purchased the vehicle and would have notified my parents when they purchased their 2016 Explorer.  My previous Explorer (2013) did not have this trim and we were all very happy with it.</t>
  </si>
  <si>
    <t>3LNHL2GC0CR</t>
  </si>
  <si>
    <t>Front drivers side door, unable to open door from inside the vehicle. Very hard or impossible for older drivers to cross over the console to exit in the case of a fire or crash.</t>
  </si>
  <si>
    <t>MKZ - 2012. Front drivers side door, unable to open door from inside the vehicle. Very hard or impossible for older drivers to cross over the console to exit in the case of a fire or crash.</t>
  </si>
  <si>
    <t>Front passenger side door, unable to lock. All other doors lock fine. Unable to secure car.</t>
  </si>
  <si>
    <t>MKZ - 2012. Front passenger side door, unable to lock. All other doors lock fine. Unable to secure car.</t>
  </si>
  <si>
    <t>The vehicle believes a door (Driver's side in this case) is ajar when it is in fact completely latched. This issue is intermittent and repeats several times during a short (10 min) trip. When the issue occurs the vehicle unlocks all doors (central unlocking) and turns on the dome light. When it randomly thinks the door is shut it will lock all the doors and turn the light off. This process repeats at random intervals.  Unlocking the doors while driving is dangerous, especially for those of us who have children. I have engaged the child locks as a mitigation step. The dome light coming on randomly at night creates a distraction and degrades driver visibility.</t>
  </si>
  <si>
    <t>FOCUS - 2012. The vehicle believes a door (Driver's side in this case) is ajar when it is in fact completely latched. This issue is intermittent and repeats several times during a short (10 min) trip. When the issue occurs the vehicle unlocks all doors (central unlocking) and turns on the dome light. When it randomly thinks the door is shut it will lock all the doors and turn the light off. This process repeats at random intervals.  Unlocking the doors while driving is dangerous, especially for those of us who have children. I have engaged the child locks as a mitigation step. The dome light coming on randomly at night creates a distraction and degrades driver visibility.</t>
  </si>
  <si>
    <t>1FTEX1CP4LF</t>
  </si>
  <si>
    <t>The contact owns a 2020 Ford F-150. The contact stated upon starting the vehicle, the contact noticed that the rear window had shattered while parked in the driveway at the residence. The vehicle was not diagnosed nor repaired. A dealer was not contacted. The manufacturer was not made aware of the failure. The failure mileage was approximately 10,660.</t>
  </si>
  <si>
    <t>F-150 - 2020. The contact owns a 2020 Ford F-150. The contact stated upon starting the vehicle, the contact noticed that the rear window had shattered while parked in the driveway at the residence. The vehicle was not diagnosed nor repaired. A dealer was not contacted. The manufacturer was not made aware of the failure. The failure mileage was approximately 10,660.</t>
  </si>
  <si>
    <t>2LMPJ6L99KB</t>
  </si>
  <si>
    <t>While driving down the road, the outside mirrors folded inward, thus unable to see traffic passing to left or right</t>
  </si>
  <si>
    <t>NAUTILUS - 2019. While driving down the road, the outside mirrors folded inward, thus unable to see traffic passing to left or right</t>
  </si>
  <si>
    <t>1FTER4FH9KL</t>
  </si>
  <si>
    <t>The contact owns a 2019 Ford Ranger. The contact stated while driving 35 MPH, the air bag warning light illuminated. The contact also stated that the windshield wipers, the defroster, headlights low and high beams failed to work. The contact veered to the side of the road for a short while and then drove the vehicle to the dealer to be diagnosed. The contact was informed that the rodents had damaged the soy-based insulated wiring harnesses at the front of the vehicle. The contact stated that the vehicle was repaired however, the rear lights would fail to turn off. The vehicle was taken to the dealer who diagnosed that the soy-based insulated wiring harnesses at the rear of the vehicle had sustained rodent damage. The manufacturer was made aware of the failure and a case was opened. The vehicle was not repaired. The approximate failure mileage was 31,000.</t>
  </si>
  <si>
    <t>RANGER - 2019. The contact owns a 2019 Ford Ranger. The contact stated while driving 35 MPH, the air bag warning light illuminated. The contact also stated that the windshield wipers, the defroster, headlights low and high beams failed to work. The contact veered to the side of the road for a short while and then drove the vehicle to the dealer to be diagnosed. The contact was informed that the rodents had damaged the soy-based insulated wiring harnesses at the front of the vehicle. The contact stated that the vehicle was repaired however, the rear lights would fail to turn off. The vehicle was taken to the dealer who diagnosed that the soy-based insulated wiring harnesses at the rear of the vehicle had sustained rodent damage. The manufacturer was made aware of the failure and a case was opened. The vehicle was not repaired. The approximate failure mileage was 31,000.</t>
  </si>
  <si>
    <t xml:space="preserve">The passenger-side front door latch sensor is defective.  The door latches securely when closed, but the door AJAR warning light remains illuminated.  This leads to several issues including:  - interior lights don't turn off for a very long time after the door is closed (i.e. on the order of 30 minutes after parking and 5 minutes when driving),  - the alarm system goes off randomly and frequently when the vehicle is parked and locked (sometimes multiple times per hour),  - the feature that auto-locks the doors when the vehicle is in motion does not work,  - if one locks the doors while the vehicle is in motion, they will immediately unlock themselves. The above issues lead to several safety concerns including:  - the interior lights being on makes it difficult to see while driving at night,  - the interior being illuminated after the vehicle is parked and locked creates a security exposure,  - the child safety lock features do not function as intended as the doors cannot lock while the vehicle is in motion,  - the alarm system repeatedly triggering is annoying as there is no way to turn off the alarm system.  That is, if the car is locked, then the system is armed and will trigger in time. The rear passenger-side door had this same issue a few years ago. Ford has a Customer Satisfaction Program recall for this issue (19N09), but it only applies to the driver door and only for cars less than 7 years old. </t>
  </si>
  <si>
    <t xml:space="preserve">FLEX - 2013. The passenger-side front door latch sensor is defective.  The door latches securely when closed, but the door AJAR warning light remains illuminated.  This leads to several issues including:  - interior lights don't turn off for a very long time after the door is closed (i.e. on the order of 30 minutes after parking and 5 minutes when driving),  - the alarm system goes off randomly and frequently when the vehicle is parked and locked (sometimes multiple times per hour),  - the feature that auto-locks the doors when the vehicle is in motion does not work,  - if one locks the doors while the vehicle is in motion, they will immediately unlock themselves. The above issues lead to several safety concerns including:  - the interior lights being on makes it difficult to see while driving at night,  - the interior being illuminated after the vehicle is parked and locked creates a security exposure,  - the child safety lock features do not function as intended as the doors cannot lock while the vehicle is in motion,  - the alarm system repeatedly triggering is annoying as there is no way to turn off the alarm system.  That is, if the car is locked, then the system is armed and will trigger in time. The rear passenger-side door had this same issue a few years ago. Ford has a Customer Satisfaction Program recall for this issue (19N09), but it only applies to the driver door and only for cars less than 7 years old. </t>
  </si>
  <si>
    <t>1FAHP3K20CL</t>
  </si>
  <si>
    <t>Passangers wiper motor stopped working, then driver side stopped working within 2 weeks of the passanger side failure.</t>
  </si>
  <si>
    <t>FOCUS - 2012. Passangers wiper motor stopped working, then driver side stopped working within 2 weeks of the passanger side failure.</t>
  </si>
  <si>
    <t>1FTFW1E87MF</t>
  </si>
  <si>
    <t>Tow mirrors were provided by ford   OEM ML3Z17696CA  The side marker lights will not function on the new 2021 models due to inability to program them.  Ford dealerships do not know how to program them.  They said there is no official documentation on how to do this.  This is a safety concern as these are large tow mirrors that extend far out on the sides of the vehicle.  At night they require side marker lights.</t>
  </si>
  <si>
    <t>SIDE MIRRORS | TURN SIGNAL MALFUNCTION</t>
  </si>
  <si>
    <t>F-150 - 2021. Tow mirrors were provided by ford   OEM ML3Z17696CA  The side marker lights will not function on the new 2021 models due to inability to program them.  Ford dealerships do not know how to program them.  They said there is no official documentation on how to do this.  This is a safety concern as these are large tow mirrors that extend far out on the sides of the vehicle.  At night they require side marker lights.</t>
  </si>
  <si>
    <t>2FMDK3K98CB</t>
  </si>
  <si>
    <t>The contact owns a 2012 Ford Edge. The contact stated that the latch on the driverâ€™s side door failed to operate intermittently with the door ajar warning light illuminated. The vehicle was not been diagnosed nor repaired. A diagnostic test was scheduled but was still pending. The manufacturer was notified of the failure and informed the contact to file a complaint with the NHTSA. The failure mileage was approximately 69,000.</t>
  </si>
  <si>
    <t>Bob Gillingham Ford</t>
  </si>
  <si>
    <t>EDGE - 2012. The contact owns a 2012 Ford Edge. The contact stated that the latch on the driverâ€™s side door failed to operate intermittently with the door ajar warning light illuminated. The vehicle was not been diagnosed nor repaired. A diagnostic test was scheduled but was still pending. The manufacturer was notified of the failure and informed the contact to file a complaint with the NHTSA. The failure mileage was approximately 69,000.</t>
  </si>
  <si>
    <t>1FM5K7F84DG</t>
  </si>
  <si>
    <t xml:space="preserve">Front windshield trim has flown off on the highway on three separate occasions. </t>
  </si>
  <si>
    <t xml:space="preserve">EXPLORER - 2013. Front windshield trim has flown off on the highway on three separate occasions. </t>
  </si>
  <si>
    <t>Traveling on highway passenger door became unlatched giving a door ajar warning on the dashboard. Door had been closed properly. Stopped and closed door again. About a half an hour later the driver side door became unlatched on the highway giving a door ajar warning on the dash. This door had also had been properly closed.</t>
  </si>
  <si>
    <t>MUSTANG - 2017. Traveling on highway passenger door became unlatched giving a door ajar warning on the dashboard. Door had been closed properly. Stopped and closed door again. About a half an hour later the driver side door became unlatched on the highway giving a door ajar warning on the dash. This door had also had been properly closed.</t>
  </si>
  <si>
    <t>1FMCU0G93DU</t>
  </si>
  <si>
    <t xml:space="preserve">The door latches were recalled on the 2013 ford escape but now the hatch isn't staying shut.  Why was only the doors recalled &amp; not the hatch as well? </t>
  </si>
  <si>
    <t xml:space="preserve">ESCAPE - 2013. The door latches were recalled on the 2013 ford escape but now the hatch isn't staying shut.  Why was only the doors recalled &amp; not the hatch as well? </t>
  </si>
  <si>
    <t>1FM5K7D89FG</t>
  </si>
  <si>
    <t>While my son was driving our 2015 Explorer on the highway @60 mph a month ago, the black mounding trim piece on the driverâ€™s side windshield went flying off, along with a rubber strip that caused him to swerve lanes, almost creating an accident. Then, last week I was driving on the highway through a construction zone late at night when a large black plastic piece(the trim molding on the other side of the windshield) flew off the passenger side and a two foot piece of thick gooey rubber was flapping on my windshield. Fortunately, there were no cars behind me as it occurred, because it startled me and I swerved a little bit &amp; had to quickly pull off the road and ended up have to pull off the flapping/dangling rubber piece because it would not be go back on and was slapping tar on my windshield and body of the vehicle. Ford has advised they want nearly $1,100 to fix the issue which I see from numerous other posts, and from 3 other Explorers Iâ€™ve noticed this last week alone in my neighborhood with the same exact defect problem. This is obviously a well known issue as per the numerous posts here, the comments from the two Ford dealerships Iâ€™ve been to and a Safelite Auto Glass Repair shop who advised theyâ€™ve seen many of these same exact instances on Explorers.  Itâ€™s unbelievable that the NHTSA hasnâ€™t required Ford to do a recall on these, and itâ€™s despicable that Ford hasnâ€™t proactively offered to replace or repair these for owners, - but instead seems to have no problem gouging consumers on repairs that they tell them they need to pay for themselves!</t>
  </si>
  <si>
    <t>EXPLORER - 2015. While my son was driving our 2015 Explorer on the highway @60 mph a month ago, the black mounding trim piece on the driverâ€™s side windshield went flying off, along with a rubber strip that caused him to swerve lanes, almost creating an accident. Then, last week I was driving on the highway through a construction zone late at night when a large black plastic piece(the trim molding on the other side of the windshield) flew off the passenger side and a two foot piece of thick gooey rubber was flapping on my windshield. Fortunately, there were no cars behind me as it occurred, because it startled me and I swerved a little bit &amp; had to quickly pull off the road and ended up have to pull off the flapping/dangling rubber piece because it would not be go back on and was slapping tar on my windshield and body of the vehicle. Ford has advised they want nearly $1,100 to fix the issue which I see from numerous other posts, and from 3 other Explorers Iâ€™ve noticed this last week alone in my neighborhood with the same exact defect problem. This is obviously a well known issue as per the numerous posts here, the comments from the two Ford dealerships Iâ€™ve been to and a Safelite Auto Glass Repair shop who advised theyâ€™ve seen many of these same exact instances on Explorers.  Itâ€™s unbelievable that the NHTSA hasnâ€™t required Ford to do a recall on these, and itâ€™s despicable that Ford hasnâ€™t proactively offered to replace or repair these for owners, - but instead seems to have no problem gouging consumers on repairs that they tell them they need to pay for themselves!</t>
  </si>
  <si>
    <t>1FTFW1E86MF</t>
  </si>
  <si>
    <t xml:space="preserve">The front wipers failed to work properly. It is available for inspection, but scheduled to be fixed. We have actual video of it not working properly before it stopped working completely.  Our safety was put at risk.  We were driving on 94E in Montana when it started raining. The wipers were working and then suddenly stopped. We were doing 64mph and were passed by trucks which splashed more water on the windshield. Once it stopped raining we drove to the nearest Ford dealer - All American Ford - Glendive Montana where a Tech tried to help but was unable to resolve the issue. We had to stop driving for the night and wait for the storm to pass. We had 2 kids in the car and were trailering a 21ft camper. We nearly crashed after the trucks splashed water all over the windshield. </t>
  </si>
  <si>
    <t xml:space="preserve">F-150 - 2021. The front wipers failed to work properly. It is available for inspection, but scheduled to be fixed. We have actual video of it not working properly before it stopped working completely.  Our safety was put at risk.  We were driving on 94E in Montana when it started raining. The wipers were working and then suddenly stopped. We were doing 64mph and were passed by trucks which splashed more water on the windshield. Once it stopped raining we drove to the nearest Ford dealer - All American Ford - Glendive Montana where a Tech tried to help but was unable to resolve the issue. We had to stop driving for the night and wait for the storm to pass. We had 2 kids in the car and were trailering a 21ft camper. We nearly crashed after the trucks splashed water all over the windshield. </t>
  </si>
  <si>
    <t>NM0GE9G76E1</t>
  </si>
  <si>
    <t xml:space="preserve">The front driver-side door will not latch. The door opened while driving. The fault appeared on the afternoon of Saturday 21AUG21. My seat belt saved my life and those around me in traffic. I booked the first available appointment for my local Ford dealership to inspect on Thursday 26AUG21. No warning sounds or changes in operation to indicate there was a problem prior to the fault. </t>
  </si>
  <si>
    <t xml:space="preserve">TRANSIT CONNECT - 2014. The front driver-side door will not latch. The door opened while driving. The fault appeared on the afternoon of Saturday 21AUG21. My seat belt saved my life and those around me in traffic. I booked the first available appointment for my local Ford dealership to inspect on Thursday 26AUG21. No warning sounds or changes in operation to indicate there was a problem prior to the fault. </t>
  </si>
  <si>
    <t>1FMJK2AT5HE</t>
  </si>
  <si>
    <t>The contact owns a 2017 Ford Expedition. The contact stated that moisture would leak into all four doors of his vehicle after inclement. Due to the failure, the doors were unable to unlock or open during the winter as moisture would freeze in between the doors. The dealer was initially notified of the failure and referred him to the manufacturer for assistance. The manufacturer was notified of the failure and referred him to NHTSA to file a complaint. The vehicle had yet to be repaired. The failure mileage was approximately 19,000</t>
  </si>
  <si>
    <t>EXPEDITION - 2017. The contact owns a 2017 Ford Expedition. The contact stated that moisture would leak into all four doors of his vehicle after inclement. Due to the failure, the doors were unable to unlock or open during the winter as moisture would freeze in between the doors. The dealer was initially notified of the failure and referred him to the manufacturer for assistance. The manufacturer was notified of the failure and referred him to NHTSA to file a complaint. The vehicle had yet to be repaired. The failure mileage was approximately 19,000</t>
  </si>
  <si>
    <t>T/B7 - U222N EXPEDITION [02-17]</t>
  </si>
  <si>
    <t>1FM5K8D80FG</t>
  </si>
  <si>
    <t xml:space="preserve">Pulled on driver side door handle to open and handle came apart. Smaller piece fell off and larger handle part pulled out from the door. </t>
  </si>
  <si>
    <t xml:space="preserve">EXPLORER - 2015. Pulled on driver side door handle to open and handle came apart. Smaller piece fell off and larger handle part pulled out from the door. </t>
  </si>
  <si>
    <t xml:space="preserve">NTHSA acknowledged there was an issue with 2019 Ford explorer roof rails being a danger and filed a warning which Ford supposedly issued a recall which never happened, had my SUV to Coggin Ford in Orange city Fl they made several repairs and the rails are still falling off SUV, Now the dealership is stating parts are on backorder, NTHSA filed wrong recall number with complaints, called FORD only to get a runaround for a week  </t>
  </si>
  <si>
    <t xml:space="preserve">EXPLORER - 2019. NTHSA acknowledged there was an issue with 2019 Ford explorer roof rails being a danger and filed a warning which Ford supposedly issued a recall which never happened, had my SUV to Coggin Ford in Orange city Fl they made several repairs and the rails are still falling off SUV, Now the dealership is stating parts are on backorder, NTHSA filed wrong recall number with complaints, called FORD only to get a runaround for a week  </t>
  </si>
  <si>
    <t>1FM5K8D80DG</t>
  </si>
  <si>
    <t xml:space="preserve">I recently had a deeply concerning issue occur with my 2013 Ford Explorer. While I was driving on the freeway my passenger side windshield trim flew off my car (No previous damage to the trim, it was not lifting before the incident).... almost hitting the vehicle behind me. In my eyes this should be a safety concern for the company and replaced by the manufacturer for the safety of their consumers (I reached out to Ford corporate, but they said nothing could be done). This is dangerous for the people driving around vehicles having this issue as a large piece of windshield trim can hit their windshield going 60 mph on a freeway or cause someone to swerve to not get hit by a flying object on the freeway. Upon reading up on the issue this is not uncommon so something should be done before someone is harmed. </t>
  </si>
  <si>
    <t xml:space="preserve">EXPLORER - 2013. I recently had a deeply concerning issue occur with my 2013 Ford Explorer. While I was driving on the freeway my passenger side windshield trim flew off my car (No previous damage to the trim, it was not lifting before the incident).... almost hitting the vehicle behind me. In my eyes this should be a safety concern for the company and replaced by the manufacturer for the safety of their consumers (I reached out to Ford corporate, but they said nothing could be done). This is dangerous for the people driving around vehicles having this issue as a large piece of windshield trim can hit their windshield going 60 mph on a freeway or cause someone to swerve to not get hit by a flying object on the freeway. Upon reading up on the issue this is not uncommon so something should be done before someone is harmed. </t>
  </si>
  <si>
    <t>1FM5K7D80KG</t>
  </si>
  <si>
    <t>The windshield weather stripping has Disintegrated . Half is missing. Whatâ€™s left crumbles in your hand. I am get a picture, just not at this time. I will have it there is ever a follow up.</t>
  </si>
  <si>
    <t>EXPLORER - 2019. The windshield weather stripping has Disintegrated . Half is missing. Whatâ€™s left crumbles in your hand. I am get a picture, just not at this time. I will have it there is ever a follow up.</t>
  </si>
  <si>
    <t>3FA6P0K99DR</t>
  </si>
  <si>
    <t xml:space="preserve">Car consistently tries to pop the trunk while driving while also unlocking and locking doors. The seat always goes back to a default position. Does it so much I had to unplug the trunk actuator because it wouldnâ€™t even let me drive off without opening the trunk. Lights flicker all weird when it does it. It does this idling and driving all the time.   I canâ€™t use photos to describe but I do have a video but your platform wonâ€™t let me upload videos. </t>
  </si>
  <si>
    <t xml:space="preserve">FUSION - 2013. Car consistently tries to pop the trunk while driving while also unlocking and locking doors. The seat always goes back to a default position. Does it so much I had to unplug the trunk actuator because it wouldnâ€™t even let me drive off without opening the trunk. Lights flicker all weird when it does it. It does this idling and driving all the time.   I canâ€™t use photos to describe but I do have a video but your platform wonâ€™t let me upload videos. </t>
  </si>
  <si>
    <t>The contact owns a 2017 Ford F-250. The contact stated that the door failed to lock securely. The contact stated there was no warning light illuminated. Upon investigation, the contact associated the failure with NHTSA Campaign Number: 17V652000 (Latches/Locks/Linkages) however, the VIN was not included. The vehicle was diagnosed and repaired. The manufacturer was not informed of the failure. The failure mileage was approximately 52,000.</t>
  </si>
  <si>
    <t>Gene Messer Ford Lubbock</t>
  </si>
  <si>
    <t>F-250 - 2017. The contact owns a 2017 Ford F-250. The contact stated that the door failed to lock securely. The contact stated there was no warning light illuminated. Upon investigation, the contact associated the failure with NHTSA Campaign Number: 17V652000 (Latches/Locks/Linkages) however, the VIN was not included. The vehicle was diagnosed and repaired. The manufacturer was not informed of the failure. The failure mileage was approximately 52,000.</t>
  </si>
  <si>
    <t>1FM5K8HC0LG</t>
  </si>
  <si>
    <t xml:space="preserve">Sunroof exploded. There were no warning lights or beeps. It sounded like an explosion and caused me to nearly wreck from the loud boom. I went into a field and nearly lost control of vehicle. </t>
  </si>
  <si>
    <t xml:space="preserve">EXPLORER - 2020. Sunroof exploded. There were no warning lights or beeps. It sounded like an explosion and caused me to nearly wreck from the loud boom. I went into a field and nearly lost control of vehicle. </t>
  </si>
  <si>
    <t>The electronic tailgate releases (opens) on its own either while the vehicle is in operation or while parked. This caused damage to the tailgate by an opening garage door and risks damage to traffic by the truck bed contents being expelled while underway. This defect has not been reported to a local dealer, manufacturer, police or insurance. There were no warnings, messages or other symptoms that preceeded the tailgate opening. This problem first happened approximately 08/01/2021 and has happened two more times since then during Aug 2021.</t>
  </si>
  <si>
    <t>F-150 - 2016. The electronic tailgate releases (opens) on its own either while the vehicle is in operation or while parked. This caused damage to the tailgate by an opening garage door and risks damage to traffic by the truck bed contents being expelled while underway. This defect has not been reported to a local dealer, manufacturer, police or insurance. There were no warnings, messages or other symptoms that preceeded the tailgate opening. This problem first happened approximately 08/01/2021 and has happened two more times since then during Aug 2021.</t>
  </si>
  <si>
    <t>1FM5K7F85HG</t>
  </si>
  <si>
    <t xml:space="preserve">Started  car back up after driving noticed mirrors on both doors didnt extend out. and both front door windows  wouldn't  work the the defroster was on and I had climate set for ac then the tire pressure monitoring fault came on  Sync touch screen would  not do anything , the radio was working  But nothing else , rear windows worked and sunroof as well. I drove it home the defroster was on and would not go off I parked vehicle  let it set for several hours  and  it is still doing the same thing I plan on taking it to dealership for inspection on monday Aug 30 2021 I'll call first thing in the morning </t>
  </si>
  <si>
    <t xml:space="preserve">EXPLORER - 2017. Started  car back up after driving noticed mirrors on both doors didnt extend out. and both front door windows  wouldn't  work the the defroster was on and I had climate set for ac then the tire pressure monitoring fault came on  Sync touch screen would  not do anything , the radio was working  But nothing else , rear windows worked and sunroof as well. I drove it home the defroster was on and would not go off I parked vehicle  let it set for several hours  and  it is still doing the same thing I plan on taking it to dealership for inspection on monday Aug 30 2021 I'll call first thing in the morning </t>
  </si>
  <si>
    <t>1FT7W2B69KE</t>
  </si>
  <si>
    <t>When truck was hit at rear lower corner of cab, rear driver side door came open. Door was locked and impact was at low speed, under 10mph.</t>
  </si>
  <si>
    <t>F-250 - 2019. When truck was hit at rear lower corner of cab, rear driver side door came open. Door was locked and impact was at low speed, under 10mph.</t>
  </si>
  <si>
    <t>The contact owns a 2016 Ford F-150. The contact stated that the tailgate would fall intermittently without warning. The contact stated that the tailgate fell and caused damage to his trailer. The vehicle was taken to the local dealer but was not diagnosed or repaired. The manufacturer was notified of the failure, but no further assistance was provided. The failure mileage was 53,169. The VIN was invalid.</t>
  </si>
  <si>
    <t>Sheehy Ford of Ashland</t>
  </si>
  <si>
    <t>F-150 - 2016. The contact owns a 2016 Ford F-150. The contact stated that the tailgate would fall intermittently without warning. The contact stated that the tailgate fell and caused damage to his trailer. The vehicle was taken to the local dealer but was not diagnosed or repaired. The manufacturer was notified of the failure, but no further assistance was provided. The failure mileage was 53,169. The VIN was invalid.</t>
  </si>
  <si>
    <t>1FMJU2AT0JE</t>
  </si>
  <si>
    <t>The contact owns a 2018 Ford Expedition. The contact stated that the retractable running board failed to open or close intermittently. The contact stated that while stepping on the running board to exit the driver's side door, the running board inadvertently started to close. The contact stated that his foot was caught, and he had to struggle to remove his foot. The contact stated that he sustained no injuries. The vehicle was not taken to an independent mechanic or dealer for diagnosis or repairs. The contact also stated that there were electrical issues with the side view mirrors automatically adjusting without warning. The manufacturer was notified of the mirror failure and advised the contact to call the local dealer. The manufacturer was not made aware of the running board failure. The failure mileage was approximately 50,000.</t>
  </si>
  <si>
    <t>EXPEDITION - 2018. The contact owns a 2018 Ford Expedition. The contact stated that the retractable running board failed to open or close intermittently. The contact stated that while stepping on the running board to exit the driver's side door, the running board inadvertently started to close. The contact stated that his foot was caught, and he had to struggle to remove his foot. The contact stated that he sustained no injuries. The vehicle was not taken to an independent mechanic or dealer for diagnosis or repairs. The contact also stated that there were electrical issues with the side view mirrors automatically adjusting without warning. The manufacturer was notified of the mirror failure and advised the contact to call the local dealer. The manufacturer was not made aware of the running board failure. The failure mileage was approximately 50,000.</t>
  </si>
  <si>
    <t>3FA6P0LUXKR</t>
  </si>
  <si>
    <t>In early spring of 2021 the trunk lid on the 2019 Ford Fusion hybrid opened by itself while driving through the parking lot. I was able to close it. Later that day it did it again. Then I came out to the vehicle to find the trunk open. I had not used the key fob, keypad on the door, or trunk release button that day. On the 16th of April I had a local shop inspect it, but all they could do was disconnect the release latch. I then took it to the dealership for further inspection and diagnosis. They did a number of procedures from reprogramming the BCM, to replacing it. It is now August 30 and the trunk lid is once again opening on its own. This is unsettling at the least, dangerous at its worst. I use the car to teach driver education. This is an unsafe condition and Ford needs to address this malfunction.</t>
  </si>
  <si>
    <t>FUSION - 2019. In early spring of 2021 the trunk lid on the 2019 Ford Fusion hybrid opened by itself while driving through the parking lot. I was able to close it. Later that day it did it again. Then I came out to the vehicle to find the trunk open. I had not used the key fob, keypad on the door, or trunk release button that day. On the 16th of April I had a local shop inspect it, but all they could do was disconnect the release latch. I then took it to the dealership for further inspection and diagnosis. They did a number of procedures from reprogramming the BCM, to replacing it. It is now August 30 and the trunk lid is once again opening on its own. This is unsettling at the least, dangerous at its worst. I use the car to teach driver education. This is an unsafe condition and Ford needs to address this malfunction.</t>
  </si>
  <si>
    <t>2FMGK5C86DB</t>
  </si>
  <si>
    <t xml:space="preserve">Door ajar sensor for left rear door stays on, despite the door being fully closed.  The dome lights remain on for a few minutes after starting the vehicle.  And the dome lights stay on after you lock the vehicle.  The dome lights staying on runs down the battery and is also a distraction and hazard while driving at night.  Online forums indicate that this is a very common problem with Ford Flexes, and the repairs are apparently $300-$350 per door, with repairs at the dealership lasting for about a year.  </t>
  </si>
  <si>
    <t xml:space="preserve">FLEX - 2013. Door ajar sensor for left rear door stays on, despite the door being fully closed.  The dome lights remain on for a few minutes after starting the vehicle.  And the dome lights stay on after you lock the vehicle.  The dome lights staying on runs down the battery and is also a distraction and hazard while driving at night.  Online forums indicate that this is a very common problem with Ford Flexes, and the repairs are apparently $300-$350 per door, with repairs at the dealership lasting for about a year.  </t>
  </si>
  <si>
    <t>1ZVHT89S775</t>
  </si>
  <si>
    <t>The contact owns a 2007 Ford Mustang. The contact stated that the door panel detached from the driverâ€™s and passengerâ€™s side door. The contact took the vehicle to the local dealer and it was diagnosed with needing the driverâ€™s and passengerâ€™s door panels replaced. The vehicle was repaired but continued to experience failure. The manufacturer had been informed of the failure. The failure mileage was approximately 3,900.</t>
  </si>
  <si>
    <t>Conway Ford Inc</t>
  </si>
  <si>
    <t>SC</t>
  </si>
  <si>
    <t>MUSTANG - 2007. The contact owns a 2007 Ford Mustang. The contact stated that the door panel detached from the driverâ€™s and passengerâ€™s side door. The contact took the vehicle to the local dealer and it was diagnosed with needing the driverâ€™s and passengerâ€™s door panels replaced. The vehicle was repaired but continued to experience failure. The manufacturer had been informed of the failure. The failure mileage was approximately 3,900.</t>
  </si>
  <si>
    <t>ZS - MUSTANG SVT (NA)</t>
  </si>
  <si>
    <t xml:space="preserve">The front pillar cover has blown off my 2016 Explorer 3 times in the 4 years Iâ€™ve owned the vehicle.  Two of the 3 times this occurred, I was traveling in heavy traffic on a limited access highway causing a hazard for the other drivers. I donâ€™t know where the piece landed or if it hit other vehicles. I have complained about the flawed design to Ford, calling their Customer Service number and the tech told me he didnâ€™t see any other complaints related to this from other Ford Explorer owners.  What will it take for Ford to fix this design flaw to prevent repeat occurrences? Or at least acknowledge it in their database? The only risk to me is the distraction caused by the sudden noise which drew my attention from the road while I triaged the cause.  I hope no motorcycle or convertibles were hit by the debris.  I wouldnâ€™t replace the trim but now the windshield is probably impacted.  The windshield gasket is exposed and flapped in the wind for the entire trip home after this last time. It was like riding in a helicopter without ear protection.  </t>
  </si>
  <si>
    <t xml:space="preserve">EXPLORER - 2016. The front pillar cover has blown off my 2016 Explorer 3 times in the 4 years Iâ€™ve owned the vehicle.  Two of the 3 times this occurred, I was traveling in heavy traffic on a limited access highway causing a hazard for the other drivers. I donâ€™t know where the piece landed or if it hit other vehicles. I have complained about the flawed design to Ford, calling their Customer Service number and the tech told me he didnâ€™t see any other complaints related to this from other Ford Explorer owners.  What will it take for Ford to fix this design flaw to prevent repeat occurrences? Or at least acknowledge it in their database? The only risk to me is the distraction caused by the sudden noise which drew my attention from the road while I triaged the cause.  I hope no motorcycle or convertibles were hit by the debris.  I wouldnâ€™t replace the trim but now the windshield is probably impacted.  The windshield gasket is exposed and flapped in the wind for the entire trip home after this last time. It was like riding in a helicopter without ear protection.  </t>
  </si>
  <si>
    <t>The contact owns a 2021 Ford F-350. The contact stated while driving 72 MPH, the contact heard an abnormal sound coming from the vehicle. The contact pulled over and upon inspection of the vehicle discovered that the sliding glass on the panoramic sunroof had shattered without incident. As the contact continued driving, the contact could hear the headliner shaking as the glass began flying off the vehicle due to the failure. The contact was forced to pull off the road again and clear all the shattered glass pieces from the top of the vehicle. The contact then took the vehicle to a dealer where he was informed that they would perform an inspection of the vehicle to determine the failure. A week later, the contact was informed by the dealer that the manufacturer had denied repair of the vehicle and that the failure was not a mechanical defect. The vehicle had yet to be repaired and remained in the possession of the dealer. The failure mileage was 6,237. The VIN was not available.</t>
  </si>
  <si>
    <t>Reineke Ford Lincoln of Lima</t>
  </si>
  <si>
    <t>F-350 - 2021. The contact owns a 2021 Ford F-350. The contact stated while driving 72 MPH, the contact heard an abnormal sound coming from the vehicle. The contact pulled over and upon inspection of the vehicle discovered that the sliding glass on the panoramic sunroof had shattered without incident. As the contact continued driving, the contact could hear the headliner shaking as the glass began flying off the vehicle due to the failure. The contact was forced to pull off the road again and clear all the shattered glass pieces from the top of the vehicle. The contact then took the vehicle to a dealer where he was informed that they would perform an inspection of the vehicle to determine the failure. A week later, the contact was informed by the dealer that the manufacturer had denied repair of the vehicle and that the failure was not a mechanical defect. The vehicle had yet to be repaired and remained in the possession of the dealer. The failure mileage was 6,237. The VIN was not available.</t>
  </si>
  <si>
    <t>1FT8W3BT6NE</t>
  </si>
  <si>
    <t xml:space="preserve">Page 84 of the owners manual states to open locked rear doors to pull the handle twice. The first pull unlocks the door the second pull opens the door. This function does not work. The dealer even tested at least 2 other 2022 F-350's and this did not work on those either. In the event of a crash, car jacking, fire or being just left in the vehicle and the doors are not unlocked the rear passengers doors will not unlock and passengers can not exit the vehicle via the doors using just the handle. The only way to unlock the rear doors if front seats are not accessable/danger to life exists is to pull up on the lock indicator stalk on the rear of the rear doors. The dealer I bought this vehicle from looked over all of this information and confirmed it to not work as described in the manual and even contacted Ford engineering. Ford's response is that this feature my no longer be available and that the owners manual is either not correct or is not available yet for the vehicle. This information was directly to the dealer that inspected the vehicle and confirmed that none of the F-350 crew cabs they have are able to perform this function. </t>
  </si>
  <si>
    <t xml:space="preserve">F-350 SD - 2022. Page 84 of the owners manual states to open locked rear doors to pull the handle twice. The first pull unlocks the door the second pull opens the door. This function does not work. The dealer even tested at least 2 other 2022 F-350's and this did not work on those either. In the event of a crash, car jacking, fire or being just left in the vehicle and the doors are not unlocked the rear passengers doors will not unlock and passengers can not exit the vehicle via the doors using just the handle. The only way to unlock the rear doors if front seats are not accessable/danger to life exists is to pull up on the lock indicator stalk on the rear of the rear doors. The dealer I bought this vehicle from looked over all of this information and confirmed it to not work as described in the manual and even contacted Ford engineering. Ford's response is that this feature my no longer be available and that the owners manual is either not correct or is not available yet for the vehicle. This information was directly to the dealer that inspected the vehicle and confirmed that none of the F-350 crew cabs they have are able to perform this function. </t>
  </si>
  <si>
    <t>NM0AE8FX0E1</t>
  </si>
  <si>
    <t>On August 28, 2021, in Suisun City, CA, just prior driving, the owner discovered the front side door latch had failed, resulting in an inability to close the door.  The vehicle had been parked in the direct sunlight with ambient temperatures over 100 degrees F. No prior indication the door latch was failing. The vehicle was subsequently inspected by local Ford Dealer and side door latch was found inoperative and was replaced. Owner retained replaced side door latch.  Since the 2014 Ford Transit Connect was not built at the Valencia Assembly Plant, per Ford Recall #s 20S30, 15S16, and 16S30, the owner had to pay full the repair cost ($370.65).  The serial numbers of the failed side door latch is FoMoCo DT1A V21813-BA. 4081 4157 97142 DOPRF. Consideration should be given to include 2014-2016 Ford Transit Connects built in Turkey be added to NHTSA door latch safety recall such that Ford can notify dealers to inspect and replace those side door latches at no cost to owners.  Driving a vehicle with a front door latches that may be faulty is a safety hazard. See attached photos and document</t>
  </si>
  <si>
    <t>TRANSIT CONNECT - 2014. On August 28, 2021, in Suisun City, CA, just prior driving, the owner discovered the front side door latch had failed, resulting in an inability to close the door.  The vehicle had been parked in the direct sunlight with ambient temperatures over 100 degrees F. No prior indication the door latch was failing. The vehicle was subsequently inspected by local Ford Dealer and side door latch was found inoperative and was replaced. Owner retained replaced side door latch.  Since the 2014 Ford Transit Connect was not built at the Valencia Assembly Plant, per Ford Recall #s 20S30, 15S16, and 16S30, the owner had to pay full the repair cost ($370.65).  The serial numbers of the failed side door latch is FoMoCo DT1A V21813-BA. 4081 4157 97142 DOPRF. Consideration should be given to include 2014-2016 Ford Transit Connects built in Turkey be added to NHTSA door latch safety recall such that Ford can notify dealers to inspect and replace those side door latches at no cost to owners.  Driving a vehicle with a front door latches that may be faulty is a safety hazard. See attached photos and document</t>
  </si>
  <si>
    <t>1FM5K7B85GG</t>
  </si>
  <si>
    <t xml:space="preserve">On my 2016 Ford Explorer, the A Pillars on both the passenger and driver's side completely detached from the car while driving and flew back into the road while driving on the highway.  The A pillars that detached could have easily hit another car/person and caused serious damage.  My local Ford dealership inspected the car and pillars and confirmed this as a common failure. They have informed me that there is now a new version of this part because of this common failure. However, the part is currently back ordered and cannot be repaired on any timeline. They are currently duct taped onto the car to protect the car from any further damage. I believe since Ford acknowledged the failure and there was a need to create a new system/part, then this should be a recall of the current parts. There were no warnings or previous issues with the A pillar trim pieces before they just came completely detached, both within an hour of one another.   A quick google search can find that this is a very common failure with many Ford explorers. I hope Ford would do the right thing and recall this part. </t>
  </si>
  <si>
    <t xml:space="preserve">EXPLORER - 2016. On my 2016 Ford Explorer, the A Pillars on both the passenger and driver's side completely detached from the car while driving and flew back into the road while driving on the highway.  The A pillars that detached could have easily hit another car/person and caused serious damage.  My local Ford dealership inspected the car and pillars and confirmed this as a common failure. They have informed me that there is now a new version of this part because of this common failure. However, the part is currently back ordered and cannot be repaired on any timeline. They are currently duct taped onto the car to protect the car from any further damage. I believe since Ford acknowledged the failure and there was a need to create a new system/part, then this should be a recall of the current parts. There were no warnings or previous issues with the A pillar trim pieces before they just came completely detached, both within an hour of one another.   A quick google search can find that this is a very common failure with many Ford explorers. I hope Ford would do the right thing and recall this part. </t>
  </si>
  <si>
    <t xml:space="preserve">The tailgate came down on its own while I was towing a fifth-wheel trailer. When I turned to come onto a road, the tailgate came in contact with the trailer. This both put the safety of myself and passengers/public at risk and also damaged the front compartment of the trailer. The vehicles keyfob was not in my pocket so I do not think that the tailgate could have been opened from it. I took the vehicle to Ford and they said that my truck does not meet all of the requirements of the 19S48 tailgate recall on 2017-2019 Superduty trucks. There was no warning light or any other visual indication that I was driving with the tailgate down. I'm concerned as I do not want this to happen again to my vehicle or others. </t>
  </si>
  <si>
    <t xml:space="preserve">F-350 - 2017. The tailgate came down on its own while I was towing a fifth-wheel trailer. When I turned to come onto a road, the tailgate came in contact with the trailer. This both put the safety of myself and passengers/public at risk and also damaged the front compartment of the trailer. The vehicles keyfob was not in my pocket so I do not think that the tailgate could have been opened from it. I took the vehicle to Ford and they said that my truck does not meet all of the requirements of the 19S48 tailgate recall on 2017-2019 Superduty trucks. There was no warning light or any other visual indication that I was driving with the tailgate down. I'm concerned as I do not want this to happen again to my vehicle or others. </t>
  </si>
  <si>
    <t>1FT8W3BT9NE</t>
  </si>
  <si>
    <t>My husband and I purchased a new 2022 F-350 Truck on 8/10/21. The tailgate has come open three times while the truck was being driven down the road. This is the same problem these trucks have had since the 2017 came out - six years now. We have had the truck into the local Ford dealership three times -- twice for them to run "tests". The second time the tailgate came  open on its own, it hit the trailer we were towing and damaged the tailgate, which now has to be replaced. Since this problem has been going on for so long, we wanted you to know that this problem has not been fixed and is happening to the brand-new 2022 models coming off the line.</t>
  </si>
  <si>
    <t>F-350 SD - 2022. My husband and I purchased a new 2022 F-350 Truck on 8/10/21. The tailgate has come open three times while the truck was being driven down the road. This is the same problem these trucks have had since the 2017 came out - six years now. We have had the truck into the local Ford dealership three times -- twice for them to run "tests". The second time the tailgate came  open on its own, it hit the trailer we were towing and damaged the tailgate, which now has to be replaced. Since this problem has been going on for so long, we wanted you to know that this problem has not been fixed and is happening to the brand-new 2022 models coming off the line.</t>
  </si>
  <si>
    <t>1FM5K7DH9GG</t>
  </si>
  <si>
    <t>The contact owns a 2016 Ford Explorer. The contact stated while driving 70 MPH, the contact heard a knocking noise from the front driverâ€™s side window. The contact pulled over to the side of the road and inspected the vehicle and noticed that the weatherstrip on the front driverâ€™s side door was detaching from the molding that held the weatherstrip from the windshield. The contact pushed the weather strip back into the molding and continued to drive back to the residence. The contact took the vehicle to an independent mechanic who inspected the vehicle and stated that the weatherstrip had loosened over time. The mechanic glued the weather strip back into the molding as a temporary fix and referred the contact to a local dealer for assistance. The contact took the vehicle to the local dealer and was informed that the molding needed to be replaced. The vehicle was not repaired. The manufacturer was not made aware of the failure. The failure mileage was approximately 58,000.</t>
  </si>
  <si>
    <t>Access Ford of Corpus Christi</t>
  </si>
  <si>
    <t>EXPLORER - 2016. The contact owns a 2016 Ford Explorer. The contact stated while driving 70 MPH, the contact heard a knocking noise from the front driverâ€™s side window. The contact pulled over to the side of the road and inspected the vehicle and noticed that the weatherstrip on the front driverâ€™s side door was detaching from the molding that held the weatherstrip from the windshield. The contact pushed the weather strip back into the molding and continued to drive back to the residence. The contact took the vehicle to an independent mechanic who inspected the vehicle and stated that the weatherstrip had loosened over time. The mechanic glued the weather strip back into the molding as a temporary fix and referred the contact to a local dealer for assistance. The contact took the vehicle to the local dealer and was informed that the molding needed to be replaced. The vehicle was not repaired. The manufacturer was not made aware of the failure. The failure mileage was approximately 58,000.</t>
  </si>
  <si>
    <t>3FA6P0H78FR</t>
  </si>
  <si>
    <t>Door latch failed, noting that similar recall for millions of fusions were done , my car was not included</t>
  </si>
  <si>
    <t>FUSION - 2015. Door latch failed, noting that similar recall for millions of fusions were done , my car was not included</t>
  </si>
  <si>
    <t>1FMCU9GX2DU</t>
  </si>
  <si>
    <t>The passenger door latch-door came open and will not stay closed. My daughter was in the passenger seat when it happened which could have been really bad if We were on the highway instead of parking lot of a school going a slow speed yes/confirmed-safety recall # 16S30 no-stating they can only fix the one door in 1-2 days, when on the phone it is less than half a day procedure and up to 3 weeks for the other 3 doors.  Which I need a safe vehicle to be able to work and drive until completed.  They stated they don't have a rental.  The car was just in there a shop a week prior for 3 1/2 weeks and I should have been notified of the recall and been fixed then and we would not be in this situation no- no warning or messages.  It not says door not closed because I had to call for help and using a rubber strap to close it somewhat to get home</t>
  </si>
  <si>
    <t>ESCAPE - 2013. The passenger door latch-door came open and will not stay closed. My daughter was in the passenger seat when it happened which could have been really bad if We were on the highway instead of parking lot of a school going a slow speed yes/confirmed-safety recall # 16S30 no-stating they can only fix the one door in 1-2 days, when on the phone it is less than half a day procedure and up to 3 weeks for the other 3 doors.  Which I need a safe vehicle to be able to work and drive until completed.  They stated they don't have a rental.  The car was just in there a shop a week prior for 3 1/2 weeks and I should have been notified of the recall and been fixed then and we would not be in this situation no- no warning or messages.  It not says door not closed because I had to call for help and using a rubber strap to close it somewhat to get home</t>
  </si>
  <si>
    <t>1FATP8UH7G5</t>
  </si>
  <si>
    <t>The vehicle is having the same issues as the 2015 and 2017 models. The passenger door will unlock and unlatch by itself while driving. Luckily the 4 times it has happened it has been while driving in a straight path and not going on a turn in which the door could fully open and cause an accident or someone or something to fall out of vehicle.  In Looking at the 2015/2017 recalls, Ford is replacing the "Pawl spring tab" My vehicle thereby fails to comply with the requirements (FMVSS) 206, DOOR LOCKS AND DOOR RETENTION COMPONENTS. Unfortunately there are no recalls at the moment.</t>
  </si>
  <si>
    <t>MUSTANG - 2016. The vehicle is having the same issues as the 2015 and 2017 models. The passenger door will unlock and unlatch by itself while driving. Luckily the 4 times it has happened it has been while driving in a straight path and not going on a turn in which the door could fully open and cause an accident or someone or something to fall out of vehicle.  In Looking at the 2015/2017 recalls, Ford is replacing the "Pawl spring tab" My vehicle thereby fails to comply with the requirements (FMVSS) 206, DOOR LOCKS AND DOOR RETENTION COMPONENTS. Unfortunately there are no recalls at the moment.</t>
  </si>
  <si>
    <t xml:space="preserve">The contact owns a 2018 Ford F-150. The contact stated that while transporting a wild animal in the bed of the truck, with the top lid enclosed, the tailgate failed to open. There were no warning lights illuminated. The vehicle was taken to the local dealer where the contact was informed that the vehicle was not covered under the extended warranty. The dealer was unable to open the tailgate. The vehicle was diagnosed that the actuator was inoperable. The actuator was replaced. The animal died in the truck. The contact was concerned about a child being trapped in the bed of the truck. The manufacturer was notified however, no further assistance was provided. The failure mileage was approximately 26,000. </t>
  </si>
  <si>
    <t>Town and Country Ford</t>
  </si>
  <si>
    <t>IN</t>
  </si>
  <si>
    <t xml:space="preserve">F-150 - 2018. The contact owns a 2018 Ford F-150. The contact stated that while transporting a wild animal in the bed of the truck, with the top lid enclosed, the tailgate failed to open. There were no warning lights illuminated. The vehicle was taken to the local dealer where the contact was informed that the vehicle was not covered under the extended warranty. The dealer was unable to open the tailgate. The vehicle was diagnosed that the actuator was inoperable. The actuator was replaced. The animal died in the truck. The contact was concerned about a child being trapped in the bed of the truck. The manufacturer was notified however, no further assistance was provided. The failure mileage was approximately 26,000. </t>
  </si>
  <si>
    <t>1FM5K8GT5JG</t>
  </si>
  <si>
    <t>The contact owns a 2018 Ford Explorer. The contact stated while driving 65 MPH, she became aware that the front passengerâ€™s side windshield rubber trim and the weather protector plastic piece were flapping back and forth on the windshield and then flew off the vehicle. The contact pulled over to the side of the road and placed the rubber trim piece back in the molding of the windshield and drove back to her residence. The vehicle was not diagnosed or repaired. The manufacturer was made aware of the failure. The failure mileage was approximately 55,000.</t>
  </si>
  <si>
    <t>EXPLORER - 2018. The contact owns a 2018 Ford Explorer. The contact stated while driving 65 MPH, she became aware that the front passengerâ€™s side windshield rubber trim and the weather protector plastic piece were flapping back and forth on the windshield and then flew off the vehicle. The contact pulled over to the side of the road and placed the rubber trim piece back in the molding of the windshield and drove back to her residence. The vehicle was not diagnosed or repaired. The manufacturer was made aware of the failure. The failure mileage was approximately 55,000.</t>
  </si>
  <si>
    <t>1FMSK7FH8LG</t>
  </si>
  <si>
    <t>I have a serious safety issue with my 2020 Ford Explorer.  The tailgate has unexpectedly closed when loading or unloading items from the cargo area.  This is due the foot activation function.  When loading/unloading heavier items you must stand close to the bumper.  In so doing the foot activation closes the tailgate.  This has happened at least 6 times including closing on my wife and grand children.  The attached photo shows a skin scrap I sustained in blocking the tailgate from closing on a grandchild.    I have talked to the dealer about deactivating the foot function.  They responded it cannot be done.</t>
  </si>
  <si>
    <t>EXPLORER - 2020. I have a serious safety issue with my 2020 Ford Explorer.  The tailgate has unexpectedly closed when loading or unloading items from the cargo area.  This is due the foot activation function.  When loading/unloading heavier items you must stand close to the bumper.  In so doing the foot activation closes the tailgate.  This has happened at least 6 times including closing on my wife and grand children.  The attached photo shows a skin scrap I sustained in blocking the tailgate from closing on a grandchild.    I have talked to the dealer about deactivating the foot function.  They responded it cannot be done.</t>
  </si>
  <si>
    <t>3FMCR9D97MR</t>
  </si>
  <si>
    <t>While driving on interstate I noticed what seemed to be small gravel (sand like) hitting the vehicle. Then I heard the sound of the window cracking across from the lower drivers side to the center of the window. I never noticed anything striking the window. After stopping in a safe area I could see on the outside that something small had struck it. The windshield has been replaced by my insurance company and One week later I have already received one small chip. As with most people my age Iâ€™ve had numerous vehicles and have only had one other vehicle with a windshield that was as easily damaged and that would be a Jeep TJ. Many other people have been complaining on line about the same issue. Like Jeep Ford should be replacing the windshield with a better product.</t>
  </si>
  <si>
    <t>BRONCO SPORT - 2021. While driving on interstate I noticed what seemed to be small gravel (sand like) hitting the vehicle. Then I heard the sound of the window cracking across from the lower drivers side to the center of the window. I never noticed anything striking the window. After stopping in a safe area I could see on the outside that something small had struck it. The windshield has been replaced by my insurance company and One week later I have already received one small chip. As with most people my age Iâ€™ve had numerous vehicles and have only had one other vehicle with a windshield that was as easily damaged and that would be a Jeep TJ. Many other people have been complaining on line about the same issue. Like Jeep Ford should be replacing the windshield with a better product.</t>
  </si>
  <si>
    <t>1FTFW1CD6MF</t>
  </si>
  <si>
    <t xml:space="preserve">My Sunroof exploded. I was driving down the freeway on a Sunday morning. There were no other vehicles around me and noting overhead anywhere near me. I heard a loud bang similar to a shotgun blast and my sunroof glass shards began to rain down onto me. The sunroof was closed but the moonroof cover was opened. There is little to no chance that anything struck the sunroof because I was alone on the road with no other vehicle within many yards. Also there was a lot of glass in and on my truck bed so it seems like the glass exploded outwards before gravity took over. I was cut up on my arms, hands and on my forehead luckily I was wearing a hat and glasses so the glass did not get into my eyes. Even more luckily my children were not in the car considering their car seats were full of shattered glass. Also I am lucky there were no vehicles around me because this explosion was clearly a distraction.  Also, my truck is less than 2 weeks old and has just over 500 miles on it. There was no warning or known issues with the glass considering it is a brand new truck. I have learned that Ford f150 sunroofs are tempered glass not laminate which causes them to break in this dangerous way as opposed to crack like a windshield would. </t>
  </si>
  <si>
    <t xml:space="preserve">F-150 - 2021. My Sunroof exploded. I was driving down the freeway on a Sunday morning. There were no other vehicles around me and noting overhead anywhere near me. I heard a loud bang similar to a shotgun blast and my sunroof glass shards began to rain down onto me. The sunroof was closed but the moonroof cover was opened. There is little to no chance that anything struck the sunroof because I was alone on the road with no other vehicle within many yards. Also there was a lot of glass in and on my truck bed so it seems like the glass exploded outwards before gravity took over. I was cut up on my arms, hands and on my forehead luckily I was wearing a hat and glasses so the glass did not get into my eyes. Even more luckily my children were not in the car considering their car seats were full of shattered glass. Also I am lucky there were no vehicles around me because this explosion was clearly a distraction.  Also, my truck is less than 2 weeks old and has just over 500 miles on it. There was no warning or known issues with the glass considering it is a brand new truck. I have learned that Ford f150 sunroofs are tempered glass not laminate which causes them to break in this dangerous way as opposed to crack like a windshield would. </t>
  </si>
  <si>
    <t>F4 - F150 HYBRID</t>
  </si>
  <si>
    <t>HM - F150 HEV (NA-DTP)</t>
  </si>
  <si>
    <t>The truck tailgate opens unintentionally and with no notice.  This has happened several times, seemingly randomly, and there is no notice from the driver seat that the tailgate has opened, other than visually looking via rear view mirror or from the outside of the truck.  I am not able to reproduce the malfunction, as it happens randomly.  So far, it appears to happen mostly when parked and/or when switching between park/drive/reverse.  I have not positively confirmed the tailgate opening while the vehicle is in motion, but definitely have noticed it was open while driving after pulling into a parking space, reversing out, and then continuing to drive.  The vehicle is available for inspection anytime.  Luckily, this malfunction hasn't caused any damage yet, but if it were to happen while towing it would damage the truck and/or trailer, and if it were to happen with a load in the truck bed, I'd be at risk of losing the load, potentially unknowingly while driving.  No indications or warning lamps are present when the tailgate opens on its own.  I first noticed this happening in June 2021, but didn't think much of it.  It happened again in August 2021, and then happened several times during the day of Sept 4, 2021.</t>
  </si>
  <si>
    <t>F-350 - 2019. The truck tailgate opens unintentionally and with no notice.  This has happened several times, seemingly randomly, and there is no notice from the driver seat that the tailgate has opened, other than visually looking via rear view mirror or from the outside of the truck.  I am not able to reproduce the malfunction, as it happens randomly.  So far, it appears to happen mostly when parked and/or when switching between park/drive/reverse.  I have not positively confirmed the tailgate opening while the vehicle is in motion, but definitely have noticed it was open while driving after pulling into a parking space, reversing out, and then continuing to drive.  The vehicle is available for inspection anytime.  Luckily, this malfunction hasn't caused any damage yet, but if it were to happen while towing it would damage the truck and/or trailer, and if it were to happen with a load in the truck bed, I'd be at risk of losing the load, potentially unknowingly while driving.  No indications or warning lamps are present when the tailgate opens on its own.  I first noticed this happening in June 2021, but didn't think much of it.  It happened again in August 2021, and then happened several times during the day of Sept 4, 2021.</t>
  </si>
  <si>
    <t>1FTEW1EG3JK</t>
  </si>
  <si>
    <t xml:space="preserve">TAILGATE OPENED ON ITS OWN, UNEXPECTEDLY, WHILE DRIVING.  THIS HAS HAPPENED SEVERAL TIMES RECENTLY.  IT COULD BE DANGEROUS.   CANADA HAS ISSUED A RECALL TO CORRECT THIS ISSUE.  WHY NOT THE US?  THE FIX APPEARS TO BE EASY. </t>
  </si>
  <si>
    <t xml:space="preserve">F-150 - 2018. TAILGATE OPENED ON ITS OWN, UNEXPECTEDLY, WHILE DRIVING.  THIS HAS HAPPENED SEVERAL TIMES RECENTLY.  IT COULD BE DANGEROUS.   CANADA HAS ISSUED A RECALL TO CORRECT THIS ISSUE.  WHY NOT THE US?  THE FIX APPEARS TO BE EASY. </t>
  </si>
  <si>
    <t>2FMPK4J86JB</t>
  </si>
  <si>
    <t xml:space="preserve">The power lift gate on the back of my vehicle will unexpectedly shut or quickly drop closed.  On multiple occasions I was removing items from the back of my vehicle when this happened, and I was struck by the lift gate causing injury.  The first time I brought this to the dealerâ€™s attention was July 2019.  They were unable to replicate the problem.  This week, while once again removing items from the back of my car, the lift gate shut suddenly, this time crushing and cutting my wrist.  My wrist immediately bruised and began bleeding.  This was incredibly painful and days later is still not healed.  This is a problem that is well documented by other Ford Edge owners in online forums, but that the dealer has still failed to acknowledge.  </t>
  </si>
  <si>
    <t xml:space="preserve">EDGE - 2018. The power lift gate on the back of my vehicle will unexpectedly shut or quickly drop closed.  On multiple occasions I was removing items from the back of my vehicle when this happened, and I was struck by the lift gate causing injury.  The first time I brought this to the dealerâ€™s attention was July 2019.  They were unable to replicate the problem.  This week, while once again removing items from the back of my car, the lift gate shut suddenly, this time crushing and cutting my wrist.  My wrist immediately bruised and began bleeding.  This was incredibly painful and days later is still not healed.  This is a problem that is well documented by other Ford Edge owners in online forums, but that the dealer has still failed to acknowledge.  </t>
  </si>
  <si>
    <t>2FMDK3JC0DB</t>
  </si>
  <si>
    <t>2013 FORD EDGE. CONSUMER WRITES IN REGARDS TO A DEFECTIVE DOOR SWITCH ON VEHICLE.   THE CONSUMER STATED THE THE DOOR AJAR LIGHT CONTINUOUSLY BLINKS. THE DEALER STATED THE VEHICLE WAS 8 YEARS OLD AND COULD NOT BE COVERED. THE CONSUMER STATED THE PAST RECALL SHOULD BE HONORED.</t>
  </si>
  <si>
    <t>EDGE - 2013. 2013 FORD EDGE. CONSUMER WRITES IN REGARDS TO A DEFECTIVE DOOR SWITCH ON VEHICLE.   THE CONSUMER STATED THE THE DOOR AJAR LIGHT CONTINUOUSLY BLINKS. THE DEALER STATED THE VEHICLE WAS 8 YEARS OLD AND COULD NOT BE COVERED. THE CONSUMER STATED THE PAST RECALL SHOULD BE HONORED.</t>
  </si>
  <si>
    <t>1FTEW1CG8FK</t>
  </si>
  <si>
    <t xml:space="preserve">The power sliding glass window in the rear the top rail that holds the glass that slides has come loose allowing the glass to sag.  Itâ€™s never even been opened. Why is it coming apart? How do I fix it. </t>
  </si>
  <si>
    <t xml:space="preserve">F-150 - 2015. The power sliding glass window in the rear the top rail that holds the glass that slides has come loose allowing the glass to sag.  Itâ€™s never even been opened. Why is it coming apart? How do I fix it. </t>
  </si>
  <si>
    <t>1FM5K8GT5FG</t>
  </si>
  <si>
    <t>The contact owns a 2015 Ford Explorer. The contact stated that he noticed that the passengerâ€™s side door panel was fractured, and the back of the trim panel was exposed. The vehicle was not diagnosed nor repaired by an independent mechanic or dealer. The dealer was made aware of the failure and informed the contact that they could not complete an unknown recall repair on the vehicle because the extended warranty had expired. The manufacturer was not notified of the failure. The vehicle was not repaired. The approximate failure mileage was 92,000.</t>
  </si>
  <si>
    <t>AutoNation Ford Scottsdale</t>
  </si>
  <si>
    <t>AZ</t>
  </si>
  <si>
    <t>EXPLORER - 2015. The contact owns a 2015 Ford Explorer. The contact stated that he noticed that the passengerâ€™s side door panel was fractured, and the back of the trim panel was exposed. The vehicle was not diagnosed nor repaired by an independent mechanic or dealer. The dealer was made aware of the failure and informed the contact that they could not complete an unknown recall repair on the vehicle because the extended warranty had expired. The manufacturer was not notified of the failure. The vehicle was not repaired. The approximate failure mileage was 92,000.</t>
  </si>
  <si>
    <t>Driving 70 mph on interstate the driver side windshield trim came off. Startled the driver and caused car behind us to hit it on their windshield and lost control for a short time. In looking at trim clips they are plastic and 3 of them were broken. I drove to a ford dealer and was told this is a problem but they have not recall on it. Components should not be falling off a 60K car. No warning that this might occur.</t>
  </si>
  <si>
    <t>EXPLORER - 2019. Driving 70 mph on interstate the driver side windshield trim came off. Startled the driver and caused car behind us to hit it on their windshield and lost control for a short time. In looking at trim clips they are plastic and 3 of them were broken. I drove to a ford dealer and was told this is a problem but they have not recall on it. Components should not be falling off a 60K car. No warning that this might occur.</t>
  </si>
  <si>
    <t>2FMPK4K9XKB</t>
  </si>
  <si>
    <t>The contact owns a 2019 Ford Edge. The contact stated that the trunk door inadvertently closed on the driver and was difficult to raise up. There were no warning lights illuminated. There were no reported injuries. The local dealer was not contacted. The vehicle was not diagnosed or repaired. The manufacturer was not notified of the failure. The failure mileage was 15,900.</t>
  </si>
  <si>
    <t>EDGE - 2019. The contact owns a 2019 Ford Edge. The contact stated that the trunk door inadvertently closed on the driver and was difficult to raise up. There were no warning lights illuminated. There were no reported injuries. The local dealer was not contacted. The vehicle was not diagnosed or repaired. The manufacturer was not notified of the failure. The failure mileage was 15,900.</t>
  </si>
  <si>
    <t>1FATP8FF1H5</t>
  </si>
  <si>
    <t>The passenger door has unlatched randomly 3 times in the span of 1 year, first time I thought the door was not properly closed, It happened twice yesterday and I'm sure the door was correctly closed.   Q:What component or system failed or malfunctioned, and is it available for inspection upon request? A: Door latching system. Yes it is available  Q: How was your safety or the safety of others put at risk? A: The left door unlatches randomly while traveling on the highway. My wife was seating in the passenger seat yesterday when it happened. Door could have opened if she was leaning on it.  Q: Has the problem been reproduced or confirmed by a dealer or independent service center? A: It has happened 3 times, always on the highway traveling at highway speeds in the span of 1 year, I thought the first tie I left the door open, it happened twice yesterday, I'm sure the door was correctly closed. No dealer have tried to reproduce it (I doubt they can)  Q: Has the vehicle or component been inspected by the manufacturer, police, insurance representatives or others? A: No  Q: Were there any warning lamps, messages or other symptoms of the problem prior to the failure, and when did they first appear? A:. No only the door opened message in the dashboard after the door unlatches.</t>
  </si>
  <si>
    <t>MUSTANG - 2017. The passenger door has unlatched randomly 3 times in the span of 1 year, first time I thought the door was not properly closed, It happened twice yesterday and I'm sure the door was correctly closed.   Q:What component or system failed or malfunctioned, and is it available for inspection upon request? A: Door latching system. Yes it is available  Q: How was your safety or the safety of others put at risk? A: The left door unlatches randomly while traveling on the highway. My wife was seating in the passenger seat yesterday when it happened. Door could have opened if she was leaning on it.  Q: Has the problem been reproduced or confirmed by a dealer or independent service center? A: It has happened 3 times, always on the highway traveling at highway speeds in the span of 1 year, I thought the first tie I left the door open, it happened twice yesterday, I'm sure the door was correctly closed. No dealer have tried to reproduce it (I doubt they can)  Q: Has the vehicle or component been inspected by the manufacturer, police, insurance representatives or others? A: No  Q: Were there any warning lamps, messages or other symptoms of the problem prior to the failure, and when did they first appear? A:. No only the door opened message in the dashboard after the door unlatches.</t>
  </si>
  <si>
    <t>1FT8W3BT7ME</t>
  </si>
  <si>
    <t>When my F-350 had only 2,265 miles on it, I was getting in my truck and closed the door.  When it closed, the rear window shattered.  There was no object that had been thrown at or through the window(no lawn service around that day, etc.).  I immediately called the local Ford dealership(Landers Ford in Collierville, TN) and was told that the window would not be covered under warranty.  I then called the Ford customer service # on the ford.com website and they stated that this was not a quality issue and that it would not be covered under warranty.  It is clear by looking at the picture that the window shattered out as though the pressure in the truck when the door closed caused the break.  This occurred on 9/10/21 and I took the truck to Safelite on 9/13/21 to have the window replaced at my own expense.</t>
  </si>
  <si>
    <t>F-350 - 2021. When my F-350 had only 2,265 miles on it, I was getting in my truck and closed the door.  When it closed, the rear window shattered.  There was no object that had been thrown at or through the window(no lawn service around that day, etc.).  I immediately called the local Ford dealership(Landers Ford in Collierville, TN) and was told that the window would not be covered under warranty.  I then called the Ford customer service # on the ford.com website and they stated that this was not a quality issue and that it would not be covered under warranty.  It is clear by looking at the picture that the window shattered out as though the pressure in the truck when the door closed caused the break.  This occurred on 9/10/21 and I took the truck to Safelite on 9/13/21 to have the window replaced at my own expense.</t>
  </si>
  <si>
    <t>While driving on the highway last week at around 65 mph (10 minutes into my commute), my car display sensor started indicating that there was a door that became loose and unlatched. I had nobody in the car with me and noticed that the passenger front door popped loose and needed to be pushed closed. I have not seen the incident occur a second time, not has it been inspected.</t>
  </si>
  <si>
    <t>FUSION - 2014. While driving on the highway last week at around 65 mph (10 minutes into my commute), my car display sensor started indicating that there was a door that became loose and unlatched. I had nobody in the car with me and noticed that the passenger front door popped loose and needed to be pushed closed. I have not seen the incident occur a second time, not has it been inspected.</t>
  </si>
  <si>
    <t xml:space="preserve">The trunk lid randomly pops open on it's own requiring you to stop, get out and close it. It has happened repeatedly both when driving and when the car is parked. It does not seem to happen if all of the doors are locked. When it does happen it obscured the rear view and can create an unsafe situation when you have to stop on the road.  It has happened many times over the past year. </t>
  </si>
  <si>
    <t xml:space="preserve">FUSION - 2016. The trunk lid randomly pops open on it's own requiring you to stop, get out and close it. It has happened repeatedly both when driving and when the car is parked. It does not seem to happen if all of the doors are locked. When it does happen it obscured the rear view and can create an unsafe situation when you have to stop on the road.  It has happened many times over the past year. </t>
  </si>
  <si>
    <t>1FM5K8D82HG</t>
  </si>
  <si>
    <t>The contact owns a 2017 Ford Explorer. The contact stated that all four doors were corroded. The vehicle was taken to the local dealer and the mechanic diagnosed that the door pillars were rusted and were not covered under warranty. The vehicle was not repaired. The manufacturer was notified of the failure however, no further assistance was provided. The failure mileage was 55,895.</t>
  </si>
  <si>
    <t>Beechmont Ford, Inc.</t>
  </si>
  <si>
    <t>EXPLORER - 2017. The contact owns a 2017 Ford Explorer. The contact stated that all four doors were corroded. The vehicle was taken to the local dealer and the mechanic diagnosed that the door pillars were rusted and were not covered under warranty. The vehicle was not repaired. The manufacturer was notified of the failure however, no further assistance was provided. The failure mileage was 55,895.</t>
  </si>
  <si>
    <t>2FMDK4JC0CB</t>
  </si>
  <si>
    <t>The contact owns a 2012 Ford Edge. The contact stated that the door failed to close and lock securely. The door ajar message was displayed. The battery was drained due to the failure. The vehicle was taken to the local dealer, but the vehicle was not diagnosed or repaired. The manufacturer was notified of the failure, but no further assistance was provided. The failure mileage was approximately 220,000.</t>
  </si>
  <si>
    <t>Fieldhouse Chrysler Dodge Jeep</t>
  </si>
  <si>
    <t>EDGE - 2012. The contact owns a 2012 Ford Edge. The contact stated that the door failed to close and lock securely. The door ajar message was displayed. The battery was drained due to the failure. The vehicle was taken to the local dealer, but the vehicle was not diagnosed or repaired. The manufacturer was notified of the failure, but no further assistance was provided. The failure mileage was approximately 220,000.</t>
  </si>
  <si>
    <t>1F2SX21557E</t>
  </si>
  <si>
    <t>The contact owns a 2007 Ford F-250. The contact stated that the passengerâ€™s and driverâ€™s side rear door locking mechanisms were faulty and the doors could no longer be opened. The cause of the failure was not yet determined. The local dealer was contacted regarding the failure. The manufacturer was not yet notified of the failure. The failure mileage was 53,000.</t>
  </si>
  <si>
    <t>F-250 - 2007. The contact owns a 2007 Ford F-250. The contact stated that the passengerâ€™s and driverâ€™s side rear door locking mechanisms were faulty and the doors could no longer be opened. The cause of the failure was not yet determined. The local dealer was contacted regarding the failure. The manufacturer was not yet notified of the failure. The failure mileage was 53,000.</t>
  </si>
  <si>
    <t>The contact owns a 2000 Ford F-250. The contact stated that the passengerâ€™s side and driverâ€™s side rear door locking mechanism was faulty and the doors could no longer be opened. The cause of the failure was not determined. The local dealer and manufacturer were not notified of the failure. The VIN was not available. The failure mileage was unknown.</t>
  </si>
  <si>
    <t>F-250 - 2000. The contact owns a 2000 Ford F-250. The contact stated that the passengerâ€™s side and driverâ€™s side rear door locking mechanism was faulty and the doors could no longer be opened. The cause of the failure was not determined. The local dealer and manufacturer were not notified of the failure. The VIN was not available. The failure mileage was unknown.</t>
  </si>
  <si>
    <t>1FTEW1EG9HF</t>
  </si>
  <si>
    <t>The contact owns a 2017 FORD F-150. The contact stated that the rear glass sliding window had become defective due to the sliding track. The contact also stated that the top track had detached from the window which allowed moisture to enter the cabin of the vehicle. The contact had taken the vehicle to a dealer and was given an estimate for the repair of the window. The manufacturer was not notified of the failure. The vehicle was not repaired. The failure mileage was approximately 28,000.</t>
  </si>
  <si>
    <t>F-150 - 2017. The contact owns a 2017 FORD F-150. The contact stated that the rear glass sliding window had become defective due to the sliding track. The contact also stated that the top track had detached from the window which allowed moisture to enter the cabin of the vehicle. The contact had taken the vehicle to a dealer and was given an estimate for the repair of the window. The manufacturer was not notified of the failure. The vehicle was not repaired. The failure mileage was approximately 28,000.</t>
  </si>
  <si>
    <t>1FM5K8GTXKG</t>
  </si>
  <si>
    <t xml:space="preserve">As per a recall on this vehicle, the roof rails become detached and have the potential to fly off the car at high speeds. I have brought this in to a Ford service center numerous times to be addressed and upon repair each time, the issue recurs. The latest conversation I have had with a Ford motor company representative is that the issue is known but there is no known fix for it at this time. Meanwhile, I, like so many others, are driving around with what can be a potential safety hazard for other drivers. </t>
  </si>
  <si>
    <t xml:space="preserve">EXPLORER - 2019. As per a recall on this vehicle, the roof rails become detached and have the potential to fly off the car at high speeds. I have brought this in to a Ford service center numerous times to be addressed and upon repair each time, the issue recurs. The latest conversation I have had with a Ford motor company representative is that the issue is known but there is no known fix for it at this time. Meanwhile, I, like so many others, are driving around with what can be a potential safety hazard for other drivers. </t>
  </si>
  <si>
    <t>The contact owns a 2015 Ford Mustang. The contact received notification of NHTSA Campaign Number: 20V331000 (Latches/Locks/Linkages). The contact stated while driving 80 MPH, the front driverâ€™s and passengerâ€™s side doors opened inadvertently. The contact slowed down the vehicle and was able to close the front driverâ€™s side door. The driver then pulled over and closed the front passengerâ€™s side door. The contact stated that the failure recurred several times. The vehicle was taken to the dealer for the recall repair however after the dealer inspected the latch date codes, the dealer informed the contact that the manufacturer did not approve the recall repair. The manufacturer was made aware of the failure but informed the contact that the latch date codes were deemed safe in their system and no further action was required. The failure mileage was approximately 45,800.</t>
  </si>
  <si>
    <t>Crown Ford Inc</t>
  </si>
  <si>
    <t>MUSTANG - 2015. The contact owns a 2015 Ford Mustang. The contact received notification of NHTSA Campaign Number: 20V331000 (Latches/Locks/Linkages). The contact stated while driving 80 MPH, the front driverâ€™s and passengerâ€™s side doors opened inadvertently. The contact slowed down the vehicle and was able to close the front driverâ€™s side door. The driver then pulled over and closed the front passengerâ€™s side door. The contact stated that the failure recurred several times. The vehicle was taken to the dealer for the recall repair however after the dealer inspected the latch date codes, the dealer informed the contact that the manufacturer did not approve the recall repair. The manufacturer was made aware of the failure but informed the contact that the latch date codes were deemed safe in their system and no further action was required. The failure mileage was approximately 45,800.</t>
  </si>
  <si>
    <t>1LN6L9TK2H5</t>
  </si>
  <si>
    <t>Defective E-Latch (press button activated door latch), rear passenger side door.  The button is defective- subject to recall, however, my VIN not included.  In addition to the defective button installed on our car; this car has a safety design defect in that the manufacturer has not provided the rear passengers a mechanical means of escape in the event of an accident and the button malfunctions or is defective (as is the case with our vehicle).  The manufacturer provides such a latch for the front seat passengers.  But apparently had no concern for the safety of the rear passengers.  I called Lincoln and alerted them to my concerns- they refused to replace my defective button (car out of warranty and not subject to the VIN specific recall) and similarly were unconcerned regarding my concerns over the hazards presented by the negligent design.  All of these cars should be recalled and those E-Latches replaced and the rear doors retrofitted with an emergency mechanical latch.</t>
  </si>
  <si>
    <t>CONTINENTAL - 2017. Defective E-Latch (press button activated door latch), rear passenger side door.  The button is defective- subject to recall, however, my VIN not included.  In addition to the defective button installed on our car; this car has a safety design defect in that the manufacturer has not provided the rear passengers a mechanical means of escape in the event of an accident and the button malfunctions or is defective (as is the case with our vehicle).  The manufacturer provides such a latch for the front seat passengers.  But apparently had no concern for the safety of the rear passengers.  I called Lincoln and alerted them to my concerns- they refused to replace my defective button (car out of warranty and not subject to the VIN specific recall) and similarly were unconcerned regarding my concerns over the hazards presented by the negligent design.  All of these cars should be recalled and those E-Latches replaced and the rear doors retrofitted with an emergency mechanical latch.</t>
  </si>
  <si>
    <t>When driving on highway 60-80 mph after maybe 40-50 minutes the driver door unlatches, the door Ajar alert comes on. The passenger door has also opened, not at the same time. The problem is mostly the driver door. It is very traumatizing to be driving and feel the door unlatch at high speeds on highway. I have reported this multiple times please issue a safety recall to include this model as well.</t>
  </si>
  <si>
    <t>MUSTANG - 2017. When driving on highway 60-80 mph after maybe 40-50 minutes the driver door unlatches, the door Ajar alert comes on. The passenger door has also opened, not at the same time. The problem is mostly the driver door. It is very traumatizing to be driving and feel the door unlatch at high speeds on highway. I have reported this multiple times please issue a safety recall to include this model as well.</t>
  </si>
  <si>
    <t>1FT7W2BTXHE</t>
  </si>
  <si>
    <t xml:space="preserve">I have had the tail gate open several times. I have had the tailgate repaired under a recall twice and then I replaced the entire wiring harness for it. Unfortunately the issue continues to happen. </t>
  </si>
  <si>
    <t xml:space="preserve">F-250 - 2017. I have had the tail gate open several times. I have had the tailgate repaired under a recall twice and then I replaced the entire wiring harness for it. Unfortunately the issue continues to happen. </t>
  </si>
  <si>
    <t>1FM5K8GT4HG</t>
  </si>
  <si>
    <t xml:space="preserve">All of the plastic trim around my car including the both my passenger and driver side windshield trim molding pieces on the exterior of the car are coming very loose. I'm worried it may become dangerous if they fly off while driving. </t>
  </si>
  <si>
    <t xml:space="preserve">EXPLORER - 2017. All of the plastic trim around my car including the both my passenger and driver side windshield trim molding pieces on the exterior of the car are coming very loose. I'm worried it may become dangerous if they fly off while driving. </t>
  </si>
  <si>
    <t>1FA6P8AM5H5</t>
  </si>
  <si>
    <t>The car automatically locked when I stepped out of the car with my baby in the back seat when in 90 degree weather. The remote and the key wouldn't work so I had to break the window to get my 2 year out of the steaming car after unsuccessfully trying to pry the door open with a crow bar</t>
  </si>
  <si>
    <t>MUSTANG - 2017. The car automatically locked when I stepped out of the car with my baby in the back seat when in 90 degree weather. The remote and the key wouldn't work so I had to break the window to get my 2 year out of the steaming car after unsuccessfully trying to pry the door open with a crow bar</t>
  </si>
  <si>
    <t>1FMCU9G95GU</t>
  </si>
  <si>
    <t xml:space="preserve">Rear door on drivers side will not open from the inside after it has been locked and unlocked unless it has been opened already. It something is wrong with the child lock. This is a major safety issue. Someone on the outside has to open the door to let the person out. If there was an accident or some type of incident and the person needed to get out quickly they would not be able to. </t>
  </si>
  <si>
    <t xml:space="preserve">ESCAPE - 2016. Rear door on drivers side will not open from the inside after it has been locked and unlocked unless it has been opened already. It something is wrong with the child lock. This is a major safety issue. Someone on the outside has to open the door to let the person out. If there was an accident or some type of incident and the person needed to get out quickly they would not be able to. </t>
  </si>
  <si>
    <t>DRIVER'S SIDE DOOR LOCK WILL NOT UNLOCK FROM INSIDE OF CAR. THIS IS A SAFETY FACTOR IN THE EVENT OF AN ACCIDENT. NOT ABLE TO OPEN DOOR FROM INSIDE - HAD TO ROLL WINDOW DOWN AND OPEN FROM HANDLE ON OUTSIDE OF CAR. VEHICLE WAS STATIONARY. Note There is at least one other report of this happening on your web site and YouTube has several videos of others having this problem and how to replace the handle when this happens</t>
  </si>
  <si>
    <t>MKZ - 2012. DRIVER'S SIDE DOOR LOCK WILL NOT UNLOCK FROM INSIDE OF CAR. THIS IS A SAFETY FACTOR IN THE EVENT OF AN ACCIDENT. NOT ABLE TO OPEN DOOR FROM INSIDE - HAD TO ROLL WINDOW DOWN AND OPEN FROM HANDLE ON OUTSIDE OF CAR. VEHICLE WAS STATIONARY. Note There is at least one other report of this happening on your web site and YouTube has several videos of others having this problem and how to replace the handle when this happens</t>
  </si>
  <si>
    <t>2FMDK4KC8EB</t>
  </si>
  <si>
    <t>Heat and defrost malfunction. Driver side blows cold defrost and hot on passenger side.  Potentially a safety issue as there is no way to defrost driver side windshield in cold weather</t>
  </si>
  <si>
    <t>EDGE - 2014. Heat and defrost malfunction. Driver side blows cold defrost and hot on passenger side.  Potentially a safety issue as there is no way to defrost driver side windshield in cold weather</t>
  </si>
  <si>
    <t>1FM5K7DH3GG</t>
  </si>
  <si>
    <t>The contact owns a 2016 Ford Explorer. The contact stated that his wife was driving at an undisclosed speed, the rubber from the windshield was flapping and making noises, almost causing a collision. The contact inspected the windshield and saw that the front passengerâ€™s and driverâ€™s side rubber on the windshield had deteriorated. The contact glued the rubber to the windshield to repair the failure. The dealer was made aware of the failure and informed the contact that there was no recall related to the failure and the contact had to pay for the same part already installed to be replaced. The vehicle was not repaired. The manufacturer was made aware of the failure and referred the contact to file a complaint with NHTSA. The failure mileage was approximately 26,000.</t>
  </si>
  <si>
    <t>Walker Ford</t>
  </si>
  <si>
    <t>EXPLORER - 2016. The contact owns a 2016 Ford Explorer. The contact stated that his wife was driving at an undisclosed speed, the rubber from the windshield was flapping and making noises, almost causing a collision. The contact inspected the windshield and saw that the front passengerâ€™s and driverâ€™s side rubber on the windshield had deteriorated. The contact glued the rubber to the windshield to repair the failure. The dealer was made aware of the failure and informed the contact that there was no recall related to the failure and the contact had to pay for the same part already installed to be replaced. The vehicle was not repaired. The manufacturer was made aware of the failure and referred the contact to file a complaint with NHTSA. The failure mileage was approximately 26,000.</t>
  </si>
  <si>
    <t>2FMHK6CC7CB</t>
  </si>
  <si>
    <t>The contact owns a 2012 Ford Flex. The contact stated while rolling down the driverâ€™s side window, she noticed some resistance and black marks at the bottom of the window. The contact stated that the seal around the window was deteriorating. The contact also stated that the failure was occurring on all the windows. The dealer and the manufacturer were not notified of the failure. The vehicle was not diagnosed nor repaired. The approximate failure mileage was 170,000.</t>
  </si>
  <si>
    <t>FLEX - 2012. The contact owns a 2012 Ford Flex. The contact stated while rolling down the driverâ€™s side window, she noticed some resistance and black marks at the bottom of the window. The contact stated that the seal around the window was deteriorating. The contact also stated that the failure was occurring on all the windows. The dealer and the manufacturer were not notified of the failure. The vehicle was not diagnosed nor repaired. The approximate failure mileage was 170,000.</t>
  </si>
  <si>
    <t>1FTER4FH3LL</t>
  </si>
  <si>
    <t>I was in the driveway of my home. My family had entered and closed the front passenger door and opened the rear driver door. I opened and then closed the driver front door which caused the rear window with the glass sider to completely shatter. The vehicle had at the time 9,686 miles on it. It had no damage visible prior to this and there were no signs of any vandalism or other activity that would have caused this situation to occur. No vehicle alarm was activated either that would have indicated forced entry. In addition to our personal security system on our property providing no indication of such. This window should not have shattered. The cost to replace this window is $985 plus installation by a glass repair company. I contacted Ford Customer Care and was referred to a dealership service center to get the vehicle inspected, file a claim and then be referred to a glass shop. After contacting a couple of dealerships, was able to clear away glass to safely drive this vehicle to a third dealership to complete this process. Shattered, tempered glass from a rear window is difficult to clear and sharp. I then learned I was denied the claim of coverage under warranty because there are no other complaints regarding glass breakage. I am lodging this complaint with a relevant third party to ensure this is not true and if others have this issue of a defective window, they are not denied a true and substantial claim as I was. I will be attempting to use the coverage the dealership I bought the vehicle from to cover the cost of this repair. I don't believe this is an insurance claim. It is defective equipment from Ford on a new vehicle. It's a statement on how Ford backs the quality of their vehicles. I will be considering my vehicle purchases going forward.</t>
  </si>
  <si>
    <t>RANGER - 2020. I was in the driveway of my home. My family had entered and closed the front passenger door and opened the rear driver door. I opened and then closed the driver front door which caused the rear window with the glass sider to completely shatter. The vehicle had at the time 9,686 miles on it. It had no damage visible prior to this and there were no signs of any vandalism or other activity that would have caused this situation to occur. No vehicle alarm was activated either that would have indicated forced entry. In addition to our personal security system on our property providing no indication of such. This window should not have shattered. The cost to replace this window is $985 plus installation by a glass repair company. I contacted Ford Customer Care and was referred to a dealership service center to get the vehicle inspected, file a claim and then be referred to a glass shop. After contacting a couple of dealerships, was able to clear away glass to safely drive this vehicle to a third dealership to complete this process. Shattered, tempered glass from a rear window is difficult to clear and sharp. I then learned I was denied the claim of coverage under warranty because there are no other complaints regarding glass breakage. I am lodging this complaint with a relevant third party to ensure this is not true and if others have this issue of a defective window, they are not denied a true and substantial claim as I was. I will be attempting to use the coverage the dealership I bought the vehicle from to cover the cost of this repair. I don't believe this is an insurance claim. It is defective equipment from Ford on a new vehicle. It's a statement on how Ford backs the quality of their vehicles. I will be considering my vehicle purchases going forward.</t>
  </si>
  <si>
    <t>The contact owns a 2014 Ford Transit Connect. The contact stated that he was unable to close the front driverâ€™s side door. The vehicle was taken to the dealer who diagnosed that the driverâ€™s side door latch needed to be replaced. The manufacturer was notified of the failure and a case opened. The vehicle was not repaired. The approximate failure mileage was 79,006.</t>
  </si>
  <si>
    <t>Byerly Ford Inc</t>
  </si>
  <si>
    <t>TRANSIT CONNECT - 2014. The contact owns a 2014 Ford Transit Connect. The contact stated that he was unable to close the front driverâ€™s side door. The vehicle was taken to the dealer who diagnosed that the driverâ€™s side door latch needed to be replaced. The manufacturer was notified of the failure and a case opened. The vehicle was not repaired. The approximate failure mileage was 79,006.</t>
  </si>
  <si>
    <t>5LM5J7XC9LG</t>
  </si>
  <si>
    <t>The lights on the visor mirrors and the garage door opener located on the visor stopped working.  2 days later, all of the switches on the drivers door ( window controls and mirror adjustments) stopped working.  Now the dome lights have stopped working.  The dealership had the car for a week and performed a master reset and a DDM configuration and window learn procedure.  None of these problems were resolved.  Dealership states vehicle will have to be scheduled when a repair is made available.  While most of these problems are merely an inconvenience, I feel there is a safety issue due to the fact that I have no emergency egress.  The Lincoln concierge told me I can "just crawl over the console and go out one of the other windows."  I can also not adjust the mirrors after a seat adjustment, which is also a safety concern.  The dealership said I will have to make a manual adjustment until a fix  is made available.  There have been no warning lamps, messages, or other symptoms prior to the failure which happened 4 weeks ago.  The dealership is Liberty Ford in Canton OH.  RO number 797409. Lincoln case number 33186048-P8G5J5.</t>
  </si>
  <si>
    <t>AVIATOR - 2020. The lights on the visor mirrors and the garage door opener located on the visor stopped working.  2 days later, all of the switches on the drivers door ( window controls and mirror adjustments) stopped working.  Now the dome lights have stopped working.  The dealership had the car for a week and performed a master reset and a DDM configuration and window learn procedure.  None of these problems were resolved.  Dealership states vehicle will have to be scheduled when a repair is made available.  While most of these problems are merely an inconvenience, I feel there is a safety issue due to the fact that I have no emergency egress.  The Lincoln concierge told me I can "just crawl over the console and go out one of the other windows."  I can also not adjust the mirrors after a seat adjustment, which is also a safety concern.  The dealership said I will have to make a manual adjustment until a fix  is made available.  There have been no warning lamps, messages, or other symptoms prior to the failure which happened 4 weeks ago.  The dealership is Liberty Ford in Canton OH.  RO number 797409. Lincoln case number 33186048-P8G5J5.</t>
  </si>
  <si>
    <t>MUSTANG MACH E</t>
  </si>
  <si>
    <t>3FMTK3SUXMM</t>
  </si>
  <si>
    <t>The contact owns a 2021 Ford Mustang Mach-E. The contact stated while washing the vehicle he noticed a structural issue with the rear hatch not aligned properly on the vehicle. The contact called the local dealer who informed the contact that all vehicles under the model Mach-E were manufactured alike and there was no repair or fix for the structural design. The vehicle was not repaired. The manufacturer was made aware of the issue. The failure mileage was approximately 800.</t>
  </si>
  <si>
    <t>LIFTGATE BODY | FIT AND FINISH ISSUE</t>
  </si>
  <si>
    <t>Damerow  Ford, Inc.</t>
  </si>
  <si>
    <t>WA</t>
  </si>
  <si>
    <t>MUSTANG MACH E - 2021. The contact owns a 2021 Ford Mustang Mach-E. The contact stated while washing the vehicle he noticed a structural issue with the rear hatch not aligned properly on the vehicle. The contact called the local dealer who informed the contact that all vehicles under the model Mach-E were manufactured alike and there was no repair or fix for the structural design. The vehicle was not repaired. The manufacturer was made aware of the issue. The failure mileage was approximately 800.</t>
  </si>
  <si>
    <t>C/GW - CX727N MACH-E [21-24]</t>
  </si>
  <si>
    <t>ZE - MUSTANG MACH E</t>
  </si>
  <si>
    <t>HP - MACH E (CX727) (NA-CUAUTITLAN)</t>
  </si>
  <si>
    <t>1FTEW1CB5JK</t>
  </si>
  <si>
    <t>1. UNKNOWN/  Sometimes while driving the vehicle will try to bog down and rapidly loose       power and then will pick up power as if its being starved for either fuel or power.   2. REAR DOOR OPEN INDICATOR/ My indicator light is on and it is saying that the rear door is       open. My grandchildren ride in the rear seat of my truck and may be at risk of the door flying       open. It also sets my alarm off over in the night time because the system is saying that the      door is open.</t>
  </si>
  <si>
    <t>F-150 - 2018. 1. UNKNOWN/  Sometimes while driving the vehicle will try to bog down and rapidly loose       power and then will pick up power as if its being starved for either fuel or power.   2. REAR DOOR OPEN INDICATOR/ My indicator light is on and it is saying that the rear door is       open. My grandchildren ride in the rear seat of my truck and may be at risk of the door flying       open. It also sets my alarm off over in the night time because the system is saying that the      door is open.</t>
  </si>
  <si>
    <t>3FA6P0K91GR</t>
  </si>
  <si>
    <t>Trunk/deck lid pops open at random times. Weather conditions and time of day do not appear to be a factor as to why or when the trunk pops open. When it does happen the release mechanism clicks continuously for ~10 seconds or until you click the lock button on the fob.  It will pop open when you begin to drive, up to the point that the car auto locks.  This started happening approximately one year ago, September 2020, and lasted for a few weeks and then stopped. It started popping open again in the spring of 2021 and lasted for a few weeks. It has started popping open again in the beginning of September 2021.</t>
  </si>
  <si>
    <t>FUSION - 2016. Trunk/deck lid pops open at random times. Weather conditions and time of day do not appear to be a factor as to why or when the trunk pops open. When it does happen the release mechanism clicks continuously for ~10 seconds or until you click the lock button on the fob.  It will pop open when you begin to drive, up to the point that the car auto locks.  This started happening approximately one year ago, September 2020, and lasted for a few weeks and then stopped. It started popping open again in the spring of 2021 and lasted for a few weeks. It has started popping open again in the beginning of September 2021.</t>
  </si>
  <si>
    <t xml:space="preserve">The door closer says door ajar when it is closed. It is on the front driver's side door. The dome light is constantly on running out the battery and my wife is not able to lock the doors!!! This is a major safety issue!! I found some info online about A LOT of other ford owners having the same issues and ford doesn't think it's a big deal!!?? Is it going to take someone getting seriously injured for this to be resolved? This is ABSOLUTELY UNACCEPTABLE! </t>
  </si>
  <si>
    <t xml:space="preserve">EDGE - 2013. The door closer says door ajar when it is closed. It is on the front driver's side door. The dome light is constantly on running out the battery and my wife is not able to lock the doors!!! This is a major safety issue!! I found some info online about A LOT of other ford owners having the same issues and ford doesn't think it's a big deal!!?? Is it going to take someone getting seriously injured for this to be resolved? This is ABSOLUTELY UNACCEPTABLE! </t>
  </si>
  <si>
    <t>1FTEW1C85HK</t>
  </si>
  <si>
    <t>While driving my vehicle the rear driver's side window completely shattered for no apparent reason.  Weather conditions were clear and temperatures were mild (80 degrees). If a passenger would have been in the back seat at that time there could have been serious cuts from glass shards. I have an appointment on Sep. 28, 2021 to have the window replaced by a independent service center.</t>
  </si>
  <si>
    <t>F-150 - 2017. While driving my vehicle the rear driver's side window completely shattered for no apparent reason.  Weather conditions were clear and temperatures were mild (80 degrees). If a passenger would have been in the back seat at that time there could have been serious cuts from glass shards. I have an appointment on Sep. 28, 2021 to have the window replaced by a independent service center.</t>
  </si>
  <si>
    <t>Back window is shattered with no force. You can see it pushing outwards. Still cracking as I'm writing this</t>
  </si>
  <si>
    <t>F-150 - 2019. Back window is shattered with no force. You can see it pushing outwards. Still cracking as I'm writing this</t>
  </si>
  <si>
    <t>1FATP8UH5F5</t>
  </si>
  <si>
    <t xml:space="preserve">Driving in town when the front passenger window began to continually drop about half inch and close again. When I got onto the highway the front passenger door unlatched and the 'door open' alert displayed. This happened several times during one driving trip. I stop and reclose the door and take off again. This has happened several times during different driving trips. In the meantime the window continues to go up and down. That tells me that the door in not latching properly. My VIN number does not appear to be included in the 20V331000 2015 ford mustang recall dated 2020-06-07 as I have not received a recall letter from ford. </t>
  </si>
  <si>
    <t xml:space="preserve">MUSTANG - 2015. Driving in town when the front passenger window began to continually drop about half inch and close again. When I got onto the highway the front passenger door unlatched and the 'door open' alert displayed. This happened several times during one driving trip. I stop and reclose the door and take off again. This has happened several times during different driving trips. In the meantime the window continues to go up and down. That tells me that the door in not latching properly. My VIN number does not appear to be included in the 20V331000 2015 ford mustang recall dated 2020-06-07 as I have not received a recall letter from ford. </t>
  </si>
  <si>
    <t>1FADP5CU5EL</t>
  </si>
  <si>
    <t>The passenger side rear door plastic panel keeps dislodging from its metal casing, then gets stuck on part of the interior frame, causing the door to not be operational. The plastic overlaps the frame once it is dislodged; the metal part of the door is opening, but the plastic panel holds it back from being able to go past an inch. The door is, essentially, stuck. One must reach in and manually push the plastic panel back into place (sticking fingers in to first dislodge from where it's stuck, then guide it back to where it's supposed to be, then bang on it to get it back in place). There are plastic pegs that are supposed to hold the door panels on, but they don't (and they fall out). There are many message boards, Consumer Reports, and other sites showing this is a common problem for 2013-2014 C Max Hybrid doors.  Ford is making consumers pay to replace the panels. They need to change the plastic pegs so that they actually hold, or affix the whole panel is a much more secure way! This is extremely unsafe because we cannot exit the car sometimes, and in an accident that could be dangerous. More importantly, it affects us every day because my children cannot exit our vehicle on the sidewalk side; they must open the driver's side rear door and exit the car into the street, oftentimes into traffic! They need to be able to exit on the SAFE side of the car!!  Ford issued a repair for 2013 model cars but not for ours. They know this is a problem. Here is a link to the repair order: https://fordcmaxhybridforum.com/topic/4807-tsb-14-0030-rear-door-trim-panels-loose-built-on-or-before-6282013/ I will put today's date as today was the most recent time my daughter walked into traffic outside school because her door was jammed. But this has happened many, many times over the course of our ownership, and has been getting worse over the last year (if we had driven more often -- like we did pre-pandemic -- I'm sure it would be even worse now).</t>
  </si>
  <si>
    <t>C-MAX - 2014. The passenger side rear door plastic panel keeps dislodging from its metal casing, then gets stuck on part of the interior frame, causing the door to not be operational. The plastic overlaps the frame once it is dislodged; the metal part of the door is opening, but the plastic panel holds it back from being able to go past an inch. The door is, essentially, stuck. One must reach in and manually push the plastic panel back into place (sticking fingers in to first dislodge from where it's stuck, then guide it back to where it's supposed to be, then bang on it to get it back in place). There are plastic pegs that are supposed to hold the door panels on, but they don't (and they fall out). There are many message boards, Consumer Reports, and other sites showing this is a common problem for 2013-2014 C Max Hybrid doors.  Ford is making consumers pay to replace the panels. They need to change the plastic pegs so that they actually hold, or affix the whole panel is a much more secure way! This is extremely unsafe because we cannot exit the car sometimes, and in an accident that could be dangerous. More importantly, it affects us every day because my children cannot exit our vehicle on the sidewalk side; they must open the driver's side rear door and exit the car into the street, oftentimes into traffic! They need to be able to exit on the SAFE side of the car!!  Ford issued a repair for 2013 model cars but not for ours. They know this is a problem. Here is a link to the repair order: https://fordcmaxhybridforum.com/topic/4807-tsb-14-0030-rear-door-trim-panels-loose-built-on-or-before-6282013/ I will put today's date as today was the most recent time my daughter walked into traffic outside school because her door was jammed. But this has happened many, many times over the course of our ownership, and has been getting worse over the last year (if we had driven more often -- like we did pre-pandemic -- I'm sure it would be even worse now).</t>
  </si>
  <si>
    <t>1FMCU9J98LU</t>
  </si>
  <si>
    <t>The liftgate has a mind of its own.  It closes without warning and crashes on my head!  I can't load anything without holding one hand over my head to catch the door as it closes unexpectedly on my head. Even a shadow causes the liftgate to close - if a child or an animal walks by.      If you turn off the automatic liftgate feature you manually have to lift the gate and close it.  It is very heavy to lift and close and not practical.  It is way too sensitive and needs to be addressed before someone is seriously hurt.</t>
  </si>
  <si>
    <t>ESCAPE - 2020. The liftgate has a mind of its own.  It closes without warning and crashes on my head!  I can't load anything without holding one hand over my head to catch the door as it closes unexpectedly on my head. Even a shadow causes the liftgate to close - if a child or an animal walks by.      If you turn off the automatic liftgate feature you manually have to lift the gate and close it.  It is very heavy to lift and close and not practical.  It is way too sensitive and needs to be addressed before someone is seriously hurt.</t>
  </si>
  <si>
    <t>1FTEW1EP6MF</t>
  </si>
  <si>
    <t xml:space="preserve">I was standing next to my vehicle, which was parked and had not been driven for 2 days, and the rear windshield exploded. </t>
  </si>
  <si>
    <t xml:space="preserve">F-150 - 2021. I was standing next to my vehicle, which was parked and had not been driven for 2 days, and the rear windshield exploded. </t>
  </si>
  <si>
    <t>1FAHP2EW4BG</t>
  </si>
  <si>
    <t xml:space="preserve">I own a 2011 Ford Taurus SEL model.  August 2021 water leaking from sunroof, windshield and headliner on left side soaked and water drips out from the seam, moisture above visor and water stains visible. While driving if I brake, I can the water slush from back to front under and inside car.  Drivers side floor is flooded with water since August 2021 and reported it to Geico and has not been fixed.   Reason for reporting:  Is there a recall on the sunroof or windshield ?  Dangers of electrical damage, mold and mildew and rusted out floor shortens the life of the vehicle. </t>
  </si>
  <si>
    <t xml:space="preserve">TAURUS - 2011. I own a 2011 Ford Taurus SEL model.  August 2021 water leaking from sunroof, windshield and headliner on left side soaked and water drips out from the seam, moisture above visor and water stains visible. While driving if I brake, I can the water slush from back to front under and inside car.  Drivers side floor is flooded with water since August 2021 and reported it to Geico and has not been fixed.   Reason for reporting:  Is there a recall on the sunroof or windshield ?  Dangers of electrical damage, mold and mildew and rusted out floor shortens the life of the vehicle. </t>
  </si>
  <si>
    <t>1FMCU0GD7HU</t>
  </si>
  <si>
    <t>Paint around windshield column defective and peeling in multiple spots.</t>
  </si>
  <si>
    <t>ESCAPE - 2017. Paint around windshield column defective and peeling in multiple spots.</t>
  </si>
  <si>
    <t>1FTFW1ET2DK</t>
  </si>
  <si>
    <t xml:space="preserve">The contact owns a A.R.E. Z series Truck Cap (n2497015) connected to a 2013 Ford f-150. The contact stated that while driving at approximately 45 mph, the driver side window on the truck cap flew off. The contact mentioned two years later, the passenger side window flew off the truck cap. The vehicle was taken to the dealer where the diagnosis was undetermined. The driver-side window was repaired. The manufacturer of the equipment was notified of the failure. The approximate failure mileage was 70,000. </t>
  </si>
  <si>
    <t>summit rv</t>
  </si>
  <si>
    <t xml:space="preserve">F-150 - 2013. The contact owns a A.R.E. Z series Truck Cap (n2497015) connected to a 2013 Ford f-150. The contact stated that while driving at approximately 45 mph, the driver side window on the truck cap flew off. The contact mentioned two years later, the passenger side window flew off the truck cap. The vehicle was taken to the dealer where the diagnosis was undetermined. The driver-side window was repaired. The manufacturer of the equipment was notified of the failure. The approximate failure mileage was 70,000. </t>
  </si>
  <si>
    <t>2FMHK6DT1DB</t>
  </si>
  <si>
    <t>Right rear passanger "Door Ajar" comes on all the time when the door is fully closed. In the beginning was able to get it to stop by opening and closing the door several times, now its continual.  The interior lights stay on, causing Hazardous condition while driving, due to inability to see what is in the Rearview Mirrow, Chimes continuously.</t>
  </si>
  <si>
    <t>FLEX - 2013. Right rear passanger "Door Ajar" comes on all the time when the door is fully closed. In the beginning was able to get it to stop by opening and closing the door several times, now its continual.  The interior lights stay on, causing Hazardous condition while driving, due to inability to see what is in the Rearview Mirrow, Chimes continuously.</t>
  </si>
  <si>
    <t>1LN6L9NC6K5</t>
  </si>
  <si>
    <t xml:space="preserve">I am not aware of an accident involving this defect.  I am reporting a safety concern that occurred to me after I bought the car.  All door controls(inside and out) are electronic.  Doors are electronically opened by pressing a button.  In the event of a crash that disables the electric system, occupants would be trapped in a locked car with no way to open the door.  For this apparent reason, the driver's side door has a very small mechanical lever low on the driver's side door panel that will open the door in case of electrical failure.  However, the lever is NOT conspicuous and many owners may not be aware of it's existence.  Moreover, the driver's door is the ONLY door with a backup mechanical lever to open the door.   In a crash, it may not be feasible to remove all occupants through the driver's door.  In the event of a crash that disables the car's electrical system AND damages the driver's door sufficiently to prevent opening, all occupants would be trapped in the vehicle.  If occupants are also exposed to fire or water hazard, it could easily result in a fatality.   I believe that NHTSA and Lincoln should consider a recall to install conspicuous mechanical levers in ALL doors, or alternatively, install a redundant battery backup system that would allow doors and window to be opened in the event that the primary electrical system is compromised in a crash.    Sincerely,  [XXX]   INFORMATION Redacted PURSUANT TO THE FREEDOM OF INFORMATION ACT (FOIA), 5 U.S.C. 552(B)(6). </t>
  </si>
  <si>
    <t>DOOR HANDLE | DESIGN</t>
  </si>
  <si>
    <t xml:space="preserve">CONTINENTAL - 2019. I am not aware of an accident involving this defect.  I am reporting a safety concern that occurred to me after I bought the car.  All door controls(inside and out) are electronic.  Doors are electronically opened by pressing a button.  In the event of a crash that disables the electric system, occupants would be trapped in a locked car with no way to open the door.  For this apparent reason, the driver's side door has a very small mechanical lever low on the driver's side door panel that will open the door in case of electrical failure.  However, the lever is NOT conspicuous and many owners may not be aware of it's existence.  Moreover, the driver's door is the ONLY door with a backup mechanical lever to open the door.   In a crash, it may not be feasible to remove all occupants through the driver's door.  In the event of a crash that disables the car's electrical system AND damages the driver's door sufficiently to prevent opening, all occupants would be trapped in the vehicle.  If occupants are also exposed to fire or water hazard, it could easily result in a fatality.   I believe that NHTSA and Lincoln should consider a recall to install conspicuous mechanical levers in ALL doors, or alternatively, install a redundant battery backup system that would allow doors and window to be opened in the event that the primary electrical system is compromised in a crash.    Sincerely,  [XXX]   INFORMATION Redacted PURSUANT TO THE FREEDOM OF INFORMATION ACT (FOIA), 5 U.S.C. 552(B)(6). </t>
  </si>
  <si>
    <t xml:space="preserve">Trucks automatic tailgate opens by itself.  I had the recall repair performed, however, the issue continues.  The tailgate opens by itself even after the recall repair.    Issue #2- Passenger seat headrest bracket is broken and rattling loudly.  Numerous complaints on the internet. </t>
  </si>
  <si>
    <t xml:space="preserve">F-250 - 2017. Trucks automatic tailgate opens by itself.  I had the recall repair performed, however, the issue continues.  The tailgate opens by itself even after the recall repair.    Issue #2- Passenger seat headrest bracket is broken and rattling loudly.  Numerous complaints on the internet. </t>
  </si>
  <si>
    <t>2FMPK4K82GB</t>
  </si>
  <si>
    <t>Sitting in my car this morning and turn the rear defroster on and out of no where my back window explodes from the inside out. Nothing was touching it or fell on it. Alot of people have this same issue but Ford won't cover it. Luckily my daughter wasn't in her rear facing carseat or I'd be one super angry mom. seriously a safety hazard, what if we were driving down the road and it exploded causing us to swerve and cause serious injuries to ourselves or someone else, who'd be liable then.</t>
  </si>
  <si>
    <t>EDGE - 2016. Sitting in my car this morning and turn the rear defroster on and out of no where my back window explodes from the inside out. Nothing was touching it or fell on it. Alot of people have this same issue but Ford won't cover it. Luckily my daughter wasn't in her rear facing carseat or I'd be one super angry mom. seriously a safety hazard, what if we were driving down the road and it exploded causing us to swerve and cause serious injuries to ourselves or someone else, who'd be liable then.</t>
  </si>
  <si>
    <t>1FM5K8D82EG</t>
  </si>
  <si>
    <t xml:space="preserve">I have a 2014 Ford Explorer I bought used. On the passenger side the door panel is pulling away from the door and the armrest. After researching I found out this was covered under a recall so I contacted Ford. The lady I online chatted with told me to set up an appointment at my local Ford dealer to have it fixed that it would be covered under the recall 17N04. I contacted the dealer and they said the would order the part. A few weeks went by and I called to see if the part was in. The dealer informed me Ford would not cover the repair because my recall was over the years, but it was still under the mileage of the repair. They took photos and Ford still refuses to do anything the fix the problem. I then took it to a car repair business and they told me there was nothing they could do to fix it, that it was a design flaw on Fords part and it would need a new door skin. Is there anyway you can help me? I understand the years of the warranty are up but I also understand I have not exceeded the mileage on the recall and now I am stuck with an unrepairable door panel. Sure hoping there is something you can do. </t>
  </si>
  <si>
    <t xml:space="preserve">EXPLORER - 2014. I have a 2014 Ford Explorer I bought used. On the passenger side the door panel is pulling away from the door and the armrest. After researching I found out this was covered under a recall so I contacted Ford. The lady I online chatted with told me to set up an appointment at my local Ford dealer to have it fixed that it would be covered under the recall 17N04. I contacted the dealer and they said the would order the part. A few weeks went by and I called to see if the part was in. The dealer informed me Ford would not cover the repair because my recall was over the years, but it was still under the mileage of the repair. They took photos and Ford still refuses to do anything the fix the problem. I then took it to a car repair business and they told me there was nothing they could do to fix it, that it was a design flaw on Fords part and it would need a new door skin. Is there anyway you can help me? I understand the years of the warranty are up but I also understand I have not exceeded the mileage on the recall and now I am stuck with an unrepairable door panel. Sure hoping there is something you can do. </t>
  </si>
  <si>
    <t>3FAHP0HA9CR</t>
  </si>
  <si>
    <t xml:space="preserve">Driver and passenger door handles are not working.  Cannot open the drivers side door from the inside.  Cannot lock the passenger door.  </t>
  </si>
  <si>
    <t xml:space="preserve">FUSION - 2012. Driver and passenger door handles are not working.  Cannot open the drivers side door from the inside.  Cannot lock the passenger door.  </t>
  </si>
  <si>
    <t>1FM5K7DH0HG</t>
  </si>
  <si>
    <t xml:space="preserve">Pieces of the windshield trim have flown off while driving. The keyless entry door panel is loose and vibrates while driving. Others have said theirs has come off the vehicle while driving. Will be contacting the dealership. Absolutely no warning for this. </t>
  </si>
  <si>
    <t xml:space="preserve">EXPLORER - 2017. Pieces of the windshield trim have flown off while driving. The keyless entry door panel is loose and vibrates while driving. Others have said theirs has come off the vehicle while driving. Will be contacting the dealership. Absolutely no warning for this. </t>
  </si>
  <si>
    <t>2FMHK6D82EB</t>
  </si>
  <si>
    <t xml:space="preserve">Driver side door locks are malfunctioning. the system says the door is open when it is securely closed. The system wonâ€™t turn off interior lights which drains the battery. It also wonâ€™t allow locks to lock thinking the door is ajar. There are recalls for this issue on other Ford SUVâ€™s but not for the Flex. </t>
  </si>
  <si>
    <t xml:space="preserve">FLEX - 2014. Driver side door locks are malfunctioning. the system says the door is open when it is securely closed. The system wonâ€™t turn off interior lights which drains the battery. It also wonâ€™t allow locks to lock thinking the door is ajar. There are recalls for this issue on other Ford SUVâ€™s but not for the Flex. </t>
  </si>
  <si>
    <t>2FMPK4K85GB</t>
  </si>
  <si>
    <t xml:space="preserve">My sunroof literally exploded while I was sitting in a parking lot. Nothing hit the car, I didn't have a collision or fender bender. Literally sitting in the lot I heard a loud 'explosion' and the crack just started at the back of the sunroof and worked its way to the front near my head.  Totally random and unexpected and happened for no reason. I read that now the ceiling/roof is compromised  and in a rollover I am not protected from the glass falling in on myself or my children. </t>
  </si>
  <si>
    <t xml:space="preserve">EDGE - 2016. My sunroof literally exploded while I was sitting in a parking lot. Nothing hit the car, I didn't have a collision or fender bender. Literally sitting in the lot I heard a loud 'explosion' and the crack just started at the back of the sunroof and worked its way to the front near my head.  Totally random and unexpected and happened for no reason. I read that now the ceiling/roof is compromised  and in a rollover I am not protected from the glass falling in on myself or my children. </t>
  </si>
  <si>
    <t>my tailgate opened on its own while i was pulling a trailer and the tailgate got all scratched up .  This isn't the first time its opened on its own .ford had put an update on the truck after the first time that was supposed to resolve the issue . I took it back to the dealer and they looked it over and said they can't find any problems now. i don't feel they were being honest in there assessment or did they look very hard to fix this issue . if the tailgate opens again on its own it could be very dangerous for any traffic behind as unsecured cargo could fall out at highway speeds .</t>
  </si>
  <si>
    <t>F-150 - 2018. my tailgate opened on its own while i was pulling a trailer and the tailgate got all scratched up .  This isn't the first time its opened on its own .ford had put an update on the truck after the first time that was supposed to resolve the issue . I took it back to the dealer and they looked it over and said they can't find any problems now. i don't feel they were being honest in there assessment or did they look very hard to fix this issue . if the tailgate opens again on its own it could be very dangerous for any traffic behind as unsecured cargo could fall out at highway speeds .</t>
  </si>
  <si>
    <t>1FADP3K26FL</t>
  </si>
  <si>
    <t>The door latch on my driver side rear door just stopped working and it wonâ€™t shut at all.</t>
  </si>
  <si>
    <t>FOCUS - 2015. The door latch on my driver side rear door just stopped working and it wonâ€™t shut at all.</t>
  </si>
  <si>
    <t>1FM5K7F87GG</t>
  </si>
  <si>
    <t>The contact owns a 2016 Ford Explorer. The contact stated while driving 75 MPH, the windshield plastic trim piece detached from vehicle. There were no reported injuries. The vehicle was taken to the local dealer and the contact was informed that the plastic trim piece needed to be replaced. The vehicle was not repaired.  While driving the other plastic trim piece detached. The manufacturer was not notified. The failure mileage was approximately 153,000.</t>
  </si>
  <si>
    <t>Flammer Ford of Spring Hill</t>
  </si>
  <si>
    <t>EXPLORER - 2016. The contact owns a 2016 Ford Explorer. The contact stated while driving 75 MPH, the windshield plastic trim piece detached from vehicle. There were no reported injuries. The vehicle was taken to the local dealer and the contact was informed that the plastic trim piece needed to be replaced. The vehicle was not repaired.  While driving the other plastic trim piece detached. The manufacturer was not notified. The failure mileage was approximately 153,000.</t>
  </si>
  <si>
    <t>1FMCU9H96LU</t>
  </si>
  <si>
    <t>The contact owns a 2020 Ford Escape. The contact stated that while reversing and turning the steering wheel, the vehicle would make grinding noises. Additionally, the front driverâ€™s side door latch had detached, and there was an electrical failure. The vehicle was taken to the dealer and diagnosed that the failure was related to the vehicle being involved in a rear-end collision, where the liftgate was damaged and replaced by an auto body shop. The dealer informed the contact that the frame was bent from the collision and the warranty was voided so they could not assist in repairing the door latch. The dealer did perform an alignment. The vehicle was repaired. The manufacturer was made aware of the failure and sent the contact a gift card but did not provide any assistance. Paid Drained and Flush rear end assembly and Refill. The failure mileage was approximately 18,000.</t>
  </si>
  <si>
    <t>Sayville Ford</t>
  </si>
  <si>
    <t>ESCAPE - 2020. The contact owns a 2020 Ford Escape. The contact stated that while reversing and turning the steering wheel, the vehicle would make grinding noises. Additionally, the front driverâ€™s side door latch had detached, and there was an electrical failure. The vehicle was taken to the dealer and diagnosed that the failure was related to the vehicle being involved in a rear-end collision, where the liftgate was damaged and replaced by an auto body shop. The dealer informed the contact that the frame was bent from the collision and the warranty was voided so they could not assist in repairing the door latch. The dealer did perform an alignment. The vehicle was repaired. The manufacturer was made aware of the failure and sent the contact a gift card but did not provide any assistance. Paid Drained and Flush rear end assembly and Refill. The failure mileage was approximately 18,000.</t>
  </si>
  <si>
    <t>1FM5K7B83KG</t>
  </si>
  <si>
    <t>The contact owns a 2019 Ford Explorer. The contact stated while driving 60 MPH, the driverâ€™s side roof rail detached from the body of the vehicle. The vehicle was taken to a local dealer where it was diagnosed but not repaired. Upon investigation, the contact associated the failure with NHTSA Campaign Number: 21V316000 (Structure) however, the VIN was not included. The manufacturer was informed of the failure and referred the contact to NHTSA. The failure mileage was approximately 55,000.</t>
  </si>
  <si>
    <t>EXPLORER - 2019. The contact owns a 2019 Ford Explorer. The contact stated while driving 60 MPH, the driverâ€™s side roof rail detached from the body of the vehicle. The vehicle was taken to a local dealer where it was diagnosed but not repaired. Upon investigation, the contact associated the failure with NHTSA Campaign Number: 21V316000 (Structure) however, the VIN was not included. The manufacturer was informed of the failure and referred the contact to NHTSA. The failure mileage was approximately 55,000.</t>
  </si>
  <si>
    <t>1FM5K8DH0KG</t>
  </si>
  <si>
    <t>The contact owns a 2019 Ford Explorer. The contact stated that the roof rail had detached. The contact received notification of NHTSA campaign number: 21V316000 (Structure) however, the part to do the recall repair was unavailable. The vehicle was taken to the local dealer where the roof rail was glued. The vehicle was repaired however, the failure recurred. The roof pins are unable to be attached. The contact stated that the manufacturer had exceeded a reasonable amount of time for the recall repair. The manufacturer was notified but, no further assistance was provided. The failure mileage was approximately 3,000. VIN tool confirms parts are not available.</t>
  </si>
  <si>
    <t>Halvorson Ford</t>
  </si>
  <si>
    <t>MO</t>
  </si>
  <si>
    <t>EXPLORER - 2019. The contact owns a 2019 Ford Explorer. The contact stated that the roof rail had detached. The contact received notification of NHTSA campaign number: 21V316000 (Structure) however, the part to do the recall repair was unavailable. The vehicle was taken to the local dealer where the roof rail was glued. The vehicle was repaired however, the failure recurred. The roof pins are unable to be attached. The contact stated that the manufacturer had exceeded a reasonable amount of time for the recall repair. The manufacturer was notified but, no further assistance was provided. The failure mileage was approximately 3,000. VIN tool confirms parts are not available.</t>
  </si>
  <si>
    <t>Outside temp 51*F, car auto start enabled and used.  Rear glass exploded after a 7 min warm up.  Rear defrost was on.  Rear wiper used once to clear morning dew.</t>
  </si>
  <si>
    <t>EDGE - 2017. Outside temp 51*F, car auto start enabled and used.  Rear glass exploded after a 7 min warm up.  Rear defrost was on.  Rear wiper used once to clear morning dew.</t>
  </si>
  <si>
    <t>3FADP4FJ0BM</t>
  </si>
  <si>
    <t>The contact owns a 2011 Ford Fiesta. The contact stated that the airbags sensor light illuminated, and the steering wheel was making abnormal clicking sounds while driving. The contact also stated that the driverâ€™s side door could not be opened from inside as the door handle was broken. The dealer was made aware of the failure, but the vehicle was not diagnosed nor repaired. The contact received a recall notification for NHTSA Campaign Number: 20V331000 (Latches/Locks/Linkages). The manufacturer was made aware of the failure but did not provide any assistance. The approximate failure mileage was 84,000.</t>
  </si>
  <si>
    <t>Sterling McCall Ford</t>
  </si>
  <si>
    <t>FIESTA - 2011. The contact owns a 2011 Ford Fiesta. The contact stated that the airbags sensor light illuminated, and the steering wheel was making abnormal clicking sounds while driving. The contact also stated that the driverâ€™s side door could not be opened from inside as the door handle was broken. The dealer was made aware of the failure, but the vehicle was not diagnosed nor repaired. The contact received a recall notification for NHTSA Campaign Number: 20V331000 (Latches/Locks/Linkages). The manufacturer was made aware of the failure but did not provide any assistance. The approximate failure mileage was 84,000.</t>
  </si>
  <si>
    <t>1FMJK2AT0KE</t>
  </si>
  <si>
    <t>While trying to open the sunroof a plastic piece broke of from the railing. I tried closing the sunroof but was unable to. I had to have the sunroof closed by a mechanic and now I am unable to use the sunroof.</t>
  </si>
  <si>
    <t>EXPEDITION - 2019. While trying to open the sunroof a plastic piece broke of from the railing. I tried closing the sunroof but was unable to. I had to have the sunroof closed by a mechanic and now I am unable to use the sunroof.</t>
  </si>
  <si>
    <t>1FT8W2BTXME</t>
  </si>
  <si>
    <t>The contact owns a 2021 Ford F-250. The contact received a recall notice for NHTSA Campaign Number 21V090000 (Visibility). The contact had taken the vehicle to the dealer twice and he was informed each time that the remedy might cause the windshield to break during the repair. The contact was also informed that he would be responsible for the cost of a new windshield if the windshield was cracked during the repair. The contact declined the recall repair. The manufacturer was not notified of the issue. The contact had not experienced a failure. Parts distribution disconnect.</t>
  </si>
  <si>
    <t>Astro Ford</t>
  </si>
  <si>
    <t>F-250 - 2021. The contact owns a 2021 Ford F-250. The contact received a recall notice for NHTSA Campaign Number 21V090000 (Visibility). The contact had taken the vehicle to the dealer twice and he was informed each time that the remedy might cause the windshield to break during the repair. The contact was also informed that he would be responsible for the cost of a new windshield if the windshield was cracked during the repair. The contact declined the recall repair. The manufacturer was not notified of the issue. The contact had not experienced a failure. Parts distribution disconnect.</t>
  </si>
  <si>
    <t>The passenger door keeps opening randomly when I am driving. Itâ€™s very scary since I have younger kids riding in the passenger.</t>
  </si>
  <si>
    <t>MUSTANG - 2017. The passenger door keeps opening randomly when I am driving. Itâ€™s very scary since I have younger kids riding in the passenger.</t>
  </si>
  <si>
    <t>2FMDK4KC5DB</t>
  </si>
  <si>
    <t>â€¢ What component or system failed or malfunctioned, and is it available for inspection upon request? The left back door sensor malfunctioned. Yes, it can be inspected once the battery is charged or replaced.  â€¢ How was your safety or the safety of others put at risk? It would not automatically lock the doors while driving. The vehicle is used to transport children. It would say the door is open despite it being closed and locked. The alarm would randomly go off with no one around.  â€¢ Has the problem been reproduced or confirmed by a dealer or independent service center? The sensor malfunctioned so much, my battery is now dead. It has not been confirmed by a dealer or service center.  â€¢ Has the vehicle or component been inspected by the manufacturer, police, insurance representatives or others? No, it has not been inspected by anyone yet.  â€¢ Were there any warning lamps, messages or other symptoms of the problem prior to the failure, and when did they first appear? The messaging system would randomly  tell me my door was open despite it being closed. It became more and more frequent as time went on. Before my battery died, it was happening 3-4 times a night.The issue first appeared in May or June of 2021</t>
  </si>
  <si>
    <t>EDGE - 2013. â€¢ What component or system failed or malfunctioned, and is it available for inspection upon request? The left back door sensor malfunctioned. Yes, it can be inspected once the battery is charged or replaced.  â€¢ How was your safety or the safety of others put at risk? It would not automatically lock the doors while driving. The vehicle is used to transport children. It would say the door is open despite it being closed and locked. The alarm would randomly go off with no one around.  â€¢ Has the problem been reproduced or confirmed by a dealer or independent service center? The sensor malfunctioned so much, my battery is now dead. It has not been confirmed by a dealer or service center.  â€¢ Has the vehicle or component been inspected by the manufacturer, police, insurance representatives or others? No, it has not been inspected by anyone yet.  â€¢ Were there any warning lamps, messages or other symptoms of the problem prior to the failure, and when did they first appear? The messaging system would randomly  tell me my door was open despite it being closed. It became more and more frequent as time went on. Before my battery died, it was happening 3-4 times a night.The issue first appeared in May or June of 2021</t>
  </si>
  <si>
    <t>2FMPK3J93HB</t>
  </si>
  <si>
    <t>automatic door latches and inside lights and flashers  switch on and off randomly.  It does not matter if the car is being driven or sitting overnight in the driveway. This may cause the battery to drain and require jumping off. It also allows for theft if the doors are unlocked. The problem was checked out by my  local ford dealership. A representative went for a test drive and said he only heard the door latches click one time so it was not bad enough to worry about. I was told by the ford service rep. that it could be a low voltage problem so I replaced the car battery and the electronic key batteries but the problem continues.</t>
  </si>
  <si>
    <t>EDGE - 2017. automatic door latches and inside lights and flashers  switch on and off randomly.  It does not matter if the car is being driven or sitting overnight in the driveway. This may cause the battery to drain and require jumping off. It also allows for theft if the doors are unlocked. The problem was checked out by my  local ford dealership. A representative went for a test drive and said he only heard the door latches click one time so it was not bad enough to worry about. I was told by the ford service rep. that it could be a low voltage problem so I replaced the car battery and the electronic key batteries but the problem continues.</t>
  </si>
  <si>
    <t xml:space="preserve">When driving at about 20 MPH both the front and rear passenger doors flew open. The warning light had come on 1 minute before this occurred. No other warnings or issues had been had with the doors to show this was going to happen. This is extremely dangerous!!! I was about to enter the highway. Imagine what could have happened if this occurred on the highway and a high speed??!! And the impact on children in the car???!!! And everyone else on the road...it could have caused a major accident impacting many innocent lives traveling on the highway!  This vehicle has been inspected at Northside Ford of San Antonio where they confirmed the latch assembly FAILED. (This latch assembly has been recalled TWICE, and replaced TWICE) Clearly, it has NOT been fixed properly.  Ford refuses to cover this expense. They are putting many at danger, as this latch system is STILL FAULTY.  This incident occurred in August and Ford continues to refuse to recall it again upon every interaction with customer service. </t>
  </si>
  <si>
    <t xml:space="preserve">FOCUS - 2014. When driving at about 20 MPH both the front and rear passenger doors flew open. The warning light had come on 1 minute before this occurred. No other warnings or issues had been had with the doors to show this was going to happen. This is extremely dangerous!!! I was about to enter the highway. Imagine what could have happened if this occurred on the highway and a high speed??!! And the impact on children in the car???!!! And everyone else on the road...it could have caused a major accident impacting many innocent lives traveling on the highway!  This vehicle has been inspected at Northside Ford of San Antonio where they confirmed the latch assembly FAILED. (This latch assembly has been recalled TWICE, and replaced TWICE) Clearly, it has NOT been fixed properly.  Ford refuses to cover this expense. They are putting many at danger, as this latch system is STILL FAULTY.  This incident occurred in August and Ford continues to refuse to recall it again upon every interaction with customer service. </t>
  </si>
  <si>
    <t>1FTFW1CF7DF</t>
  </si>
  <si>
    <t>Driving down the road at 40mph on the way to work this morning. Turned on the rear window defroster and about 2 minutes later, the driver side panel of the back tempered glass window spontaneously shattered. There is no evidence of any obvious defect to either side of the window. An impact wouldn't be possible given I was driving forward at 40 mph. I have looked online and seen message boards full of similar reports but don't see any recalls. I wanted to add my report to the numbers as this is ridiculous and I now have to pay $800 to have something replaced that definitely appears to be a known manufacturer defect.</t>
  </si>
  <si>
    <t>F-150 - 2013. Driving down the road at 40mph on the way to work this morning. Turned on the rear window defroster and about 2 minutes later, the driver side panel of the back tempered glass window spontaneously shattered. There is no evidence of any obvious defect to either side of the window. An impact wouldn't be possible given I was driving forward at 40 mph. I have looked online and seen message boards full of similar reports but don't see any recalls. I wanted to add my report to the numbers as this is ridiculous and I now have to pay $800 to have something replaced that definitely appears to be a known manufacturer defect.</t>
  </si>
  <si>
    <t>1FTEW1EG1GF</t>
  </si>
  <si>
    <t xml:space="preserve">Rear window glass spontaneously shattered. Sounded like a gunshot when it happened. Defroster was on. There are numerous instances on various Ford forums of this problem having occurred on F150s </t>
  </si>
  <si>
    <t xml:space="preserve">F-150 - 2016. Rear window glass spontaneously shattered. Sounded like a gunshot when it happened. Defroster was on. There are numerous instances on various Ford forums of this problem having occurred on F150s </t>
  </si>
  <si>
    <t>1FTFW1EG1FF</t>
  </si>
  <si>
    <t>Sliding back window top trim fell off and window is hanging out this is a safety reason in my opinion because my grandchildren were in the backseat imagine what would happen if it was an impact with something who knows where that back window wouldâ€™ve went. I had conversation on messenger with Ford. ladies name was Amelia and there is no recall on this item my truck is out of warranty so I will be responsible to have it fixed. Luckily this happened while sitting at a stoplight.</t>
  </si>
  <si>
    <t>F-150 - 2015. Sliding back window top trim fell off and window is hanging out this is a safety reason in my opinion because my grandchildren were in the backseat imagine what would happen if it was an impact with something who knows where that back window wouldâ€™ve went. I had conversation on messenger with Ford. ladies name was Amelia and there is no recall on this item my truck is out of warranty so I will be responsible to have it fixed. Luckily this happened while sitting at a stoplight.</t>
  </si>
  <si>
    <t>1FM5K8GC8LG</t>
  </si>
  <si>
    <t>My windshield washer tank is leaking. Brought to Ford and they changed the tank. Still leaking and looks like still coming out of new cap. Go thorough a half gallon a week and only leaks when driving. Car is at Friendly ford now. They drove another 2020 Explorer with the same miles and was also leaking when driving. they said seems to be normal. Its not normal and dont want it leak out in winter and have no fluid and get in a accident cause cannot clean windshield. Need help with this.</t>
  </si>
  <si>
    <t>EXPLORER - 2020. My windshield washer tank is leaking. Brought to Ford and they changed the tank. Still leaking and looks like still coming out of new cap. Go thorough a half gallon a week and only leaks when driving. Car is at Friendly ford now. They drove another 2020 Explorer with the same miles and was also leaking when driving. they said seems to be normal. Its not normal and dont want it leak out in winter and have no fluid and get in a accident cause cannot clean windshield. Need help with this.</t>
  </si>
  <si>
    <t>1FM5K7B81HG</t>
  </si>
  <si>
    <t>Passenger side windshield trim flew off while at highway speeds without any warning of it being broken or in need of repair. Flew off into traffic behind me.</t>
  </si>
  <si>
    <t>EXPLORER - 2017. Passenger side windshield trim flew off while at highway speeds without any warning of it being broken or in need of repair. Flew off into traffic behind me.</t>
  </si>
  <si>
    <t>1FM5K7D81JG</t>
  </si>
  <si>
    <t>The contact owns a 2018 Ford Explorer. The contact stated while driving 65 MPH, the trim detached from the windshield. The contact was able to drive to her destination. The contact called the local dealer and made them aware of the failure. The vehicle was not diagnosed or repaired. The manufacturer had not been informed of the failure. The failure mileage was approximately 41,000.</t>
  </si>
  <si>
    <t>Mullinax Ford of New Smyrna Be</t>
  </si>
  <si>
    <t>EXPLORER - 2018. The contact owns a 2018 Ford Explorer. The contact stated while driving 65 MPH, the trim detached from the windshield. The contact was able to drive to her destination. The contact called the local dealer and made them aware of the failure. The vehicle was not diagnosed or repaired. The manufacturer had not been informed of the failure. The failure mileage was approximately 41,000.</t>
  </si>
  <si>
    <t>1FTEW1EG8HF</t>
  </si>
  <si>
    <t xml:space="preserve">Rear defroster started smoking during morning warm up using remote start. Rear windshield was shattered violently. Very dangerous situation to be in. The shattering happened during a drive. </t>
  </si>
  <si>
    <t xml:space="preserve">F-150 - 2017. Rear defroster started smoking during morning warm up using remote start. Rear windshield was shattered violently. Very dangerous situation to be in. The shattering happened during a drive. </t>
  </si>
  <si>
    <t>3FAHP0JA3CR</t>
  </si>
  <si>
    <t>The driver side door handle suddenly failed to open the door from the interior. In order to exit the vehicle, the window has to be rolled down and the external handle needs to be utilized</t>
  </si>
  <si>
    <t>FUSION - 2012. The driver side door handle suddenly failed to open the door from the interior. In order to exit the vehicle, the window has to be rolled down and the external handle needs to be utilized</t>
  </si>
  <si>
    <t>3FA6P0HD1ER</t>
  </si>
  <si>
    <t>On multiple occasions the trunk has popped open fully on its own. I have woken up to my trunk open on multiple occasions. I even witnessed it open itself. I had used the keypad on my car, then locked my car. I sat on my porch and 10 minutes later I watched the trunk pop open. The keys were on the table so it wasnâ€™t an accidental press of a button. Iâ€™ve noticed it usually happens after using the keypad. The keypad also has issues itself and often times in the hot sun the keypad just doesnâ€™t work and can leave you stranded. The trunk thing can happen in any climate though. Iâ€™ve had the trunk pop open around 10 times.</t>
  </si>
  <si>
    <t>FUSION - 2014. On multiple occasions the trunk has popped open fully on its own. I have woken up to my trunk open on multiple occasions. I even witnessed it open itself. I had used the keypad on my car, then locked my car. I sat on my porch and 10 minutes later I watched the trunk pop open. The keys were on the table so it wasnâ€™t an accidental press of a button. Iâ€™ve noticed it usually happens after using the keypad. The keypad also has issues itself and often times in the hot sun the keypad just doesnâ€™t work and can leave you stranded. The trunk thing can happen in any climate though. Iâ€™ve had the trunk pop open around 10 times.</t>
  </si>
  <si>
    <t>1FM5K7BH8KG</t>
  </si>
  <si>
    <t>The contact owns a 2019 FORD Explorer. The contact stated that she initially received a recall notice for the roof rail covers under Manufacturer recall Number: 20N11. The contact took the vehicle to a dealer and had the recall serviced. Since the repair, the contact noticed that the roof rail cover had begun to detach from the vehicle despite the recall repair. The contact had taken the vehicle to the dealer where they acknowledged the failure and referred her to the manufacturer for assistance. The manufacturer was notified of the failure and referred her to NHTSA for assistance. Upon investigation, the contact discovered NHTSA Campaign Number: 21V316000 (Structure) however, the vehicle was not included in the recall. The vehicle was not repaired. The failure mileage was approximately 18,000.</t>
  </si>
  <si>
    <t>Don Vance Ford, Inc.</t>
  </si>
  <si>
    <t>EXPLORER - 2019. The contact owns a 2019 FORD Explorer. The contact stated that she initially received a recall notice for the roof rail covers under Manufacturer recall Number: 20N11. The contact took the vehicle to a dealer and had the recall serviced. Since the repair, the contact noticed that the roof rail cover had begun to detach from the vehicle despite the recall repair. The contact had taken the vehicle to the dealer where they acknowledged the failure and referred her to the manufacturer for assistance. The manufacturer was notified of the failure and referred her to NHTSA for assistance. Upon investigation, the contact discovered NHTSA Campaign Number: 21V316000 (Structure) however, the vehicle was not included in the recall. The vehicle was not repaired. The failure mileage was approximately 18,000.</t>
  </si>
  <si>
    <t>1FMCU9J90LU</t>
  </si>
  <si>
    <t xml:space="preserve">The driver's side door hinge/arm broke and now swings wide open.  I'm worried that the door will fly open while driving and don't think this should be happening on a 1 year old vehicle. </t>
  </si>
  <si>
    <t>DOOR CHECK ARM | BROKEN</t>
  </si>
  <si>
    <t xml:space="preserve">ESCAPE - 2020. The driver's side door hinge/arm broke and now swings wide open.  I'm worried that the door will fly open while driving and don't think this should be happening on a 1 year old vehicle. </t>
  </si>
  <si>
    <t>2FMPK4K98HB</t>
  </si>
  <si>
    <t>Sunroof cracked for no reason</t>
  </si>
  <si>
    <t>EDGE - 2017. Sunroof cracked for no reason</t>
  </si>
  <si>
    <t>Driver's door shows door ajar alarm. Even though doors are all securely closed. Doors will not lock while driving the car. Real safety issue for any children in the vehicle.</t>
  </si>
  <si>
    <t>EDGE - 2011. Driver's door shows door ajar alarm. Even though doors are all securely closed. Doors will not lock while driving the car. Real safety issue for any children in the vehicle.</t>
  </si>
  <si>
    <t>1FM5K7D82HG</t>
  </si>
  <si>
    <t xml:space="preserve">The windshield gasket along with the door gaskets are all becoming thin and thatching. While driving on he freeway the windshield rubber gasket on the driver side began to flap around as it has apparently lost it's full seal. I noticed much of the rubber gaskets on the door as well are loose and not properly functioning. It appears the rubber used is poor quality as this should not happen on a car that is only 4 years old. I asked the dealership and they indicated it seemed to be normal wear and tear. I can't imagine how this could be normal wear and tear on a car only 4 years old. This problem needs to be looked at as it seems Ford is using an inferior rubber product on its vehicles. This will cause harm especially from the windshield issue. </t>
  </si>
  <si>
    <t xml:space="preserve">EXPLORER - 2017. The windshield gasket along with the door gaskets are all becoming thin and thatching. While driving on he freeway the windshield rubber gasket on the driver side began to flap around as it has apparently lost it's full seal. I noticed much of the rubber gaskets on the door as well are loose and not properly functioning. It appears the rubber used is poor quality as this should not happen on a car that is only 4 years old. I asked the dealership and they indicated it seemed to be normal wear and tear. I can't imagine how this could be normal wear and tear on a car only 4 years old. This problem needs to be looked at as it seems Ford is using an inferior rubber product on its vehicles. This will cause harm especially from the windshield issue. </t>
  </si>
  <si>
    <t>1FM5K8F8XDG</t>
  </si>
  <si>
    <t>All doors sporadically do not unlock. Sometimes it one sometimes itâ€™s two sometimes itâ€™s three. The back doors locked and will not unlock with the key fob, the indoor lock controls, or manually attempting to unlock the doors. The rear doors cannot be opened from the outside or inside when the locking mechanisms stop working. It poses a large risk when there are children in the car. And the front doors can be opened from the inside when the locking mechanisms stop working. It seems as though the locks start to act up when the weather is below 60Â°F. It is so sporadic that  we canâ€™t risk to take our family or children anywhere as we have to maneuver them out of car seats to get them out through front doors instead.   I have taken our vehicle into our local Ford dealer for inspection upon which they stated that a specific component wasnâ€™t working and it needed to be replaced, although thatâ€™s not the case considering how sporadic the locks are. They work when itâ€™s warm and usually during the spring and summer, but all of a sudden when itâ€™s below 60Â° they only want to work every so often. They should be a safety recall considering when people canâ€™t get out of their car it poses a large risk. There are no warnings for this happening, and I donâ€™t believe that the Ford dealership is even aware of what causes this as Iâ€™ve seen on many online forums that a lot of Ford owners have this problem. This has been going on since we purchased our car in June 2020</t>
  </si>
  <si>
    <t>EXPLORER - 2013. All doors sporadically do not unlock. Sometimes it one sometimes itâ€™s two sometimes itâ€™s three. The back doors locked and will not unlock with the key fob, the indoor lock controls, or manually attempting to unlock the doors. The rear doors cannot be opened from the outside or inside when the locking mechanisms stop working. It poses a large risk when there are children in the car. And the front doors can be opened from the inside when the locking mechanisms stop working. It seems as though the locks start to act up when the weather is below 60Â°F. It is so sporadic that  we canâ€™t risk to take our family or children anywhere as we have to maneuver them out of car seats to get them out through front doors instead.   I have taken our vehicle into our local Ford dealer for inspection upon which they stated that a specific component wasnâ€™t working and it needed to be replaced, although thatâ€™s not the case considering how sporadic the locks are. They work when itâ€™s warm and usually during the spring and summer, but all of a sudden when itâ€™s below 60Â° they only want to work every so often. They should be a safety recall considering when people canâ€™t get out of their car it poses a large risk. There are no warnings for this happening, and I donâ€™t believe that the Ford dealership is even aware of what causes this as Iâ€™ve seen on many online forums that a lot of Ford owners have this problem. This has been going on since we purchased our car in June 2020</t>
  </si>
  <si>
    <t>1FTFX1EG1HF</t>
  </si>
  <si>
    <t xml:space="preserve">I started my truck with my remote starter. After letting it run and warm up for a couple minutes, we opened the doors to find cab filled with smoke. I immediately shut off the truck. I than let it air out for a few seconds to see where the smoke was coming from. I seen from standing by driver door it was smoking from behind the rear passenger seat as I run around front of truck to passenger door I hear the rear back window shatter </t>
  </si>
  <si>
    <t xml:space="preserve">F-150 - 2017. I started my truck with my remote starter. After letting it run and warm up for a couple minutes, we opened the doors to find cab filled with smoke. I immediately shut off the truck. I than let it air out for a few seconds to see where the smoke was coming from. I seen from standing by driver door it was smoking from behind the rear passenger seat as I run around front of truck to passenger door I hear the rear back window shatter </t>
  </si>
  <si>
    <t>1FTEW1C58JF</t>
  </si>
  <si>
    <t>Front windshield cracked down the middle for no apparent reason.  No rocks or anything hit it.  Cracked while parked</t>
  </si>
  <si>
    <t>F-150 - 2018. Front windshield cracked down the middle for no apparent reason.  No rocks or anything hit it.  Cracked while parked</t>
  </si>
  <si>
    <t>1FTER4FH0LL</t>
  </si>
  <si>
    <t>The Forward-Looking Camera located in the Rear View Mirror Assembly on a 2020 Ford Ranger  has failed, and the replacement part is currently unavailable.  Per Ford personnel, at least 96 Ford vehicles (as of 10/26/2021) are awaiting the replacement cameras, and Ford Service Personnel at the local Ford Dealership have indicated that "they have replaced a lot of these cameras".  When this camera malfunctions, the vehicle LOSES 100% of FIVE (5) of its key Advanced Driver Assistance Systems (ADAS):  1. Adaptive Cruise Control (there is NO cruise control whatsoever without this camera) 2. Forward Collision Warning 3. Automatic Emergency Braking 4. Lane Departure Warning 5. Lane Keeping Assistance  This is a CRITICAL SAFETY ISSUE with the vehicle.  The ONLY safety features that work are the Blind Spot Detection in the Side Mirrors, and the Front and Rear Parking Sensors -- the latter of which are useless in high-speed highway driving.  My camera failed on or about August 21, 2021, and I am still waiting for an update on when the part will be available.  The car can be operated without the ADAS system, but its safety is significantly and materially degraded.  The replacement of the camera is a simple operation, but the parts are not available, and no one at Ford knows when they will become available.  There are two (2) warning alarms which are audible and visible on the dash when the camera fails.  Both can be "accepted" via the "OK" button on the steering wheel.  Each time the car is started, both alarms activate shortly after the car warms up.</t>
  </si>
  <si>
    <t>REAR VIEW MIRROR CAMERA | MALFUNCTION</t>
  </si>
  <si>
    <t>RANGER - 2020. The Forward-Looking Camera located in the Rear View Mirror Assembly on a 2020 Ford Ranger  has failed, and the replacement part is currently unavailable.  Per Ford personnel, at least 96 Ford vehicles (as of 10/26/2021) are awaiting the replacement cameras, and Ford Service Personnel at the local Ford Dealership have indicated that "they have replaced a lot of these cameras".  When this camera malfunctions, the vehicle LOSES 100% of FIVE (5) of its key Advanced Driver Assistance Systems (ADAS):  1. Adaptive Cruise Control (there is NO cruise control whatsoever without this camera) 2. Forward Collision Warning 3. Automatic Emergency Braking 4. Lane Departure Warning 5. Lane Keeping Assistance  This is a CRITICAL SAFETY ISSUE with the vehicle.  The ONLY safety features that work are the Blind Spot Detection in the Side Mirrors, and the Front and Rear Parking Sensors -- the latter of which are useless in high-speed highway driving.  My camera failed on or about August 21, 2021, and I am still waiting for an update on when the part will be available.  The car can be operated without the ADAS system, but its safety is significantly and materially degraded.  The replacement of the camera is a simple operation, but the parts are not available, and no one at Ford knows when they will become available.  There are two (2) warning alarms which are audible and visible on the dash when the camera fails.  Both can be "accepted" via the "OK" button on the steering wheel.  Each time the car is started, both alarms activate shortly after the car warms up.</t>
  </si>
  <si>
    <t>the ribs that are on the roof of the car are loose</t>
  </si>
  <si>
    <t>EXPLORER - 2017. the ribs that are on the roof of the car are loose</t>
  </si>
  <si>
    <t>1FM5K7FHXKG</t>
  </si>
  <si>
    <t>The contact owns a 2019 Ford Explorer. The contact stated that there was water leaking into the headliner and sunroof. Additionally, the battery was leaking battery acid. The battery failure caused the contact's baby to be diagnosed with Intrauterine Growth Restrictions (IUGR). The first failure occurred when the contact detected an odor and checked under the hood of the vehicle. The contact saw that the battery was swollen and had exploded. The vehicle was towed to the dealer on October 21, 2020, and the dealer informed the contact that it was a faulty battery and replaced it with a new battery that the contact had purchased from Walmart. The dealer informed the contact, who was pregnant at the time, that the vehicle was safe to drive. The failure recurred, and the vehicle was taken to Darling's Brunswick Ford (262 Bath Rd, Brunswick, ME 04011) on May 17, 2021. The dealer informed the contact that the battery was actively leaking and covered in battery acid. The vehicle was not repaired and remained at the dealer. The manufacturer was made aware of the failure and first informed the contact that there was no recall associated with the VIN. The manufacturer later informed the contact that they would be buying back the vehicle from the contact under Florida's Lemon Law. The failure mileage was approximately 42,000.</t>
  </si>
  <si>
    <t>Wiscasset Ford, Inc.</t>
  </si>
  <si>
    <t>ME</t>
  </si>
  <si>
    <t>EXPLORER - 2019. The contact owns a 2019 Ford Explorer. The contact stated that there was water leaking into the headliner and sunroof. Additionally, the battery was leaking battery acid. The battery failure caused the contact's baby to be diagnosed with Intrauterine Growth Restrictions (IUGR). The first failure occurred when the contact detected an odor and checked under the hood of the vehicle. The contact saw that the battery was swollen and had exploded. The vehicle was towed to the dealer on October 21, 2020, and the dealer informed the contact that it was a faulty battery and replaced it with a new battery that the contact had purchased from Walmart. The dealer informed the contact, who was pregnant at the time, that the vehicle was safe to drive. The failure recurred, and the vehicle was taken to Darling's Brunswick Ford (262 Bath Rd, Brunswick, ME 04011) on May 17, 2021. The dealer informed the contact that the battery was actively leaking and covered in battery acid. The vehicle was not repaired and remained at the dealer. The manufacturer was made aware of the failure and first informed the contact that there was no recall associated with the VIN. The manufacturer later informed the contact that they would be buying back the vehicle from the contact under Florida's Lemon Law. The failure mileage was approximately 42,000.</t>
  </si>
  <si>
    <t>1FADP3R45EL</t>
  </si>
  <si>
    <t>2014 FORD FOCUS. CONSUMER WRITES IN REGARDS TO DOOR LATCH SAFETY RECALL.  THE CONSUMER STATED THE HV BATTERY FAILED TO START THE CAR. THE SMALL BATTERY FAILED TO CONTROL THE LIGHTS, DOORS, AND WINDOWS. THE COSUMER BELIEVED THE VEHICLE WAS UNDER WARRANTY, BUT WAS CHARGED $15,000.00 FOR THE REPAIRS.</t>
  </si>
  <si>
    <t>FOCUS - 2014. 2014 FORD FOCUS. CONSUMER WRITES IN REGARDS TO DOOR LATCH SAFETY RECALL.  THE CONSUMER STATED THE HV BATTERY FAILED TO START THE CAR. THE SMALL BATTERY FAILED TO CONTROL THE LIGHTS, DOORS, AND WINDOWS. THE COSUMER BELIEVED THE VEHICLE WAS UNDER WARRANTY, BUT WAS CHARGED $15,000.00 FOR THE REPAIRS.</t>
  </si>
  <si>
    <t>1FTFW1CT5EF</t>
  </si>
  <si>
    <t>On 10/28/2021 at approximately 12 PM  my trucks driver side Power sliding rear window shattered after turning on The rear defrost. I live in Florida so Temperature was not an issue but it was lightly raining. Please help!   Vehicle was parked in the driveway at the time of the Incident</t>
  </si>
  <si>
    <t>F-150 - 2014. On 10/28/2021 at approximately 12 PM  my trucks driver side Power sliding rear window shattered after turning on The rear defrost. I live in Florida so Temperature was not an issue but it was lightly raining. Please help!   Vehicle was parked in the driveway at the time of the Incident</t>
  </si>
  <si>
    <t>1FM5K7D80JG</t>
  </si>
  <si>
    <t>The contact owns a 2018 Ford Explorer. The contact stated while driving 50 MPH in the rain, the vehicle stalled, and the windshield wipers seized. The contact stated that the message â€œtransmission not in the parkâ€ was displayed. The contact restarted the vehicle and drove to his residence. The vehicle was not diagnosed or repaired. A dealer was not contacted. The manufacturer was not informed of the failure. The failure mileage was approximately 31,000.</t>
  </si>
  <si>
    <t>No dealer</t>
  </si>
  <si>
    <t>EXPLORER - 2018. The contact owns a 2018 Ford Explorer. The contact stated while driving 50 MPH in the rain, the vehicle stalled, and the windshield wipers seized. The contact stated that the message â€œtransmission not in the parkâ€ was displayed. The contact restarted the vehicle and drove to his residence. The vehicle was not diagnosed or repaired. A dealer was not contacted. The manufacturer was not informed of the failure. The failure mileage was approximately 31,000.</t>
  </si>
  <si>
    <t xml:space="preserve">I was driving down the road when the rear window shattered. It looks like it blew outward. I was not using the rear defroster, nor were there any other vehicles that could have thrown a rock. </t>
  </si>
  <si>
    <t xml:space="preserve">F-150 - 2016. I was driving down the road when the rear window shattered. It looks like it blew outward. I was not using the rear defroster, nor were there any other vehicles that could have thrown a rock. </t>
  </si>
  <si>
    <t>NM0GE9F7XJ1</t>
  </si>
  <si>
    <t>I had been driving my car for a few minutes when I heard a loud pop and my rear window glass shattered. Covered in spider glass cracks and only held in place by the tint. No point of impact visible to show that it had been hit by an object. It was chilly, 43 F, and I had the heat/defrost on. Unfortunately, when arriving to work, I opened my sliding door look at the damage from the inside and doing so caused glass to fall out, so I have no picture of just the glass the way it was when it broke. A quick search shows this has happened to other vehicles including transit connects like mine, and caused by the heated glass.</t>
  </si>
  <si>
    <t>TRANSIT CONNECT - 2018. I had been driving my car for a few minutes when I heard a loud pop and my rear window glass shattered. Covered in spider glass cracks and only held in place by the tint. No point of impact visible to show that it had been hit by an object. It was chilly, 43 F, and I had the heat/defrost on. Unfortunately, when arriving to work, I opened my sliding door look at the damage from the inside and doing so caused glass to fall out, so I have no picture of just the glass the way it was when it broke. A quick search shows this has happened to other vehicles including transit connects like mine, and caused by the heated glass.</t>
  </si>
  <si>
    <t>1FM5K8D89GG</t>
  </si>
  <si>
    <t xml:space="preserve">Passenger side piller trim detachment this has been an issue on the 2013 thru 2015 models and was issued a recall. Same thing is happening on the 2016 model. Drivers side is also loose. Many 2016 models are having this same problem </t>
  </si>
  <si>
    <t xml:space="preserve">EXPLORER - 2016. Passenger side piller trim detachment this has been an issue on the 2013 thru 2015 models and was issued a recall. Same thing is happening on the 2016 model. Drivers side is also loose. Many 2016 models are having this same problem </t>
  </si>
  <si>
    <t>2FMPK4K97KB</t>
  </si>
  <si>
    <t>The contact owns a 2019 Ford Edge. The contact stated that while driving approximately 68 MPH, the moon roof suddenly shattered making a loud boom and completely detached from the vehicle. The contact stated that no impact had occurred prior to the failure. The contact had spoken to the dealer who confirmed that the VIN was not under recall. The vehicle had not been diagnosed or repaired. The manufacturer was made aware of the issue and referred the contact to NHTSA. The approximate failure mileage was 68,000.</t>
  </si>
  <si>
    <t>Gillie Hyde Ford</t>
  </si>
  <si>
    <t>EDGE - 2019. The contact owns a 2019 Ford Edge. The contact stated that while driving approximately 68 MPH, the moon roof suddenly shattered making a loud boom and completely detached from the vehicle. The contact stated that no impact had occurred prior to the failure. The contact had spoken to the dealer who confirmed that the VIN was not under recall. The vehicle had not been diagnosed or repaired. The manufacturer was made aware of the issue and referred the contact to NHTSA. The approximate failure mileage was 68,000.</t>
  </si>
  <si>
    <t>1FMZU73W73U</t>
  </si>
  <si>
    <t xml:space="preserve">Head lights are  cloudy given poor visibility.  Back hatch door has a crack. </t>
  </si>
  <si>
    <t xml:space="preserve">EXPLORER - 2003. Head lights are  cloudy given poor visibility.  Back hatch door has a crack. </t>
  </si>
  <si>
    <t>1FTFW1ET1CF</t>
  </si>
  <si>
    <t>On Friday, October 29, 2021, at about 6:30 PM, I was driving my 2012 Ford F150 Super Crew 4WD Platinum PU down a two lane highway at about 60 MPH, when I heard a distinct, loud "pop" or "bang", so loud it scared me.  I initially thought I had been shot at or a decent sized rock had struck the roof of my PU with some good velocity. After the initial shock, I didn't notice anything being different.  It was dark outside.  After a few moments, I had no idea what had happened, but moved on.    The next morning, I got in my truck and immediately noticed the passenger side of the back window was shattered.  I inspected the window and clearly saw a heat signature deformation in the lower left corner of the right pane.  This was also the initial spot of the shattering.The rear window defroster system had shorted out and burned up. From Photo #4  I am not convinced there was not an actual fire at some point.    I quickly found forums that document reports of Ford vehicles doing this for well over 10 years. I added my story to the top one.    https://fordauthority.com/2017/12/another-ford-f-150-owner-claims-the-rear-window-shattered-despite-no-impact/ https://www.f150forum.com/f118/another-rear-window-shattered-426302/  I went to the Ford dealership and had them look at it.  I also had the local Sheriff's Office look at it.  I chatted, emailed and called Ford HQ twice.  I sent them these links.  I was repeatedly told, "I'm sorry.  There are no programs (Recalls or TSBs) to help you."  My glass repair place does not want to work on it ($825) since it is not a glass problem and replacing the glass does not guarantee it won't just happen again.  I am thankful I did not startle worse than I did.  This easily could have caused me to lose control of my vehicle at highway speeds, not to mention the danger to passengers of shattering glass.  My daughter routinely sits in the back, right next to this window.   I will keep things as is as long as I can for inspection.       Consumer stated to date, Ford has refused to acknowledge thi</t>
  </si>
  <si>
    <t>F-150 - 2012. On Friday, October 29, 2021, at about 6:30 PM, I was driving my 2012 Ford F150 Super Crew 4WD Platinum PU down a two lane highway at about 60 MPH, when I heard a distinct, loud "pop" or "bang", so loud it scared me.  I initially thought I had been shot at or a decent sized rock had struck the roof of my PU with some good velocity. After the initial shock, I didn't notice anything being different.  It was dark outside.  After a few moments, I had no idea what had happened, but moved on.    The next morning, I got in my truck and immediately noticed the passenger side of the back window was shattered.  I inspected the window and clearly saw a heat signature deformation in the lower left corner of the right pane.  This was also the initial spot of the shattering.The rear window defroster system had shorted out and burned up. From Photo #4  I am not convinced there was not an actual fire at some point.    I quickly found forums that document reports of Ford vehicles doing this for well over 10 years. I added my story to the top one.    https://fordauthority.com/2017/12/another-ford-f-150-owner-claims-the-rear-window-shattered-despite-no-impact/ https://www.f150forum.com/f118/another-rear-window-shattered-426302/  I went to the Ford dealership and had them look at it.  I also had the local Sheriff's Office look at it.  I chatted, emailed and called Ford HQ twice.  I sent them these links.  I was repeatedly told, "I'm sorry.  There are no programs (Recalls or TSBs) to help you."  My glass repair place does not want to work on it ($825) since it is not a glass problem and replacing the glass does not guarantee it won't just happen again.  I am thankful I did not startle worse than I did.  This easily could have caused me to lose control of my vehicle at highway speeds, not to mention the danger to passengers of shattering glass.  My daughter routinely sits in the back, right next to this window.   I will keep things as is as long as I can for inspection.       Consumer stated to date, Ford has refused to acknowledge thi</t>
  </si>
  <si>
    <t xml:space="preserve">Back window Just spontaneously shattered, nothing hit came out from work and it was shattered. </t>
  </si>
  <si>
    <t xml:space="preserve">EXPLORER - 2017. Back window Just spontaneously shattered, nothing hit came out from work and it was shattered. </t>
  </si>
  <si>
    <t>1FA6P0G74E5</t>
  </si>
  <si>
    <t>[XXX] 11/2/21.   I was driving mi kids to the movies on 10/31/21 when suddenly  I made a right turn to enter the theater parking lot, and the left rear door open. My daughter was sitting there and tilt to the left while the door was open, she grabbed my seat to hold her self. She was with her seat belt on, and I was entering the parking lot at low speed, which I am very thankful. I already made an appointment with my local Ford dealer for them to fix the problem, but I really can't trust this vehicle anymore. That's a serious safety concern that the doors don't latch to securely close. This is a LEMON CAR and I don't feel safe.  I will like to get help with getting this vehicle off my hands and from any other's persons possession, IT'S NOT SAFE!  Now I just learned that there's more safety recalls on the vehicle besides the doors not latching.  Please help me.  INFORMATION Redacted PURSUANT TO THE FREEDOM OF INFORMATION ACT (FOIA), 5 U.S.C. 552(B)(6).</t>
  </si>
  <si>
    <t>FUSION - 2014. [XXX] 11/2/21.   I was driving mi kids to the movies on 10/31/21 when suddenly  I made a right turn to enter the theater parking lot, and the left rear door open. My daughter was sitting there and tilt to the left while the door was open, she grabbed my seat to hold her self. She was with her seat belt on, and I was entering the parking lot at low speed, which I am very thankful. I already made an appointment with my local Ford dealer for them to fix the problem, but I really can't trust this vehicle anymore. That's a serious safety concern that the doors don't latch to securely close. This is a LEMON CAR and I don't feel safe.  I will like to get help with getting this vehicle off my hands and from any other's persons possession, IT'S NOT SAFE!  Now I just learned that there's more safety recalls on the vehicle besides the doors not latching.  Please help me.  INFORMATION Redacted PURSUANT TO THE FREEDOM OF INFORMATION ACT (FOIA), 5 U.S.C. 552(B)(6).</t>
  </si>
  <si>
    <t>1FT8W3BTXJE</t>
  </si>
  <si>
    <t xml:space="preserve">The tailgate continues to open randomly while driving or backing up the truck. The recall for this was completed but the issue continues to occur. Most recently this caused $525 worth of damage to my 5th wheel camper and $450 worth of damage to my tailgate. This is very dangerous and should be addressed by Ford immediately. </t>
  </si>
  <si>
    <t xml:space="preserve">F-350 - 2018. The tailgate continues to open randomly while driving or backing up the truck. The recall for this was completed but the issue continues to occur. Most recently this caused $525 worth of damage to my 5th wheel camper and $450 worth of damage to my tailgate. This is very dangerous and should be addressed by Ford immediately. </t>
  </si>
  <si>
    <t>3FAHP0HA6CR</t>
  </si>
  <si>
    <t>Driver passenger side door would not open from the interior requiring the driver to roll down the window and open the car door from the external handle</t>
  </si>
  <si>
    <t>FUSION - 2012. Driver passenger side door would not open from the interior requiring the driver to roll down the window and open the car door from the external handle</t>
  </si>
  <si>
    <t>The contact owns a 2009 Ford Fusion. The contact stated that while attempting to open the front driverâ€™s side door from inside the vehicle, the door would not open using the door handle or the key fob. The contact had someone open the front driverâ€™s side door from the outside. The front driverâ€™s side door would also not lock and unlock with the fob key. The dealer was made aware of the failure and informed the contact that they needed to perform a diagnostic test. The vehicle was not diagnosed or repaired. The manufacturer was made aware of the failure and informed the contact that there was no recall associated with the VIN. The failure mileage was unavailable. The VIN was unavailable.</t>
  </si>
  <si>
    <t>Price Ford of Turlock</t>
  </si>
  <si>
    <t>FUSION - 2009. The contact owns a 2009 Ford Fusion. The contact stated that while attempting to open the front driverâ€™s side door from inside the vehicle, the door would not open using the door handle or the key fob. The contact had someone open the front driverâ€™s side door from the outside. The front driverâ€™s side door would also not lock and unlock with the fob key. The dealer was made aware of the failure and informed the contact that they needed to perform a diagnostic test. The vehicle was not diagnosed or repaired. The manufacturer was made aware of the failure and informed the contact that there was no recall associated with the VIN. The failure mileage was unavailable. The VIN was unavailable.</t>
  </si>
  <si>
    <t>BRONCO</t>
  </si>
  <si>
    <t>1FMEE5DH1ML</t>
  </si>
  <si>
    <t xml:space="preserve">MY FRONT WINDSHIELD HAS CRACKED IN A MANNER THAT IS UNSAFE.  IT HAS 2 IDENTICAL CRACKS ON EACH SIDE. SMALL ROCKS HIT THE GLASS AND CAUSED INSTANT CRACKS WELL OVER 8 INCHES IN LENGTH.  I FEEL THAT THE GLASS IS NOT IMPACT RATED CORRECTLY OR TOO THIN.  I HAVE NEVER SEEN A WINDSHIELD CRACK LIKE THIS FROM THE IMPACT OF A SMALL ROCK.  THERE HAVE BEEN MANY COMPLAINTS ON ONLINE FORUMS OF THESE WINDSHIELDS CRACKING ON THE NEW BRONCO.  </t>
  </si>
  <si>
    <t xml:space="preserve">BRONCO - 2021. MY FRONT WINDSHIELD HAS CRACKED IN A MANNER THAT IS UNSAFE.  IT HAS 2 IDENTICAL CRACKS ON EACH SIDE. SMALL ROCKS HIT THE GLASS AND CAUSED INSTANT CRACKS WELL OVER 8 INCHES IN LENGTH.  I FEEL THAT THE GLASS IS NOT IMPACT RATED CORRECTLY OR TOO THIN.  I HAVE NEVER SEEN A WINDSHIELD CRACK LIKE THIS FROM THE IMPACT OF A SMALL ROCK.  THERE HAVE BEEN MANY COMPLAINTS ON ONLINE FORUMS OF THESE WINDSHIELDS CRACKING ON THE NEW BRONCO.  </t>
  </si>
  <si>
    <t>T/G1 - U725N BRONCO [21-24]</t>
  </si>
  <si>
    <t>B1 - BRONCO</t>
  </si>
  <si>
    <t>HL - BRONCO (NA-MAP)</t>
  </si>
  <si>
    <t>If vehicle is locked overnight it is impossible to open back doors until vehicle has warmed up. Vehicle left unlocked overnight  had doors fly open at traffic light.</t>
  </si>
  <si>
    <t>F-150 - 2017. If vehicle is locked overnight it is impossible to open back doors until vehicle has warmed up. Vehicle left unlocked overnight  had doors fly open at traffic light.</t>
  </si>
  <si>
    <t>3FADP4GX2GM</t>
  </si>
  <si>
    <t>Alarm is constantly going off which means I don't know if it's a real intruder or just the door ajar switch, recall affected up until 2015 but the issue keeps going into 2016 ford fiestas, this is a safety issue as we cannot tell if someone is breaking into the car</t>
  </si>
  <si>
    <t>FIESTA - 2016. Alarm is constantly going off which means I don't know if it's a real intruder or just the door ajar switch, recall affected up until 2015 but the issue keeps going into 2016 ford fiestas, this is a safety issue as we cannot tell if someone is breaking into the car</t>
  </si>
  <si>
    <t>1FTEW1CB1JF</t>
  </si>
  <si>
    <t>The contact owns a 2018 Ford F-150. The contact stated that while driving at an undisclosed speed, the electric tailgate latch failed to latch properly, causing the tailgate to open unexpectedly. The contact pulled over to close the tailgate. The dealer was made aware of the failure but informed the contact that the VIN was not included in a recall. The vehicle was not repaired. The manufacturer was made aware of the failure and referred the contact to file a complaint with NHTSA. The failure mileage was approximately 60,000.</t>
  </si>
  <si>
    <t>Ford Groves</t>
  </si>
  <si>
    <t>F-150 - 2018. The contact owns a 2018 Ford F-150. The contact stated that while driving at an undisclosed speed, the electric tailgate latch failed to latch properly, causing the tailgate to open unexpectedly. The contact pulled over to close the tailgate. The dealer was made aware of the failure but informed the contact that the VIN was not included in a recall. The vehicle was not repaired. The manufacturer was made aware of the failure and referred the contact to file a complaint with NHTSA. The failure mileage was approximately 60,000.</t>
  </si>
  <si>
    <t>3FA6P0K97GR</t>
  </si>
  <si>
    <t>The contact's wife owns a 2016 Ford Fusion. The contact stated that the front driverâ€™s side door and rear passengerâ€™s side door failed to close and lock securely. The vehicle was taken to the dealer who diagnosed that the door actuators had failed, and the failure was related to NHTSA Campaign Number: 20V177000 (Latches/Locks/Linkages). The dealer also advised the contact that he would be responsible for the cost of the repair because the VIN was not included in the recall. The manufacturer was notified the failure but referred the contact to NHTSA. The vehicle was not repaired. The approximate failure mileage was 117,600.</t>
  </si>
  <si>
    <t>Parks Ford Lincoln Service</t>
  </si>
  <si>
    <t>FUSION - 2016. The contact's wife owns a 2016 Ford Fusion. The contact stated that the front driverâ€™s side door and rear passengerâ€™s side door failed to close and lock securely. The vehicle was taken to the dealer who diagnosed that the door actuators had failed, and the failure was related to NHTSA Campaign Number: 20V177000 (Latches/Locks/Linkages). The dealer also advised the contact that he would be responsible for the cost of the repair because the VIN was not included in the recall. The manufacturer was notified the failure but referred the contact to NHTSA. The vehicle was not repaired. The approximate failure mileage was 117,600.</t>
  </si>
  <si>
    <t>Coolant leaks and rear glass shattering!!</t>
  </si>
  <si>
    <t>F-150 - 2014. Coolant leaks and rear glass shattering!!</t>
  </si>
  <si>
    <t>WINDSTAR</t>
  </si>
  <si>
    <t>2FMDA5344YB</t>
  </si>
  <si>
    <t>Sliding rear door drivers side opened own it's own while i was driving. would not close, kept reopening, had to muscle closed. it has continued to happen frequently. I have seen many complaints on the year, model, for this issue. Why has there been no safety recall done? This is very dangerous.I have not taken for repairs, I have a very modest SS income and jut can not afford that. Car can be inspected at any time.</t>
  </si>
  <si>
    <t>SLIDING DOORS LATCH | OWD</t>
  </si>
  <si>
    <t>WINDSTAR - 2000. Sliding rear door drivers side opened own it's own while i was driving. would not close, kept reopening, had to muscle closed. it has continued to happen frequently. I have seen many complaints on the year, model, for this issue. Why has there been no safety recall done? This is very dangerous.I have not taken for repairs, I have a very modest SS income and jut can not afford that. Car can be inspected at any time.</t>
  </si>
  <si>
    <t>T/A3 - WINDSTAR (WIN88/WIN126) [95-03]</t>
  </si>
  <si>
    <t>A3 - WINDSTAR</t>
  </si>
  <si>
    <t>1FTFX1R68EF</t>
  </si>
  <si>
    <t xml:space="preserve">The back doors use to swing open when driving now they wonâ€™t open at all. Both of our raptors did this. It is a problem </t>
  </si>
  <si>
    <t xml:space="preserve">F-150 - 2014. The back doors use to swing open when driving now they wonâ€™t open at all. Both of our raptors did this. It is a problem </t>
  </si>
  <si>
    <t>1ZVHT80N185</t>
  </si>
  <si>
    <t>Got rain for a couple days straight the seal in the window is faulty and all the rain got into my car and did something to my electrical wires.</t>
  </si>
  <si>
    <t>MUSTANG - 2008. Got rain for a couple days straight the seal in the window is faulty and all the rain got into my car and did something to my electrical wires.</t>
  </si>
  <si>
    <t>The contact owns a 2016 Ford Mustang. The contact stated while driving at various speeds, the driverâ€™s side door would unlock without warning. The contact stated that the door ajar warning light was illuminated. The vehicle was taken to a local mechanic but was not diagnosed or repaired. The manufacturer was informed of the failure and informed the contact that the VIN was not included in a recall. The failure mileage was approximately 80,000. It is both driver's side and passenger side door that would open not unlock. It would open into the second stage. Happens regularly and at different speeds on different road conditions.</t>
  </si>
  <si>
    <t>MUSTANG - 2016. The contact owns a 2016 Ford Mustang. The contact stated while driving at various speeds, the driverâ€™s side door would unlock without warning. The contact stated that the door ajar warning light was illuminated. The vehicle was taken to a local mechanic but was not diagnosed or repaired. The manufacturer was informed of the failure and informed the contact that the VIN was not included in a recall. The failure mileage was approximately 80,000. It is both driver's side and passenger side door that would open not unlock. It would open into the second stage. Happens regularly and at different speeds on different road conditions.</t>
  </si>
  <si>
    <t>1FTFX1E58JF</t>
  </si>
  <si>
    <t>The contact owns a 2018 Ford F-150. The contact stated while towing a camper and attempting to park in reverse, the tailgate unlatched independently. The contact stated no warning light was illuminated. The contact stated he had experienced the failure twice. The contact took the vehicle to the local dealer, where it was diagnosed with needing both tailgate latches to be replaced. The vehicle was repaired but was pending repairs. The manufacturer had been informed of the failure. The failure mileage was approximately 15,000.</t>
  </si>
  <si>
    <t>Francois Ford</t>
  </si>
  <si>
    <t>WI</t>
  </si>
  <si>
    <t>F-150 - 2018. The contact owns a 2018 Ford F-150. The contact stated while towing a camper and attempting to park in reverse, the tailgate unlatched independently. The contact stated no warning light was illuminated. The contact stated he had experienced the failure twice. The contact took the vehicle to the local dealer, where it was diagnosed with needing both tailgate latches to be replaced. The vehicle was repaired but was pending repairs. The manufacturer had been informed of the failure. The failure mileage was approximately 15,000.</t>
  </si>
  <si>
    <t>1FTFW1CF7DK</t>
  </si>
  <si>
    <t xml:space="preserve">I was driving down the street around 7am, it was about 54 degrees outside and the portion of my rear window behind the driver seat exploded, sounded like a gun shot. I pulled over and I could hear sizzling and saw steam/smoke coming from a seam in the window so I got back in and turned off my rear defroster and the sizzling went away. I am concerned this will happen again after I get the window fixed or worse, I am worried my truck could go up in flames with my wife or kids in it. </t>
  </si>
  <si>
    <t xml:space="preserve">F-150 - 2013. I was driving down the street around 7am, it was about 54 degrees outside and the portion of my rear window behind the driver seat exploded, sounded like a gun shot. I pulled over and I could hear sizzling and saw steam/smoke coming from a seam in the window so I got back in and turned off my rear defroster and the sizzling went away. I am concerned this will happen again after I get the window fixed or worse, I am worried my truck could go up in flames with my wife or kids in it. </t>
  </si>
  <si>
    <t>2FMPK3K88JB</t>
  </si>
  <si>
    <t>The rear roof glass spontaneously started cracking in a large area.</t>
  </si>
  <si>
    <t>EDGE - 2018. The rear roof glass spontaneously started cracking in a large area.</t>
  </si>
  <si>
    <t>1FTFW1CF6CK</t>
  </si>
  <si>
    <t>The contact owns a 2012 Ford F-150. The contact stated while using the defroster, the rear windshield shattered. The contact stated no warning light was illuminated. The contact took the vehicle to a glass repair shop and was informed that the rear windshield needed to be replaced. The contact called and notified the local dealer of the failure. The vehicle was not repaired. The manufacturer had not been informed of the failure. The failure mileage was approximately 91,000.</t>
  </si>
  <si>
    <t>Bob Thomas Ford</t>
  </si>
  <si>
    <t>F-150 - 2012. The contact owns a 2012 Ford F-150. The contact stated while using the defroster, the rear windshield shattered. The contact stated no warning light was illuminated. The contact took the vehicle to a glass repair shop and was informed that the rear windshield needed to be replaced. The contact called and notified the local dealer of the failure. The vehicle was not repaired. The manufacturer had not been informed of the failure. The failure mileage was approximately 91,000.</t>
  </si>
  <si>
    <t>1FATP8UH1H5</t>
  </si>
  <si>
    <t>The contact's husband owns a 2017 Ford Mustang. The contact stated that while driving at various speeds, the passengerâ€™s side window would independently lower when the door was opened. The contact stated that the door ajar warning light would illuminate on the instrument panel. After closing the door, the failure would continue to occur with the warning light illuminated. The contact had taken the vehicle to an independent mechanic and was informed that the failure was common; however, he could not repair the defect. The dealer nor the manufacturer had yet to be notified of the failure. The vehicle had yet to be repaired. The failure mileage was approximately 63,000.</t>
  </si>
  <si>
    <t>MUSTANG - 2017. The contact's husband owns a 2017 Ford Mustang. The contact stated that while driving at various speeds, the passengerâ€™s side window would independently lower when the door was opened. The contact stated that the door ajar warning light would illuminate on the instrument panel. After closing the door, the failure would continue to occur with the warning light illuminated. The contact had taken the vehicle to an independent mechanic and was informed that the failure was common; however, he could not repair the defect. The dealer nor the manufacturer had yet to be notified of the failure. The vehicle had yet to be repaired. The failure mileage was approximately 63,000.</t>
  </si>
  <si>
    <t>1FM5K8ABXLG</t>
  </si>
  <si>
    <t>Worked until 11am Friday 11/5/21, went back out to work night shift 10:40 ish at night to start the vehicle up to warm up (he believes that he had turned on the heat). As the officer was outside walking his dog he heard noises of glass cracking. He walked up to it and noticed the entire rear window was shattered. No point of entry or notice of vandalism.</t>
  </si>
  <si>
    <t>EXPLORER - 2020. Worked until 11am Friday 11/5/21, went back out to work night shift 10:40 ish at night to start the vehicle up to warm up (he believes that he had turned on the heat). As the officer was outside walking his dog he heard noises of glass cracking. He walked up to it and noticed the entire rear window was shattered. No point of entry or notice of vandalism.</t>
  </si>
  <si>
    <t>1FM5K8AB1LG</t>
  </si>
  <si>
    <t>Officer was sitting in vehicle while it was running with AC on, he pressed the Max defrost button for a couple of seconds then turned it off. After about a minute or two he heard a what a loud noise and looked in his rear view mirror to see his rear window completely shattered.</t>
  </si>
  <si>
    <t>EXPLORER - 2020. Officer was sitting in vehicle while it was running with AC on, he pressed the Max defrost button for a couple of seconds then turned it off. After about a minute or two he heard a what a loud noise and looked in his rear view mirror to see his rear window completely shattered.</t>
  </si>
  <si>
    <t>1FADP5CU4EL</t>
  </si>
  <si>
    <t>The contact owns a 2014 Ford C-MAX Energi. The contact stated the front driverâ€™s seat power seat was stuck in the reclined position. The contact took the vehicle to a local dealer to be repaired. The vehicle was returned, and the contact became aware that the rear driverâ€™s side door panel was loose, causing the door to not open properly. The contact took the vehicle to the local dealer who diagnosed that the door panel was damaged and need to be replaced. The vehicle was not repaired due to the parts not being available. The manufacturer was made aware of the failure. The failure mileage was approximately 92,000.</t>
  </si>
  <si>
    <t>Will Tiesiera Ford Inc</t>
  </si>
  <si>
    <t>C-MAX ENERGI - 2014. The contact owns a 2014 Ford C-MAX Energi. The contact stated the front driverâ€™s seat power seat was stuck in the reclined position. The contact took the vehicle to a local dealer to be repaired. The vehicle was returned, and the contact became aware that the rear driverâ€™s side door panel was loose, causing the door to not open properly. The contact took the vehicle to the local dealer who diagnosed that the door panel was damaged and need to be replaced. The vehicle was not repaired due to the parts not being available. The manufacturer was made aware of the failure. The failure mileage was approximately 92,000.</t>
  </si>
  <si>
    <t xml:space="preserve">Trunk pops open randomly.  Has had three times that Iâ€™m aware of.   </t>
  </si>
  <si>
    <t xml:space="preserve">FUSION - 2014. Trunk pops open randomly.  Has had three times that Iâ€™m aware of.   </t>
  </si>
  <si>
    <t>1FTFX1E45KK</t>
  </si>
  <si>
    <t xml:space="preserve">Tailgate has fallen twice on its own. This issue has been a red all for models years prior to 2019. </t>
  </si>
  <si>
    <t xml:space="preserve">F-150 - 2019. Tailgate has fallen twice on its own. This issue has been a red all for models years prior to 2019. </t>
  </si>
  <si>
    <t>1FM5K8GT3HG</t>
  </si>
  <si>
    <t xml:space="preserve">The windshield trim piece on the passenger side started making a noise while I was going down the interstate and suddenly flew off. It caught me off guard and almost made me swerve and the car behind me had to swerve it as it landed on the road luckily he was paying attention and didnâ€™t hit anyone else. The whole incident could have ended worse </t>
  </si>
  <si>
    <t xml:space="preserve">EXPLORER - 2017. The windshield trim piece on the passenger side started making a noise while I was going down the interstate and suddenly flew off. It caught me off guard and almost made me swerve and the car behind me had to swerve it as it landed on the road luckily he was paying attention and didnâ€™t hit anyone else. The whole incident could have ended worse </t>
  </si>
  <si>
    <t>1FMCU0BZ8LU</t>
  </si>
  <si>
    <t xml:space="preserve">The weld inside the driver door broke. </t>
  </si>
  <si>
    <t xml:space="preserve">ESCAPE - 2020. The weld inside the driver door broke. </t>
  </si>
  <si>
    <t>1FT8W3B6XJE</t>
  </si>
  <si>
    <t>Tailgate opened while driving on interstate, this has happened two times in the last 2 months.  I have already had the recall repairs done for this issue but it is still happening.  The Ford dealer can not find a cause.  There is no way to know when the tailgate has opened until something falls out of the back of the truck and other driver alerts you of the issue.</t>
  </si>
  <si>
    <t>F-350 - 2018. Tailgate opened while driving on interstate, this has happened two times in the last 2 months.  I have already had the recall repairs done for this issue but it is still happening.  The Ford dealer can not find a cause.  There is no way to know when the tailgate has opened until something falls out of the back of the truck and other driver alerts you of the issue.</t>
  </si>
  <si>
    <t>3FA6P0H76GR</t>
  </si>
  <si>
    <t>Trunk is randomly opening on it's own.</t>
  </si>
  <si>
    <t>FUSION - 2016. Trunk is randomly opening on it's own.</t>
  </si>
  <si>
    <t>1FMEE5EP6ML</t>
  </si>
  <si>
    <t>The contact owns a 2021 Ford Bronco. The contact stated after the vehicle was parked in the rain, he noticed on the passengerâ€™s side A-pillar, where the air bag marking was located that water was leaking into the vehicle. No warning lights were illuminated. The vehicle was taken to the dealer where the cause was discovered as a clip was damaged allowing the water to get into the A-pillar. The dealer repaired the failure by adding additional sealant to the area. The contact stated he looked at the repair and contacted the dealer stating the repair was not proper. The dealer informed the contact that a TSB was recently issued for the failure. The contact was waiting for an appointment as parts needed to be ordered to repair the failure. The manufacturer was notified, and a case was opened. The approximate failure mileage was 600.</t>
  </si>
  <si>
    <t>Bozard Ford Lincoln</t>
  </si>
  <si>
    <t>BRONCO - 2021. The contact owns a 2021 Ford Bronco. The contact stated after the vehicle was parked in the rain, he noticed on the passengerâ€™s side A-pillar, where the air bag marking was located that water was leaking into the vehicle. No warning lights were illuminated. The vehicle was taken to the dealer where the cause was discovered as a clip was damaged allowing the water to get into the A-pillar. The dealer repaired the failure by adding additional sealant to the area. The contact stated he looked at the repair and contacted the dealer stating the repair was not proper. The dealer informed the contact that a TSB was recently issued for the failure. The contact was waiting for an appointment as parts needed to be ordered to repair the failure. The manufacturer was notified, and a case was opened. The approximate failure mileage was 600.</t>
  </si>
  <si>
    <t>1FMHK8D8XBG</t>
  </si>
  <si>
    <t xml:space="preserve">My 2011 Ford Explorer has been leaking water into everything including the console, seat belts, down the doors and staying inside the doors, into the spare tire storage area, and down all sides of the interior. The water leaks so badly that at times I've had more than an inch of water on the floor boards of my vehicle. The only thing that has permanently stopped working is the motor that controls the moonroof. I have no idea where the water is coming from and this is causing concern as the water is getting into all aspects of my vehicle including electrical areas. My research indicates that it could be many different places but I also seeing 10s of thousands of complaints from Explorer owners about this problem. </t>
  </si>
  <si>
    <t xml:space="preserve">EXPLORER - 2011. My 2011 Ford Explorer has been leaking water into everything including the console, seat belts, down the doors and staying inside the doors, into the spare tire storage area, and down all sides of the interior. The water leaks so badly that at times I've had more than an inch of water on the floor boards of my vehicle. The only thing that has permanently stopped working is the motor that controls the moonroof. I have no idea where the water is coming from and this is causing concern as the water is getting into all aspects of my vehicle including electrical areas. My research indicates that it could be many different places but I also seeing 10s of thousands of complaints from Explorer owners about this problem. </t>
  </si>
  <si>
    <t>2FMDK3J99DB</t>
  </si>
  <si>
    <t>I'm always sure to lock my doors while driving because of the concern of an assailant entering while at a stop light.  However, I'm unable to protect myself because my doors won't lock while the car is in drive.  This is massive safety concern for my family and me.  One should feel safe and protected while in their vehicle, especially a Ford vehicle. My dealership did confirm and replicate this issue.</t>
  </si>
  <si>
    <t>EDGE - 2013. I'm always sure to lock my doors while driving because of the concern of an assailant entering while at a stop light.  However, I'm unable to protect myself because my doors won't lock while the car is in drive.  This is massive safety concern for my family and me.  One should feel safe and protected while in their vehicle, especially a Ford vehicle. My dealership did confirm and replicate this issue.</t>
  </si>
  <si>
    <t>1FTEX1EB5KK</t>
  </si>
  <si>
    <t>Door locks not functioning</t>
  </si>
  <si>
    <t>F-150 - 2019. Door locks not functioning</t>
  </si>
  <si>
    <t>1FTEX1CP1JK</t>
  </si>
  <si>
    <t xml:space="preserve">I went to wipe the Black glass with wet cloth. and the defogger gridlines wiped off. Apparently they had overheated and became delaminated. This could be a sever over heating and could cause have caused the rear glass to explode /shatter.  Looking through the internet this is common issue on F150s </t>
  </si>
  <si>
    <t xml:space="preserve">F-150 - 2018. I went to wipe the Black glass with wet cloth. and the defogger gridlines wiped off. Apparently they had overheated and became delaminated. This could be a sever over heating and could cause have caused the rear glass to explode /shatter.  Looking through the internet this is common issue on F150s </t>
  </si>
  <si>
    <t>1FMSK8FH2MG</t>
  </si>
  <si>
    <t>There is no way to securely lock the vehicle when someone with the key fob is near it. When fueling, someone can unlock the opposite side of the car, by pulling on the door handle, which unlocks it, enter and drive away. Not only does this open the possibility of easily stealing the car, but also abducting passengers, if any have the fob on them, or simply stealing contents, planting contents, etc.  This is a serious security issue</t>
  </si>
  <si>
    <t>EXPLORER - 2021. There is no way to securely lock the vehicle when someone with the key fob is near it. When fueling, someone can unlock the opposite side of the car, by pulling on the door handle, which unlocks it, enter and drive away. Not only does this open the possibility of easily stealing the car, but also abducting passengers, if any have the fob on them, or simply stealing contents, planting contents, etc.  This is a serious security issue</t>
  </si>
  <si>
    <t>3FA6P0SU4KR</t>
  </si>
  <si>
    <t>The contact owns a 2019 Ford Fusion Energi. The contact stated that while his wife was driving in the rain at an undisclosed speed, she noticed that water was leaking inside the vehicle from the sunroof. The contact's wife was able to continue to drive the vehicle. The vehicle was taken to the dealer who diagnosed that the drains surrounding the sunroof were clogged. The dealer informed the contact that he would be responsible for the cost of the repair. The manufacturer was notified of the failure and referred the contact to NHTSA. The vehicle was not repaired. The approximate failure mileage was 29,000.</t>
  </si>
  <si>
    <t>Leif Johnson Ford</t>
  </si>
  <si>
    <t>FUSION ENERGI - 2019. The contact owns a 2019 Ford Fusion Energi. The contact stated that while his wife was driving in the rain at an undisclosed speed, she noticed that water was leaking inside the vehicle from the sunroof. The contact's wife was able to continue to drive the vehicle. The vehicle was taken to the dealer who diagnosed that the drains surrounding the sunroof were clogged. The dealer informed the contact that he would be responsible for the cost of the repair. The manufacturer was notified of the failure and referred the contact to NHTSA. The vehicle was not repaired. The approximate failure mileage was 29,000.</t>
  </si>
  <si>
    <t>3FAHP0HG1CR</t>
  </si>
  <si>
    <t xml:space="preserve">Door handle open mechanism failed (of driver side door) thus causing a safety issue because you cannot exit the vehicle when inside, except by rolling down the window. This issue has been reported by several other owners.  </t>
  </si>
  <si>
    <t xml:space="preserve">FUSION - 2012. Door handle open mechanism failed (of driver side door) thus causing a safety issue because you cannot exit the vehicle when inside, except by rolling down the window. This issue has been reported by several other owners.  </t>
  </si>
  <si>
    <t>1FTEW1CF2HK</t>
  </si>
  <si>
    <t>Used remote starter; about 2 minutes later my family entered the vehicle with my 2 small kids secured in their child seats in back seat.  We left our home, made about 1-mile down the road when back window suddenly popped and shattered.  Nothing struck or hit the window to break it.  Tiny glass fragments blew onto my children and scared them.  The plastic cover on the defroster connection mechanism on the rear center electronic sliding glass window also popped off and the one of the electronic metal connections is clearly broken loose on the mechanism also.  No warning messages on dash/display.  I did not turn on defroster and rear defroster light was not on at the time, but maybe came on automatically with remote start used.  I submitted claim promptly with insurance.  Have appointment with Service King for estimate and repair to be made.  According to online forums, this unfortunate safety incident with Ford truck and van rear windows has occurred hundreds or thousands of times to Ford owners over the past 10 years.</t>
  </si>
  <si>
    <t>F-150 - 2017. Used remote starter; about 2 minutes later my family entered the vehicle with my 2 small kids secured in their child seats in back seat.  We left our home, made about 1-mile down the road when back window suddenly popped and shattered.  Nothing struck or hit the window to break it.  Tiny glass fragments blew onto my children and scared them.  The plastic cover on the defroster connection mechanism on the rear center electronic sliding glass window also popped off and the one of the electronic metal connections is clearly broken loose on the mechanism also.  No warning messages on dash/display.  I did not turn on defroster and rear defroster light was not on at the time, but maybe came on automatically with remote start used.  I submitted claim promptly with insurance.  Have appointment with Service King for estimate and repair to be made.  According to online forums, this unfortunate safety incident with Ford truck and van rear windows has occurred hundreds or thousands of times to Ford owners over the past 10 years.</t>
  </si>
  <si>
    <t>Speed Control: During night driving on 11/25/2021 at 65 mpg on I-80, I released my foot from the accelerator to slowdown, BUT the F-250 failed to slow down. Upon applying the brakes, the truck slowed (a message on the dash stated I applied the brakes), BUT, upon releasing the brakes, the truck ACCELERATED.  I repeated the braking solution, until I found a safe pullover. I shut the truck off &amp; put the headlights to off from auto. Problem did not repeat, but the Blind Spot, Cross Traffic, &amp; Airbag Faults continued as long as I had the headlights on. On 11/26/2021, I left a message with All American Ford, Paramus, NJ, Service Drive Manager. This was a VERY DANGEROUS DRIVING SITUATION!. NOTE: On 10/26/2021 the 2021 F-250 began displaying errors, as logged on FORD App Display Center; â€œBlind Spot Detection with Cross Trafficâ€ (Control mod comm prob), followed by â€œRestraints Indicator Lamp Warningâ€ (Fault with Pass Airbag Deactivation Indicator) â€“ This is DANGEROUS, because it INDICATED that the PASSENGER SIDE AIR BAG is OFF!!  Since 10/26/2021, besides the faults, the AC would just shut off, front driver &amp; passenger side windows would not roll down/up, Automatic high beams Failed, AC temp &amp; radio controls were inoperable. Automatic deployment of running boards Failed. Hand touch locking &amp; unlocking Failed, thus the push button tailgate release FAILED.  I took the F-250 to Tomball Ford, TX for repair. They noticed that the right rear upper portion of the taillight was cracked.  Stated this was probably the issue, given the Blind Spot Indicator Module was located within the taillight assembly. I paid $1,000+ to replace, then left for NJ &amp; the faults &amp; other issues continued. I deduced through trial &amp; error, that the faults &amp; issues ONLY occurred when the HEADLIGHTS were on!</t>
  </si>
  <si>
    <t>F-250 - 2021. Speed Control: During night driving on 11/25/2021 at 65 mpg on I-80, I released my foot from the accelerator to slowdown, BUT the F-250 failed to slow down. Upon applying the brakes, the truck slowed (a message on the dash stated I applied the brakes), BUT, upon releasing the brakes, the truck ACCELERATED.  I repeated the braking solution, until I found a safe pullover. I shut the truck off &amp; put the headlights to off from auto. Problem did not repeat, but the Blind Spot, Cross Traffic, &amp; Airbag Faults continued as long as I had the headlights on. On 11/26/2021, I left a message with All American Ford, Paramus, NJ, Service Drive Manager. This was a VERY DANGEROUS DRIVING SITUATION!. NOTE: On 10/26/2021 the 2021 F-250 began displaying errors, as logged on FORD App Display Center; â€œBlind Spot Detection with Cross Trafficâ€ (Control mod comm prob), followed by â€œRestraints Indicator Lamp Warningâ€ (Fault with Pass Airbag Deactivation Indicator) â€“ This is DANGEROUS, because it INDICATED that the PASSENGER SIDE AIR BAG is OFF!!  Since 10/26/2021, besides the faults, the AC would just shut off, front driver &amp; passenger side windows would not roll down/up, Automatic high beams Failed, AC temp &amp; radio controls were inoperable. Automatic deployment of running boards Failed. Hand touch locking &amp; unlocking Failed, thus the push button tailgate release FAILED.  I took the F-250 to Tomball Ford, TX for repair. They noticed that the right rear upper portion of the taillight was cracked.  Stated this was probably the issue, given the Blind Spot Indicator Module was located within the taillight assembly. I paid $1,000+ to replace, then left for NJ &amp; the faults &amp; other issues continued. I deduced through trial &amp; error, that the faults &amp; issues ONLY occurred when the HEADLIGHTS were on!</t>
  </si>
  <si>
    <t xml:space="preserve">At a speed of approximately 30mph, I heard a cracking noise from the rear of my vehicle. After looking into my rear view mirror, I saw the rear window was shattered, and caving inward. It was around 90 degrees that day at 1:30 pm and I was driving on an open road. There was a co-worker driving behind me that was witness. Nothing came down and hit the rear window. </t>
  </si>
  <si>
    <t xml:space="preserve">EXPLORER - 2020. At a speed of approximately 30mph, I heard a cracking noise from the rear of my vehicle. After looking into my rear view mirror, I saw the rear window was shattered, and caving inward. It was around 90 degrees that day at 1:30 pm and I was driving on an open road. There was a co-worker driving behind me that was witness. Nothing came down and hit the rear window. </t>
  </si>
  <si>
    <t xml:space="preserve">The clear trim panels by the driver side door with the electronic numbers to unlock the doors, came off while I was driving on the highway going 70mph.  Which resulted in lights going off on on in the cabin of the car, as well as my back tailgate flying open while driving.  The clear panel was attached to wires which was reported to me to have caused multiple fuses to be blown one of which was the tailgate door.  Once I pulled over to close the door, the door had to be forced closed and the warning light tailgate ajar remained on as well as all the lights in the cabin remained on.  Once I was able to park my car none of the lights would turn off once the engine was off and the car would not lock.  Both of these panels on the drivers side and passenger side had to be replaced, in addition to the front pillars on the windshield due to all of them coming detached from the car.  This is a huge safety concern that needs to be addressed.  The owner of the car had to pay for all repairs.  </t>
  </si>
  <si>
    <t xml:space="preserve">EXPLORER - 2017. The clear trim panels by the driver side door with the electronic numbers to unlock the doors, came off while I was driving on the highway going 70mph.  Which resulted in lights going off on on in the cabin of the car, as well as my back tailgate flying open while driving.  The clear panel was attached to wires which was reported to me to have caused multiple fuses to be blown one of which was the tailgate door.  Once I pulled over to close the door, the door had to be forced closed and the warning light tailgate ajar remained on as well as all the lights in the cabin remained on.  Once I was able to park my car none of the lights would turn off once the engine was off and the car would not lock.  Both of these panels on the drivers side and passenger side had to be replaced, in addition to the front pillars on the windshield due to all of them coming detached from the car.  This is a huge safety concern that needs to be addressed.  The owner of the car had to pay for all repairs.  </t>
  </si>
  <si>
    <t>Unrepaired door recall/door wonâ€™t open from inside</t>
  </si>
  <si>
    <t>ESCAPE - 2014. Unrepaired door recall/door wonâ€™t open from inside</t>
  </si>
  <si>
    <t>1FTFW1EV9AF</t>
  </si>
  <si>
    <t>The contact owns a 2010 Ford F-150. The contact stated that only the driverâ€™s side door could be opened from the inside or the outside using the interior and exterior door handles. The other doors failed to open as needed. The vehicle was taken to a local mechanic where it was diagnosed with needing the latching mechanism replaced. The vehicle was not repaired. The manufacturer was informed of the failure and the contact was awaiting a response. The failure mileage was approximately 182,000.</t>
  </si>
  <si>
    <t>F-150 - 2010. The contact owns a 2010 Ford F-150. The contact stated that only the driverâ€™s side door could be opened from the inside or the outside using the interior and exterior door handles. The other doors failed to open as needed. The vehicle was taken to a local mechanic where it was diagnosed with needing the latching mechanism replaced. The vehicle was not repaired. The manufacturer was informed of the failure and the contact was awaiting a response. The failure mileage was approximately 182,000.</t>
  </si>
  <si>
    <t>Cargo bed tailgate has opened while driving/operating the vehicle on three different occasions even AFTER the tailgate recall repair (FORD 19S48) has been applied.</t>
  </si>
  <si>
    <t>F-250 - 2017. Cargo bed tailgate has opened while driving/operating the vehicle on three different occasions even AFTER the tailgate recall repair (FORD 19S48) has been applied.</t>
  </si>
  <si>
    <t>1FTEW1E83AF</t>
  </si>
  <si>
    <t>2010 Ford F-150, 2 of my doors cannot be opened due to a defect of components in the handles. Ford does have a recall affecting the the same situation as mine, but according to my VIN# my vehicle is not included. This could be a deadly situation if needing to exit the vehicle through those doors. I will attach a copy of the recall and of my door handles.</t>
  </si>
  <si>
    <t>F-150 - 2010. 2010 Ford F-150, 2 of my doors cannot be opened due to a defect of components in the handles. Ford does have a recall affecting the the same situation as mine, but according to my VIN# my vehicle is not included. This could be a deadly situation if needing to exit the vehicle through those doors. I will attach a copy of the recall and of my door handles.</t>
  </si>
  <si>
    <t>2FMHK6C89GB</t>
  </si>
  <si>
    <t xml:space="preserve">The contact owns a 2016 Ford Flex. The contact stated that the passengerâ€™s side front and rear door latches malfunctioned making it difficult to securely close the doors. The cause of the failure was not determined. The local dealer and manufacturer were notified of the failure, but no assistance was offered. The approximate failure mileage was 80,000.        </t>
  </si>
  <si>
    <t xml:space="preserve">SUNRISE FORD NORTH HOLLYWOOD. </t>
  </si>
  <si>
    <t xml:space="preserve">FLEX - 2016. The contact owns a 2016 Ford Flex. The contact stated that the passengerâ€™s side front and rear door latches malfunctioned making it difficult to securely close the doors. The cause of the failure was not determined. The local dealer and manufacturer were notified of the failure, but no assistance was offered. The approximate failure mileage was 80,000.        </t>
  </si>
  <si>
    <t>1FTFW1E56JF</t>
  </si>
  <si>
    <t xml:space="preserve">The contact owns a 2018 Ford F-150. The contact stated that he used the remote start feature to start the vehicle; while entering the vehicle he noticed that the rear windshield had shattered, with the rear defroster activated. The contact researched and became aware that similar vehicles has experienced the same failure. Neither the dealer nor the manufacturer was contacted or made aware of the failure. The approximate failure mileage was 59,000. </t>
  </si>
  <si>
    <t xml:space="preserve">F-150 - 2018. The contact owns a 2018 Ford F-150. The contact stated that he used the remote start feature to start the vehicle; while entering the vehicle he noticed that the rear windshield had shattered, with the rear defroster activated. The contact researched and became aware that similar vehicles has experienced the same failure. Neither the dealer nor the manufacturer was contacted or made aware of the failure. The approximate failure mileage was 59,000. </t>
  </si>
  <si>
    <t>Panoramic roof sliding mechanism braking once send to ford dealer got repaired and it broke again. Had a previous f150 just a year older 2015 had exactly the same issues thus meaning  thereâ€™s definitely something wrong with this glass rooftops!</t>
  </si>
  <si>
    <t>F-150 - 2016. Panoramic roof sliding mechanism braking once send to ford dealer got repaired and it broke again. Had a previous f150 just a year older 2015 had exactly the same issues thus meaning  thereâ€™s definitely something wrong with this glass rooftops!</t>
  </si>
  <si>
    <t xml:space="preserve">Recently purchased a 2016 Ford F150 and am having the same issues as reported by multiple other customers. Once the weather approaches freezing temperatures, the door latch fails. Very simple, got into the truck and when closing the door, it will not latch and continued to open. I've found that pushing either the unlock or lock from inside the truck remedies this on the few occasions I've had it happen. My carfax indicates this has been reported to a dealership on multiple occasions w/o remedy. I've reviewed prior complaints and this has been reported several times in addition to occurring when in operation. I've yet to experience it happening when operating at this time. I've worked in the personal auto insurance industry for nearly 15 years and am quite certain this is an unacceptable manufacturer safety risk. Please recall and do the right thing here Ford. Thanks!  </t>
  </si>
  <si>
    <t xml:space="preserve">F-150 - 2016. Recently purchased a 2016 Ford F150 and am having the same issues as reported by multiple other customers. Once the weather approaches freezing temperatures, the door latch fails. Very simple, got into the truck and when closing the door, it will not latch and continued to open. I've found that pushing either the unlock or lock from inside the truck remedies this on the few occasions I've had it happen. My carfax indicates this has been reported to a dealership on multiple occasions w/o remedy. I've reviewed prior complaints and this has been reported several times in addition to occurring when in operation. I've yet to experience it happening when operating at this time. I've worked in the personal auto insurance industry for nearly 15 years and am quite certain this is an unacceptable manufacturer safety risk. Please recall and do the right thing here Ford. Thanks!  </t>
  </si>
  <si>
    <t>1FADP3F21GL</t>
  </si>
  <si>
    <t>The contactâ€™s girlfriendâ€™s daughter owns a 2016 Ford Focus. The contact stated while his girlfriendâ€™s daughter was driving 65 MPH, she either drove over a pothole or a rock on the roadway and the vehicle started jerking. The driver veered to the side of the roadway to inspect the vehicle and noticed damage to the front driverâ€™s side bumper that was detached from the subframe. The contact stated that the hood release hinges on the driverâ€™s and passengerâ€™s side of the vehicle fractured causing the hood to inadvertently, smashing into the windshield shattering the windshield. The driver called the contact to the scene for assistance. The contact was able to secure the hood with bungee cords for the driver to drive the vehicle to the residence. The following day the vehicle was towed to a body shop to be inspected. The vehicle was not diagnosed or repaired. The manufacturer was made aware of the failure. The failure mileage was unknown.</t>
  </si>
  <si>
    <t>FOCUS - 2016. The contactâ€™s girlfriendâ€™s daughter owns a 2016 Ford Focus. The contact stated while his girlfriendâ€™s daughter was driving 65 MPH, she either drove over a pothole or a rock on the roadway and the vehicle started jerking. The driver veered to the side of the roadway to inspect the vehicle and noticed damage to the front driverâ€™s side bumper that was detached from the subframe. The contact stated that the hood release hinges on the driverâ€™s and passengerâ€™s side of the vehicle fractured causing the hood to inadvertently, smashing into the windshield shattering the windshield. The driver called the contact to the scene for assistance. The contact was able to secure the hood with bungee cords for the driver to drive the vehicle to the residence. The following day the vehicle was towed to a body shop to be inspected. The vehicle was not diagnosed or repaired. The manufacturer was made aware of the failure. The failure mileage was unknown.</t>
  </si>
  <si>
    <t>The contact owns a 2013 Ford F-150. The contact stated that the moon roof failed to close securely. The contact used a tarp to cover the moon roof. The vehicle was taken to the dealer and diagnosed that the moon roof assembly needed to be replaced. The vehicle was not repaired and remained at the dealer. The manufacturer was not made aware of the failure. The failure mileage was 72,861.</t>
  </si>
  <si>
    <t>Quality Auto Mall</t>
  </si>
  <si>
    <t>NJ</t>
  </si>
  <si>
    <t>F-150 - 2013. The contact owns a 2013 Ford F-150. The contact stated that the moon roof failed to close securely. The contact used a tarp to cover the moon roof. The vehicle was taken to the dealer and diagnosed that the moon roof assembly needed to be replaced. The vehicle was not repaired and remained at the dealer. The manufacturer was not made aware of the failure. The failure mileage was 72,861.</t>
  </si>
  <si>
    <t>1FMSK7FH5MG</t>
  </si>
  <si>
    <t>On October 25, 2021; my wife and I were driving across country when we experienced a blow-out at 75 MPH in New Mexico (about 80 miles west of Amarillo. The blow-out was caused by body cladding, which came off the right rear door of our 2021 Ford Explorer - apparently attributable to 19+ MPH desert cross winds at highway speeds of 75 MPH. The trim lodged in the right rear wheel well; slicing the tire and cutting a gash from the aluminum rim. We had to get to California for a scheduled closing on our new home and were therefore unable to stay in Amarillo or Albuquerque for the three days required to receive a matching rim and tire, so I had a nearby tire store install a wheel of a different size with an offsetting tire size to approximate the circumference of the stock wheels and tires. Ford has thus far neglected to acknowledge the obvious defect that would allow a body part to blow off the car and has offered no assistance in repairing the car or reimbursing me for the wheel and tire I had to purchase to meet personal legal obligations. I've seen evidence in online forums indicating other incidents of body trim blowing off Ford Explorers at highway speeds. Ford must take responsibility for this defect and reimburse other owners and me for costs incurred to resolve implications of their defective body parts.</t>
  </si>
  <si>
    <t>DOOR | POOR SEALING</t>
  </si>
  <si>
    <t>EXPLORER - 2021. On October 25, 2021; my wife and I were driving across country when we experienced a blow-out at 75 MPH in New Mexico (about 80 miles west of Amarillo. The blow-out was caused by body cladding, which came off the right rear door of our 2021 Ford Explorer - apparently attributable to 19+ MPH desert cross winds at highway speeds of 75 MPH. The trim lodged in the right rear wheel well; slicing the tire and cutting a gash from the aluminum rim. We had to get to California for a scheduled closing on our new home and were therefore unable to stay in Amarillo or Albuquerque for the three days required to receive a matching rim and tire, so I had a nearby tire store install a wheel of a different size with an offsetting tire size to approximate the circumference of the stock wheels and tires. Ford has thus far neglected to acknowledge the obvious defect that would allow a body part to blow off the car and has offered no assistance in repairing the car or reimbursing me for the wheel and tire I had to purchase to meet personal legal obligations. I've seen evidence in online forums indicating other incidents of body trim blowing off Ford Explorers at highway speeds. Ford must take responsibility for this defect and reimburse other owners and me for costs incurred to resolve implications of their defective body parts.</t>
  </si>
  <si>
    <t>2LMHJ5AT7EB</t>
  </si>
  <si>
    <t xml:space="preserve">November 21, 2021, while driving on the HWY at about 65 MPH, the forward panoramic moon roof exploded.  Simply exploded.  Not hit by anything - no cars or trucks in front of us.  Thank goodness, we had the interior part closed, or it would have exploded all over us. This was a very loud explosion!   Thank goodness I did not lose control of the car.  </t>
  </si>
  <si>
    <t xml:space="preserve">MKT - 2014. November 21, 2021, while driving on the HWY at about 65 MPH, the forward panoramic moon roof exploded.  Simply exploded.  Not hit by anything - no cars or trucks in front of us.  Thank goodness, we had the interior part closed, or it would have exploded all over us. This was a very loud explosion!   Thank goodness I did not lose control of the car.  </t>
  </si>
  <si>
    <t>The contact owns a 2013 Ford Focus. The contact stated that while driving at an undisclosed speed, the windshield wipers were inadvertently activated. The windshield wipers failed to operate when the contact attempted to activate the wipers. The contact was unable to drive the vehicle when it rained due to the failure. The vehicle was taken to an independent mechanic. The mechanic informed the contact that an unknown part needed to be replaced and the vehicle needed to be taken to the dealer for repair. The vehicle was not taken to the dealer. The dealer informed the contact that the vehicle was not manufactured with the unknown part and the VIN was not included in a recall. The vehicle was not diagnosed or repaired. The manufacturer was made aware of the failure and referred the contact to file a complaint with the NHTSA. The failure mileage was approximately 140,000.</t>
  </si>
  <si>
    <t>Olde Towne Auto LLC</t>
  </si>
  <si>
    <t>NC</t>
  </si>
  <si>
    <t>FOCUS - 2013. The contact owns a 2013 Ford Focus. The contact stated that while driving at an undisclosed speed, the windshield wipers were inadvertently activated. The windshield wipers failed to operate when the contact attempted to activate the wipers. The contact was unable to drive the vehicle when it rained due to the failure. The vehicle was taken to an independent mechanic. The mechanic informed the contact that an unknown part needed to be replaced and the vehicle needed to be taken to the dealer for repair. The vehicle was not taken to the dealer. The dealer informed the contact that the vehicle was not manufactured with the unknown part and the VIN was not included in a recall. The vehicle was not diagnosed or repaired. The manufacturer was made aware of the failure and referred the contact to file a complaint with the NHTSA. The failure mileage was approximately 140,000.</t>
  </si>
  <si>
    <t>3FA6P0D94KR</t>
  </si>
  <si>
    <t>Driving on highway in a thunderstorm; windshield wipers were on full out max.  They did not go fast enough to clear the water from the windshield so I could see the road.  After this incident, I went to Ford and told them about it.  They inspected it and said the wipers worked as designed.  When I told them that was inefficient and unacceptable and a safety hazard for a downpour, they told me to "pull over" if I get caught in a storm.  That is unacceptable.  It is not always safe to pull over.  I should be able to see for at least a half second to tell if I am driving within my lane.  I had to drive on the bumper of a truck to follow their lights.  I had the 2018 Ford Fusion and the windshield wipers worked properly.</t>
  </si>
  <si>
    <t>FUSION - 2019. Driving on highway in a thunderstorm; windshield wipers were on full out max.  They did not go fast enough to clear the water from the windshield so I could see the road.  After this incident, I went to Ford and told them about it.  They inspected it and said the wipers worked as designed.  When I told them that was inefficient and unacceptable and a safety hazard for a downpour, they told me to "pull over" if I get caught in a storm.  That is unacceptable.  It is not always safe to pull over.  I should be able to see for at least a half second to tell if I am driving within my lane.  I had to drive on the bumper of a truck to follow their lights.  I had the 2018 Ford Fusion and the windshield wipers worked properly.</t>
  </si>
  <si>
    <t>2FMPK4J80JB</t>
  </si>
  <si>
    <t xml:space="preserve">The headlights are so dim that the vehicle is almost unsafe to drive at night time. This is especially true while driving in rain or snow at night. I have different strengths of headlights nothing helps. My family is at the point of not wanting to ride anywhere with me in the vehicle at night time. This past weekend it was raining when we left family and driving 20 miles in rain and night on low beam my girlfriend said she will never ride again at night. We live in an area where deer and other animals are often near the road at night time. This 2018 Ford Edge has even me a military veteran almost too scared to drive the vehicle at night time!! PLEASE HELP make Ford remedy this problem before people die!!! There seems to be some sort of opaque lens in front of the low beam headlight bulb and it seems to make is so the low beam is unable to give the vehicle any good lighting on low beam at night time. </t>
  </si>
  <si>
    <t xml:space="preserve">EDGE - 2018. The headlights are so dim that the vehicle is almost unsafe to drive at night time. This is especially true while driving in rain or snow at night. I have different strengths of headlights nothing helps. My family is at the point of not wanting to ride anywhere with me in the vehicle at night time. This past weekend it was raining when we left family and driving 20 miles in rain and night on low beam my girlfriend said she will never ride again at night. We live in an area where deer and other animals are often near the road at night time. This 2018 Ford Edge has even me a military veteran almost too scared to drive the vehicle at night time!! PLEASE HELP make Ford remedy this problem before people die!!! There seems to be some sort of opaque lens in front of the low beam headlight bulb and it seems to make is so the low beam is unable to give the vehicle any good lighting on low beam at night time. </t>
  </si>
  <si>
    <t>1FMCU041X5K</t>
  </si>
  <si>
    <t>My 2005 ford escape was sitting in my carport for 2 days. I went out to go to the store and the back window was shattered in a million pieces all over the driveway and back bumper. That was also glass inside the car. I called the police and they came out and looked at it and took pictures and I took pictures also they said it had not been vandalized that it must have exploded from the inside out. I read about a lot of other people having the same problem. Ford needs to have a recall on this.  It could have happened while I was driving or children could have been hurt sitting in the backseat this is not like</t>
  </si>
  <si>
    <t>ESCAPE - 2005. My 2005 ford escape was sitting in my carport for 2 days. I went out to go to the store and the back window was shattered in a million pieces all over the driveway and back bumper. That was also glass inside the car. I called the police and they came out and looked at it and took pictures and I took pictures also they said it had not been vandalized that it must have exploded from the inside out. I read about a lot of other people having the same problem. Ford needs to have a recall on this.  It could have happened while I was driving or children could have been hurt sitting in the backseat this is not like</t>
  </si>
  <si>
    <t>T/M1 - FORD ESCAPE / MAZDA TRIBUTE [98-13]</t>
  </si>
  <si>
    <t>1FM5K8FW7MN</t>
  </si>
  <si>
    <t>On 11/25/2021, I started the vehicle and drove about 2 miles when I noticed that the airbag light was illuminated on the dash.  Knowing that this is a safety concern, I pulled into a parking lot and shut off the vehicle.  I let the vehicle sit for about 30 seconds and restarted the car.  When restarted, the light did not come back on.  Took the vehicle in to have a recall performed and told the service advisor that the light had come on.  They confirmed that there was a "stored code" but "not something that made sense".  The dealership has had the vehicle for 9 days with no resolution.  They say that a wiring pigtail harness needs replaced but also that there is a fault in the driver's seat airbag.  The replacement airbag is not available due to a backorder (told 3-4 weeks).  I feel that this is a large safety concern as I was told I could pick up the vehicle until the parts become available knowing that there is a fault in the airbag.  The failure occurred with 3410 miles on the odometer.</t>
  </si>
  <si>
    <t>EXPLORER - 2021. On 11/25/2021, I started the vehicle and drove about 2 miles when I noticed that the airbag light was illuminated on the dash.  Knowing that this is a safety concern, I pulled into a parking lot and shut off the vehicle.  I let the vehicle sit for about 30 seconds and restarted the car.  When restarted, the light did not come back on.  Took the vehicle in to have a recall performed and told the service advisor that the light had come on.  They confirmed that there was a "stored code" but "not something that made sense".  The dealership has had the vehicle for 9 days with no resolution.  They say that a wiring pigtail harness needs replaced but also that there is a fault in the driver's seat airbag.  The replacement airbag is not available due to a backorder (told 3-4 weeks).  I feel that this is a large safety concern as I was told I could pick up the vehicle until the parts become available knowing that there is a fault in the airbag.  The failure occurred with 3410 miles on the odometer.</t>
  </si>
  <si>
    <t>U6 - EXPLORER HYBRID</t>
  </si>
  <si>
    <t>V2 - EXPLORER HYBRID (NA-CAP SHO)</t>
  </si>
  <si>
    <t>EE - CHICAGO SHO CENTER</t>
  </si>
  <si>
    <t>Windshield washer fluid line (under hood) constantly freezes up- causing sprayers not to spray which is EXTREMELY dangerous from a visibility standpoint. Windows become quickly caked with slush and dirt from wet/ snow-filled roads. This happens multiple times, regardless of the type of windshield washer fluid that is used. Husband constantly needs to stop/ get out to correct the issue. Husband has taken our vehicle into one auto repair shop- they were unable to correct the issue. Spoke w/ another this weekend and the auto repair tech said it is a known issue and he actually has the same issue w/ his truck. He wasn't aware of a fix. He stated that he actually carries around extra water bottles so he can spray his windshield at stop signs when the windshield becomes hard to see through.  My husband is not a mechanic-- but he believes the issue may be the placement of the windshield washer fluid line.  Please google this issue-- there are multiple complaints online.</t>
  </si>
  <si>
    <t>F-150 - 2016. Windshield washer fluid line (under hood) constantly freezes up- causing sprayers not to spray which is EXTREMELY dangerous from a visibility standpoint. Windows become quickly caked with slush and dirt from wet/ snow-filled roads. This happens multiple times, regardless of the type of windshield washer fluid that is used. Husband constantly needs to stop/ get out to correct the issue. Husband has taken our vehicle into one auto repair shop- they were unable to correct the issue. Spoke w/ another this weekend and the auto repair tech said it is a known issue and he actually has the same issue w/ his truck. He wasn't aware of a fix. He stated that he actually carries around extra water bottles so he can spray his windshield at stop signs when the windshield becomes hard to see through.  My husband is not a mechanic-- but he believes the issue may be the placement of the windshield washer fluid line.  Please google this issue-- there are multiple complaints online.</t>
  </si>
  <si>
    <t>The keyless entry door panel on the driverâ€™s side door is coming undone and vibrates while driving. Others have said theirs has come off the vehicle while driving. Will be contacting the dealership.</t>
  </si>
  <si>
    <t>EXPLORER - 2017. The keyless entry door panel on the driverâ€™s side door is coming undone and vibrates while driving. Others have said theirs has come off the vehicle while driving. Will be contacting the dealership.</t>
  </si>
  <si>
    <t>1FTFX1EG9GF</t>
  </si>
  <si>
    <t>12/13/2016 Rear window shattered without cause.</t>
  </si>
  <si>
    <t>F-150 - 2016. 12/13/2016 Rear window shattered without cause.</t>
  </si>
  <si>
    <t>1FTFX1EF7CF</t>
  </si>
  <si>
    <t>Driver's side stationary rear window (three window w/slider) shattered while driving.</t>
  </si>
  <si>
    <t>WINDOW GLASS | SHATTERED</t>
  </si>
  <si>
    <t>F-150 - 2012. Driver's side stationary rear window (three window w/slider) shattered while driving.</t>
  </si>
  <si>
    <t>1FMCU0GX0DU</t>
  </si>
  <si>
    <t xml:space="preserve">Windshield wiper malfunction While granddaughter and children were driving in rain on freeway, wipers started malfunctioning by working out of synchronization then failing forcing her to pull into emergency lane and stopping. After restarting engine they started wiping for a short time than quit. It was extremely dangerous. Research showed me this was a re accuring problem with other people that has caused dangerous situations, expensive and sometimes unsuccessful solutions. </t>
  </si>
  <si>
    <t xml:space="preserve">ESCAPE - 2013. Windshield wiper malfunction While granddaughter and children were driving in rain on freeway, wipers started malfunctioning by working out of synchronization then failing forcing her to pull into emergency lane and stopping. After restarting engine they started wiping for a short time than quit. It was extremely dangerous. Research showed me this was a re accuring problem with other people that has caused dangerous situations, expensive and sometimes unsuccessful solutions. </t>
  </si>
  <si>
    <t>1FM5K8GT9GG</t>
  </si>
  <si>
    <t>THE A PILLAR COVER HAVE DETACHED ON BOTH THE DRIVER AND PASSENGER SIDES. THE COVER THAT DETACHES WHILE DRIVING CAN CREATE A ROAD HAZARD FOR OTHER USERS, INCREASING THE RISK OF A CRASH. THIS ISSUE HAS NOT BEEN ADDRESSED BY THE MANUFACTURER. I HAVE OBSERVED SEVERAL VEHICLES OF THE SAME MAKE AND MODEL MISSING THESE SAME COVERS.</t>
  </si>
  <si>
    <t>EXPLORER - 2016. THE A PILLAR COVER HAVE DETACHED ON BOTH THE DRIVER AND PASSENGER SIDES. THE COVER THAT DETACHES WHILE DRIVING CAN CREATE A ROAD HAZARD FOR OTHER USERS, INCREASING THE RISK OF A CRASH. THIS ISSUE HAS NOT BEEN ADDRESSED BY THE MANUFACTURER. I HAVE OBSERVED SEVERAL VEHICLES OF THE SAME MAKE AND MODEL MISSING THESE SAME COVERS.</t>
  </si>
  <si>
    <t>1FM5K8D85JG</t>
  </si>
  <si>
    <t xml:space="preserve">Roof rack rail cover came off on highway, almost caused an accident. The other roof rack rail cover is lose but I have yet to receive the recall for the roof rack rail cover. </t>
  </si>
  <si>
    <t xml:space="preserve">EXPLORER - 2018. Roof rack rail cover came off on highway, almost caused an accident. The other roof rack rail cover is lose but I have yet to receive the recall for the roof rack rail cover. </t>
  </si>
  <si>
    <t>1FTFX1E59JK</t>
  </si>
  <si>
    <t>The contact owns a 2018 Ford F-250. The contact stated that when they closed their driver-side front door, the vehicle's rearview window suddenly shattered into many pieces. The contact called the dealer who had been in contact with the manufacturer regarding replacing the rear windshield window. The window had not been replaced as of yet. The manufacturer was made aware of the failure. The approximate failure mileage was 28,600</t>
  </si>
  <si>
    <t>Riverside Ford</t>
  </si>
  <si>
    <t>F-150 - 2018. The contact owns a 2018 Ford F-250. The contact stated that when they closed their driver-side front door, the vehicle's rearview window suddenly shattered into many pieces. The contact called the dealer who had been in contact with the manufacturer regarding replacing the rear windshield window. The window had not been replaced as of yet. The manufacturer was made aware of the failure. The approximate failure mileage was 28,600</t>
  </si>
  <si>
    <t>2FMGK5D83KB</t>
  </si>
  <si>
    <t>The contact owns a 2019 Ford Flex. The contact stated that the power liftgate had failed to open manually or electronically while pressing the release button inside the vehicle or with the key fob. A warning message stating that the power liftgate was not closed had been illuminated. The dealer and the manufacturer were not notified of the failure. The vehicle was not diagnosed or repaired. The approximate failure mileage was 64,000.</t>
  </si>
  <si>
    <t>FLEX - 2019. The contact owns a 2019 Ford Flex. The contact stated that the power liftgate had failed to open manually or electronically while pressing the release button inside the vehicle or with the key fob. A warning message stating that the power liftgate was not closed had been illuminated. The dealer and the manufacturer were not notified of the failure. The vehicle was not diagnosed or repaired. The approximate failure mileage was 64,000.</t>
  </si>
  <si>
    <t>1FMDE5APXML</t>
  </si>
  <si>
    <t>Rear glass lift gate exploded. Wind advisory was in effect but no surrounding cars were disturbed. The vehicle was parked and fully secure.</t>
  </si>
  <si>
    <t>BRONCO - 2021. Rear glass lift gate exploded. Wind advisory was in effect but no surrounding cars were disturbed. The vehicle was parked and fully secure.</t>
  </si>
  <si>
    <t>1FTEW1EP6JK</t>
  </si>
  <si>
    <t xml:space="preserve">Driver door latch fails to latch when it get cold outside. I was able to manually move the latch by sticking finger in latch mechanism to make it work.  Drove and parked for 3 hours. Came out and door would not latch again. Seems like this is very common with no known fix according to traffic on the web.  Ford is unwilling to fix. </t>
  </si>
  <si>
    <t xml:space="preserve">F-150 - 2018. Driver door latch fails to latch when it get cold outside. I was able to manually move the latch by sticking finger in latch mechanism to make it work.  Drove and parked for 3 hours. Came out and door would not latch again. Seems like this is very common with no known fix according to traffic on the web.  Ford is unwilling to fix. </t>
  </si>
  <si>
    <t>3FMCR9B64MR</t>
  </si>
  <si>
    <t>The windshield developed a crack down the center of the windshield starting at the top of the glass.  There is no apparent indication that crack is due to an object hitting it.</t>
  </si>
  <si>
    <t>BRONCO SPORT - 2021. The windshield developed a crack down the center of the windshield starting at the top of the glass.  There is no apparent indication that crack is due to an object hitting it.</t>
  </si>
  <si>
    <t>1FTMF1C86GK</t>
  </si>
  <si>
    <t>PERIODOCALLY, UNABLE TO SECURELY LATCH PASSENGER DOOR.</t>
  </si>
  <si>
    <t>F-150 - 2016. PERIODOCALLY, UNABLE TO SECURELY LATCH PASSENGER DOOR.</t>
  </si>
  <si>
    <t>1FM5K7D83JG</t>
  </si>
  <si>
    <t xml:space="preserve">The contact owns a 2018 Ford Explorer. The contact received notification of NHTSA Campaign Number: 21V316000 (Structure). The contact stated that the manufacturer had exceeded a reasonable amount of time for the recall repair. The contact stated that the roof rail cover had detached from the vehicle. The dealer was made aware of the issue but informed the contact that parts were not yet available. The manufacturer was made aware of the failure and a case was opened. The vehicle was not repaired. The failure mileage was approximately 28,000. Parts distribution disconnect. </t>
  </si>
  <si>
    <t xml:space="preserve">EXPLORER - 2018. The contact owns a 2018 Ford Explorer. The contact received notification of NHTSA Campaign Number: 21V316000 (Structure). The contact stated that the manufacturer had exceeded a reasonable amount of time for the recall repair. The contact stated that the roof rail cover had detached from the vehicle. The dealer was made aware of the issue but informed the contact that parts were not yet available. The manufacturer was made aware of the failure and a case was opened. The vehicle was not repaired. The failure mileage was approximately 28,000. Parts distribution disconnect. </t>
  </si>
  <si>
    <t>2FMPK4AP7HB</t>
  </si>
  <si>
    <t xml:space="preserve">While driving on August 8, 2021, I heard a pop on my 2071 Ford Edge panoramic tempered glass roof. I subsequently found a crack/break when I was cleaning the glass roof. I notified the Ford Dealership (FD) (Lithia Ford of Fresno California) on my next oil change on December 15, 2021.   Based on my ocular inspection the crack/break appears to emanate from a bubble in the tempered glass roof as opposed to FDâ€™s opinion that object impact caused the cracking.   In my online research, cracking, popping and even exploding without impact have happened to tempered automotive glasses have occurred across different vehicle models across different vehicle manufacturers.   The presence of bubbles in the manufacturing process have caused weak points across the surfaces of many tempered automotive glass resulting in cracking, breaking, popping and exploding. When this occurs, vehicle occupants as well as other moving motorists could be injured.   The tempered automotive glass that exhibit bubbles should not be installed by vehicle manufacturers like Ford.  Intensified quality control of tempered automotive glass should be done by vehicle manufacturers before these are installed.   Tempered panoramic glass roofing ( sunroof &amp; moonroof) found with bubbles that are installed in all vehicles should be inspected and replaced if necessary to prevent injury to vehicle occupants and moving motorists. </t>
  </si>
  <si>
    <t xml:space="preserve">EDGE - 2017. While driving on August 8, 2021, I heard a pop on my 2071 Ford Edge panoramic tempered glass roof. I subsequently found a crack/break when I was cleaning the glass roof. I notified the Ford Dealership (FD) (Lithia Ford of Fresno California) on my next oil change on December 15, 2021.   Based on my ocular inspection the crack/break appears to emanate from a bubble in the tempered glass roof as opposed to FDâ€™s opinion that object impact caused the cracking.   In my online research, cracking, popping and even exploding without impact have happened to tempered automotive glasses have occurred across different vehicle models across different vehicle manufacturers.   The presence of bubbles in the manufacturing process have caused weak points across the surfaces of many tempered automotive glass resulting in cracking, breaking, popping and exploding. When this occurs, vehicle occupants as well as other moving motorists could be injured.   The tempered automotive glass that exhibit bubbles should not be installed by vehicle manufacturers like Ford.  Intensified quality control of tempered automotive glass should be done by vehicle manufacturers before these are installed.   Tempered panoramic glass roofing ( sunroof &amp; moonroof) found with bubbles that are installed in all vehicles should be inspected and replaced if necessary to prevent injury to vehicle occupants and moving motorists. </t>
  </si>
  <si>
    <t>1FTFW1ED7MF</t>
  </si>
  <si>
    <t>The contact owns a 2021 Ford F-150. The contact stated that while driving her vehicle at various speeds , her vehicle felt as though someone hit the back of her vehicle. The contact stated that the vehicle speeds up and slows down intermittently without warning. The contact stated that she has contacted the dealer as well as the manufacture, but was not successful. The contact also stated that there was a water leak that was leaking over the body control module in the vehicle , causing mold to grown under the hood of the vehicle as well  as the cabin of the vehicle. The failure mileage was 8000.</t>
  </si>
  <si>
    <t>F-150 - 2021. The contact owns a 2021 Ford F-150. The contact stated that while driving her vehicle at various speeds , her vehicle felt as though someone hit the back of her vehicle. The contact stated that the vehicle speeds up and slows down intermittently without warning. The contact stated that she has contacted the dealer as well as the manufacture, but was not successful. The contact also stated that there was a water leak that was leaking over the body control module in the vehicle , causing mold to grown under the hood of the vehicle as well  as the cabin of the vehicle. The failure mileage was 8000.</t>
  </si>
  <si>
    <t>1FTFW1EF0EK</t>
  </si>
  <si>
    <t>The contact owns a 2014 Ford F-150. The contact stated that after her husband activated the defroster, it caused the rear windshield to shatter. The local dealer and several other dealers were made aware of the failure. All the dealers informed the contact to take the vehicle to an auto-glass dealer to replace the windshield. The vehicle was not diagnosed or repaired. The manufacturer was made aware of the failure and informed the contact that there was no recall associated with the VIN. The failure mileage was approximately 140,000.</t>
  </si>
  <si>
    <t>Pegues-Hurst Motor Company</t>
  </si>
  <si>
    <t>F-150 - 2014. The contact owns a 2014 Ford F-150. The contact stated that after her husband activated the defroster, it caused the rear windshield to shatter. The local dealer and several other dealers were made aware of the failure. All the dealers informed the contact to take the vehicle to an auto-glass dealer to replace the windshield. The vehicle was not diagnosed or repaired. The manufacturer was made aware of the failure and informed the contact that there was no recall associated with the VIN. The failure mileage was approximately 140,000.</t>
  </si>
  <si>
    <t>2FMPK4AP4GB</t>
  </si>
  <si>
    <t>Rear Windshield shattered spontaneously. 28 degree morning 7am commuted to work without issue. 40 degrees sunny after work 4pm and glass was shattered. No foreign objects or impact.</t>
  </si>
  <si>
    <t>EDGE - 2016. Rear Windshield shattered spontaneously. 28 degree morning 7am commuted to work without issue. 40 degrees sunny after work 4pm and glass was shattered. No foreign objects or impact.</t>
  </si>
  <si>
    <t>door latches freezes up in the cold . ford had a recall on them so i took it to William's Ford in Sayre Pa last year they did what Ford told them to do twice and i was back several times after that because it  did not work and then i went to the dealership where i bought it at and spoke to Tony sales management and he was working on getting the problem fix with no luck threw his rep. and Ford Motor Co . then i called Ford customer complaint an got no where with them but they  did call William's Ford to fix at my expense and said no i am not paying for something Ford has a known problem with . then weather was getting warmer so i had no issues and still did not fix the problem . now to day it 25 degree and went to get in doors opened ok but would not shut 3out of the 4 would not latch then i call the William's Ford Garage and they said they can not do anything to help me with this on going  problem then i call the dealership to once again to speak with Tony and he off until next tuesday but iam sure not going to get anwhere with him tho i think he tries because that were i bought it but then he only can do what Ford Motor Co tells him to do .i run with a local fire co and last yr was twice i drove home hanging on the door and i let the garage and Tony know a still got nowhere  . so to me it is a big safty problem that ford knows about  and just getting away from fixing the problem . just last week i meet a guy that works at Matthew's pre - owend vehicles in Vestal Ny with the same problem and gets nowhere  with Ford he told me startes the truck up leave a gap in door and turn the heat on high and 4 to 5 minutes later they work .so i guess your my last resort</t>
  </si>
  <si>
    <t>F-150 - 2018. door latches freezes up in the cold . ford had a recall on them so i took it to William's Ford in Sayre Pa last year they did what Ford told them to do twice and i was back several times after that because it  did not work and then i went to the dealership where i bought it at and spoke to Tony sales management and he was working on getting the problem fix with no luck threw his rep. and Ford Motor Co . then i called Ford customer complaint an got no where with them but they  did call William's Ford to fix at my expense and said no i am not paying for something Ford has a known problem with . then weather was getting warmer so i had no issues and still did not fix the problem . now to day it 25 degree and went to get in doors opened ok but would not shut 3out of the 4 would not latch then i call the William's Ford Garage and they said they can not do anything to help me with this on going  problem then i call the dealership to once again to speak with Tony and he off until next tuesday but iam sure not going to get anwhere with him tho i think he tries because that were i bought it but then he only can do what Ford Motor Co tells him to do .i run with a local fire co and last yr was twice i drove home hanging on the door and i let the garage and Tony know a still got nowhere  . so to me it is a big safty problem that ford knows about  and just getting away from fixing the problem . just last week i meet a guy that works at Matthew's pre - owend vehicles in Vestal Ny with the same problem and gets nowhere  with Ford he told me startes the truck up leave a gap in door and turn the heat on high and 4 to 5 minutes later they work .so i guess your my last resort</t>
  </si>
  <si>
    <t>1FT8W4DT8HE</t>
  </si>
  <si>
    <t>Tailgate opens unexpectedly while vehicle is in motion. This has happened repeatedly over the past 12 months. After confirming that the tailgate was not inadvertently left open or opened while the vehicle was moving, we realized that the problem was internal. We could not find a cause of the problem with the tailgate opening. It caused damage to the tailgate and the towed fifth wheel. Cargo items stored in the truck bed (under the tonneau cover) have fallen out onto the road when the tailgate opens unexpectedly. This could have caused a major accident or death. I believe this truck has an electric tailgate latch release switch in the tailgate handle and I'm not sure whether this is a possible cause.  We took the truck to the Ford dealer who advised that the tailgate was not covered by any recall or warranty other than the extended warranty we purchased, for which we had to pay a deductible. The Ford dealer is also denying any responsibility for damage to the tailgate itself, damage to the fifth wheel, or damage from and loss of loose cargo falling out. We paid for the fix to the defective tailgate mechanism but feel strongly that this should be recalled due to the high risk of death or injury when the tailgate opens unexpectedly. Below date is only the most recent occurrence; as stated above, this has occurred multiple times including approximately June 12, 2021, April 20, 2021, September 24, 2020, September 30, 2020, August 9, 2020, and November 24, 2019.</t>
  </si>
  <si>
    <t>F-450 - 2017. Tailgate opens unexpectedly while vehicle is in motion. This has happened repeatedly over the past 12 months. After confirming that the tailgate was not inadvertently left open or opened while the vehicle was moving, we realized that the problem was internal. We could not find a cause of the problem with the tailgate opening. It caused damage to the tailgate and the towed fifth wheel. Cargo items stored in the truck bed (under the tonneau cover) have fallen out onto the road when the tailgate opens unexpectedly. This could have caused a major accident or death. I believe this truck has an electric tailgate latch release switch in the tailgate handle and I'm not sure whether this is a possible cause.  We took the truck to the Ford dealer who advised that the tailgate was not covered by any recall or warranty other than the extended warranty we purchased, for which we had to pay a deductible. The Ford dealer is also denying any responsibility for damage to the tailgate itself, damage to the fifth wheel, or damage from and loss of loose cargo falling out. We paid for the fix to the defective tailgate mechanism but feel strongly that this should be recalled due to the high risk of death or injury when the tailgate opens unexpectedly. Below date is only the most recent occurrence; as stated above, this has occurred multiple times including approximately June 12, 2021, April 20, 2021, September 24, 2020, September 30, 2020, August 9, 2020, and November 24, 2019.</t>
  </si>
  <si>
    <t>2FMPK3K91HB</t>
  </si>
  <si>
    <t xml:space="preserve">Rear panoramic sunroof glass curving crack. Parked in driveway when happened. Not moving. </t>
  </si>
  <si>
    <t xml:space="preserve">EDGE - 2017. Rear panoramic sunroof glass curving crack. Parked in driveway when happened. Not moving. </t>
  </si>
  <si>
    <t>1FMSK8FH1LG</t>
  </si>
  <si>
    <t>The chrome plating on the interior door handle is peeling away from the handle structure, creating a sharp edge that has the potential to lacerate a person's finger(s) as they pull the handle to open the door.  This defect cut my middle finger on my left hand fairly deep, causing bleeding, but did not require stitches.</t>
  </si>
  <si>
    <t>EXPLORER - 2020. The chrome plating on the interior door handle is peeling away from the handle structure, creating a sharp edge that has the potential to lacerate a person's finger(s) as they pull the handle to open the door.  This defect cut my middle finger on my left hand fairly deep, causing bleeding, but did not require stitches.</t>
  </si>
  <si>
    <t>1FT8W2BT8LE</t>
  </si>
  <si>
    <t>I have had several incidents when driving at night that I keep getting flashed by other drivers thinking my truck head lights are on high beam. I see there is a recall for other year models for the DRL is not dimming when the low beams are on. I am thinking this is happening to this truck. I am going to have ford look at it but they are just going to check light alignment.</t>
  </si>
  <si>
    <t>F-250 - 2020. I have had several incidents when driving at night that I keep getting flashed by other drivers thinking my truck head lights are on high beam. I see there is a recall for other year models for the DRL is not dimming when the low beams are on. I am thinking this is happening to this truck. I am going to have ford look at it but they are just going to check light alignment.</t>
  </si>
  <si>
    <t>1GBJZK74K99</t>
  </si>
  <si>
    <t xml:space="preserve">Door locks freeze and door wonâ€™t latch closed. </t>
  </si>
  <si>
    <t xml:space="preserve">F-150 - 2015. Door locks freeze and door wonâ€™t latch closed. </t>
  </si>
  <si>
    <t>1FTFW1E55JF</t>
  </si>
  <si>
    <t xml:space="preserve">Driving 35mph on flat straight road when rear sliding window exploded with no external forces applied. Huge noise shocked me and made me swerve into adjacent lane. Glass shattered all over the rear seats and floor of the vehicle. Immediately brought vehicle to Flood Ford in East Greenwich to be looked at. Service advisor said he had never seen that and because I was a couple months out of warranty they wouldn't be paying for the repair. Contacted Ford customer service same day and was told the same thing. </t>
  </si>
  <si>
    <t xml:space="preserve">F-150 - 2018. Driving 35mph on flat straight road when rear sliding window exploded with no external forces applied. Huge noise shocked me and made me swerve into adjacent lane. Glass shattered all over the rear seats and floor of the vehicle. Immediately brought vehicle to Flood Ford in East Greenwich to be looked at. Service advisor said he had never seen that and because I was a couple months out of warranty they wouldn't be paying for the repair. Contacted Ford customer service same day and was told the same thing. </t>
  </si>
  <si>
    <t>1FMDE5FP0ML</t>
  </si>
  <si>
    <t>water is leaking from the passenger side roof through the passenger side door airbag when it rains.  The passenger side top door airbag is constantly getting wet from this leak as water passes through.</t>
  </si>
  <si>
    <t>BRONCO - 2021. water is leaking from the passenger side roof through the passenger side door airbag when it rains.  The passenger side top door airbag is constantly getting wet from this leak as water passes through.</t>
  </si>
  <si>
    <t>Rear door latch failures in both left and right sides when there are freezing temperatures.  Three separate incidents:  12/23/2019 - rear left door latch failure... the door opened, but would not latch when closed.  Took to Ford dealership where they applied the 18N03 door latch safety recall service, adding seals, grease, and a clip.  12/28/2019 - just one week after the 18N03 safety recall service, both left and right door latches failed again, where the doors would open but would not latch shut (have recording on iPhone).  Temperatures were 33F.  Returned to Ford dealership and they replaced both latches under a third-party warranty.   12/21/2021 - both rear left door again would not latch shut in freezing temperatures.  Able to latch shut after removing rubber seal from door and blowing hot air in from a hair dryer.  Video of issue is on iPhone.  12/29/2021 - called Ford corporate office and spoke with Katelyn.  Expressed concerns that the incident is recurring and wanted a permanent solution, given safety concerns.  She indicated that she would record the incident in my file but that there is nothing further that Ford is recommending at this point.  Will attempt to visit Ford service again to see what they can do, but I remain very concerned given the above history.</t>
  </si>
  <si>
    <t>F-150 - 2017. Rear door latch failures in both left and right sides when there are freezing temperatures.  Three separate incidents:  12/23/2019 - rear left door latch failure... the door opened, but would not latch when closed.  Took to Ford dealership where they applied the 18N03 door latch safety recall service, adding seals, grease, and a clip.  12/28/2019 - just one week after the 18N03 safety recall service, both left and right door latches failed again, where the doors would open but would not latch shut (have recording on iPhone).  Temperatures were 33F.  Returned to Ford dealership and they replaced both latches under a third-party warranty.   12/21/2021 - both rear left door again would not latch shut in freezing temperatures.  Able to latch shut after removing rubber seal from door and blowing hot air in from a hair dryer.  Video of issue is on iPhone.  12/29/2021 - called Ford corporate office and spoke with Katelyn.  Expressed concerns that the incident is recurring and wanted a permanent solution, given safety concerns.  She indicated that she would record the incident in my file but that there is nothing further that Ford is recommending at this point.  Will attempt to visit Ford service again to see what they can do, but I remain very concerned given the above history.</t>
  </si>
  <si>
    <t>1FM5K8HC5LG</t>
  </si>
  <si>
    <t xml:space="preserve">Adaptive headlamp assembly on my 2020 Ford Explorer Platinum AWD has failed twice in 2-years. First, upon receiving the vehicle, the passenger side had to be replaced (dealer was unable to fix the problem, so had to replace the whole headlamp assembly which requires a complete removal of the front bumper). Now the driver side headlamp has failed - and I haven't even had the car 2-years yet (will be 2-years in a few weeks). The headlamp failure is complicated by the long lead time to get the replacement part for the whole headlamp assembly - so now I am WEEKS without being able to have a headlight and am forced to drive without it. </t>
  </si>
  <si>
    <t xml:space="preserve">EXPLORER - 2020. Adaptive headlamp assembly on my 2020 Ford Explorer Platinum AWD has failed twice in 2-years. First, upon receiving the vehicle, the passenger side had to be replaced (dealer was unable to fix the problem, so had to replace the whole headlamp assembly which requires a complete removal of the front bumper). Now the driver side headlamp has failed - and I haven't even had the car 2-years yet (will be 2-years in a few weeks). The headlamp failure is complicated by the long lead time to get the replacement part for the whole headlamp assembly - so now I am WEEKS without being able to have a headlight and am forced to drive without it. </t>
  </si>
  <si>
    <t>MAJ6P1CL6JC</t>
  </si>
  <si>
    <t>The contact owns a 2018 Ford Ecosport. The contact stated that the gasket on the rear tailgate allowed water to enter the vehicle during rainfall. The vehicle was not taken to a local dealer. The manufacturer was informed of the failure and was awaiting a response. The failure mileage was approximately 45,000.</t>
  </si>
  <si>
    <t>SWING GATE | WATER LEAK</t>
  </si>
  <si>
    <t>ECOSPORT - 2018. The contact owns a 2018 Ford Ecosport. The contact stated that the gasket on the rear tailgate allowed water to enter the vehicle during rainfall. The vehicle was not taken to a local dealer. The manufacturer was informed of the failure and was awaiting a response. The failure mileage was approximately 45,000.</t>
  </si>
  <si>
    <t>C/BW - B515A ECOSPORT INDIA [13-22]</t>
  </si>
  <si>
    <t>BL - ECO - SPORT BV226/B515</t>
  </si>
  <si>
    <t>ED - ECOSPORT (IM-CHENNAI)</t>
  </si>
  <si>
    <t>The passenger door wonâ€™t latch when I open it. Then wonâ€™t latch to close. And my rear camera traffic warning randomly goes off without nothing being in the way annoying to say the leastâ€¦â€¦.please help</t>
  </si>
  <si>
    <t>F-150 - 2016. The passenger door wonâ€™t latch when I open it. Then wonâ€™t latch to close. And my rear camera traffic warning randomly goes off without nothing being in the way annoying to say the leastâ€¦â€¦.please help</t>
  </si>
  <si>
    <t>While driving on the freeway with defroster on in rainy weather conditions, the rear window spontaneously shattered and made a very loud popping sound as though it exploded. There was no impact that caused the spontaneous shattering. Three children under the age of 9 were seated in the back in car seats / booster seats. The windows behind them broke. They were in danger of the entire window falling through until we could safely exit the freeway and pull over. Upon parking, The window fell through and tiny pieces glass fell into the the truck bed and onto the back seats. No one was injured, though the children in the back were distressed by the incident. The entire back window was completely shattered and the edges of the window were cracked in a jagged pattern.   And insurance claim was filed. No police report or other inspections have been completed by insurance or the dealer.   There was no warning signal that we in danger of the window spontaneously shattering.  The vehicle is available for inspection upon request.</t>
  </si>
  <si>
    <t>F-150 - 2015. While driving on the freeway with defroster on in rainy weather conditions, the rear window spontaneously shattered and made a very loud popping sound as though it exploded. There was no impact that caused the spontaneous shattering. Three children under the age of 9 were seated in the back in car seats / booster seats. The windows behind them broke. They were in danger of the entire window falling through until we could safely exit the freeway and pull over. Upon parking, The window fell through and tiny pieces glass fell into the the truck bed and onto the back seats. No one was injured, though the children in the back were distressed by the incident. The entire back window was completely shattered and the edges of the window were cracked in a jagged pattern.   And insurance claim was filed. No police report or other inspections have been completed by insurance or the dealer.   There was no warning signal that we in danger of the window spontaneously shattering.  The vehicle is available for inspection upon request.</t>
  </si>
  <si>
    <t>1FMCU93128K</t>
  </si>
  <si>
    <t>The rear passenger door will not catch to release unlock or lock latch. It's like the door is forced closed will not open.</t>
  </si>
  <si>
    <t>ESCAPE - 2008. The rear passenger door will not catch to release unlock or lock latch. It's like the door is forced closed will not open.</t>
  </si>
  <si>
    <t>1FTFW1E62CF</t>
  </si>
  <si>
    <t xml:space="preserve">I turned on the rear defrost and my rear window exploded on the passenger side. </t>
  </si>
  <si>
    <t xml:space="preserve">F-150 - 2012. I turned on the rear defrost and my rear window exploded on the passenger side. </t>
  </si>
  <si>
    <t xml:space="preserve">When the driver door is open and the door is locked - either by manually inserting the key into the door and turning the lock, or using the key fob and pushing the button, or even by starting the vehicle where it automatically locks all the doors, the actuator in the door lock flips into the lock position and won't release - (again either by turning off the vehicle, entering the key and turning or pushing the unlock button on the key fob).  It's extremely frustrating especially in the winter time since its cold and you want to start your car up to warm it up.  It's only by what I've experienced as a random combination by pushing the button, holding the pin up, turning the car off and on, shifting from gear to neutral, etc does it unlock.  </t>
  </si>
  <si>
    <t xml:space="preserve">F-150 - 2013. When the driver door is open and the door is locked - either by manually inserting the key into the door and turning the lock, or using the key fob and pushing the button, or even by starting the vehicle where it automatically locks all the doors, the actuator in the door lock flips into the lock position and won't release - (again either by turning off the vehicle, entering the key and turning or pushing the unlock button on the key fob).  It's extremely frustrating especially in the winter time since its cold and you want to start your car up to warm it up.  It's only by what I've experienced as a random combination by pushing the button, holding the pin up, turning the car off and on, shifting from gear to neutral, etc does it unlock.  </t>
  </si>
  <si>
    <t>1FTEW1E55JF</t>
  </si>
  <si>
    <t>During below freezing temperatures the door latches on passenger doors once opened would not latch.  Had to hold door shut to get home. Talked to Ford dealership and they said there had been these issues and a recall.  No warning lights. First time happened January 2,2022 then January 3, 2022</t>
  </si>
  <si>
    <t>F-150 - 2018. During below freezing temperatures the door latches on passenger doors once opened would not latch.  Had to hold door shut to get home. Talked to Ford dealership and they said there had been these issues and a recall.  No warning lights. First time happened January 2,2022 then January 3, 2022</t>
  </si>
  <si>
    <t>1FTEX1CP0JF</t>
  </si>
  <si>
    <t>Turned on defroster, rear window shattered. Car was parked.</t>
  </si>
  <si>
    <t>F-150 - 2018. Turned on defroster, rear window shattered. Car was parked.</t>
  </si>
  <si>
    <t>1FTEW1EF3HK</t>
  </si>
  <si>
    <t xml:space="preserve">Multiple doors have latches frozen open after opening such that when the door shuts it does not stay closed but appears closed.  Will open when driving.  Latches will reseat themselves after truck interior warms up.  </t>
  </si>
  <si>
    <t xml:space="preserve">F-150 - 2017. Multiple doors have latches frozen open after opening such that when the door shuts it does not stay closed but appears closed.  Will open when driving.  Latches will reseat themselves after truck interior warms up.  </t>
  </si>
  <si>
    <t>The contact owns a 2019 Ford F-250. The contact stated that while driving at an undisclosed speed, the electronic tailgate opened without warning. The vehicle was taken to the local dealer where it was diagnosed that the wiring harness needed to be replaced. The vehicle was repaired however, the failure recurred. The vehicle was taken to the same local dealer however, the mechanic was unable to duplicate the failure. The mechanic informed the contact that the key fob button might have been opening the tailgate. The manufacturer was notified of the failure and a case was filed. The contact was informed not to drive with the key fob in his pocket. The approximate failure mileage was 12,500. After last servicing done by Apple Ford I received a phone call from their customer service on a bad review I gave with the safety issue with the tailgate open while driving. What Apple Ford found out from their regional Manager was that the tailgate can be opened with the key fob while the truck is moving from 0 mph to 3.1 mph. I tested this and my finding were as follows: (1st test) Sat in truck while it running, and in Park. Pressed tailgate open on Key fob and tailgate would not open. (Test 2) While sitting in truck with it running and foot on brake pedal, I put truck in Drive and pressed tailgate open on Key Fob and tailgate opened. (Test 3) While in track and it's running, I put into Drive and start to move forward (between 1 and 2 mph). As the truck started roll, I pushed the Tailgate open button on the Key Fob and the tailgate opened. (Test 4) Same as Test 3, but I waited till truck was moving about 15 mph before I pressed the Tailgate open button on the Key Fob, and the Tailgate did not open. NOTE: There is notification lights or sounds on the instrumental panel that indicated that the tailgate is unlocked or open. Where the Safety issue is when towing trailer or even caring something tin the truck bed and when you come to a stop (with Key Fob in pocket) there is the risk of coming to a stop (light) and somehow the Open</t>
  </si>
  <si>
    <t>Apple Ford of Red Lion</t>
  </si>
  <si>
    <t>F-250 - 2019. The contact owns a 2019 Ford F-250. The contact stated that while driving at an undisclosed speed, the electronic tailgate opened without warning. The vehicle was taken to the local dealer where it was diagnosed that the wiring harness needed to be replaced. The vehicle was repaired however, the failure recurred. The vehicle was taken to the same local dealer however, the mechanic was unable to duplicate the failure. The mechanic informed the contact that the key fob button might have been opening the tailgate. The manufacturer was notified of the failure and a case was filed. The contact was informed not to drive with the key fob in his pocket. The approximate failure mileage was 12,500. After last servicing done by Apple Ford I received a phone call from their customer service on a bad review I gave with the safety issue with the tailgate open while driving. What Apple Ford found out from their regional Manager was that the tailgate can be opened with the key fob while the truck is moving from 0 mph to 3.1 mph. I tested this and my finding were as follows: (1st test) Sat in truck while it running, and in Park. Pressed tailgate open on Key fob and tailgate would not open. (Test 2) While sitting in truck with it running and foot on brake pedal, I put truck in Drive and pressed tailgate open on Key Fob and tailgate opened. (Test 3) While in track and it's running, I put into Drive and start to move forward (between 1 and 2 mph). As the truck started roll, I pushed the Tailgate open button on the Key Fob and the tailgate opened. (Test 4) Same as Test 3, but I waited till truck was moving about 15 mph before I pressed the Tailgate open button on the Key Fob, and the Tailgate did not open. NOTE: There is notification lights or sounds on the instrumental panel that indicated that the tailgate is unlocked or open. Where the Safety issue is when towing trailer or even caring something tin the truck bed and when you come to a stop (with Key Fob in pocket) there is the risk of coming to a stop (light) and somehow the Open</t>
  </si>
  <si>
    <t>1FTEW1EG9JF</t>
  </si>
  <si>
    <t xml:space="preserve">The door latches on the F-150 become frozen when temperatures drop below freezing. There is no Manual maneuvers you can do to get the door to latch close once it is open. Thus, once the drivers side door is opened for the driver to get in on a freezing morning, the door will not latch close. This causes me to drive down the road with an open door, holding it closed while I make turns down the windy road. It is not until the vehicle and the latch thaw a bit will it secure itself closed. </t>
  </si>
  <si>
    <t xml:space="preserve">F-150 - 2018. The door latches on the F-150 become frozen when temperatures drop below freezing. There is no Manual maneuvers you can do to get the door to latch close once it is open. Thus, once the drivers side door is opened for the driver to get in on a freezing morning, the door will not latch close. This causes me to drive down the road with an open door, holding it closed while I make turns down the windy road. It is not until the vehicle and the latch thaw a bit will it secure itself closed. </t>
  </si>
  <si>
    <t xml:space="preserve">When the weather drops below 20 degrees the driver side door latch either won't open or won't relatch when you shut then door; leaving the door to potentially open while driving down the road. </t>
  </si>
  <si>
    <t xml:space="preserve">F-150 - 2018. When the weather drops below 20 degrees the driver side door latch either won't open or won't relatch when you shut then door; leaving the door to potentially open while driving down the road. </t>
  </si>
  <si>
    <t>2FMPK4K90HB</t>
  </si>
  <si>
    <t>The contact owns a 2017 Ford Edge. The contact stated that when his wife started the vehicle inside the garage, the rear windshield shattered. The contact called the local dealer and made them aware of the failure. The vehicle was not diagnosed or repaired. The manufacturer had been informed of the failure. The failure mileage was approximately 56,000.</t>
  </si>
  <si>
    <t>Matteson Auto Mall</t>
  </si>
  <si>
    <t>EDGE - 2017. The contact owns a 2017 Ford Edge. The contact stated that when his wife started the vehicle inside the garage, the rear windshield shattered. The contact called the local dealer and made them aware of the failure. The vehicle was not diagnosed or repaired. The manufacturer had been informed of the failure. The failure mileage was approximately 56,000.</t>
  </si>
  <si>
    <t>1FM5K7D81GG</t>
  </si>
  <si>
    <t xml:space="preserve">The contact owns a 2016 Ford Explorer. The contact stated that while driving approximately 70 MPH, the side panel on the passengerâ€™s side detached from the vehicle. On another occasion, the plastic front pillar section on the passengerâ€™s side suddenly detached from the vehicle. The contact indicated that the failed body parts were attached to the vehicle by glue. The local dealer and manufacturer were notified of the failure. The failure mileage was 47,000.       </t>
  </si>
  <si>
    <t xml:space="preserve">EXPLORER - 2016. The contact owns a 2016 Ford Explorer. The contact stated that while driving approximately 70 MPH, the side panel on the passengerâ€™s side detached from the vehicle. On another occasion, the plastic front pillar section on the passengerâ€™s side suddenly detached from the vehicle. The contact indicated that the failed body parts were attached to the vehicle by glue. The local dealer and manufacturer were notified of the failure. The failure mileage was 47,000.       </t>
  </si>
  <si>
    <t>1FTFX1EF9HF</t>
  </si>
  <si>
    <t>The contact owns a 2017 Ford F-150. The contact stated while attempting to unlock the door, the door latch would not release. The vehicle was taken to a local dealer but was not diagnosed or repaired. The manufacturer was not informed of the failure. The failure mileage was approximately 45,818.</t>
  </si>
  <si>
    <t>F-150 - 2017. The contact owns a 2017 Ford F-150. The contact stated while attempting to unlock the door, the door latch would not release. The vehicle was taken to a local dealer but was not diagnosed or repaired. The manufacturer was not informed of the failure. The failure mileage was approximately 45,818.</t>
  </si>
  <si>
    <t>There is a known problem with the 2015-2020 model year F150s door latches freezing shut, when in sub freezing temperatures, the door will wildly bounce off the truck frame and open/close on a whim. Usually I have either spent extra time in the mornings idling with the heat on long enough for the latches to melt themselves free, stood outside with a heat gun to evaporate the moisture or in a pinch, had to drive physically holding the door shut with a tow strap. This is on a modern, five year old vehicle mind you. The problem has been, at least on my truck, predominantly always the drivers side and passenger side doors until today when it impacted the rear doors of my crew cab.    I drive my children (ages 4 &amp; 5) to daycare and kindergarten every weekday. This morning my daughters door, which was seemingly latched shut and fine, swung wide open while turning. Luckily she was in a car seat and tightly in due to the harness but that is 100% unacceptable, dangerous and ridiculous. These latches are going to get a child killed.   My truck was purchased in Clearwater FL and never had an issue the 3 years I lived in a tropical climate. I moved to Ohio, and during the summer, late spring and early fall was fine. As soon as the temperature drops for winter the freezing starts and the doors become dangerous. To my knowledge there are no safety recalls for this issue but a number of worthless â€œfixesâ€ offered by Ford, all of which do nothing to rectify the problem.    https://www.f150forum.com/f118/2015-frozen-door-latch-tsb-recall-updated-thread-435339/index122/</t>
  </si>
  <si>
    <t>F-150 - 2017. There is a known problem with the 2015-2020 model year F150s door latches freezing shut, when in sub freezing temperatures, the door will wildly bounce off the truck frame and open/close on a whim. Usually I have either spent extra time in the mornings idling with the heat on long enough for the latches to melt themselves free, stood outside with a heat gun to evaporate the moisture or in a pinch, had to drive physically holding the door shut with a tow strap. This is on a modern, five year old vehicle mind you. The problem has been, at least on my truck, predominantly always the drivers side and passenger side doors until today when it impacted the rear doors of my crew cab.    I drive my children (ages 4 &amp; 5) to daycare and kindergarten every weekday. This morning my daughters door, which was seemingly latched shut and fine, swung wide open while turning. Luckily she was in a car seat and tightly in due to the harness but that is 100% unacceptable, dangerous and ridiculous. These latches are going to get a child killed.   My truck was purchased in Clearwater FL and never had an issue the 3 years I lived in a tropical climate. I moved to Ohio, and during the summer, late spring and early fall was fine. As soon as the temperature drops for winter the freezing starts and the doors become dangerous. To my knowledge there are no safety recalls for this issue but a number of worthless â€œfixesâ€ offered by Ford, all of which do nothing to rectify the problem.    https://www.f150forum.com/f118/2015-frozen-door-latch-tsb-recall-updated-thread-435339/index122/</t>
  </si>
  <si>
    <t>2FMTK4J87FB</t>
  </si>
  <si>
    <t xml:space="preserve">Rear window shattered on its own. I know it sounds crazy but it happened to me. The window blew up right above my head. I searched it on Google it actually happens a lot on this suv. A little odd thereâ€™s no recall on the window just magically shattering. </t>
  </si>
  <si>
    <t xml:space="preserve">EDGE - 2015. Rear window shattered on its own. I know it sounds crazy but it happened to me. The window blew up right above my head. I searched it on Google it actually happens a lot on this suv. A little odd thereâ€™s no recall on the window just magically shattering. </t>
  </si>
  <si>
    <t>1FMCU0F70JU</t>
  </si>
  <si>
    <t>Have taken my 2018 Escape S several times to Dealership where purchased for whirling winning noise from front end of vehicle and mechanic claimed could not hear noise now have clicking sound happening and expressing loose cv axel. .  Headlights have started to peel Dealership shop staff claimed could not see damage or p R peeling. And front drivers seat lower upper back makes a popping sound  and gives with any pressure to area. Dealership claims can not feel or hear.</t>
  </si>
  <si>
    <t>HEADLIGHTS | FIT AND FINISH ISSUE</t>
  </si>
  <si>
    <t>ESCAPE - 2018. Have taken my 2018 Escape S several times to Dealership where purchased for whirling winning noise from front end of vehicle and mechanic claimed could not hear noise now have clicking sound happening and expressing loose cv axel. .  Headlights have started to peel Dealership shop staff claimed could not see damage or p R peeling. And front drivers seat lower upper back makes a popping sound  and gives with any pressure to area. Dealership claims can not feel or hear.</t>
  </si>
  <si>
    <t xml:space="preserve">It was 15 degrees F out last night. Both driver and passenger front doors would not latch when closed. The passenger door swung open as I turned the corner. Thankfully I did not have a passenger. </t>
  </si>
  <si>
    <t xml:space="preserve">F-150 - 2017. It was 15 degrees F out last night. Both driver and passenger front doors would not latch when closed. The passenger door swung open as I turned the corner. Thankfully I did not have a passenger. </t>
  </si>
  <si>
    <t>1FTMF1EB2LK</t>
  </si>
  <si>
    <t>rear window spontaneously burst without impact as i was driving down the freeway. scared the crap out of me and got glass all over the cab. This is a relatively new truck. The dealer I bought it at said they couldnt look at it until  Feburary as they are so backed up and even then theres not much they could do about it. They were not at all willing to help.</t>
  </si>
  <si>
    <t>F-150 - 2020. rear window spontaneously burst without impact as i was driving down the freeway. scared the crap out of me and got glass all over the cab. This is a relatively new truck. The dealer I bought it at said they couldnt look at it until  Feburary as they are so backed up and even then theres not much they could do about it. They were not at all willing to help.</t>
  </si>
  <si>
    <t>1FMCU0BZ7LU</t>
  </si>
  <si>
    <t>I experienced hearing a sloshing noise in my trunk, so when I open the trunk and inspected the battery compartment, it was completely flooded with water. The negative terminal is submerged in water and the positive wires are submerged in water. I tried to scoop out the water and got most all of it out, the next day it was full again!</t>
  </si>
  <si>
    <t>ESCAPE - 2020. I experienced hearing a sloshing noise in my trunk, so when I open the trunk and inspected the battery compartment, it was completely flooded with water. The negative terminal is submerged in water and the positive wires are submerged in water. I tried to scoop out the water and got most all of it out, the next day it was full again!</t>
  </si>
  <si>
    <t>3FA6P0D98JR</t>
  </si>
  <si>
    <t xml:space="preserve">I stopped at a gas station in 0 digit degree weather fahrenheit and when I tried to insert the pump into the capless filler, it was frozen guy the actual inner latch that opens to the tank itself. I tried to gently apply pressure and I could not get it to open after trying for 3-4 minutes. Luckily I was close to home since my gas light can come on and I didn't have a lot of gas left, but that also means my car is sitting in extreme cold right now with very little gas, which I believe poses a risk to line freezing. More important, what if I hadn't been as close to home? What if, while trying to drive around and fine someone to help me, I ran out of gas? If a person was in a more rural environment then I am, they might not be quickly seen and might be stranded with a car that can't provide heat any longer and in extreme cold. </t>
  </si>
  <si>
    <t>FUEL DOOR LATCH | FROZEN</t>
  </si>
  <si>
    <t xml:space="preserve">FUSION - 2018. I stopped at a gas station in 0 digit degree weather fahrenheit and when I tried to insert the pump into the capless filler, it was frozen guy the actual inner latch that opens to the tank itself. I tried to gently apply pressure and I could not get it to open after trying for 3-4 minutes. Luckily I was close to home since my gas light can come on and I didn't have a lot of gas left, but that also means my car is sitting in extreme cold right now with very little gas, which I believe poses a risk to line freezing. More important, what if I hadn't been as close to home? What if, while trying to drive around and fine someone to help me, I ran out of gas? If a person was in a more rural environment then I am, they might not be quickly seen and might be stranded with a car that can't provide heat any longer and in extreme cold. </t>
  </si>
  <si>
    <t xml:space="preserve">Sunroof will not close. Nothing is obstructing its ability to close.  After taking it on to the dealership, they informed me 7 out of 10 Edges have this problem. This is not something I as the consumer has done. </t>
  </si>
  <si>
    <t xml:space="preserve">EDGE - 2013. Sunroof will not close. Nothing is obstructing its ability to close.  After taking it on to the dealership, they informed me 7 out of 10 Edges have this problem. This is not something I as the consumer has done. </t>
  </si>
  <si>
    <t>1FMCU0J94HU</t>
  </si>
  <si>
    <t>Tailgate lowers on its own without stopping on contact. Also does not beep.</t>
  </si>
  <si>
    <t>ESCAPE - 2017. Tailgate lowers on its own without stopping on contact. Also does not beep.</t>
  </si>
  <si>
    <t>1FM5K8HT1GG</t>
  </si>
  <si>
    <t>The contact owns a 2016 Ford Explorer. The contact stated that the side panels on the rear passengerâ€™s and driverâ€™s side doors were cracked. The contact indicated that the failed body parts were attached to the vehicle by glue. The dealer was notified of the failure and the contact was given an estimate for the repair. The manufacturer was also notified of the failure and agreed to cover half the cost of repair. The contact was then referred to NHTSA for further assistance. The vehicle was not repaired. The failure mileage was approximately 50,000.</t>
  </si>
  <si>
    <t>Alexander Ford</t>
  </si>
  <si>
    <t>EXPLORER - 2016. The contact owns a 2016 Ford Explorer. The contact stated that the side panels on the rear passengerâ€™s and driverâ€™s side doors were cracked. The contact indicated that the failed body parts were attached to the vehicle by glue. The dealer was notified of the failure and the contact was given an estimate for the repair. The manufacturer was also notified of the failure and agreed to cover half the cost of repair. The contact was then referred to NHTSA for further assistance. The vehicle was not repaired. The failure mileage was approximately 50,000.</t>
  </si>
  <si>
    <t xml:space="preserve">It was freezing temperatures outside and went to shut my door and would not latch. I then tried other doors and encountered the same problem. Door latches or locks must have been frozen and not operating correctly. </t>
  </si>
  <si>
    <t xml:space="preserve">F-150 - 2018. It was freezing temperatures outside and went to shut my door and would not latch. I then tried other doors and encountered the same problem. Door latches or locks must have been frozen and not operating correctly. </t>
  </si>
  <si>
    <t>3FMCR9C64MR</t>
  </si>
  <si>
    <t xml:space="preserve">Headlight cracked even though it is made of plastic. Brand new car, only 3 months old and Ford claims that a â€œforeign objectâ€ must have hit it. Although in all the vehicles I have driven in the state of Maine, never has a rocket broken my headlight. Not to mention the cost to fix it is $2,600 for one headlight. </t>
  </si>
  <si>
    <t xml:space="preserve">BRONCO SPORT - 2021. Headlight cracked even though it is made of plastic. Brand new car, only 3 months old and Ford claims that a â€œforeign objectâ€ must have hit it. Although in all the vehicles I have driven in the state of Maine, never has a rocket broken my headlight. Not to mention the cost to fix it is $2,600 for one headlight. </t>
  </si>
  <si>
    <t>It is now winter and frequently experience temperatures below 10 degrees F. The rear driver side door power lock will not work (will not lock / unlock) when activated by key fob or by pressing button on door. All other doors will lock / unlock as normal. When the plunger is pushed or pulled on the affected door, it will then lock / unlock.</t>
  </si>
  <si>
    <t>F-150 - 2016. It is now winter and frequently experience temperatures below 10 degrees F. The rear driver side door power lock will not work (will not lock / unlock) when activated by key fob or by pressing button on door. All other doors will lock / unlock as normal. When the plunger is pushed or pulled on the affected door, it will then lock / unlock.</t>
  </si>
  <si>
    <t>1FTEW1EP3HF</t>
  </si>
  <si>
    <t>Vehile is parked outside every night. On some cold mornings, with temperatures below freezing, one or more of the door latches freeze shut. Sometimes the door will not open.   The most dangerous thing that happens is that if a door is opened and the latch is frozen, the door will fail to latch closed. You try to close the door and it just bounces off the frame of the car. It will not stay closed.  I had to drive my kids to school today with one child holding a door shut the entire time since it would not latch closed.  Additionally, at these times, the power locking actuators fail to raise or lower the locking mechanism.  This does not happen every time there is freezing weather, but it has happened 10+ times over the past ~2 years. Multiple doors are affected.</t>
  </si>
  <si>
    <t>F-150 - 2017. Vehile is parked outside every night. On some cold mornings, with temperatures below freezing, one or more of the door latches freeze shut. Sometimes the door will not open.   The most dangerous thing that happens is that if a door is opened and the latch is frozen, the door will fail to latch closed. You try to close the door and it just bounces off the frame of the car. It will not stay closed.  I had to drive my kids to school today with one child holding a door shut the entire time since it would not latch closed.  Additionally, at these times, the power locking actuators fail to raise or lower the locking mechanism.  This does not happen every time there is freezing weather, but it has happened 10+ times over the past ~2 years. Multiple doors are affected.</t>
  </si>
  <si>
    <t>1FT7W2B6XKE</t>
  </si>
  <si>
    <t xml:space="preserve">My tailgate has opened on its own twice in the last few weeks. Once while parked and locked in a parking lot. The second time I was driving while pulling a trailer and the tailgate bounced on the trailer jack for over an hour. </t>
  </si>
  <si>
    <t xml:space="preserve">F-250 - 2019. My tailgate has opened on its own twice in the last few weeks. Once while parked and locked in a parking lot. The second time I was driving while pulling a trailer and the tailgate bounced on the trailer jack for over an hour. </t>
  </si>
  <si>
    <t>1FM5K8D83KG</t>
  </si>
  <si>
    <t>The contact owns a 2019 Ford Explorer. The contact stated that on several occasions, the rear passengerâ€™s side roof rack became loosened while driving at highway speeds and while going through the car wash. The contact then received notification of NHTSA Campaign Number: 21V316000 (Structure) and had the vehicle was serviced at the dealer. Three months later the failure recurred. The contact took the vehicle back to the dealer and was informed that the recall was a one-time free repair. The manufacturer was notified of the failure and referred her to NHTSA for assistance. The vehicle was not repaired. The failure mileage was approximately 45,000.</t>
  </si>
  <si>
    <t>Parkway Ford Lincoln</t>
  </si>
  <si>
    <t>EXPLORER - 2019. The contact owns a 2019 Ford Explorer. The contact stated that on several occasions, the rear passengerâ€™s side roof rack became loosened while driving at highway speeds and while going through the car wash. The contact then received notification of NHTSA Campaign Number: 21V316000 (Structure) and had the vehicle was serviced at the dealer. Three months later the failure recurred. The contact took the vehicle back to the dealer and was informed that the recall was a one-time free repair. The manufacturer was notified of the failure and referred her to NHTSA for assistance. The vehicle was not repaired. The failure mileage was approximately 45,000.</t>
  </si>
  <si>
    <t>1FTEW1E46KF</t>
  </si>
  <si>
    <t>The touch sensitive door control for the side passenger door intermittently operates.    This creates a hazardous situation when trying to enter the vehicle when parked on the street and the vehicle remains locked.    An owner has to retreat, find the key fob and unlock the door remotely.     The touch system is erratic and does not give any warning when it malfunctions.   Same issue with trying to lock the door but not as hazardous since one is moving away from the vehicle.</t>
  </si>
  <si>
    <t>F-150 - 2019. The touch sensitive door control for the side passenger door intermittently operates.    This creates a hazardous situation when trying to enter the vehicle when parked on the street and the vehicle remains locked.    An owner has to retreat, find the key fob and unlock the door remotely.     The touch system is erratic and does not give any warning when it malfunctions.   Same issue with trying to lock the door but not as hazardous since one is moving away from the vehicle.</t>
  </si>
  <si>
    <t>1FTFW1CV9AK</t>
  </si>
  <si>
    <t>The contact owns a 2010 Ford F-150. The contact stated two minutes after starting the vehicle and activating the defroster, there was an abnormally loud sound. The contact turned around and noticed that the rear passengerâ€™s side panel window was shattered. The contact stated that no one was injured. The contact stated that neither the dealer nor the manufacturer was made aware of the failure. The approximate failure mileage was 150,000.</t>
  </si>
  <si>
    <t>F-150 - 2010. The contact owns a 2010 Ford F-150. The contact stated two minutes after starting the vehicle and activating the defroster, there was an abnormally loud sound. The contact turned around and noticed that the rear passengerâ€™s side panel window was shattered. The contact stated that no one was injured. The contact stated that neither the dealer nor the manufacturer was made aware of the failure. The approximate failure mileage was 150,000.</t>
  </si>
  <si>
    <t>1FAHP3F2XCL</t>
  </si>
  <si>
    <t>The contact owns a 2012 Ford Focus. The contact stated that the doors of the vehicle would intermittently fail to lock when engaged with the key fob. The contact received a recall notification for NHTSA Campaign Number: 20V331000 (Latches/Locks/Linkages) and the vehicle was taken to the dealer who inspected the vehicle and diagnosed that no issues were found. The contact stated that sometime later, she noticed that the key fob and the vehicle master power door lock window switch would no longer lock or unlock the doors of the vehicle. There were no warning lights illuminated. The contact stated that she would lock each door manually in order to secure the vehicle. The contact also stated that the doors would make an abnormal clicking sound and unlock while driving. The door lock indicator on the instrument cluster would not indicate that the doors were locked while driving. The vehicle was taken to the dealer who advised the contact that the OBD reader was not reading any codes. The contact stated that the failure had been reoccurring increasingly. The manufacturer was notified of the failure but did not provide any assistance. The manufacturer referred the contact to NHTSA. The vehicle was not diagnosed or repaired. The failure mileage was approximately 153,000.</t>
  </si>
  <si>
    <t>Conklin Cars Ford Newton</t>
  </si>
  <si>
    <t>KS</t>
  </si>
  <si>
    <t>FOCUS - 2012. The contact owns a 2012 Ford Focus. The contact stated that the doors of the vehicle would intermittently fail to lock when engaged with the key fob. The contact received a recall notification for NHTSA Campaign Number: 20V331000 (Latches/Locks/Linkages) and the vehicle was taken to the dealer who inspected the vehicle and diagnosed that no issues were found. The contact stated that sometime later, she noticed that the key fob and the vehicle master power door lock window switch would no longer lock or unlock the doors of the vehicle. There were no warning lights illuminated. The contact stated that she would lock each door manually in order to secure the vehicle. The contact also stated that the doors would make an abnormal clicking sound and unlock while driving. The door lock indicator on the instrument cluster would not indicate that the doors were locked while driving. The vehicle was taken to the dealer who advised the contact that the OBD reader was not reading any codes. The contact stated that the failure had been reoccurring increasingly. The manufacturer was notified of the failure but did not provide any assistance. The manufacturer referred the contact to NHTSA. The vehicle was not diagnosed or repaired. The failure mileage was approximately 153,000.</t>
  </si>
  <si>
    <t>Rear window shutters while driving with no reason or any object hitting it</t>
  </si>
  <si>
    <t>F-150 - 2018. Rear window shutters while driving with no reason or any object hitting it</t>
  </si>
  <si>
    <t>I would like to file a complaint against Ford in regards to a door latch issue with my 2016 Mustang convertible. Starting in April 2021, the passenger side door will become unlatched on it's own while driving even with doors locked. It doesn't open entirely but enough to trip "door ajar" light and interior lights. Since that time in April it happened in June of 2021 and again in August after which I took car to a dealer. Door came unlatched at normal speeds between 40 and 60 mph.  The car is under an extended warranty from Ford and the car now has approximately 37,000 miles on it. I am the original owner. The dealer kept car for about a weeks time and said they could not duplicate it. They told me warranty wouldn't honor it since they couldn't duplicate the issue and it would cost around $600 to fix possible issues. They asked me several questions implying I was imagining it or I didn't know what I was talking about. I've been driving for about 50 years.  Since August, it has happened 2 more times, once at highway speed on 10/17/21 and again yesterday, 01/11/21 also at highway speed. This time my son was sitting in passenger seat. He is a Ford trained mechanic although he doesn't work for Ford but works on  Ford police fleet cars.   I do believe this is a safety issue but Ford will not address the issue. I took it to Ford corporate and they backed the dealer. I believe it will only get worse as time progresses. Wouldn't cover under warranty  but if I wanted to pay they would do whatever I wanted them to do.</t>
  </si>
  <si>
    <t>MUSTANG - 2016. I would like to file a complaint against Ford in regards to a door latch issue with my 2016 Mustang convertible. Starting in April 2021, the passenger side door will become unlatched on it's own while driving even with doors locked. It doesn't open entirely but enough to trip "door ajar" light and interior lights. Since that time in April it happened in June of 2021 and again in August after which I took car to a dealer. Door came unlatched at normal speeds between 40 and 60 mph.  The car is under an extended warranty from Ford and the car now has approximately 37,000 miles on it. I am the original owner. The dealer kept car for about a weeks time and said they could not duplicate it. They told me warranty wouldn't honor it since they couldn't duplicate the issue and it would cost around $600 to fix possible issues. They asked me several questions implying I was imagining it or I didn't know what I was talking about. I've been driving for about 50 years.  Since August, it has happened 2 more times, once at highway speed on 10/17/21 and again yesterday, 01/11/21 also at highway speed. This time my son was sitting in passenger seat. He is a Ford trained mechanic although he doesn't work for Ford but works on  Ford police fleet cars.   I do believe this is a safety issue but Ford will not address the issue. I took it to Ford corporate and they backed the dealer. I believe it will only get worse as time progresses. Wouldn't cover under warranty  but if I wanted to pay they would do whatever I wanted them to do.</t>
  </si>
  <si>
    <t xml:space="preserve">While driving on HWY 65-N, the interior lights came on and on the LCD we got a warning sound &amp; message saying that the rear left door was open !!, we panic b/c our dog was in the back seat, we thought that he had open it, we rushed to the stop on the side of the hwy, we try, and try to closed the door,  it never latched, we had to "secure" the door with my belt. very scary and dangerous situation. never got a warning about it;  we went directly to the dealer that we bought it from,  they inspected the problem, and said that we had to pay for the repair... why? </t>
  </si>
  <si>
    <t xml:space="preserve">ESCAPE - 2014. While driving on HWY 65-N, the interior lights came on and on the LCD we got a warning sound &amp; message saying that the rear left door was open !!, we panic b/c our dog was in the back seat, we thought that he had open it, we rushed to the stop on the side of the hwy, we try, and try to closed the door,  it never latched, we had to "secure" the door with my belt. very scary and dangerous situation. never got a warning about it;  we went directly to the dealer that we bought it from,  they inspected the problem, and said that we had to pay for the repair... why? </t>
  </si>
  <si>
    <t xml:space="preserve">Back power and heated glass shattering as I turned on rear defrost with child in the back seat!! </t>
  </si>
  <si>
    <t xml:space="preserve">F-150 - 2014. Back power and heated glass shattering as I turned on rear defrost with child in the back seat!! </t>
  </si>
  <si>
    <t xml:space="preserve">The vehicle has been in the Ford Dealer 3-times to replace the sunroof/moonroof wind deflector.  It has fallen off while driving two times interfering with traffic and one time it detached on one side only.  Fortunately, no one was injured or any damage done other than the deflector was damaged by traffic after it detached.  It was replaced just a few weeks ago for the second time and it just detached and fell off again while driving yesterday.  I notified Ford Quality and Customer Concerns of the situation but no reply, apparently Ford, nor the dealer appear to care.  However, besides the cost someone is going to get hurt.  The first time the wind deflector came off was in April 21 and the second time October 22, the third time was yesterday, 01-14-22.  </t>
  </si>
  <si>
    <t xml:space="preserve">EXPLORER - 2020. The vehicle has been in the Ford Dealer 3-times to replace the sunroof/moonroof wind deflector.  It has fallen off while driving two times interfering with traffic and one time it detached on one side only.  Fortunately, no one was injured or any damage done other than the deflector was damaged by traffic after it detached.  It was replaced just a few weeks ago for the second time and it just detached and fell off again while driving yesterday.  I notified Ford Quality and Customer Concerns of the situation but no reply, apparently Ford, nor the dealer appear to care.  However, besides the cost someone is going to get hurt.  The first time the wind deflector came off was in April 21 and the second time October 22, the third time was yesterday, 01-14-22.  </t>
  </si>
  <si>
    <t>1FMHK8F87CG</t>
  </si>
  <si>
    <t xml:space="preserve">Heavy rain causes water to leak inside vehicle. Repaired sunroof on which electrical parts was â€œburnedâ€ out due to water leakage. Water continues to leak inside of vehicle through driver and 3rd row (driver side) seatbelts. Googled issue and looks like many people are having this problem. There is no way that dealership was not aware of this issue as it definitely rains in Indiana where car was purchased. Just would like this to be known and fixed as this can cause not only electrical issues (sunroof went out, radio dashboard has problems) but also health issue as mold can form in vehicle. </t>
  </si>
  <si>
    <t xml:space="preserve">EXPLORER - 2012. Heavy rain causes water to leak inside vehicle. Repaired sunroof on which electrical parts was â€œburnedâ€ out due to water leakage. Water continues to leak inside of vehicle through driver and 3rd row (driver side) seatbelts. Googled issue and looks like many people are having this problem. There is no way that dealership was not aware of this issue as it definitely rains in Indiana where car was purchased. Just would like this to be known and fixed as this can cause not only electrical issues (sunroof went out, radio dashboard has problems) but also health issue as mold can form in vehicle. </t>
  </si>
  <si>
    <t>2FMPK4J86GB</t>
  </si>
  <si>
    <t>The contact owns a 2016 Ford Edge. The contact stated that upon entering her garage, there were shards of glass near the rear end of the vehicle. Upon further inspection, she discovered that the broken glass came from the rear windshield. The contact stated that the failure occurred without incident. The contact initially called the dealer and they informed her that they were unaware of such failure; they also informed her that there were no recalls on her vehicle. The manufacturer was also notified of the failure and provided her with the same information as the dealer. She was then referred to the NHTSA for assistance. The vehicle was not repaired. The failure mileage was approximately 86,000.</t>
  </si>
  <si>
    <t>Don Hinds Ford Inc</t>
  </si>
  <si>
    <t>EDGE - 2016. The contact owns a 2016 Ford Edge. The contact stated that upon entering her garage, there were shards of glass near the rear end of the vehicle. Upon further inspection, she discovered that the broken glass came from the rear windshield. The contact stated that the failure occurred without incident. The contact initially called the dealer and they informed her that they were unaware of such failure; they also informed her that there were no recalls on her vehicle. The manufacturer was also notified of the failure and provided her with the same information as the dealer. She was then referred to the NHTSA for assistance. The vehicle was not repaired. The failure mileage was approximately 86,000.</t>
  </si>
  <si>
    <t>1FTEX1E87FK</t>
  </si>
  <si>
    <t>The contact owns a 2015 Ford F-150. The contact stated that he was unable to lock or unlock the front driverâ€™s or front passengerâ€™s side door using the key fob, or the power master door lock switch. The contact stated that he noticed that water was leaking through the front driverâ€™s and passengerâ€™s side door and the bottom of the doors and floorboard would be wet. The contact also stated that the hood latch warning light would frequently indicate that the hood latch was opened while it was closed. The dealer and the manufacturer were not notified of the failure. The vehicle was not diagnosed or repaired. The failure mileage was approximately 60,000.</t>
  </si>
  <si>
    <t>F-150 - 2015. The contact owns a 2015 Ford F-150. The contact stated that he was unable to lock or unlock the front driverâ€™s or front passengerâ€™s side door using the key fob, or the power master door lock switch. The contact stated that he noticed that water was leaking through the front driverâ€™s and passengerâ€™s side door and the bottom of the doors and floorboard would be wet. The contact also stated that the hood latch warning light would frequently indicate that the hood latch was opened while it was closed. The dealer and the manufacturer were not notified of the failure. The vehicle was not diagnosed or repaired. The failure mileage was approximately 60,000.</t>
  </si>
  <si>
    <t>1FM5K8D86DG</t>
  </si>
  <si>
    <t>The contact owns a 2013 Ford Explorer. The contact stated that while his daughter was driving at various speeds, she heard abnormal loud banging sounds coming from the rear of the vehicle. The contact stated that water had been leaking through the sunroof onto the headliner down to the driverâ€™s side door and floorboard of the vehicle. The contact stated that the failure had damaged the sunroof motor. The contact replaced the sunroof motor himself; however, the failure reoccurred. The contact also stated that the master power door switch keypad on the driverâ€™s side door had been blinking continuously and had been draining the battery. The dealer and the manufacturer were not notified of the failure. The vehicle was not diagnosed or repaired. The failure mileage was approximately 20,000.</t>
  </si>
  <si>
    <t>EXPLORER - 2013. The contact owns a 2013 Ford Explorer. The contact stated that while his daughter was driving at various speeds, she heard abnormal loud banging sounds coming from the rear of the vehicle. The contact stated that water had been leaking through the sunroof onto the headliner down to the driverâ€™s side door and floorboard of the vehicle. The contact stated that the failure had damaged the sunroof motor. The contact replaced the sunroof motor himself; however, the failure reoccurred. The contact also stated that the master power door switch keypad on the driverâ€™s side door had been blinking continuously and had been draining the battery. The dealer and the manufacturer were not notified of the failure. The vehicle was not diagnosed or repaired. The failure mileage was approximately 20,000.</t>
  </si>
  <si>
    <t>1FTFW1ET0EK</t>
  </si>
  <si>
    <t>I have researched this problem of the rear window defroster not working and the rear window exploding.  There are several hundred cases of this but nothing has been done.  Ford has not been receptive to fix this issue and I think it is time to hold them accountable.  They will offer to replace the window at over $1200.   This is something that should be a safety concern since you really can't clean this without getting into the bed of the truck which is dangerous especially in winter time.  This also affects the side mirrors.  I am quite fed up with these companies not being held accountable.</t>
  </si>
  <si>
    <t>F-150 - 2014. I have researched this problem of the rear window defroster not working and the rear window exploding.  There are several hundred cases of this but nothing has been done.  Ford has not been receptive to fix this issue and I think it is time to hold them accountable.  They will offer to replace the window at over $1200.   This is something that should be a safety concern since you really can't clean this without getting into the bed of the truck which is dangerous especially in winter time.  This also affects the side mirrors.  I am quite fed up with these companies not being held accountable.</t>
  </si>
  <si>
    <t>1FT7W2BT4JE</t>
  </si>
  <si>
    <t>Driver door is freezing and will not latch, having to hold the door while driving to keep from flying open.  Recall done at dealership, two years ago.  Johnson City Ford, Johnson City, TN.  Dealership is stating that there is no coverage on those repairs after the recall "repair".  The dealership failed to correct recall the first time for same issue.</t>
  </si>
  <si>
    <t>F-250 - 2018. Driver door is freezing and will not latch, having to hold the door while driving to keep from flying open.  Recall done at dealership, two years ago.  Johnson City Ford, Johnson City, TN.  Dealership is stating that there is no coverage on those repairs after the recall "repair".  The dealership failed to correct recall the first time for same issue.</t>
  </si>
  <si>
    <t>1FA6P8TH9G5</t>
  </si>
  <si>
    <t xml:space="preserve">Many times, the passenger door has unlocked and opened while the vehicle was in motion. The door ajar light will come on and it happens without warning at various speeds. I am the original owner and the car has approximately 28,000 miles.  </t>
  </si>
  <si>
    <t xml:space="preserve">MUSTANG - 2016. Many times, the passenger door has unlocked and opened while the vehicle was in motion. The door ajar light will come on and it happens without warning at various speeds. I am the original owner and the car has approximately 28,000 miles.  </t>
  </si>
  <si>
    <t>Tailgate opens on its own at highway speeds which could result in contents of pickup bed being ejected onto roadway or following vehicles. This was the subject of a prior recall and the repair was completed, however the problem has reoccurred twice recently.</t>
  </si>
  <si>
    <t>F-150 - 2018. Tailgate opens on its own at highway speeds which could result in contents of pickup bed being ejected onto roadway or following vehicles. This was the subject of a prior recall and the repair was completed, however the problem has reoccurred twice recently.</t>
  </si>
  <si>
    <t>2FMPK4AP3JB</t>
  </si>
  <si>
    <t>My wife was driving home from work when she said she heard what sounded like a gun shot! She was very very alarmed by it!! When she got home found that the panoramic sunroof exploded! I will take it to the dealer  tomorrow!</t>
  </si>
  <si>
    <t>EDGE - 2018. My wife was driving home from work when she said she heard what sounded like a gun shot! She was very very alarmed by it!! When she got home found that the panoramic sunroof exploded! I will take it to the dealer  tomorrow!</t>
  </si>
  <si>
    <t>FIVE HUNDRED</t>
  </si>
  <si>
    <t>1FAHP28126G</t>
  </si>
  <si>
    <t xml:space="preserve">Door latch freezes i cold weather causing the door not to latch closed. </t>
  </si>
  <si>
    <t xml:space="preserve">FIVE HUNDRED - 2006. Door latch freezes i cold weather causing the door not to latch closed. </t>
  </si>
  <si>
    <t>1FT7X2A64HE</t>
  </si>
  <si>
    <t>The door locks froze and the doors would not open. This left me locked out of the vehicle.  Going down the road, the doors flew open. The door locks had frozen open and not closed.</t>
  </si>
  <si>
    <t>F-250 - 2017. The door locks froze and the doors would not open. This left me locked out of the vehicle.  Going down the road, the doors flew open. The door locks had frozen open and not closed.</t>
  </si>
  <si>
    <t>1FTEX1EP7GF</t>
  </si>
  <si>
    <t>We bought our 2016  F150 in 2019.  We are not able to latch the driver's door so it is not closed and unable to be driven.  There was a recall for this issue but we don't show anything via our VIN number.  If it was fixed in a recall, it doesn't work now.  What can we do in order to have it fixed?</t>
  </si>
  <si>
    <t>F-150 - 2016. We bought our 2016  F150 in 2019.  We are not able to latch the driver's door so it is not closed and unable to be driven.  There was a recall for this issue but we don't show anything via our VIN number.  If it was fixed in a recall, it doesn't work now.  What can we do in order to have it fixed?</t>
  </si>
  <si>
    <t>1LN6L9RP4J5</t>
  </si>
  <si>
    <t>The electric door latching mechanisms fail to fully latch the driver's door shut when pulled to the first detent.  In order to fully engage the door latches, it was necessary to slam the door. The first occurrence coincided with unusually cold weather (34 degrees f).  These door latches had previously been the subject of a recall which first delayed the dealer's ability to sell the car to me. Then, suddenly, even though the parts were reportedly still unavailable, the dealer claimed to have been able to use company connections to obtain parts early and claimed to have carried out the recall before selling me the car in April 2019.  About a year later, the latches malfunctioned, draining the car's battery over the course of about two days, after which, the same dealer "reprogrammed" the latches and replaced the battery.  Now trouble with the same door latches emerges again.</t>
  </si>
  <si>
    <t>CONTINENTAL - 2018. The electric door latching mechanisms fail to fully latch the driver's door shut when pulled to the first detent.  In order to fully engage the door latches, it was necessary to slam the door. The first occurrence coincided with unusually cold weather (34 degrees f).  These door latches had previously been the subject of a recall which first delayed the dealer's ability to sell the car to me. Then, suddenly, even though the parts were reportedly still unavailable, the dealer claimed to have been able to use company connections to obtain parts early and claimed to have carried out the recall before selling me the car in April 2019.  About a year later, the latches malfunctioned, draining the car's battery over the course of about two days, after which, the same dealer "reprogrammed" the latches and replaced the battery.  Now trouble with the same door latches emerges again.</t>
  </si>
  <si>
    <t>1FTFW1E44LF</t>
  </si>
  <si>
    <t xml:space="preserve">On 1/23/22, my passenger front door latch became frozen and will not open.  I understand that this problem has been reported on similar vehicles, but the "fix" if installed does not solve the problem.  The current outside temperature is 4 degrees Fahrenheit.  All the remaining doors are functioning as they should, but my concern is that it will repeat or worse, not close/latch properly.  </t>
  </si>
  <si>
    <t xml:space="preserve">F-150 - 2020. On 1/23/22, my passenger front door latch became frozen and will not open.  I understand that this problem has been reported on similar vehicles, but the "fix" if installed does not solve the problem.  The current outside temperature is 4 degrees Fahrenheit.  All the remaining doors are functioning as they should, but my concern is that it will repeat or worse, not close/latch properly.  </t>
  </si>
  <si>
    <t>1FTEW1EF0GK</t>
  </si>
  <si>
    <t>Doors will not latch when trying to close them.</t>
  </si>
  <si>
    <t>F-150 - 2016. Doors will not latch when trying to close them.</t>
  </si>
  <si>
    <t>5LMFU28575L</t>
  </si>
  <si>
    <t xml:space="preserve">The drivers side door does not latch in the cold temperatures. </t>
  </si>
  <si>
    <t xml:space="preserve">NAVIGATOR - 2005. The drivers side door does not latch in the cold temperatures. </t>
  </si>
  <si>
    <t xml:space="preserve">DRIVER SIDE AND PASSENGER SIDE WINDSHIELD WIPERS FAILED TO OPERATE  SEVERAL TIMES AND GET STUCK PERIODICALLY.   TOTALLY IMPAIRED VISION IN RAIN. TOOK THE VEHICLE TO THE LOCAL FORD DEALER APPROXIMATELY 1 YEAR AGO AND THEY COULD NOT FIND THE ISSUE TO RESOLVE.  THEY REPLACED WITH NEW WINDSHIELD WIPERS WHICH WE HAD JUST REPLACED 1 MONTH PRIOR. THEY TRIED TO ADJUST THE PLACEMENT OF THE WIPERS BUT THIS DID NOT FIX IT.   THIS VEHICLE HAS NOT BEEN INSPECTED BY ANY OTHER DEALER OR SERVICE CENTER.  THERE ARE MULTIPLE COMPLAINTS OF THIS SAME ISSUE ON ONLINE SITES AND FORUMS WITH NO REAL SOLUTIONS PREVALENT. THIS IS A MAJOR SAFETY MALFUNCTION THAT NEEDS TO BE ADDRESSED AND RECALLED BY FORD MOTOR COMPANY AND FIND A SOLUTION BEFORE ANY FATALITIES HAPPEN. THIS CAR IS DRIVEN BY MY UNDERAGE, NEW DRIVER!  EXTREME SAFETY HAZARD!!  NO LIGHTS, WARNING LAMPS OR PROBLEMS PRIOR TO FAILURE. </t>
  </si>
  <si>
    <t xml:space="preserve">FOCUS - 2012. DRIVER SIDE AND PASSENGER SIDE WINDSHIELD WIPERS FAILED TO OPERATE  SEVERAL TIMES AND GET STUCK PERIODICALLY.   TOTALLY IMPAIRED VISION IN RAIN. TOOK THE VEHICLE TO THE LOCAL FORD DEALER APPROXIMATELY 1 YEAR AGO AND THEY COULD NOT FIND THE ISSUE TO RESOLVE.  THEY REPLACED WITH NEW WINDSHIELD WIPERS WHICH WE HAD JUST REPLACED 1 MONTH PRIOR. THEY TRIED TO ADJUST THE PLACEMENT OF THE WIPERS BUT THIS DID NOT FIX IT.   THIS VEHICLE HAS NOT BEEN INSPECTED BY ANY OTHER DEALER OR SERVICE CENTER.  THERE ARE MULTIPLE COMPLAINTS OF THIS SAME ISSUE ON ONLINE SITES AND FORUMS WITH NO REAL SOLUTIONS PREVALENT. THIS IS A MAJOR SAFETY MALFUNCTION THAT NEEDS TO BE ADDRESSED AND RECALLED BY FORD MOTOR COMPANY AND FIND A SOLUTION BEFORE ANY FATALITIES HAPPEN. THIS CAR IS DRIVEN BY MY UNDERAGE, NEW DRIVER!  EXTREME SAFETY HAZARD!!  NO LIGHTS, WARNING LAMPS OR PROBLEMS PRIOR TO FAILURE. </t>
  </si>
  <si>
    <t>The contact owns a 2020 Ford Expedition. The contact stated that while the vehicle was parked, the rear windshield unexpectedly shattered. There was no impact to the rear windshield that could have caused it to shatter. The vehicle was not diagnosed nor repaired by an independent mechanic or dealer. The manufacturer was made aware of the failure but did not provide any assistance. The failure mileage was 17,143. The VIN was unavailable.</t>
  </si>
  <si>
    <t>EXPEDITION - 2020. The contact owns a 2020 Ford Expedition. The contact stated that while the vehicle was parked, the rear windshield unexpectedly shattered. There was no impact to the rear windshield that could have caused it to shatter. The vehicle was not diagnosed nor repaired by an independent mechanic or dealer. The manufacturer was made aware of the failure but did not provide any assistance. The failure mileage was 17,143. The VIN was unavailable.</t>
  </si>
  <si>
    <t xml:space="preserve">The tailgate has opened while driving.   The tailgate has opened while parked.   The tailgate malfunction appears to trigger the alarm system as the horn and lights flash.  The horn and lights are completely random.  Even if the tailgate is left down, truck unlocked, and the engine is off the horn will â€œblowâ€ randomly and / or the exterior lights will flash. All completely random.  However the main safety concern is the tailgate opening while driving. I have appointment with dealership.   </t>
  </si>
  <si>
    <t xml:space="preserve">F-150 - 2018. The tailgate has opened while driving.   The tailgate has opened while parked.   The tailgate malfunction appears to trigger the alarm system as the horn and lights flash.  The horn and lights are completely random.  Even if the tailgate is left down, truck unlocked, and the engine is off the horn will â€œblowâ€ randomly and / or the exterior lights will flash. All completely random.  However the main safety concern is the tailgate opening while driving. I have appointment with dealership.   </t>
  </si>
  <si>
    <t>NM0GE9F77G1</t>
  </si>
  <si>
    <t>The contact owns a 2016 Ford Transit Connect. The contact stated that the front windshield had started to detach from the vehicle across the entire top of the windshield. The contact noticed an excessive amount of condensation build-up around the area as well. The dealer was not contacted. A windshield specialist arrived and determined that the windshield needed to be replaced. The windshield was not replaced. The manufacturer was made aware of the failure and referred the contact to a repair facility. The approximate failure mileage was unknown.</t>
  </si>
  <si>
    <t>TRANSIT CONNECT - 2016. The contact owns a 2016 Ford Transit Connect. The contact stated that the front windshield had started to detach from the vehicle across the entire top of the windshield. The contact noticed an excessive amount of condensation build-up around the area as well. The dealer was not contacted. A windshield specialist arrived and determined that the windshield needed to be replaced. The windshield was not replaced. The manufacturer was made aware of the failure and referred the contact to a repair facility. The approximate failure mileage was unknown.</t>
  </si>
  <si>
    <t>Doors would not latch in temperature colder than 25F.</t>
  </si>
  <si>
    <t>F-150 - 2018. Doors would not latch in temperature colder than 25F.</t>
  </si>
  <si>
    <t>2FMPK4J95JB</t>
  </si>
  <si>
    <t>Passenger doors freezes closed when snow and ice build up on the lower door mud guards. Available for inspection. Rear passengers have to crawl out of front doors during winter weather conditions. The problem hasn't been reproduced as of yet to the dealer but has been reported to the dealer. The dealer confirmed the problem a manufacturing flaw. No safety warning lights for the problem. Problem noticed January 2020.</t>
  </si>
  <si>
    <t>CHARGER DOOR | FROZEN</t>
  </si>
  <si>
    <t>EDGE - 2018. Passenger doors freezes closed when snow and ice build up on the lower door mud guards. Available for inspection. Rear passengers have to crawl out of front doors during winter weather conditions. The problem hasn't been reproduced as of yet to the dealer but has been reported to the dealer. The dealer confirmed the problem a manufacturing flaw. No safety warning lights for the problem. Problem noticed January 2020.</t>
  </si>
  <si>
    <t>1FTFW1E80MF</t>
  </si>
  <si>
    <t>DOOR LOCK  In freezing temperatures, the door locking mechanism can become inoperable (the door will not unlock and you cannot enter or exit the vehicle using that door).   The door fails to unlock using manual key, auto unlock with keyfob in hand, pressing the button on the handle or entering the security code.  Sometimes after a few attempts, you will be able to open the door despite the lock pin at the top of the down frame is still down.  However, once in the vehicle, you will not be able to get back out until the vehicle is warm.  This is a risk in case of accident or fire.  The issue is currently being diagnosed by dealership.  No other warnings.  Only happens in freezing temperatures (in my case temps in the mid-teens and below).</t>
  </si>
  <si>
    <t>F-150 - 2021. DOOR LOCK  In freezing temperatures, the door locking mechanism can become inoperable (the door will not unlock and you cannot enter or exit the vehicle using that door).   The door fails to unlock using manual key, auto unlock with keyfob in hand, pressing the button on the handle or entering the security code.  Sometimes after a few attempts, you will be able to open the door despite the lock pin at the top of the down frame is still down.  However, once in the vehicle, you will not be able to get back out until the vehicle is warm.  This is a risk in case of accident or fire.  The issue is currently being diagnosed by dealership.  No other warnings.  Only happens in freezing temperatures (in my case temps in the mid-teens and below).</t>
  </si>
  <si>
    <t>2FMPK4K99KB</t>
  </si>
  <si>
    <t xml:space="preserve">I was driving and my moonroof (Vista roof) exploded while I was driving on the freeway and completely shattered. It sounded as if a gunshot went off and I was terrified I was being shot at. It was on a 4 lane highway with nowhere I could pull over so I continued until I got to work. The entire first panel had shattered immediately and luckily I had the fabric inside cover closed or I would have been covered in shatter glass. When the roof exploded, I was in traffic, it made me swerve in my lane with cars all around me. I was lucky enough to maintain my exposure so I could continue to drive and didn't cause an accident. This could have caused a horrible accident which would have involved the many drivers around me. </t>
  </si>
  <si>
    <t xml:space="preserve">EDGE - 2019. I was driving and my moonroof (Vista roof) exploded while I was driving on the freeway and completely shattered. It sounded as if a gunshot went off and I was terrified I was being shot at. It was on a 4 lane highway with nowhere I could pull over so I continued until I got to work. The entire first panel had shattered immediately and luckily I had the fabric inside cover closed or I would have been covered in shatter glass. When the roof exploded, I was in traffic, it made me swerve in my lane with cars all around me. I was lucky enough to maintain my exposure so I could continue to drive and didn't cause an accident. This could have caused a horrible accident which would have involved the many drivers around me. </t>
  </si>
  <si>
    <t>1FTEW1EPXJF</t>
  </si>
  <si>
    <t>Tailgate latch keeps popping open I notify dealership May 24, 2021 but they would not do anything about it they said I need a new tailgate latch they said if I want to fix I will have to pay for it.</t>
  </si>
  <si>
    <t>F-150 - 2018. Tailgate latch keeps popping open I notify dealership May 24, 2021 but they would not do anything about it they said I need a new tailgate latch they said if I want to fix I will have to pay for it.</t>
  </si>
  <si>
    <t>1FMCU9G61LU</t>
  </si>
  <si>
    <t xml:space="preserve">Front windshield failed sporadically under mild thermal shock. Outside temperature was in the range of 10Â°F and inside cabin had been warming up for about 30 minutes. Heat was not set to defroster. While stopped at an intersection, the windshield suddenly cracked across about 70% bottom edge emanating from a wiper contact point.  Vehicle is available for inspection upon request. Has not been reproduced. Iâ€™ve received anecdotes that this exact same break type and location has occurred under very similar circumstances in other Ford Escapes. </t>
  </si>
  <si>
    <t xml:space="preserve">ESCAPE - 2020. Front windshield failed sporadically under mild thermal shock. Outside temperature was in the range of 10Â°F and inside cabin had been warming up for about 30 minutes. Heat was not set to defroster. While stopped at an intersection, the windshield suddenly cracked across about 70% bottom edge emanating from a wiper contact point.  Vehicle is available for inspection upon request. Has not been reproduced. Iâ€™ve received anecdotes that this exact same break type and location has occurred under very similar circumstances in other Ford Escapes. </t>
  </si>
  <si>
    <t>1FTER4FH6NL</t>
  </si>
  <si>
    <t>I was stopped at a red light, not moving, and the rear window completely shattered, the entire window, except the small center slider.</t>
  </si>
  <si>
    <t>RANGER - 2022. I was stopped at a red light, not moving, and the rear window completely shattered, the entire window, except the small center slider.</t>
  </si>
  <si>
    <t>1FM5K7D82GG</t>
  </si>
  <si>
    <t>The contact owns a 2016 Ford Explorer. The contact stated that the trim located around the front driver side windshield loosened and detached from the vehicle while driving at highway speeds. The contact took the vehicle to the dealer where they replaced the trim on the front driver side windshield and tightened the trim on the front passenger side windshield. Despite the repair, the contact stated that the trim loosened again on both sides of the windshield. The manufacturer had yet to be notified of the failure. The vehicle had yet to be repaired. The failure mileage was approximately 60,000.</t>
  </si>
  <si>
    <t>EXPLORER - 2016. The contact owns a 2016 Ford Explorer. The contact stated that the trim located around the front driver side windshield loosened and detached from the vehicle while driving at highway speeds. The contact took the vehicle to the dealer where they replaced the trim on the front driver side windshield and tightened the trim on the front passenger side windshield. Despite the repair, the contact stated that the trim loosened again on both sides of the windshield. The manufacturer had yet to be notified of the failure. The vehicle had yet to be repaired. The failure mileage was approximately 60,000.</t>
  </si>
  <si>
    <t>1FMCU9G65LU</t>
  </si>
  <si>
    <t xml:space="preserve">My driver side front door started making this popping noise when I opened or closed the door and then within a week the black arm bracket/spot weld broke off the door. There is no damage to the door to cause this issue. It just happened randomly and the vehicle is under two years old. This shouldnâ€™t be happening. I donâ€™t feel safe driving this vehicle as I cannot even open it all the way for fear it will fall off or further damage whatever is going on inside the door. Itâ€™s affecting my window as well. It doesnâ€™t roll down due to this hinge being broken. I do not know if it has affected any other safety features on the door. </t>
  </si>
  <si>
    <t xml:space="preserve">ESCAPE - 2020. My driver side front door started making this popping noise when I opened or closed the door and then within a week the black arm bracket/spot weld broke off the door. There is no damage to the door to cause this issue. It just happened randomly and the vehicle is under two years old. This shouldnâ€™t be happening. I donâ€™t feel safe driving this vehicle as I cannot even open it all the way for fear it will fall off or further damage whatever is going on inside the door. Itâ€™s affecting my window as well. It doesnâ€™t roll down due to this hinge being broken. I do not know if it has affected any other safety features on the door. </t>
  </si>
  <si>
    <t>1FADP5CU8DL</t>
  </si>
  <si>
    <t xml:space="preserve">2013 Ford C-Max Energi Rear Door Interior Trim Panel detaches due to a faulty retainer clip and interferes with rear door closure.  My door appeared closed, but during a right hand turn, the rear passenger door opened unexpectedly and ejected passenger contents onto the carriageway.  Ford TSB-14-0030 "Rear Door Trim Panels Loose" describes a retainer clip that causes the rear door trim panel to detach (and interfere with safe operation of the passenger doors). </t>
  </si>
  <si>
    <t xml:space="preserve">C-MAX - 2013. 2013 Ford C-Max Energi Rear Door Interior Trim Panel detaches due to a faulty retainer clip and interferes with rear door closure.  My door appeared closed, but during a right hand turn, the rear passenger door opened unexpectedly and ejected passenger contents onto the carriageway.  Ford TSB-14-0030 "Rear Door Trim Panels Loose" describes a retainer clip that causes the rear door trim panel to detach (and interfere with safe operation of the passenger doors). </t>
  </si>
  <si>
    <t>3FMTK3SU5MM</t>
  </si>
  <si>
    <t>I hear a lot of wind noise coming from the top panoramic roof</t>
  </si>
  <si>
    <t>MOONROOF | WIND NOISE</t>
  </si>
  <si>
    <t>MUSTANG MACH E - 2021. I hear a lot of wind noise coming from the top panoramic roof</t>
  </si>
  <si>
    <t>2FMPK4K9XGB</t>
  </si>
  <si>
    <t>My pano/vista roof cracked randomly.  Unsure of how long it was cracked.  In researching, it appears this is a common problem with Ford Edgeâ€™s and several recalls surrounding my year of vehicle have been enforced upon Ford.  From what I have read it appears this is a like situation of some sort of â€œstressâ€ that cause the roof to fracture.   It is now a safety hazard that is expensive to fix.</t>
  </si>
  <si>
    <t>EDGE - 2016. My pano/vista roof cracked randomly.  Unsure of how long it was cracked.  In researching, it appears this is a common problem with Ford Edgeâ€™s and several recalls surrounding my year of vehicle have been enforced upon Ford.  From what I have read it appears this is a like situation of some sort of â€œstressâ€ that cause the roof to fracture.   It is now a safety hazard that is expensive to fix.</t>
  </si>
  <si>
    <t xml:space="preserve">Many times the tailgate has opened by itself. I ensured I didnâ€™t bump the button and found after my drive that it had opened </t>
  </si>
  <si>
    <t xml:space="preserve">F-350 - 2017. Many times the tailgate has opened by itself. I ensured I didnâ€™t bump the button and found after my drive that it had opened </t>
  </si>
  <si>
    <t>1FADP3F29DL</t>
  </si>
  <si>
    <t xml:space="preserve">The contact owns a 2013 Ford Focus. The contact stated that while driving, the trunk would automatically open. The failure occurred on numerous occasions. The dealer was contacted several times to have the failure repaired however he was advised that the parts to repair the trunk was not available. The contact stated the most recent time that the failure occurred his trunk had opened, causing him to run over an object underneath the vehicle, which caused damage to the brakes and the axel.  The contact stated he currently drives with a lock on the trunk to prevent it from opening automatically. The manufacturer was notified of the failure. The mileage failure was 131,000. </t>
  </si>
  <si>
    <t xml:space="preserve">FOCUS - 2013. The contact owns a 2013 Ford Focus. The contact stated that while driving, the trunk would automatically open. The failure occurred on numerous occasions. The dealer was contacted several times to have the failure repaired however he was advised that the parts to repair the trunk was not available. The contact stated the most recent time that the failure occurred his trunk had opened, causing him to run over an object underneath the vehicle, which caused damage to the brakes and the axel.  The contact stated he currently drives with a lock on the trunk to prevent it from opening automatically. The manufacturer was notified of the failure. The mileage failure was 131,000. </t>
  </si>
  <si>
    <t>FREESTYLE</t>
  </si>
  <si>
    <t>1FMDK05156G</t>
  </si>
  <si>
    <t>The contact owns a 2006 Ford Freestyle. The contact stated while driving at various speeds, the rear driverâ€™s and passengerâ€™s side doors would not close securely. The vehicle was not taken to a local dealer to be inspected however, the local dealer was contacted by phone and the contact was informed that the vehicle was not included in a recall. Upon investigation, the contact associated the failure with NHTSA Campaign Number: 06V383000 (Latches/Locks/Linkages) however, the VIN was not included. The manufacturer was informed of the failure and confirmed that the VIN was not included. The failure mileage was approximately 160,000.</t>
  </si>
  <si>
    <t>FREESTYLE - 2006. The contact owns a 2006 Ford Freestyle. The contact stated while driving at various speeds, the rear driverâ€™s and passengerâ€™s side doors would not close securely. The vehicle was not taken to a local dealer to be inspected however, the local dealer was contacted by phone and the contact was informed that the vehicle was not included in a recall. Upon investigation, the contact associated the failure with NHTSA Campaign Number: 06V383000 (Latches/Locks/Linkages) however, the VIN was not included. The manufacturer was informed of the failure and confirmed that the VIN was not included. The failure mileage was approximately 160,000.</t>
  </si>
  <si>
    <t>C/PB - FREESTYLE (D219) 2005-07 [05-07]</t>
  </si>
  <si>
    <t>PB - FREESTYLE / TAURUS X (08)</t>
  </si>
  <si>
    <t>PB - TAURUS X/FREESTYLE (NA-CAP)</t>
  </si>
  <si>
    <t>1FTPX14534F</t>
  </si>
  <si>
    <t xml:space="preserve">Door latch not working. Doors flies open. Frozen or stuck. Doesnt latch all the time very dangerous . Happens parked and while driving </t>
  </si>
  <si>
    <t xml:space="preserve">F-150 - 2004. Door latch not working. Doors flies open. Frozen or stuck. Doesnt latch all the time very dangerous . Happens parked and while driving </t>
  </si>
  <si>
    <t>1FT7W2B64HE</t>
  </si>
  <si>
    <t xml:space="preserve">When cold, the doors do not latch and will swing open when driving. It can be pretty alarming when kids are riding in the back. There was a recall, but Ford's fix does not work. I have been trying to resolve the issue for over 2 years now. Safety SHOULD be a priority for any organization as large as Ford. </t>
  </si>
  <si>
    <t xml:space="preserve">F-250 - 2017. When cold, the doors do not latch and will swing open when driving. It can be pretty alarming when kids are riding in the back. There was a recall, but Ford's fix does not work. I have been trying to resolve the issue for over 2 years now. Safety SHOULD be a priority for any organization as large as Ford. </t>
  </si>
  <si>
    <t>Continuing issue with the door latches freezing. 20deg weather truck sat all day in car port.  Opened driver door and would not latch closed.  Lock would not operate.  Had to drive holding the door shut.  Finally got home and repeatedly worked lock plunger to get in lock position.  Door then latched and then would NOT open.  Next day heated door latch thru side hole with heat gun to get to work.  After sitting 2 hrs again could not get door to latch closed.  Drove holding door closed.  If lock will move door will latch but then can not be opened from inside or outside.   Truck has had two recalls have been completed to fix issue.  Still having major issue.  In Midwest area.</t>
  </si>
  <si>
    <t>F-150 - 2018. Continuing issue with the door latches freezing. 20deg weather truck sat all day in car port.  Opened driver door and would not latch closed.  Lock would not operate.  Had to drive holding the door shut.  Finally got home and repeatedly worked lock plunger to get in lock position.  Door then latched and then would NOT open.  Next day heated door latch thru side hole with heat gun to get to work.  After sitting 2 hrs again could not get door to latch closed.  Drove holding door closed.  If lock will move door will latch but then can not be opened from inside or outside.   Truck has had two recalls have been completed to fix issue.  Still having major issue.  In Midwest area.</t>
  </si>
  <si>
    <t>Rear window shattered  while sitting in the driveway. Vehicle  was on and running  at the time warming up</t>
  </si>
  <si>
    <t>F-150 - 2016. Rear window shattered  while sitting in the driveway. Vehicle  was on and running  at the time warming up</t>
  </si>
  <si>
    <t>1FMCU9J95JU</t>
  </si>
  <si>
    <t>Door would not unlock when hand is placed on door handle with key fob nearby.  Had to use keypad on door.   Happens intermittently Also horn beeps by itself Driver seat memory wasnâ€™t automatically activated All intermittently</t>
  </si>
  <si>
    <t>ESCAPE - 2018. Door would not unlock when hand is placed on door handle with key fob nearby.  Had to use keypad on door.   Happens intermittently Also horn beeps by itself Driver seat memory wasnâ€™t automatically activated All intermittently</t>
  </si>
  <si>
    <t>1FTFW1EG8FF</t>
  </si>
  <si>
    <t xml:space="preserve">The windshield spraying system freezes when temperatures drop below freezing.  This is an extremely dangerous and hazardous situation. Even when using -35 degree windshield washer fluid (well below recommendation) my windshield has been frozen over and covered in grime.  The frozen system does not allow for the windshield to be sprayed and cleared. The vehicle is undriveable in this condition. This is a known problem with a technical bulletin issued.  Fordâ€™s resolution is that the customer pays for this remediation.  This is unsatisfactory as it is a clear design and safety flaw. </t>
  </si>
  <si>
    <t xml:space="preserve">F-150 - 2015. The windshield spraying system freezes when temperatures drop below freezing.  This is an extremely dangerous and hazardous situation. Even when using -35 degree windshield washer fluid (well below recommendation) my windshield has been frozen over and covered in grime.  The frozen system does not allow for the windshield to be sprayed and cleared. The vehicle is undriveable in this condition. This is a known problem with a technical bulletin issued.  Fordâ€™s resolution is that the customer pays for this remediation.  This is unsatisfactory as it is a clear design and safety flaw. </t>
  </si>
  <si>
    <t>1FTFX1EF2GF</t>
  </si>
  <si>
    <t>My door latch wouldn't close in the cold. And then it opened on the highway one day without me doing anything</t>
  </si>
  <si>
    <t>F-150 - 2016. My door latch wouldn't close in the cold. And then it opened on the highway one day without me doing anything</t>
  </si>
  <si>
    <t>1FT7W2BN0LE</t>
  </si>
  <si>
    <t>The contact owns a 2020 Ford F-250. The contact stated all the door latches were frozen and failed to keep the doors securely closed. The contact stated that the door ajar warning light was illuminated. The contact took the vehicle to the local dealer, where it was diagnosed with needing all door latches to be replaced. The vehicle was not repaired. Upon investigation, the contact associated the failure with Manufacturer Communications: 18N03 and FSA17S33; however, the dealer stated that the vehicle did not qualify for repairs due to the mileage. The manufacturer had not been informed of the failure. The failure mileage was approximately 20,000.</t>
  </si>
  <si>
    <t>Simmons Rockwell Ford, Inc.</t>
  </si>
  <si>
    <t>F-250 - 2020. The contact owns a 2020 Ford F-250. The contact stated all the door latches were frozen and failed to keep the doors securely closed. The contact stated that the door ajar warning light was illuminated. The contact took the vehicle to the local dealer, where it was diagnosed with needing all door latches to be replaced. The vehicle was not repaired. Upon investigation, the contact associated the failure with Manufacturer Communications: 18N03 and FSA17S33; however, the dealer stated that the vehicle did not qualify for repairs due to the mileage. The manufacturer had not been informed of the failure. The failure mileage was approximately 20,000.</t>
  </si>
  <si>
    <t>The tailgate continues to open/fall down at random times. The original recall was done 2/11/2020, invoice # 727930, Gosch Auto Group, Escondido, Ca. A second repair was performed 4/22/2021, invoice # 748913, Gosch Auto Group, Escondido, Ca. Since then the tailgate randomly opens. It will open as I pull out of my driveway. On 2/5/2022 the tailgate opened and a container of liquid fertilizer fell out. A gentleman was following behind the vehicle and saw it happen.</t>
  </si>
  <si>
    <t>F-250 - 2017. The tailgate continues to open/fall down at random times. The original recall was done 2/11/2020, invoice # 727930, Gosch Auto Group, Escondido, Ca. A second repair was performed 4/22/2021, invoice # 748913, Gosch Auto Group, Escondido, Ca. Since then the tailgate randomly opens. It will open as I pull out of my driveway. On 2/5/2022 the tailgate opened and a container of liquid fertilizer fell out. A gentleman was following behind the vehicle and saw it happen.</t>
  </si>
  <si>
    <t>Truck has the heated 3 piece power rear window. I used the remote start on the truck while parked in an open detached garage while outdoor temperature was +5 degrees Fahrenheit. After approximately 10 minutes of warmup time I approached the truck and the driver side section of the glass made a exploding sound. The window stayed in place but was shattered into thousands of small pieces. It only takes a few moments of internet searching to easily see that this is a know problem that has happened to over a thousand Ford F150 owners of simular years to mine 2014. When "remote start" is used the Rear Window defrost system automatically engages. There is a manufacturing or design flaw in the window or defrost control system on these Trucks. I was visiting my Mother in Wauwatosa WI 53226 when this incident occurred.</t>
  </si>
  <si>
    <t>F-150 - 2014. Truck has the heated 3 piece power rear window. I used the remote start on the truck while parked in an open detached garage while outdoor temperature was +5 degrees Fahrenheit. After approximately 10 minutes of warmup time I approached the truck and the driver side section of the glass made a exploding sound. The window stayed in place but was shattered into thousands of small pieces. It only takes a few moments of internet searching to easily see that this is a know problem that has happened to over a thousand Ford F150 owners of simular years to mine 2014. When "remote start" is used the Rear Window defrost system automatically engages. There is a manufacturing or design flaw in the window or defrost control system on these Trucks. I was visiting my Mother in Wauwatosa WI 53226 when this incident occurred.</t>
  </si>
  <si>
    <t>1FTFW1EG6FK</t>
  </si>
  <si>
    <t xml:space="preserve">Despite several recalls dealing the the doors freezing open due to water intrusion in the door latch cables, my left rear door froze open (again) last year the right rear door froze open. At both times the door had to be secured with a ratchet strap to take for repairs. Ford is unwilling this time to repair this defect at no cost. I can't be the only person with this safety issue. It gets cold in Montana, I shudder to think what would happen if a passenger fell out because the door won't latch or suddenly opened in the winter. </t>
  </si>
  <si>
    <t xml:space="preserve">F-150 - 2015. Despite several recalls dealing the the doors freezing open due to water intrusion in the door latch cables, my left rear door froze open (again) last year the right rear door froze open. At both times the door had to be secured with a ratchet strap to take for repairs. Ford is unwilling this time to repair this defect at no cost. I can't be the only person with this safety issue. It gets cold in Montana, I shudder to think what would happen if a passenger fell out because the door won't latch or suddenly opened in the winter. </t>
  </si>
  <si>
    <t>The contact owns a 2018 Ford F-150. The contact stated that while driving at an undisclosed speed, the tailgate unexpectedly opened. The vehicle was not diagnosed nor repaired by an independent mechanic or dealer. The manufacturer was not made aware of the failure. The contact related the failure to NHTSA Campaign Number: 21V983000 (Latches/Locks/Linkages) however, the VIN was not included in the recall. The failure mileage was approximately 50,000.</t>
  </si>
  <si>
    <t>F-150 - 2018. The contact owns a 2018 Ford F-150. The contact stated that while driving at an undisclosed speed, the tailgate unexpectedly opened. The vehicle was not diagnosed nor repaired by an independent mechanic or dealer. The manufacturer was not made aware of the failure. The contact related the failure to NHTSA Campaign Number: 21V983000 (Latches/Locks/Linkages) however, the VIN was not included in the recall. The failure mileage was approximately 50,000.</t>
  </si>
  <si>
    <t>When I left work my tailgate was closed and had not been opened for several days.  When I got home, my tailgate was open and all my tools had fallen out of the truck.  My truck was serviced 2 years ago for this type of issue.  The repair needed to be done twice as the first time my tailgate would no longer open at all.</t>
  </si>
  <si>
    <t>F-250 - 2019. When I left work my tailgate was closed and had not been opened for several days.  When I got home, my tailgate was open and all my tools had fallen out of the truck.  My truck was serviced 2 years ago for this type of issue.  The repair needed to be done twice as the first time my tailgate would no longer open at all.</t>
  </si>
  <si>
    <t>1FMJU2AT4JE</t>
  </si>
  <si>
    <t xml:space="preserve">Drivers door would not close. Took 10 months for the new door latch to get shipped to my local Ford dealer .  They charged us $ 708.00 to do the repair . </t>
  </si>
  <si>
    <t xml:space="preserve">EXPEDITION - 2018. Drivers door would not close. Took 10 months for the new door latch to get shipped to my local Ford dealer .  They charged us $ 708.00 to do the repair . </t>
  </si>
  <si>
    <t>5LMJJ2LTXKE</t>
  </si>
  <si>
    <t>The rear trunk latch disconnects from the car during any instance and projects the trunk open in a rapid manner. This issue occurred 3 times. The first time the vehicle was pulling into my garage and the trunk opened without prompting. The trunk smashed against the top of the garage and the facade of my home. Lincoln reviewed the electrical system and determined the event occurred without my involvement and replaced the latch. They did not call it a recall issue but did agree that they have seen it occur more than a few times. Subsequently, the issue occurred again. I was pulling into an indoor garage at a mall,  and the trunk opened voluntarily once again. This time no damage occurred as I pulled to the side and remedied the situation. The third occurrence happened a few days ago as I dropped my 10 year old off at home. The trunk once again voluntarily opened. Each time i could've been driving at a faster speed and each time these incidences occurred I had parts of my family in the vehicle. There were never any warning lamps and the manufacturer has gone silent with what the issue is. I am concerned that this can occur at a higher rate of speed with all of my children in the car.</t>
  </si>
  <si>
    <t>NAVIGATOR - 2019. The rear trunk latch disconnects from the car during any instance and projects the trunk open in a rapid manner. This issue occurred 3 times. The first time the vehicle was pulling into my garage and the trunk opened without prompting. The trunk smashed against the top of the garage and the facade of my home. Lincoln reviewed the electrical system and determined the event occurred without my involvement and replaced the latch. They did not call it a recall issue but did agree that they have seen it occur more than a few times. Subsequently, the issue occurred again. I was pulling into an indoor garage at a mall,  and the trunk opened voluntarily once again. This time no damage occurred as I pulled to the side and remedied the situation. The third occurrence happened a few days ago as I dropped my 10 year old off at home. The trunk once again voluntarily opened. Each time i could've been driving at a faster speed and each time these incidences occurred I had parts of my family in the vehicle. There were never any warning lamps and the manufacturer has gone silent with what the issue is. I am concerned that this can occur at a higher rate of speed with all of my children in the car.</t>
  </si>
  <si>
    <t>2FMDK3GC4BB</t>
  </si>
  <si>
    <t xml:space="preserve">I own a 2011 Ford Edge that has a reoccurring door latch issue. This is a well known issue with certain Ford Edge years. The door latches are defective and malfunction, causing a "door ajar" dash warning light and the interior lights come on. We have had all 4 door latches replaced, but I currently have one malfunctioning again. The last one I had replaced in 2018 was not covered under warranty, and cost me $350. I spoke with Ford and they refuse to reimburse me.  My daughter currently drives this car. It is unsafe when the interior lights come on at night when driving due to this issue. Ford should step up and recall these models with this problem.      </t>
  </si>
  <si>
    <t xml:space="preserve">EDGE - 2011. I own a 2011 Ford Edge that has a reoccurring door latch issue. This is a well known issue with certain Ford Edge years. The door latches are defective and malfunction, causing a "door ajar" dash warning light and the interior lights come on. We have had all 4 door latches replaced, but I currently have one malfunctioning again. The last one I had replaced in 2018 was not covered under warranty, and cost me $350. I spoke with Ford and they refuse to reimburse me.  My daughter currently drives this car. It is unsafe when the interior lights come on at night when driving due to this issue. Ford should step up and recall these models with this problem.      </t>
  </si>
  <si>
    <t>1FMDE5BH4ML</t>
  </si>
  <si>
    <t>The Wiper Motor or electrical controlling the Wiper Motor. When the two high wiper blade settings are selected, the wipers run for around 30-40 seconds, then slow down and eventually stop. You can watch it happen. This has happened while having snow and rain on my windshield. In order to get them to start going again full speed you need to turn the switch. I feel this takes my focus off of the road during unfriendly road conditions and puts me and others at risk. The condition has been reproduced by my dealership and I have had my truck to the dealership twice for this problem. The first time they replaced the motor and the second time they said they couldn't fix it. They compared it to another one on the dealers lot and it did the same thing. They said if a bulletin came out on the problem, they would contact me to get it fixed. There were no warning lights. This first happened a couple weeks after picking up my truck new from the dealership. I have a video of it, but cannot attach it. If needed, I can email it to you. Thank you</t>
  </si>
  <si>
    <t>BRONCO - 2021. The Wiper Motor or electrical controlling the Wiper Motor. When the two high wiper blade settings are selected, the wipers run for around 30-40 seconds, then slow down and eventually stop. You can watch it happen. This has happened while having snow and rain on my windshield. In order to get them to start going again full speed you need to turn the switch. I feel this takes my focus off of the road during unfriendly road conditions and puts me and others at risk. The condition has been reproduced by my dealership and I have had my truck to the dealership twice for this problem. The first time they replaced the motor and the second time they said they couldn't fix it. They compared it to another one on the dealers lot and it did the same thing. They said if a bulletin came out on the problem, they would contact me to get it fixed. There were no warning lights. This first happened a couple weeks after picking up my truck new from the dealership. I have a video of it, but cannot attach it. If needed, I can email it to you. Thank you</t>
  </si>
  <si>
    <t>DOOR WELDS BROKEN AT DOOR Check ARM MOUNTING POINT. NEEDS REPLACE DOOR.</t>
  </si>
  <si>
    <t>ESCAPE - 2020. DOOR WELDS BROKEN AT DOOR Check ARM MOUNTING POINT. NEEDS REPLACE DOOR.</t>
  </si>
  <si>
    <t>The contact owns a 2021 Ford F-150. The contact stated while driving approximately 45 MPH at night, the low-beam headlights were very dim. The contact stated no warning light was illuminated. The contact took the vehicle back to his residence and noticed that both headlights were completely fogged over. The contact drove the vehicle to a local dealer, where it was diagnosed and the contact was informed that the fogging was normal. The vehicle was not repaired. The manufacturer had been informed of the failure and the contact was informed that the headlamp fogging was normal. The failure mileage was approximately 597.</t>
  </si>
  <si>
    <t>HEADLIGHTS | CONDENSATION</t>
  </si>
  <si>
    <t>Romeo Ford of Kingston, LLC</t>
  </si>
  <si>
    <t>F-150 - 2021. The contact owns a 2021 Ford F-150. The contact stated while driving approximately 45 MPH at night, the low-beam headlights were very dim. The contact stated no warning light was illuminated. The contact took the vehicle back to his residence and noticed that both headlights were completely fogged over. The contact drove the vehicle to a local dealer, where it was diagnosed and the contact was informed that the fogging was normal. The vehicle was not repaired. The manufacturer had been informed of the failure and the contact was informed that the headlamp fogging was normal. The failure mileage was approximately 597.</t>
  </si>
  <si>
    <t>1FTEW1CP9FF</t>
  </si>
  <si>
    <t xml:space="preserve">The rear passenger doors, more commonly the passenger rear door will not unlock. On several occasions I have had to repeatedly lock and then unlock the door system to eventually enable the doors to open. This poses as a potential safety hazard if the driver and/or front passenger were incapacitated. The rear passengers could potentially be trapped in the vehicle and unable to reach a safe distance in the event of a fire or water hazard. </t>
  </si>
  <si>
    <t xml:space="preserve">F-150 - 2015. The rear passenger doors, more commonly the passenger rear door will not unlock. On several occasions I have had to repeatedly lock and then unlock the door system to eventually enable the doors to open. This poses as a potential safety hazard if the driver and/or front passenger were incapacitated. The rear passengers could potentially be trapped in the vehicle and unable to reach a safe distance in the event of a fire or water hazard. </t>
  </si>
  <si>
    <t xml:space="preserve"> The contact's wife owns a 2017 Ford Explorer. The contact stated that while his wife was driving 25 MPH, the defroster was engaged but failed to respond and the windshield became foggy. The contact's wife pulled to the side of the road and wiped the windshield. The contact stated that his wife then disengaged and reengaged the defroster however, the failure persisted. The contact stated that his wife continued to drive the vehicle and almost was involved in an accident. The contact stated that the failure had been reoccurring while the defroster was engaged and the blower motor would blow air through the vents. The dealer and the manufacturer were not notified of the failure. The vehicle was not diagnosed or repaired. The failure mileage was approximately 69,000.</t>
  </si>
  <si>
    <t>EXPLORER - 2017.  The contact's wife owns a 2017 Ford Explorer. The contact stated that while his wife was driving 25 MPH, the defroster was engaged but failed to respond and the windshield became foggy. The contact's wife pulled to the side of the road and wiped the windshield. The contact stated that his wife then disengaged and reengaged the defroster however, the failure persisted. The contact stated that his wife continued to drive the vehicle and almost was involved in an accident. The contact stated that the failure had been reoccurring while the defroster was engaged and the blower motor would blow air through the vents. The dealer and the manufacturer were not notified of the failure. The vehicle was not diagnosed or repaired. The failure mileage was approximately 69,000.</t>
  </si>
  <si>
    <t>The rear power door locks freeze and won't latch in cold temperatures 15-20 degrees F, unable to keep the doors closed, cannot operate the truck safely. The power lock assembly fail to respond in freezing cold weather.</t>
  </si>
  <si>
    <t>F-150 - 2016. The rear power door locks freeze and won't latch in cold temperatures 15-20 degrees F, unable to keep the doors closed, cannot operate the truck safely. The power lock assembly fail to respond in freezing cold weather.</t>
  </si>
  <si>
    <t xml:space="preserve">Driver door â€œb pillarâ€ trim 3m stripping peels off allowing trim to catch air underneath and snap in half. $300 replacement piece </t>
  </si>
  <si>
    <t xml:space="preserve">EXPLORER - 2017. Driver door â€œb pillarâ€ trim 3m stripping peels off allowing trim to catch air underneath and snap in half. $300 replacement piece </t>
  </si>
  <si>
    <t>Both back doors of explorer closed at same time and back window completely shattered. It was cracked around edges and had a giant hole in it.  (Husband took the photos and didnâ€™t take one of whole window.)</t>
  </si>
  <si>
    <t>EXPLORER - 2017. Both back doors of explorer closed at same time and back window completely shattered. It was cracked around edges and had a giant hole in it.  (Husband took the photos and didnâ€™t take one of whole window.)</t>
  </si>
  <si>
    <t>The contact owns a 2018 Ford Explorer. The contact stated while driving 70 mph on the highway, y a piece of Sop A-pillar trim came off on the passenger side. The contact stated no warning light was illuminated. The contact took the vehicle to a local dealer, where it was diagnosed with needing the pillar trim to be replaced. The vehicle was repaired. The manufacturer had been informed of the failure. The failure mileage was approximately  38,000.</t>
  </si>
  <si>
    <t>Dondelinger Ford</t>
  </si>
  <si>
    <t>EXPLORER - 2018. The contact owns a 2018 Ford Explorer. The contact stated while driving 70 mph on the highway, y a piece of Sop A-pillar trim came off on the passenger side. The contact stated no warning light was illuminated. The contact took the vehicle to a local dealer, where it was diagnosed with needing the pillar trim to be replaced. The vehicle was repaired. The manufacturer had been informed of the failure. The failure mileage was approximately  38,000.</t>
  </si>
  <si>
    <t>The contact owns a 2017 Ford Explorer. The contact stated while driving approximately 55 MPH, the front driverâ€™s side the keypad on the door detached from the vehicle and was hanging on by a wire. The contact stated that the liftgate ajar warning light was illuminated however, she was unable to open the liftgate. The contact took the vehicle to the local dealer and the dealer was made aware of the failure. The contact also requested that the vehicle be serviced and the recalls associated with the VIN be repaired. The vehicle was not diagnosed or repaired. The manufacturer had been informed of the failure. The failure mileage was approximately 112,000.</t>
  </si>
  <si>
    <t>EXPLORER - 2017. The contact owns a 2017 Ford Explorer. The contact stated while driving approximately 55 MPH, the front driverâ€™s side the keypad on the door detached from the vehicle and was hanging on by a wire. The contact stated that the liftgate ajar warning light was illuminated however, she was unable to open the liftgate. The contact took the vehicle to the local dealer and the dealer was made aware of the failure. The contact also requested that the vehicle be serviced and the recalls associated with the VIN be repaired. The vehicle was not diagnosed or repaired. The manufacturer had been informed of the failure. The failure mileage was approximately 112,000.</t>
  </si>
  <si>
    <t>1FMCU9G69MU</t>
  </si>
  <si>
    <t>Passenger wiper arm comes loose and does not maintain position, causing wiper to either not work at all or misalign and cross the driver side wiper. Result is impaired visibility. Both episodes occurred in winter weather. Have had two episodes so far (1/12/22, 2/11/22) both requiring dealer service to re-align wipers to factory spec and tighten. On 2/11/22 both wipers became entangled during freeway driving, destroying both wiper blades and causing dangerous driving conditions due to poor visibility in rainy conditions.   On 1/12/12 the dealer's service adviser showed owner location of the screw that holds wiper, and advised that when it comes loose, here's how to tighten it then come to dealer for it to be returned to factory spec. On 2/11/22 the dealer's service tech blamed driver for using windshield wipers "with powerful motors" when it is rainy/icy outside.</t>
  </si>
  <si>
    <t>ESCAPE - 2021. Passenger wiper arm comes loose and does not maintain position, causing wiper to either not work at all or misalign and cross the driver side wiper. Result is impaired visibility. Both episodes occurred in winter weather. Have had two episodes so far (1/12/22, 2/11/22) both requiring dealer service to re-align wipers to factory spec and tighten. On 2/11/22 both wipers became entangled during freeway driving, destroying both wiper blades and causing dangerous driving conditions due to poor visibility in rainy conditions.   On 1/12/12 the dealer's service adviser showed owner location of the screw that holds wiper, and advised that when it comes loose, here's how to tighten it then come to dealer for it to be returned to factory spec. On 2/11/22 the dealer's service tech blamed driver for using windshield wipers "with powerful motors" when it is rainy/icy outside.</t>
  </si>
  <si>
    <t>1FTFW1EF1EF</t>
  </si>
  <si>
    <t xml:space="preserve">Rear, 3 piece window with center slider, driver side window shattered with no incident or impact. Online research suggested possible rear window defrost malfunction. </t>
  </si>
  <si>
    <t xml:space="preserve">F-150 - 2014. Rear, 3 piece window with center slider, driver side window shattered with no incident or impact. Online research suggested possible rear window defrost malfunction. </t>
  </si>
  <si>
    <t>2FMDK3KC9DB</t>
  </si>
  <si>
    <t xml:space="preserve">Passenger side door latch will not engage </t>
  </si>
  <si>
    <t xml:space="preserve">EDGE - 2013. Passenger side door latch will not engage </t>
  </si>
  <si>
    <t>1FTFW1CF3EK</t>
  </si>
  <si>
    <t>DRIVER SIDE BACK GLASS SHATTERED DUE TO WINDOW DEFROST ON REMOTE START UP. HEATING ELEMENT IN GLASS SHORTED OUT, ARCED, BEGAN SMOKING AND SHATTERED THE GLASS.</t>
  </si>
  <si>
    <t>F-150 - 2014. DRIVER SIDE BACK GLASS SHATTERED DUE TO WINDOW DEFROST ON REMOTE START UP. HEATING ELEMENT IN GLASS SHORTED OUT, ARCED, BEGAN SMOKING AND SHATTERED THE GLASS.</t>
  </si>
  <si>
    <t>1FMSK8FH9LG</t>
  </si>
  <si>
    <t xml:space="preserve">I was driving my car in the afternoon &amp; heard a pop. My windshield randomly cracked. It cracked at the base of the car about 2 inches up from where it meets the frame. Then it cracked across 3/4 of the windshield </t>
  </si>
  <si>
    <t xml:space="preserve">EXPLORER - 2020. I was driving my car in the afternoon &amp; heard a pop. My windshield randomly cracked. It cracked at the base of the car about 2 inches up from where it meets the frame. Then it cracked across 3/4 of the windshield </t>
  </si>
  <si>
    <t>1FTFW1CT7EK</t>
  </si>
  <si>
    <t xml:space="preserve">Unknown. Rear window suddenly shattered cause may be from defroster system. Iâ€™ve been reading several other drivers having the same issue with their rear window suddenly shattering when having the defroster running </t>
  </si>
  <si>
    <t xml:space="preserve">F-150 - 2014. Unknown. Rear window suddenly shattered cause may be from defroster system. Iâ€™ve been reading several other drivers having the same issue with their rear window suddenly shattering when having the defroster running </t>
  </si>
  <si>
    <t>2FMTK4J8XFB</t>
  </si>
  <si>
    <t>Vehicle was parked inside my garage I had used earlier in the day. I heard a loud noise and went out to find the rear window had exploded on its own . There was bits of glass all over the garage floor and cracks running through the window and I could hear it popping as I stood there. Dealer stated this is not covered. The window was not damaged prior to exploding . When I contacted Safelite, they asked if it was an Edge, they had been seeing a few of them. I have photos available.</t>
  </si>
  <si>
    <t>EDGE - 2015. Vehicle was parked inside my garage I had used earlier in the day. I heard a loud noise and went out to find the rear window had exploded on its own . There was bits of glass all over the garage floor and cracks running through the window and I could hear it popping as I stood there. Dealer stated this is not covered. The window was not damaged prior to exploding . When I contacted Safelite, they asked if it was an Edge, they had been seeing a few of them. I have photos available.</t>
  </si>
  <si>
    <t>2FMDK4JCXCB</t>
  </si>
  <si>
    <t xml:space="preserve">I believe the sunroof package to be defective as well as the electric system that is connected to the systems. I have brought the issue up with the dealership and they did not perform a proper diagnostic on the part to report any issues. I believe this is a safety issue as the windows and back gate open without prompt. I don't use the sunroof because it hasn't opened since a short time after my purchase. When the sunroof opened I tried to close it and the element that closes it popped above my head and threw the panoramic glass off the track. I took the vehicle in to point of purchase and they did not perform a proper diagnostic on it to tell me whether it was safe to close or not. So if this could be resolved I would appreciate it. When I went online to trouble shoot a solution or cause I found similar cases of issue with the panoramic sunroof components. Thank you. </t>
  </si>
  <si>
    <t xml:space="preserve">EDGE - 2012. I believe the sunroof package to be defective as well as the electric system that is connected to the systems. I have brought the issue up with the dealership and they did not perform a proper diagnostic on the part to report any issues. I believe this is a safety issue as the windows and back gate open without prompt. I don't use the sunroof because it hasn't opened since a short time after my purchase. When the sunroof opened I tried to close it and the element that closes it popped above my head and threw the panoramic glass off the track. I took the vehicle in to point of purchase and they did not perform a proper diagnostic on it to tell me whether it was safe to close or not. So if this could be resolved I would appreciate it. When I went online to trouble shoot a solution or cause I found similar cases of issue with the panoramic sunroof components. Thank you. </t>
  </si>
  <si>
    <t>1FTEW1EP2GK</t>
  </si>
  <si>
    <t xml:space="preserve">we bought this used truck from the ford dealership only 3 months prior! the car max report and other research we did before buying showed 0 issues like this with the truck. we used auto start, which does turn rear defrost on max, leaving a store parking lot. driving through parking lot pulling up to stop light less than 5 minutes after starting truck and as we begin to slow down we heard a terrifying loud explosion sound. we turned around and the entire rear windshield had shattered into tiny glass pieces. some small pieces of glass hit us and some was on the backseat and on the truck bed cover. there were no significant holes of any size or items around the inside or outside of the truck that could have caused the damage.  thankfully we were slowing down while driving otherwise we could have been in a wreck with how loud the sound was! dealership we bought it from refused to acknowledge the issue or even help pay for damage! no warning lights or anything else showed up before or after it happened. we did our reasearch after to find what caused it and now it is obvious based on others reported experiences that it was from the rear defrost being on thanks to the auro start function. we still have not had it fixed since quotes from dealership and 3rd party places without insurance are around $700-$1000. with insurance we would have to pay a $500 deductible and they would cover the rest. we have a powerslide window on the rear windshield to which increases the cost too! we even paid the dealership the extra several hundred dollars for the extended warrenty when we bought the truck and they refuse to cover anything with glass! no resolution yet just trying to get Ford to fix their own defect issues by continuing to contact them. </t>
  </si>
  <si>
    <t xml:space="preserve">F-150 - 2016. we bought this used truck from the ford dealership only 3 months prior! the car max report and other research we did before buying showed 0 issues like this with the truck. we used auto start, which does turn rear defrost on max, leaving a store parking lot. driving through parking lot pulling up to stop light less than 5 minutes after starting truck and as we begin to slow down we heard a terrifying loud explosion sound. we turned around and the entire rear windshield had shattered into tiny glass pieces. some small pieces of glass hit us and some was on the backseat and on the truck bed cover. there were no significant holes of any size or items around the inside or outside of the truck that could have caused the damage.  thankfully we were slowing down while driving otherwise we could have been in a wreck with how loud the sound was! dealership we bought it from refused to acknowledge the issue or even help pay for damage! no warning lights or anything else showed up before or after it happened. we did our reasearch after to find what caused it and now it is obvious based on others reported experiences that it was from the rear defrost being on thanks to the auro start function. we still have not had it fixed since quotes from dealership and 3rd party places without insurance are around $700-$1000. with insurance we would have to pay a $500 deductible and they would cover the rest. we have a powerslide window on the rear windshield to which increases the cost too! we even paid the dealership the extra several hundred dollars for the extended warrenty when we bought the truck and they refuse to cover anything with glass! no resolution yet just trying to get Ford to fix their own defect issues by continuing to contact them. </t>
  </si>
  <si>
    <t>1FTEW1EG5HF</t>
  </si>
  <si>
    <t>Rear window shattered with defrost on.</t>
  </si>
  <si>
    <t>F-150 - 2017. Rear window shattered with defrost on.</t>
  </si>
  <si>
    <t>Driving on Interstate 95 at 70mph, windshield pillar on left side broke away and hit a gentleman on a motorcycle behind me in the face shield of his helmet. I pulled over to apologize profusely. Right side is loose aswell and plastic abs wiper Cowl is dry rotted and flapping making noisy whistling. Under 65K miles. It started at 45K. This is terrifying and now a eyesore. Please investigate this.</t>
  </si>
  <si>
    <t>EXPLORER - 2017. Driving on Interstate 95 at 70mph, windshield pillar on left side broke away and hit a gentleman on a motorcycle behind me in the face shield of his helmet. I pulled over to apologize profusely. Right side is loose aswell and plastic abs wiper Cowl is dry rotted and flapping making noisy whistling. Under 65K miles. It started at 45K. This is terrifying and now a eyesore. Please investigate this.</t>
  </si>
  <si>
    <t>1FAHP35N38W</t>
  </si>
  <si>
    <t>Both Front Door latches have failed and will not open from the outside</t>
  </si>
  <si>
    <t>Wyoming</t>
  </si>
  <si>
    <t>FOCUS - 2008. Both Front Door latches have failed and will not open from the outside</t>
  </si>
  <si>
    <t>1FTEW1EF6HK</t>
  </si>
  <si>
    <t>DRIVERS DOOR FREEZES UP. WHEN YOU DO GET IT OPEN, IT WON'T LATCH SHUT</t>
  </si>
  <si>
    <t>F-150 - 2017. DRIVERS DOOR FREEZES UP. WHEN YOU DO GET IT OPEN, IT WON'T LATCH SHUT</t>
  </si>
  <si>
    <t>The passenger side door would not lock. The door appeared to be closed, but when I drove about 300 feet, the door flew open. I had to keep hitting the lock button and slam the door closed before the door actually locked. The outside temperature was 22 degrees Fahrenheit. This happened to me one another time, also when the outside temperature was below freezing.</t>
  </si>
  <si>
    <t>F-150 - 2018. The passenger side door would not lock. The door appeared to be closed, but when I drove about 300 feet, the door flew open. I had to keep hitting the lock button and slam the door closed before the door actually locked. The outside temperature was 22 degrees Fahrenheit. This happened to me one another time, also when the outside temperature was below freezing.</t>
  </si>
  <si>
    <t>1FM5K8B81HG</t>
  </si>
  <si>
    <t xml:space="preserve">Window trim flew off while driving striking another cars windshield. Causing that driver to swerve. </t>
  </si>
  <si>
    <t xml:space="preserve">EXPLORER - 2017. Window trim flew off while driving striking another cars windshield. Causing that driver to swerve. </t>
  </si>
  <si>
    <t>1FT8X3BNXNE</t>
  </si>
  <si>
    <t xml:space="preserve">02/05/2022: Severe ice storm in Northeast. Windshield adequately thawed and cleared with ice pieces and snow remaining in windshield wiper "bay". Upon energizing windshield wipers in preparation for departure, wipers made several clearing swipes with minor resistance when the driver's side wiper disengaged. After investigation the following theoretical engineering/design flaws were noted: 1) windshield wiper arm hub is larger than splined shaft not allowing 360-degree engagement on spined shaft. Ford has chosen a keyseat in the shaft and a keyway in the hub combined with a key to make the assembly a keyed joint in what appears to be an effort to make a satisfactory drive assembly. 2) The wiper arm is retained on the splined shaft with a spring-loaded lever recessed in a groove. This spring-loaded lever is neither strong nor protected. 3) the wiper arm and blade are heavily spring-loaded on the windshield.  My theory is that the ice debris became lodged beneath the wiper arm hub forcing the wiper arm retention lever open (note: lever can be displaced by your thumbnail) popping the wiper arm up with the assistance of the heavily preloaded spring force downward on the windshield. The key fell out when the arm was displaced which left the assembly disengaged from the splined shaft. The key was found in the bay.  It is my contention that this assembly poses a serious safety issue for these vehicles. They are purchased to be used in inclement weather (i.e.: snowplowing) and there is not a reliable windshield wiper arm to shaft retention device nor an adequate drive spline. Had this happened while I was driving down the road (especially in inclement weather), it would have been an immediate and severe safety crisis which could have been disastrous. </t>
  </si>
  <si>
    <t>FRONT WIPER ARM | LOOSE / DETACHED</t>
  </si>
  <si>
    <t xml:space="preserve">F-350 SD - 2022. 02/05/2022: Severe ice storm in Northeast. Windshield adequately thawed and cleared with ice pieces and snow remaining in windshield wiper "bay". Upon energizing windshield wipers in preparation for departure, wipers made several clearing swipes with minor resistance when the driver's side wiper disengaged. After investigation the following theoretical engineering/design flaws were noted: 1) windshield wiper arm hub is larger than splined shaft not allowing 360-degree engagement on spined shaft. Ford has chosen a keyseat in the shaft and a keyway in the hub combined with a key to make the assembly a keyed joint in what appears to be an effort to make a satisfactory drive assembly. 2) The wiper arm is retained on the splined shaft with a spring-loaded lever recessed in a groove. This spring-loaded lever is neither strong nor protected. 3) the wiper arm and blade are heavily spring-loaded on the windshield.  My theory is that the ice debris became lodged beneath the wiper arm hub forcing the wiper arm retention lever open (note: lever can be displaced by your thumbnail) popping the wiper arm up with the assistance of the heavily preloaded spring force downward on the windshield. The key fell out when the arm was displaced which left the assembly disengaged from the splined shaft. The key was found in the bay.  It is my contention that this assembly poses a serious safety issue for these vehicles. They are purchased to be used in inclement weather (i.e.: snowplowing) and there is not a reliable windshield wiper arm to shaft retention device nor an adequate drive spline. Had this happened while I was driving down the road (especially in inclement weather), it would have been an immediate and severe safety crisis which could have been disastrous. </t>
  </si>
  <si>
    <t>My 2013 ford edge has the sunroof rails broken . i think because they are made out of plastic. So the only thing holding the front of the glass is some wires to prevent it from the glass from catching air and catching air borne which will shatter the glass. Im really scare to take the freeway.</t>
  </si>
  <si>
    <t>EDGE - 2013. My 2013 ford edge has the sunroof rails broken . i think because they are made out of plastic. So the only thing holding the front of the glass is some wires to prevent it from the glass from catching air and catching air borne which will shatter the glass. Im really scare to take the freeway.</t>
  </si>
  <si>
    <t>1FMCU9H95DU</t>
  </si>
  <si>
    <t>Both of my windshield wipers completely stopped working. The cost would be over a grand to fix it. Seems like a common issue with this car. Beyond dangerous! My car has 74,000 miles on it.</t>
  </si>
  <si>
    <t>ESCAPE - 2013. Both of my windshield wipers completely stopped working. The cost would be over a grand to fix it. Seems like a common issue with this car. Beyond dangerous! My car has 74,000 miles on it.</t>
  </si>
  <si>
    <t>3FA6P0HR7DR</t>
  </si>
  <si>
    <t xml:space="preserve">Went to the grocery store and put the grocery's in the rear passenger area. The door failed to latch properly and had to drive home very slowly. As it was every time we turned, the door would come open. </t>
  </si>
  <si>
    <t xml:space="preserve">FUSION - 2013. Went to the grocery store and put the grocery's in the rear passenger area. The door failed to latch properly and had to drive home very slowly. As it was every time we turned, the door would come open. </t>
  </si>
  <si>
    <t>1FTFW1EF1DK</t>
  </si>
  <si>
    <t xml:space="preserve">I was driving on a cold morning and turned on the rear defrost on back window.  The window exploded and shattered.  Nothing hit the window only the activation of the defrost control.  The issue is that I thought someone shot at me. Could have caused an accident and I'm glad my kids weren't in the back.  Several others have complained of this happening found here: https://urldefense.com/v3/__https://na2.documents.adobe.com/public/esign?tsid=CBFCIBAA3AAABLblqZhBi2sKT8kHKR2dVwWahetRcpYfMI2zeGQTS6VmNcTay5AowW5wyN0xFDVsdp574jhTK0rROeQf5ahG9zfQvvwrk&amp;__;!!NoSwA-eRAg!XLiAEfNB2Zvs_6PIZ6Gemp0S1Z_diUhk-wnZ30T9JgbPZbkVUSkK7517boFEbR8F$  </t>
  </si>
  <si>
    <t xml:space="preserve">F-150 - 2013. I was driving on a cold morning and turned on the rear defrost on back window.  The window exploded and shattered.  Nothing hit the window only the activation of the defrost control.  The issue is that I thought someone shot at me. Could have caused an accident and I'm glad my kids weren't in the back.  Several others have complained of this happening found here: https://urldefense.com/v3/__https://na2.documents.adobe.com/public/esign?tsid=CBFCIBAA3AAABLblqZhBi2sKT8kHKR2dVwWahetRcpYfMI2zeGQTS6VmNcTay5AowW5wyN0xFDVsdp574jhTK0rROeQf5ahG9zfQvvwrk&amp;__;!!NoSwA-eRAg!XLiAEfNB2Zvs_6PIZ6Gemp0S1Z_diUhk-wnZ30T9JgbPZbkVUSkK7517boFEbR8F$  </t>
  </si>
  <si>
    <t>1FTEW1CF9GK</t>
  </si>
  <si>
    <t xml:space="preserve">2016 F150 47,000 miles. Rear glass shattered for no apparent reason, impairing rear vision. This is a known documented problem for thousands of owners have complained to Ford with no resolve unless it is under warranty. </t>
  </si>
  <si>
    <t xml:space="preserve">F-150 - 2016. 2016 F150 47,000 miles. Rear glass shattered for no apparent reason, impairing rear vision. This is a known documented problem for thousands of owners have complained to Ford with no resolve unless it is under warranty. </t>
  </si>
  <si>
    <t>1FMCU0JD2HU</t>
  </si>
  <si>
    <t>Purchased a 2017 Ford Escape Titanium in lighting blue in October 2019. Now it's February 2022, the odometer reads 32,500 miles, and the paint is peeling on the driver's side next to the windshield. The warranty does not cover this issue. No accidents.</t>
  </si>
  <si>
    <t>ESCAPE - 2017. Purchased a 2017 Ford Escape Titanium in lighting blue in October 2019. Now it's February 2022, the odometer reads 32,500 miles, and the paint is peeling on the driver's side next to the windshield. The warranty does not cover this issue. No accidents.</t>
  </si>
  <si>
    <t>1FT8W4DTXKE</t>
  </si>
  <si>
    <t xml:space="preserve"> Truck has experienced multiple occasions of "death wobble" since purchase. Excessive unexplained tire wear on the passenger front tire. On second tire on passenger front. Have 81k miles on truck and all other tires are wearing normal. Have had truck in alignment twice with no issues showing with alignment, wheels have been balanced.  Ford service tech contacted Ford engineer and told me to increase air pressure to 100psi on front tires, I questioned this since door tag states 90psi. Still same issues, all recalls have been done. Passenger front tire is almost bald and need to purchase new tires at $400 plus, seems stupid to put new tires on and not resolve issue. I have worked with Ford dealership, two independent tire stores, Continental tire engineer, and have asked many mechanics about this with no answers.  The other issue is the power tailgate will open on its own. This has occurred twice while driving. Once is while I was pulling fifth wheel and tailgate opened. Spilling out a 70 qt cooler carrying 40+ water bottles and a stand for my grill. I have no knowledge at what time this happened during trip, no dash indicator or warning. The second time this happened is we were towing a horse trailer and it opened. The only warning was when we made a turn and the trailer wheel jack pinched against the tailgate and bent both the tailgate and trailer jack.  Ford had a recall on tailgate which was performed prior to these incidents. Wire harness was replaced in between events at Ford dealership. Dealership answer now is to disable rear button to open tailgate, also since tailgate is bent it will bind and not open sometimes. I think it's funny that there is a warning light for the hood if unlatched, and prior to disabling rear button I had to push the door lock button to open tailgate. To me it's a design issue because the female connector faces up and plugs into male connector, where moisture can get in.  All these are safety issues putting me and others in danger.</t>
  </si>
  <si>
    <t>F-450 - 2019.  Truck has experienced multiple occasions of "death wobble" since purchase. Excessive unexplained tire wear on the passenger front tire. On second tire on passenger front. Have 81k miles on truck and all other tires are wearing normal. Have had truck in alignment twice with no issues showing with alignment, wheels have been balanced.  Ford service tech contacted Ford engineer and told me to increase air pressure to 100psi on front tires, I questioned this since door tag states 90psi. Still same issues, all recalls have been done. Passenger front tire is almost bald and need to purchase new tires at $400 plus, seems stupid to put new tires on and not resolve issue. I have worked with Ford dealership, two independent tire stores, Continental tire engineer, and have asked many mechanics about this with no answers.  The other issue is the power tailgate will open on its own. This has occurred twice while driving. Once is while I was pulling fifth wheel and tailgate opened. Spilling out a 70 qt cooler carrying 40+ water bottles and a stand for my grill. I have no knowledge at what time this happened during trip, no dash indicator or warning. The second time this happened is we were towing a horse trailer and it opened. The only warning was when we made a turn and the trailer wheel jack pinched against the tailgate and bent both the tailgate and trailer jack.  Ford had a recall on tailgate which was performed prior to these incidents. Wire harness was replaced in between events at Ford dealership. Dealership answer now is to disable rear button to open tailgate, also since tailgate is bent it will bind and not open sometimes. I think it's funny that there is a warning light for the hood if unlatched, and prior to disabling rear button I had to push the door lock button to open tailgate. To me it's a design issue because the female connector faces up and plugs into male connector, where moisture can get in.  All these are safety issues putting me and others in danger.</t>
  </si>
  <si>
    <t>The driver's side door doesn't unlock. The locking mechanism gets stuck in the locked position and the door will not open as it won't unlock. Has happened 9 times in the past 48 hours during a total of 7 outings. It puts the driver at risk if they need to quickly get out or get in the vehicle.  I took it to the dealership today and it would not unlock for me to exit the vehicle. They tested the mechanisms involved and all function so not parts replaced. There are no warnings when this happens. First started on 2/22/2022.  In my online research, it is happening for others with this type of vehicle including police vehicles which is a huge safety issue for them if they can't exit the vehicle when necessary.</t>
  </si>
  <si>
    <t>EXPLORER - 2020. The driver's side door doesn't unlock. The locking mechanism gets stuck in the locked position and the door will not open as it won't unlock. Has happened 9 times in the past 48 hours during a total of 7 outings. It puts the driver at risk if they need to quickly get out or get in the vehicle.  I took it to the dealership today and it would not unlock for me to exit the vehicle. They tested the mechanisms involved and all function so not parts replaced. There are no warnings when this happens. First started on 2/22/2022.  In my online research, it is happening for others with this type of vehicle including police vehicles which is a huge safety issue for them if they can't exit the vehicle when necessary.</t>
  </si>
  <si>
    <t>1FTEX1E89HF</t>
  </si>
  <si>
    <t xml:space="preserve">Drivers side door does not latch after rain and a freeze. This has happened 3 times. Today was the first time the passenger side door flew open while driving. It seems to be fixed when the car heats up.  There was a recall on other versions of the F-150 for this exact issue but apparently not on this one. It seems to have the same issue. </t>
  </si>
  <si>
    <t xml:space="preserve">F-150 - 2017. Drivers side door does not latch after rain and a freeze. This has happened 3 times. Today was the first time the passenger side door flew open while driving. It seems to be fixed when the car heats up.  There was a recall on other versions of the F-150 for this exact issue but apparently not on this one. It seems to have the same issue. </t>
  </si>
  <si>
    <t xml:space="preserve">My drivers side door latch went on my 2016 Ford Focus with just 36,000 miles although there are prior recalls for these to be replaced on these vehicles my vin was not one so I am being forced to pay over 600.00 for an original part failing on a car with 36,000 miles </t>
  </si>
  <si>
    <t xml:space="preserve">FOCUS - 2016. My drivers side door latch went on my 2016 Ford Focus with just 36,000 miles although there are prior recalls for these to be replaced on these vehicles my vin was not one so I am being forced to pay over 600.00 for an original part failing on a car with 36,000 miles </t>
  </si>
  <si>
    <t>1FTFW1EF0CF</t>
  </si>
  <si>
    <t xml:space="preserve">There was frost on the rear window. While the car was in park and warming up I turned on the rear defroster. I started to smell a burning smell. There was a loud bang and back left window panel completely shattered.   No one was injured thankfully, but if the glass would have blown out and we had our baby or passengers in the back there could have been injury. I am not only concerned about the glass shattering, but the fact that there was a burning smell.   I have found several forums where people report the same issue across many years of F150s (2010-2019). Defroster is turned on and the back window shatters.   I contacted Ford and they will not do anything because the vehicle is out of the warranty period. Sounds like there is something faulty that they need to fix or issue a recall. I reached out to my insurance company and after I get a few quotes I may file a claim depending on the replacement cost and my deductible amount.  Only other "symptom" was the smell of burning right before the glass shattered. </t>
  </si>
  <si>
    <t xml:space="preserve">F-150 - 2012. There was frost on the rear window. While the car was in park and warming up I turned on the rear defroster. I started to smell a burning smell. There was a loud bang and back left window panel completely shattered.   No one was injured thankfully, but if the glass would have blown out and we had our baby or passengers in the back there could have been injury. I am not only concerned about the glass shattering, but the fact that there was a burning smell.   I have found several forums where people report the same issue across many years of F150s (2010-2019). Defroster is turned on and the back window shatters.   I contacted Ford and they will not do anything because the vehicle is out of the warranty period. Sounds like there is something faulty that they need to fix or issue a recall. I reached out to my insurance company and after I get a few quotes I may file a claim depending on the replacement cost and my deductible amount.  Only other "symptom" was the smell of burning right before the glass shattered. </t>
  </si>
  <si>
    <t>1FTEW1CP8LK</t>
  </si>
  <si>
    <t>Truck turned over but display was blank and all gauges read off. Front windows would not roll down. The check manual(wrench) was indicated on the DIC. Truck had been shifting strangely for a few days and itâ€™s performance seems diminished. Will be checked at dealer. Battery checked and no problems nor loose cables found.</t>
  </si>
  <si>
    <t>F-150 - 2020. Truck turned over but display was blank and all gauges read off. Front windows would not roll down. The check manual(wrench) was indicated on the DIC. Truck had been shifting strangely for a few days and itâ€™s performance seems diminished. Will be checked at dealer. Battery checked and no problems nor loose cables found.</t>
  </si>
  <si>
    <t>1FMCU0F67LU</t>
  </si>
  <si>
    <t xml:space="preserve">Heard a popping sound and when opened the door it will not close.  The tack welding broke off the door causing it not to close.  Not under warranty. </t>
  </si>
  <si>
    <t xml:space="preserve">ESCAPE - 2020. Heard a popping sound and when opened the door it will not close.  The tack welding broke off the door causing it not to close.  Not under warranty. </t>
  </si>
  <si>
    <t>The contact owns a 2016 Ford Explorer. The contact stated while driving 65 MPH, the trim around the windshield separated and was striking the door. The contact returned to the residence and attempted to secure the trim back to the windshield however, the trim could not be secured. The vehicle was taken to Expert Glass located at 509 South HWY 51 South Batesville, MI 38606, and the contact was provided an estimate. The vehicle was also taken to the dealer who also was provided an estimate for the repair. The vehicle was not repaired. The manufacturer was notified of the failure. The approximate failure mileage was 49,000.</t>
  </si>
  <si>
    <t>EXPLORER - 2016. The contact owns a 2016 Ford Explorer. The contact stated while driving 65 MPH, the trim around the windshield separated and was striking the door. The contact returned to the residence and attempted to secure the trim back to the windshield however, the trim could not be secured. The vehicle was taken to Expert Glass located at 509 South HWY 51 South Batesville, MI 38606, and the contact was provided an estimate. The vehicle was also taken to the dealer who also was provided an estimate for the repair. The vehicle was not repaired. The manufacturer was notified of the failure. The approximate failure mileage was 49,000.</t>
  </si>
  <si>
    <t>3FA6P0LU6JR</t>
  </si>
  <si>
    <t xml:space="preserve">The fuel door not opening. The dashboard shows fuel door opening and it doesnâ€™t. After watching some YouTube videos at the gas station not knowing what else to do I have to now open the trunk and use the emergency release. Nothing seems wrong once it is opened. I found out this is a problem for others with knowing other people posted videos on YouTube with the same problem. </t>
  </si>
  <si>
    <t xml:space="preserve">FUSION - 2018. The fuel door not opening. The dashboard shows fuel door opening and it doesnâ€™t. After watching some YouTube videos at the gas station not knowing what else to do I have to now open the trunk and use the emergency release. Nothing seems wrong once it is opened. I found out this is a problem for others with knowing other people posted videos on YouTube with the same problem. </t>
  </si>
  <si>
    <t>1FMDE5BH7ML</t>
  </si>
  <si>
    <t>When operating the wipers at either of the highest/fastest settings (LOW and HIGH), after about 45 seconds, the wipers will revert to intermittent.  This happens at various driving speeds (not specific to driving slow or fast).  When driving in heavy rain, it is very dangerous to suddenly not have adequate wipers.</t>
  </si>
  <si>
    <t>BRONCO - 2021. When operating the wipers at either of the highest/fastest settings (LOW and HIGH), after about 45 seconds, the wipers will revert to intermittent.  This happens at various driving speeds (not specific to driving slow or fast).  When driving in heavy rain, it is very dangerous to suddenly not have adequate wipers.</t>
  </si>
  <si>
    <t>1FT8W3DT3KE</t>
  </si>
  <si>
    <t>The contact owns a 2019 Ford F-350. The vehicle had previously been serviced under the Manufacturer Campaign Number: 19S48. The contact stated that while hauling a trailer, there was an abnormal sound coming from the vehicle, and the contact noticed that the tailgate had unexpectedly opened. The vehicle was taken to the dealer. The dealer took pictures of the vehicle and forwarded them to the manufacturer. The vehicle was not repaired. The manufacturer was made aware of the failure but declined the tailgate replacement since the damage happened after the recall was repaired. The failure mileage was approximately 42,000.</t>
  </si>
  <si>
    <t>Glenn Polk Ford</t>
  </si>
  <si>
    <t>F-350 - 2019. The contact owns a 2019 Ford F-350. The vehicle had previously been serviced under the Manufacturer Campaign Number: 19S48. The contact stated that while hauling a trailer, there was an abnormal sound coming from the vehicle, and the contact noticed that the tailgate had unexpectedly opened. The vehicle was taken to the dealer. The dealer took pictures of the vehicle and forwarded them to the manufacturer. The vehicle was not repaired. The manufacturer was made aware of the failure but declined the tailgate replacement since the damage happened after the recall was repaired. The failure mileage was approximately 42,000.</t>
  </si>
  <si>
    <t>3FA6P0HR9DR</t>
  </si>
  <si>
    <t>The drivers side door showed it was latched there werenâ€™t any lights saying that the drivers side door was open or any other door was opened. I was driving and turning left and all the sudden my drivers side door flew open and struck objects on the side of the road people had placed out for garbage pick up. My safety was put at risk by my drivers side door coming open while I was driving. I started to pull over but by the time I was almost stopped my drivers side door came swinging back and I had my hand out to catch it , it smacked into my left hand bending my wrist back and shoving my elbow in my arm into my side causing excruciating pain. My drivers side door has dents a scratches in it from the objects it smashed into and I have pain in my left fingers and hand and wrist and arm hurts along with the side of my abdomen from being crushed into my side. I also had my head leaning towards the door so when it came flying back at me it hit my head hard. I ended up vomiting and feeling extremely anxious and scared and dizzy I was very stunned. I had shut and closed my drivers side car door and there wasnâ€™t any lights indicating any doors in my vehicle were still open.  My 2013 ford fusion se had been taken in for several recalls the door actuators where amongst several I had the dealership inspect and they were supposed to have fixed them.  I havenâ€™t driven the vehicle since I plan to take it into the dealership and get it checked out. I need make a police report and am calling my auto insurance company in the morning to let them be aware of the issue as well.  There werenâ€™t any warning lamps or messages until after the driver side door came open. There is now a warning light on my dashboard. And the lights on my dashboard started flickering. It first happened March 1, 2022.</t>
  </si>
  <si>
    <t>FUSION - 2013. The drivers side door showed it was latched there werenâ€™t any lights saying that the drivers side door was open or any other door was opened. I was driving and turning left and all the sudden my drivers side door flew open and struck objects on the side of the road people had placed out for garbage pick up. My safety was put at risk by my drivers side door coming open while I was driving. I started to pull over but by the time I was almost stopped my drivers side door came swinging back and I had my hand out to catch it , it smacked into my left hand bending my wrist back and shoving my elbow in my arm into my side causing excruciating pain. My drivers side door has dents a scratches in it from the objects it smashed into and I have pain in my left fingers and hand and wrist and arm hurts along with the side of my abdomen from being crushed into my side. I also had my head leaning towards the door so when it came flying back at me it hit my head hard. I ended up vomiting and feeling extremely anxious and scared and dizzy I was very stunned. I had shut and closed my drivers side car door and there wasnâ€™t any lights indicating any doors in my vehicle were still open.  My 2013 ford fusion se had been taken in for several recalls the door actuators where amongst several I had the dealership inspect and they were supposed to have fixed them.  I havenâ€™t driven the vehicle since I plan to take it into the dealership and get it checked out. I need make a police report and am calling my auto insurance company in the morning to let them be aware of the issue as well.  There werenâ€™t any warning lamps or messages until after the driver side door came open. There is now a warning light on my dashboard. And the lights on my dashboard started flickering. It first happened March 1, 2022.</t>
  </si>
  <si>
    <t>1FTFW1E16KF</t>
  </si>
  <si>
    <t>The contact owns a 2019 Ford F-150. The contact stated that while driving at an undisclosed speed, the tailgate unexpectedly opened. The dealer was made aware of the failure and scheduled an upcoming appointment for diagnostic testing. The vehicle was not diagnosed nor repaired by an independent mechanic or dealer. The manufacturer was made aware of the failure and a case was opened. The manufacturer directed the contact to file a complaint with NHTSA. The contact related the failure to NHTSA Campaign Number: 21V983000 (Latches/Locks/Linkages) however, the VIN was not included in the recall. The failure mileage was approximately 64,000.</t>
  </si>
  <si>
    <t>Simmons Rockwell</t>
  </si>
  <si>
    <t>F-150 - 2019. The contact owns a 2019 Ford F-150. The contact stated that while driving at an undisclosed speed, the tailgate unexpectedly opened. The dealer was made aware of the failure and scheduled an upcoming appointment for diagnostic testing. The vehicle was not diagnosed nor repaired by an independent mechanic or dealer. The manufacturer was made aware of the failure and a case was opened. The manufacturer directed the contact to file a complaint with NHTSA. The contact related the failure to NHTSA Campaign Number: 21V983000 (Latches/Locks/Linkages) however, the VIN was not included in the recall. The failure mileage was approximately 64,000.</t>
  </si>
  <si>
    <t>3FA6P0SU3GR</t>
  </si>
  <si>
    <t xml:space="preserve">Driver side safety door lock latch gave out and door does not close to lock.  Door opened in the middle of traffic.  Used a rope to tie door closed in inside but door ajar light comes on still. Will not lock closed. They have recalls on this same problem just not my vehicle even though itâ€™s the same part.  Safety Rear left cross traffic sensor just gave out and flashes code on dash now.  Will not sense vehicle approaching  on drivers side now as well. </t>
  </si>
  <si>
    <t xml:space="preserve">FUSION - 2016. Driver side safety door lock latch gave out and door does not close to lock.  Door opened in the middle of traffic.  Used a rope to tie door closed in inside but door ajar light comes on still. Will not lock closed. They have recalls on this same problem just not my vehicle even though itâ€™s the same part.  Safety Rear left cross traffic sensor just gave out and flashes code on dash now.  Will not sense vehicle approaching  on drivers side now as well. </t>
  </si>
  <si>
    <t>1FM5K8D80JG</t>
  </si>
  <si>
    <t>The contact owns a 2018 Ford Explorer. The contact stated while driving 30 MPH, the rear hatch glass shattered without impact. The vehicle was taken to Safelite Auto Glass and repaired. The manufacturer was informed of the failure and informed the contact that the repair was not covered under the vehicle warranty. The failure mileage was approximately 50,000.</t>
  </si>
  <si>
    <t>Safelite Auto Glass</t>
  </si>
  <si>
    <t>EXPLORER - 2018. The contact owns a 2018 Ford Explorer. The contact stated while driving 30 MPH, the rear hatch glass shattered without impact. The vehicle was taken to Safelite Auto Glass and repaired. The manufacturer was informed of the failure and informed the contact that the repair was not covered under the vehicle warranty. The failure mileage was approximately 50,000.</t>
  </si>
  <si>
    <t xml:space="preserve">The A pillar of my car came loose while driving and is now flapping there.   The A pillar on the other side was loose when I bought the car and the dealer fixed that one at that time.    I fear these pillars coming loose and flying and hitting other cars while driving.  Seems like a safety issue Ford should do something about. </t>
  </si>
  <si>
    <t xml:space="preserve">EXPLORER - 2016. The A pillar of my car came loose while driving and is now flapping there.   The A pillar on the other side was loose when I bought the car and the dealer fixed that one at that time.    I fear these pillars coming loose and flying and hitting other cars while driving.  Seems like a safety issue Ford should do something about. </t>
  </si>
  <si>
    <t>1FA6P8SJ6M5</t>
  </si>
  <si>
    <t>The contact owns a 2021 Ford Mustang. The contact stated while driving and exceeding 50 MPH, the rear-view mirror would vibrate. The contact took the vehicle to the dealer where it was diagnosed and the mirror was replaced three times. Additionally, the mechanic installed a new driveshaft; however, failure persisted. The contact notified the manufacturer and was informed that the vibration was a characteristic of the vehicle. The vehicle was not repaired. The approximate failure mileage was 1,000.</t>
  </si>
  <si>
    <t>REAR VIEW MIRROR | MALFUNCTION</t>
  </si>
  <si>
    <t>MUSTANG - 2021. The contact owns a 2021 Ford Mustang. The contact stated while driving and exceeding 50 MPH, the rear-view mirror would vibrate. The contact took the vehicle to the dealer where it was diagnosed and the mirror was replaced three times. Additionally, the mechanic installed a new driveshaft; however, failure persisted. The contact notified the manufacturer and was informed that the vibration was a characteristic of the vehicle. The vehicle was not repaired. The approximate failure mileage was 1,000.</t>
  </si>
  <si>
    <t>ZT - MUSTANG FP (S550)(NA)</t>
  </si>
  <si>
    <t>While driving down the highway the windshield weather strip molding broke off and was flapping over the windshield. Luckily it did not break off, that could have caused a really bad accident. However it was flapping all around. no onw has inspected it. no warnings or symptoms appeared.</t>
  </si>
  <si>
    <t>EXPLORER - 2016. While driving down the highway the windshield weather strip molding broke off and was flapping over the windshield. Luckily it did not break off, that could have caused a really bad accident. However it was flapping all around. no onw has inspected it. no warnings or symptoms appeared.</t>
  </si>
  <si>
    <t>2FMPK4J84JB</t>
  </si>
  <si>
    <t xml:space="preserve">Floor board got flooded with water!    The back seam that is in the roof is faulty.  The seam is above opening when lift gate is up ( not the seal around the gate). Front, midde and compartment with the spare was drenched.   Water ran down the pillars ( nose was angled up). Ford refused to give any assistance.   My concern is all the electrical components can be dangerous and the possibility of mold on the inside.   Our 3/36 warranty has expired  4,000 miles ago and out on the time by around 6 mos.  We have owned the ford less than a year and it has a clean history report.  This is a part that should seal the roof.   We have never touched it and until pointed out, wasn't aware of it.    Other owners should be aware of this.     What other damages can not be seen? </t>
  </si>
  <si>
    <t xml:space="preserve">EDGE - 2018. Floor board got flooded with water!    The back seam that is in the roof is faulty.  The seam is above opening when lift gate is up ( not the seal around the gate). Front, midde and compartment with the spare was drenched.   Water ran down the pillars ( nose was angled up). Ford refused to give any assistance.   My concern is all the electrical components can be dangerous and the possibility of mold on the inside.   Our 3/36 warranty has expired  4,000 miles ago and out on the time by around 6 mos.  We have owned the ford less than a year and it has a clean history report.  This is a part that should seal the roof.   We have never touched it and until pointed out, wasn't aware of it.    Other owners should be aware of this.     What other damages can not be seen? </t>
  </si>
  <si>
    <t>1FTFW1EFXEF</t>
  </si>
  <si>
    <t xml:space="preserve">My rear driver side window shattered while I was driving. It was around Jan 8th 2022 give or take the temperature was freezing but no ice had to be scraped. I warmed my truck up for a 3-4 mins before leaving work.  As I was on the freeway no more than 10 min after starting my truck I was driving about 60mph at 5:30 in the morning I herd a super loud pop sounded almost like a rock hit my windshield but didnâ€™t see anything. I didnâ€™t find out what had happened until I got home. It did make me swerve just a little bit not know was happening but no cars were out that early. So only one of the three sections shattered but not into pieces itâ€™s still intact as of now but is in a ton of little gravel size pieces. So Iâ€™m not able to use the electric middle window to open as Iâ€™m sure it will completely break the other section. Also I was not even using the rear defrost at the time just the front window part. Iâ€™m sure the temperature is to blame but either way it could have been a lot worse if there was traffic at the wrong time. Iâ€™ll be turning into insurance to have it fix in the next few days. </t>
  </si>
  <si>
    <t xml:space="preserve">F-150 - 2014. My rear driver side window shattered while I was driving. It was around Jan 8th 2022 give or take the temperature was freezing but no ice had to be scraped. I warmed my truck up for a 3-4 mins before leaving work.  As I was on the freeway no more than 10 min after starting my truck I was driving about 60mph at 5:30 in the morning I herd a super loud pop sounded almost like a rock hit my windshield but didnâ€™t see anything. I didnâ€™t find out what had happened until I got home. It did make me swerve just a little bit not know was happening but no cars were out that early. So only one of the three sections shattered but not into pieces itâ€™s still intact as of now but is in a ton of little gravel size pieces. So Iâ€™m not able to use the electric middle window to open as Iâ€™m sure it will completely break the other section. Also I was not even using the rear defrost at the time just the front window part. Iâ€™m sure the temperature is to blame but either way it could have been a lot worse if there was traffic at the wrong time. Iâ€™ll be turning into insurance to have it fix in the next few days. </t>
  </si>
  <si>
    <t>3FAHP0HA3AR</t>
  </si>
  <si>
    <t>the inside door handle broke was unable to open the door, the inside door assembly was broken also... drivers side also the window door motors malfunctioned window would go up and down not knowing what direction and also change directions disallowing window to be opened or closed</t>
  </si>
  <si>
    <t>FUSION - 2010. the inside door handle broke was unable to open the door, the inside door assembly was broken also... drivers side also the window door motors malfunctioned window would go up and down not knowing what direction and also change directions disallowing window to be opened or closed</t>
  </si>
  <si>
    <t>1FTFX1EF6EF</t>
  </si>
  <si>
    <t xml:space="preserve">I turned on my defroster this morning, to defrost my rear window and mirrors. I heard a loud bang got out to look around to see if someone hit me, noticed that my driver side rear window had completely shattered </t>
  </si>
  <si>
    <t xml:space="preserve">F-150 - 2014. I turned on my defroster this morning, to defrost my rear window and mirrors. I heard a loud bang got out to look around to see if someone hit me, noticed that my driver side rear window had completely shattered </t>
  </si>
  <si>
    <t>The sunroof rails guides broke and its not being hold by the rail guides. The broken pieces are just floating free. Feels like if i take highway the paranomic glass will swing open and cause an accident. Im really concern for my family or any passanger. I believe its a default from ford for not being well engeneeeed.</t>
  </si>
  <si>
    <t>EDGE - 2013. The sunroof rails guides broke and its not being hold by the rail guides. The broken pieces are just floating free. Feels like if i take highway the paranomic glass will swing open and cause an accident. Im really concern for my family or any passanger. I believe its a default from ford for not being well engeneeeed.</t>
  </si>
  <si>
    <t>5LM5J7WC4NG</t>
  </si>
  <si>
    <t xml:space="preserve">Door ajar notification continues to illuminate when all doors are secure. First incident happened on 1/25/2022. Was sent in for repair and returned on 2/2/2022. Issue happened again while driving on the interstate on 3/10/2022, and is back in for repair. This notification causes domes lights to continue to illuminate which is a danger at night, and will not allow for doors to lock.  </t>
  </si>
  <si>
    <t xml:space="preserve">AVIATOR - 2022. Door ajar notification continues to illuminate when all doors are secure. First incident happened on 1/25/2022. Was sent in for repair and returned on 2/2/2022. Issue happened again while driving on the interstate on 3/10/2022, and is back in for repair. This notification causes domes lights to continue to illuminate which is a danger at night, and will not allow for doors to lock.  </t>
  </si>
  <si>
    <t>1FM5K7D85HG</t>
  </si>
  <si>
    <t>The contact owns a 2017 Ford Explorer. The contact stated while driving 70 MPH, the windshield molding on the passenger's side of the vehicle detached, flew off and hit the windshield of the vehicle behind her. There were no injuries sustained. The contact veered to the side of the road and made sure that the passenger of the other vehicle was safe; then she continued to drive to her destination. The contact stated that the windshield molding on the driver's side of the vehicle was also detaching. The dealer was not notified of the failure. The vehicle was not diagnosed or repaired. The manufacturer was notified of the failure and referred the contact to the NHTSA for assistance. The failure mileage was approximately 60,000.</t>
  </si>
  <si>
    <t>EXPLORER - 2017. The contact owns a 2017 Ford Explorer. The contact stated while driving 70 MPH, the windshield molding on the passenger's side of the vehicle detached, flew off and hit the windshield of the vehicle behind her. There were no injuries sustained. The contact veered to the side of the road and made sure that the passenger of the other vehicle was safe; then she continued to drive to her destination. The contact stated that the windshield molding on the driver's side of the vehicle was also detaching. The dealer was not notified of the failure. The vehicle was not diagnosed or repaired. The manufacturer was notified of the failure and referred the contact to the NHTSA for assistance. The failure mileage was approximately 60,000.</t>
  </si>
  <si>
    <t>1FMZU84P8YZ</t>
  </si>
  <si>
    <t>The contact owns a 2000 Ford Explorer. The contact stated while driving 40 MPH, she noticed that the hood was shuddering. The contact veered to the side of the road and manually pushed the hood down several times however, the hood failed to close completely and would not latch securely. There were no warning lights illuminated. The contact continued to drive at a slower speed. The vehicle was taken to the dealer where it was being diagnosed. The vehicle was not repaired. The contact referenced NHTSA Campaign Number: 99V164000 (Latches/Locks/Linkages). The manufacturer was notified of the failure and referred the contact to the NHTSA. The failure mileage was approximately 87,000.</t>
  </si>
  <si>
    <t>Columbine Ford</t>
  </si>
  <si>
    <t>CO</t>
  </si>
  <si>
    <t>EXPLORER - 2000. The contact owns a 2000 Ford Explorer. The contact stated while driving 40 MPH, she noticed that the hood was shuddering. The contact veered to the side of the road and manually pushed the hood down several times however, the hood failed to close completely and would not latch securely. There were no warning lights illuminated. The contact continued to drive at a slower speed. The vehicle was taken to the dealer where it was being diagnosed. The vehicle was not repaired. The contact referenced NHTSA Campaign Number: 99V164000 (Latches/Locks/Linkages). The manufacturer was notified of the failure and referred the contact to the NHTSA. The failure mileage was approximately 87,000.</t>
  </si>
  <si>
    <t xml:space="preserve">Rear windows shattered and I have no idea why.Drove to work and mid afternoon noticed both back windows were shattered when I went out to my truck. </t>
  </si>
  <si>
    <t xml:space="preserve">F-150 - 2013. Rear windows shattered and I have no idea why.Drove to work and mid afternoon noticed both back windows were shattered when I went out to my truck. </t>
  </si>
  <si>
    <t>Driverâ€™s side door latch/handle suddenly became unoperational from the interior of the vehicle. This is a safety hazard â€” after struggling with the handle to get out of the vehicle, my wife resorted to climbing over the console and exiting out the passenger door. Called local Ford dealer and they say because the 2012 door latch is not under recall, they wonâ€™t replace the handle without us paying parts and labor. They expressed no interest in exploring this safety issue short of us bankrolling the cost, despite the fact that there are recalls for this same safety defect on Fusions in other production years. The 2012 door latch should be recalled. The handle is toast - we cannot exit our Fusion out the driverâ€™s door. We are ordering a part to replace the latch, performing the labor ourselves.</t>
  </si>
  <si>
    <t>FUSION - 2012. Driverâ€™s side door latch/handle suddenly became unoperational from the interior of the vehicle. This is a safety hazard â€” after struggling with the handle to get out of the vehicle, my wife resorted to climbing over the console and exiting out the passenger door. Called local Ford dealer and they say because the 2012 door latch is not under recall, they wonâ€™t replace the handle without us paying parts and labor. They expressed no interest in exploring this safety issue short of us bankrolling the cost, despite the fact that there are recalls for this same safety defect on Fusions in other production years. The 2012 door latch should be recalled. The handle is toast - we cannot exit our Fusion out the driverâ€™s door. We are ordering a part to replace the latch, performing the labor ourselves.</t>
  </si>
  <si>
    <t xml:space="preserve">Electronic tailgate opens on its own while driving or parked. Happened several times while driving @ a month ago (today is 3/16/22) when after 3 different stops my tailgate was down. 1st time I thought my son may not have come it tightly. I closed it both times afterwards. Next morning it was down and almost obstructed garage door. I did some trial and error (below) before contacting salesperson at Ford Dealership where purchased describing the issue and the numerous recalls similar model tailgates and set up service appt.  While in garage where it is quiet-you can hear the latch constantly unlocking - sometimes rapid fire. Doesn't matter if keys are near it, inside the vehicle, or nowhere close/out of range. Doesn't seem to be an issue whether wet or dry. I tried changing batteries in key FOB as well.  Due to the numerous recalls for the F250-450 in the US, F150 recall in Canada, &amp; now the F150 recall for 2021 models all having the exact same issue, I had a 9:00AM service appt at a SE Michigan dealership this morning and was told it didn't fit the recall/hasn't been formally recalled.   Fortunately I did not lose anything put of the back when it happened but it's an obvious safety issue.  Seems ridiculous that the 2018 F150s (&amp; other yrs aligning with 250 recalls/F150s in Canada) haven't been recalled as well. All share same latch.  </t>
  </si>
  <si>
    <t xml:space="preserve">F-150 - 2018. Electronic tailgate opens on its own while driving or parked. Happened several times while driving @ a month ago (today is 3/16/22) when after 3 different stops my tailgate was down. 1st time I thought my son may not have come it tightly. I closed it both times afterwards. Next morning it was down and almost obstructed garage door. I did some trial and error (below) before contacting salesperson at Ford Dealership where purchased describing the issue and the numerous recalls similar model tailgates and set up service appt.  While in garage where it is quiet-you can hear the latch constantly unlocking - sometimes rapid fire. Doesn't matter if keys are near it, inside the vehicle, or nowhere close/out of range. Doesn't seem to be an issue whether wet or dry. I tried changing batteries in key FOB as well.  Due to the numerous recalls for the F250-450 in the US, F150 recall in Canada, &amp; now the F150 recall for 2021 models all having the exact same issue, I had a 9:00AM service appt at a SE Michigan dealership this morning and was told it didn't fit the recall/hasn't been formally recalled.   Fortunately I did not lose anything put of the back when it happened but it's an obvious safety issue.  Seems ridiculous that the 2018 F150s (&amp; other yrs aligning with 250 recalls/F150s in Canada) haven't been recalled as well. All share same latch.  </t>
  </si>
  <si>
    <t>1FT7W2BTXBE</t>
  </si>
  <si>
    <t>The contact owns a 2011 Ford F-250. The contact stated while driving at an undisclosed speed, the door ajar warning light illuminated and indicated that the rear passengerâ€™s side door was open. The contact checked and confirmed that the door was securely closed. The contact stated that occasionally after closing and locking the door, the alarm would inadvertently activate after approximately an hour. The dealer was contacted and it was suggested that the vehicle be taken to be diagnosed. The vehicle was not repaired. The manufacturer was not notified of the failure. The failure mileage was 234,395.</t>
  </si>
  <si>
    <t>F-250 - 2011. The contact owns a 2011 Ford F-250. The contact stated while driving at an undisclosed speed, the door ajar warning light illuminated and indicated that the rear passengerâ€™s side door was open. The contact checked and confirmed that the door was securely closed. The contact stated that occasionally after closing and locking the door, the alarm would inadvertently activate after approximately an hour. The dealer was contacted and it was suggested that the vehicle be taken to be diagnosed. The vehicle was not repaired. The manufacturer was not notified of the failure. The failure mileage was 234,395.</t>
  </si>
  <si>
    <t>In the early summer of 2021, I started to hear a snapping noise in the driverâ€™s door.  I thought it might be the hinge, but it appeared to be coming from the middle of the door.  It got continually worse. When I put the window down it would come back up and catch my arm and then go back down.  Eventually I was only opening the door a short distance so it would not snap.  It made it very difficult to get in and out.  So, for over 3 months I squeezed in and out of the car. I am concerned about the other 3 doors.  In early September I contacted the dealer and was to take it on September 7th.  But the door became worse suddenly and I could barely get out and at one point I was stuck in the car.  I called the dealer immediately and asked to bring it to them that day.  After some hesitation and my explaining if I was trapped in the car during an accident, they would be hearing from me.  She said to bring it over immediately. The service manager, after inspecting the door, came out and asked me if I had been in an accident!  I suggested he look at the car and check it thoroughly.  It was obvious I had not been in an accident.  He stated they had never seen anything like that before.  They were taking pictures and I stated I wanted my own pictures. When I went into the shop and viewed the door, I was upset to find that all the welds on the bracket that holds the door check had failed.  The bracket was down inside the door panel.  Because it was catching it was making the snapping sound.  When the window hit it, it would automatically go back up.  They told me it would be necessary to contact Ford for more information and it would be a week or so before I heard anything.  At 8:08am the following day, not one week, they called back and said they needed to order a new door, have it painted and replaced. That is the last I heard about the door.  I have been in touch with Ford Corporate and discovered this is not the first time this has happened.  I do have a case# with Ford.</t>
  </si>
  <si>
    <t>ESCAPE - 2020. In the early summer of 2021, I started to hear a snapping noise in the driverâ€™s door.  I thought it might be the hinge, but it appeared to be coming from the middle of the door.  It got continually worse. When I put the window down it would come back up and catch my arm and then go back down.  Eventually I was only opening the door a short distance so it would not snap.  It made it very difficult to get in and out.  So, for over 3 months I squeezed in and out of the car. I am concerned about the other 3 doors.  In early September I contacted the dealer and was to take it on September 7th.  But the door became worse suddenly and I could barely get out and at one point I was stuck in the car.  I called the dealer immediately and asked to bring it to them that day.  After some hesitation and my explaining if I was trapped in the car during an accident, they would be hearing from me.  She said to bring it over immediately. The service manager, after inspecting the door, came out and asked me if I had been in an accident!  I suggested he look at the car and check it thoroughly.  It was obvious I had not been in an accident.  He stated they had never seen anything like that before.  They were taking pictures and I stated I wanted my own pictures. When I went into the shop and viewed the door, I was upset to find that all the welds on the bracket that holds the door check had failed.  The bracket was down inside the door panel.  Because it was catching it was making the snapping sound.  When the window hit it, it would automatically go back up.  They told me it would be necessary to contact Ford for more information and it would be a week or so before I heard anything.  At 8:08am the following day, not one week, they called back and said they needed to order a new door, have it painted and replaced. That is the last I heard about the door.  I have been in touch with Ford Corporate and discovered this is not the first time this has happened.  I do have a case# with Ford.</t>
  </si>
  <si>
    <t>1FMCU0J9XDU</t>
  </si>
  <si>
    <t xml:space="preserve">The controls in the driver side door stopped working. No window or door locks could be activated. The car was taken in to the Ford dealership and it was repaired so the controls worked.  A few months later, while driving on the interstate at 70 MPH the engine turned off with no warning. All the warning lights in the electrical panel lit up after the engined turned off. After getting off the road and sitting for a few minutes the car started with no problem.  After driving 20 minutes, we stopped and tried to use the controls in the driver side door to put the window down. No controls in the driver door functioned. I took the car in for repair but there were no loaner cars and was told they would have to keep the car at least two weeks. I needed transportation so I waited to take the car in.   The engine turned off two additional times while i was driving with no warning. I took the car in to the Ford dealership again. They said the door control problem was a fuse and they would have to try to find what was shorting out the fuse. They did not have any comment about the engine stalling out which I reported. They have had the car 4 weeks. I see that some 2013 escape models have been recalled for the engine stalling.  I think my car should be added to the recall. I really need my transportation. I am borrowing my mother's car. There is no other car at my house. </t>
  </si>
  <si>
    <t xml:space="preserve">ESCAPE - 2013. The controls in the driver side door stopped working. No window or door locks could be activated. The car was taken in to the Ford dealership and it was repaired so the controls worked.  A few months later, while driving on the interstate at 70 MPH the engine turned off with no warning. All the warning lights in the electrical panel lit up after the engined turned off. After getting off the road and sitting for a few minutes the car started with no problem.  After driving 20 minutes, we stopped and tried to use the controls in the driver side door to put the window down. No controls in the driver door functioned. I took the car in for repair but there were no loaner cars and was told they would have to keep the car at least two weeks. I needed transportation so I waited to take the car in.   The engine turned off two additional times while i was driving with no warning. I took the car in to the Ford dealership again. They said the door control problem was a fuse and they would have to try to find what was shorting out the fuse. They did not have any comment about the engine stalling out which I reported. They have had the car 4 weeks. I see that some 2013 escape models have been recalled for the engine stalling.  I think my car should be added to the recall. I really need my transportation. I am borrowing my mother's car. There is no other car at my house. </t>
  </si>
  <si>
    <t>3FAHP0HA3BR</t>
  </si>
  <si>
    <t>The contact owns a 2011 Ford Fusion. The contact stated that while the vehicle was parked, the contact was unable to unlock the door from inside the vehicle. The failure recurred four times. The contact purchased the door lock and the door lock was replaced four times. The manufacturer was notified of the failure however, offered no additional assistance. The contact was referred to the NHTSA for assistance. The approximate failure mileage was 30,000.</t>
  </si>
  <si>
    <t>FUSION - 2011. The contact owns a 2011 Ford Fusion. The contact stated that while the vehicle was parked, the contact was unable to unlock the door from inside the vehicle. The failure recurred four times. The contact purchased the door lock and the door lock was replaced four times. The manufacturer was notified of the failure however, offered no additional assistance. The contact was referred to the NHTSA for assistance. The approximate failure mileage was 30,000.</t>
  </si>
  <si>
    <t>1FTEW1E54JK</t>
  </si>
  <si>
    <t>The contact owns a 2018 Ford F-150. The contact stated that while the vehicle was parked, he noticed that the tailgate had unexpectedly opened. The dealer was made aware of the failure but informed the contact that there was no recall associated with the VIN. The vehicle was not diagnosed nor repaired by an independent mechanic or dealer. The manufacturer was made aware of the failure but informed the contact that there was no recall associated with the VIN. The contact related the failure to NHTSA Campaign Number: 21V983000 (Latches/Locks/Linkages) however, the VIN was not included in the recall. The failure mileage was approximately 42,000.</t>
  </si>
  <si>
    <t>Fair Oaks Ford</t>
  </si>
  <si>
    <t>F-150 - 2018. The contact owns a 2018 Ford F-150. The contact stated that while the vehicle was parked, he noticed that the tailgate had unexpectedly opened. The dealer was made aware of the failure but informed the contact that there was no recall associated with the VIN. The vehicle was not diagnosed nor repaired by an independent mechanic or dealer. The manufacturer was made aware of the failure but informed the contact that there was no recall associated with the VIN. The contact related the failure to NHTSA Campaign Number: 21V983000 (Latches/Locks/Linkages) however, the VIN was not included in the recall. The failure mileage was approximately 42,000.</t>
  </si>
  <si>
    <t>1FMCU0GD2JU</t>
  </si>
  <si>
    <t>The contact owns a 2018 Ford Escape. The contact stated that after arriving to her destination and attempting to open the liftgate, the contact was unable to open the tailgate. There was no warning light illuminated. Additionally, the contact stated that the Auto START/STOP feature did not have a fail-safe feature which prevented the tailgate from operating as designed. The vehicle was not diagnosed or repaired. Neither the manufacturer nor the dealer was notified of the failure. The approximate failure mileage was 12,830.</t>
  </si>
  <si>
    <t>ESCAPE - 2018. The contact owns a 2018 Ford Escape. The contact stated that after arriving to her destination and attempting to open the liftgate, the contact was unable to open the tailgate. There was no warning light illuminated. Additionally, the contact stated that the Auto START/STOP feature did not have a fail-safe feature which prevented the tailgate from operating as designed. The vehicle was not diagnosed or repaired. Neither the manufacturer nor the dealer was notified of the failure. The approximate failure mileage was 12,830.</t>
  </si>
  <si>
    <t>2LMPJ8LP9KB</t>
  </si>
  <si>
    <t xml:space="preserve">Water has entered a headlight and has caused the turn signal, DRL and headlight functions to fail intermittently. Ford/Lincoln has inspected and acknowledge the defect, and it is covered under warranty. However, they have not and do not admit to having a replacement headlight available. They do have headlight assemblies available for new car production and choose to use the new assemblies for new car production but have not set aside a headlight to honor my warranty claim in over 2 months. This is a significant safety issue for me and my family. </t>
  </si>
  <si>
    <t xml:space="preserve">NAUTILUS - 2019. Water has entered a headlight and has caused the turn signal, DRL and headlight functions to fail intermittently. Ford/Lincoln has inspected and acknowledge the defect, and it is covered under warranty. However, they have not and do not admit to having a replacement headlight available. They do have headlight assemblies available for new car production and choose to use the new assemblies for new car production but have not set aside a headlight to honor my warranty claim in over 2 months. This is a significant safety issue for me and my family. </t>
  </si>
  <si>
    <t>3FA6P0HD0HR</t>
  </si>
  <si>
    <t xml:space="preserve">Trunk randomly opens. Sometimes the car is started, sometimes itâ€™s not. Happens whether in gear or not. </t>
  </si>
  <si>
    <t xml:space="preserve">FUSION - 2017. Trunk randomly opens. Sometimes the car is started, sometimes itâ€™s not. Happens whether in gear or not. </t>
  </si>
  <si>
    <t>The contact owns a 2011 Ford Edge. The contact stated that while driving at an undisclosed speed, the driverâ€™s side front door swung open independently and she had to hold the door shut while driving. The door failed to remain closed. The contact was able to safely drive home. The vehicle was not taken to a dealer or independent mechanic to be diagnosed or repaired. The manufacturer was notified of the failure. The failure mileage was 133,000.</t>
  </si>
  <si>
    <t>EDGE - 2011. The contact owns a 2011 Ford Edge. The contact stated that while driving at an undisclosed speed, the driverâ€™s side front door swung open independently and she had to hold the door shut while driving. The door failed to remain closed. The contact was able to safely drive home. The vehicle was not taken to a dealer or independent mechanic to be diagnosed or repaired. The manufacturer was notified of the failure. The failure mileage was 133,000.</t>
  </si>
  <si>
    <t>This is a known issue with Ford models. The door sensor does not work correctly when the doors are closed. The sensor alerts that a door is still open, and will keep the dome light on and will not allow the doors to lock. This is a huge issue with not being able to see at night with the light on, and doors not locking with children in the back seat. There is also another sensor that does not sense when the vehicle is in park. Then again you are not able to lock the doors of the vehicle.</t>
  </si>
  <si>
    <t>EDGE - 2014. This is a known issue with Ford models. The door sensor does not work correctly when the doors are closed. The sensor alerts that a door is still open, and will keep the dome light on and will not allow the doors to lock. This is a huge issue with not being able to see at night with the light on, and doors not locking with children in the back seat. There is also another sensor that does not sense when the vehicle is in park. Then again you are not able to lock the doors of the vehicle.</t>
  </si>
  <si>
    <t>1FADP3FE7FL</t>
  </si>
  <si>
    <t xml:space="preserve">I was driving down the highway and my door locking latch and cable failed. The door came open going 75 MPH.The defective dealership part I found out is the subject of recalls on other Ford Focus year models but my model was left off the recall. This is a huge safety concern as my door is unable to lock at all times including highway driving. </t>
  </si>
  <si>
    <t xml:space="preserve">FOCUS - 2015. I was driving down the highway and my door locking latch and cable failed. The door came open going 75 MPH.The defective dealership part I found out is the subject of recalls on other Ford Focus year models but my model was left off the recall. This is a huge safety concern as my door is unable to lock at all times including highway driving. </t>
  </si>
  <si>
    <t>1FM5K8HTXGG</t>
  </si>
  <si>
    <t xml:space="preserve">In the 2016 Ford Explorer, both the driver and passenger side window trim has blown off while driving.  The plastic clips break and cause the trim to fly off.   It happened to me, and two other owners with the 2016 Ford Explorer that we bought at the same time.  I have also seen it on many other Ford Explorers on the road.  </t>
  </si>
  <si>
    <t xml:space="preserve">EXPLORER - 2016. In the 2016 Ford Explorer, both the driver and passenger side window trim has blown off while driving.  The plastic clips break and cause the trim to fly off.   It happened to me, and two other owners with the 2016 Ford Explorer that we bought at the same time.  I have also seen it on many other Ford Explorers on the road.  </t>
  </si>
  <si>
    <t>3FA6P0H79GR</t>
  </si>
  <si>
    <t xml:space="preserve">I was driving on the highway and as I was making a turn on an off-ramp, my passenger side door swung open and almost hit a person on a bike. I immediately pulled over to check on the young man. As I tried to secure the door, it appears the door will not latch and secure itself. The door was latched and secured. I had no warning lights or notifications. The door latch just gave way and stopped working. </t>
  </si>
  <si>
    <t xml:space="preserve">FUSION - 2016. I was driving on the highway and as I was making a turn on an off-ramp, my passenger side door swung open and almost hit a person on a bike. I immediately pulled over to check on the young man. As I tried to secure the door, it appears the door will not latch and secure itself. The door was latched and secured. I had no warning lights or notifications. The door latch just gave way and stopped working. </t>
  </si>
  <si>
    <t>We reported the driver's side headlamp as going out intermittently on Jan 4, 2022 to the dealership (Ford of Boerne, Boerne, TX). When they could not resolve the issue, we reported the problem to Ford. The light is out mostly full time now. We first realized the problem when driving at night when it would go in and out.</t>
  </si>
  <si>
    <t>EXPLORER - 2020. We reported the driver's side headlamp as going out intermittently on Jan 4, 2022 to the dealership (Ford of Boerne, Boerne, TX). When they could not resolve the issue, we reported the problem to Ford. The light is out mostly full time now. We first realized the problem when driving at night when it would go in and out.</t>
  </si>
  <si>
    <t xml:space="preserve">WE TURNED ON OUR REAR WINDOW DEFROST FOR THE 1ST TIME SINCE WE LIVE IN PHOENIX AND HAD NO REAL USE FOR IT.  WITHIN 2 MINUTES THE WHOLE REAR WINDOW SHATTERED DROPPING GLASS INSIDE AND OUTSIDE THE CAB.  MY  SON WAS IN THE BACK SEAT.  THERE WAS NO WARNING THAT WE ARE AWARE OF.  I HAVE PICTURE OF THE INCIDENT I CAN SEND.   I NEED TO GET IT REPLACED ASAP SO INSPECTION WOULD HAVE TO OCCUR WITHIN THE NEXT 24 HOURS.   IT HAS NOT YEP BEEN INSPECTED BY INSURANCE OR DEALERSHIP.  INSURANCE IS REPLACING THE GLASS TOMORROW  </t>
  </si>
  <si>
    <t xml:space="preserve">F-250 - 2019. WE TURNED ON OUR REAR WINDOW DEFROST FOR THE 1ST TIME SINCE WE LIVE IN PHOENIX AND HAD NO REAL USE FOR IT.  WITHIN 2 MINUTES THE WHOLE REAR WINDOW SHATTERED DROPPING GLASS INSIDE AND OUTSIDE THE CAB.  MY  SON WAS IN THE BACK SEAT.  THERE WAS NO WARNING THAT WE ARE AWARE OF.  I HAVE PICTURE OF THE INCIDENT I CAN SEND.   I NEED TO GET IT REPLACED ASAP SO INSPECTION WOULD HAVE TO OCCUR WITHIN THE NEXT 24 HOURS.   IT HAS NOT YEP BEEN INSPECTED BY INSURANCE OR DEALERSHIP.  INSURANCE IS REPLACING THE GLASS TOMORROW  </t>
  </si>
  <si>
    <t>1FATP8UH4H5</t>
  </si>
  <si>
    <t xml:space="preserve">Door latch. My car doors are opening while Iâ€™m driving on the highway. </t>
  </si>
  <si>
    <t xml:space="preserve">MUSTANG - 2017. Door latch. My car doors are opening while Iâ€™m driving on the highway. </t>
  </si>
  <si>
    <t>1FTEW1E49KK</t>
  </si>
  <si>
    <t xml:space="preserve">I was driving down the road and my rear window spontaneously broke.  </t>
  </si>
  <si>
    <t xml:space="preserve">F-150 - 2019. I was driving down the road and my rear window spontaneously broke.  </t>
  </si>
  <si>
    <t>1FTEX1CG7JF</t>
  </si>
  <si>
    <t>The rear tailgate opens while driving the truck. The latch does not retract after opening allowing the tailgate to fall open while driving. It falls open even after returning it to the closed position.  Items stored in the truck bed can fall out on to the road while driving, toward other drivers.  Upon dealer inspection, it was recommended full replacement for a cost of $420.  There were no warnings, lights or alarms when this happens. For this to happen with limited usage of the tailgate on a truck with ~41K miles, seems like a defect.  The tailgate has opened while driving multiple times.</t>
  </si>
  <si>
    <t>F-150 - 2018. The rear tailgate opens while driving the truck. The latch does not retract after opening allowing the tailgate to fall open while driving. It falls open even after returning it to the closed position.  Items stored in the truck bed can fall out on to the road while driving, toward other drivers.  Upon dealer inspection, it was recommended full replacement for a cost of $420.  There were no warnings, lights or alarms when this happens. For this to happen with limited usage of the tailgate on a truck with ~41K miles, seems like a defect.  The tailgate has opened while driving multiple times.</t>
  </si>
  <si>
    <t>1FTFW1R6XEF</t>
  </si>
  <si>
    <t>Whe the truck was started to allow the interior to warm up, the back glass shattered. Happened at 50 degrees outside temp with defrost on.</t>
  </si>
  <si>
    <t>F-150 - 2014. Whe the truck was started to allow the interior to warm up, the back glass shattered. Happened at 50 degrees outside temp with defrost on.</t>
  </si>
  <si>
    <t>1FTEW1EG7HF</t>
  </si>
  <si>
    <t>I previously had my door modified per Manufacturer Communication Number: 21M04. This past winter (Feb 2022) my family and I were vacationing in Vermont when it rained and then flash froze.  Understandably the water had frozen on the door seals, making the doors difficult to open.  However, the drivers side door would not latch shut for hours until the truck warmed sufficiently from the sun exposure and heater run on high.   Unacceptable safety hazard rendering my truck un-drivable.  (The other 3 doors worked fine.)</t>
  </si>
  <si>
    <t>F-150 - 2017. I previously had my door modified per Manufacturer Communication Number: 21M04. This past winter (Feb 2022) my family and I were vacationing in Vermont when it rained and then flash froze.  Understandably the water had frozen on the door seals, making the doors difficult to open.  However, the drivers side door would not latch shut for hours until the truck warmed sufficiently from the sun exposure and heater run on high.   Unacceptable safety hazard rendering my truck un-drivable.  (The other 3 doors worked fine.)</t>
  </si>
  <si>
    <t>1FMCU9G6XLU</t>
  </si>
  <si>
    <t xml:space="preserve">Left Front Door will not open all the way. Only opens 1/4, and window only goes down half way. </t>
  </si>
  <si>
    <t xml:space="preserve">ESCAPE - 2020. Left Front Door will not open all the way. Only opens 1/4, and window only goes down half way. </t>
  </si>
  <si>
    <t>1FTEW1E52LK</t>
  </si>
  <si>
    <t>The contact owns a 2020 Ford F-150. The contact stated while driving approximately 40 MPH, there was an abnormally loud sound coming from the vehicle. There were no warning lights illuminated. The contact later became aware that the panoramic sunroof had exploded causing the abnormal sound. The vehicle was taken to the local dealer; however, the cause of the failure was not determined. The vehicle was not repaired. The manufacturer was notified of the failure. The approximate failure mileage was 22,025.</t>
  </si>
  <si>
    <t>Tuscaloosa Ford</t>
  </si>
  <si>
    <t>F-150 - 2020. The contact owns a 2020 Ford F-150. The contact stated while driving approximately 40 MPH, there was an abnormally loud sound coming from the vehicle. There were no warning lights illuminated. The contact later became aware that the panoramic sunroof had exploded causing the abnormal sound. The vehicle was taken to the local dealer; however, the cause of the failure was not determined. The vehicle was not repaired. The manufacturer was notified of the failure. The approximate failure mileage was 22,025.</t>
  </si>
  <si>
    <t>Tailgate opens when driving ,taken it to Ford dealer several times and tailgate still opens on its own when driving. Dealer cannot find issue.Opened again after coming home from dealership  I called Ford motor company and they told me that if issue couldn't be duplicated Ford could not help me with this Safety Issue This has been going for at least 1 1/2 yrs</t>
  </si>
  <si>
    <t>F-250 - 2019. Tailgate opens when driving ,taken it to Ford dealer several times and tailgate still opens on its own when driving. Dealer cannot find issue.Opened again after coming home from dealership  I called Ford motor company and they told me that if issue couldn't be duplicated Ford could not help me with this Safety Issue This has been going for at least 1 1/2 yrs</t>
  </si>
  <si>
    <t>3FADP4GX2FM</t>
  </si>
  <si>
    <t xml:space="preserve">IT MAY BE POSSIBLE FOR THE PAWL SPRING TAB INSIDE ONE OR MORE OF THE SIDE DOOR LATCHES TO BREAK. THIS CONDITION WILL TYPICALLY PREVENT THE DOOR FROM LATCHING. IN CERTAIN SITUATIONS, WHERE THE DOOR IS ABLE TO BE CLOSED, THE DOOR MAY UNLATCH WHILE DRIVING.  SAFETY RISK: IF YOU ARE ABLE TO LATCH THE DOOR AFTER REPEATED ATTEMPTS TO SHUT THE DOOR, THERE IS A POTENTIAL THE DOOR MAY UNLATCH WHILE DRIVING, INCREASING THE RISK OF INJURY.  </t>
  </si>
  <si>
    <t xml:space="preserve">FIESTA - 2015. IT MAY BE POSSIBLE FOR THE PAWL SPRING TAB INSIDE ONE OR MORE OF THE SIDE DOOR LATCHES TO BREAK. THIS CONDITION WILL TYPICALLY PREVENT THE DOOR FROM LATCHING. IN CERTAIN SITUATIONS, WHERE THE DOOR IS ABLE TO BE CLOSED, THE DOOR MAY UNLATCH WHILE DRIVING.  SAFETY RISK: IF YOU ARE ABLE TO LATCH THE DOOR AFTER REPEATED ATTEMPTS TO SHUT THE DOOR, THERE IS A POTENTIAL THE DOOR MAY UNLATCH WHILE DRIVING, INCREASING THE RISK OF INJURY.  </t>
  </si>
  <si>
    <t xml:space="preserve">The contact owns a 2014 Ford Focus. The contact stated that all four door hinges of the vehicle were beginning to fracture. The dealer was notified of the failure and informed the contact that all four door hinges needed to be replaced. The dealer also informed the contact that the repair was not covered under warranty. The vehicle was not repaired. The manufacturer was made aware of the failure and confirmed that the repair was not covered under warranty. The approximate failure mileage was 39,000.  I did go to ford dealership all they say is out of warranty. I see this is a safety issue because doors could come off while driving down the road. Please help me figure this out. </t>
  </si>
  <si>
    <t>Carriage Ford, Inc.</t>
  </si>
  <si>
    <t xml:space="preserve">FOCUS - 2014. The contact owns a 2014 Ford Focus. The contact stated that all four door hinges of the vehicle were beginning to fracture. The dealer was notified of the failure and informed the contact that all four door hinges needed to be replaced. The dealer also informed the contact that the repair was not covered under warranty. The vehicle was not repaired. The manufacturer was made aware of the failure and confirmed that the repair was not covered under warranty. The approximate failure mileage was 39,000.  I did go to ford dealership all they say is out of warranty. I see this is a safety issue because doors could come off while driving down the road. Please help me figure this out. </t>
  </si>
  <si>
    <t>1FM5K8GT5GG</t>
  </si>
  <si>
    <t>While driving down the road the drivers side (A pillar molding) windshield molding broke loose with no warning and flew into traffic behind me. Fortunately this did not hit anyone or cause an accident this time, but it has the potential to do so. From discussing this with the Ford dealer near me it is a common problem with the interceptors and sport model explorers. The design of this is such that you don't know the clips are failing until a sudden andcatastrophic failure occurs.</t>
  </si>
  <si>
    <t>EXPLORER - 2016. While driving down the road the drivers side (A pillar molding) windshield molding broke loose with no warning and flew into traffic behind me. Fortunately this did not hit anyone or cause an accident this time, but it has the potential to do so. From discussing this with the Ford dealer near me it is a common problem with the interceptors and sport model explorers. The design of this is such that you don't know the clips are failing until a sudden andcatastrophic failure occurs.</t>
  </si>
  <si>
    <t>2FMPK4J99MB</t>
  </si>
  <si>
    <t>The contact owns a 2021 Ford Edge. The contact stated while driving at 5 MPH and approaching a traffic light, she heard a loud popping sound. The contact looked up and noticed that the sunroof glass had shattered and the shattered pieces were beginning to fall inside the vehicle. The contact closed the shade guard and veered to the side of the road. Upon inspecting the vehicle, the contact could not determine the cause of the failure. The vehicle was taken to the dealer who informed the contact that they would need to investigate the failure. The vehicle was not diagnosed or repaired. The manufacturer was not notified of the failure. The failure mileage was approximately 800.</t>
  </si>
  <si>
    <t>Willowbrook Ford, Inc.</t>
  </si>
  <si>
    <t>EDGE - 2021. The contact owns a 2021 Ford Edge. The contact stated while driving at 5 MPH and approaching a traffic light, she heard a loud popping sound. The contact looked up and noticed that the sunroof glass had shattered and the shattered pieces were beginning to fall inside the vehicle. The contact closed the shade guard and veered to the side of the road. Upon inspecting the vehicle, the contact could not determine the cause of the failure. The vehicle was taken to the dealer who informed the contact that they would need to investigate the failure. The vehicle was not diagnosed or repaired. The manufacturer was not notified of the failure. The failure mileage was approximately 800.</t>
  </si>
  <si>
    <t xml:space="preserve">hand free smart trunk on my car doesnâ€™t go up all the way, when I go to put stuff in a trunk I got strucked to my head several  times, when I also push the trunk up not to get hit the hydraulic bars gets lose and the trunk falles down and struck my head few times  left me with bruises, itâ€™s very dangerous </t>
  </si>
  <si>
    <t>LIFTGATE LATCH | UNINTENDED CLOSING</t>
  </si>
  <si>
    <t xml:space="preserve">EXPLORER - 2015. hand free smart trunk on my car doesnâ€™t go up all the way, when I go to put stuff in a trunk I got strucked to my head several  times, when I also push the trunk up not to get hit the hydraulic bars gets lose and the trunk falles down and struck my head few times  left me with bruises, itâ€™s very dangerous </t>
  </si>
  <si>
    <t>1FMCU9HD3KU</t>
  </si>
  <si>
    <t xml:space="preserve">2019 Ford Escape SEL.  Left and right front headlamps simultaneously stopped working during nighttime driving.  Dangerous safety issue.  Dashboard headlamp green symbol continued to display headlamps were functioning properly.  There was no warning symbol.  Vehicle electrical issue was repaired at dealership at no charge.  I am aware of an identical problem occurring on a similar 2019 Ford Escape SEL.  My belief is the headlamp failure is not a random issue and is a serious safety defect that has not been addressed by Ford Motor Company.    </t>
  </si>
  <si>
    <t xml:space="preserve">ESCAPE - 2019. 2019 Ford Escape SEL.  Left and right front headlamps simultaneously stopped working during nighttime driving.  Dangerous safety issue.  Dashboard headlamp green symbol continued to display headlamps were functioning properly.  There was no warning symbol.  Vehicle electrical issue was repaired at dealership at no charge.  I am aware of an identical problem occurring on a similar 2019 Ford Escape SEL.  My belief is the headlamp failure is not a random issue and is a serious safety defect that has not been addressed by Ford Motor Company.    </t>
  </si>
  <si>
    <t>2019 Ford Escape SEL. Left and right front headlamps simultaneously stopped working during nighttime freeway driving. Dangerous safety issue. Dashboard headlamp green symbol continued to display headlamps were functioning properly. There was no warning symbol. Vehicle electrical issue was repaired at dealership at no charge. I am aware of an identical problem occurring on a similar 2019 Ford Escape SEL. My belief is the headlamp failure is not a random issue and is a serious safety defect that has not been addressed by Ford Motor Company.</t>
  </si>
  <si>
    <t>ESCAPE - 2019. 2019 Ford Escape SEL. Left and right front headlamps simultaneously stopped working during nighttime freeway driving. Dangerous safety issue. Dashboard headlamp green symbol continued to display headlamps were functioning properly. There was no warning symbol. Vehicle electrical issue was repaired at dealership at no charge. I am aware of an identical problem occurring on a similar 2019 Ford Escape SEL. My belief is the headlamp failure is not a random issue and is a serious safety defect that has not been addressed by Ford Motor Company.</t>
  </si>
  <si>
    <t>1FADP3N23DL</t>
  </si>
  <si>
    <t>Latch on hatchback doesn't latch, or unlatches, in cold temperatures.  Has happened multiple times, and results in rapid cycling of the door locks on the rest of the vehicle as a result of the auto-unlocking configuration.</t>
  </si>
  <si>
    <t>FOCUS - 2013. Latch on hatchback doesn't latch, or unlatches, in cold temperatures.  Has happened multiple times, and results in rapid cycling of the door locks on the rest of the vehicle as a result of the auto-unlocking configuration.</t>
  </si>
  <si>
    <t>1FMZK1YM2JK</t>
  </si>
  <si>
    <t>2018 FORD TRANSIT. CONSUMER WRITES IN REGARDS TO DEFECTIVE SLIDING DOOR.   THE CONSUMER STATED THE SLIDING DOOR WOULD BECOME STUCK. THE DEALER ATTEMPTED TO REPAIR THE SLIDING DOOR ON 5 DIFFERENT OCCASIONS. THE VEHICLE WAS UNDER WARRANTY</t>
  </si>
  <si>
    <t>TRANSIT - 2018. 2018 FORD TRANSIT. CONSUMER WRITES IN REGARDS TO DEFECTIVE SLIDING DOOR.   THE CONSUMER STATED THE SLIDING DOOR WOULD BECOME STUCK. THE DEALER ATTEMPTED TO REPAIR THE SLIDING DOOR ON 5 DIFFERENT OCCASIONS. THE VEHICLE WAS UNDER WARRANTY</t>
  </si>
  <si>
    <t>Roof rack cover blew off while driving and snapped 3/4 of the cover off.  Part was not recovered.  Research shows this was an issue on the vehicle and there was a recall. When entering the vin # it shows no recalls?</t>
  </si>
  <si>
    <t>EXPLORER - 2018. Roof rack cover blew off while driving and snapped 3/4 of the cover off.  Part was not recovered.  Research shows this was an issue on the vehicle and there was a recall. When entering the vin # it shows no recalls?</t>
  </si>
  <si>
    <t>3FA6P0HD9GR</t>
  </si>
  <si>
    <t>The contact owns a 2016 Ford Fusion. The contact stated while parked in a parking lot, the latch inside the door failed to latch securely and the door failed to close as needed. The contact drove to a local mechanic and the vehicle was diagnosed with a faulty interior door latch. The vehicle was repaired. The manufacturer was notified of the failure. The failure mileage was 73,540.</t>
  </si>
  <si>
    <t>FUSION - 2016. The contact owns a 2016 Ford Fusion. The contact stated while parked in a parking lot, the latch inside the door failed to latch securely and the door failed to close as needed. The contact drove to a local mechanic and the vehicle was diagnosed with a faulty interior door latch. The vehicle was repaired. The manufacturer was notified of the failure. The failure mileage was 73,540.</t>
  </si>
  <si>
    <t>1FTEW1EG7FF</t>
  </si>
  <si>
    <t xml:space="preserve">The contact owns a 2015 Ford F-150. The contact stated that  while closing the rear door he heard an abnormal rattling noise.  The smaller rear window was hanging down.  The top railing glue had detached from the rod. The window hit the rear occupant on the head. There were  no reported injuries,  The vehicle was taken to the local dealer but was not diagnosed or repaired.  The manufacturer was contact The failure mileage was approximately 52, 500. </t>
  </si>
  <si>
    <t>Ford of Smithtown</t>
  </si>
  <si>
    <t xml:space="preserve">F-150 - 2015. The contact owns a 2015 Ford F-150. The contact stated that  while closing the rear door he heard an abnormal rattling noise.  The smaller rear window was hanging down.  The top railing glue had detached from the rod. The window hit the rear occupant on the head. There were  no reported injuries,  The vehicle was taken to the local dealer but was not diagnosed or repaired.  The manufacturer was contact The failure mileage was approximately 52, 500. </t>
  </si>
  <si>
    <t>1FTEW1E57JK</t>
  </si>
  <si>
    <t>The contact owns a 2018 Ford F-150. The contact stated while driving 50 MPH, the tailgate door unlatched independently. The contact stated no warning light was illuminated. The contact stated she had experienced the failure several times. The contact called the local dealer and made them aware of the failure. The vehicle was not diagnosed or repaired. Upon investigation, the contact associated the failure with NHTSA Campaign Number: 21V983000 (Latches/Locks/Linkages) however, the VIN was not included. The manufacturer had been informed of the failure. The failure mileage was approximately 60,000.</t>
  </si>
  <si>
    <t>Orleans Ford</t>
  </si>
  <si>
    <t>F-150 - 2018. The contact owns a 2018 Ford F-150. The contact stated while driving 50 MPH, the tailgate door unlatched independently. The contact stated no warning light was illuminated. The contact stated she had experienced the failure several times. The contact called the local dealer and made them aware of the failure. The vehicle was not diagnosed or repaired. Upon investigation, the contact associated the failure with NHTSA Campaign Number: 21V983000 (Latches/Locks/Linkages) however, the VIN was not included. The manufacturer had been informed of the failure. The failure mileage was approximately 60,000.</t>
  </si>
  <si>
    <t>1FM5K8GT0KG</t>
  </si>
  <si>
    <t>The contact owns a 2019 Ford Explorer. The contact received notification of NHTSA Campaign Number: 21V316000 (Structure) however, the part to do the recall repair was not yet available. The contact stated that while driving at an undisclosed speed, the roof rack trim detached. The vehicle was taken to the dealer. The dealer took pictures of the vehicle and forwarded them to the manufacturer. The manufacturer was made aware of the failure and a case was opened. The manufacturer transferred the contact to the NHTSA to file a complaint. The failure mileage was approximately 30,000.</t>
  </si>
  <si>
    <t>Kelly Ford</t>
  </si>
  <si>
    <t>MA</t>
  </si>
  <si>
    <t>EXPLORER - 2019. The contact owns a 2019 Ford Explorer. The contact received notification of NHTSA Campaign Number: 21V316000 (Structure) however, the part to do the recall repair was not yet available. The contact stated that while driving at an undisclosed speed, the roof rack trim detached. The vehicle was taken to the dealer. The dealer took pictures of the vehicle and forwarded them to the manufacturer. The manufacturer was made aware of the failure and a case was opened. The manufacturer transferred the contact to the NHTSA to file a complaint. The failure mileage was approximately 30,000.</t>
  </si>
  <si>
    <t>1FMDE5BH4NL</t>
  </si>
  <si>
    <t>Wipers would not stay working as they should on any setting during heavy snow, sleet, and rain.  Vehicle has several intermittent settings, as well as (2) continuous wiping settings.  The all settings would work as they should for around 60 seconds, then slow down to a very slow intermittent wipe.  Each time a setting was changed it would work as it should for 60 seconds before slowing to a very slow intermittent wipe.  This was all happening while moving, with heavy precipitation (rain/sleet/snow mix).  The safety issue was having to mess with wiper settings to keep them functional, and lack of visibility when the wipers would slow down from where they were set to.  No warning lamps of any sort came on.</t>
  </si>
  <si>
    <t>BRONCO - 2022. Wipers would not stay working as they should on any setting during heavy snow, sleet, and rain.  Vehicle has several intermittent settings, as well as (2) continuous wiping settings.  The all settings would work as they should for around 60 seconds, then slow down to a very slow intermittent wipe.  Each time a setting was changed it would work as it should for 60 seconds before slowing to a very slow intermittent wipe.  This was all happening while moving, with heavy precipitation (rain/sleet/snow mix).  The safety issue was having to mess with wiper settings to keep them functional, and lack of visibility when the wipers would slow down from where they were set to.  No warning lamps of any sort came on.</t>
  </si>
  <si>
    <t>2FMDK4KC8BB</t>
  </si>
  <si>
    <t xml:space="preserve">When closing my front passenger door, the door ajar light remains on. With this, my doors will not lock creating a potentially dangerous situation where a person could open my doors if Iâ€™m driving. I either have to repeatedly slam the door until it closes or just leave it as is, but as stated my doors will not lock. I do not want the risk of having someone opening my doors while Iâ€™m inside, have young children open the door while in drive, or have someone break into my car. </t>
  </si>
  <si>
    <t xml:space="preserve">EDGE - 2011. When closing my front passenger door, the door ajar light remains on. With this, my doors will not lock creating a potentially dangerous situation where a person could open my doors if Iâ€™m driving. I either have to repeatedly slam the door until it closes or just leave it as is, but as stated my doors will not lock. I do not want the risk of having someone opening my doors while Iâ€™m inside, have young children open the door while in drive, or have someone break into my car. </t>
  </si>
  <si>
    <t>NM0LS7E70G1</t>
  </si>
  <si>
    <t xml:space="preserve">We have a 2016 Ford Transit Connect Van with 6,700 Miles. The Windshield come out loose and it could have been fatal to the life of passengers or others on the road. We went to the dealership and got to know that Ford is aware about it but is not covered. We are paying about $650 to glue the windshield back on the Van. We are paying this for the safety of the people. This could be dangerous and can lead to accidents or deaths on the road. Please address this with Ford since our concern is not being addressed by Ford or their dealership. Seems like they are waiting for a disaster to happen! Thank you. </t>
  </si>
  <si>
    <t xml:space="preserve">TRANSIT CONNECT - 2016. We have a 2016 Ford Transit Connect Van with 6,700 Miles. The Windshield come out loose and it could have been fatal to the life of passengers or others on the road. We went to the dealership and got to know that Ford is aware about it but is not covered. We are paying about $650 to glue the windshield back on the Van. We are paying this for the safety of the people. This could be dangerous and can lead to accidents or deaths on the road. Please address this with Ford since our concern is not being addressed by Ford or their dealership. Seems like they are waiting for a disaster to happen! Thank you. </t>
  </si>
  <si>
    <t xml:space="preserve">My tailgate has opened on its own three times or more since purchasing the truck new in June 2021. Few times while parked and locked in my drive way. Once while I was driving causing me to have to pull over on a busy highway to re-latch the tailgate to not lose my cargo in the bed which then could have came flying out and hit other motorists and/or caused an accident in which I would have been liable. I was not included in the recall 19V-864; and therefore my vehicle has not been serviced for this issue. </t>
  </si>
  <si>
    <t xml:space="preserve">F-350 - 2020. My tailgate has opened on its own three times or more since purchasing the truck new in June 2021. Few times while parked and locked in my drive way. Once while I was driving causing me to have to pull over on a busy highway to re-latch the tailgate to not lose my cargo in the bed which then could have came flying out and hit other motorists and/or caused an accident in which I would have been liable. I was not included in the recall 19V-864; and therefore my vehicle has not been serviced for this issue. </t>
  </si>
  <si>
    <t>The contact owns a 2013 Ford C-Max Hybrid. The contact stated that the rear doors had seized and failed to open. There were no warning lights illuminated. The vehicle was taken to the local dealer but was not diagnosed or repaired. The vehicle was taken to an independent mechanic and the doors were repaired three times. The manufacturer was contacted but no additional assistance was provided. The approximate failure mileage was 88,000.</t>
  </si>
  <si>
    <t>John Hinderer Ford</t>
  </si>
  <si>
    <t>C-MAX HYBRID - 2013. The contact owns a 2013 Ford C-Max Hybrid. The contact stated that the rear doors had seized and failed to open. There were no warning lights illuminated. The vehicle was taken to the local dealer but was not diagnosed or repaired. The vehicle was taken to an independent mechanic and the doors were repaired three times. The manufacturer was contacted but no additional assistance was provided. The approximate failure mileage was 88,000.</t>
  </si>
  <si>
    <t xml:space="preserve">I have taken my truck into the dealer to report my tailgate opening by itself but they said there is no recall. Recently it opened while pulling a trailer and it has caused damage. The dealer is still telling me that they do not have any options to fix it and are not willing to pay for the fix, even though they did one fix once before. This is a well documented issue reported by many people on the internet. I believe there was a recall for this on this model truck but my VIN was excluded for some reason and it should not have been.   This occurs typically when you come to a stop. In my case we were pulling out of a driveway, turning right and because the tailgate dropped without our knowledge then it crushed the tailgate into the trailer.   I reported this to the dealer on 6/19/2020 where they did no repairs. I reported it again on Jan 6th 2021 where they did modify the wiring harness and added jumper pi, per 19S48B. However this repair did not work and the tailgate continues to randomly open. </t>
  </si>
  <si>
    <t xml:space="preserve">F-250 - 2017. I have taken my truck into the dealer to report my tailgate opening by itself but they said there is no recall. Recently it opened while pulling a trailer and it has caused damage. The dealer is still telling me that they do not have any options to fix it and are not willing to pay for the fix, even though they did one fix once before. This is a well documented issue reported by many people on the internet. I believe there was a recall for this on this model truck but my VIN was excluded for some reason and it should not have been.   This occurs typically when you come to a stop. In my case we were pulling out of a driveway, turning right and because the tailgate dropped without our knowledge then it crushed the tailgate into the trailer.   I reported this to the dealer on 6/19/2020 where they did no repairs. I reported it again on Jan 6th 2021 where they did modify the wiring harness and added jumper pi, per 19S48B. However this repair did not work and the tailgate continues to randomly open. </t>
  </si>
  <si>
    <t xml:space="preserve">Door would open while driving, warning lamp would then appear "door ajar". Happens to both passenger and drivers side. Has happened 48 times, since June 2020. It happens at different speeds, anything from 70 mph, to pulling into a parking stall (2 mph). Dealer looked at it, they said they consulted Ford, and there is nothing they could do. (Today, (4/1/22), it happened 3 times in 1 day, passenger side twice, and drivers side once) I fear for my safety and the safety of my passengers. </t>
  </si>
  <si>
    <t xml:space="preserve">MUSTANG - 2017. Door would open while driving, warning lamp would then appear "door ajar". Happens to both passenger and drivers side. Has happened 48 times, since June 2020. It happens at different speeds, anything from 70 mph, to pulling into a parking stall (2 mph). Dealer looked at it, they said they consulted Ford, and there is nothing they could do. (Today, (4/1/22), it happened 3 times in 1 day, passenger side twice, and drivers side once) I fear for my safety and the safety of my passengers. </t>
  </si>
  <si>
    <t>5LMJJ3LT3JE</t>
  </si>
  <si>
    <t>Back passenger door opened while driving. Locking mechanism will not keep door shut.</t>
  </si>
  <si>
    <t>NAVIGATOR - 2018. Back passenger door opened while driving. Locking mechanism will not keep door shut.</t>
  </si>
  <si>
    <t>1FAFP55S93A</t>
  </si>
  <si>
    <t>Windshield</t>
  </si>
  <si>
    <t>WINDSHIELD | UNKNOWN</t>
  </si>
  <si>
    <t>TAURUS - 2003. Windshield</t>
  </si>
  <si>
    <t>1FTEW1CP4NK</t>
  </si>
  <si>
    <t>3 weeks after purchasing my truck, I tried to turn on the windshield wipers and they did not work. Later that day I tried again and they worked. Fast forward 3 more weeks and now they do not work at all for. Sometimes I can spray windshield wiper fluid but it will not wipe. Other times spraying doesnâ€™t work neither does the wipers. Been 2 days now. Appointment next week.</t>
  </si>
  <si>
    <t>F-150 - 2022. 3 weeks after purchasing my truck, I tried to turn on the windshield wipers and they did not work. Later that day I tried again and they worked. Fast forward 3 more weeks and now they do not work at all for. Sometimes I can spray windshield wiper fluid but it will not wipe. Other times spraying doesnâ€™t work neither does the wipers. Been 2 days now. Appointment next week.</t>
  </si>
  <si>
    <t>2LMPJ8LP8JB</t>
  </si>
  <si>
    <t xml:space="preserve">Vehicle (SUV) floor board and truck had standing water from unknown source. Suspect rear hatch and/or glass roof design allows for environmental contamination to enter. Water travels down to floor and pools. For example, spare tire was found to be submerged. Rear seat and trunk carpeting were moist (saturated) to the touch.   Concern: If water in the vehicle is undetected and is allowed to pool for long periods of time,  three things will happen: 1. Accelerated corrosion and loss of function for any electrical wiring.  2. Standing water can develop mold, impacting air quality through long term and repeated exposure. Impact of vehicle occupants health. (In our instance, Mom &amp; newborn)  3. Accelerated corrosion of vehicle internal structure. For example, seat fasteners.  Item was discovered by third party service center and dealership is investigating root cause now. Dealer commented this is a problem more common with other models in the same family but not the model of this vehicle.   No warning or indicator of the problem was present.   </t>
  </si>
  <si>
    <t xml:space="preserve">MKX - 2018. Vehicle (SUV) floor board and truck had standing water from unknown source. Suspect rear hatch and/or glass roof design allows for environmental contamination to enter. Water travels down to floor and pools. For example, spare tire was found to be submerged. Rear seat and trunk carpeting were moist (saturated) to the touch.   Concern: If water in the vehicle is undetected and is allowed to pool for long periods of time,  three things will happen: 1. Accelerated corrosion and loss of function for any electrical wiring.  2. Standing water can develop mold, impacting air quality through long term and repeated exposure. Impact of vehicle occupants health. (In our instance, Mom &amp; newborn)  3. Accelerated corrosion of vehicle internal structure. For example, seat fasteners.  Item was discovered by third party service center and dealership is investigating root cause now. Dealer commented this is a problem more common with other models in the same family but not the model of this vehicle.   No warning or indicator of the problem was present.   </t>
  </si>
  <si>
    <t xml:space="preserve">The passenger door latch failed when driving at higher speed (70 mph).  While driving on the turnpike at 70 mph, the passenger door unlatched while the passenger seat was occupied.  The car had to be pulled over and come to a complete stop in order to close the door and have it re-latch.  This happened twice in the span of an hour.  It has happened on three other occasions but was thought to be a one-off occurrence each time.   </t>
  </si>
  <si>
    <t xml:space="preserve">MUSTANG - 2017. The passenger door latch failed when driving at higher speed (70 mph).  While driving on the turnpike at 70 mph, the passenger door unlatched while the passenger seat was occupied.  The car had to be pulled over and come to a complete stop in order to close the door and have it re-latch.  This happened twice in the span of an hour.  It has happened on three other occasions but was thought to be a one-off occurrence each time.   </t>
  </si>
  <si>
    <t>I HAVE A 2011 FORD EDGE WITH 62,700 MILES ON IT AND THE DRIVERS DOOR LATCH IS NOT WORKING CORRECTLY.</t>
  </si>
  <si>
    <t>EDGE - 2011. I HAVE A 2011 FORD EDGE WITH 62,700 MILES ON IT AND THE DRIVERS DOOR LATCH IS NOT WORKING CORRECTLY.</t>
  </si>
  <si>
    <t xml:space="preserve">The door opened while driving due to the latch on the rear passenger door popped open. The door now will not stay latched closed. It just continues to stay open. My daughter could have fallen out of the car while we were driving because of this. </t>
  </si>
  <si>
    <t xml:space="preserve">EXPEDITION - 2018. The door opened while driving due to the latch on the rear passenger door popped open. The door now will not stay latched closed. It just continues to stay open. My daughter could have fallen out of the car while we were driving because of this. </t>
  </si>
  <si>
    <t xml:space="preserve">The power open tailgate will randomly open without any initiation from the operator either from the key fob, dash mounted release button or tailgate release handle.  This occurred several times including while the vehicle was parked, while backing out of the driveway and while going down a side street at low speeds.  During these uninitiated tailgate openings, a clicking noise can be heard from the passenger's side footwell presumably coming from the relay.  Damage did occur to the tailgate during one occasion when it opened by itself and struck a wall.  This can potentially be a significant safety issue if the tailgate unintentionally opens while driving on the road either by striking a vehicle behind it or causing the payload to fall from the bed of the vehicle.      </t>
  </si>
  <si>
    <t xml:space="preserve">F-250 - 2019. The power open tailgate will randomly open without any initiation from the operator either from the key fob, dash mounted release button or tailgate release handle.  This occurred several times including while the vehicle was parked, while backing out of the driveway and while going down a side street at low speeds.  During these uninitiated tailgate openings, a clicking noise can be heard from the passenger's side footwell presumably coming from the relay.  Damage did occur to the tailgate during one occasion when it opened by itself and struck a wall.  This can potentially be a significant safety issue if the tailgate unintentionally opens while driving on the road either by striking a vehicle behind it or causing the payload to fall from the bed of the vehicle.      </t>
  </si>
  <si>
    <t>1FTFW1ET0DF</t>
  </si>
  <si>
    <t xml:space="preserve">The lower left hand corner of the passenger side rear window started to smoke and burn from the rear window defrost mechanism. Smoke was seen and the rear window defrost was turned off. The window then shattered. I had a child sitting in front of this area but no injury was sustained. I have not had the vehicle serviced for this issue at this time.  </t>
  </si>
  <si>
    <t xml:space="preserve">F-150 - 2013. The lower left hand corner of the passenger side rear window started to smoke and burn from the rear window defrost mechanism. Smoke was seen and the rear window defrost was turned off. The window then shattered. I had a child sitting in front of this area but no injury was sustained. I have not had the vehicle serviced for this issue at this time.  </t>
  </si>
  <si>
    <t xml:space="preserve">Doors won't latch in below freezing temperatures even after recall preformed in February 2021.   Dealer says there's nothing to be done at this point since the recall has already been preformed.   The majority of the time when the temperatures  drop below freezing you must drive holding doors closed till it will eventually latch.  On several occasions the passenger rear door appeared to latch correctly only to swing open when i make a turn. This has happened with my child in their car seat in the passenger rear area.   Available for inspection </t>
  </si>
  <si>
    <t xml:space="preserve">F-150 - 2018. Doors won't latch in below freezing temperatures even after recall preformed in February 2021.   Dealer says there's nothing to be done at this point since the recall has already been preformed.   The majority of the time when the temperatures  drop below freezing you must drive holding doors closed till it will eventually latch.  On several occasions the passenger rear door appeared to latch correctly only to swing open when i make a turn. This has happened with my child in their car seat in the passenger rear area.   Available for inspection </t>
  </si>
  <si>
    <t>3FADP4BJXFM</t>
  </si>
  <si>
    <t>The contact owns a 2015 Ford Fiesta. The contact stated that the rear driverâ€™s side door failed to latch securely when closed. The contact stated that the door would only lock when the latch was manually pushed down. The dealer was not notified of the failure. The vehicle was not diagnosed or repaired. The manufacturer was notified of the failure and informed the contact that the VIN was not included in NHTSA Campaign Number: 20V177000 (Latches/Locks/Linkages). The failure mileage was approximately 12,000.</t>
  </si>
  <si>
    <t>FIESTA - 2015. The contact owns a 2015 Ford Fiesta. The contact stated that the rear driverâ€™s side door failed to latch securely when closed. The contact stated that the door would only lock when the latch was manually pushed down. The dealer was not notified of the failure. The vehicle was not diagnosed or repaired. The manufacturer was notified of the failure and informed the contact that the VIN was not included in NHTSA Campaign Number: 20V177000 (Latches/Locks/Linkages). The failure mileage was approximately 12,000.</t>
  </si>
  <si>
    <t>1FM5K7DH5JG</t>
  </si>
  <si>
    <t>i SEEN WHERE THERE WAS A RECALL ON THE ROOF RACK COVERS ON EXPLORERS.  MINE ON MY PASSENGER SIDE BLEW OFF IN THE WIND.  SHOULD MY VEHICLE HAVE BEEN IN THIS RECALL.  [XXX]  INFORMATION Redacted PURSUANT TO THE FREEDOM OF INFORMATION ACT (FOIA), 5 U.S.C. 552(B)(6).</t>
  </si>
  <si>
    <t>EXPLORER - 2018. i SEEN WHERE THERE WAS A RECALL ON THE ROOF RACK COVERS ON EXPLORERS.  MINE ON MY PASSENGER SIDE BLEW OFF IN THE WIND.  SHOULD MY VEHICLE HAVE BEEN IN THIS RECALL.  [XXX]  INFORMATION Redacted PURSUANT TO THE FREEDOM OF INFORMATION ACT (FOIA), 5 U.S.C. 552(B)(6).</t>
  </si>
  <si>
    <t>1FM5K7F82HG</t>
  </si>
  <si>
    <t>The contact owns a 2017 Ford Explorer. The contact stated that the front side of the roof connected to the upper center of the windshield was severely corroded. The dealer was notified of the failure and informed the contact that they could not assist unless the part was perforated. The contact stated that as the roof became perforated, the vehicle was taken back to the dealer where it was diagnosed that the roof and the windshield needed to be replaced. The dealer sent a diagnostic report with pictures to the manufacturer. The manufacturer advised that they would cover the repair of the vehicle. The vehicle was not repaired. The failure mileage was approximately 67,000.</t>
  </si>
  <si>
    <t>Lorenzo Ford</t>
  </si>
  <si>
    <t>EXPLORER - 2017. The contact owns a 2017 Ford Explorer. The contact stated that the front side of the roof connected to the upper center of the windshield was severely corroded. The dealer was notified of the failure and informed the contact that they could not assist unless the part was perforated. The contact stated that as the roof became perforated, the vehicle was taken back to the dealer where it was diagnosed that the roof and the windshield needed to be replaced. The dealer sent a diagnostic report with pictures to the manufacturer. The manufacturer advised that they would cover the repair of the vehicle. The vehicle was not repaired. The failure mileage was approximately 67,000.</t>
  </si>
  <si>
    <t>3FA6P0H7XGR</t>
  </si>
  <si>
    <t>The contact owns a 2016 Ford Fusion. The contact stated while the vehicle was parked while raining, the trunk would become wet. The contact stated that the spare tire wheel well would fill up with six inches of water. The contact stated that there was a computer located in the trunk by the passengerâ€™s side fender under the padding. The contact stated that there was possibility of a short circuit due to water entering into the circuitry. The vehicle was not taken to a dealer or independent mechanic to be diagnosed. The vehicle was not repaired. The manufacturer had been informed of the failure. The failure mileage was approximately 25,000.</t>
  </si>
  <si>
    <t>FUSION - 2016. The contact owns a 2016 Ford Fusion. The contact stated while the vehicle was parked while raining, the trunk would become wet. The contact stated that the spare tire wheel well would fill up with six inches of water. The contact stated that there was a computer located in the trunk by the passengerâ€™s side fender under the padding. The contact stated that there was possibility of a short circuit due to water entering into the circuitry. The vehicle was not taken to a dealer or independent mechanic to be diagnosed. The vehicle was not repaired. The manufacturer had been informed of the failure. The failure mileage was approximately 25,000.</t>
  </si>
  <si>
    <t>The front windshield passenger side trim. Plastic trim flew off the windshield while driving 65 miles an hour in Tennessee on Hwy 111 near cookeville.  It flew off but I was able to retrieve it from the side of the road. It could easily have hit a car behind or beside me. A flying object of any type at 65 miles an hour is dangerous. No inspection by a dealer or anyone has been done. I did get a verbal estimate of repair at 600.00 or more by a Ford dealer. They have to remove the windshield to repair it. The only warning I got was when I heard it flap once or twice and then saw it fly off. I believe the cause is due to Ford using plastic A clips and a plastic trim. 8 plastic A clips are one the windshield and then the trim pops on with a little strip of tape. All but 1 A clip is broken and a piece of the trim that attached to the A clip was still attached to the car.  When you research this incident you see that it has occurred on many other vehicles and when I spoke to the Ford service center they knew exactly what I was talking about. So Ford is aware of this issue.</t>
  </si>
  <si>
    <t>EXPLORER - 2017. The front windshield passenger side trim. Plastic trim flew off the windshield while driving 65 miles an hour in Tennessee on Hwy 111 near cookeville.  It flew off but I was able to retrieve it from the side of the road. It could easily have hit a car behind or beside me. A flying object of any type at 65 miles an hour is dangerous. No inspection by a dealer or anyone has been done. I did get a verbal estimate of repair at 600.00 or more by a Ford dealer. They have to remove the windshield to repair it. The only warning I got was when I heard it flap once or twice and then saw it fly off. I believe the cause is due to Ford using plastic A clips and a plastic trim. 8 plastic A clips are one the windshield and then the trim pops on with a little strip of tape. All but 1 A clip is broken and a piece of the trim that attached to the A clip was still attached to the car.  When you research this incident you see that it has occurred on many other vehicles and when I spoke to the Ford service center they knew exactly what I was talking about. So Ford is aware of this issue.</t>
  </si>
  <si>
    <t>1FM5K8F82JG</t>
  </si>
  <si>
    <t>The contact owns a 2018 Ford Explorer. The contact stated while driving at 70 MPH on a windy day, the driver's side windshield A-Pillar trim bracket fractured inadvertently and continually struck the windshield. The contact veered to the side of the road and the remove the broken windshield A-Pillar trim bracket. The contact then continued to drive to his residence. The vehicle was taken to the dealer who inspected the vehicle and diagnosed that the trim bracket needed to be replaced. The manufacturer was notified of the failure and informed the contact that they could not assist as the VIN was not included a recall associated to the failure. The failure mileage was approximately 50,000.</t>
  </si>
  <si>
    <t>Jim Charlon Ford, Inc.</t>
  </si>
  <si>
    <t>EXPLORER - 2018. The contact owns a 2018 Ford Explorer. The contact stated while driving at 70 MPH on a windy day, the driver's side windshield A-Pillar trim bracket fractured inadvertently and continually struck the windshield. The contact veered to the side of the road and the remove the broken windshield A-Pillar trim bracket. The contact then continued to drive to his residence. The vehicle was taken to the dealer who inspected the vehicle and diagnosed that the trim bracket needed to be replaced. The manufacturer was notified of the failure and informed the contact that they could not assist as the VIN was not included a recall associated to the failure. The failure mileage was approximately 50,000.</t>
  </si>
  <si>
    <t>3FA6P0K98HR</t>
  </si>
  <si>
    <t>Trunk randomly opens while driving. This has now happened 10-15 times over the past couple of years. I was unaware of nhtsa until researching the problem tonight after it most recently happened or I would have reported sooner.</t>
  </si>
  <si>
    <t>FUSION - 2017. Trunk randomly opens while driving. This has now happened 10-15 times over the past couple of years. I was unaware of nhtsa until researching the problem tonight after it most recently happened or I would have reported sooner.</t>
  </si>
  <si>
    <t>1FTFX1E56MK</t>
  </si>
  <si>
    <t>The contact owns a 2021 Ford F-150. The contact stated that on three separate occasions, the windshield wipers failed to operate as needed without warning. After the second failure, the contact took the vehicle to an independent mechanic where a fuse was replaced; however, the failure returned despite the repair. The contact stated that only wiper fluid would release while attempting to clean the windshield. The contact then took the vehicle to a dealer where they acknowledged that the wiper failure was a known issue; however, replacement parts were not available. The manufacturer had yet to be notified of the failure. The vehicle had yet to be repaired. The failure mileage was approximately 41,000.</t>
  </si>
  <si>
    <t>Koons Sterling Ford</t>
  </si>
  <si>
    <t>F-150 - 2021. The contact owns a 2021 Ford F-150. The contact stated that on three separate occasions, the windshield wipers failed to operate as needed without warning. After the second failure, the contact took the vehicle to an independent mechanic where a fuse was replaced; however, the failure returned despite the repair. The contact stated that only wiper fluid would release while attempting to clean the windshield. The contact then took the vehicle to a dealer where they acknowledged that the wiper failure was a known issue; however, replacement parts were not available. The manufacturer had yet to be notified of the failure. The vehicle had yet to be repaired. The failure mileage was approximately 41,000.</t>
  </si>
  <si>
    <t>1FMEE5BH2ML</t>
  </si>
  <si>
    <t>The wipers slow down to intermittent after 45 seconds or so every time driving in the rain when they are set on continuous or continuous high. This temporarily hampers your visibility when driving in the rain and the Bronco is not even supposed to have auto sensing wipers. You have to change the wiper setting then put in back where you want the speed to be only to have it slow down again in 45 seconds or so.</t>
  </si>
  <si>
    <t>BRONCO - 2021. The wipers slow down to intermittent after 45 seconds or so every time driving in the rain when they are set on continuous or continuous high. This temporarily hampers your visibility when driving in the rain and the Bronco is not even supposed to have auto sensing wipers. You have to change the wiper setting then put in back where you want the speed to be only to have it slow down again in 45 seconds or so.</t>
  </si>
  <si>
    <t>1FMSK8FH6MG</t>
  </si>
  <si>
    <t xml:space="preserve">Since purchasing this vehicle I have off and on experienced my bluetooth echoing for the party on the other end of the line. I have also experienced my gas tank shaking my entire car upon stopping depending how much gas is in the tank, usually full to 3/4 full. I have also experienced on multiple occasions my back up camera turning blue. There was a trend going for a while if it was hot outside it would turn blue all the time. However, over the winter months it periodically started changing blue.  More recently, when I put my car into reverse it will take a few seconds to switch gears.  I also experienced my front driverside window not going up. I had to turn the car off and back on again in order for it to go back up.    Altogether, I have had multiple issues with my brand new car since the day of purchase. I immediately took the vehicle back in for the gas tank shaking and their response was because I was not used to driving a "smaller" car. I however find that extremely unsafe in the event I were to break too hard, I feel that my gas tank would come disassembled. </t>
  </si>
  <si>
    <t xml:space="preserve">EXPLORER - 2021. Since purchasing this vehicle I have off and on experienced my bluetooth echoing for the party on the other end of the line. I have also experienced my gas tank shaking my entire car upon stopping depending how much gas is in the tank, usually full to 3/4 full. I have also experienced on multiple occasions my back up camera turning blue. There was a trend going for a while if it was hot outside it would turn blue all the time. However, over the winter months it periodically started changing blue.  More recently, when I put my car into reverse it will take a few seconds to switch gears.  I also experienced my front driverside window not going up. I had to turn the car off and back on again in order for it to go back up.    Altogether, I have had multiple issues with my brand new car since the day of purchase. I immediately took the vehicle back in for the gas tank shaking and their response was because I was not used to driving a "smaller" car. I however find that extremely unsafe in the event I were to break too hard, I feel that my gas tank would come disassembled. </t>
  </si>
  <si>
    <t>1FM5K8GT1HG</t>
  </si>
  <si>
    <t>A-Pillar exterior windshield trim became detached from the passenger side at highway speeds without warning and no prior indication of damage. This appears to be a very common issue with this generation of models based on a simple internet search, and I am shocked that Ford Motor Co. is doing nothing to resolve this. The loose piece becomes a hazard to other motor vehicle operators where it could potentially strike a vehicle causing windshield damage, startle an operator causing loss of control, or in the case of motorcycles, injure the operator. Even if it does not strike another vehicle or operator, it becomes road debris and is a safety hazard to other vehicles, and to persons attempting to retrieve it. While we were fortunate that it did not cause any further incident, the potential for a serious accident is high with this defect.</t>
  </si>
  <si>
    <t>EXPLORER - 2017. A-Pillar exterior windshield trim became detached from the passenger side at highway speeds without warning and no prior indication of damage. This appears to be a very common issue with this generation of models based on a simple internet search, and I am shocked that Ford Motor Co. is doing nothing to resolve this. The loose piece becomes a hazard to other motor vehicle operators where it could potentially strike a vehicle causing windshield damage, startle an operator causing loss of control, or in the case of motorcycles, injure the operator. Even if it does not strike another vehicle or operator, it becomes road debris and is a safety hazard to other vehicles, and to persons attempting to retrieve it. While we were fortunate that it did not cause any further incident, the potential for a serious accident is high with this defect.</t>
  </si>
  <si>
    <t>NM0LS7F77G1</t>
  </si>
  <si>
    <t>I kept hearing a banging sound which sounded like it was my ladder rack. So I took my ladder off until I could get it looked at. Which made no difference. And one day while driving I hit a bump in the road and the whole windshield lifted and slammed back down cracking all over. I didnâ€™t know what to do so I was able to get some windshield adhesive and glue it back in however itâ€™s still cracked in several places all over the windshield. And now Iâ€™m assuming it has to do with the recent recall. Are they responsible for the windshield? Thank you, [XXX]  INFORMATION Redacted PURSUANT TO THE FREEDOM OF INFORMATION ACT (FOIA), 5 U.S.C. 552(B)(6).</t>
  </si>
  <si>
    <t>TRANSIT CONNECT - 2016. I kept hearing a banging sound which sounded like it was my ladder rack. So I took my ladder off until I could get it looked at. Which made no difference. And one day while driving I hit a bump in the road and the whole windshield lifted and slammed back down cracking all over. I didnâ€™t know what to do so I was able to get some windshield adhesive and glue it back in however itâ€™s still cracked in several places all over the windshield. And now Iâ€™m assuming it has to do with the recent recall. Are they responsible for the windshield? Thank you, [XXX]  INFORMATION Redacted PURSUANT TO THE FREEDOM OF INFORMATION ACT (FOIA), 5 U.S.C. 552(B)(6).</t>
  </si>
  <si>
    <t xml:space="preserve">The contact owns a 2018 Ford F-150. The contact stated that while operating the vehicle the tailgate would randomly unlatch and open. The cause of the failure was not determined. The local dealer and manufacturer were not notified of the failure. The contact received notification of NHTSA Campaign Number: 21V983000 (Latches/Locks/Linkages) however, while checking the VIN on the NHTSA and Ford website there was no recall listed. The failure mileage was 28,000.       </t>
  </si>
  <si>
    <t xml:space="preserve">F-150 - 2018. The contact owns a 2018 Ford F-150. The contact stated that while operating the vehicle the tailgate would randomly unlatch and open. The cause of the failure was not determined. The local dealer and manufacturer were not notified of the failure. The contact received notification of NHTSA Campaign Number: 21V983000 (Latches/Locks/Linkages) however, while checking the VIN on the NHTSA and Ford website there was no recall listed. The failure mileage was 28,000.       </t>
  </si>
  <si>
    <t>3FAHP0GAXCR</t>
  </si>
  <si>
    <t>The contact owns a 2012 Ford Fusion. The contact stated while starting the vehicle, she attempted to open the front driverâ€™s side door but it failed to open. The contact stated no warning light was illuminated. The contact stated that she opened the front driverâ€™s side window and was able to reach the door handle to open the door. The contact took the vehicle to the local dealer, where it was diagnosed with needing the front driverâ€™s side door latch to be replaced. The vehicle was repaired but continued to experience the failure with the driverâ€™s side and both the front and rear passengerâ€™s side door latches. The contact took the vehicle back to local dealer and had all 3 door latches replaced. The vehicle was repaired but experienced the failure for a third time on the front driver side door latch. The contact took the vehicle back to local dealer and had the front driverâ€™s side door latch repaired. The vehicle was repaired but the failure persisted. The manufacturer had been informed of the failure. The failure mileage was approximately 35,000.</t>
  </si>
  <si>
    <t>Tyler Ford, LTD</t>
  </si>
  <si>
    <t>FUSION - 2012. The contact owns a 2012 Ford Fusion. The contact stated while starting the vehicle, she attempted to open the front driverâ€™s side door but it failed to open. The contact stated no warning light was illuminated. The contact stated that she opened the front driverâ€™s side window and was able to reach the door handle to open the door. The contact took the vehicle to the local dealer, where it was diagnosed with needing the front driverâ€™s side door latch to be replaced. The vehicle was repaired but continued to experience the failure with the driverâ€™s side and both the front and rear passengerâ€™s side door latches. The contact took the vehicle back to local dealer and had all 3 door latches replaced. The vehicle was repaired but experienced the failure for a third time on the front driver side door latch. The contact took the vehicle back to local dealer and had the front driverâ€™s side door latch repaired. The vehicle was repaired but the failure persisted. The manufacturer had been informed of the failure. The failure mileage was approximately 35,000.</t>
  </si>
  <si>
    <t>1FM5K7F84EG</t>
  </si>
  <si>
    <t xml:space="preserve">The contact owns a 2014 Ford Explorer. The contact stated that while driving approximately 60 MPH, it was discovered that the driverâ€™s side front window pillar trim molding had come unsecured and was nearly dislodged from the vehicle. The contact indicated that duct tape was used to secure the trim piece back to the vehicle to prevent it from separating from the vehicle while driving. The cause of the failure was not determined. The local dealer and manufacturer were notified of the failure but no assistance was offered. The failure mileage was 37,000.       </t>
  </si>
  <si>
    <t>Ron Norris Ford</t>
  </si>
  <si>
    <t xml:space="preserve">EXPLORER - 2014. The contact owns a 2014 Ford Explorer. The contact stated that while driving approximately 60 MPH, it was discovered that the driverâ€™s side front window pillar trim molding had come unsecured and was nearly dislodged from the vehicle. The contact indicated that duct tape was used to secure the trim piece back to the vehicle to prevent it from separating from the vehicle while driving. The cause of the failure was not determined. The local dealer and manufacturer were notified of the failure but no assistance was offered. The failure mileage was 37,000.       </t>
  </si>
  <si>
    <t>3LN6L5FC1JR</t>
  </si>
  <si>
    <t>The contact owns a 2018 Lincoln MKZ. The contact stated while driving at night at approximately 35 MPH, the low beam light's visibility was blinding and made the vehicle unsafe to drive.  The vehicle was diagnosed at a local dealer with a headlight failure. The manufacturer was notified of the failure. The approximate failure mileage was 20,300.</t>
  </si>
  <si>
    <t>Landmark Lincoln</t>
  </si>
  <si>
    <t>MKZ - 2018. The contact owns a 2018 Lincoln MKZ. The contact stated while driving at night at approximately 35 MPH, the low beam light's visibility was blinding and made the vehicle unsafe to drive.  The vehicle was diagnosed at a local dealer with a headlight failure. The manufacturer was notified of the failure. The approximate failure mileage was 20,300.</t>
  </si>
  <si>
    <t>1FMCU0F62LU</t>
  </si>
  <si>
    <t>The contact's company owns a 2020 Ford Escape. The contact stated that the driver's side front door latch was fractured, causing the door to not close properly. The vehicle was taken to the dealer and diagnosed that the driver's side front door latch needed to be replaced. The vehicle was not repaired. The manufacturer was made aware of the failure and advised the contact to file a complaint with NHTSA. The failure mileage was 100,599.</t>
  </si>
  <si>
    <t>Frank Fletcher Ford</t>
  </si>
  <si>
    <t>ESCAPE - 2020. The contact's company owns a 2020 Ford Escape. The contact stated that the driver's side front door latch was fractured, causing the door to not close properly. The vehicle was taken to the dealer and diagnosed that the driver's side front door latch needed to be replaced. The vehicle was not repaired. The manufacturer was made aware of the failure and advised the contact to file a complaint with NHTSA. The failure mileage was 100,599.</t>
  </si>
  <si>
    <t>1FMCU0F66LU</t>
  </si>
  <si>
    <t>The contact's company owns a 2020 Ford Escape. The contact stated that the driver's side front door latch was fractured, causing the door to not close properly. The vehicle was taken to the dealer and diagnosed that the driver's side front door latch needed to be replaced. The vehicle was not repaired. The manufacturer was made aware of the failure and advised the contact to file a complaint with NHTSA. The failure mileage was 71,542.</t>
  </si>
  <si>
    <t>ESCAPE - 2020. The contact's company owns a 2020 Ford Escape. The contact stated that the driver's side front door latch was fractured, causing the door to not close properly. The vehicle was taken to the dealer and diagnosed that the driver's side front door latch needed to be replaced. The vehicle was not repaired. The manufacturer was made aware of the failure and advised the contact to file a complaint with NHTSA. The failure mileage was 71,542.</t>
  </si>
  <si>
    <t xml:space="preserve">While driving on the highway, the sunroof spontaneously exploded, sending small pieces of glass everywhere including at the vehicle driving behind us. Fortunately our sunroof screen was closed, otherwise the glass would have shattered into the truck on me and 2 kids as well. The loud â€œbangâ€ caused us to duck and swerve as it sounded like a gunshot. This occurred on a new truck with only 5,000 miles on it.  The dealership currently has the truck and upon replacing the sunroof noticed that no sunroof drains were ever installed on the vehicle. We donâ€™t know if this is related to causing the sunroof to explode, but the dealership claims it does not have anything to do with the sunroof shattering. </t>
  </si>
  <si>
    <t xml:space="preserve">F-150 - 2021. While driving on the highway, the sunroof spontaneously exploded, sending small pieces of glass everywhere including at the vehicle driving behind us. Fortunately our sunroof screen was closed, otherwise the glass would have shattered into the truck on me and 2 kids as well. The loud â€œbangâ€ caused us to duck and swerve as it sounded like a gunshot. This occurred on a new truck with only 5,000 miles on it.  The dealership currently has the truck and upon replacing the sunroof noticed that no sunroof drains were ever installed on the vehicle. We donâ€™t know if this is related to causing the sunroof to explode, but the dealership claims it does not have anything to do with the sunroof shattering. </t>
  </si>
  <si>
    <t>5LM5J7XC4MG</t>
  </si>
  <si>
    <t xml:space="preserve">Driving this vehicle in snow and ice collects in my wheel wells because of the material used in them.  It is felt like heavily textured that the snow and ice sticks to like glue.  So, in lots of snow and slush on the road it quickly collects to its limit of area between tire and wheel well and then makes turning or steering the car difficult.  It does NOT slide off easily even when going to the car wash to try and clean it off.  Or by letting it sit in the sun to melt does not help either for a very long amount of time.  So, in other wordsâ€¦â€¦I live in the foothills of Colorado where it does snow a fair bit and so, it quickly turns my SUV into an unsafe vehicle to drive or steer when faced with snow and slush on the roads.  I bought this vehicle in Colorado. </t>
  </si>
  <si>
    <t xml:space="preserve">AVIATOR - 2021. Driving this vehicle in snow and ice collects in my wheel wells because of the material used in them.  It is felt like heavily textured that the snow and ice sticks to like glue.  So, in lots of snow and slush on the road it quickly collects to its limit of area between tire and wheel well and then makes turning or steering the car difficult.  It does NOT slide off easily even when going to the car wash to try and clean it off.  Or by letting it sit in the sun to melt does not help either for a very long amount of time.  So, in other wordsâ€¦â€¦I live in the foothills of Colorado where it does snow a fair bit and so, it quickly turns my SUV into an unsafe vehicle to drive or steer when faced with snow and slush on the roads.  I bought this vehicle in Colorado. </t>
  </si>
  <si>
    <t>3FADP4FJXBM</t>
  </si>
  <si>
    <t xml:space="preserve">1: The door latch for the hatch doesnâ€™t always latch and will come back open.   2: When driving after stopping the car â€œshutters and lagsâ€ on take off. </t>
  </si>
  <si>
    <t xml:space="preserve">FIESTA - 2011. 1: The door latch for the hatch doesnâ€™t always latch and will come back open.   2: When driving after stopping the car â€œshutters and lagsâ€ on take off. </t>
  </si>
  <si>
    <t>1FATP8FF7G5</t>
  </si>
  <si>
    <t>The locked doors are randomly unlatching when I hit a bump.  Itâ€™s happened several times on one side or the other and usually when Iâ€™m driving at high speed on the freeway. My young daughter was in the front seat when it happened again and it was very scary as the door was barely closed.  If she had her arm leaning on it, it would have opened completely.  Iâ€™ve had to rush into the emergency lane to close it again.  These doors are locked when I start driving. I know thereâ€™s a recall on the 2015 mustang but I didnâ€™t see one for the  2016. This is a convertible so I understand the doors are heavier and maybe this is a factor but itâ€™s dangerous and Ford has been anything but conscientious regarding public safety issues with these mustangs including the infamous bank 8 misfires with the engine. Many people have had this and are forced to buy new engines on vehicles with mileage as low as 60,000 miles.  Mine has been recently doing this as well.</t>
  </si>
  <si>
    <t>MUSTANG - 2016. The locked doors are randomly unlatching when I hit a bump.  Itâ€™s happened several times on one side or the other and usually when Iâ€™m driving at high speed on the freeway. My young daughter was in the front seat when it happened again and it was very scary as the door was barely closed.  If she had her arm leaning on it, it would have opened completely.  Iâ€™ve had to rush into the emergency lane to close it again.  These doors are locked when I start driving. I know thereâ€™s a recall on the 2015 mustang but I didnâ€™t see one for the  2016. This is a convertible so I understand the doors are heavier and maybe this is a factor but itâ€™s dangerous and Ford has been anything but conscientious regarding public safety issues with these mustangs including the infamous bank 8 misfires with the engine. Many people have had this and are forced to buy new engines on vehicles with mileage as low as 60,000 miles.  Mine has been recently doing this as well.</t>
  </si>
  <si>
    <t>1LN6L9NP7H5</t>
  </si>
  <si>
    <t>Drivers side rear door wont unlock</t>
  </si>
  <si>
    <t>CONTINENTAL - 2017. Drivers side rear door wont unlock</t>
  </si>
  <si>
    <t>1FMSK8JH6NG</t>
  </si>
  <si>
    <t>The windshield just cracked on its own no rock hit it. I rolled down side window to order food and when I rolled it up it spread all over and now leaking inside windshield. Also driving with side windows down the windows vibrate very shaky it doesnâ€™t do that in any other vehicle f150 doesnâ€™t vibrate at all.</t>
  </si>
  <si>
    <t>EXPLORER - 2022. The windshield just cracked on its own no rock hit it. I rolled down side window to order food and when I rolled it up it spread all over and now leaking inside windshield. Also driving with side windows down the windows vibrate very shaky it doesnâ€™t do that in any other vehicle f150 doesnâ€™t vibrate at all.</t>
  </si>
  <si>
    <t>1FMJK1MT2LE</t>
  </si>
  <si>
    <t xml:space="preserve">While driving down the highway I heard a noise of something on the roof of my car  I looked in the rear view mirror and saw a chrome piece blowing along the road. When I got to my destination I noticed the roof rack front rail cap was missing on the passenger side. The drivers side was secured and not loose. I did see a recall for a 2017 explorer for the same issue but nothing for my car </t>
  </si>
  <si>
    <t>ROOF RACK CROSS BARS | MISSING PARTS</t>
  </si>
  <si>
    <t xml:space="preserve">EXPEDITION - 2020. While driving down the highway I heard a noise of something on the roof of my car  I looked in the rear view mirror and saw a chrome piece blowing along the road. When I got to my destination I noticed the roof rack front rail cap was missing on the passenger side. The drivers side was secured and not loose. I did see a recall for a 2017 explorer for the same issue but nothing for my car </t>
  </si>
  <si>
    <t>NM0LS7F74G1</t>
  </si>
  <si>
    <t xml:space="preserve">Driver-side cargo door does not latch correctly and will open while the vehicle is in motion.  This happens at speeds below 20 mph as well as highway speeds.  Because of the repeated pressure of the door flying open,  the rail is now bent and the door will fall off when opened or closed.  Not only is the cargo door opening a safety issue to others driving around me as things may fall out, but the door itself may come off and cause damage to those around me </t>
  </si>
  <si>
    <t xml:space="preserve">TRANSIT CONNECT - 2016. Driver-side cargo door does not latch correctly and will open while the vehicle is in motion.  This happens at speeds below 20 mph as well as highway speeds.  Because of the repeated pressure of the door flying open,  the rail is now bent and the door will fall off when opened or closed.  Not only is the cargo door opening a safety issue to others driving around me as things may fall out, but the door itself may come off and cause damage to those around me </t>
  </si>
  <si>
    <t>1FT8W3DT5NE</t>
  </si>
  <si>
    <t xml:space="preserve">I purchased a new 2022 F350 Lariat with a sliding rear window.   After owning the unit for three weeks, the rear window exploded while driving down the highway.   There were no cars on the highway at night to have thrown a rock at the truck and cause the damage.    Temperature was about 55-60 deg F.   </t>
  </si>
  <si>
    <t xml:space="preserve">F-350 SD - 2022. I purchased a new 2022 F350 Lariat with a sliding rear window.   After owning the unit for three weeks, the rear window exploded while driving down the highway.   There were no cars on the highway at night to have thrown a rock at the truck and cause the damage.    Temperature was about 55-60 deg F.   </t>
  </si>
  <si>
    <t>3FA6P0LUXER</t>
  </si>
  <si>
    <t xml:space="preserve">Trunk opens while vehicle is in motion. Warning light will alert me the trunk is open but it has happened twice over the last week. My knee cannot reach the trunk open button and the key is a fob with a flip out key, so there is no way to have accidently hit the button on the fob while in motion. Nothing in the trunk is high enough to accidently pull the emergency latch. </t>
  </si>
  <si>
    <t xml:space="preserve">FUSION - 2014. Trunk opens while vehicle is in motion. Warning light will alert me the trunk is open but it has happened twice over the last week. My knee cannot reach the trunk open button and the key is a fob with a flip out key, so there is no way to have accidently hit the button on the fob while in motion. Nothing in the trunk is high enough to accidently pull the emergency latch. </t>
  </si>
  <si>
    <t>2FMPK3J92JB</t>
  </si>
  <si>
    <t>The contact owns a 2018 Ford Edge. The contact stated that the front windshield wipers failed to operate intermittently. The contact stated no warning light was illuminated. The contact called the local dealer and made them aware of the failure. The vehicle was not diagnosed or repaired. Upon investigation, the contact associated the failure with NHTSA Campaign Number: 22V250000 (Visibility) however, the VIN was not included. The manufacturer had been informed of the failure. The failure mileage was approximately 50,000.</t>
  </si>
  <si>
    <t>Matthews-Currie Ford</t>
  </si>
  <si>
    <t>EDGE - 2018. The contact owns a 2018 Ford Edge. The contact stated that the front windshield wipers failed to operate intermittently. The contact stated no warning light was illuminated. The contact called the local dealer and made them aware of the failure. The vehicle was not diagnosed or repaired. Upon investigation, the contact associated the failure with NHTSA Campaign Number: 22V250000 (Visibility) however, the VIN was not included. The manufacturer had been informed of the failure. The failure mileage was approximately 50,000.</t>
  </si>
  <si>
    <t>2FMDK4AK0BB</t>
  </si>
  <si>
    <t>The driver door actuator is a serious problem and malfunctions putting my children at risk. I am unable to lock the vehicle doors because even though I close the driver door the car thinks my door is open when its actually closed also I am unable to enable my alarm system when this happens because again the car thinks the driver door is open when in fact its closed.  I had an electrical mechanic look at it yesterday 4/22/22 and there seems to be many people having the same issue. I close the driver door and even though the drivers door is closed on the dash board it reads driver door ajar which is a serious safety issue to my children/passengers and possible theft of my vehicle.</t>
  </si>
  <si>
    <t>EDGE - 2011. The driver door actuator is a serious problem and malfunctions putting my children at risk. I am unable to lock the vehicle doors because even though I close the driver door the car thinks my door is open when its actually closed also I am unable to enable my alarm system when this happens because again the car thinks the driver door is open when in fact its closed.  I had an electrical mechanic look at it yesterday 4/22/22 and there seems to be many people having the same issue. I close the driver door and even though the drivers door is closed on the dash board it reads driver door ajar which is a serious safety issue to my children/passengers and possible theft of my vehicle.</t>
  </si>
  <si>
    <t>HEADLIGHTS ARE PLASTIC AND THEY ARE DISCOLORED ON THE INSIDE. I HAD ONE REPLACED 1 YEAR AGO AT "SURPRISE FORD" IN SURPRISE ARIZONA, BUT BOTH ARE DISCOLORED OR FOGGED UP. WHEN DRIVING AT NIGHT THE LIGHTING IS GREATLY DIMINISHED. THE HEADLIGHT HAVE BEEN THIS WAY SINCE I BOUGHT THE VEHICLE.</t>
  </si>
  <si>
    <t>ESCAPE - 2020. HEADLIGHTS ARE PLASTIC AND THEY ARE DISCOLORED ON THE INSIDE. I HAD ONE REPLACED 1 YEAR AGO AT "SURPRISE FORD" IN SURPRISE ARIZONA, BUT BOTH ARE DISCOLORED OR FOGGED UP. WHEN DRIVING AT NIGHT THE LIGHTING IS GREATLY DIMINISHED. THE HEADLIGHT HAVE BEEN THIS WAY SINCE I BOUGHT THE VEHICLE.</t>
  </si>
  <si>
    <t xml:space="preserve">My door ajar warning stays on after all the doors are shut. If I shut my driver door repeatedly, eventually it will turn off. </t>
  </si>
  <si>
    <t xml:space="preserve">EDGE - 2012. My door ajar warning stays on after all the doors are shut. If I shut my driver door repeatedly, eventually it will turn off. </t>
  </si>
  <si>
    <t>1FMFU17518L</t>
  </si>
  <si>
    <t xml:space="preserve">I received a 2008 Expedition Eddie Bauer edition as a birthday gift last October. By January, the passenger window completely quit working. One warm, sunny day, we decided to open the sunroof. We have never had issues with the sunroof malfunctions. A storm  moved in and temperatures quickly dropped (we are on the TN/AL stateline, we get all four seasons in one day sometimes). The sunroof would NOT close. It would move forward maybe halfway and then back to completely open. We struggled for HOURS, had to purchase bags, duct tape, and several other items to close the opening. I had to purchase a hotel room for the night because there was no way it would stay in place for another 100 miles. The next day driving home, we stopped at a Co-Op and a gentleman helped us FORCE the sunroof closed. Since then, we have disconnected the button that cracks the rear two windows and sunroof. My truck interior was soaked. My twin girls were cold and miserable, as I was too. We could not afford that hotel room but had no other option. </t>
  </si>
  <si>
    <t xml:space="preserve">EXPEDITION - 2008. I received a 2008 Expedition Eddie Bauer edition as a birthday gift last October. By January, the passenger window completely quit working. One warm, sunny day, we decided to open the sunroof. We have never had issues with the sunroof malfunctions. A storm  moved in and temperatures quickly dropped (we are on the TN/AL stateline, we get all four seasons in one day sometimes). The sunroof would NOT close. It would move forward maybe halfway and then back to completely open. We struggled for HOURS, had to purchase bags, duct tape, and several other items to close the opening. I had to purchase a hotel room for the night because there was no way it would stay in place for another 100 miles. The next day driving home, we stopped at a Co-Op and a gentleman helped us FORCE the sunroof closed. Since then, we have disconnected the button that cracks the rear two windows and sunroof. My truck interior was soaked. My twin girls were cold and miserable, as I was too. We could not afford that hotel room but had no other option. </t>
  </si>
  <si>
    <t>2FMTK3K93FB</t>
  </si>
  <si>
    <t>The contact owns a 2015 Ford Edge. The contact stated while driving 55 MPH in the rain with the windshield wipers set on high, the driverâ€™s side wiper blade detached. The vehicle was taken to an auto parts store and the blades were replaced. The vehicle was not taken to the dealer or independent mechanic for diagnosis. The failure recurred again with the driverâ€™s side blade. Later the passengerâ€™s side blade detached. The vehicle was taken an auto parts store and the Rain-X blades were replaced. The contact researched the failure online and became aware of NHTSA Campaign Number: 22V250000 (Visibility). The vehicle was not included in the recall. The manufacturer was notified of the failure and referred the contact to NHTSA to file a complaint. The approximate failure mileage was 55,000.</t>
  </si>
  <si>
    <t>EDGE - 2015. The contact owns a 2015 Ford Edge. The contact stated while driving 55 MPH in the rain with the windshield wipers set on high, the driverâ€™s side wiper blade detached. The vehicle was taken to an auto parts store and the blades were replaced. The vehicle was not taken to the dealer or independent mechanic for diagnosis. The failure recurred again with the driverâ€™s side blade. Later the passengerâ€™s side blade detached. The vehicle was taken an auto parts store and the Rain-X blades were replaced. The contact researched the failure online and became aware of NHTSA Campaign Number: 22V250000 (Visibility). The vehicle was not included in the recall. The manufacturer was notified of the failure and referred the contact to NHTSA to file a complaint. The approximate failure mileage was 55,000.</t>
  </si>
  <si>
    <t>After completing the tailgate recall, the vehicle tailgate opens while vehicle is in drive. There is no indicator on the dash for the tailgate being open, and also when you put the truck in reverse with tailgate open the camera defaults to the tailgate camera which stares at the bumper and is unsafe. I was towing a trailer during the last event and the tailgate was crushed between the trailer and truck causing around $5000 in damage. Also some items fell out of the bed on the highway.</t>
  </si>
  <si>
    <t>F-350 - 2017. After completing the tailgate recall, the vehicle tailgate opens while vehicle is in drive. There is no indicator on the dash for the tailgate being open, and also when you put the truck in reverse with tailgate open the camera defaults to the tailgate camera which stares at the bumper and is unsafe. I was towing a trailer during the last event and the tailgate was crushed between the trailer and truck causing around $5000 in damage. Also some items fell out of the bed on the highway.</t>
  </si>
  <si>
    <t>1FTEW1E44KF</t>
  </si>
  <si>
    <t>I was driving down the road and my sunroof "exploded" for lack of a better word. I originally thought that something hit the glass, but upon further review I noticed that the glass was flared upwards. I did some research and found this to be a known issue and this also happened to my wife's uncles' F150.</t>
  </si>
  <si>
    <t>F-150 - 2019. I was driving down the road and my sunroof "exploded" for lack of a better word. I originally thought that something hit the glass, but upon further review I noticed that the glass was flared upwards. I did some research and found this to be a known issue and this also happened to my wife's uncles' F150.</t>
  </si>
  <si>
    <t>3FMTK4SXXMM</t>
  </si>
  <si>
    <t xml:space="preserve">The vehicle started saying a door was ajar without indicating which one. Sometimes we would get an intruder alert while the car was plugged in at work but nothing was open or unlocked. Occasionally the passenger door would open on its own after turning off the car. Now we get a door fault alert after starting the car. We have contacted a local dealer as well as our purchasing dealer but both indicate. Month before they can see the car due to lack of qualified techs. Today, 4/26/2022 the passenger door opened on its own while at highway speed. Only the driver was in the car. The driver had to reach over to rematch the door. A dealer appointment was set two weeks prior  for 5/12/2022. </t>
  </si>
  <si>
    <t xml:space="preserve">MUSTANG MACH E - 2021. The vehicle started saying a door was ajar without indicating which one. Sometimes we would get an intruder alert while the car was plugged in at work but nothing was open or unlocked. Occasionally the passenger door would open on its own after turning off the car. Now we get a door fault alert after starting the car. We have contacted a local dealer as well as our purchasing dealer but both indicate. Month before they can see the car due to lack of qualified techs. Today, 4/26/2022 the passenger door opened on its own while at highway speed. Only the driver was in the car. The driver had to reach over to rematch the door. A dealer appointment was set two weeks prior  for 5/12/2022. </t>
  </si>
  <si>
    <t>The front passenger door mechanism failed. the actuator that grips onto the metal latch on the truck's frame is locked in the up position, preventing the door from closing. That creates a safety problem because the door will not close or latch.</t>
  </si>
  <si>
    <t>RANGER - 2019. The front passenger door mechanism failed. the actuator that grips onto the metal latch on the truck's frame is locked in the up position, preventing the door from closing. That creates a safety problem because the door will not close or latch.</t>
  </si>
  <si>
    <t>1FMCU9H64LU</t>
  </si>
  <si>
    <t xml:space="preserve">The contact owns a 2020 Ford Escape. The contact stated that the front driverâ€™s side door latch had malfunctioned and the door swung open when unlocked. Additionally, the front driverâ€™s side window was stuck in the closed position and could no longer be lowered. The cause of the failure was not determined. The local dealer and manufacturer were notified of the failure but no assistance was offered. The failure mileage was 46,000.           </t>
  </si>
  <si>
    <t>Park City Ford, Inc.</t>
  </si>
  <si>
    <t>CT</t>
  </si>
  <si>
    <t xml:space="preserve">ESCAPE - 2020. The contact owns a 2020 Ford Escape. The contact stated that the front driverâ€™s side door latch had malfunctioned and the door swung open when unlocked. Additionally, the front driverâ€™s side window was stuck in the closed position and could no longer be lowered. The cause of the failure was not determined. The local dealer and manufacturer were notified of the failure but no assistance was offered. The failure mileage was 46,000.           </t>
  </si>
  <si>
    <t>1FMCU0GD1HU</t>
  </si>
  <si>
    <t xml:space="preserve">Rear window cracked into a spiderweb. Broken glass could have caused drivers behind to have issues with flat tires. The vehicle was not hit. </t>
  </si>
  <si>
    <t xml:space="preserve">ESCAPE - 2017. Rear window cracked into a spiderweb. Broken glass could have caused drivers behind to have issues with flat tires. The vehicle was not hit. </t>
  </si>
  <si>
    <t>1FA6P8AM9F5</t>
  </si>
  <si>
    <t xml:space="preserve">Back in 2019 I took my car to Legacy Ford in McDonough Georgia to get the recall issue for my door fixed. Someone told my husband that it was fixed. I'm riding in my jobs parking lot and the door fly's open. The door will not close. When I called Legacy the guy was not concerned and told me that the recall issue was not fixed. He told me that I could bring my car in on Monday. I have to work and need the issue resolved. I will be contacting an attorney on this. </t>
  </si>
  <si>
    <t xml:space="preserve">MUSTANG - 2015. Back in 2019 I took my car to Legacy Ford in McDonough Georgia to get the recall issue for my door fixed. Someone told my husband that it was fixed. I'm riding in my jobs parking lot and the door fly's open. The door will not close. When I called Legacy the guy was not concerned and told me that the recall issue was not fixed. He told me that I could bring my car in on Monday. I have to work and need the issue resolved. I will be contacting an attorney on this. </t>
  </si>
  <si>
    <t>5LMJJ2TT2LE</t>
  </si>
  <si>
    <t xml:space="preserve">All windows will fog up when the outside air temperature is below 29 degrees Fahrenheit.  The dealer says that it is a known condition, but they are not sure how to resolve it. </t>
  </si>
  <si>
    <t xml:space="preserve">NAVIGATOR - 2020. All windows will fog up when the outside air temperature is below 29 degrees Fahrenheit.  The dealer says that it is a known condition, but they are not sure how to resolve it. </t>
  </si>
  <si>
    <t>1FMSK8DH3NG</t>
  </si>
  <si>
    <t>The contact owns a 2022 Ford Explorer. The contact stated that while operating the vehicle and attempting to roll up the window, the rear passengerâ€™s side window failed to operate. The vehicle was taken to an independent mechanic who diagnosed that the wiring harness needed to be repaired, the window was very hot, and the battery needed to be replaced. The dealer was not contacted. The vehicle was not repaired. The manufacturer was not notified of the failure. The approximate failure mileage was 7,420.</t>
  </si>
  <si>
    <t>EXPLORER - 2022. The contact owns a 2022 Ford Explorer. The contact stated that while operating the vehicle and attempting to roll up the window, the rear passengerâ€™s side window failed to operate. The vehicle was taken to an independent mechanic who diagnosed that the wiring harness needed to be repaired, the window was very hot, and the battery needed to be replaced. The dealer was not contacted. The vehicle was not repaired. The manufacturer was not notified of the failure. The approximate failure mileage was 7,420.</t>
  </si>
  <si>
    <t>1FTFW1ET2EF</t>
  </si>
  <si>
    <t>34 degree morning at around 8 AM. Used my remote start, and had the vehicle running for a few minutes. Got into my vehicle and the passenger side rear glass (sliding rear windshield) was shattered.</t>
  </si>
  <si>
    <t>F-150 - 2014. 34 degree morning at around 8 AM. Used my remote start, and had the vehicle running for a few minutes. Got into my vehicle and the passenger side rear glass (sliding rear windshield) was shattered.</t>
  </si>
  <si>
    <t>1FTPX14516N</t>
  </si>
  <si>
    <t xml:space="preserve">The door latch on the back suicide opening doors on my F150 stopped working. We had a passenger in the back seat but when they tried to get out the door would not open. The latch had stopped working. Though they were able to get out through the other side, this is a very dangerous situation. Where we in an accident with the possibility of fire or the door would not open for the fire and rescue squad it could have been life threatening. Soon after this incident the other side did the same thing. Now both door latches do not work. How much worse would that have been if an accident would have happened and both doors stopped working. I cannot find a better example of poor safety design and safety threat than this situation. From what I can find there is no recall for the door latch failure on the Ford trucks with the suicide doors on the Ford cabs.  The truck is still in this state because we cannot afford to get it fixed and yes it is available for inspection.  I described above just how the safety of my passengers were put at risk.  Has the problem been reproduced or confirmed by a dealer or independent service center? No, but the problem is well known, all you have to do is search the internet for this door lock failure  Were there any warning lamps, messages or other symptoms of the problem prior to the failure, and when did they first appear?  NO, the failure happened all of a sudden and without warning. The same failure happened a few weeks later on the opposite side door latch with the same problem. If I would have had a passenger in the back at that time and gotten in an accident this could have been a life threatening situation. There would have been no way for the person of persons to get out of the back seat due to neither door opening.   </t>
  </si>
  <si>
    <t xml:space="preserve">F-150 - 2006. The door latch on the back suicide opening doors on my F150 stopped working. We had a passenger in the back seat but when they tried to get out the door would not open. The latch had stopped working. Though they were able to get out through the other side, this is a very dangerous situation. Where we in an accident with the possibility of fire or the door would not open for the fire and rescue squad it could have been life threatening. Soon after this incident the other side did the same thing. Now both door latches do not work. How much worse would that have been if an accident would have happened and both doors stopped working. I cannot find a better example of poor safety design and safety threat than this situation. From what I can find there is no recall for the door latch failure on the Ford trucks with the suicide doors on the Ford cabs.  The truck is still in this state because we cannot afford to get it fixed and yes it is available for inspection.  I described above just how the safety of my passengers were put at risk.  Has the problem been reproduced or confirmed by a dealer or independent service center? No, but the problem is well known, all you have to do is search the internet for this door lock failure  Were there any warning lamps, messages or other symptoms of the problem prior to the failure, and when did they first appear?  NO, the failure happened all of a sudden and without warning. The same failure happened a few weeks later on the opposite side door latch with the same problem. If I would have had a passenger in the back at that time and gotten in an accident this could have been a life threatening situation. There would have been no way for the person of persons to get out of the back seat due to neither door opening.   </t>
  </si>
  <si>
    <t>The contact owns a 2019 Ford F-350. The contact stated while driving approximately 5 MPH, the tailgate opened automatically. There were no warning lights. The vehicle was taken to the local dealer and diagnosed with a faulty tailgate. The tailgate was rewired; however, the failure reoccurred consistently. The manufacturer was not notified of the failure. The approximate failure mileage was 44,473.</t>
  </si>
  <si>
    <t>O'Meara Ford</t>
  </si>
  <si>
    <t>F-350 - 2019. The contact owns a 2019 Ford F-350. The contact stated while driving approximately 5 MPH, the tailgate opened automatically. There were no warning lights. The vehicle was taken to the local dealer and diagnosed with a faulty tailgate. The tailgate was rewired; however, the failure reoccurred consistently. The manufacturer was not notified of the failure. The approximate failure mileage was 44,473.</t>
  </si>
  <si>
    <t>Driving at highway speeds, the passenger door suddenly unlatched and "door adjar" notification warning was displayed.  Had to exit the highway in order to close and secure door.    I have previously reported this same issue, to NHTSA several times before.  I have video of the incident.</t>
  </si>
  <si>
    <t>MUSTANG - 2018. Driving at highway speeds, the passenger door suddenly unlatched and "door adjar" notification warning was displayed.  Had to exit the highway in order to close and secure door.    I have previously reported this same issue, to NHTSA several times before.  I have video of the incident.</t>
  </si>
  <si>
    <t xml:space="preserve">The contact owns a 2018 Ford Explorer. The contact stated that upon inspection it was discovered that approximately three quarters of the driverâ€™s side roof rail covers had fractured and dislodged from the vehicle. The cause of the failure was unknown. The local dealer and manufacturer were notified of the failure and the contact was informed that the vehicle was not included in the NHTSA Campaign Number: 21V316000 (Structure). The contact indicated that the vehicle had experienced the failure listed in the recall. The failure mileage was 31,000.       </t>
  </si>
  <si>
    <t xml:space="preserve">Coughlin Ford of Heath  Sales </t>
  </si>
  <si>
    <t xml:space="preserve">EXPLORER - 2018. The contact owns a 2018 Ford Explorer. The contact stated that upon inspection it was discovered that approximately three quarters of the driverâ€™s side roof rail covers had fractured and dislodged from the vehicle. The cause of the failure was unknown. The local dealer and manufacturer were notified of the failure and the contact was informed that the vehicle was not included in the NHTSA Campaign Number: 21V316000 (Structure). The contact indicated that the vehicle had experienced the failure listed in the recall. The failure mileage was 31,000.       </t>
  </si>
  <si>
    <t>I have been attempting to get two recalls done since November of 2021: NHTSA recall Numbers 21V711 and 21V712.  I have called several ford dealers (O'Meara Ford, Larry Miller Ford Lakewood, Groove Ford and Schomp Ford) and no one will either schedule the repair or they will schedule it and then cancel it on the day of the incident.  I've been told either ford won't pay enough to get the recall done (Approx. $350 for labor and not being clear on covering the cost of a broken panoramic roof) so the glass subcontractors won't take the job due to liability concerns or that the parts needed, (spare panoramic roof and windshield) in case the glass breaks during removal, have been on backorder so they can't (and won't order) the parts.   I have become extremely concerned as the recall notice notes: "INADEQUATE URETHANE ADHESION OF THE PANORAMIC ROOF GLASS MAY RESULT IN INCREASED WIND NOISE, WATER LEAKS, AND OR THE ROOF GLASS MAY LOOSEN AND BECOME DETACHED FROM THE VEHICLE, CREATING A ROAD HAZARD AND INCREASING THE RISK OF A CRASH."   So now I'm driving a vehicle for six months where my roof could come off, creating a potential hazard for me and the public driving behind, not to mention the potential damage from leaks could cause to the interior of my vehicle. It seems that neither Ford nor the dealers are taking this issue seriously in the Denver Metro area.</t>
  </si>
  <si>
    <t>MUSTANG MACH E - 2021. I have been attempting to get two recalls done since November of 2021: NHTSA recall Numbers 21V711 and 21V712.  I have called several ford dealers (O'Meara Ford, Larry Miller Ford Lakewood, Groove Ford and Schomp Ford) and no one will either schedule the repair or they will schedule it and then cancel it on the day of the incident.  I've been told either ford won't pay enough to get the recall done (Approx. $350 for labor and not being clear on covering the cost of a broken panoramic roof) so the glass subcontractors won't take the job due to liability concerns or that the parts needed, (spare panoramic roof and windshield) in case the glass breaks during removal, have been on backorder so they can't (and won't order) the parts.   I have become extremely concerned as the recall notice notes: "INADEQUATE URETHANE ADHESION OF THE PANORAMIC ROOF GLASS MAY RESULT IN INCREASED WIND NOISE, WATER LEAKS, AND OR THE ROOF GLASS MAY LOOSEN AND BECOME DETACHED FROM THE VEHICLE, CREATING A ROAD HAZARD AND INCREASING THE RISK OF A CRASH."   So now I'm driving a vehicle for six months where my roof could come off, creating a potential hazard for me and the public driving behind, not to mention the potential damage from leaks could cause to the interior of my vehicle. It seems that neither Ford nor the dealers are taking this issue seriously in the Denver Metro area.</t>
  </si>
  <si>
    <t>1FT8W3DT0ME</t>
  </si>
  <si>
    <t>The contact owns a 2021 Ford F-350. The contact stated that while the vehicle was hauling a trailer with a tractor, the tailgate unintendedly opened, causing damage to the tailgate. The vehicle was taken to the dealer where it was diagnosed that since there was no water leaking under the front passenger's side floor mat, the contact needed to pay out-of-pocket for tailgate replacement. The vehicle was not repaired. The manufacturer was not made aware of the failure. The failure mileage was approximately 23,000.</t>
  </si>
  <si>
    <t>Mock's Ford Sales, Inc.</t>
  </si>
  <si>
    <t>OR</t>
  </si>
  <si>
    <t>F-350 - 2021. The contact owns a 2021 Ford F-350. The contact stated that while the vehicle was hauling a trailer with a tractor, the tailgate unintendedly opened, causing damage to the tailgate. The vehicle was taken to the dealer where it was diagnosed that since there was no water leaking under the front passenger's side floor mat, the contact needed to pay out-of-pocket for tailgate replacement. The vehicle was not repaired. The manufacturer was not made aware of the failure. The failure mileage was approximately 23,000.</t>
  </si>
  <si>
    <t>Trunk randomly pops open while driving.</t>
  </si>
  <si>
    <t>FUSION - 2013. Trunk randomly pops open while driving.</t>
  </si>
  <si>
    <t>This morning I was driving down the road and I heard a pop from the rear window. I looked in the rear view mirror and saw the right side of the rear window was shattered. I thought it might have been something from the road, however I didn't see and visible evidence of something hitting the window. Not long before this happened I did turn on the rear defrost.  After a Google search, I see the rear defrost has been a common problem for these trucks. Not cool because the window is $1000 to replace now!</t>
  </si>
  <si>
    <t>F-150 - 2013. This morning I was driving down the road and I heard a pop from the rear window. I looked in the rear view mirror and saw the right side of the rear window was shattered. I thought it might have been something from the road, however I didn't see and visible evidence of something hitting the window. Not long before this happened I did turn on the rear defrost.  After a Google search, I see the rear defrost has been a common problem for these trucks. Not cool because the window is $1000 to replace now!</t>
  </si>
  <si>
    <t>1FTEW1EG3GK</t>
  </si>
  <si>
    <t>Rear windshield shattered and exploded from inside cab to out        Got into truck to drive got on road about 20 mph.  Nothing around.     And all of sudden out of no where rear windshield popped and started shattering.     I tried to take pictures.  Iâ€™ll take more in morning.       The hole his pushing outward towards the bed.      2016. F150 sport.    [XXX]  INFORMATION Redacted PURSUANT TO THE FREEDOM OF INFORMATION ACT (FOIA), 5 U.S.C. 552(B)(6).</t>
  </si>
  <si>
    <t>F-150 - 2016. Rear windshield shattered and exploded from inside cab to out        Got into truck to drive got on road about 20 mph.  Nothing around.     And all of sudden out of no where rear windshield popped and started shattering.     I tried to take pictures.  Iâ€™ll take more in morning.       The hole his pushing outward towards the bed.      2016. F150 sport.    [XXX]  INFORMATION Redacted PURSUANT TO THE FREEDOM OF INFORMATION ACT (FOIA), 5 U.S.C. 552(B)(6).</t>
  </si>
  <si>
    <t>1FT8W2BTXLE</t>
  </si>
  <si>
    <t xml:space="preserve">Tailgate will open by itself going down the road and sometimes when parked. Key fob is in console not my pocket so I know the button is not being pressed accidentally. Some mornings when I leave for work it will be down. Seems to do it more often when I start truck, release parking brake and shift into reverse. If Iâ€™m pulling my trailer and it does this itâ€™s going to damage tailgate also safety concern loosing cargo while going down road. I have checked the key fob and it takes two consecutive presses to open tailgate. That seems to work fine. </t>
  </si>
  <si>
    <t xml:space="preserve">F-250 - 2020. Tailgate will open by itself going down the road and sometimes when parked. Key fob is in console not my pocket so I know the button is not being pressed accidentally. Some mornings when I leave for work it will be down. Seems to do it more often when I start truck, release parking brake and shift into reverse. If Iâ€™m pulling my trailer and it does this itâ€™s going to damage tailgate also safety concern loosing cargo while going down road. I have checked the key fob and it takes two consecutive presses to open tailgate. That seems to work fine. </t>
  </si>
  <si>
    <t>2FMHK6C85EB</t>
  </si>
  <si>
    <t xml:space="preserve">Known defect in the door sensor causes 'door ajar' alert that wont clear. Latch works fine to secure closure but due to the alert the doors won't lock while the car is in DRIVE. Ford has issued a CSB for driver's door latch but not for passenger doors. (What about the kids?) </t>
  </si>
  <si>
    <t xml:space="preserve">FLEX - 2014. Known defect in the door sensor causes 'door ajar' alert that wont clear. Latch works fine to secure closure but due to the alert the doors won't lock while the car is in DRIVE. Ford has issued a CSB for driver's door latch but not for passenger doors. (What about the kids?) </t>
  </si>
  <si>
    <t>1FMCU9DZ0MU</t>
  </si>
  <si>
    <t>We have a 2021 Ford Escape Hybrid purchased from Corwin Ford in Reno, NV. that when driven at high speed the front hood vibrates and the hood makes a very loud flutter sound.  I have informed the salesperson Finn Orwig of this situation over the last 7-8 months.  His service department tightened the hood rubber closing stops to no avail.  I went online and plugged in 2021 Ford Escape hood noise and was directed to several online Ford forums where many others are stating the same issue. (See Reddit &amp; Ford Escape hood troubles). I continued to contact Corwin Ford Customer Relationship Center of this issue and filed a complaint on October, 16, 2021.  I never heard back until I reached back to them on February, 23,2022. Peyton gave me an address to send a letter.  Dissatisfied that I could not speak to a representative who I could discuss issue with.  So I then set up a meeting to drive with a rep from Corwin so they could witness the issue first hand.  Before this meeting I sent a letter dated April 11, 22 to both Corwin Ford and Ford customer relations center.  Then on Mon., April 25,22, President of Corwin took drive in vehicle and he agreed with issue but said he could do nothing that itâ€™s a Ford manufacturer issue(talk about customer service).  Once again called Ford customer service who verified they received my letter and was assured Iâ€™d get a return call back.  Iâ€™m concerned with such dynamic pressures that hood may fail and cause an accident besides the absurd noise.  My next move is to take it to different dealership since still under warranty.  I believe itâ€™s a aero dynamic manufacturer defect.  Other owners have same issues. Hood is component.  Besides noise &amp; vibration hood failure is concern. Vibration &amp; noise confirmed by Corwin Ford President Justin Russell.  Corwin Ford looked at hood and JUST adjusted hood latch bumpers.  Iâ€™m planning a visit different Ford Dealership. No warning indicator. Issue started as soon S I purchased vehicle on first day. Help</t>
  </si>
  <si>
    <t>HOOD | FLUTTER</t>
  </si>
  <si>
    <t>ESCAPE - 2021. We have a 2021 Ford Escape Hybrid purchased from Corwin Ford in Reno, NV. that when driven at high speed the front hood vibrates and the hood makes a very loud flutter sound.  I have informed the salesperson Finn Orwig of this situation over the last 7-8 months.  His service department tightened the hood rubber closing stops to no avail.  I went online and plugged in 2021 Ford Escape hood noise and was directed to several online Ford forums where many others are stating the same issue. (See Reddit &amp; Ford Escape hood troubles). I continued to contact Corwin Ford Customer Relationship Center of this issue and filed a complaint on October, 16, 2021.  I never heard back until I reached back to them on February, 23,2022. Peyton gave me an address to send a letter.  Dissatisfied that I could not speak to a representative who I could discuss issue with.  So I then set up a meeting to drive with a rep from Corwin so they could witness the issue first hand.  Before this meeting I sent a letter dated April 11, 22 to both Corwin Ford and Ford customer relations center.  Then on Mon., April 25,22, President of Corwin took drive in vehicle and he agreed with issue but said he could do nothing that itâ€™s a Ford manufacturer issue(talk about customer service).  Once again called Ford customer service who verified they received my letter and was assured Iâ€™d get a return call back.  Iâ€™m concerned with such dynamic pressures that hood may fail and cause an accident besides the absurd noise.  My next move is to take it to different dealership since still under warranty.  I believe itâ€™s a aero dynamic manufacturer defect.  Other owners have same issues. Hood is component.  Besides noise &amp; vibration hood failure is concern. Vibration &amp; noise confirmed by Corwin Ford President Justin Russell.  Corwin Ford looked at hood and JUST adjusted hood latch bumpers.  Iâ€™m planning a visit different Ford Dealership. No warning indicator. Issue started as soon S I purchased vehicle on first day. Help</t>
  </si>
  <si>
    <t>3FA6P0HD8LR</t>
  </si>
  <si>
    <t xml:space="preserve">I purchased this vehicle on Mar 4 2020 at Al Spitzer Ford in Cuyahoga Falls, OH with only 11,800 miles.I am getting the run around with their service department. The vehicle does not have a hoodliner insulator installed. It's needed to control temperature, protect paint and reduce engine fires. This is Ford's way along with the dealership to cut costs. The vehicle is covered under warranty and is metallic black which will attract the heat </t>
  </si>
  <si>
    <t>HOOD INSULATOR | DESIRABLE</t>
  </si>
  <si>
    <t xml:space="preserve">FUSION - 2020. I purchased this vehicle on Mar 4 2020 at Al Spitzer Ford in Cuyahoga Falls, OH with only 11,800 miles.I am getting the run around with their service department. The vehicle does not have a hoodliner insulator installed. It's needed to control temperature, protect paint and reduce engine fires. This is Ford's way along with the dealership to cut costs. The vehicle is covered under warranty and is metallic black which will attract the heat </t>
  </si>
  <si>
    <t>1FM5K7F88KG</t>
  </si>
  <si>
    <t>While driving on I-95 on 5/4, the RH windshield moulding broke off suddenly and flew off behind the car, fortunately not hitting another vehicle, although that could easily have happened.  I took the car to Mullinex Ford in New Smyrna Beach, FL on 5/9; they said the exterior moulding (which broke off) and the underlying RH A pillar moulding needed to be replaced (costing me $432, since it wasn't covered by my extended warranty).  This same thing happened to my previous 2013 Explorer in 2017-2018 timeframe!  Apparently it is a well-known problem with all Ford Explorers since at least 2013 , as many others have reported at https://www.carproblemzoo.com/ford/explorer/body-problems.php ).  But Ford has never issued a recall on this problem, and refuse to cover it under extended warranties.  This is a real safey issue, as parts should NOT be breaking off on a car and flying through the air to potentially hit other vehicles.  At the website I specified, some vehicle owners reported incidents that DID hit other vehicles, including a motorcyclist.</t>
  </si>
  <si>
    <t>EXPLORER - 2019. While driving on I-95 on 5/4, the RH windshield moulding broke off suddenly and flew off behind the car, fortunately not hitting another vehicle, although that could easily have happened.  I took the car to Mullinex Ford in New Smyrna Beach, FL on 5/9; they said the exterior moulding (which broke off) and the underlying RH A pillar moulding needed to be replaced (costing me $432, since it wasn't covered by my extended warranty).  This same thing happened to my previous 2013 Explorer in 2017-2018 timeframe!  Apparently it is a well-known problem with all Ford Explorers since at least 2013 , as many others have reported at https://www.carproblemzoo.com/ford/explorer/body-problems.php ).  But Ford has never issued a recall on this problem, and refuse to cover it under extended warranties.  This is a real safey issue, as parts should NOT be breaking off on a car and flying through the air to potentially hit other vehicles.  At the website I specified, some vehicle owners reported incidents that DID hit other vehicles, including a motorcyclist.</t>
  </si>
  <si>
    <t>Rear window fractured and exploded when opening and then closing rear drive side door. Original owner.  Neighbors outside and didnâ€™t see anything unusual or anyone around vehicle and Erlo cameras didnâ€™t pick up any activity. Vehicle was in driveway closest to garage door.</t>
  </si>
  <si>
    <t>F-150 - 2018. Rear window fractured and exploded when opening and then closing rear drive side door. Original owner.  Neighbors outside and didnâ€™t see anything unusual or anyone around vehicle and Erlo cameras didnâ€™t pick up any activity. Vehicle was in driveway closest to garage door.</t>
  </si>
  <si>
    <t>2FMDK3JC1BB</t>
  </si>
  <si>
    <t xml:space="preserve">My door ajar light keeps coming on and causing my interior lights to stay on for long periods of time.  Today it finally drained my battery.   Also when the door ajar light come on, I cannot lock my doors.  </t>
  </si>
  <si>
    <t xml:space="preserve">EDGE - 2011. My door ajar light keeps coming on and causing my interior lights to stay on for long periods of time.  Today it finally drained my battery.   Also when the door ajar light come on, I cannot lock my doors.  </t>
  </si>
  <si>
    <t>Windshield Molding broke off while driving on road. Causing the vehicle behind me to swerve off the road. Damages were done to the other vehicles windshield.</t>
  </si>
  <si>
    <t>EXPLORER - 2017. Windshield Molding broke off while driving on road. Causing the vehicle behind me to swerve off the road. Damages were done to the other vehicles windshield.</t>
  </si>
  <si>
    <t>2LMHJ5FK8EB</t>
  </si>
  <si>
    <t>The contact owns a 2014 Lincoln MKT. The contact stated that while driving 55 MPH, the panoramic sunroof shattered without incident. The contact initially thought that the failure was linked to his tires; however, upon inspection of his tires, he found no defect. The contact then discovered that his sunroof had shattered into several pieces. The vehicle was initially towed to an independent mechanic where he was provided an estimate for the repair. The contact called a dealer to schedule an appointment for a second opinion. The manufacturer was notified of the failure and denied ever hearing of such a failure. The vehicle had yet to be repaired. The failure mileage was approximately 130,000.</t>
  </si>
  <si>
    <t>Central Florida Lincoln</t>
  </si>
  <si>
    <t>MKT - 2014. The contact owns a 2014 Lincoln MKT. The contact stated that while driving 55 MPH, the panoramic sunroof shattered without incident. The contact initially thought that the failure was linked to his tires; however, upon inspection of his tires, he found no defect. The contact then discovered that his sunroof had shattered into several pieces. The vehicle was initially towed to an independent mechanic where he was provided an estimate for the repair. The contact called a dealer to schedule an appointment for a second opinion. The manufacturer was notified of the failure and denied ever hearing of such a failure. The vehicle had yet to be repaired. The failure mileage was approximately 130,000.</t>
  </si>
  <si>
    <t>3FMCR9B61MR</t>
  </si>
  <si>
    <t xml:space="preserve">The windshield is weak, I have 3 cracks and multiple divets within 6 months of purchase. </t>
  </si>
  <si>
    <t xml:space="preserve">BRONCO SPORT - 2021. The windshield is weak, I have 3 cracks and multiple divets within 6 months of purchase. </t>
  </si>
  <si>
    <t>2FMDK3KC4BB</t>
  </si>
  <si>
    <t>The contact owns a 2011 Ford Edge. The contact stated that while the vehicle was parked, the rear windshield exploded. There was no impact to the rear windshield that could have caused it to shatter. The vehicle was not diagnosed nor repaired. The manufacturer was made aware of the failure and advised the contact to file a complaint with the NHTSA. The failure mileage was 113,000.</t>
  </si>
  <si>
    <t>EDGE - 2011. The contact owns a 2011 Ford Edge. The contact stated that while the vehicle was parked, the rear windshield exploded. There was no impact to the rear windshield that could have caused it to shatter. The vehicle was not diagnosed nor repaired. The manufacturer was made aware of the failure and advised the contact to file a complaint with the NHTSA. The failure mileage was 113,000.</t>
  </si>
  <si>
    <t>1FA6P8TH6J5</t>
  </si>
  <si>
    <t xml:space="preserve">This issue is when a haze develops on the inside of the windshield in the line of sight of the forward facing camera that detects vehicles, objects, traffic lanes and rain sensing.  Since this area of the windshield is enclosed, there is no way to clean it.  This is not condensation but dust particles that adhere to the glass, possibly from AC or heat that flows along the windshield and also it possibly enhanced in humid climates.   When the issue occurs, the dash warning will appear stating, "Front Camera Low Visibility Clean Screen" and the outside windshield is definitely not dirty.  I've taken this to my local Ford dealership and they claim they have no way to address the problem and suggested I take it to a windshield replacement shop, such as SafeLite, they also said it is not covered under any Ford warranty.  I find this odd, since it is a potential design defect with the vehicle.  This is a random occurrence and because of the warning, I fear it diminishes the accuracy of everything the front sensor detects and could be potentially dangerous.    I've found several postings in vehicle forums online with the same issue but nothing about Ford or anyone resolving it, so this is not an isolated issue.  Here is one posting in a forum showing the warning as well as images of the camera/windshield area that is the issue.  https://www.mustang6g.com/forums/threads/front-camera-haze.156882/  This is exactly what I'm experiencing.    Also, doing a google search for the above warning message will bring up several other postings in forums about the issue with various Ford vehicle models with the same front camera design.  Thank you for looking into this.  </t>
  </si>
  <si>
    <t xml:space="preserve">MUSTANG - 2018. This issue is when a haze develops on the inside of the windshield in the line of sight of the forward facing camera that detects vehicles, objects, traffic lanes and rain sensing.  Since this area of the windshield is enclosed, there is no way to clean it.  This is not condensation but dust particles that adhere to the glass, possibly from AC or heat that flows along the windshield and also it possibly enhanced in humid climates.   When the issue occurs, the dash warning will appear stating, "Front Camera Low Visibility Clean Screen" and the outside windshield is definitely not dirty.  I've taken this to my local Ford dealership and they claim they have no way to address the problem and suggested I take it to a windshield replacement shop, such as SafeLite, they also said it is not covered under any Ford warranty.  I find this odd, since it is a potential design defect with the vehicle.  This is a random occurrence and because of the warning, I fear it diminishes the accuracy of everything the front sensor detects and could be potentially dangerous.    I've found several postings in vehicle forums online with the same issue but nothing about Ford or anyone resolving it, so this is not an isolated issue.  Here is one posting in a forum showing the warning as well as images of the camera/windshield area that is the issue.  https://www.mustang6g.com/forums/threads/front-camera-haze.156882/  This is exactly what I'm experiencing.    Also, doing a google search for the above warning message will bring up several other postings in forums about the issue with various Ford vehicle models with the same front camera design.  Thank you for looking into this.  </t>
  </si>
  <si>
    <t>2012 FORD E</t>
  </si>
  <si>
    <t>The contact owns a 2012 Ford Edge. The contact stated that all four door latches were inoperable, causing the door ajar light to remain illuminated. The contact stated that the failure caused the battery to be drained. The vehicle was not diagnosed or repaired. The manufacturer was notified of the failure. The approximate failure mileage was 67,862.</t>
  </si>
  <si>
    <t>EDGE - 2012. The contact owns a 2012 Ford Edge. The contact stated that all four door latches were inoperable, causing the door ajar light to remain illuminated. The contact stated that the failure caused the battery to be drained. The vehicle was not diagnosed or repaired. The manufacturer was notified of the failure. The approximate failure mileage was 67,862.</t>
  </si>
  <si>
    <t>NM0GE9G22K1</t>
  </si>
  <si>
    <t>The contact owns a 2019 Ford Transit Connect. The contact stated that while driving at an undisclosed speed, wind noises were heard coming from the front windshield. The vehicle was taken to the dealer where it was diagnosed that the front windshield had detached and needed to be reinstalled. The vehicle was not repaired. The manufacturer was made aware of the failure. The contact related the failure to NHTSA Campaign Number: 22V192000 (Visibility) however, the VIN was not included in the recall. The failure mileage was approximately 30,000.</t>
  </si>
  <si>
    <t>Interstate Ford</t>
  </si>
  <si>
    <t>TRANSIT CONNECT - 2019. The contact owns a 2019 Ford Transit Connect. The contact stated that while driving at an undisclosed speed, wind noises were heard coming from the front windshield. The vehicle was taken to the dealer where it was diagnosed that the front windshield had detached and needed to be reinstalled. The vehicle was not repaired. The manufacturer was made aware of the failure. The contact related the failure to NHTSA Campaign Number: 22V192000 (Visibility) however, the VIN was not included in the recall. The failure mileage was approximately 30,000.</t>
  </si>
  <si>
    <t>1FDOW5HT6NE</t>
  </si>
  <si>
    <t xml:space="preserve">I receive notice about recall 22s17. Brought to Ford service in Woodbine, NJ. After my truck was reprogramed the truck doesn't intially connect to the trailer. If I turn off ignition and turn back on the truck doesn't realize it is connected to the trailer. I must idle the truck get out of my truck unplug then plug the trailer connector back into the 7 pin plug for the truck to recognize the trailer for the trailer brakes to work. This truck is my only work truck and I need a solution quickly. </t>
  </si>
  <si>
    <t xml:space="preserve">F-550 SD - 2022. I receive notice about recall 22s17. Brought to Ford service in Woodbine, NJ. After my truck was reprogramed the truck doesn't intially connect to the trailer. If I turn off ignition and turn back on the truck doesn't realize it is connected to the trailer. I must idle the truck get out of my truck unplug then plug the trailer connector back into the 7 pin plug for the truck to recognize the trailer for the trailer brakes to work. This truck is my only work truck and I need a solution quickly. </t>
  </si>
  <si>
    <t>The contact owns a 2017 Ford Mustang. The contact stated while driving 60 MPH, the front driver's side door or the front passenger's side door was inadvertently unlatched. The door lock chime reminder engaged and the door lock warning light illuminated. The contact veered to the side of the road. The contact then opened the unlatched door and closed it again. The contact stated that the failure had been reoccurring on both the front driver's side and the front passenger's side doors. The contact notified an unknown Nissan dealer, who sold her the vehicle, of the failure. The Nissan dealer referred the contact to the Ford manufacturer. The manufacturer was notified of the failure and informed the contact that they could not assist because the VIN was not included in a recall related to the failure. The vehicle was not diagnosed or repaired. The failure mileage was approximately 45,000.</t>
  </si>
  <si>
    <t>MUSTANG - 2017. The contact owns a 2017 Ford Mustang. The contact stated while driving 60 MPH, the front driver's side door or the front passenger's side door was inadvertently unlatched. The door lock chime reminder engaged and the door lock warning light illuminated. The contact veered to the side of the road. The contact then opened the unlatched door and closed it again. The contact stated that the failure had been reoccurring on both the front driver's side and the front passenger's side doors. The contact notified an unknown Nissan dealer, who sold her the vehicle, of the failure. The Nissan dealer referred the contact to the Ford manufacturer. The manufacturer was notified of the failure and informed the contact that they could not assist because the VIN was not included in a recall related to the failure. The vehicle was not diagnosed or repaired. The failure mileage was approximately 45,000.</t>
  </si>
  <si>
    <t>1FT7W2BN3NE</t>
  </si>
  <si>
    <t>Windshield Wipers do not activate when turned on. Rain sensing option is turned off. This is my only vehicle to get to work besides my wife's car, but she needs hers to get to work as she is in the medical field. There wasn't any warning, I was driving west into the sun when I tried to clean my windshield by activating the windshield wiper spray and the wipers never came on. I had to stick my head out the driver side window to see, as my view was completely blocked by the wiper fluid and by the sun. This occurred on May 5,2022 at about 7:30PM. I checked the wipers once when I picked up the vehicle and they did work, but on May 5, 2022 is when I discovered they didn't.   Gene Messer Ford in Amarillo Texas has inspected the vehicle and determined the windshield wiper motor is faulty and needs replaced. I was informed the wiper motor on my F250 is not under the wiper recall that was just issued, but the repair will be covered under warranty if the part was available. Part # HC3Z17508A, is backordered with no estimated availability. After Gene Messer Ford made the diagnosis, I had to drive my vehicle in rain without operational wipers 3 or 4 days later. I used Rain X on my windshield to help with visibility. I ordered the F250 from Oxmoor Ford in Louisville Kentucky on November 15, 2021 and it was shipped to Gene Messer Ford in Amarillo. The F250 was built on March 28, 2022 and arrived to Gene Messer on 4/22/2022. I picked the vehicle up on 4/26/2022. On May 16, 2022 I emailed[XXX] [XXX] in Oxmoor Ford to inform him of the situation.   INFORMATION Redacted PURSUANT TO THE FREEDOM OF INFORMATION ACT (FOIA), 5 U.S.C. 552(B)(6).</t>
  </si>
  <si>
    <t>F-250 - 2022. Windshield Wipers do not activate when turned on. Rain sensing option is turned off. This is my only vehicle to get to work besides my wife's car, but she needs hers to get to work as she is in the medical field. There wasn't any warning, I was driving west into the sun when I tried to clean my windshield by activating the windshield wiper spray and the wipers never came on. I had to stick my head out the driver side window to see, as my view was completely blocked by the wiper fluid and by the sun. This occurred on May 5,2022 at about 7:30PM. I checked the wipers once when I picked up the vehicle and they did work, but on May 5, 2022 is when I discovered they didn't.   Gene Messer Ford in Amarillo Texas has inspected the vehicle and determined the windshield wiper motor is faulty and needs replaced. I was informed the wiper motor on my F250 is not under the wiper recall that was just issued, but the repair will be covered under warranty if the part was available. Part # HC3Z17508A, is backordered with no estimated availability. After Gene Messer Ford made the diagnosis, I had to drive my vehicle in rain without operational wipers 3 or 4 days later. I used Rain X on my windshield to help with visibility. I ordered the F250 from Oxmoor Ford in Louisville Kentucky on November 15, 2021 and it was shipped to Gene Messer Ford in Amarillo. The F250 was built on March 28, 2022 and arrived to Gene Messer on 4/22/2022. I picked the vehicle up on 4/26/2022. On May 16, 2022 I emailed[XXX] [XXX] in Oxmoor Ford to inform him of the situation.   INFORMATION Redacted PURSUANT TO THE FREEDOM OF INFORMATION ACT (FOIA), 5 U.S.C. 552(B)(6).</t>
  </si>
  <si>
    <t>NM0LS7F79G1</t>
  </si>
  <si>
    <t>The contact owns a 2016 Ford Transit. The contact stated while sitting in the vehicle, he noticed the windshield was damaged and caused water to leak into the vehicle. The vehicle was diagnosed with windshield failure; however not repaired. The contact related the failure to NHTSA Campaign Number: 22V192000 (Visibility). The manufacturer was notified of the failure. The approximate failure mileage was 60,000.</t>
  </si>
  <si>
    <t>Bob Thomas Ford, Inc.</t>
  </si>
  <si>
    <t>TRANSIT CONNECT - 2016. The contact owns a 2016 Ford Transit. The contact stated while sitting in the vehicle, he noticed the windshield was damaged and caused water to leak into the vehicle. The vehicle was diagnosed with windshield failure; however not repaired. The contact related the failure to NHTSA Campaign Number: 22V192000 (Visibility). The manufacturer was notified of the failure. The approximate failure mileage was 60,000.</t>
  </si>
  <si>
    <t>1FM5K7F80HG</t>
  </si>
  <si>
    <t>On May 9, 2022, sometime during my drive on the HE Bailey Turnpike from Lawton Oklahoma to Oklahoma City, the driver side Pillar Trim of my 2017 Explorer came off; I was driving 70-75 miles per hour, and it was very windy.  During the drive, I heard a noise but didn't think much about it until I got out of the car in Oklahoma City.  Thats when I noticed the driver Pillar Trim missing.  Traffic was very light during the drive and to my knowledge, the Pillar Trim did not hit another car or do any damage to anything.  If there had been another person or automobile hit by the Pillar Trim, I feel that it could have resulted in an accident or serious injury to a person.  When I contacted the Ford Dealership, I told them that a part of my Explorer had blown off; they knew exactly what had happened even before I told which part was missing.</t>
  </si>
  <si>
    <t>EXPLORER - 2017. On May 9, 2022, sometime during my drive on the HE Bailey Turnpike from Lawton Oklahoma to Oklahoma City, the driver side Pillar Trim of my 2017 Explorer came off; I was driving 70-75 miles per hour, and it was very windy.  During the drive, I heard a noise but didn't think much about it until I got out of the car in Oklahoma City.  Thats when I noticed the driver Pillar Trim missing.  Traffic was very light during the drive and to my knowledge, the Pillar Trim did not hit another car or do any damage to anything.  If there had been another person or automobile hit by the Pillar Trim, I feel that it could have resulted in an accident or serious injury to a person.  When I contacted the Ford Dealership, I told them that a part of my Explorer had blown off; they knew exactly what had happened even before I told which part was missing.</t>
  </si>
  <si>
    <t>3FADP4EJ9DM</t>
  </si>
  <si>
    <t>DOOR LATCHES KEEP BREAKING. I HAVE ALREADY PAID TO FIX 2 NOW A 3RD ONE IS BROKE. THERE WAS A RECALL FOR THE DOOR LATCHES ON THE SAME YEAR, MAKE, MODEL BUT MY VIN NUMBER WAS NOT INCLUDED.</t>
  </si>
  <si>
    <t>FIESTA - 2013. DOOR LATCHES KEEP BREAKING. I HAVE ALREADY PAID TO FIX 2 NOW A 3RD ONE IS BROKE. THERE WAS A RECALL FOR THE DOOR LATCHES ON THE SAME YEAR, MAKE, MODEL BUT MY VIN NUMBER WAS NOT INCLUDED.</t>
  </si>
  <si>
    <t>1FM5K7FH8GG</t>
  </si>
  <si>
    <t>The contact owns a 2016 Ford Explorer. The contact stated that he noticed that the roof rail cover located on top of the vehicle had become loosened. The contact attempted to reattach the roof rail to the vehicle but was unable to attach the roof rail. The contact then stated that while his wife was driving at highway speeds, the roof rail detached from the vehicle without warning. The contact called the dealer who referred him to the manufacturer. The manufacturer provided a case number and referred him to the NHTSA. Upon investigation, the contact discovered NHTSA Campaign Number: 21V316000 (Structure) which he linked to the failure. The vehicle was not repaired. The failure mileage was approximately 80,000.</t>
  </si>
  <si>
    <t>Sanderson Ford</t>
  </si>
  <si>
    <t>EXPLORER - 2016. The contact owns a 2016 Ford Explorer. The contact stated that he noticed that the roof rail cover located on top of the vehicle had become loosened. The contact attempted to reattach the roof rail to the vehicle but was unable to attach the roof rail. The contact then stated that while his wife was driving at highway speeds, the roof rail detached from the vehicle without warning. The contact called the dealer who referred him to the manufacturer. The manufacturer provided a case number and referred him to the NHTSA. Upon investigation, the contact discovered NHTSA Campaign Number: 21V316000 (Structure) which he linked to the failure. The vehicle was not repaired. The failure mileage was approximately 80,000.</t>
  </si>
  <si>
    <t>2FMDK3KC7DB</t>
  </si>
  <si>
    <t xml:space="preserve">The contact owns a 2013 Ford Edge. The contact stated that while the vehicle was parked, the rear windshield shattered. There was no impact to the rear windshield that could have caused it to shatter. The vehicle was not diagnosed nor repaired by an independent mechanic or dealer. The manufacturer was not made aware of the failure. The failure mileage was approximately 91,000. </t>
  </si>
  <si>
    <t xml:space="preserve">EDGE - 2013. The contact owns a 2013 Ford Edge. The contact stated that while the vehicle was parked, the rear windshield shattered. There was no impact to the rear windshield that could have caused it to shatter. The vehicle was not diagnosed nor repaired by an independent mechanic or dealer. The manufacturer was not made aware of the failure. The failure mileage was approximately 91,000. </t>
  </si>
  <si>
    <t>While driving the drivers door came open. This happened to the passenger door about 10 months ago. I check and there is a recall for the safety latch on other 2016  Ford Fusions but not for my vin #. There was no warning it just flew open while making a right turn.</t>
  </si>
  <si>
    <t>FUSION - 2016. While driving the drivers door came open. This happened to the passenger door about 10 months ago. I check and there is a recall for the safety latch on other 2016  Ford Fusions but not for my vin #. There was no warning it just flew open while making a right turn.</t>
  </si>
  <si>
    <t>1FTFW1E89MF</t>
  </si>
  <si>
    <t>The contact owns a 2021 Ford F-150. The contact stated that while driving at an undisclosed speed in the rain, the front windshield wipers stopped working without warning. The contact restarted the vehicle. The contact called the local dealer but the vehicle was not diagnosed or repaired. The manufacturer was notified via email but no response was received. The failure mileage was approximately 25,460.</t>
  </si>
  <si>
    <t>Sandy Sansing Ford Lincoln</t>
  </si>
  <si>
    <t>F-150 - 2021. The contact owns a 2021 Ford F-150. The contact stated that while driving at an undisclosed speed in the rain, the front windshield wipers stopped working without warning. The contact restarted the vehicle. The contact called the local dealer but the vehicle was not diagnosed or repaired. The manufacturer was notified via email but no response was received. The failure mileage was approximately 25,460.</t>
  </si>
  <si>
    <t>1FTEW1CP5JF</t>
  </si>
  <si>
    <t>The rear window spontaneously shattered while stopped at traffic light in South Florida I heard a loud bang and discovered the rear window was shattered. It was temporarily held in place by the laminate in the glass and window tint. It was approximately 90Â° outside, and the air conditioner was on. I inspected both interior and exterior surfaces of the window. They were unmarked. We called our insurance agent and they directed us to get it repaired by one of two companies they dealt with. The vehicle is currently undrivable. When I closed the driverâ€™s door upon exiting the vehicle the window pushed out further towards the truck bed.</t>
  </si>
  <si>
    <t>F-150 - 2018. The rear window spontaneously shattered while stopped at traffic light in South Florida I heard a loud bang and discovered the rear window was shattered. It was temporarily held in place by the laminate in the glass and window tint. It was approximately 90Â° outside, and the air conditioner was on. I inspected both interior and exterior surfaces of the window. They were unmarked. We called our insurance agent and they directed us to get it repaired by one of two companies they dealt with. The vehicle is currently undrivable. When I closed the driverâ€™s door upon exiting the vehicle the window pushed out further towards the truck bed.</t>
  </si>
  <si>
    <t>1FMJU1JT6ME</t>
  </si>
  <si>
    <t xml:space="preserve">We saw on the news our Ford Expedition could be recalled for "under hood fires."  We checked our Ford App and it shows two recall issues.  One for the "under hood fires" and one related to a "wiper arm loose."    We have not received any recall notices from Ford but we received these notices on our Ford App.  When we called Ford, we did not get anyone to help us.  They just told us to park our car outside our garage away from the house.  We called our local Ford Dealer and they did not know anything about the recall and repeated the statement to park outside the garage until they receive information on how to resolve the problem.   We take good care of our vehicles so we don't like having our car sitting outside where it is subject to weather conditions.  However, we are told the car could catch fire even when it is not turned on so we don't want to risk having our home burn down.  Also, we are concerned of a safety issue of driving the car that it may catch fire.  We purchased this vehicle to pull a small camper and camping season is starting.  If we use this to pull our camper and the car can catch fire when not in use, we are concerned about the safety of having the car in the campground close to our camper.  Ford needs to provide a resolution to this safety issue immediately.  A customer should not feel they are at a risk of physical harm or harm to their home or camper.  This should be a top priority to find a resolution to this problem.  We should not have to park our car outside and we should not have to worry about driving the car with risk of a fire or risk of a fire in a campground by our camper.  Please request Ford prioritize this safety issue an find a resolution immediately.  We did not receive any recall letters for either of the recall issues - fire under the hood or wiper problem.  Please require Ford to solve both issues but the most important is the "under hood" fire issue.   </t>
  </si>
  <si>
    <t xml:space="preserve">EXPEDITION - 2021. We saw on the news our Ford Expedition could be recalled for "under hood fires."  We checked our Ford App and it shows two recall issues.  One for the "under hood fires" and one related to a "wiper arm loose."    We have not received any recall notices from Ford but we received these notices on our Ford App.  When we called Ford, we did not get anyone to help us.  They just told us to park our car outside our garage away from the house.  We called our local Ford Dealer and they did not know anything about the recall and repeated the statement to park outside the garage until they receive information on how to resolve the problem.   We take good care of our vehicles so we don't like having our car sitting outside where it is subject to weather conditions.  However, we are told the car could catch fire even when it is not turned on so we don't want to risk having our home burn down.  Also, we are concerned of a safety issue of driving the car that it may catch fire.  We purchased this vehicle to pull a small camper and camping season is starting.  If we use this to pull our camper and the car can catch fire when not in use, we are concerned about the safety of having the car in the campground close to our camper.  Ford needs to provide a resolution to this safety issue immediately.  A customer should not feel they are at a risk of physical harm or harm to their home or camper.  This should be a top priority to find a resolution to this problem.  We should not have to park our car outside and we should not have to worry about driving the car with risk of a fire or risk of a fire in a campground by our camper.  Please request Ford prioritize this safety issue an find a resolution immediately.  We did not receive any recall letters for either of the recall issues - fire under the hood or wiper problem.  Please require Ford to solve both issues but the most important is the "under hood" fire issue.   </t>
  </si>
  <si>
    <t>The rear window in my F150 has rear defrost with a power sliding window. The glass panel on the drivers side has spontaneously shattered two time.  Once in October 2020 and again in April 2022.  On both occasions the glass was spiderwebbed but had not fallen out.  There was no indication that the glass had any physical damage from the exterior or interior.  Also, the vehicle had been parked the first time while at home and the second time while at work.</t>
  </si>
  <si>
    <t>F-150 - 2014. The rear window in my F150 has rear defrost with a power sliding window. The glass panel on the drivers side has spontaneously shattered two time.  Once in October 2020 and again in April 2022.  On both occasions the glass was spiderwebbed but had not fallen out.  There was no indication that the glass had any physical damage from the exterior or interior.  Also, the vehicle had been parked the first time while at home and the second time while at work.</t>
  </si>
  <si>
    <t>1FM5K8GT7KG</t>
  </si>
  <si>
    <t>The contact owns a 2019 Ford Explorer. The contact stated while driving approximately 75 MPH, he heard an abnormal noise coming from the roof rack. The contact stated no warning light was illuminated. The contact stated that after parking the vehicle, he noticed that the roof rack had detached. The contact called the local dealer and made them aware of the failure. The vehicle was not diagnosed or repaired. Upon investigation, the contact associated the failure with NHTSA Campaign Number: 21V316000 (Structure) however, the VIN was not included. The manufacturer had been informed of the failure. The failure mileage was approximately 270,450.</t>
  </si>
  <si>
    <t>Mossy Ford</t>
  </si>
  <si>
    <t>EXPLORER - 2019. The contact owns a 2019 Ford Explorer. The contact stated while driving approximately 75 MPH, he heard an abnormal noise coming from the roof rack. The contact stated no warning light was illuminated. The contact stated that after parking the vehicle, he noticed that the roof rack had detached. The contact called the local dealer and made them aware of the failure. The vehicle was not diagnosed or repaired. Upon investigation, the contact associated the failure with NHTSA Campaign Number: 21V316000 (Structure) however, the VIN was not included. The manufacturer had been informed of the failure. The failure mileage was approximately 270,450.</t>
  </si>
  <si>
    <t>1FTEW1EP5NK</t>
  </si>
  <si>
    <t xml:space="preserve">Brand new truck, windshield wipers won't go on. Brought to dealer, said I need a new wiper motor. Parts on backorder with no ETA. Dealer said pickup your truck if you need it and we will call you when part arrives. </t>
  </si>
  <si>
    <t xml:space="preserve">F-150 - 2022. Brand new truck, windshield wipers won't go on. Brought to dealer, said I need a new wiper motor. Parts on backorder with no ETA. Dealer said pickup your truck if you need it and we will call you when part arrives. </t>
  </si>
  <si>
    <t>2FMPK4G99NB</t>
  </si>
  <si>
    <t>The Yakima roof rack system (base clips, towers and bars) were attached to the roof of my husband's new 2022 Ford Edge. Our Thule Hullavators and 2 eddyline kayaks were also on the roof rack. It was all secure and properly installed.  After 90 min heading north on I75 the front passenger clip failed sending the entire roof rack flying. We pulled over immediately and one kayak landed, still attached to the bars, in the left 2 lanes of the highway while the 2nd kayak landed in the middle of the highway, close to the right 2 lanes.  We ran out into the freeway to get the kayak out of the road and are very lucky that no one hit it, was hit by it or hit us in the process! One of our kayaks is a complete loss, the roof rack system, including the Thule Hullavators are also a total loss and there is damage to the roof of the car as well. We are working with State Farm to repair the car  There was zero warning this would or could happen though afterwards we have been able to find complaints on the Better Business Bureau regarding this exact thing happening to other people! Needless to say we are very upset and saddened by the loss of our property. Any help you can offer is greatly appreciated as clearly there are others who have been harmed in this way by Yakima's product. More pictures are available if needed.</t>
  </si>
  <si>
    <t>EDGE - 2022. The Yakima roof rack system (base clips, towers and bars) were attached to the roof of my husband's new 2022 Ford Edge. Our Thule Hullavators and 2 eddyline kayaks were also on the roof rack. It was all secure and properly installed.  After 90 min heading north on I75 the front passenger clip failed sending the entire roof rack flying. We pulled over immediately and one kayak landed, still attached to the bars, in the left 2 lanes of the highway while the 2nd kayak landed in the middle of the highway, close to the right 2 lanes.  We ran out into the freeway to get the kayak out of the road and are very lucky that no one hit it, was hit by it or hit us in the process! One of our kayaks is a complete loss, the roof rack system, including the Thule Hullavators are also a total loss and there is damage to the roof of the car as well. We are working with State Farm to repair the car  There was zero warning this would or could happen though afterwards we have been able to find complaints on the Better Business Bureau regarding this exact thing happening to other people! Needless to say we are very upset and saddened by the loss of our property. Any help you can offer is greatly appreciated as clearly there are others who have been harmed in this way by Yakima's product. More pictures are available if needed.</t>
  </si>
  <si>
    <t>The contact owns a 2021 Ford Escape Hybrid. The contact stated while driving approximately 65 MPH, a loud noise came from the hood with the hood vibrating. The contact stated he had opened and closed the hood several times however, the vibration and the loud noise continued. The contact stated that no warning lights were illuminated. The vehicle was taken to the dealer and the mechanic tightened the adjustable hood bumpers however, the failure persisted. The vehicle was taken back to the dealer and the president of the dealer test drove the vehicle and verified that there was a failure. The dealer president informed the contact that the dealer could not correct the failure. The contact stated that he was also informed that he could take the vehicle to 3 other dealers to diagnose the vehicle under the Lemon Law provision. The manufacturer was notified of the failure and a case was opened. The approximate failure mileage was 60.</t>
  </si>
  <si>
    <t>Corwin Ford Reno</t>
  </si>
  <si>
    <t>NV</t>
  </si>
  <si>
    <t>ESCAPE HYBRID - 2021. The contact owns a 2021 Ford Escape Hybrid. The contact stated while driving approximately 65 MPH, a loud noise came from the hood with the hood vibrating. The contact stated he had opened and closed the hood several times however, the vibration and the loud noise continued. The contact stated that no warning lights were illuminated. The vehicle was taken to the dealer and the mechanic tightened the adjustable hood bumpers however, the failure persisted. The vehicle was taken back to the dealer and the president of the dealer test drove the vehicle and verified that there was a failure. The dealer president informed the contact that the dealer could not correct the failure. The contact stated that he was also informed that he could take the vehicle to 3 other dealers to diagnose the vehicle under the Lemon Law provision. The manufacturer was notified of the failure and a case was opened. The approximate failure mileage was 60.</t>
  </si>
  <si>
    <t>1FTEW1EG4HF</t>
  </si>
  <si>
    <t>Second time this has happened to my truck.  First time was in 2020, now it just happened AGAIN in May 2022. Rear window in Ford F150 suddenly popped and shattered for no reason because the defrost mechanism malfunctioned and over heated causing the rear window to expand and shatter. The shattered window was hot to the touch after shattering and there was an electrical fire smell in the cab of the truck. The first time Ford gave me a case number but blew me off and I had to pay out of pocket. This time I have a case number but it is still a hastle and I am getting the run around and am hoping Ford pays for the window in full this time as they did not follow up or give me a reimbursment last time this happened.  Ford has a big problem on their hands and needs to remedy this before someone gets glass in their eyes driving down the freeway after the window pops and someone gets killed in an accident.</t>
  </si>
  <si>
    <t>F-150 - 2017. Second time this has happened to my truck.  First time was in 2020, now it just happened AGAIN in May 2022. Rear window in Ford F150 suddenly popped and shattered for no reason because the defrost mechanism malfunctioned and over heated causing the rear window to expand and shatter. The shattered window was hot to the touch after shattering and there was an electrical fire smell in the cab of the truck. The first time Ford gave me a case number but blew me off and I had to pay out of pocket. This time I have a case number but it is still a hastle and I am getting the run around and am hoping Ford pays for the window in full this time as they did not follow up or give me a reimbursment last time this happened.  Ford has a big problem on their hands and needs to remedy this before someone gets glass in their eyes driving down the freeway after the window pops and someone gets killed in an accident.</t>
  </si>
  <si>
    <t>1FM5K7D88GG</t>
  </si>
  <si>
    <t>1. 2016 Ford Explorer transmission. shifting delays, grinding or jumping during acceleration, the car shaking on the road, or whistling noises or a burning smell coming from beneath the hood.  2. Ford Explorer carbon monoxide. There is a smell in the cabin.  3. Weather strip and trim on both sides of the windshield are coming off. This is a major safety issues if those trims come off and hit another car.</t>
  </si>
  <si>
    <t>EXPLORER - 2016. 1. 2016 Ford Explorer transmission. shifting delays, grinding or jumping during acceleration, the car shaking on the road, or whistling noises or a burning smell coming from beneath the hood.  2. Ford Explorer carbon monoxide. There is a smell in the cabin.  3. Weather strip and trim on both sides of the windshield are coming off. This is a major safety issues if those trims come off and hit another car.</t>
  </si>
  <si>
    <t>1FTFW1E8XMK</t>
  </si>
  <si>
    <t>The contact owns a 2021 Ford F-150. The contact stated while driving approximately 70 MPH, the hood was vibrating. The contact pulled over safely and noticed that the hood bolts were loose and one was missing. There were no warning lights illuminated. The vehicle was taken to a local dealer who diagnosed the failure with missing latches and bolts. The dealer repaired the vehicle. The manufacturer was notified of the failure. The approximate failure mileage was 8,000.</t>
  </si>
  <si>
    <t>Bob Chapman Foird</t>
  </si>
  <si>
    <t>F-150 - 2021. The contact owns a 2021 Ford F-150. The contact stated while driving approximately 70 MPH, the hood was vibrating. The contact pulled over safely and noticed that the hood bolts were loose and one was missing. There were no warning lights illuminated. The vehicle was taken to a local dealer who diagnosed the failure with missing latches and bolts. The dealer repaired the vehicle. The manufacturer was notified of the failure. The approximate failure mileage was 8,000.</t>
  </si>
  <si>
    <t>The tailgate opens intermittently even after the original recall was done twice and the cab button was replaced and the tailgate actuator was replaced. It happens months apart but does happen.  May 15, 2022; Feb 27, 2022; Repairs; Aug 21, 2021; May 22, 2021; Apr 25, 2021; Recall 2nd time; Recall; Opened 4 other times before I started paying attention.</t>
  </si>
  <si>
    <t>F-250 - 2017. The tailgate opens intermittently even after the original recall was done twice and the cab button was replaced and the tailgate actuator was replaced. It happens months apart but does happen.  May 15, 2022; Feb 27, 2022; Repairs; Aug 21, 2021; May 22, 2021; Apr 25, 2021; Recall 2nd time; Recall; Opened 4 other times before I started paying attention.</t>
  </si>
  <si>
    <t>1FM5K8GCXLG</t>
  </si>
  <si>
    <t xml:space="preserve">The front panel of my 2020 Ford Explorer ST panoramic sunroof exploded on May 6, 2022.  Fortunately, I had closed the sun shade two days prior while on vacation in Florida.  It was not due to being hit by debris as traffic was light and no trucks nearby.  I was driving westbound on I-4 between Orlando and Tampa when a sudden "BOOM" occurred. I looked around as to what happened as their was no vibration or shuttering in the steering.  I then heard glass shattering.  When I could safely pull to the side of the road to inspect, the entire front panel of the sunroof was gone except around the perimeter.  If I had not previously closed the sun shade, the tempered glass would have been in my eyes and any passengers in the front or rear seats.    The local Ford dealership initially stated that the sunroof would be covered by warranty while waiting  (6 days) for the back-ordered sunroof to be delivered.  Then after being in the Service department for 2 days, they stated it would not be covered under warranty.  I called Ford Corporate to complain, but they were only concerned if there was an open recall on the sunroof and there were none.  They seemed disinterested in the safety aspect of the issue.   I have since paid for the repair and filed an insurance claim.  I know what a rock hitting the windshield or hood sounds like... this was not a rock, but a low, "mini-sonic boom"... the sunroof literally exploded.  I usually do not pull the sun shade closed, but did so while in Florida although it was not extremely hot , between 87-92 degrees at around 9:30am, clear and sunny.  </t>
  </si>
  <si>
    <t xml:space="preserve">EXPLORER - 2020. The front panel of my 2020 Ford Explorer ST panoramic sunroof exploded on May 6, 2022.  Fortunately, I had closed the sun shade two days prior while on vacation in Florida.  It was not due to being hit by debris as traffic was light and no trucks nearby.  I was driving westbound on I-4 between Orlando and Tampa when a sudden "BOOM" occurred. I looked around as to what happened as their was no vibration or shuttering in the steering.  I then heard glass shattering.  When I could safely pull to the side of the road to inspect, the entire front panel of the sunroof was gone except around the perimeter.  If I had not previously closed the sun shade, the tempered glass would have been in my eyes and any passengers in the front or rear seats.    The local Ford dealership initially stated that the sunroof would be covered by warranty while waiting  (6 days) for the back-ordered sunroof to be delivered.  Then after being in the Service department for 2 days, they stated it would not be covered under warranty.  I called Ford Corporate to complain, but they were only concerned if there was an open recall on the sunroof and there were none.  They seemed disinterested in the safety aspect of the issue.   I have since paid for the repair and filed an insurance claim.  I know what a rock hitting the windshield or hood sounds like... this was not a rock, but a low, "mini-sonic boom"... the sunroof literally exploded.  I usually do not pull the sun shade closed, but did so while in Florida although it was not extremely hot , between 87-92 degrees at around 9:30am, clear and sunny.  </t>
  </si>
  <si>
    <t>passenger side door pops open while driving at high speed after small bumps in the road.  This has happened at least a dozen times. Is Ford waiting for a child to fall out of the car?? A google search turns up many complaints on the same issue</t>
  </si>
  <si>
    <t>MUSTANG - 2017. passenger side door pops open while driving at high speed after small bumps in the road.  This has happened at least a dozen times. Is Ford waiting for a child to fall out of the car?? A google search turns up many complaints on the same issue</t>
  </si>
  <si>
    <t>3 of the 4 doors stopped opening from the outside. The door handles were completely inoperable.</t>
  </si>
  <si>
    <t>CONTINENTAL - 2017. 3 of the 4 doors stopped opening from the outside. The door handles were completely inoperable.</t>
  </si>
  <si>
    <t>1FATP8EMXG5</t>
  </si>
  <si>
    <t>The backup camera is intermittently working on my car. The trunk also intermittently opens from both the fob and dash controls. Sometimes the trunk will not open at all. These are problems related to the wiring harness.</t>
  </si>
  <si>
    <t>MUSTANG - 2016. The backup camera is intermittently working on my car. The trunk also intermittently opens from both the fob and dash controls. Sometimes the trunk will not open at all. These are problems related to the wiring harness.</t>
  </si>
  <si>
    <t xml:space="preserve">While in motion, the trunk of this vehicle pops open randomly roughly once a week. It completely unlatches while the vehicle is locked and gives an alert that the trunk is open. </t>
  </si>
  <si>
    <t xml:space="preserve">FUSION - 2016. While in motion, the trunk of this vehicle pops open randomly roughly once a week. It completely unlatches while the vehicle is locked and gives an alert that the trunk is open. </t>
  </si>
  <si>
    <t>1FTFW1E53MF</t>
  </si>
  <si>
    <t xml:space="preserve">Passenger wiper arm fell off during rain  while driving on highway. </t>
  </si>
  <si>
    <t xml:space="preserve">F-150 - 2021. Passenger wiper arm fell off during rain  while driving on highway. </t>
  </si>
  <si>
    <t xml:space="preserve">The contact owns a 2016 Ford Focus. The contact stated that the driverâ€™s front door failed to unlatch as needed. The contact stated that the failure recurred several times. The vehicle was towed to the local dealer to be diagnosed. The dealer determined that the latch was faulty. The vehicle was repaired. The manufacturer was contacted and related the failure to NHTSA Campaign Number: 20V331000 (Latches/Locks/Linkages) however, the VIN was not included. The manufacturer referred the contact to the NHTSA for assistance. The failure mileage was approximately 85,000.  </t>
  </si>
  <si>
    <t xml:space="preserve">Fiesta Ford </t>
  </si>
  <si>
    <t xml:space="preserve">FUSION - 2016. The contact owns a 2016 Ford Focus. The contact stated that the driverâ€™s front door failed to unlatch as needed. The contact stated that the failure recurred several times. The vehicle was towed to the local dealer to be diagnosed. The dealer determined that the latch was faulty. The vehicle was repaired. The manufacturer was contacted and related the failure to NHTSA Campaign Number: 20V331000 (Latches/Locks/Linkages) however, the VIN was not included. The manufacturer referred the contact to the NHTSA for assistance. The failure mileage was approximately 85,000.  </t>
  </si>
  <si>
    <t>1FTRX14W29F</t>
  </si>
  <si>
    <t>Door Striker Plate, latching Hook on Rocker Plate, lower side of driver side door frame, between front and rear doors is rusted.  This does not allow the doors, front or rear driver side, to close securely.    Attempted to contact Ford dealerships with no response.  Took to independent Body Shop who said it is definitely a safety issue.</t>
  </si>
  <si>
    <t>F-150 - 2009. Door Striker Plate, latching Hook on Rocker Plate, lower side of driver side door frame, between front and rear doors is rusted.  This does not allow the doors, front or rear driver side, to close securely.    Attempted to contact Ford dealerships with no response.  Took to independent Body Shop who said it is definitely a safety issue.</t>
  </si>
  <si>
    <t>1FMJK2AT3LE</t>
  </si>
  <si>
    <t>The MOONROOF EXPLODED- PLEASE come look at it before this kills someone!!!!!!  Had the curtain been open the glass would have gone all over my children, it also poses danger to those that might be driving behind/around you should the glass fly into their vehicle/passerby's.  It appears this has been a issue but a recall has yet to be issued which is mind blowing to me- as these vehicles often are hauling large families posing a huge safety risk.  There were NO WARNINGS!!!!!!!!!!!!  GLASS EVERYWHERE_  ADDRESS this before someone gets killed!!</t>
  </si>
  <si>
    <t>EXPEDITION - 2020. The MOONROOF EXPLODED- PLEASE come look at it before this kills someone!!!!!!  Had the curtain been open the glass would have gone all over my children, it also poses danger to those that might be driving behind/around you should the glass fly into their vehicle/passerby's.  It appears this has been a issue but a recall has yet to be issued which is mind blowing to me- as these vehicles often are hauling large families posing a huge safety risk.  There were NO WARNINGS!!!!!!!!!!!!  GLASS EVERYWHERE_  ADDRESS this before someone gets killed!!</t>
  </si>
  <si>
    <t>1FMDE5BHXML</t>
  </si>
  <si>
    <t>The contact owns a 2021 Ford Bronco. While starting the vehicle the contact became aware of a line crack on the front of the windshield. The vehicle was not taken to be diagnosed or repaired. The manufacturer was not notified of the failure. The approximate failure mileage was 7,337.</t>
  </si>
  <si>
    <t>BRONCO - 2021. The contact owns a 2021 Ford Bronco. While starting the vehicle the contact became aware of a line crack on the front of the windshield. The vehicle was not taken to be diagnosed or repaired. The manufacturer was not notified of the failure. The approximate failure mileage was 7,337.</t>
  </si>
  <si>
    <t>1FTEW1EP9NF</t>
  </si>
  <si>
    <t xml:space="preserve">Pushed washer fluid button in. Washer fluid came out but wipers did not engage like required. Tried turning wipers on in all positions got nothing. When left in on position wipers move in half inch increments but no more than 3â€ from home position. Took to local repair center but they cannot get new one. Iâ€™m aware of 2021 F150 doing same thing which there is a recall. Not sure what to do. Still driving car without proper safety equipment l </t>
  </si>
  <si>
    <t xml:space="preserve">F-150 - 2022. Pushed washer fluid button in. Washer fluid came out but wipers did not engage like required. Tried turning wipers on in all positions got nothing. When left in on position wipers move in half inch increments but no more than 3â€ from home position. Took to local repair center but they cannot get new one. Iâ€™m aware of 2021 F150 doing same thing which there is a recall. Not sure what to do. Still driving car without proper safety equipment l </t>
  </si>
  <si>
    <t>2FMDK3J92CB</t>
  </si>
  <si>
    <t>Driver side door ajar warning light is lit up on dash even though door is closed and latched.</t>
  </si>
  <si>
    <t>EDGE - 2012. Driver side door ajar warning light is lit up on dash even though door is closed and latched.</t>
  </si>
  <si>
    <t>1FTFW1E59MF</t>
  </si>
  <si>
    <t>The contact owns a 2021 Ford F150. The contact had received notification of NHTSA Campaign Number: 22V250000 (Visibility) however, the part to do the recall repair was not yet available. The contact stated while driving 65 MPH in the rain, the front windshield wipers became inoperable. The contact stated no warning light was illuminated. The contact took the vehicle to local dealer, where it was diagnosed with needing the windshield wiper motor and the blades to be replaced. The dealer replaced the blades but the windshield wiper motor parts were not available. The contact stated that the manufacturer had exceeded a reasonable amount of time for the recall repair. The manufacturer was made aware of the issue. The failure mileage was 15,400.</t>
  </si>
  <si>
    <t>Smith Ford</t>
  </si>
  <si>
    <t>F-150 - 2021. The contact owns a 2021 Ford F150. The contact had received notification of NHTSA Campaign Number: 22V250000 (Visibility) however, the part to do the recall repair was not yet available. The contact stated while driving 65 MPH in the rain, the front windshield wipers became inoperable. The contact stated no warning light was illuminated. The contact took the vehicle to local dealer, where it was diagnosed with needing the windshield wiper motor and the blades to be replaced. The dealer replaced the blades but the windshield wiper motor parts were not available. The contact stated that the manufacturer had exceeded a reasonable amount of time for the recall repair. The manufacturer was made aware of the issue. The failure mileage was 15,400.</t>
  </si>
  <si>
    <t>1FT8W3BT5LE</t>
  </si>
  <si>
    <t>The contact owns a 2020 Ford F-350. The contact received notification of NHTSA Campaign Number: 22V250000 (Visibility) however, the part to do the recall repair was not yet available. The contact stated that while driving at an undisclosed speed, the driver's side windshield wiper made an abnormal sound before the wiper arm detached. The dealer was made aware of the failure but confirmed that parts were not yet available. The vehicle was not repaired. The manufacturer was not made aware of the failure. The failure mileage was 18,877. VIN tool confirms parts not available.</t>
  </si>
  <si>
    <t>Bluebonnet Ford</t>
  </si>
  <si>
    <t>F-350 - 2020. The contact owns a 2020 Ford F-350. The contact received notification of NHTSA Campaign Number: 22V250000 (Visibility) however, the part to do the recall repair was not yet available. The contact stated that while driving at an undisclosed speed, the driver's side windshield wiper made an abnormal sound before the wiper arm detached. The dealer was made aware of the failure but confirmed that parts were not yet available. The vehicle was not repaired. The manufacturer was not made aware of the failure. The failure mileage was 18,877. VIN tool confirms parts not available.</t>
  </si>
  <si>
    <t>The contact owns a 2013 Ford C-Max Hybrid. The vehicle previously had the passenger's side front door latch replaced by an independent mechanic; however, the failure recurred. The contact stated that the front driver's and passenger's side front door latches were inoperable. The vehicle was not diagnosed nor repaired by an independent mechanic or dealer. The manufacturer was not made aware of the failure. The failure mileage was approximately 100,000. The VIN was unavailable.</t>
  </si>
  <si>
    <t>C-MAX HYBRID - 2013. The contact owns a 2013 Ford C-Max Hybrid. The vehicle previously had the passenger's side front door latch replaced by an independent mechanic; however, the failure recurred. The contact stated that the front driver's and passenger's side front door latches were inoperable. The vehicle was not diagnosed nor repaired by an independent mechanic or dealer. The manufacturer was not made aware of the failure. The failure mileage was approximately 100,000. The VIN was unavailable.</t>
  </si>
  <si>
    <t>1FAFP33P54W</t>
  </si>
  <si>
    <t>rear passenger door wont latch shut.Door flies open when making turns</t>
  </si>
  <si>
    <t>FOCUS - 2004. rear passenger door wont latch shut.Door flies open when making turns</t>
  </si>
  <si>
    <t>2FMPK3J80JB</t>
  </si>
  <si>
    <t>The power liftgate has stopped functioning. After changing the alternator because of a voltage regulator error code and replacing the batteries, the power liftgate continues to not work. If the battery is disconnected, when reconnected the power liftgate will work only once. When trying to engage the feature, the liftgate will attempt to unlatch and lift however, the hatch does not open. Fuses have also been changed. the power liftgate feature has to be disabled in order to properly use the hatch. No one has been able to find a correction for this issue with not only the Edge's but its sister model by Lincoln.   Many complaints of the liftgate opening and closing on its own. The liftgate not operating properly removes an access point of not only convenience but more importantly safety. If there were an accident, the liftgate not opening properly would not allow for passengers to remove themselves from the vehicle if that were the only exit point in a crash.   Outside of the listed inspected components, the only other option is to have the entire electrical system inspected. At the price point this vehicle is offered on the market, many owners would not have the means to pay the dealership or a private repair shop to take apart their entire vehicle.</t>
  </si>
  <si>
    <t>EDGE - 2018. The power liftgate has stopped functioning. After changing the alternator because of a voltage regulator error code and replacing the batteries, the power liftgate continues to not work. If the battery is disconnected, when reconnected the power liftgate will work only once. When trying to engage the feature, the liftgate will attempt to unlatch and lift however, the hatch does not open. Fuses have also been changed. the power liftgate feature has to be disabled in order to properly use the hatch. No one has been able to find a correction for this issue with not only the Edge's but its sister model by Lincoln.   Many complaints of the liftgate opening and closing on its own. The liftgate not operating properly removes an access point of not only convenience but more importantly safety. If there were an accident, the liftgate not opening properly would not allow for passengers to remove themselves from the vehicle if that were the only exit point in a crash.   Outside of the listed inspected components, the only other option is to have the entire electrical system inspected. At the price point this vehicle is offered on the market, many owners would not have the means to pay the dealership or a private repair shop to take apart their entire vehicle.</t>
  </si>
  <si>
    <t>1FA6P0HD0E5</t>
  </si>
  <si>
    <t>My sunroof glass is leaking water and rusting. The rusting is so bad itâ€™s flaking off into my hair and my eyes. Please Help me !!!</t>
  </si>
  <si>
    <t>FUSION - 2014. My sunroof glass is leaking water and rusting. The rusting is so bad itâ€™s flaking off into my hair and my eyes. Please Help me !!!</t>
  </si>
  <si>
    <t>1FMCU9H9XLU</t>
  </si>
  <si>
    <t>The contact owns a 2020 Ford Escape. The contact stated that the front driverâ€™s side door failed to open after several attempts. There was no warning light illuminated. The contact stated that the front driverâ€™s side window failed to operate as needed. The contact called the local dealer and was referred to an authorized Ford body shop for assistance. The contact was informed that several door hinges had fractured inside the front driverâ€™s side door causing the failure. The manufacturer was notified of the failure and the contact was referred to the NHTSA for assistance. The vehicle was not repaired. The failure mileage was approximately 25,000.</t>
  </si>
  <si>
    <t>West Herr Ford of Hamburg</t>
  </si>
  <si>
    <t>ESCAPE - 2020. The contact owns a 2020 Ford Escape. The contact stated that the front driverâ€™s side door failed to open after several attempts. There was no warning light illuminated. The contact stated that the front driverâ€™s side window failed to operate as needed. The contact called the local dealer and was referred to an authorized Ford body shop for assistance. The contact was informed that several door hinges had fractured inside the front driverâ€™s side door causing the failure. The manufacturer was notified of the failure and the contact was referred to the NHTSA for assistance. The vehicle was not repaired. The failure mileage was approximately 25,000.</t>
  </si>
  <si>
    <t>1F6NF53Y760</t>
  </si>
  <si>
    <t>The contact owns a 2006 Ford F-550 Stripped Chassis. The contact stated while driving at various speeds, the windshield wiper became inoperable. The contact stated there were no warning lights illuminated. The contact stated that the vehicle was taken to an independent mechanic to be diagnosed. The contact was informed that the windshield wiper motors were inadequate for the vehicle, causing the wiper motors to strain while in operation. The vehicle was not repaired. Neither the dealer nor the manufacturer was notified of the failure. The approximate failure mileage was 12,000.</t>
  </si>
  <si>
    <t>F-550 SD - 2006. The contact owns a 2006 Ford F-550 Stripped Chassis. The contact stated while driving at various speeds, the windshield wiper became inoperable. The contact stated there were no warning lights illuminated. The contact stated that the vehicle was taken to an independent mechanic to be diagnosed. The contact was informed that the windshield wiper motors were inadequate for the vehicle, causing the wiper motors to strain while in operation. The vehicle was not repaired. Neither the dealer nor the manufacturer was notified of the failure. The approximate failure mileage was 12,000.</t>
  </si>
  <si>
    <t>1FTEW1E52JK</t>
  </si>
  <si>
    <t>The contact owns a 2018 Ford F-150. The contact stated while driving approximately 40 MPH, there was a flickering in the rearview mirror. There was no warning light illuminated. The contact noticed that the rear window was detached from the body of the truck. The contact related the failure to a manufacturer defect with the tape connection of the window. The vehicle was taken to the local dealer and diagnosed; however, no failure was found. The vehicle was not repaired. The manufacturer was notified of the failure; however, no assistance was provided. The approximate failure mileage was 39,000.</t>
  </si>
  <si>
    <t>REAR WINDOW | FIT AND FINISH ISSUE</t>
  </si>
  <si>
    <t>Duval Ford</t>
  </si>
  <si>
    <t>F-150 - 2018. The contact owns a 2018 Ford F-150. The contact stated while driving approximately 40 MPH, there was a flickering in the rearview mirror. There was no warning light illuminated. The contact noticed that the rear window was detached from the body of the truck. The contact related the failure to a manufacturer defect with the tape connection of the window. The vehicle was taken to the local dealer and diagnosed; however, no failure was found. The vehicle was not repaired. The manufacturer was notified of the failure; however, no assistance was provided. The approximate failure mileage was 39,000.</t>
  </si>
  <si>
    <t xml:space="preserve">The contact owns a 2018 Ford F-150. The contact stated that while towing a trailer, the tailgate opened without warning. The tailgate was dented during the failure. The vehicle was taken to the local dealer but the vehicle was not diagnosed or repaired. The contact received notification of NHTSA Campaign Number: 21V983000 (Latches/Locks/Linkages) after the failure occurred. The manufacturer was notified of the failure but provided no additional assistance. The approximate failure mileage was 50,000. </t>
  </si>
  <si>
    <t xml:space="preserve">F-150 - 2018. The contact owns a 2018 Ford F-150. The contact stated that while towing a trailer, the tailgate opened without warning. The tailgate was dented during the failure. The vehicle was taken to the local dealer but the vehicle was not diagnosed or repaired. The contact received notification of NHTSA Campaign Number: 21V983000 (Latches/Locks/Linkages) after the failure occurred. The manufacturer was notified of the failure but provided no additional assistance. The approximate failure mileage was 50,000. </t>
  </si>
  <si>
    <t>1FTEW1C46KK</t>
  </si>
  <si>
    <t>Tailgate frozen closed, will not open</t>
  </si>
  <si>
    <t>F-150 - 2019. Tailgate frozen closed, will not open</t>
  </si>
  <si>
    <t>1FTRX17W42N</t>
  </si>
  <si>
    <t xml:space="preserve">Left rear passenger door will not open. Door is jammed. This will not allow rear passengers to quickly exit vehicle if pinned in due to crash or fire. </t>
  </si>
  <si>
    <t xml:space="preserve">F-150 - 2002. Left rear passenger door will not open. Door is jammed. This will not allow rear passengers to quickly exit vehicle if pinned in due to crash or fire. </t>
  </si>
  <si>
    <t>The contact owns a 2015 Ford Explorer. The contact stated that while parked or while driving during inclement weather, water would enter the cabin of the vehicle. The contact stated that the rain caused an electrical failure in the vehicle that caused the radio, windows, and other electrical equipment to not function properly. The vehicle was taken to an independent mechanic to be diagnosed. The contact was informed that the roof rack needed to be replaced. The contact stated that she was concerned about the electrical failure that was caused by the soft roof rack. The vehicle was not repaired. The dealer and manufacturer were notified of the failure. The approximate failure mileage was 92,000.</t>
  </si>
  <si>
    <t>EXPLORER - 2015. The contact owns a 2015 Ford Explorer. The contact stated that while parked or while driving during inclement weather, water would enter the cabin of the vehicle. The contact stated that the rain caused an electrical failure in the vehicle that caused the radio, windows, and other electrical equipment to not function properly. The vehicle was taken to an independent mechanic to be diagnosed. The contact was informed that the roof rack needed to be replaced. The contact stated that she was concerned about the electrical failure that was caused by the soft roof rack. The vehicle was not repaired. The dealer and manufacturer were notified of the failure. The approximate failure mileage was 92,000.</t>
  </si>
  <si>
    <t>2FMGK5C83GB</t>
  </si>
  <si>
    <t>The contact owns a 2016 Ford Flex. The contact stated that the front passengerâ€™s side door latch had fractured. There were no warning lights illuminated. The vehicle was taken to the local dealer where it was diagnosed that the spring in the door fractured and damaged the striker within the door mechanism. The vehicle was not repaired. The manufacturer was informed of the failure and suggested that the vehicle be taken to the dealer for assistance. The approximate failure mileage was 133,000.</t>
  </si>
  <si>
    <t>Checkered Flag Toyota Service</t>
  </si>
  <si>
    <t>FLEX - 2016. The contact owns a 2016 Ford Flex. The contact stated that the front passengerâ€™s side door latch had fractured. There were no warning lights illuminated. The vehicle was taken to the local dealer where it was diagnosed that the spring in the door fractured and damaged the striker within the door mechanism. The vehicle was not repaired. The manufacturer was informed of the failure and suggested that the vehicle be taken to the dealer for assistance. The approximate failure mileage was 133,000.</t>
  </si>
  <si>
    <t>3FA6P0LU4JR</t>
  </si>
  <si>
    <t xml:space="preserve">THE TRUNK DOOR OPENS UNEXPECTEDLY.  IT HAS OPENED NUMEROUS TIMES. IT OPENED WHILE  DRIVING. IT OPENED WHILE  THE CAR ON AND IN  PARK. IT OPENED WHILE IN A CAR WASH. </t>
  </si>
  <si>
    <t xml:space="preserve">FUSION - 2018. THE TRUNK DOOR OPENS UNEXPECTEDLY.  IT HAS OPENED NUMEROUS TIMES. IT OPENED WHILE  DRIVING. IT OPENED WHILE  THE CAR ON AND IN  PARK. IT OPENED WHILE IN A CAR WASH. </t>
  </si>
  <si>
    <t>2FMTK4K94FB</t>
  </si>
  <si>
    <t>The rear liftgate closes unexpectedly. If gives a warning sound which you can hear if you're not in a noisy area and then closes. I've been struck several times but managed to get out of the way. The liftgate sensor has been replaced but the finicky liftgate is still malfunctioning. I am unable to stop it from closing and it won't open again until it has latched. The torque on this could break a bone. I've read many stories of this happening to other Ford owners who've received concussions. This could kill someone.</t>
  </si>
  <si>
    <t>EDGE - 2015. The rear liftgate closes unexpectedly. If gives a warning sound which you can hear if you're not in a noisy area and then closes. I've been struck several times but managed to get out of the way. The liftgate sensor has been replaced but the finicky liftgate is still malfunctioning. I am unable to stop it from closing and it won't open again until it has latched. The torque on this could break a bone. I've read many stories of this happening to other Ford owners who've received concussions. This could kill someone.</t>
  </si>
  <si>
    <t xml:space="preserve">The windshield trim on the passenger side flew off the vehicle unexpectedly while driving 70 mph on the freeway.  The piece hit the windshield and then flew off and could have struck a vehicle behind me or caused someone to swerve unexpectedly.  This is extremely dangerous.  There was no warning lights or indicator light.  While searching for recalls online numerous people have complained of this happening to them unexpectedly.  </t>
  </si>
  <si>
    <t xml:space="preserve">EXPLORER - 2015. The windshield trim on the passenger side flew off the vehicle unexpectedly while driving 70 mph on the freeway.  The piece hit the windshield and then flew off and could have struck a vehicle behind me or caused someone to swerve unexpectedly.  This is extremely dangerous.  There was no warning lights or indicator light.  While searching for recalls online numerous people have complained of this happening to them unexpectedly.  </t>
  </si>
  <si>
    <t>1FT7W2BN9ME</t>
  </si>
  <si>
    <t>The contact owns a 2021 Ford F-250. The contact received notification of NHTSA Campaign Number:  22V250000 (Visibility) however, the part to do the recall repair was unavailable. The contact stated that the manufacturer had exceeded a reasonable amount of time for the recall repair. The manufacturer was made aware of the issue. The contact stated that while driving at an undisclosed speed the windshield wipers detached from the vehicle. The approximate failure mileage was 8,000. VIN tool confirms parts not available.</t>
  </si>
  <si>
    <t>Phil Long Ford</t>
  </si>
  <si>
    <t>F-250 - 2021. The contact owns a 2021 Ford F-250. The contact received notification of NHTSA Campaign Number:  22V250000 (Visibility) however, the part to do the recall repair was unavailable. The contact stated that the manufacturer had exceeded a reasonable amount of time for the recall repair. The manufacturer was made aware of the issue. The contact stated that while driving at an undisclosed speed the windshield wipers detached from the vehicle. The approximate failure mileage was 8,000. VIN tool confirms parts not available.</t>
  </si>
  <si>
    <t>2FMPK4AP9KB</t>
  </si>
  <si>
    <t>The sunroof Glass exploded out of the car, If the sliding sun visor was not closed Glass would have been in eyes. 6</t>
  </si>
  <si>
    <t>EDGE - 2019. The sunroof Glass exploded out of the car, If the sliding sun visor was not closed Glass would have been in eyes. 6</t>
  </si>
  <si>
    <t>1FM5K8LC1NG</t>
  </si>
  <si>
    <t>Rear liftgate intermittently and randomly opens when standing or walking near the rear, the rear left, or the rear right of the vehicle. In each situation the key is on my person (pocket or purse) and the key fob is not being engaged in any manner. I purchased my vehicle in January 2022 and it has happened more than a dozen times since I purchased it. I have concerns if it opens and I don't realize it and when my pets are in the back in case they were to jump out. It doesn't seem to matter whether the vehicle is locked or unlocked. It has happened while pumping gas and the vehicle was unlocked, it has happened while walking to the driver side rear passenger door to retrieve an item when the car was locked. On more than one occasion, it has randomly closed on me when standing under the liftgate while removing items from the back of the vehicle and hit me on the head. While researching this problem, it seems to be a common problem with any vehicle that has an electronic liftgate going back many many years. Multiple makes and models have reportedly had the same issue. I don't want it to open while driving as one other person reported as happening to them. The dealership had no idea how to fix the problem.</t>
  </si>
  <si>
    <t>EXPLORER - 2022. Rear liftgate intermittently and randomly opens when standing or walking near the rear, the rear left, or the rear right of the vehicle. In each situation the key is on my person (pocket or purse) and the key fob is not being engaged in any manner. I purchased my vehicle in January 2022 and it has happened more than a dozen times since I purchased it. I have concerns if it opens and I don't realize it and when my pets are in the back in case they were to jump out. It doesn't seem to matter whether the vehicle is locked or unlocked. It has happened while pumping gas and the vehicle was unlocked, it has happened while walking to the driver side rear passenger door to retrieve an item when the car was locked. On more than one occasion, it has randomly closed on me when standing under the liftgate while removing items from the back of the vehicle and hit me on the head. While researching this problem, it seems to be a common problem with any vehicle that has an electronic liftgate going back many many years. Multiple makes and models have reportedly had the same issue. I don't want it to open while driving as one other person reported as happening to them. The dealership had no idea how to fix the problem.</t>
  </si>
  <si>
    <t>1FTFW1E58NK</t>
  </si>
  <si>
    <t>The tailgate opens without warning and no warning is given when it opens. The tailgate opens without warning while driving, parked and not running. This has opened on me several time causing numerous safety issues to include contents of my bed falling out on the roadway while driving. The tailgate has opened as my young daughter was walking by and it nearly striking her in the head. As I left the store today when I returned to my vehicle the tailgate was down and had opened while I was not in or near the vehicle. I contacted the dealership where the vehicle was purchased and was told that there is no recall or fix for the issue at this time. I was told they are aware of the issue but could not fix it. There are no lights, sounds or warnings to when the tailgate will open.</t>
  </si>
  <si>
    <t>F-150 - 2022. The tailgate opens without warning and no warning is given when it opens. The tailgate opens without warning while driving, parked and not running. This has opened on me several time causing numerous safety issues to include contents of my bed falling out on the roadway while driving. The tailgate has opened as my young daughter was walking by and it nearly striking her in the head. As I left the store today when I returned to my vehicle the tailgate was down and had opened while I was not in or near the vehicle. I contacted the dealership where the vehicle was purchased and was told that there is no recall or fix for the issue at this time. I was told they are aware of the issue but could not fix it. There are no lights, sounds or warnings to when the tailgate will open.</t>
  </si>
  <si>
    <t>3FADP4GX1FM</t>
  </si>
  <si>
    <t>The contact owns a 2015 Ford Fiesta. The contact stated that while her son was driving at an undisclosed speed, the passenger's side front door inadvertently opened. The dealer was made aware of the failure; however, the vehicle was not diagnosed nor repaired by an independent mechanic or dealer. The manufacturer was made aware of the failure and informed the contact to take the vehicle to the dealer for a diagnostic test. The contact related the failure to NHTSA Campaign Number: 20V177000 (Latches/Locks/Linkages). The failure mileage was approximately 60,000.</t>
  </si>
  <si>
    <t>Raceway Ford</t>
  </si>
  <si>
    <t>FIESTA - 2015. The contact owns a 2015 Ford Fiesta. The contact stated that while her son was driving at an undisclosed speed, the passenger's side front door inadvertently opened. The dealer was made aware of the failure; however, the vehicle was not diagnosed nor repaired by an independent mechanic or dealer. The manufacturer was made aware of the failure and informed the contact to take the vehicle to the dealer for a diagnostic test. The contact related the failure to NHTSA Campaign Number: 20V177000 (Latches/Locks/Linkages). The failure mileage was approximately 60,000.</t>
  </si>
  <si>
    <t>1FTEW1CG4FK</t>
  </si>
  <si>
    <t>Panoramic Sun Roof It has failed twice now.   The Date below is the second failure. It happened the first time right after I bought the truck. I had the Ford Dealership fix it once and it has happened again.  It costs a lot to get it fixed. Components break down inside sliding track causing sunroof to be lodged open. Once this happens, the Sunroof sticks and can not be controlled (opened or closed)  This seems to be  major problem with 2015 F150's .  Tons of complaints online. Yes, this is a safety issue.</t>
  </si>
  <si>
    <t>F-150 - 2015. Panoramic Sun Roof It has failed twice now.   The Date below is the second failure. It happened the first time right after I bought the truck. I had the Ford Dealership fix it once and it has happened again.  It costs a lot to get it fixed. Components break down inside sliding track causing sunroof to be lodged open. Once this happens, the Sunroof sticks and can not be controlled (opened or closed)  This seems to be  major problem with 2015 F150's .  Tons of complaints online. Yes, this is a safety issue.</t>
  </si>
  <si>
    <t>1FATP8EMXF5</t>
  </si>
  <si>
    <t xml:space="preserve">While driving my 2015 Ford Mustang 70 mph, my passenger side door opened. I had to reach across to pull it closed and nearly lost control of my vehicle. If I had lost control of my vehicle, other motorists would have been harmed.   This has happened multiple times since owning the vehicle. I took it to Ford to get it looked at &amp; found out there were 3 safety recalls; 20S30, 15S16, &amp; 16S30. These recalls were supposed to inspect and fix a defective door latch. If it isnâ€™t fixed, there is potential for the door to unlatch while driving, increasing the risk of injury.   This recall affected 2.15 million Ford vehicles. These include the 15 Ford Mustang, 2013-2015 Ford C Max, 2013-2015 FordEscape, 2012-2015 Ford Focus, 2015 Lincoln MKC, &amp; 2014-2016 Ford Transit Connect  I spoke with the Ford Service center in Clearwater, FL on June 9th, 2022. They inspected the door latch and stated that it needed to be changed.   This defective latch should have been fixed in the previous recall. They only checked the part number. If it wasnâ€™t a certain part number, they marked it as passing and potentially putting thousands or even millions of unsafe vehicles back on the road.   My vehicle has a defective door latch and should have been replaced!   Ford basically lied to the NHTSA and put millions of drivers at risk on the roads. I contacted Ford Customer Support and asked them to rectify this since it was missed they basically rushed me off the phone and told me to fix it on my own. Iâ€™m appalled that Ford would show such a lack of concern for millions of motorists.   I sincerely hope the NHTSA can do something about this   </t>
  </si>
  <si>
    <t xml:space="preserve">MUSTANG - 2015. While driving my 2015 Ford Mustang 70 mph, my passenger side door opened. I had to reach across to pull it closed and nearly lost control of my vehicle. If I had lost control of my vehicle, other motorists would have been harmed.   This has happened multiple times since owning the vehicle. I took it to Ford to get it looked at &amp; found out there were 3 safety recalls; 20S30, 15S16, &amp; 16S30. These recalls were supposed to inspect and fix a defective door latch. If it isnâ€™t fixed, there is potential for the door to unlatch while driving, increasing the risk of injury.   This recall affected 2.15 million Ford vehicles. These include the 15 Ford Mustang, 2013-2015 Ford C Max, 2013-2015 FordEscape, 2012-2015 Ford Focus, 2015 Lincoln MKC, &amp; 2014-2016 Ford Transit Connect  I spoke with the Ford Service center in Clearwater, FL on June 9th, 2022. They inspected the door latch and stated that it needed to be changed.   This defective latch should have been fixed in the previous recall. They only checked the part number. If it wasnâ€™t a certain part number, they marked it as passing and potentially putting thousands or even millions of unsafe vehicles back on the road.   My vehicle has a defective door latch and should have been replaced!   Ford basically lied to the NHTSA and put millions of drivers at risk on the roads. I contacted Ford Customer Support and asked them to rectify this since it was missed they basically rushed me off the phone and told me to fix it on my own. Iâ€™m appalled that Ford would show such a lack of concern for millions of motorists.   I sincerely hope the NHTSA can do something about this   </t>
  </si>
  <si>
    <t>when i turned on the rear defrost within seconds the glass shattered                     please note the incident happened on 11.15.2021 the computer keeps putting todays date</t>
  </si>
  <si>
    <t>F-150 - 2010. when i turned on the rear defrost within seconds the glass shattered                     please note the incident happened on 11.15.2021 the computer keeps putting todays date</t>
  </si>
  <si>
    <t>1FTFW1E57MF</t>
  </si>
  <si>
    <t xml:space="preserve">The contact owns a 2021 Ford F-150. The contact stated that while driving approximately 55 MPH in a rainstorm, the front windshield wipers became inoperable, causing a visibility hazard for the driver. The vehicle was taken to the local dealer who diagnosed that the wiper motors were faulty and needed to be replaced. The vehicle was not yet repaired. The manufacturer was notified of the failure but no assistance was offered. The contact was informed that the vehicle was not included in the NHTSA Campaign Number: 22V250000 (Visibility). The contact stated that the vehicle had experienced the failure listed in the recall. The failure mileage was 17,250.      </t>
  </si>
  <si>
    <t>Mena Ford, Inc.</t>
  </si>
  <si>
    <t>AR</t>
  </si>
  <si>
    <t xml:space="preserve">F-150 - 2021. The contact owns a 2021 Ford F-150. The contact stated that while driving approximately 55 MPH in a rainstorm, the front windshield wipers became inoperable, causing a visibility hazard for the driver. The vehicle was taken to the local dealer who diagnosed that the wiper motors were faulty and needed to be replaced. The vehicle was not yet repaired. The manufacturer was notified of the failure but no assistance was offered. The contact was informed that the vehicle was not included in the NHTSA Campaign Number: 22V250000 (Visibility). The contact stated that the vehicle had experienced the failure listed in the recall. The failure mileage was 17,250.      </t>
  </si>
  <si>
    <t>1FMCU9BZ9LU</t>
  </si>
  <si>
    <t>The contact owns a 2020 Ford Escape. The contact stated while getting into the vehicle she heard a loud noise when opening and closing the driver's side door. The contact stated that the driver's side door failed to open as needed and the driver's side window failed to roll down as needed. There was no warning light illuminated. The vehicle was taken to the dealer to be diagnosed. The contact was informed that the door needed to be replaced. The vehicle was not repaired. The manufacturer was notified of the failure. The failure mileage was 48,010.</t>
  </si>
  <si>
    <t>ESCAPE - 2020. The contact owns a 2020 Ford Escape. The contact stated while getting into the vehicle she heard a loud noise when opening and closing the driver's side door. The contact stated that the driver's side door failed to open as needed and the driver's side window failed to roll down as needed. There was no warning light illuminated. The vehicle was taken to the dealer to be diagnosed. The contact was informed that the door needed to be replaced. The vehicle was not repaired. The manufacturer was notified of the failure. The failure mileage was 48,010.</t>
  </si>
  <si>
    <t>1FT8W3BTXME</t>
  </si>
  <si>
    <t>Windshield leaking and wind noise</t>
  </si>
  <si>
    <t>F-350 - 2021. Windshield leaking and wind noise</t>
  </si>
  <si>
    <t>3FA6P0G75FR</t>
  </si>
  <si>
    <t>The latch on the driver door is stuck and I am unable to close my door. My car is a 2015 and I bought it used. I have not received a recall on this. I saw that there was a recall for this reason but it does not cover my year. What do I do?</t>
  </si>
  <si>
    <t>FUSION - 2015. The latch on the driver door is stuck and I am unable to close my door. My car is a 2015 and I bought it used. I have not received a recall on this. I saw that there was a recall for this reason but it does not cover my year. What do I do?</t>
  </si>
  <si>
    <t>2FMPK4J92JB</t>
  </si>
  <si>
    <t>The contact owns a 2018 Ford Edge. The contact stated that when the vehicle was purchased, she noticed water inside the taillights. The contact notified the salesperson at the dealer and was informed that the taillight did not need to be replaced. The taillight was replaced by an independent mechanic. The contact stated that the failure recurred. The manufacturer was contacted and a complaint was filed. The failure mileage was 71,990.</t>
  </si>
  <si>
    <t xml:space="preserve">Oliver Ford Lincoln </t>
  </si>
  <si>
    <t>EDGE - 2018. The contact owns a 2018 Ford Edge. The contact stated that when the vehicle was purchased, she noticed water inside the taillights. The contact notified the salesperson at the dealer and was informed that the taillight did not need to be replaced. The taillight was replaced by an independent mechanic. The contact stated that the failure recurred. The manufacturer was contacted and a complaint was filed. The failure mileage was 71,990.</t>
  </si>
  <si>
    <t>1FT8W2BT1LE</t>
  </si>
  <si>
    <t xml:space="preserve">On 4/24/2022, during a snow storm the passenger side wiper failed to work and came disconnected from the vehicle. The drivers side wiper stopped working and would not return to the downward (parked) position. Both wiper arms are stripped and non-functional. I was forced to wait for two days for weather/roads to clear before I could leave for my destination, due to the non-functioning wipers and weather. I tried to order new wiper arms from on-line dealers and third party dealers only to have all orders canceled as that there are no parts available, and that new availability was unknown. While in search of these parts, I found that there is a Ford recall on this issue, Safety notice #22S26 / NATSA #22V250. On 5/18/2022 I went to a Ford dealer for repairs and was told there are no parts, with no known time of receiving such parts. On 6/10/2022 I returned to the dealer and was told the same information, no parts. On 6/14/2022 I called Ford and was given a case number, and informed that the arrival of any new replacement parts was still unknown. The truck is obviously not safe to drive in, or when inclement weather is advised and/or happening. I have had to pull off the road and wait out rain storms and fog as well. Ford has made no offer of reimbursement due to lost use of this vehicle , or offered to sponser a loaner truck for use while waiting for the the repairs/parts to come available. At best, Ford has offered to try and escalate my request for replacement parts, which to date is still unknown, and parts are still unavailable.  ... Which leaves me with a, new 2020 F-250 that is, and has been, unsafe drive since April of this year (which, by the way, I pay almost $1000.00 per month in a loan payment on.) </t>
  </si>
  <si>
    <t xml:space="preserve">F-250 - 2020. On 4/24/2022, during a snow storm the passenger side wiper failed to work and came disconnected from the vehicle. The drivers side wiper stopped working and would not return to the downward (parked) position. Both wiper arms are stripped and non-functional. I was forced to wait for two days for weather/roads to clear before I could leave for my destination, due to the non-functioning wipers and weather. I tried to order new wiper arms from on-line dealers and third party dealers only to have all orders canceled as that there are no parts available, and that new availability was unknown. While in search of these parts, I found that there is a Ford recall on this issue, Safety notice #22S26 / NATSA #22V250. On 5/18/2022 I went to a Ford dealer for repairs and was told there are no parts, with no known time of receiving such parts. On 6/10/2022 I returned to the dealer and was told the same information, no parts. On 6/14/2022 I called Ford and was given a case number, and informed that the arrival of any new replacement parts was still unknown. The truck is obviously not safe to drive in, or when inclement weather is advised and/or happening. I have had to pull off the road and wait out rain storms and fog as well. Ford has made no offer of reimbursement due to lost use of this vehicle , or offered to sponser a loaner truck for use while waiting for the the repairs/parts to come available. At best, Ford has offered to try and escalate my request for replacement parts, which to date is still unknown, and parts are still unavailable.  ... Which leaves me with a, new 2020 F-250 that is, and has been, unsafe drive since April of this year (which, by the way, I pay almost $1000.00 per month in a loan payment on.) </t>
  </si>
  <si>
    <t>1FTFW1EFXCK</t>
  </si>
  <si>
    <t>Wipers will not turn off, they will continue to wipe while driving for days even in the off position, had to pull the fuse in order to stop the intermittent wipe, when it rains i have to re install the fuse. After months of dealing with this problem I drilled a hole in the dash, mounted a switch and ran a wire to the fuse box so I didn't have to open the hood just to get the morning doo off, the switch works great.</t>
  </si>
  <si>
    <t>F-150 - 2012. Wipers will not turn off, they will continue to wipe while driving for days even in the off position, had to pull the fuse in order to stop the intermittent wipe, when it rains i have to re install the fuse. After months of dealing with this problem I drilled a hole in the dash, mounted a switch and ran a wire to the fuse box so I didn't have to open the hood just to get the morning doo off, the switch works great.</t>
  </si>
  <si>
    <t>1FADP5AU4EL</t>
  </si>
  <si>
    <t xml:space="preserve">The inside door panels become loose.  Doors affected are the driver's door and both rear passenger doors.  When the panels come loose, it can make the doors impossible to open from the inside and outside door handles.  Attempts have been made to correct this issue with new clips to attach the door panels with but the issue keeps happening.  These door panels have been an issue since December 2017.  It's a safety hazard if you have young children in the rear passenger seats who do not have the strength to push on the doors with either their feet or arms.  In the case of an accident/fire they would be trapped. </t>
  </si>
  <si>
    <t xml:space="preserve">C-MAX - 2014. The inside door panels become loose.  Doors affected are the driver's door and both rear passenger doors.  When the panels come loose, it can make the doors impossible to open from the inside and outside door handles.  Attempts have been made to correct this issue with new clips to attach the door panels with but the issue keeps happening.  These door panels have been an issue since December 2017.  It's a safety hazard if you have young children in the rear passenger seats who do not have the strength to push on the doors with either their feet or arms.  In the case of an accident/fire they would be trapped. </t>
  </si>
  <si>
    <t>2FMGK5C87DB</t>
  </si>
  <si>
    <t xml:space="preserve">The front passenger door is showing that the door is NOT closed when I close it. Later as the car sits in my driveway, the alarm goes on. I believe the door is unlatching and therefore dangerous if this occurs when I'm driving.  The dealership looked at it and states that the latch assembly needs to be replaced.  However, I do remember a past recall for this same issue. If this door were to unlatch while driving this could be fatal.  I believe this needs to be repaired by the dealership.   </t>
  </si>
  <si>
    <t xml:space="preserve">FLEX - 2013. The front passenger door is showing that the door is NOT closed when I close it. Later as the car sits in my driveway, the alarm goes on. I believe the door is unlatching and therefore dangerous if this occurs when I'm driving.  The dealership looked at it and states that the latch assembly needs to be replaced.  However, I do remember a past recall for this same issue. If this door were to unlatch while driving this could be fatal.  I believe this needs to be repaired by the dealership.   </t>
  </si>
  <si>
    <t xml:space="preserve">Three of four door locks have malfunctioned. As well as electric driver side seat.  We have fixed two at our expense, they are obviously defective. Unable to lock doors, a person could fall out.  Dealer has confirmed issue and has attempted to get Ford to take responsibility. Has not been confirmed by police, etc No warning lights.   Similar vehicles have had same issue and have been recalled.   I donâ€™t think we should have to pay for this expense when there is a known issue.   We are requesting that this lock gets repaired and we are reimbursed for other two locks to be reimbursed.  Thank you for your time.   Vickie </t>
  </si>
  <si>
    <t xml:space="preserve">FUSION - 2016. Three of four door locks have malfunctioned. As well as electric driver side seat.  We have fixed two at our expense, they are obviously defective. Unable to lock doors, a person could fall out.  Dealer has confirmed issue and has attempted to get Ford to take responsibility. Has not been confirmed by police, etc No warning lights.   Similar vehicles have had same issue and have been recalled.   I donâ€™t think we should have to pay for this expense when there is a known issue.   We are requesting that this lock gets repaired and we are reimbursed for other two locks to be reimbursed.  Thank you for your time.   Vickie </t>
  </si>
  <si>
    <t xml:space="preserve">On multiple occasions there is an error displayed which states, â€œHood openedâ€. Upon inspection the hood in latched shut. This warning will not show for weeks at a time and then it will return unexpectedly although the hood is still latched closed. Investigation on F150forums.com shows this has occurred to multiple F150 models. I spoke with a dealership and they stated they are not aware of any hood latch issues. This issue also causes the alarm to trigger as it detects someone tampering with the hood. In addition when attempting to verify the vehicle is locked (by clicking the lock button twice) the truck will sometimes honk the horn twice which means something on the vehicle is not closed properly. Finally, this issue does not allow the truck to remote start as it does not identify as the truck being completely secured. </t>
  </si>
  <si>
    <t xml:space="preserve">F-150 - 2018. On multiple occasions there is an error displayed which states, â€œHood openedâ€. Upon inspection the hood in latched shut. This warning will not show for weeks at a time and then it will return unexpectedly although the hood is still latched closed. Investigation on F150forums.com shows this has occurred to multiple F150 models. I spoke with a dealership and they stated they are not aware of any hood latch issues. This issue also causes the alarm to trigger as it detects someone tampering with the hood. In addition when attempting to verify the vehicle is locked (by clicking the lock button twice) the truck will sometimes honk the horn twice which means something on the vehicle is not closed properly. Finally, this issue does not allow the truck to remote start as it does not identify as the truck being completely secured. </t>
  </si>
  <si>
    <t>1FATP8EM3F5</t>
  </si>
  <si>
    <t>The passenger and driver door open (ajar) occasionally at freeway speeds. It has happened 6-7 times since February.</t>
  </si>
  <si>
    <t>MUSTANG - 2015. The passenger and driver door open (ajar) occasionally at freeway speeds. It has happened 6-7 times since February.</t>
  </si>
  <si>
    <t>MAVERICK</t>
  </si>
  <si>
    <t>3FTTW8E32NR</t>
  </si>
  <si>
    <t>I am concerned about the ability of the windshield to protect drivers from road hazards.  It appears that almost every stone that is propelled by other vehicles cause a star chip on the windshield and then proceeds to crack.  I am afraid this will weaken the windshield and a larger projectile may not be stopped.  I was informed that this vehicle has a special windshield to reduce noise.  With cost cost of recalibrating the safety systems, no one can afford to replace the windshield evert 10000 miles.</t>
  </si>
  <si>
    <t>MAVERICK - 2022. I am concerned about the ability of the windshield to protect drivers from road hazards.  It appears that almost every stone that is propelled by other vehicles cause a star chip on the windshield and then proceeds to crack.  I am afraid this will weaken the windshield and a larger projectile may not be stopped.  I was informed that this vehicle has a special windshield to reduce noise.  With cost cost of recalibrating the safety systems, no one can afford to replace the windshield evert 10000 miles.</t>
  </si>
  <si>
    <t>C/FE - P758N C-PICKUP [22-24]</t>
  </si>
  <si>
    <t>ME - MAVERICK HEV</t>
  </si>
  <si>
    <t>R6 - MAVERICK HEV (NA-HSAP)</t>
  </si>
  <si>
    <t xml:space="preserve">My truck was parked in my driveway when i noticed a slight bulge like curve in my rear window. When I opened the door the rear window completely shattered. My local Ford dealership confirmed that the Ford f150's have had this problem for years. They sent pictures to Ford about covering the replacement of the window. Ford refused </t>
  </si>
  <si>
    <t xml:space="preserve">F-150 - 2021. My truck was parked in my driveway when i noticed a slight bulge like curve in my rear window. When I opened the door the rear window completely shattered. My local Ford dealership confirmed that the Ford f150's have had this problem for years. They sent pictures to Ford about covering the replacement of the window. Ford refused </t>
  </si>
  <si>
    <t>3FA6P0G72FR</t>
  </si>
  <si>
    <t>Passenger door will not close.</t>
  </si>
  <si>
    <t>FUSION - 2015. Passenger door will not close.</t>
  </si>
  <si>
    <t>2FMPK3J83GB</t>
  </si>
  <si>
    <t>Moonroof multiple times has failed to close leaving car open on top. Weather moved in and put tarp but need to have it where I can close the moonroof.</t>
  </si>
  <si>
    <t>EDGE - 2016. Moonroof multiple times has failed to close leaving car open on top. Weather moved in and put tarp but need to have it where I can close the moonroof.</t>
  </si>
  <si>
    <t>1FM5K8D88GG</t>
  </si>
  <si>
    <t xml:space="preserve">- Molding piece and underlying bracket located between the windshield and side passenger window. Molding piece is long and over 24 inches long. -  Became loose and detached completely during driving.   -The issue first appeared when the vehicle had under 36000 miles- at that time  a Ford service technician glued it to the underlying mounting bracket to remedy the problem.  The issue happened to the same piece again within the last three months.  A Ford service tech again glued the piece into place to secure.  Four days ago the piece completely came off, while driving. The clips on the mounting bracket were completely broken. I have since had the bracket and piece replaced.   -According to the service advisor at a Ford dealership, Ford released a notice to service depts advising them of the issue. According to the service advisor is a problem for 2015 and 2016 Ford Explorers  This bracket was in stock at the dealership I went to. </t>
  </si>
  <si>
    <t xml:space="preserve">EXPLORER - 2016. - Molding piece and underlying bracket located between the windshield and side passenger window. Molding piece is long and over 24 inches long. -  Became loose and detached completely during driving.   -The issue first appeared when the vehicle had under 36000 miles- at that time  a Ford service technician glued it to the underlying mounting bracket to remedy the problem.  The issue happened to the same piece again within the last three months.  A Ford service tech again glued the piece into place to secure.  Four days ago the piece completely came off, while driving. The clips on the mounting bracket were completely broken. I have since had the bracket and piece replaced.   -According to the service advisor at a Ford dealership, Ford released a notice to service depts advising them of the issue. According to the service advisor is a problem for 2015 and 2016 Ford Explorers  This bracket was in stock at the dealership I went to. </t>
  </si>
  <si>
    <t>1FMCU0F77DU</t>
  </si>
  <si>
    <t>While driving on I-64 with direction to Lexington, KY, the hood of the car flew back and smashed the windshield. I was going at 70mph on I-64, driving in the middle lane and with my 3yo son seated in the back in his carseat. I managed to keep control of the car, slowed down and pulled to the right side of the road. The car was non drivable, so AAA had to tow us. My insurance company, Kentucky Farm Bureau, has checked the car and stated that is totaled. I have never heard of a car's hood smashing the windshield and the latch not working. There is no police report as they stated that with no collision, there can't be a report. There was no warning lamp about this problem. When going back, the hood ripped the latch from the body of the car. Thankfully both my son and myself were not injured and no one on the road was affected by this.</t>
  </si>
  <si>
    <t>ESCAPE - 2013. While driving on I-64 with direction to Lexington, KY, the hood of the car flew back and smashed the windshield. I was going at 70mph on I-64, driving in the middle lane and with my 3yo son seated in the back in his carseat. I managed to keep control of the car, slowed down and pulled to the right side of the road. The car was non drivable, so AAA had to tow us. My insurance company, Kentucky Farm Bureau, has checked the car and stated that is totaled. I have never heard of a car's hood smashing the windshield and the latch not working. There is no police report as they stated that with no collision, there can't be a report. There was no warning lamp about this problem. When going back, the hood ripped the latch from the body of the car. Thankfully both my son and myself were not injured and no one on the road was affected by this.</t>
  </si>
  <si>
    <t>1FTEW1E55KF</t>
  </si>
  <si>
    <t>Wiper arm fails to operate due to the index splines not holding up and failing prematurely. Part did not include a shear pin to prevent issue from arrising. Ford has a recall on the part but is not including all vehicles that have this part. (Info confirmed by service/parts managers and Ford customer support) Ford is also canceling any and all orders with that part number and refusing to supply that part.</t>
  </si>
  <si>
    <t>F-150 - 2019. Wiper arm fails to operate due to the index splines not holding up and failing prematurely. Part did not include a shear pin to prevent issue from arrising. Ford has a recall on the part but is not including all vehicles that have this part. (Info confirmed by service/parts managers and Ford customer support) Ford is also canceling any and all orders with that part number and refusing to supply that part.</t>
  </si>
  <si>
    <t>1FTEW1E42LF</t>
  </si>
  <si>
    <t xml:space="preserve">The power tailgate opened and dropped down, on its own, while driving the truck, approximately 45mph. </t>
  </si>
  <si>
    <t xml:space="preserve">F-150 - 2020. The power tailgate opened and dropped down, on its own, while driving the truck, approximately 45mph. </t>
  </si>
  <si>
    <t>1FMCU0J95HU</t>
  </si>
  <si>
    <t xml:space="preserve">Liftgate trunk wonâ€™t open with key fob or button most times and my things are stuck in there sometimes overnight until it will just magically open. </t>
  </si>
  <si>
    <t xml:space="preserve">ESCAPE - 2017. Liftgate trunk wonâ€™t open with key fob or button most times and my things are stuck in there sometimes overnight until it will just magically open. </t>
  </si>
  <si>
    <t xml:space="preserve">The front drivers door latch. When the door is shut their is an alarm stating that the door is ajar. Per Ford their is a Customer Satisfaction Program 19N09 for it. I bought this vechicle Monday June 20, 2022. Per Ford they notified me of this issue as well but they will not fix it as it is past the 84,000 miles/7 years as well as the 120,000 miles and July 31, 2020. This vechile per the records has been services at Thoroughbred Ford in Kansas City, MO since the day it was bought and yet it has not been fixed?  And now they are not willing to fix it. </t>
  </si>
  <si>
    <t xml:space="preserve">FLEX - 2013. The front drivers door latch. When the door is shut their is an alarm stating that the door is ajar. Per Ford their is a Customer Satisfaction Program 19N09 for it. I bought this vechicle Monday June 20, 2022. Per Ford they notified me of this issue as well but they will not fix it as it is past the 84,000 miles/7 years as well as the 120,000 miles and July 31, 2020. This vechile per the records has been services at Thoroughbred Ford in Kansas City, MO since the day it was bought and yet it has not been fixed?  And now they are not willing to fix it. </t>
  </si>
  <si>
    <t>NM0KS9BN9DT</t>
  </si>
  <si>
    <t>The contact owns a 2013 Ford Transit Connect. The contact stated while driving 35 MPH, the front driverâ€™s side door was unlatched independently. The contact stated no warning light was illuminated. The contact stated the front driverâ€™s side door also failed to latch. The contact called the local dealer and made them aware of the failure. The vehicle was not diagnosed or repaired. The contact attempted to speak to the manufacturer but was unable to reach a representative. The failure mileage was unknown.</t>
  </si>
  <si>
    <t>TRANSIT CONNECT - 2013. The contact owns a 2013 Ford Transit Connect. The contact stated while driving 35 MPH, the front driverâ€™s side door was unlatched independently. The contact stated no warning light was illuminated. The contact stated the front driverâ€™s side door also failed to latch. The contact called the local dealer and made them aware of the failure. The vehicle was not diagnosed or repaired. The contact attempted to speak to the manufacturer but was unable to reach a representative. The failure mileage was unknown.</t>
  </si>
  <si>
    <t>1FTFW1EF4CF</t>
  </si>
  <si>
    <t>The contact owns a 2012 Ford F-150. The contact stated while driving 70 MPH with the defroster engaged, the contact heard a loud popping sound coming from the rear of the vehicle. The contact noticed that the rear passenger's side window had shattered. The contact was able to continue driving. The dealer and the manufacturer were not notified of the failure. The vehicle was not diagnosed or repaired. The failure mileage was approximately 149,000.</t>
  </si>
  <si>
    <t>F-150 - 2012. The contact owns a 2012 Ford F-150. The contact stated while driving 70 MPH with the defroster engaged, the contact heard a loud popping sound coming from the rear of the vehicle. The contact noticed that the rear passenger's side window had shattered. The contact was able to continue driving. The dealer and the manufacturer were not notified of the failure. The vehicle was not diagnosed or repaired. The failure mileage was approximately 149,000.</t>
  </si>
  <si>
    <t>3FA6P0H9XFR</t>
  </si>
  <si>
    <t>The contact owns a 2015 Ford Fusion. The contact stated while driving 65-70 MPH, the messages: "Failed to Connect to AC Control Systemâ€, â€œSRS Air Bags System Malfunctioning" and "Blind Spot Visual System Not Working" were displayed. Additionally, the vehicle went into limp mode independently and would not accelerate over 65 MPH. The contact stated upon parking the vehicle, the doors and windows failed to unlock. The contact banged the front driver's side door several times and the door finally unlocked. The contact was also able to unlock the rear driver's side door after several attempts. However, the front and rear passenger side doors remained locked. The vehicle was taken to the dealer but the dealer declined to assist. The vehicle was not diagnosed or repaired. The manufacturer was not notified of the failure. The failure mileage was approximately 65,000.</t>
  </si>
  <si>
    <t>FUSION - 2015. The contact owns a 2015 Ford Fusion. The contact stated while driving 65-70 MPH, the messages: "Failed to Connect to AC Control Systemâ€, â€œSRS Air Bags System Malfunctioning" and "Blind Spot Visual System Not Working" were displayed. Additionally, the vehicle went into limp mode independently and would not accelerate over 65 MPH. The contact stated upon parking the vehicle, the doors and windows failed to unlock. The contact banged the front driver's side door several times and the door finally unlocked. The contact was also able to unlock the rear driver's side door after several attempts. However, the front and rear passenger side doors remained locked. The vehicle was taken to the dealer but the dealer declined to assist. The vehicle was not diagnosed or repaired. The manufacturer was not notified of the failure. The failure mileage was approximately 65,000.</t>
  </si>
  <si>
    <t>1FTFW1E8XMF</t>
  </si>
  <si>
    <t>The windshield wiper arms are defective as pieces of metal from the splines have come off and I do have them. I asked the dealership to check it when I had the last recall and oil change and evidently they did not even check it. I called Ford customer service today and the customer service rep said that my particular vehicle was not covered under the recall as it did not apply. Evidently they don't understand that there are more vehicles with the problem as mine is very evident.  Consumer's vehicle was not part of the recall as they did see and have the parts that have fallen out of the wiper arms. They said that they can replace it under warranty but are not able to get the parts as they are going to the recall vehicles.</t>
  </si>
  <si>
    <t>F-150 - 2021. The windshield wiper arms are defective as pieces of metal from the splines have come off and I do have them. I asked the dealership to check it when I had the last recall and oil change and evidently they did not even check it. I called Ford customer service today and the customer service rep said that my particular vehicle was not covered under the recall as it did not apply. Evidently they don't understand that there are more vehicles with the problem as mine is very evident.  Consumer's vehicle was not part of the recall as they did see and have the parts that have fallen out of the wiper arms. They said that they can replace it under warranty but are not able to get the parts as they are going to the recall vehicles.</t>
  </si>
  <si>
    <t>I had put a complaint for my 2013 ford edge regarding broken rails.for my sunroofs. No luck with that. Now my window is flew and broke, do i have no glass. Please help</t>
  </si>
  <si>
    <t>EDGE - 2013. I had put a complaint for my 2013 ford edge regarding broken rails.for my sunroofs. No luck with that. Now my window is flew and broke, do i have no glass. Please help</t>
  </si>
  <si>
    <t>2FMDK3KC1BB</t>
  </si>
  <si>
    <t>Passenger door ajar light stays on and doors won't lock, and the exterior lights come on when the car is parked and not running   They had a recall for the drivers side door latch, but not for the passenger side</t>
  </si>
  <si>
    <t>EDGE - 2011. Passenger door ajar light stays on and doors won't lock, and the exterior lights come on when the car is parked and not running   They had a recall for the drivers side door latch, but not for the passenger side</t>
  </si>
  <si>
    <t>1FTFW1ED0MF</t>
  </si>
  <si>
    <t>The contact owns a 2021 Ford F-150. The contact stated that the front windshield wipers failed to operate properly. The contact stated no warning light was illuminated. The contact took the vehicle to the local dealer, where it was diagnosed with needing the windshield wiper motors to be replaced. The vehicle was not repaired. The manufacturer had been informed of the failure. The failure mileage was approximately 2,000.</t>
  </si>
  <si>
    <t>Coccia Ford Lincoln Inc</t>
  </si>
  <si>
    <t>F-150 - 2021. The contact owns a 2021 Ford F-150. The contact stated that the front windshield wipers failed to operate properly. The contact stated no warning light was illuminated. The contact took the vehicle to the local dealer, where it was diagnosed with needing the windshield wiper motors to be replaced. The vehicle was not repaired. The manufacturer had been informed of the failure. The failure mileage was approximately 2,000.</t>
  </si>
  <si>
    <t>2FMPK3K93GB</t>
  </si>
  <si>
    <t>The contact owns a 2016 Ford Edge. The contact stated that the trunk failed to open while using the key fob or the trunk button inside the vehicle. Additionally, the trunk warning light was illuminated while the trunk was properly closed, causing the battery to drain. The vehicle was taken to the dealer where it was diagnosed that the trunk sensor needed to be replaced. The vehicle was not repaired. The manufacturer was not made aware of the failure. The failure mileage was approximately 30,000.</t>
  </si>
  <si>
    <t>World Ford Pensacola</t>
  </si>
  <si>
    <t>EDGE - 2016. The contact owns a 2016 Ford Edge. The contact stated that the trunk failed to open while using the key fob or the trunk button inside the vehicle. Additionally, the trunk warning light was illuminated while the trunk was properly closed, causing the battery to drain. The vehicle was taken to the dealer where it was diagnosed that the trunk sensor needed to be replaced. The vehicle was not repaired. The manufacturer was not made aware of the failure. The failure mileage was approximately 30,000.</t>
  </si>
  <si>
    <t>The contact owns a 2020 Ford F-150. The contact stated that the tailgate was unlatched independently. The contact stated no warning light was illuminated. The contact stated that he had experienced the failure on three different occasions. The contact called the local dealer and made them aware of the failure. The vehicle was not repaired. The dealer confirmed that the failure was a known issue. The manufacturer had been informed of the failure. The failure mileage was approximately 12,000.</t>
  </si>
  <si>
    <t>Basil Ford</t>
  </si>
  <si>
    <t>F-150 - 2020. The contact owns a 2020 Ford F-150. The contact stated that the tailgate was unlatched independently. The contact stated no warning light was illuminated. The contact stated that he had experienced the failure on three different occasions. The contact called the local dealer and made them aware of the failure. The vehicle was not repaired. The dealer confirmed that the failure was a known issue. The manufacturer had been informed of the failure. The failure mileage was approximately 12,000.</t>
  </si>
  <si>
    <t>1FM5K8B88HG</t>
  </si>
  <si>
    <t>The contact owns a 2017 Ford Explorer. The contact stated while driving 65 MPH, there was an abnormally loud sound coming from the vehicle without warning. Upon inspection, the contact discovered that the front passenger pillar trim had detached from the vehicle. The contact took the vehicle to a dealer where the pillar trim was replaced; however, a year later, the same pillar trim detached from the vehicle a second time. The dealer was notified of the failure and the contact was given an estimate for a second repair. The manufacturer was also notified of the failure and informed her that there were no recalls on the vehicle; the contact was referred to the NHTSA for assistance. The vehicle had yet to be repaired. The failure mileage was unknown.</t>
  </si>
  <si>
    <t>Springfield Ford</t>
  </si>
  <si>
    <t>EXPLORER - 2017. The contact owns a 2017 Ford Explorer. The contact stated while driving 65 MPH, there was an abnormally loud sound coming from the vehicle without warning. Upon inspection, the contact discovered that the front passenger pillar trim had detached from the vehicle. The contact took the vehicle to a dealer where the pillar trim was replaced; however, a year later, the same pillar trim detached from the vehicle a second time. The dealer was notified of the failure and the contact was given an estimate for a second repair. The manufacturer was also notified of the failure and informed her that there were no recalls on the vehicle; the contact was referred to the NHTSA for assistance. The vehicle had yet to be repaired. The failure mileage was unknown.</t>
  </si>
  <si>
    <t xml:space="preserve">My vehicle is has the issues mentioned in NHTSA id#10201603. This is an issue where the spot welds have broken on the front left door check arm. Also the issue with the spot welds is causing issues with using my Drivers side window. My vehicle was taken to an authorized Ford Dealership. Was advised by the service department to seek advice from the body shop due to the welds being broken. Attached you will see the invoice I was charged for having my vehicle looked at. Representative from the body shop said my vehicle is the second Escape that has been brought in with the same issue. Provide rep the above mentioned NHTSA number and he said currently it is a service bulletin not a recall. Currently he is waiting to see what the next step will be in order to get my issued resolved. Called Ford to get there assistance with this and they advised me to reach out to NHTSA in regards to this issue. These issues started within the past couple weeks and I have owned the car since December of 2020.  </t>
  </si>
  <si>
    <t xml:space="preserve">ESCAPE - 2020. My vehicle is has the issues mentioned in NHTSA id#10201603. This is an issue where the spot welds have broken on the front left door check arm. Also the issue with the spot welds is causing issues with using my Drivers side window. My vehicle was taken to an authorized Ford Dealership. Was advised by the service department to seek advice from the body shop due to the welds being broken. Attached you will see the invoice I was charged for having my vehicle looked at. Representative from the body shop said my vehicle is the second Escape that has been brought in with the same issue. Provide rep the above mentioned NHTSA number and he said currently it is a service bulletin not a recall. Currently he is waiting to see what the next step will be in order to get my issued resolved. Called Ford to get there assistance with this and they advised me to reach out to NHTSA in regards to this issue. These issues started within the past couple weeks and I have owned the car since December of 2020.  </t>
  </si>
  <si>
    <t>1FT8W4DT5ME</t>
  </si>
  <si>
    <t xml:space="preserve">The tailgate opened while I was traveling down the road!   I did Not hit any buttons.    It causes damage to my RV and my truck. </t>
  </si>
  <si>
    <t xml:space="preserve">F-450 SD - 2021. The tailgate opened while I was traveling down the road!   I did Not hit any buttons.    It causes damage to my RV and my truck. </t>
  </si>
  <si>
    <t xml:space="preserve">In freezing/wintertime conditions drive side door latch freezes open and the door will not remain closed while driving. Problem remains until the truck warms up.  Previous recall to fix issue did not resolve the problem.  Dealer has no current fix for the problem other than to tell me itâ€™s a known issue.  </t>
  </si>
  <si>
    <t xml:space="preserve">F-150 - 2018. In freezing/wintertime conditions drive side door latch freezes open and the door will not remain closed while driving. Problem remains until the truck warms up.  Previous recall to fix issue did not resolve the problem.  Dealer has no current fix for the problem other than to tell me itâ€™s a known issue.  </t>
  </si>
  <si>
    <t>2FMDK49CX8B</t>
  </si>
  <si>
    <t xml:space="preserve">We were driving down the road about 70 mph when the sunroof exploded. No one in car saw any rocks or derby to cause this to happen.  </t>
  </si>
  <si>
    <t xml:space="preserve">EDGE - 2008. We were driving down the road about 70 mph when the sunroof exploded. No one in car saw any rocks or derby to cause this to happen.  </t>
  </si>
  <si>
    <t>1FMJK1JT2LE</t>
  </si>
  <si>
    <t xml:space="preserve">While driving down the highway I heard a pop in my vehicle and realized my sunroof had burst. Glass separated and flew into my car and cut myself and my 4 small children.   No warning lights were on in my vehicle at this time.  When brought to the dealership for repair, the repair shop reported that this will happen with these vehicles and to pursue reimbursement with Ford. Unfortunately, Ford reports that vehicle is not under warranty and the repairs wonâ€™t be covered. </t>
  </si>
  <si>
    <t xml:space="preserve">EXPEDITION - 2020. While driving down the highway I heard a pop in my vehicle and realized my sunroof had burst. Glass separated and flew into my car and cut myself and my 4 small children.   No warning lights were on in my vehicle at this time.  When brought to the dealership for repair, the repair shop reported that this will happen with these vehicles and to pursue reimbursement with Ford. Unfortunately, Ford reports that vehicle is not under warranty and the repairs wonâ€™t be covered. </t>
  </si>
  <si>
    <t>1FMCU0DG7BK</t>
  </si>
  <si>
    <t>Hood latch is stuck.  Will not open.</t>
  </si>
  <si>
    <t>ESCAPE - 2011. Hood latch is stuck.  Will not open.</t>
  </si>
  <si>
    <t>1FAHP2E86FG</t>
  </si>
  <si>
    <t>The contact owns a 2015 Ford Taurus. The contact stated that water entered through the sunroof, causing damage to the overhead light switches. The vehicle was taken to the dealer where it was diagnosed with a warped sunroof window. The vehicle was not repaired. The manufacturer was made aware of the failure but provided no assistance. The failure mileage was approximately 50,000.</t>
  </si>
  <si>
    <t>Purvis Ford Inc</t>
  </si>
  <si>
    <t>TAURUS - 2015. The contact owns a 2015 Ford Taurus. The contact stated that water entered through the sunroof, causing damage to the overhead light switches. The vehicle was taken to the dealer where it was diagnosed with a warped sunroof window. The vehicle was not repaired. The manufacturer was made aware of the failure but provided no assistance. The failure mileage was approximately 50,000.</t>
  </si>
  <si>
    <t>2MEFM74W6YX</t>
  </si>
  <si>
    <t>The contact owns a 2000 Mercury Grand Marquis. The contact stated that after turning off the windshield wipers, the wiper arms stopped in the middle of the windshield and became inoperable. The vehicle was taken to an independent mechanic to be diagnosed. The contact was informed that the vehicle had experienced the failure mentioned in NHTSA Campaign Number: 00V138000 (Visibility). The dealer was not contacted and notified of the failure. The manufacturer was contacted and the contact was informed that the VIN was not included in the recall. The contact was referred to the NHTSA for assistance. The failure mileage was 150,000.</t>
  </si>
  <si>
    <t>GRAND MARQUIS - 2000. The contact owns a 2000 Mercury Grand Marquis. The contact stated that after turning off the windshield wipers, the wiper arms stopped in the middle of the windshield and became inoperable. The vehicle was taken to an independent mechanic to be diagnosed. The contact was informed that the vehicle had experienced the failure mentioned in NHTSA Campaign Number: 00V138000 (Visibility). The dealer was not contacted and notified of the failure. The manufacturer was contacted and the contact was informed that the VIN was not included in the recall. The contact was referred to the NHTSA for assistance. The failure mileage was 150,000.</t>
  </si>
  <si>
    <t>C/FP - GRAND MARQ (EN53/EN114) [92-11]</t>
  </si>
  <si>
    <t>FP - GRAND MARQUIS</t>
  </si>
  <si>
    <t>FP - GRAND MARQUIS (NA-STAP)</t>
  </si>
  <si>
    <t>The passenger door of my 2016 Mustang Convertible keeps opening to the secondary latch while driving.  This has happened multiple times, always while driving at a high speed (70 mph+) on the interstate.  It is very frightening to hear wind noise and see a "door ajar" warning on the dash while driving at a high speed, and then have to attempt to find a safe place to pull over to open &amp; close the door so it's fully latched. I've found a recall notice on Ford's website.  Both my local Ford dealership &amp; Ford Motor Company's Customer Service have stated my VIN Number are not eligible for the program to have this repaired.  I am experiencing the exact issue described: https://static.nhtsa.gov/odi/tsbs/2021/MC-10205726-0001.pdf</t>
  </si>
  <si>
    <t>MUSTANG - 2016. The passenger door of my 2016 Mustang Convertible keeps opening to the secondary latch while driving.  This has happened multiple times, always while driving at a high speed (70 mph+) on the interstate.  It is very frightening to hear wind noise and see a "door ajar" warning on the dash while driving at a high speed, and then have to attempt to find a safe place to pull over to open &amp; close the door so it's fully latched. I've found a recall notice on Ford's website.  Both my local Ford dealership &amp; Ford Motor Company's Customer Service have stated my VIN Number are not eligible for the program to have this repaired.  I am experiencing the exact issue described: https://static.nhtsa.gov/odi/tsbs/2021/MC-10205726-0001.pdf</t>
  </si>
  <si>
    <t>1FMCU0G73FU</t>
  </si>
  <si>
    <t>The contact owns a 2015 Ford Escape. The contact stated while driving approximately 40 MPH, the door ajar warning light illuminated. The contact then pulled over safely to the side of the road and tied a rope from the door to the other door to keep the door closed. The vehicle was diagnosed at the dealer and it was determined that the vehicle had experienced the failure listed in NHTSA Campaign Number: 20V331000 (Latches/Locks/Linkages) however, the VIN was not included. The contact stated that due to the dealer cost for the repair, the vehicle was taken to an independent mechanic to be repaired. The manufacturer was notified of the failure. The failure mileage was 32,000.</t>
  </si>
  <si>
    <t xml:space="preserve">Tamiami Ford </t>
  </si>
  <si>
    <t>ESCAPE - 2015. The contact owns a 2015 Ford Escape. The contact stated while driving approximately 40 MPH, the door ajar warning light illuminated. The contact then pulled over safely to the side of the road and tied a rope from the door to the other door to keep the door closed. The vehicle was diagnosed at the dealer and it was determined that the vehicle had experienced the failure listed in NHTSA Campaign Number: 20V331000 (Latches/Locks/Linkages) however, the VIN was not included. The contact stated that due to the dealer cost for the repair, the vehicle was taken to an independent mechanic to be repaired. The manufacturer was notified of the failure. The failure mileage was 32,000.</t>
  </si>
  <si>
    <t>1FTFW1E57LF</t>
  </si>
  <si>
    <t xml:space="preserve">I remote started my truck via the Ford pass app. The day was 26Â°. Upon walking out to my vehicle there was a loud bang and my rear glass was broken.  My vehicle was backed in to the parking spot. Against a building with no way of anything hitting it from behind. </t>
  </si>
  <si>
    <t xml:space="preserve">F-150 - 2020. I remote started my truck via the Ford pass app. The day was 26Â°. Upon walking out to my vehicle there was a loud bang and my rear glass was broken.  My vehicle was backed in to the parking spot. Against a building with no way of anything hitting it from behind. </t>
  </si>
  <si>
    <t>The contact owns a 2017 Ford F-350. The contact stated while driving approximately 15 MPH, the tailgate fell. The contact indicated there was no warning prior to the tailgate falling on several occasions. The contact also stated the four rear outer aluminum rims were constantly allowing the tires to lose air pressure. There were no warning lights illuminated. The vehicle was taken to the local dealer and diagnosed tailgate failure was confirmed. The dealer repaired the tailgate; however, the failure recurred. The manufacturer was notified of the failure. The approximate failure mileage was 10,000.</t>
  </si>
  <si>
    <t>Miller Ford</t>
  </si>
  <si>
    <t>F-350 - 2017. The contact owns a 2017 Ford F-350. The contact stated while driving approximately 15 MPH, the tailgate fell. The contact indicated there was no warning prior to the tailgate falling on several occasions. The contact also stated the four rear outer aluminum rims were constantly allowing the tires to lose air pressure. There were no warning lights illuminated. The vehicle was taken to the local dealer and diagnosed tailgate failure was confirmed. The dealer repaired the tailgate; however, the failure recurred. The manufacturer was notified of the failure. The approximate failure mileage was 10,000.</t>
  </si>
  <si>
    <t>1FMDE5AH5NL</t>
  </si>
  <si>
    <t xml:space="preserve">Passenger and driver windows severely rattle/vibrate/shack when windows are open. </t>
  </si>
  <si>
    <t>WINDOW | RATTLE</t>
  </si>
  <si>
    <t xml:space="preserve">BRONCO - 2022. Passenger and driver windows severely rattle/vibrate/shack when windows are open. </t>
  </si>
  <si>
    <t>1FMCU0GD7JU</t>
  </si>
  <si>
    <t>The contact owns a 2018 Ford Escape. The contact discovered a vertical crack in the middle bottom section of the windshield. The contact stated that the crack had formed without incident and was likely caused by a design defect. The contact stated that the crack obstructed her vision while driving. Neither the dealer nor the manufacturer was notified of the failure. The windshield was not repaired or replaced. The failure mileage was approximately 60,000.</t>
  </si>
  <si>
    <t>ESCAPE - 2018. The contact owns a 2018 Ford Escape. The contact discovered a vertical crack in the middle bottom section of the windshield. The contact stated that the crack had formed without incident and was likely caused by a design defect. The contact stated that the crack obstructed her vision while driving. Neither the dealer nor the manufacturer was notified of the failure. The windshield was not repaired or replaced. The failure mileage was approximately 60,000.</t>
  </si>
  <si>
    <t>1FT8W3DT7KE</t>
  </si>
  <si>
    <t>On or around June 4, 2022 I was driving my truck and had my enclosed trailer attached. I went to put my trailer up in storage and noticed my tailgate had opened on its own. This has caused damage to my tailgate and is a major safety concern that the tailgate is opening on its own.</t>
  </si>
  <si>
    <t>F-350 - 2019. On or around June 4, 2022 I was driving my truck and had my enclosed trailer attached. I went to put my trailer up in storage and noticed my tailgate had opened on its own. This has caused damage to my tailgate and is a major safety concern that the tailgate is opening on its own.</t>
  </si>
  <si>
    <t>3FA6P0H78HR</t>
  </si>
  <si>
    <t>The contact owns a 2017 Ford Fusion. The contact stated while driving approximately 10 MPH, the trunk would inadvertently open whenever the temperature was over 80 degrees. The contact also stated the trunk would inadvertently open while shifting gears. There was a clicking sound coming from the instrument panel whenever the trunk would open independently. There was no warning light illuminated. The vehicle was not diagnosed or repaired. The manufacturer was notified of the failure. The approximate failure mileage was 35,000.</t>
  </si>
  <si>
    <t>FUSION - 2017. The contact owns a 2017 Ford Fusion. The contact stated while driving approximately 10 MPH, the trunk would inadvertently open whenever the temperature was over 80 degrees. The contact also stated the trunk would inadvertently open while shifting gears. There was a clicking sound coming from the instrument panel whenever the trunk would open independently. There was no warning light illuminated. The vehicle was not diagnosed or repaired. The manufacturer was notified of the failure. The approximate failure mileage was 35,000.</t>
  </si>
  <si>
    <t>1FTFW1ED9MF</t>
  </si>
  <si>
    <t xml:space="preserve">The vehicle was unlocked, and I was in bed. At 1:35AM the tailgate just opened without any input from me (the remote was in another part of the house), and I received an alert from FordPass that the tailgate has been opened. I immediately checked the area outside and it was dark as I live in a very rural area. I turned on the all zone lightning, and nothing was seen. I closed the tailgate remotely, and I heard it latch properly. </t>
  </si>
  <si>
    <t xml:space="preserve">F-150 - 2021. The vehicle was unlocked, and I was in bed. At 1:35AM the tailgate just opened without any input from me (the remote was in another part of the house), and I received an alert from FordPass that the tailgate has been opened. I immediately checked the area outside and it was dark as I live in a very rural area. I turned on the all zone lightning, and nothing was seen. I closed the tailgate remotely, and I heard it latch properly. </t>
  </si>
  <si>
    <t>5LMCJ1D99NU</t>
  </si>
  <si>
    <t>The roof of my Lincoln 2022 roof leaks water above the driver seat during rain, while driving, or when the car is parked. I checked the sunroof, but there is no sign of a water leak from around the seal. It looks like the water is entering the roof panel either from the front windshield glass or elsewhere.  The water drips on the driver seat and the steering wheel and has caused discoloration to the driver seat.  This water leak distracted me while driving due to sudden water leak, it is not safe as it could cause accident.</t>
  </si>
  <si>
    <t>Guam</t>
  </si>
  <si>
    <t>CORSAIR - 2022. The roof of my Lincoln 2022 roof leaks water above the driver seat during rain, while driving, or when the car is parked. I checked the sunroof, but there is no sign of a water leak from around the seal. It looks like the water is entering the roof panel either from the front windshield glass or elsewhere.  The water drips on the driver seat and the steering wheel and has caused discoloration to the driver seat.  This water leak distracted me while driving due to sudden water leak, it is not safe as it could cause accident.</t>
  </si>
  <si>
    <t>1FMCU0E72CK</t>
  </si>
  <si>
    <t>Latch/hinge on rear tailgate glass has corroded and broken allowing for potential for glass to fall off. Corrosion has taken place over the last few years. Completely broken on 06/17/2022.</t>
  </si>
  <si>
    <t>ESCAPE - 2012. Latch/hinge on rear tailgate glass has corroded and broken allowing for potential for glass to fall off. Corrosion has taken place over the last few years. Completely broken on 06/17/2022.</t>
  </si>
  <si>
    <t>3FA6P0K90FR</t>
  </si>
  <si>
    <t xml:space="preserve">The contact owns a 2015 Ford Fusion. The contact stated that while attempting to lock the front driverâ€™s side door, the digital code buttons on the door were flashing however, the door would not lock securely. Additionally, the rear trunk lid would erroneously open and the instrument panel and dashboard lights would flash on and off. The cause of the failure was not yet determined. The local dealer and manufacturer were not notified of the failures. The failure mileage was 127,000.       </t>
  </si>
  <si>
    <t xml:space="preserve">FUSION - 2015. The contact owns a 2015 Ford Fusion. The contact stated that while attempting to lock the front driverâ€™s side door, the digital code buttons on the door were flashing however, the door would not lock securely. Additionally, the rear trunk lid would erroneously open and the instrument panel and dashboard lights would flash on and off. The cause of the failure was not yet determined. The local dealer and manufacturer were not notified of the failures. The failure mileage was 127,000.       </t>
  </si>
  <si>
    <t>1FAHP3K29CL</t>
  </si>
  <si>
    <t>The contact owns a 2012 Ford Focus. The contact stated while attempting to lock the door, the driver's side door latch was unable to lock securely. The door ajar message was displayed. The contact also stated that due to the latch failure and the door not closing securely, the battery became drained. The vehicle was taken to the local dealer who diagnosed a failure with the door latch. The vehicle was not repaired. The manufacturer was not notified of the failure. The contact related the failure to NHTSA Campaign Number: 16V643000 (Latches/Locks/Linkage). The approximate failure mileage was 152,528</t>
  </si>
  <si>
    <t>Lawrenceville Ford Service</t>
  </si>
  <si>
    <t>FOCUS - 2012. The contact owns a 2012 Ford Focus. The contact stated while attempting to lock the door, the driver's side door latch was unable to lock securely. The door ajar message was displayed. The contact also stated that due to the latch failure and the door not closing securely, the battery became drained. The vehicle was taken to the local dealer who diagnosed a failure with the door latch. The vehicle was not repaired. The manufacturer was not notified of the failure. The contact related the failure to NHTSA Campaign Number: 16V643000 (Latches/Locks/Linkage). The approximate failure mileage was 152,528</t>
  </si>
  <si>
    <t>3FAHP0HA9BR</t>
  </si>
  <si>
    <t>The contact owns a 2011 Ford Fusion. The contact stated that the driver's side door handle had fractured. The contact was unable to open the door from the inside. There was no warning light illuminated. The vehicle was taken to the local dealer where it was diagnosed with a fractured spring. The contact was informed that the button and door handle needed to be replaced. The vehicle was repaired; however, the failure recurred. The manufacturer was notified of the failure and referred the contact to NHTSA. The approximate failure mileage was 60,000.</t>
  </si>
  <si>
    <t>FUSION - 2011. The contact owns a 2011 Ford Fusion. The contact stated that the driver's side door handle had fractured. The contact was unable to open the door from the inside. There was no warning light illuminated. The vehicle was taken to the local dealer where it was diagnosed with a fractured spring. The contact was informed that the button and door handle needed to be replaced. The vehicle was repaired; however, the failure recurred. The manufacturer was notified of the failure and referred the contact to NHTSA. The approximate failure mileage was 60,000.</t>
  </si>
  <si>
    <t>NM0LS6BN7CT</t>
  </si>
  <si>
    <t>The contact's boyfriend owns a 2012 Ford Transit Connect. The contact stated that while her boyfriend was driving 25 MPH, the windshield wiper arms failed to operate. Upon investigation, the contact discovered NHTSA Campaign Number: 12V374000 (Visibility) which she linked to the failure. The dealer and the manufacturer were notified of the failure and informed her that the vehicle was not under recall. The vehicle was not repaired. The failure mileage was approximately 200,000.</t>
  </si>
  <si>
    <t>Webb Ford, Inc.</t>
  </si>
  <si>
    <t>TRANSIT CONNECT - 2012. The contact's boyfriend owns a 2012 Ford Transit Connect. The contact stated that while her boyfriend was driving 25 MPH, the windshield wiper arms failed to operate. Upon investigation, the contact discovered NHTSA Campaign Number: 12V374000 (Visibility) which she linked to the failure. The dealer and the manufacturer were notified of the failure and informed her that the vehicle was not under recall. The vehicle was not repaired. The failure mileage was approximately 200,000.</t>
  </si>
  <si>
    <t>NM0AE8F70E1</t>
  </si>
  <si>
    <t xml:space="preserve">2014 Transit connect LH front door won't latch , this van has 44,000 miles on it I bought it new..  the door will fly open can not drive it like this..   the sliding doors had a recall but not the front doors. door latch fail </t>
  </si>
  <si>
    <t xml:space="preserve">TRANSIT CONNECT - 2014. 2014 Transit connect LH front door won't latch , this van has 44,000 miles on it I bought it new..  the door will fly open can not drive it like this..   the sliding doors had a recall but not the front doors. door latch fail </t>
  </si>
  <si>
    <t>1FMZU73E92Z</t>
  </si>
  <si>
    <t>The contact owns a 2002 Ford Explorer. The contact stated that while driving 55 MPH, the hood latch independently released, causing the hood to strike the windshield. The contact was able to get to the side of the roadway and closed the hood. The contact had not taken the vehicle to a dealer. The vehicle had not been diagnosed or repaired. The manufacturer was made aware of the failure. The approximate failure mileage was 137,000.</t>
  </si>
  <si>
    <t>EXPLORER - 2002. The contact owns a 2002 Ford Explorer. The contact stated that while driving 55 MPH, the hood latch independently released, causing the hood to strike the windshield. The contact was able to get to the side of the roadway and closed the hood. The contact had not taken the vehicle to a dealer. The vehicle had not been diagnosed or repaired. The manufacturer was made aware of the failure. The approximate failure mileage was 137,000.</t>
  </si>
  <si>
    <t>NM0GE9E73E1</t>
  </si>
  <si>
    <t>The drivers door is failing to latch. Ford Dealers have only said there were only recalls on the rear doors. My minivan has the door roped shut for the time being and it is dangerous having to unwrap the rope to exit. Also the smell of fuel inside the vehicle is pronounced and they won't repair the fuel line because I purchased the vehicle used and the previous owner didnt handle it.</t>
  </si>
  <si>
    <t>TRANSIT CONNECT - 2014. The drivers door is failing to latch. Ford Dealers have only said there were only recalls on the rear doors. My minivan has the door roped shut for the time being and it is dangerous having to unwrap the rope to exit. Also the smell of fuel inside the vehicle is pronounced and they won't repair the fuel line because I purchased the vehicle used and the previous owner didnt handle it.</t>
  </si>
  <si>
    <t>3FMTK3SU2MM</t>
  </si>
  <si>
    <t>I was driving on the freeway at normal speed when my rear passenger window shattered.  My son was sitting next to the window when it shattered and had glass shards all over him.</t>
  </si>
  <si>
    <t>MUSTANG MACH E - 2021. I was driving on the freeway at normal speed when my rear passenger window shattered.  My son was sitting next to the window when it shattered and had glass shards all over him.</t>
  </si>
  <si>
    <t>1FTFW1CD5NF</t>
  </si>
  <si>
    <t xml:space="preserve">Rear passenger door latch failed and  actually flew open in the middle of intersection while door was locked! Entered intersection from a full stop.  Shut door repeatedly when we entered the truck. Seemed to have trouble shutting completely. Needed a couple tries get closed. Thankfully my kids had their seatbelts on! I have never heard of this kind of thing happening with todayâ€™s safety standards. </t>
  </si>
  <si>
    <t xml:space="preserve">F-150 - 2022. Rear passenger door latch failed and  actually flew open in the middle of intersection while door was locked! Entered intersection from a full stop.  Shut door repeatedly when we entered the truck. Seemed to have trouble shutting completely. Needed a couple tries get closed. Thankfully my kids had their seatbelts on! I have never heard of this kind of thing happening with todayâ€™s safety standards. </t>
  </si>
  <si>
    <t>1FTFX1EG4GF</t>
  </si>
  <si>
    <t>Rear window spontaneously exploded on July 8th around 11:00am.  My truck was parked and not driven for two days.  The rear window exploded and shattered.  The glass was everywhere, In the truck bed and all over the cab.  The seats and carpet have shards of glass embedded in them.   I called Tom Masano Ford in Shillington PA.  Spoke to Lydia a service advisor.  She told me that Ford would not cover the repair/replacement of the rear window.  She stated that Ford would not take any responsibility for this safety issue.  There was no warning lamps, messages, ect prior to the window exploding.  We have an appointment at Tom Masano Ford on Monday July 18th.</t>
  </si>
  <si>
    <t>F-150 - 2016. Rear window spontaneously exploded on July 8th around 11:00am.  My truck was parked and not driven for two days.  The rear window exploded and shattered.  The glass was everywhere, In the truck bed and all over the cab.  The seats and carpet have shards of glass embedded in them.   I called Tom Masano Ford in Shillington PA.  Spoke to Lydia a service advisor.  She told me that Ford would not cover the repair/replacement of the rear window.  She stated that Ford would not take any responsibility for this safety issue.  There was no warning lamps, messages, ect prior to the window exploding.  We have an appointment at Tom Masano Ford on Monday July 18th.</t>
  </si>
  <si>
    <t>WINDSHIELD TRIM  LOOSENED AND DETACHES WHILE DRIVING. CAN CREATE A ROAD HAZARD FOR OTHERS, INCREASING RISK OF AN  ACCIDENT. HAVE SEEN IN COUNTLESS OTHER EXPLORERS WITH SAME PROBLEM! THIS IS A MAJOR HAZARD!!!!</t>
  </si>
  <si>
    <t>EXPLORER - 2017. WINDSHIELD TRIM  LOOSENED AND DETACHES WHILE DRIVING. CAN CREATE A ROAD HAZARD FOR OTHERS, INCREASING RISK OF AN  ACCIDENT. HAVE SEEN IN COUNTLESS OTHER EXPLORERS WITH SAME PROBLEM! THIS IS A MAJOR HAZARD!!!!</t>
  </si>
  <si>
    <t>1FM5K7GC0NG</t>
  </si>
  <si>
    <t>While at a gas station I opened the hood to check the oil, and the hood folded backwards far enough to contact, and destroy the windshield. My wife was cleaning the windshield at the time, and narrowly avoided having her hand/forearm severely injured by the hood. This is not supposed to happen. Whatever mechanism that is meant to prevent an incident like this was either defective, or non existent.</t>
  </si>
  <si>
    <t>EXPLORER - 2022. While at a gas station I opened the hood to check the oil, and the hood folded backwards far enough to contact, and destroy the windshield. My wife was cleaning the windshield at the time, and narrowly avoided having her hand/forearm severely injured by the hood. This is not supposed to happen. Whatever mechanism that is meant to prevent an incident like this was either defective, or non existent.</t>
  </si>
  <si>
    <t xml:space="preserve">The contact owns a 2017 Ford Explorer. The contact stated that while driving at 80 MPH, the windshield trim detached from the vehicle. The contact took the vehicle to the dealer and had the trim replaced out of pocket. The contact then stated that both the driverâ€™s and passengerâ€™s side pillar trims had started to detach and was temporarily sealed with tape. The dealer was notified of the failure and provided an estimate for the repair. The manufacturer was notified of the failure but offered no assistance. The vehicle was not repaired. The failure mileage was unknown.  </t>
  </si>
  <si>
    <t xml:space="preserve">EXPLORER - 2017. The contact owns a 2017 Ford Explorer. The contact stated that while driving at 80 MPH, the windshield trim detached from the vehicle. The contact took the vehicle to the dealer and had the trim replaced out of pocket. The contact then stated that both the driverâ€™s and passengerâ€™s side pillar trims had started to detach and was temporarily sealed with tape. The dealer was notified of the failure and provided an estimate for the repair. The manufacturer was notified of the failure but offered no assistance. The vehicle was not repaired. The failure mileage was unknown.  </t>
  </si>
  <si>
    <t>2FMPK4AP8GB</t>
  </si>
  <si>
    <t>Found sun roof cracked. No impact noted Just opened sliding visor and saw cracked glass.</t>
  </si>
  <si>
    <t>EDGE - 2016. Found sun roof cracked. No impact noted Just opened sliding visor and saw cracked glass.</t>
  </si>
  <si>
    <t>2FMPK4K93KB</t>
  </si>
  <si>
    <t xml:space="preserve">The moon roof broke. As we were driving down the highway we heard a metallic ping. After we parked I was hit in the head by a piece of glass from the roof. When I looked the drivers front corner on the mood roof broke right then. As I looked each of the four corners were broken. </t>
  </si>
  <si>
    <t xml:space="preserve">EDGE - 2019. The moon roof broke. As we were driving down the highway we heard a metallic ping. After we parked I was hit in the head by a piece of glass from the roof. When I looked the drivers front corner on the mood roof broke right then. As I looked each of the four corners were broken. </t>
  </si>
  <si>
    <t>1FMCU9CZ3NU</t>
  </si>
  <si>
    <t xml:space="preserve">The rear hatch opens by itself. The gas door does the same thing. Keller Bros. Ford has had the car twice for a few days and canâ€™t find the problem. </t>
  </si>
  <si>
    <t xml:space="preserve">ESCAPE - 2022. The rear hatch opens by itself. The gas door does the same thing. Keller Bros. Ford has had the car twice for a few days and canâ€™t find the problem. </t>
  </si>
  <si>
    <t>1FAHP3F20CL</t>
  </si>
  <si>
    <t>I have taken my car into to Carson City, NV Ford dealer many times. They say they fixed something else and do not have the time to fix the door latches that I made the appointment for . The only  one that needs to be done is the back door on the driver's side. The rest were done the first time I took it in. I'm on a six plus month waiting list again to have the latch replaced with the right one! This has gone on way to many years. What happens if the door open and then closes on a kid/person in the back seat?  Safety recall notice 20S30 / NHTSA 20V-331</t>
  </si>
  <si>
    <t>FOCUS - 2012. I have taken my car into to Carson City, NV Ford dealer many times. They say they fixed something else and do not have the time to fix the door latches that I made the appointment for . The only  one that needs to be done is the back door on the driver's side. The rest were done the first time I took it in. I'm on a six plus month waiting list again to have the latch replaced with the right one! This has gone on way to many years. What happens if the door open and then closes on a kid/person in the back seat?  Safety recall notice 20S30 / NHTSA 20V-331</t>
  </si>
  <si>
    <t>1FMCU9J96EU</t>
  </si>
  <si>
    <t xml:space="preserve">Side door unable to latch. The latch does not come up to securely shut the door. When I try to shut the door it just bounces back. </t>
  </si>
  <si>
    <t xml:space="preserve">ESCAPE - 2014. Side door unable to latch. The latch does not come up to securely shut the door. When I try to shut the door it just bounces back. </t>
  </si>
  <si>
    <t>1FT7X2B61LE</t>
  </si>
  <si>
    <t>The contact owns a 2020 Ford F-250. The contact received notification of NHTSA Campaign Number: 22V250000 (Visibility) however, the part to do the recall repair was not yet available.  The contact stated that while washing the vehicle, he became aware that the windshield wiper arm was fractured. The dealer was contacted and informed the contact that the manufacturer had cancelled the recall. The contact stated that the manufacturer had exceeded a reasonable amount of time for the recall repair. The manufacturer was notified of the failure and referred the contact to the NHTSA. The vehicle was not diagnosed or repaired. The failure mileage was 17,990. Parts distribution disconnect.</t>
  </si>
  <si>
    <t>FRONT WIPER ARM | BROKEN</t>
  </si>
  <si>
    <t>Performance Ford Lincoln</t>
  </si>
  <si>
    <t>F-250 - 2020. The contact owns a 2020 Ford F-250. The contact received notification of NHTSA Campaign Number: 22V250000 (Visibility) however, the part to do the recall repair was not yet available.  The contact stated that while washing the vehicle, he became aware that the windshield wiper arm was fractured. The dealer was contacted and informed the contact that the manufacturer had cancelled the recall. The contact stated that the manufacturer had exceeded a reasonable amount of time for the recall repair. The manufacturer was notified of the failure and referred the contact to the NHTSA. The vehicle was not diagnosed or repaired. The failure mileage was 17,990. Parts distribution disconnect.</t>
  </si>
  <si>
    <t>The contact owns a 2021 Ford F-150. The contact stated while using windshield wipers, the wiper arms detached. There were no warning lights illuminated. The vehicle was not diagnosed or repaired. The VIN was not included in NHTSA Campaign Number: 22V250000 (Visibility). The approximate failure mileage was 15,200.</t>
  </si>
  <si>
    <t>F-150 - 2021. The contact owns a 2021 Ford F-150. The contact stated while using windshield wipers, the wiper arms detached. There were no warning lights illuminated. The vehicle was not diagnosed or repaired. The VIN was not included in NHTSA Campaign Number: 22V250000 (Visibility). The approximate failure mileage was 15,200.</t>
  </si>
  <si>
    <t>1FTFW1E56NK</t>
  </si>
  <si>
    <t>I was driving on the interstate at 60mph when we were caught in a downpour.  We were pulling a 7000lb trailer and the windshield wipers completely stopped working.  Visibility was virtually zero.  I was in the right lane and was able to navigate to the shoulder.  I could tell I was on the shoulder due to the rumble strips.  Once on the shoulder I was able to get the wipers to reset and become functional again.  Every time I get caught in rain I get to the right lane in case of a failure. The vehicle is available for inspection.   Our safety was put at risk.   The problem has not been reproduced but an appointment is scheduled with the dealership.  The vehicle has not been inspected (not sure where to take it). There were no warnings prior to the failure.</t>
  </si>
  <si>
    <t>F-150 - 2022. I was driving on the interstate at 60mph when we were caught in a downpour.  We were pulling a 7000lb trailer and the windshield wipers completely stopped working.  Visibility was virtually zero.  I was in the right lane and was able to navigate to the shoulder.  I could tell I was on the shoulder due to the rumble strips.  Once on the shoulder I was able to get the wipers to reset and become functional again.  Every time I get caught in rain I get to the right lane in case of a failure. The vehicle is available for inspection.   Our safety was put at risk.   The problem has not been reproduced but an appointment is scheduled with the dealership.  The vehicle has not been inspected (not sure where to take it). There were no warnings prior to the failure.</t>
  </si>
  <si>
    <t>1FM5K8GT3GG</t>
  </si>
  <si>
    <t xml:space="preserve">The side panel behind the front passenger and driver side windows detached while driving. Specifically, the passenger side window panel detached while driving approximately 60 mph on the highway, which caused flying debris that could have harmed other drivers. Three days later the driver side panel detached while driving on the freeway at approximately 60 mph; however, this panel stayed hanging from the car due to wires for the keyless entry.   When the panel detached at 60 mph, the tailgate open indicator light turned on inside the car. To ensure our tailgate was secure and we would not lose items out the back causing more of a hazard, we navigate to the side of the highway. This placed my family at risk while other cars passed by at 60 mph. The tailgate was shut; however, we were unable to open the tailgate. The car indicted the tailgate is open; however, there was no way to open the tailgate from inside the car, outside the car, or from the key. This reduced our exit pathways if there was an emergency in the car and caused an uncertainty if the tailgate would at some point open on our three hour trip home. Since we were three hours from our home, we found a means to attach the hanging panel to our car and proceeded driving. About five minutes into the driving, the panel split in half. The top portion detached from the car causing a debris hazard. The half with wires remained hanging from the car.  Prior to reaching to NHTSA, we reached to Ford to report the safety issue. They stated this is not a recall, took no information, and offered to provide NHTSA information for reporting any concerns we had. </t>
  </si>
  <si>
    <t xml:space="preserve">EXPLORER - 2016. The side panel behind the front passenger and driver side windows detached while driving. Specifically, the passenger side window panel detached while driving approximately 60 mph on the highway, which caused flying debris that could have harmed other drivers. Three days later the driver side panel detached while driving on the freeway at approximately 60 mph; however, this panel stayed hanging from the car due to wires for the keyless entry.   When the panel detached at 60 mph, the tailgate open indicator light turned on inside the car. To ensure our tailgate was secure and we would not lose items out the back causing more of a hazard, we navigate to the side of the highway. This placed my family at risk while other cars passed by at 60 mph. The tailgate was shut; however, we were unable to open the tailgate. The car indicted the tailgate is open; however, there was no way to open the tailgate from inside the car, outside the car, or from the key. This reduced our exit pathways if there was an emergency in the car and caused an uncertainty if the tailgate would at some point open on our three hour trip home. Since we were three hours from our home, we found a means to attach the hanging panel to our car and proceeded driving. About five minutes into the driving, the panel split in half. The top portion detached from the car causing a debris hazard. The half with wires remained hanging from the car.  Prior to reaching to NHTSA, we reached to Ford to report the safety issue. They stated this is not a recall, took no information, and offered to provide NHTSA information for reporting any concerns we had. </t>
  </si>
  <si>
    <t>1FMCU9G69LU</t>
  </si>
  <si>
    <t>Passenger mirror blind spot indicator randomly comes on. Just purchased, so I have not taken the vehicle to the Ford dealership. The driver side functions properly.</t>
  </si>
  <si>
    <t>ESCAPE - 2020. Passenger mirror blind spot indicator randomly comes on. Just purchased, so I have not taken the vehicle to the Ford dealership. The driver side functions properly.</t>
  </si>
  <si>
    <t>1FM5K8HT7HG</t>
  </si>
  <si>
    <t>The gasket or weatherstripping around windshield is falling away from the windshield.  This has led to leaking into the headliner to the map light around the frame of the door on body of car and flooded floorboard.</t>
  </si>
  <si>
    <t>EXPLORER - 2017. The gasket or weatherstripping around windshield is falling away from the windshield.  This has led to leaking into the headliner to the map light around the frame of the door on body of car and flooded floorboard.</t>
  </si>
  <si>
    <t>The drivers side power door lock quit working. With everything I have read it appears to possibly be the power door lock actuator failure. Thank you.</t>
  </si>
  <si>
    <t>F-150 - 2020. The drivers side power door lock quit working. With everything I have read it appears to possibly be the power door lock actuator failure. Thank you.</t>
  </si>
  <si>
    <t>1FADP3K28EL</t>
  </si>
  <si>
    <t>My daughter opened the passenger side rear door. When she pulled it shut it would not catch. Because the door would not shut the door ajar warning is staying on. We were out so I had to drive it home and it came open. So we tied it with a rope. I'm taking it to a dealership tomorrow.</t>
  </si>
  <si>
    <t>FOCUS - 2014. My daughter opened the passenger side rear door. When she pulled it shut it would not catch. Because the door would not shut the door ajar warning is staying on. We were out so I had to drive it home and it came open. So we tied it with a rope. I'm taking it to a dealership tomorrow.</t>
  </si>
  <si>
    <t>On 7/17/2022, while driving, the tailgate unexpectedly released. The tailgate was damaged by the trailer that was being towed at the time. The tailgate was damaged by the trailer tongue jack. The tailgate was confirmed closed prior to driving. No warning messages were displayed from the vehicle. The vehicle has not yet been inspected by the dealer but I have an appointment on 7/27. Ford Customer Service was contacted, case #CAS-37657604 was provided. Prior to the incident there had been several occasions where the vehicle would display a warning that the tailgate was open but inspection confirmed it was secured.</t>
  </si>
  <si>
    <t>F-350 - 2020. On 7/17/2022, while driving, the tailgate unexpectedly released. The tailgate was damaged by the trailer that was being towed at the time. The tailgate was damaged by the trailer tongue jack. The tailgate was confirmed closed prior to driving. No warning messages were displayed from the vehicle. The vehicle has not yet been inspected by the dealer but I have an appointment on 7/27. Ford Customer Service was contacted, case #CAS-37657604 was provided. Prior to the incident there had been several occasions where the vehicle would display a warning that the tailgate was open but inspection confirmed it was secured.</t>
  </si>
  <si>
    <t>2FMPK4AP6HB</t>
  </si>
  <si>
    <t>Glass roof cracks...  They appear to be stress fractures. Both on the front moon roof panel and the rear panoramic glass panel.  Pictures attached.  The care is garaged.  The cracks on the rear panoramic occurred 1st. The cracks on the front moonroof panel occurred several months afterwards.</t>
  </si>
  <si>
    <t>EDGE - 2017. Glass roof cracks...  They appear to be stress fractures. Both on the front moon roof panel and the rear panoramic glass panel.  Pictures attached.  The care is garaged.  The cracks on the rear panoramic occurred 1st. The cracks on the front moonroof panel occurred several months afterwards.</t>
  </si>
  <si>
    <t>3FA6P0G74GR</t>
  </si>
  <si>
    <t>The contact owns a 2016 Ford Fusion. The contact stated that the dealer had previously replaced the passenger's side rear door latch assembly; however, the failure recurred on the passenger's side front door. The vehicle was not repaired. The manufacturer was made aware of the failure and advised the contact to file a complaint with the NHTSA. The failure mileage was approximately 170,000.</t>
  </si>
  <si>
    <t>Kisselback Ford</t>
  </si>
  <si>
    <t>FUSION - 2016. The contact owns a 2016 Ford Fusion. The contact stated that the dealer had previously replaced the passenger's side rear door latch assembly; however, the failure recurred on the passenger's side front door. The vehicle was not repaired. The manufacturer was made aware of the failure and advised the contact to file a complaint with the NHTSA. The failure mileage was approximately 170,000.</t>
  </si>
  <si>
    <t xml:space="preserve">The windshield trim has flown off of my car twice. It's happened twice bc I repaired and then 3 mos. later it happened again.  The 1st time it flew off I was driving home in rush hour traffic in downtown fort worth, tx and it flew off into the oncoming traffic.  I could have seriously injured someone or caused a wreck, having car parts flying off at high rates of speed in the middle of a major city. </t>
  </si>
  <si>
    <t xml:space="preserve">EXPLORER - 2017. The windshield trim has flown off of my car twice. It's happened twice bc I repaired and then 3 mos. later it happened again.  The 1st time it flew off I was driving home in rush hour traffic in downtown fort worth, tx and it flew off into the oncoming traffic.  I could have seriously injured someone or caused a wreck, having car parts flying off at high rates of speed in the middle of a major city. </t>
  </si>
  <si>
    <t>1FM5K8GC8NG</t>
  </si>
  <si>
    <t xml:space="preserve">On July 10th, 3:45 pm, after being parked in a parking lot for an hour in the sun, I opened the rear driver side door, the moonroof made a "pop" sound, then glass showered down.  The glass popped UP, not down, and we were not in motion.  Nor had we heard any impacts while driving at any time previously. </t>
  </si>
  <si>
    <t xml:space="preserve">EXPLORER - 2022. On July 10th, 3:45 pm, after being parked in a parking lot for an hour in the sun, I opened the rear driver side door, the moonroof made a "pop" sound, then glass showered down.  The glass popped UP, not down, and we were not in motion.  Nor had we heard any impacts while driving at any time previously. </t>
  </si>
  <si>
    <t>1FTFW1E17KF</t>
  </si>
  <si>
    <t>The contact owns a 2019 Ford F-150. The contact stated while driving 65-70 MPH in a rainstorm, the windshield wipers failed and remained positioned in the middle of the windshield. There was no warning light illuminated. The contact drove to the local Pep Boys and purchased a water repellant that she used on the windshield. The dealer was notified of the failure and informed the contact that the earliest available appointment was July 19. The contact stated upon taking the vehicle to the dealer for repair, the dealer informed the contact that the vehicle could no longer be repaired under warranty due to the mileage. The vehicle was not repaired. The contact referenced NHTSA Campaign Number: 22V250000 (Visibility). The manufacturer was notified of the failure and a case was filed. The failure mileage was approximately 135,000.</t>
  </si>
  <si>
    <t>F-150 - 2019. The contact owns a 2019 Ford F-150. The contact stated while driving 65-70 MPH in a rainstorm, the windshield wipers failed and remained positioned in the middle of the windshield. There was no warning light illuminated. The contact drove to the local Pep Boys and purchased a water repellant that she used on the windshield. The dealer was notified of the failure and informed the contact that the earliest available appointment was July 19. The contact stated upon taking the vehicle to the dealer for repair, the dealer informed the contact that the vehicle could no longer be repaired under warranty due to the mileage. The vehicle was not repaired. The contact referenced NHTSA Campaign Number: 22V250000 (Visibility). The manufacturer was notified of the failure and a case was filed. The failure mileage was approximately 135,000.</t>
  </si>
  <si>
    <t>3SAHP0JA9CR</t>
  </si>
  <si>
    <t>The contact owns a 2012 Ford Fusion. The contact stated while attempting to exit the vehicle through the front driverâ€™s side door, the door handle fractured. The contact was able to use the remaining part of the door handle to exit the vehicle. The vehicle was not taken to the dealer to be diagnosed or repaired. The manufacturer was not contacted. The failure mileage was 31,000. The VIN was invalid.</t>
  </si>
  <si>
    <t>FUSION - 2012. The contact owns a 2012 Ford Fusion. The contact stated while attempting to exit the vehicle through the front driverâ€™s side door, the door handle fractured. The contact was able to use the remaining part of the door handle to exit the vehicle. The vehicle was not taken to the dealer to be diagnosed or repaired. The manufacturer was not contacted. The failure mileage was 31,000. The VIN was invalid.</t>
  </si>
  <si>
    <t>3FMTK3SU7MM</t>
  </si>
  <si>
    <t xml:space="preserve">The side mirrors in my vehicle are motorized and set to automatically fold in when I lock the car after getting out. They rarely do this (not the issue, and theyâ€™re fine mechanically).  When I get back in and start the vehicle they are supposed to automatically unfold. 1/3 to 1/2 the time they do not. More than once I have started driving in a parking lot to realize I have no side view mirrors. I have to stop and press the â€œfold/unfoldâ€ button to make them open. With the mirrors closed I am unable to see out them to check blind spots or look for pedestrians or other cars.   I have learned to be very careful to check if the mirrors failed to unfold because of this.   I have asked my dealer to look at this at least twice (most recently Monday). They can never reproduce it, both auto-fold and unfold work for them perfectly from what they say. Thatâ€™s quite different from my experience.  There are no errors or messages anywhere about this. My car has the most recent software (except possibly 22S41), none of the major or minor updates it has received have ever made a difference. </t>
  </si>
  <si>
    <t xml:space="preserve">MUSTANG MACH E - 2021. The side mirrors in my vehicle are motorized and set to automatically fold in when I lock the car after getting out. They rarely do this (not the issue, and theyâ€™re fine mechanically).  When I get back in and start the vehicle they are supposed to automatically unfold. 1/3 to 1/2 the time they do not. More than once I have started driving in a parking lot to realize I have no side view mirrors. I have to stop and press the â€œfold/unfoldâ€ button to make them open. With the mirrors closed I am unable to see out them to check blind spots or look for pedestrians or other cars.   I have learned to be very careful to check if the mirrors failed to unfold because of this.   I have asked my dealer to look at this at least twice (most recently Monday). They can never reproduce it, both auto-fold and unfold work for them perfectly from what they say. Thatâ€™s quite different from my experience.  There are no errors or messages anywhere about this. My car has the most recent software (except possibly 22S41), none of the major or minor updates it has received have ever made a difference. </t>
  </si>
  <si>
    <t xml:space="preserve">Drivers door spontaneously thinks itâ€™s open and when driving all cab lights come on and at night itâ€™s blinding. This has been going on for over 6 months and getting worse. </t>
  </si>
  <si>
    <t xml:space="preserve">FLEX - 2014. Drivers door spontaneously thinks itâ€™s open and when driving all cab lights come on and at night itâ€™s blinding. This has been going on for over 6 months and getting worse. </t>
  </si>
  <si>
    <t>The contact owns a 2021 Ford Bronco. The contact stated the front windshield cracked and was repaired by the dealer; prior to the second crack that occurred while driving approximately 35 MPH. The vehicle was taken back to the dealer; however, they diagnosed no failure. The vehicle was not repaired. The manufacturer was notified of the failure. The approximate failure mileage was 9,000.</t>
  </si>
  <si>
    <t>Art Hill Ford</t>
  </si>
  <si>
    <t>BRONCO - 2021. The contact owns a 2021 Ford Bronco. The contact stated the front windshield cracked and was repaired by the dealer; prior to the second crack that occurred while driving approximately 35 MPH. The vehicle was taken back to the dealer; however, they diagnosed no failure. The vehicle was not repaired. The manufacturer was notified of the failure. The approximate failure mileage was 9,000.</t>
  </si>
  <si>
    <t>1FM5K8F85EG</t>
  </si>
  <si>
    <t>The contact owns a 2014 Ford Explorer. The contact stated while entering the driverâ€™s side front door, she noticed that the trim panel cover material had separated at the top of the window. The contact also noticed the failure on the passengerâ€™s side front door. The vehicle was taken to an independent mechanic to be diagnosed. The mechanic linked the failure to the manufacturerâ€™s Customer Satisfaction Program Number: 17N04. The dealer and the manufacturer were contacted and stated that the vehicle was out of warranty and also exceeded the mileage limit for coverage under Customer Satisfaction Program Number: 17N04. The failure mileage was 83,000.</t>
  </si>
  <si>
    <t xml:space="preserve">Groove Ford </t>
  </si>
  <si>
    <t>EXPLORER - 2014. The contact owns a 2014 Ford Explorer. The contact stated while entering the driverâ€™s side front door, she noticed that the trim panel cover material had separated at the top of the window. The contact also noticed the failure on the passengerâ€™s side front door. The vehicle was taken to an independent mechanic to be diagnosed. The mechanic linked the failure to the manufacturerâ€™s Customer Satisfaction Program Number: 17N04. The dealer and the manufacturer were contacted and stated that the vehicle was out of warranty and also exceeded the mileage limit for coverage under Customer Satisfaction Program Number: 17N04. The failure mileage was 83,000.</t>
  </si>
  <si>
    <t xml:space="preserve">MY ENGINE LIGHT ON AGAIN EVAP CANISTER FORD DOES NOT WARNNETY IT. NEED THE OIL RECALLED DONE BUT MY FORD DEALER SHIP WILL NOT DO IT SO RUNNING IT WITH ENGINE LIGHT ON VO RECALLED DONE AND WIPER WASHER DOES NOT SPRAY, CAN NOT GET ANYTHING DONE BY MY FORD DEARLER SHIP </t>
  </si>
  <si>
    <t>WASHER | MALFUNCTION</t>
  </si>
  <si>
    <t xml:space="preserve">BRONCO SPORT - 2021. MY ENGINE LIGHT ON AGAIN EVAP CANISTER FORD DOES NOT WARNNETY IT. NEED THE OIL RECALLED DONE BUT MY FORD DEALER SHIP WILL NOT DO IT SO RUNNING IT WITH ENGINE LIGHT ON VO RECALLED DONE AND WIPER WASHER DOES NOT SPRAY, CAN NOT GET ANYTHING DONE BY MY FORD DEARLER SHIP </t>
  </si>
  <si>
    <t>1FATP8EM5F5</t>
  </si>
  <si>
    <t xml:space="preserve">The passenger door unlatches while the vehicle is in motion. The dealer has reported that this had already been fixed, but it is still happening. It is a major safely issue that needs to be resolved. I can provide video footage. </t>
  </si>
  <si>
    <t xml:space="preserve">MUSTANG - 2015. The passenger door unlatches while the vehicle is in motion. The dealer has reported that this had already been fixed, but it is still happening. It is a major safely issue that needs to be resolved. I can provide video footage. </t>
  </si>
  <si>
    <t>1FM5K8GT1GG</t>
  </si>
  <si>
    <t>The contact owns a 2016 Ford Explorer. The contact stated while driving approximately 65 MPH, the rear seat passenger noticed that a black material had detached from the front of the vehicle. The contact stated that the plastic trim from the windshield had detached. The contact called and notified the dealer about the failure. The vehicle was not repaired. The manufacturer was notified of the failure. The approximate failure mileage was 98,000.</t>
  </si>
  <si>
    <t>EXPLORER - 2016. The contact owns a 2016 Ford Explorer. The contact stated while driving approximately 65 MPH, the rear seat passenger noticed that a black material had detached from the front of the vehicle. The contact stated that the plastic trim from the windshield had detached. The contact called and notified the dealer about the failure. The vehicle was not repaired. The manufacturer was notified of the failure. The approximate failure mileage was 98,000.</t>
  </si>
  <si>
    <t xml:space="preserve">The contact owns a 2021 Ford E-150. The contact stated when he exited his vehicle, the electronic running board functionality was not operating. As the contact attempted to step out of his vehicle onto the ground, he fell and injured his right knee. The contact also stated his grandson almost experienced an injury from the faulty running board. There were no warning lights illuminated. The contact reported to the medical facility and received a shot in his right knee for the injury. The vehicle was taken to the dealer and diagnosed failure with a chip for the running board being inoperable. The vehicle remained at the dealer for a few days; however, was not repaired. The manufacturer was not notified of the failure. The approximate failure mileage was 1,500.  </t>
  </si>
  <si>
    <t xml:space="preserve">E-150 - 2021. The contact owns a 2021 Ford E-150. The contact stated when he exited his vehicle, the electronic running board functionality was not operating. As the contact attempted to step out of his vehicle onto the ground, he fell and injured his right knee. The contact also stated his grandson almost experienced an injury from the faulty running board. There were no warning lights illuminated. The contact reported to the medical facility and received a shot in his right knee for the injury. The vehicle was taken to the dealer and diagnosed failure with a chip for the running board being inoperable. The vehicle remained at the dealer for a few days; however, was not repaired. The manufacturer was not notified of the failure. The approximate failure mileage was 1,500.  </t>
  </si>
  <si>
    <t>1FT8W3DTXHE</t>
  </si>
  <si>
    <t>There was a recall, NHTSA Recall 19V864, for an "unintended tailgate opening" when the electrical parts became wet. I had the recall performed, but the tailgate continues to fall when water gets in the tailgate. Ford needs to readdress this issue to replace the tailgate from an electrically operated to a manual tailgate. I had to start securing the tailgate with a device to keep it from falling down, especially when towing my RV. I am afraid it would have fallen down damaging it just like it did when I was towing my Son's RV causing over $600 damage to the RV cargo doors and damaging the Truck's tailgate.  The tailgate has fallen down at least five (5) times since the recall repair. Last one was today during a thunderstorm. The truck was sitting still, other times driving down the road.</t>
  </si>
  <si>
    <t>F-350 - 2017. There was a recall, NHTSA Recall 19V864, for an "unintended tailgate opening" when the electrical parts became wet. I had the recall performed, but the tailgate continues to fall when water gets in the tailgate. Ford needs to readdress this issue to replace the tailgate from an electrically operated to a manual tailgate. I had to start securing the tailgate with a device to keep it from falling down, especially when towing my RV. I am afraid it would have fallen down damaging it just like it did when I was towing my Son's RV causing over $600 damage to the RV cargo doors and damaging the Truck's tailgate.  The tailgate has fallen down at least five (5) times since the recall repair. Last one was today during a thunderstorm. The truck was sitting still, other times driving down the road.</t>
  </si>
  <si>
    <t>2FMDK3KC4CB</t>
  </si>
  <si>
    <t>The door ajar sensor is faulty. The lights stay on in the car even after the door is closed. This is a safety risk when driving at night. While driving the audible ding will go off while driving causing a distraction from driving. There was a recall issued but it has expired even though the issue is still existent. Ford says they will not cover the cost of the repair because it is expired even though we received no notification of the recall.</t>
  </si>
  <si>
    <t>EDGE - 2012. The door ajar sensor is faulty. The lights stay on in the car even after the door is closed. This is a safety risk when driving at night. While driving the audible ding will go off while driving causing a distraction from driving. There was a recall issued but it has expired even though the issue is still existent. Ford says they will not cover the cost of the repair because it is expired even though we received no notification of the recall.</t>
  </si>
  <si>
    <t>1FMCU0GX0GU</t>
  </si>
  <si>
    <t xml:space="preserve">The contact owns a 2016 Ford Escape. The contact stated that the vehicle's driver's  side door had severe rust that was causing the skin of the vehicle to weld onto the outer panel of the door. In other areas of the vehicle, there was severe rust causing the paint to begin to bubble to the point that it was welded to the outer panel of the door. The dealer was not able to repair the rust on the body of the vehicle due to a lack of equipment. The vehicle had not been repaired. The manufacturer was made aware of the failure. The approximate failure mileage was 45,000. </t>
  </si>
  <si>
    <t>Von-Wil Ford, Inc.</t>
  </si>
  <si>
    <t xml:space="preserve">ESCAPE - 2016. The contact owns a 2016 Ford Escape. The contact stated that the vehicle's driver's  side door had severe rust that was causing the skin of the vehicle to weld onto the outer panel of the door. In other areas of the vehicle, there was severe rust causing the paint to begin to bubble to the point that it was welded to the outer panel of the door. The dealer was not able to repair the rust on the body of the vehicle due to a lack of equipment. The vehicle had not been repaired. The manufacturer was made aware of the failure. The approximate failure mileage was 45,000. </t>
  </si>
  <si>
    <t>NM0AE8F76E1</t>
  </si>
  <si>
    <t>In February 2022 the driver's side door stopped being able to latch. The door was unable to securely close. The driver's door was able to swing open on turns and the driver would be able to fall out of the vehicle during a crash.</t>
  </si>
  <si>
    <t>TRANSIT CONNECT - 2014. In February 2022 the driver's side door stopped being able to latch. The door was unable to securely close. The driver's door was able to swing open on turns and the driver would be able to fall out of the vehicle during a crash.</t>
  </si>
  <si>
    <t>1FM5K7GC1NG</t>
  </si>
  <si>
    <t xml:space="preserve">Today, in my 2 month old 2022 Ford Explorer ST. The latch that holds/locks the hood (over engine) broke while driving 25 mph on city street and the hood smashed into my front windshield. I have never opened the hood since purchasing the vehicle and the hood ajar light never lite up until after it smashed into my windshield. I took the car to Ford Service and they are deferring responsibility.  Even if I wanted to open the hood, I would have to pull the open lever upwards six inches twice to open (which I never did). And even if I accidently opened the hood, the door ajar light should have turned on, which it did not. This was very scary and I am very fortunate I did not run into another vehicle or object since it blocked all viability.  </t>
  </si>
  <si>
    <t xml:space="preserve">EXPLORER - 2022. Today, in my 2 month old 2022 Ford Explorer ST. The latch that holds/locks the hood (over engine) broke while driving 25 mph on city street and the hood smashed into my front windshield. I have never opened the hood since purchasing the vehicle and the hood ajar light never lite up until after it smashed into my windshield. I took the car to Ford Service and they are deferring responsibility.  Even if I wanted to open the hood, I would have to pull the open lever upwards six inches twice to open (which I never did). And even if I accidently opened the hood, the door ajar light should have turned on, which it did not. This was very scary and I am very fortunate I did not run into another vehicle or object since it blocked all viability.  </t>
  </si>
  <si>
    <t>1FTEX1CF2GK</t>
  </si>
  <si>
    <t xml:space="preserve">We discovered water in the glove compartment after rain. The passengers identified headliner has clearly had water issues prior to our purchase of this vehicle used.  We applied silicone caulking to the top, passenger side windshield. After further rains, the water seems to be collecting under the dashboard and spills out when turns are made or velocity changes. Further silicone caulking of the windshield may be preventing leakage, but we are not fully assured of that. </t>
  </si>
  <si>
    <t xml:space="preserve">F-150 - 2016. We discovered water in the glove compartment after rain. The passengers identified headliner has clearly had water issues prior to our purchase of this vehicle used.  We applied silicone caulking to the top, passenger side windshield. After further rains, the water seems to be collecting under the dashboard and spills out when turns are made or velocity changes. Further silicone caulking of the windshield may be preventing leakage, but we are not fully assured of that. </t>
  </si>
  <si>
    <t>1FM5K8GT8EG</t>
  </si>
  <si>
    <t>Exterior trim or molding, and weather strip on windshield, driver and passenger sides flew off vehicle while highway driving 65 MPH. The weather conditions were sunny skies during day time. Thank God no serious accidents occurred I'm aware of. After some research, I learned this is a common occurrence with Ford Explorer vehicles. I feel this is a safety concern. Hopefully Ford issues a recall or other type of compensation for owners. I contacted DACARS Ford in Lanham, MD for a repair estimates 2 weeks ago. I have not recieved a call back. I will look elsewhere for support.</t>
  </si>
  <si>
    <t>EXPLORER - 2014. Exterior trim or molding, and weather strip on windshield, driver and passenger sides flew off vehicle while highway driving 65 MPH. The weather conditions were sunny skies during day time. Thank God no serious accidents occurred I'm aware of. After some research, I learned this is a common occurrence with Ford Explorer vehicles. I feel this is a safety concern. Hopefully Ford issues a recall or other type of compensation for owners. I contacted DACARS Ford in Lanham, MD for a repair estimates 2 weeks ago. I have not recieved a call back. I will look elsewhere for support.</t>
  </si>
  <si>
    <t>1FMZU73KX3Z</t>
  </si>
  <si>
    <t xml:space="preserve">There is a crack down the middle section of the liftgate for quite some time. The liftgate has been unlocking and opening automatically by itself. On only rare occasions has the liftgate opened all the way while driving. On the morning of 7/28/2022 while the vehicle was parked in my driveway the liftgate was discovered to have again unlocked by itself and opened slightly and now with one of the two hinges holding the glass sheared leaving the liftgate glass hanging by only one hinge. With the glass now hanging without having both hinge supports functioning and the inability to close and lock the liftgate, 1) the glass could fall out while driving and 2) with the liftgate unable to now close and lock, contents of the back storage area could fall out of the vehicle while driving. On 8/1/2022 the vehicle was inspected by the foreman of the Service Dept. at Healy Ford, Goshen, N.Y. I was told to take it to a body shop for realignment repair. Apparently a recall on 9/13/2022 # 04V442000 did not include my Vin. However, In driving around I do see many 2003 explorers with the identical crack on the liftgate. </t>
  </si>
  <si>
    <t xml:space="preserve">EXPLORER - 2003. There is a crack down the middle section of the liftgate for quite some time. The liftgate has been unlocking and opening automatically by itself. On only rare occasions has the liftgate opened all the way while driving. On the morning of 7/28/2022 while the vehicle was parked in my driveway the liftgate was discovered to have again unlocked by itself and opened slightly and now with one of the two hinges holding the glass sheared leaving the liftgate glass hanging by only one hinge. With the glass now hanging without having both hinge supports functioning and the inability to close and lock the liftgate, 1) the glass could fall out while driving and 2) with the liftgate unable to now close and lock, contents of the back storage area could fall out of the vehicle while driving. On 8/1/2022 the vehicle was inspected by the foreman of the Service Dept. at Healy Ford, Goshen, N.Y. I was told to take it to a body shop for realignment repair. Apparently a recall on 9/13/2022 # 04V442000 did not include my Vin. However, In driving around I do see many 2003 explorers with the identical crack on the liftgate. </t>
  </si>
  <si>
    <t>1FTFW1ED3MF</t>
  </si>
  <si>
    <t xml:space="preserve">The contact owns a 2021 Ford F-150. The contact stated that while driving at various speeds, a humming and tapping sound was present coming from the rear undercarriage of the vehicle. The vehicle was taken to the local dealer who diagnosed that the underbody insulator was faulty and had caused damage to the driveshaft. The vehicle was not yet repaired. The manufacturer was notified of the failure. The contact indicated that the vehicle was previously inspected under the NHTSA Campaign Number 21V986000 (Power Train, Structure) however, the vehicle experienced a failure after the inspection. The failure mileage was 26,836.        </t>
  </si>
  <si>
    <t>UNDERBODY SHIELD | LOOSEN</t>
  </si>
  <si>
    <t>Awesome Ford</t>
  </si>
  <si>
    <t xml:space="preserve">F-150 - 2021. The contact owns a 2021 Ford F-150. The contact stated that while driving at various speeds, a humming and tapping sound was present coming from the rear undercarriage of the vehicle. The vehicle was taken to the local dealer who diagnosed that the underbody insulator was faulty and had caused damage to the driveshaft. The vehicle was not yet repaired. The manufacturer was notified of the failure. The contact indicated that the vehicle was previously inspected under the NHTSA Campaign Number 21V986000 (Power Train, Structure) however, the vehicle experienced a failure after the inspection. The failure mileage was 26,836.        </t>
  </si>
  <si>
    <t>The contact owns a 2019 Ford Ranger. The contact stated that the driverâ€™s side rear taillight intermittently failed to illuminate while depressing the brake pedal. The contact also stated that the horn failed to operate as needed. The contact took the vehicle to a dealer where he was informed that his vehicle was not included in NHTSA Campaign Number: 19V839000 (Exterior Lighting). The manufacturer was notified of the failure and referred him to the dealer for assistance. The vehicle remained at the dealer unrepaired. The failure mileage was approximately 41,000.</t>
  </si>
  <si>
    <t>Thomason Ford, LLC</t>
  </si>
  <si>
    <t>RANGER - 2019. The contact owns a 2019 Ford Ranger. The contact stated that the driverâ€™s side rear taillight intermittently failed to illuminate while depressing the brake pedal. The contact also stated that the horn failed to operate as needed. The contact took the vehicle to a dealer where he was informed that his vehicle was not included in NHTSA Campaign Number: 19V839000 (Exterior Lighting). The manufacturer was notified of the failure and referred him to the dealer for assistance. The vehicle remained at the dealer unrepaired. The failure mileage was approximately 41,000.</t>
  </si>
  <si>
    <t>3FMCR9B65MR</t>
  </si>
  <si>
    <t xml:space="preserve">My 2021 Bronco Sport has a stress crack in the windshield and it is very concerning because on the Facebook forum, I am seeing tons of Bronco Sport owners having the same issue. Some owners are on their 2nd to 4th windshield. Ford is not taking responsibility for this issue and is having owners submit to their auto insurance. Iâ€™m very concerned for the safety and integrity of the windshields that are being put in these vehicles. Iâ€™m getting mine replaced but how can I trust that it wonâ€™t happen again. Iâ€™m very scared that it will shatter while driving. </t>
  </si>
  <si>
    <t xml:space="preserve">BRONCO SPORT - 2021. My 2021 Bronco Sport has a stress crack in the windshield and it is very concerning because on the Facebook forum, I am seeing tons of Bronco Sport owners having the same issue. Some owners are on their 2nd to 4th windshield. Ford is not taking responsibility for this issue and is having owners submit to their auto insurance. Iâ€™m very concerned for the safety and integrity of the windshields that are being put in these vehicles. Iâ€™m getting mine replaced but how can I trust that it wonâ€™t happen again. Iâ€™m very scared that it will shatter while driving. </t>
  </si>
  <si>
    <t xml:space="preserve">Both of my roof side rails have come off while driving down the road. This could have seriously harmed another driver behind me. There were no warnings of this. Nobody can inspect them because they are in pieces now as they were ran over. </t>
  </si>
  <si>
    <t xml:space="preserve">EXPLORER - 2016. Both of my roof side rails have come off while driving down the road. This could have seriously harmed another driver behind me. There were no warnings of this. Nobody can inspect them because they are in pieces now as they were ran over. </t>
  </si>
  <si>
    <t>While I was driving on the highway my hood popped up thankfully the safety catch held it but it was very unnerving I haven't been able to recreate the problem</t>
  </si>
  <si>
    <t>F-250 - 2021. While I was driving on the highway my hood popped up thankfully the safety catch held it but it was very unnerving I haven't been able to recreate the problem</t>
  </si>
  <si>
    <t>1LN6L9SP1H5</t>
  </si>
  <si>
    <t>The contact owns a 2017 Lincoln Continental. The contact stated that the front driverâ€™s side door failed to close and lock automatically as designed. The contact took the vehicle to the dealer who stated that the latch needed to be replaced. The dealer informed the contact that the failure was related to NHTSA Campaign Number: 19V077000 (Latches/Locks/Linkages) however, the VIN was not included. The vehicle had not been repaired. The manufacturer was not made aware of the failure. The approximate failure mileage was 20,000.</t>
  </si>
  <si>
    <t>Schumacher Lincoln of Delray</t>
  </si>
  <si>
    <t>CONTINENTAL - 2017. The contact owns a 2017 Lincoln Continental. The contact stated that the front driverâ€™s side door failed to close and lock automatically as designed. The contact took the vehicle to the dealer who stated that the latch needed to be replaced. The dealer informed the contact that the failure was related to NHTSA Campaign Number: 19V077000 (Latches/Locks/Linkages) however, the VIN was not included. The vehicle had not been repaired. The manufacturer was not made aware of the failure. The approximate failure mileage was 20,000.</t>
  </si>
  <si>
    <t>3FA6P0LUXJR</t>
  </si>
  <si>
    <t>I was trying to move items around in my trunk. As I lifted a bag to pull it out, I felt sharp metal cut deep into my finger.   I looked in side and saw that the trunk lid was just the frame with holes and no protective covering at all over the metal frame on the top of my trunk.   I did not go to the hospital, but it was very deep and probably needed stitches.</t>
  </si>
  <si>
    <t>BODY PANEL | SHARP EDGE</t>
  </si>
  <si>
    <t>FUSION - 2018. I was trying to move items around in my trunk. As I lifted a bag to pull it out, I felt sharp metal cut deep into my finger.   I looked in side and saw that the trunk lid was just the frame with holes and no protective covering at all over the metal frame on the top of my trunk.   I did not go to the hospital, but it was very deep and probably needed stitches.</t>
  </si>
  <si>
    <t>Left rear door will not lock--either electronically or manually.  There is no warning or indication that it is not locked, except to observe the the lock indicator post does not drop when the locking the vehicle, (unlikely to be noticed).  I recently discovered this only by pulling the outside door handle when the vehicle was locked, and it opened.  I have not had this inspected, though it appears to be a failure of the lock actuator--unrelated to the water-related failures of previous complaints and recalls.   This presents a safety risk for any passenger sitting next to that door--especially a child, since the child safety lock mechanism on this door will not function because the door will not lock.</t>
  </si>
  <si>
    <t>F-150 - 2015. Left rear door will not lock--either electronically or manually.  There is no warning or indication that it is not locked, except to observe the the lock indicator post does not drop when the locking the vehicle, (unlikely to be noticed).  I recently discovered this only by pulling the outside door handle when the vehicle was locked, and it opened.  I have not had this inspected, though it appears to be a failure of the lock actuator--unrelated to the water-related failures of previous complaints and recalls.   This presents a safety risk for any passenger sitting next to that door--especially a child, since the child safety lock mechanism on this door will not function because the door will not lock.</t>
  </si>
  <si>
    <t>1FMDE5BH8ML</t>
  </si>
  <si>
    <t xml:space="preserve">The speed of wipers is not fast enough. In moderate rain on high the wipers do not clear window fast enough. </t>
  </si>
  <si>
    <t xml:space="preserve">BRONCO - 2021. The speed of wipers is not fast enough. In moderate rain on high the wipers do not clear window fast enough. </t>
  </si>
  <si>
    <t>1FMCU0CZ4MU</t>
  </si>
  <si>
    <t>Driver side door - black door support assembly which opens and closes door  - welds broke.</t>
  </si>
  <si>
    <t>ESCAPE - 2021. Driver side door - black door support assembly which opens and closes door  - welds broke.</t>
  </si>
  <si>
    <t xml:space="preserve">Door latch failure.  Caused Driver Door Ajar warning to come on.  Ford has issued recall for 2017 F150 model door latch but not for my VIN. May be other Ford F150 owners who didn't qualify for repairs because they didn't report the latch failure.  </t>
  </si>
  <si>
    <t xml:space="preserve">F-150 - 2017. Door latch failure.  Caused Driver Door Ajar warning to come on.  Ford has issued recall for 2017 F150 model door latch but not for my VIN. May be other Ford F150 owners who didn't qualify for repairs because they didn't report the latch failure.  </t>
  </si>
  <si>
    <t>1FMCU9J92LU</t>
  </si>
  <si>
    <t>Welds on the driver side door check mechanism broke. Unable to fully open door or use driver window. Vehicle was not in an accident and was for personal use only. The vehicle was not repaired. The manufacturer was made aware of the failure and advised the contact to file a complaint with NHTSA. The failure mileage was 37,152 and is less than 3 years old.</t>
  </si>
  <si>
    <t>ESCAPE - 2020. Welds on the driver side door check mechanism broke. Unable to fully open door or use driver window. Vehicle was not in an accident and was for personal use only. The vehicle was not repaired. The manufacturer was made aware of the failure and advised the contact to file a complaint with NHTSA. The failure mileage was 37,152 and is less than 3 years old.</t>
  </si>
  <si>
    <t xml:space="preserve">For no apparent reason, driver side door malfunctioned in mid-July 2022. Could not open all the way and power window struggled. Now door creaks and power window stuck in open position. Crest Ford dealer in Warren, MI claimed high winds or over extension. There was no high winds nor over extension.  This is a manufacturer's defect. Crest Ford dealer stated I would be responsible for new door -- over $1,000. If I don't repair they are deducting the problem from my trade-in value.  </t>
  </si>
  <si>
    <t>WINDOW CONTROLS | UNINTENDED OPENING</t>
  </si>
  <si>
    <t xml:space="preserve">ESCAPE - 2020. For no apparent reason, driver side door malfunctioned in mid-July 2022. Could not open all the way and power window struggled. Now door creaks and power window stuck in open position. Crest Ford dealer in Warren, MI claimed high winds or over extension. There was no high winds nor over extension.  This is a manufacturer's defect. Crest Ford dealer stated I would be responsible for new door -- over $1,000. If I don't repair they are deducting the problem from my trade-in value.  </t>
  </si>
  <si>
    <t>1FTFW1ED8NF</t>
  </si>
  <si>
    <t xml:space="preserve">Was driving vehicle at approximately 45MPH, selected windshield sprayer to clean bugs off windshield, after a couple of full rotation of the windshield wipers, the passenger side wiper fell off and landed in spot that wipers stay while off.    Upon inspection it appears that the affected wiper came apart where a spline disc that is supposed to be attached to wiper assembly, I pulled over and secured the loose parts before they slide off vehicle.  The disc was still attached to the shaft that operates the wiper. In addition I found a key that apparently is part of the assembly, appears to have fell out and allowed components to separate.  Obviously if this had occurred on highway at speed this could have been a hazard, as loose wiper blade might have departed vehicle and struck another vehicle or person.  Not to mention the the loss of use during a rain storm would have caused visibility issues.    </t>
  </si>
  <si>
    <t xml:space="preserve">F-150 - 2022. Was driving vehicle at approximately 45MPH, selected windshield sprayer to clean bugs off windshield, after a couple of full rotation of the windshield wipers, the passenger side wiper fell off and landed in spot that wipers stay while off.    Upon inspection it appears that the affected wiper came apart where a spline disc that is supposed to be attached to wiper assembly, I pulled over and secured the loose parts before they slide off vehicle.  The disc was still attached to the shaft that operates the wiper. In addition I found a key that apparently is part of the assembly, appears to have fell out and allowed components to separate.  Obviously if this had occurred on highway at speed this could have been a hazard, as loose wiper blade might have departed vehicle and struck another vehicle or person.  Not to mention the the loss of use during a rain storm would have caused visibility issues.    </t>
  </si>
  <si>
    <t>My windshield wipers are malfunctioning causing no visibility and battery to die. They will not turn off even after car in turned off and keys are no longer in emmision</t>
  </si>
  <si>
    <t>FOCUS - 2012. My windshield wipers are malfunctioning causing no visibility and battery to die. They will not turn off even after car in turned off and keys are no longer in emmision</t>
  </si>
  <si>
    <t>1FMCU0G65LU</t>
  </si>
  <si>
    <t>The door makes a cranky noise that makes it hard to open and close. The windows are also possibly going down now. the dealership is not trying to take responsible.</t>
  </si>
  <si>
    <t>ESCAPE - 2020. The door makes a cranky noise that makes it hard to open and close. The windows are also possibly going down now. the dealership is not trying to take responsible.</t>
  </si>
  <si>
    <t>1FMCU9J99LU</t>
  </si>
  <si>
    <t>1 - The spot weld in the door broke. Which is not allowing the window to go down which is also not allowing the car doors to lock.  2 - What if in an accident the window can not go down and that is my only option? What if we cant lock the door going through cities and stopping at lights?  Secruiting of doors not locking is a issue.  What if door does not hold and falls off?  3 - Yes to Ford Garage in the area  4 - Zero other issues. Like everyone else is reporting the same issue. Im not the only one. NHTSA is even putting a notice out about it.  Why is this not covered by Ford? What other issues are wrong with the car if a spot weld broke? Faulty mechanics being used to build a car.</t>
  </si>
  <si>
    <t>ESCAPE - 2020. 1 - The spot weld in the door broke. Which is not allowing the window to go down which is also not allowing the car doors to lock.  2 - What if in an accident the window can not go down and that is my only option? What if we cant lock the door going through cities and stopping at lights?  Secruiting of doors not locking is a issue.  What if door does not hold and falls off?  3 - Yes to Ford Garage in the area  4 - Zero other issues. Like everyone else is reporting the same issue. Im not the only one. NHTSA is even putting a notice out about it.  Why is this not covered by Ford? What other issues are wrong with the car if a spot weld broke? Faulty mechanics being used to build a car.</t>
  </si>
  <si>
    <t>3FAHP0JA9CR</t>
  </si>
  <si>
    <t>The contact owns a 2012 Ford Fusion. The contact stated that while operating the vehicle and after closing the front driverâ€™s side door, the door lock failed to automatically lock and secured the door. The driver indicated that the door had to be manually locked in order to be secured. The cause of the failure was not yet determined. The local dealer and manufacturer were notified of the failure but no assistance was offered. The failure mileage was 31,000.</t>
  </si>
  <si>
    <t>Jim O'Neal Ford Inc</t>
  </si>
  <si>
    <t>FUSION - 2012. The contact owns a 2012 Ford Fusion. The contact stated that while operating the vehicle and after closing the front driverâ€™s side door, the door lock failed to automatically lock and secured the door. The driver indicated that the door had to be manually locked in order to be secured. The cause of the failure was not yet determined. The local dealer and manufacturer were notified of the failure but no assistance was offered. The failure mileage was 31,000.</t>
  </si>
  <si>
    <t xml:space="preserve">The trunk randomly opens. Sitting in our driveway, going down the highway which does obscure the rear view mirror. Itâ€™s happened many times and I havenâ€™t been able to duplicate </t>
  </si>
  <si>
    <t xml:space="preserve">FUSION - 2013. The trunk randomly opens. Sitting in our driveway, going down the highway which does obscure the rear view mirror. Itâ€™s happened many times and I havenâ€™t been able to duplicate </t>
  </si>
  <si>
    <t>1FT8W4DT8NE</t>
  </si>
  <si>
    <t xml:space="preserve">Ford has a "Customer Satisfaction" program in place (21M05) because the tailgate of the F450 can unintentionally come down.  These vehicles are designed for hauling and towing, not just driving around town.  As such, when the tailgate comes down, the payload could fall out and cause an accident.  Also, what is being towed could be significantly damaged.  In my case, I tow a large, custom 5th wheel.  If I turn with the tailgate down, it's going to create a significant amount of damage and cause debris to scatter on the roadway, creating a hazard for other vehicles.  I am troubled that this problem is not a safety recall.  Ford is only fixing the problem AFTER an incident has occurred.  </t>
  </si>
  <si>
    <t xml:space="preserve">F-450 SD - 2022. Ford has a "Customer Satisfaction" program in place (21M05) because the tailgate of the F450 can unintentionally come down.  These vehicles are designed for hauling and towing, not just driving around town.  As such, when the tailgate comes down, the payload could fall out and cause an accident.  Also, what is being towed could be significantly damaged.  In my case, I tow a large, custom 5th wheel.  If I turn with the tailgate down, it's going to create a significant amount of damage and cause debris to scatter on the roadway, creating a hazard for other vehicles.  I am troubled that this problem is not a safety recall.  Ford is only fixing the problem AFTER an incident has occurred.  </t>
  </si>
  <si>
    <t>The tailgate for my 2022 F-350 has opened while towing several times over the last two months.  During one of these instances, the open tailgate struck and damaged my fifth wheel recreational vehicle (RV) trailer during a low speed left hand turn.  The area where the tailgate hit our trailer is the battery compartment for our RV.  If this where to happen at a high speed it has the potential to cause additional significant damage to a trailer and potentially cause consequential accidents while the vehicle is in motion.  There was an open Customer Satisfaction Program opened by Ford associated with this issue and my vehicle's VIN (campaign # 21M05) in May 2022.  Due to this alert, we brought our vehicle into a dealer in June 2022 (before towing our RV) and asked them to address this issue.  At the time the Ford dealer declined to address the issue because there wasn't "a problem yet."   The damage incident then happened and we brought our vehicle into a second Ford dealer (we were then living in our RV on the road so unable to return to our original dealer).  They agreed (in writing) that there was an unintended tailgate opening while we were towing that caused damage, however they indicated that they didn't have an approved repair procedure from Ford at that time.  We recently found out that Ford has since approved a procedure (on approximately 7/22/2022) and again brought our Ford into a third Ford dealer for repairs (8/11/2022).  Ford is willing to fix the damage to the vehicle associated with this accident, however, they have been unresponsive regarding the consequential damages to our fifth wheel RV (bay door needs to be replaced with an estimated cost of more than $1,000).  The fact that this keeps happening and that the tailgate is able to open while towing / while the vehicle is in drive is a massive issue.  What if this happened while carrying a load on the highway?  There could be serious injury.  For reference, my Ford case number is: 37688945</t>
  </si>
  <si>
    <t>F-350 SD - 2022. The tailgate for my 2022 F-350 has opened while towing several times over the last two months.  During one of these instances, the open tailgate struck and damaged my fifth wheel recreational vehicle (RV) trailer during a low speed left hand turn.  The area where the tailgate hit our trailer is the battery compartment for our RV.  If this where to happen at a high speed it has the potential to cause additional significant damage to a trailer and potentially cause consequential accidents while the vehicle is in motion.  There was an open Customer Satisfaction Program opened by Ford associated with this issue and my vehicle's VIN (campaign # 21M05) in May 2022.  Due to this alert, we brought our vehicle into a dealer in June 2022 (before towing our RV) and asked them to address this issue.  At the time the Ford dealer declined to address the issue because there wasn't "a problem yet."   The damage incident then happened and we brought our vehicle into a second Ford dealer (we were then living in our RV on the road so unable to return to our original dealer).  They agreed (in writing) that there was an unintended tailgate opening while we were towing that caused damage, however they indicated that they didn't have an approved repair procedure from Ford at that time.  We recently found out that Ford has since approved a procedure (on approximately 7/22/2022) and again brought our Ford into a third Ford dealer for repairs (8/11/2022).  Ford is willing to fix the damage to the vehicle associated with this accident, however, they have been unresponsive regarding the consequential damages to our fifth wheel RV (bay door needs to be replaced with an estimated cost of more than $1,000).  The fact that this keeps happening and that the tailgate is able to open while towing / while the vehicle is in drive is a massive issue.  What if this happened while carrying a load on the highway?  There could be serious injury.  For reference, my Ford case number is: 37688945</t>
  </si>
  <si>
    <t>Passenger side windshield trim came loose on the freeway and flopped around violently then broke off and went flying behind us. Thankfully it did not hit vehicles behind us as it weighs several pounds and has pointy ends. We purchased this Ford Explorer brand new and it always had some wind noise at freeway speeds on that side.  @ 46K miles and the trim replacement was not covered by warranty. The dealer said it is quite common and they see it regularly (and will happily take your $500 to fix it). I have seen several other Explorers (including one Police Ford Explorer) with this missing trim panel and you can find many aftermarket replacement brands selling them online and in auto parts stores. This must be a very common issue to justify several companies making replacements. This issue could be deadly if you are following behind a Ford Explorer when it comes off at speed. Ford has sold millions of these SUV's. Looking at the damage it appears the bottom plastic clip that hold the large trim piece fails then wind gets under the trim and breaks the other clips ultimately sending the part flying.</t>
  </si>
  <si>
    <t>EXPLORER - 2016. Passenger side windshield trim came loose on the freeway and flopped around violently then broke off and went flying behind us. Thankfully it did not hit vehicles behind us as it weighs several pounds and has pointy ends. We purchased this Ford Explorer brand new and it always had some wind noise at freeway speeds on that side.  @ 46K miles and the trim replacement was not covered by warranty. The dealer said it is quite common and they see it regularly (and will happily take your $500 to fix it). I have seen several other Explorers (including one Police Ford Explorer) with this missing trim panel and you can find many aftermarket replacement brands selling them online and in auto parts stores. This must be a very common issue to justify several companies making replacements. This issue could be deadly if you are following behind a Ford Explorer when it comes off at speed. Ford has sold millions of these SUV's. Looking at the damage it appears the bottom plastic clip that hold the large trim piece fails then wind gets under the trim and breaks the other clips ultimately sending the part flying.</t>
  </si>
  <si>
    <t>2FMDK36CX8B</t>
  </si>
  <si>
    <t xml:space="preserve">The locked door emblem sporadically comes on and stays on. It makes my interior lights stay on. It runs my battery down. The back passenger side door was opened by a rider and the lock all doors button had been engaged. The red  light was on to show doors were not locked. This has been an ongoing issue for several months now. I have an appointment at Ford garage 09/13/22. </t>
  </si>
  <si>
    <t xml:space="preserve">EDGE - 2008. The locked door emblem sporadically comes on and stays on. It makes my interior lights stay on. It runs my battery down. The back passenger side door was opened by a rider and the lock all doors button had been engaged. The red  light was on to show doors were not locked. This has been an ongoing issue for several months now. I have an appointment at Ford garage 09/13/22. </t>
  </si>
  <si>
    <t>2FMDK3KC6BB</t>
  </si>
  <si>
    <t xml:space="preserve">Purchased a FORD Edge 2013 on July 27th 2022, from day one, the door ajar light will not go off.  We have shut the door, slammed the door, and it still stays on.  This is causing the car alarm to go off randomly and the battery is getting weak.  We have taken it to FORD and they want $500 to fix the issue.  This should be a RECALL!! </t>
  </si>
  <si>
    <t xml:space="preserve">EDGE - 2011. Purchased a FORD Edge 2013 on July 27th 2022, from day one, the door ajar light will not go off.  We have shut the door, slammed the door, and it still stays on.  This is causing the car alarm to go off randomly and the battery is getting weak.  We have taken it to FORD and they want $500 to fix the issue.  This should be a RECALL!! </t>
  </si>
  <si>
    <t xml:space="preserve">The contact owns a 2019 Ford F-150. The contact stated that after parking and turning the vehicle off upon returning and restarting the vehicle it was discovered that the driver side running board was stuck in the down position and the passenger side running board was stuck in the up position. Also, the air bag warning light remained illuminated, the front passenger and driver side windows would not operate and could not be opened and the air conditioning was inoperable. The cause of the failures was not determined. The local dealer and manufacturer were notified of the failures. The failure mileage was 44,000.       </t>
  </si>
  <si>
    <t>Capital Ford of Charlotte</t>
  </si>
  <si>
    <t xml:space="preserve">F-150 - 2019. The contact owns a 2019 Ford F-150. The contact stated that after parking and turning the vehicle off upon returning and restarting the vehicle it was discovered that the driver side running board was stuck in the down position and the passenger side running board was stuck in the up position. Also, the air bag warning light remained illuminated, the front passenger and driver side windows would not operate and could not be opened and the air conditioning was inoperable. The cause of the failures was not determined. The local dealer and manufacturer were notified of the failures. The failure mileage was 44,000.       </t>
  </si>
  <si>
    <t>1FMCU0F63LU</t>
  </si>
  <si>
    <t xml:space="preserve">Driver side door will not open from the inside and window will not go up or down. Also, doesn't seem to be locking properly. Took vehicle to the dealership and they said there is no recall on this issue and it needs to be taken to a Bodyshop to be corrected. This vehicle is a daily driver with very low milage. It hasn't been involved in any accidents or vandalism so insurance will not cover the fix and no recall. This need to be addressed ASAP. </t>
  </si>
  <si>
    <t xml:space="preserve">ESCAPE - 2020. Driver side door will not open from the inside and window will not go up or down. Also, doesn't seem to be locking properly. Took vehicle to the dealership and they said there is no recall on this issue and it needs to be taken to a Bodyshop to be corrected. This vehicle is a daily driver with very low milage. It hasn't been involved in any accidents or vandalism so insurance will not cover the fix and no recall. This need to be addressed ASAP. </t>
  </si>
  <si>
    <t>3FMTK3SS4MM</t>
  </si>
  <si>
    <t>The panoramic glass roof fractured in the corner spontaneously while driving, nothing hit the glass, the fracture occurred right above the driver seat in the front driver corner. Dealership is telling me that warranty will not cover the broken glass and I am livid.</t>
  </si>
  <si>
    <t>MUSTANG MACH E - 2021. The panoramic glass roof fractured in the corner spontaneously while driving, nothing hit the glass, the fracture occurred right above the driver seat in the front driver corner. Dealership is telling me that warranty will not cover the broken glass and I am livid.</t>
  </si>
  <si>
    <t>3FMTK1SS9MM</t>
  </si>
  <si>
    <t>The contact owns a 2021 Ford Mustang Mach E. The contact stated the warning message illuminated on the instrument panel indicating "The door Fault". The dealer was contacted but was not available to schedule an appointment. The contact stated while attempting to lock the passenger side door, the door would not lock, and he attempted to lock the door several times before he was able to lock the vehicle. The contact opened the passengerâ€™s side window when smoke started coming from the window. The contact turned off the vehicle and the smoke stopped.  The vehicle was taken to the dealer, contact was waiting on the diagnosis. The manufacturer was contacted, and they stated they will contact him back. The failure mileage was 6,326.</t>
  </si>
  <si>
    <t xml:space="preserve">Levittown Ford </t>
  </si>
  <si>
    <t>MUSTANG MACH E - 2021. The contact owns a 2021 Ford Mustang Mach E. The contact stated the warning message illuminated on the instrument panel indicating "The door Fault". The dealer was contacted but was not available to schedule an appointment. The contact stated while attempting to lock the passenger side door, the door would not lock, and he attempted to lock the door several times before he was able to lock the vehicle. The contact opened the passengerâ€™s side window when smoke started coming from the window. The contact turned off the vehicle and the smoke stopped.  The vehicle was taken to the dealer, contact was waiting on the diagnosis. The manufacturer was contacted, and they stated they will contact him back. The failure mileage was 6,326.</t>
  </si>
  <si>
    <t>1FMJU1JT8NE</t>
  </si>
  <si>
    <t xml:space="preserve">While I was driving 65mph on the interstate with my three children in car seats in the middle row we heard a loud explosion and the front panel of the panoramic sunroof glass covered the inside of my vehicle, all of myself and my three toddlers. It was a nice sunny day. No trees or cars were around us. Shards of glass were in all of our hair, car seats, stroller and everywhere else in the car. </t>
  </si>
  <si>
    <t xml:space="preserve">EXPEDITION - 2022. While I was driving 65mph on the interstate with my three children in car seats in the middle row we heard a loud explosion and the front panel of the panoramic sunroof glass covered the inside of my vehicle, all of myself and my three toddlers. It was a nice sunny day. No trees or cars were around us. Shards of glass were in all of our hair, car seats, stroller and everywhere else in the car. </t>
  </si>
  <si>
    <t xml:space="preserve">The passenger door ajar light stays on and the door has opened on its on. This is a safety issue. The battery is going dead and we have to keep it on a trickle charger. </t>
  </si>
  <si>
    <t xml:space="preserve">EDGE - 2013. The passenger door ajar light stays on and the door has opened on its on. This is a safety issue. The battery is going dead and we have to keep it on a trickle charger. </t>
  </si>
  <si>
    <t>3FA6P0H96GR</t>
  </si>
  <si>
    <t xml:space="preserve">I am writing to let you know of my current difficulties in fixing my Ford Fusion 2016 that had an issue with the door latch. As this problem prevented the door from closing, which raised a safety concern while driving.   A recent recall from Ford under the recall number 20S15 (attached) was released on March 24, 2020, to fix this issue for Fiesta, Fusion, and MKZ. My car fits exactly the affected vehicle's description in the recall. Yet, the certified dealer and Ford decided not to include this in the recall, and I had to pay out of pocket (attached) as the current condition is not safe to drive the car without fixing the door latch.   I believe my car should be included in this recall as it is affected by the same problem they described in their announcement.   </t>
  </si>
  <si>
    <t xml:space="preserve">FUSION - 2016. I am writing to let you know of my current difficulties in fixing my Ford Fusion 2016 that had an issue with the door latch. As this problem prevented the door from closing, which raised a safety concern while driving.   A recent recall from Ford under the recall number 20S15 (attached) was released on March 24, 2020, to fix this issue for Fiesta, Fusion, and MKZ. My car fits exactly the affected vehicle's description in the recall. Yet, the certified dealer and Ford decided not to include this in the recall, and I had to pay out of pocket (attached) as the current condition is not safe to drive the car without fixing the door latch.   I believe my car should be included in this recall as it is affected by the same problem they described in their announcement.   </t>
  </si>
  <si>
    <t>1FTFW1E8XNF</t>
  </si>
  <si>
    <t>I had just purchased my truck not even 30 days and the wipers went out.  It was a very rainy day and the wipers just stopped.  I had to pull over and get a tow truck to take me to the dealer.  I was unable to see and almost hit a car parked on the side of the road because I could not see.   I have talked to Ford and the dealer and they both tell me that this is an ongoing issue with no resolution.  They have over 600 customers for the 2022 model year with the same issue on non working wipers .  They told me it could be 2 to 8 months before they start producing wiper motors for repair.  They suggest rainx until the issue is resolved???   My truck is currently parked in the dealer lot.  This truck was not appart of the recall like my other truck was.  Shouldnt this be part of the recall also and maybe a stop sale until they fix this?</t>
  </si>
  <si>
    <t>F-150 - 2022. I had just purchased my truck not even 30 days and the wipers went out.  It was a very rainy day and the wipers just stopped.  I had to pull over and get a tow truck to take me to the dealer.  I was unable to see and almost hit a car parked on the side of the road because I could not see.   I have talked to Ford and the dealer and they both tell me that this is an ongoing issue with no resolution.  They have over 600 customers for the 2022 model year with the same issue on non working wipers .  They told me it could be 2 to 8 months before they start producing wiper motors for repair.  They suggest rainx until the issue is resolved???   My truck is currently parked in the dealer lot.  This truck was not appart of the recall like my other truck was.  Shouldnt this be part of the recall also and maybe a stop sale until they fix this?</t>
  </si>
  <si>
    <t>1FADP5CUXEL</t>
  </si>
  <si>
    <t>Ever since we brought the car to a Ford dealership for a recall on the back door latch we have had issues with the battery. We have to jump start it every day.</t>
  </si>
  <si>
    <t>C-MAX - 2014. Ever since we brought the car to a Ford dealership for a recall on the back door latch we have had issues with the battery. We have to jump start it every day.</t>
  </si>
  <si>
    <t>1FTEW1C54NK</t>
  </si>
  <si>
    <t>This brand new 2022 truck is less than a month old. Windshield wipers were turned on at normal speed (not intermittent) and the wipers froze at the vertical position. Adjusting the wipers control knob did nothing, and about 15 seconds later the wipers resumed proper function. Five minutes later, they froze again at the same position. This was very dangerous to lose visibility in a heavy rain.</t>
  </si>
  <si>
    <t>F-150 - 2022. This brand new 2022 truck is less than a month old. Windshield wipers were turned on at normal speed (not intermittent) and the wipers froze at the vertical position. Adjusting the wipers control knob did nothing, and about 15 seconds later the wipers resumed proper function. Five minutes later, they froze again at the same position. This was very dangerous to lose visibility in a heavy rain.</t>
  </si>
  <si>
    <t>3FA6P0G73ER</t>
  </si>
  <si>
    <t xml:space="preserve">The fuel door hinge is broken. The fuel door will come open while driving the vehicle. The door is loose and after researching this, it is a common problem for everyone with a 2014 ford fusion. </t>
  </si>
  <si>
    <t xml:space="preserve">FUSION - 2014. The fuel door hinge is broken. The fuel door will come open while driving the vehicle. The door is loose and after researching this, it is a common problem for everyone with a 2014 ford fusion. </t>
  </si>
  <si>
    <t>The contact owns a 2020 Ford Explorer. The contact stated that while activating the windshield wipers, the driverâ€™s side windshield wiper was inoperable. The vehicle was taken to the dealer and the driverâ€™s side windshield wiper was replaced; however, the failure reoccurred. The vehicle was taken to the dealer and the mechanic stated that the bracket had sunk into the vehicle causing the wiper to not function correctly. The mechanic stated that an additional screw would be added for the wiper to function as needed. The vehicle was not yet repaired. The manufacturer was not contacted. The failure mileage was 48,000.</t>
  </si>
  <si>
    <t xml:space="preserve">Tristate Ford </t>
  </si>
  <si>
    <t>EXPLORER - 2020. The contact owns a 2020 Ford Explorer. The contact stated that while activating the windshield wipers, the driverâ€™s side windshield wiper was inoperable. The vehicle was taken to the dealer and the driverâ€™s side windshield wiper was replaced; however, the failure reoccurred. The vehicle was taken to the dealer and the mechanic stated that the bracket had sunk into the vehicle causing the wiper to not function correctly. The mechanic stated that an additional screw would be added for the wiper to function as needed. The vehicle was not yet repaired. The manufacturer was not contacted. The failure mileage was 48,000.</t>
  </si>
  <si>
    <t>3FA6P0HDXJR</t>
  </si>
  <si>
    <t>Calling this a safety issue may be a stretch, but I can see where a potential exists.  In my 2018 Ford Fusion the trunk frequently pops open of its own accord while the vehicle is parked and ignition is off. It happens often enough that I am afraid to leave anything of value in it. My wife is afraid that it could happen someday while we're driving the vehicle. A trip to my local Ford dealer yielded nothing, and they told me that they had never heard of such a thing happening. They did offer to "troubleshoot" it for me at their full labor rate! Nothing found on the Ford website. A Google search, however, revealed that this has occurred frequently in the Fusion and in other Ford vehicles, as well as in vehicles from other manufacturers. I love the car and would hate to get rid of it because of this vexing problem, but I'm afraid to leave my golf clubs in the car while I run into a store. Also, the fear that it could pop open while vehicle is in operation leaves me with fear that something could fly out of the trunk and cause an accident or injury. Same Google search has shown a number of reports of this happening.</t>
  </si>
  <si>
    <t>FUSION - 2018. Calling this a safety issue may be a stretch, but I can see where a potential exists.  In my 2018 Ford Fusion the trunk frequently pops open of its own accord while the vehicle is parked and ignition is off. It happens often enough that I am afraid to leave anything of value in it. My wife is afraid that it could happen someday while we're driving the vehicle. A trip to my local Ford dealer yielded nothing, and they told me that they had never heard of such a thing happening. They did offer to "troubleshoot" it for me at their full labor rate! Nothing found on the Ford website. A Google search, however, revealed that this has occurred frequently in the Fusion and in other Ford vehicles, as well as in vehicles from other manufacturers. I love the car and would hate to get rid of it because of this vexing problem, but I'm afraid to leave my golf clubs in the car while I run into a store. Also, the fear that it could pop open while vehicle is in operation leaves me with fear that something could fly out of the trunk and cause an accident or injury. Same Google search has shown a number of reports of this happening.</t>
  </si>
  <si>
    <t>1FMCU9G64LU</t>
  </si>
  <si>
    <t xml:space="preserve">Bought this brand new in April of 2021. Original owner. My problem is with the drivers side door. Every time I open it it makes a popping sound. No accidents or incidents. Seems like something is seriously wrong with the middle component. Now I have to barely open it just to squeeze through as I'm worried that it'll fall off. What's the deal? Overpriced vehicle . Many other problems but this one takes the cake 86000 highway miles mainly commute. But this isn't about the engine it's about the quality. Also vibration coming from the transmission, poor carpeting that receded right after I bought it, connectivity issues with my phone, and is a very uncomfortable drive. Ford has officially lost business. </t>
  </si>
  <si>
    <t xml:space="preserve">ESCAPE - 2020. Bought this brand new in April of 2021. Original owner. My problem is with the drivers side door. Every time I open it it makes a popping sound. No accidents or incidents. Seems like something is seriously wrong with the middle component. Now I have to barely open it just to squeeze through as I'm worried that it'll fall off. What's the deal? Overpriced vehicle . Many other problems but this one takes the cake 86000 highway miles mainly commute. But this isn't about the engine it's about the quality. Also vibration coming from the transmission, poor carpeting that receded right after I bought it, connectivity issues with my phone, and is a very uncomfortable drive. Ford has officially lost business. </t>
  </si>
  <si>
    <t>1FMJU2AT9HE</t>
  </si>
  <si>
    <t>Recall on 2017  Ford Expedition - Brake master cylinder. I have had 2 appointments canceled by Ford because they do not have the part in. Am I supposed to wait untill I have an accident because all the brake fluid leaked out.  The PIN number on my driver's side door is not working. The driver's door opens after touching one number.</t>
  </si>
  <si>
    <t>DOOR KEYPAD | MALFUNCTION</t>
  </si>
  <si>
    <t>EXPEDITION - 2017. Recall on 2017  Ford Expedition - Brake master cylinder. I have had 2 appointments canceled by Ford because they do not have the part in. Am I supposed to wait untill I have an accident because all the brake fluid leaked out.  The PIN number on my driver's side door is not working. The driver's door opens after touching one number.</t>
  </si>
  <si>
    <t>1FMJK2AT2NE</t>
  </si>
  <si>
    <t>I was driving in the express lane NB I-15 in Utah.  I was at highway speeds with no one around me.  I had the visor that closed on my sunroof when all of a sudden I hear a loud explosion, it scared me and I immediately slowed and pulled off the road.  I first thought maybe it was a tire, I checked and all were intact, then I saw glass and looked up on my roof and noticed that the sunroof was completely blown out.  I apparently lost my Panoramic portion of my sunroof, not the part that actually opens, the fixed portion.  The glass is angled out like a slope up a mountain.  I am lucky the visor was closed as it minimized the glass inside the vehicle and onto my kids.  I just bought this vehicle from Ford on a special order and took possession of it 3-4 weeks ago.   This was on a Sunday afternoon 8/21.  I took it straight to the dealer Monday morning 8/22, they currently still have the vehicle.  I have had no updates from the dealer.  No warning lamps/lights before or after the incident.</t>
  </si>
  <si>
    <t>EXPEDITION - 2022. I was driving in the express lane NB I-15 in Utah.  I was at highway speeds with no one around me.  I had the visor that closed on my sunroof when all of a sudden I hear a loud explosion, it scared me and I immediately slowed and pulled off the road.  I first thought maybe it was a tire, I checked and all were intact, then I saw glass and looked up on my roof and noticed that the sunroof was completely blown out.  I apparently lost my Panoramic portion of my sunroof, not the part that actually opens, the fixed portion.  The glass is angled out like a slope up a mountain.  I am lucky the visor was closed as it minimized the glass inside the vehicle and onto my kids.  I just bought this vehicle from Ford on a special order and took possession of it 3-4 weeks ago.   This was on a Sunday afternoon 8/21.  I took it straight to the dealer Monday morning 8/22, they currently still have the vehicle.  I have had no updates from the dealer.  No warning lamps/lights before or after the incident.</t>
  </si>
  <si>
    <t>3FADP4BJ5FM</t>
  </si>
  <si>
    <t xml:space="preserve">Door latching </t>
  </si>
  <si>
    <t xml:space="preserve">FIESTA - 2015. Door latching </t>
  </si>
  <si>
    <t>2LMHJ5FK4EB</t>
  </si>
  <si>
    <t>2014 Lincoln MKT, approx 80,000 miles, excellent condition.  For the second time in two years now our factory installed panoramic roof has spontaneously exploded.  First incident was January 21, 2020 and the second was July 15, 2022.  Both times my husband was driving on the freeway and heard a loud explosion, sounded like gunshots inside the car.  Both times the sound startled us so badly that a jerk reaction nearly sent us into the freeway wall.  Glass shards raining down into the car.  Upon researching I have come to know that several Ford and Lincoln models from 2008-2015ish have had this same exact issue.  This glass shattering issue is a serious design flaw from the manufacturer that is going to get someone killed one day.  Not only having glass flying off of your car while also raining down on you while you are driving, but the SOUND of the explosion is seriously shocking and terrifying.  Also, because the design of the panoramic roofs have been modified it is very difficult for Ford to find replacements for our model.  The first time we had to get a rental for over a month because they could only find a used part, which our auto body denied.  This time our car has already been in the shop for over a month and our auto body has had TWO defective parts sent to them and Ford is now saying it could be another 60 days or so before finding another one.  We are so scared to continue driving this car that once we get it back we are going to have to sell it.  I am going to just have to pray that whomever might buy this car will not cause damage to themselves or others when the roof shatters next time.  Lincoln/Ford needs to step up and either recall the vehicles with faulty design or come up with a permanent solution rather that just replacing a part they know is dangerous. They need to be held accountable before someone is seriously hurt or dies.  (I have included several screen shots of other people reporting the same issue.  I have way more than was allowed).</t>
  </si>
  <si>
    <t>MKT - 2014. 2014 Lincoln MKT, approx 80,000 miles, excellent condition.  For the second time in two years now our factory installed panoramic roof has spontaneously exploded.  First incident was January 21, 2020 and the second was July 15, 2022.  Both times my husband was driving on the freeway and heard a loud explosion, sounded like gunshots inside the car.  Both times the sound startled us so badly that a jerk reaction nearly sent us into the freeway wall.  Glass shards raining down into the car.  Upon researching I have come to know that several Ford and Lincoln models from 2008-2015ish have had this same exact issue.  This glass shattering issue is a serious design flaw from the manufacturer that is going to get someone killed one day.  Not only having glass flying off of your car while also raining down on you while you are driving, but the SOUND of the explosion is seriously shocking and terrifying.  Also, because the design of the panoramic roofs have been modified it is very difficult for Ford to find replacements for our model.  The first time we had to get a rental for over a month because they could only find a used part, which our auto body denied.  This time our car has already been in the shop for over a month and our auto body has had TWO defective parts sent to them and Ford is now saying it could be another 60 days or so before finding another one.  We are so scared to continue driving this car that once we get it back we are going to have to sell it.  I am going to just have to pray that whomever might buy this car will not cause damage to themselves or others when the roof shatters next time.  Lincoln/Ford needs to step up and either recall the vehicles with faulty design or come up with a permanent solution rather that just replacing a part they know is dangerous. They need to be held accountable before someone is seriously hurt or dies.  (I have included several screen shots of other people reporting the same issue.  I have way more than was allowed).</t>
  </si>
  <si>
    <t>The contact owns a 2015 Ford Explorer. The contact stated the passengerâ€™s side roof rail covering had detached. The vehicle was taken to the local dealer but the vehicle was not diagnosed or repaired. The manufacturer was notified of the failure but provided no additional assistance. The failure mileage was approximately 48,000. The VIN was not available.</t>
  </si>
  <si>
    <t>Imperial Ford</t>
  </si>
  <si>
    <t>EXPLORER - 2015. The contact owns a 2015 Ford Explorer. The contact stated the passengerâ€™s side roof rail covering had detached. The vehicle was taken to the local dealer but the vehicle was not diagnosed or repaired. The manufacturer was notified of the failure but provided no additional assistance. The failure mileage was approximately 48,000. The VIN was not available.</t>
  </si>
  <si>
    <t>1FM5K8GT6GG</t>
  </si>
  <si>
    <t>While driving on the freeway, the right front exterior pillar trim came off and flew back toward traffic behind me.  That exterior trim was between the door frame and the windshield.  Luckily it did not strike any other vehicle.  It could have easily struck another vehicle and caused an accident and/or injury.  Prior to the detachment, the trim in question did not appear to be lose or coming off.   When I checked with my local Ford Dealer, the service technician told me he knew of many other incidents involving that particular trim coming off on both sides of the vehicle.  The dealer replaced the trim at a cost of $500.  I later did some research on the internet and found that this has happened to may other owners of Ford Explorers.   I notified Ford of the incident, no recalls involving this equipment.</t>
  </si>
  <si>
    <t>EXPLORER - 2016. While driving on the freeway, the right front exterior pillar trim came off and flew back toward traffic behind me.  That exterior trim was between the door frame and the windshield.  Luckily it did not strike any other vehicle.  It could have easily struck another vehicle and caused an accident and/or injury.  Prior to the detachment, the trim in question did not appear to be lose or coming off.   When I checked with my local Ford Dealer, the service technician told me he knew of many other incidents involving that particular trim coming off on both sides of the vehicle.  The dealer replaced the trim at a cost of $500.  I later did some research on the internet and found that this has happened to may other owners of Ford Explorers.   I notified Ford of the incident, no recalls involving this equipment.</t>
  </si>
  <si>
    <t>The contact owns a 2015 Ford Explorer. The contact stated that the driver's and passenger side door trim panel started to detach from the windowâ€™s edge. The vehicle was initially taken to the dealer for a recall repair however, the contact stated that the dealer checked the door trim panel and stated that there were no issues found. The vehicle was not repaired. The manufacturer was notified of the failure and the contact was provided the number to the NHTSA Hotline. The failure mileage was 114,000.</t>
  </si>
  <si>
    <t>Wade Ford</t>
  </si>
  <si>
    <t>EXPLORER - 2015. The contact owns a 2015 Ford Explorer. The contact stated that the driver's and passenger side door trim panel started to detach from the windowâ€™s edge. The vehicle was initially taken to the dealer for a recall repair however, the contact stated that the dealer checked the door trim panel and stated that there were no issues found. The vehicle was not repaired. The manufacturer was notified of the failure and the contact was provided the number to the NHTSA Hotline. The failure mileage was 114,000.</t>
  </si>
  <si>
    <t>1FMJU1JTXLE</t>
  </si>
  <si>
    <t xml:space="preserve">Panoramic moon roof exploded without warning. No debris or objects hit roof. Glass fell into vehicle from above. Ford denying any manufacturing wrong doing.  Glass could have cut or injured children sitting in car seats below.  </t>
  </si>
  <si>
    <t xml:space="preserve">EXPEDITION - 2020. Panoramic moon roof exploded without warning. No debris or objects hit roof. Glass fell into vehicle from above. Ford denying any manufacturing wrong doing.  Glass could have cut or injured children sitting in car seats below.  </t>
  </si>
  <si>
    <t>2FMPK4AP2KB</t>
  </si>
  <si>
    <t>The contact owns a 2019 Ford Edge. The contact stated while driving at approximately 60 MPH, the sunroof inadvertently exploded without warning. The vehicle was taken to the dealer where the contact was advised to contact the manufacturer for assistance. The vehicle was not repaired. The manufacturer was notified of the failure and informed the contact that the sunroof was not covered under warranty. The contact was referred to the NHTSA Hotline for assistance. The failure mileage was approximately 85,000.</t>
  </si>
  <si>
    <t>Bickford Ford</t>
  </si>
  <si>
    <t>EDGE - 2019. The contact owns a 2019 Ford Edge. The contact stated while driving at approximately 60 MPH, the sunroof inadvertently exploded without warning. The vehicle was taken to the dealer where the contact was advised to contact the manufacturer for assistance. The vehicle was not repaired. The manufacturer was notified of the failure and informed the contact that the sunroof was not covered under warranty. The contact was referred to the NHTSA Hotline for assistance. The failure mileage was approximately 85,000.</t>
  </si>
  <si>
    <t>Driver side door latch failed. Unable to close door. Happened exactly a year ago to the passenger door (repair invoice attached).</t>
  </si>
  <si>
    <t>FUSION - 2016. Driver side door latch failed. Unable to close door. Happened exactly a year ago to the passenger door (repair invoice attached).</t>
  </si>
  <si>
    <t>2FMPK4J95GB</t>
  </si>
  <si>
    <t xml:space="preserve">i have had my back windshield implode twice now on my Ford Edge in the last 8 months.  Nothing hits the window.  First time I was backing out of the driveway and had my back windshield wiper on and it just imploded.  Had to go thru the hassle of getting the spoiler removed and the glass company out to fix it.  Fine for 8 months until last night.  Came home from errands, unloaded car, closed the hatch.  Came back out about an hour later and the windshield was imploded again.  There is something wrong for this to happen twice in 8 months.  I found a recall for the back wiper motor but the recall is for Canada only.  There should be a recall in the US also.  I dont have the funds to keep replacing the windshield every 8 months.  Especially when it isnt a simple fix with the glass company coming out to fix it.  It has to be taken to a dealership first to get the spoiler removed then the glass company will fix it.  Please get this fixed.  </t>
  </si>
  <si>
    <t xml:space="preserve">EDGE - 2016. i have had my back windshield implode twice now on my Ford Edge in the last 8 months.  Nothing hits the window.  First time I was backing out of the driveway and had my back windshield wiper on and it just imploded.  Had to go thru the hassle of getting the spoiler removed and the glass company out to fix it.  Fine for 8 months until last night.  Came home from errands, unloaded car, closed the hatch.  Came back out about an hour later and the windshield was imploded again.  There is something wrong for this to happen twice in 8 months.  I found a recall for the back wiper motor but the recall is for Canada only.  There should be a recall in the US also.  I dont have the funds to keep replacing the windshield every 8 months.  Especially when it isnt a simple fix with the glass company coming out to fix it.  It has to be taken to a dealership first to get the spoiler removed then the glass company will fix it.  Please get this fixed.  </t>
  </si>
  <si>
    <t>1FM5K7F87FG</t>
  </si>
  <si>
    <t>The contact owns a 2015 Ford Explorer. The contact stated she noticed that the front driverâ€™s side door trim was raised nearby the window. The contact took the vehicle to the local dealer, where it was diagnosed with needing the front driverâ€™s side door panel to be replaced. The vehicle was not repaired. The contact took the vehicle to an independent mechanic who was able to glue the front driver-side trim back in place. The vehicle was repaired; however, the front passengerâ€™s side door trim experienced the same failure.  A dealer was not contacted regarding the second failure. The vehicle was not repaired. The manufacturer had been informed of the failure. The failure mileage was approximately 50,000.</t>
  </si>
  <si>
    <t>Ken Grody Ford #1 Orange Count</t>
  </si>
  <si>
    <t>EXPLORER - 2015. The contact owns a 2015 Ford Explorer. The contact stated she noticed that the front driverâ€™s side door trim was raised nearby the window. The contact took the vehicle to the local dealer, where it was diagnosed with needing the front driverâ€™s side door panel to be replaced. The vehicle was not repaired. The contact took the vehicle to an independent mechanic who was able to glue the front driver-side trim back in place. The vehicle was repaired; however, the front passengerâ€™s side door trim experienced the same failure.  A dealer was not contacted regarding the second failure. The vehicle was not repaired. The manufacturer had been informed of the failure. The failure mileage was approximately 50,000.</t>
  </si>
  <si>
    <t>1FADP3J29EL</t>
  </si>
  <si>
    <t xml:space="preserve">My drivers side door will not latch shut. It is not safe to drive. </t>
  </si>
  <si>
    <t xml:space="preserve">FOCUS - 2014. My drivers side door will not latch shut. It is not safe to drive. </t>
  </si>
  <si>
    <t>1FMCU9J96HU</t>
  </si>
  <si>
    <t xml:space="preserve">I was driving on the highway on a hot (100*) day.  I heard a loud boom.  I looked at all of my windows and driver control panel, and did not see an issue.  Then I heard wind, and realized it was coming from above me.  The front panel of my moon roof had exploded - shattering into a million tiny pieces.  The majority of the tempering held for a short period of time, but eventually the glass collapsed in.    I had an approximately 8 inch hole in my roof, and the rest was in tiny pieces, which continued to rain in until I had the glass repaired.   When I heard the sound, I attempted to open the shade, and small fragments of glass rained on me.  If this had been open when it occurred, this would have been disastrous.    I took it to my car repair facility and it was over $1000 to have the piece of glass repaired.   They confirmed that spontaneous explosion of sun/moon roofs is an issue that is increasing in frequency due to the size of these structures on cars.  My insurance repaired the glass due to my "glass -  full coverage."  There were no prior warnings. </t>
  </si>
  <si>
    <t xml:space="preserve">ESCAPE - 2017. I was driving on the highway on a hot (100*) day.  I heard a loud boom.  I looked at all of my windows and driver control panel, and did not see an issue.  Then I heard wind, and realized it was coming from above me.  The front panel of my moon roof had exploded - shattering into a million tiny pieces.  The majority of the tempering held for a short period of time, but eventually the glass collapsed in.    I had an approximately 8 inch hole in my roof, and the rest was in tiny pieces, which continued to rain in until I had the glass repaired.   When I heard the sound, I attempted to open the shade, and small fragments of glass rained on me.  If this had been open when it occurred, this would have been disastrous.    I took it to my car repair facility and it was over $1000 to have the piece of glass repaired.   They confirmed that spontaneous explosion of sun/moon roofs is an issue that is increasing in frequency due to the size of these structures on cars.  My insurance repaired the glass due to my "glass -  full coverage."  There were no prior warnings. </t>
  </si>
  <si>
    <t>3FADP4FJ4CM</t>
  </si>
  <si>
    <t xml:space="preserve">The door is not closing or locking I want to open the door and get groceries down and then when I went to close it it wouldnâ€™t close the latch on it is not working </t>
  </si>
  <si>
    <t xml:space="preserve">FIESTA - 2012. The door is not closing or locking I want to open the door and get groceries down and then when I went to close it it wouldnâ€™t close the latch on it is not working </t>
  </si>
  <si>
    <t>1FMJU1HT2LE</t>
  </si>
  <si>
    <t>I was driving my Expedition and the sunroof exploded out of nowhere. I had the screen closed so no one was injured.</t>
  </si>
  <si>
    <t>EXPEDITION - 2020. I was driving my Expedition and the sunroof exploded out of nowhere. I had the screen closed so no one was injured.</t>
  </si>
  <si>
    <t>1FMHK7F83CG</t>
  </si>
  <si>
    <t>The contact owns a 2012 Ford Explorer. The contact stated while driving approximately 35-60 MPH, the front passenger's side vertical rubber gasket of the windshield detached and was slapping against the windshield. The contact continued driving. Upon arriving to her destination, the contact pushed the part into place; however, the failure recurred. The contact stated that the front passenger's side vertical rubber gasket of the windshield was scuffing the windshield. The contact also stated that the failure was distracting and obstructed her vision while driving. The dealer was notified of the failure and advised the contact to take the vehicle into the dealer. The vehicle was not diagnosed or repaired. The manufacturer was not notified of the failure. The failure mileage was approximately 70,000.</t>
  </si>
  <si>
    <t>Tallahassee Ford Lincoln</t>
  </si>
  <si>
    <t>EXPLORER - 2012. The contact owns a 2012 Ford Explorer. The contact stated while driving approximately 35-60 MPH, the front passenger's side vertical rubber gasket of the windshield detached and was slapping against the windshield. The contact continued driving. Upon arriving to her destination, the contact pushed the part into place; however, the failure recurred. The contact stated that the front passenger's side vertical rubber gasket of the windshield was scuffing the windshield. The contact also stated that the failure was distracting and obstructed her vision while driving. The dealer was notified of the failure and advised the contact to take the vehicle into the dealer. The vehicle was not diagnosed or repaired. The manufacturer was not notified of the failure. The failure mileage was approximately 70,000.</t>
  </si>
  <si>
    <t>The contact owns a 2020 Ford F-150. The contact stated that the rear windshield shattered and detached after her husband closed the driver's side front door. There was no impact on the rear windshield that could have caused it to shatter. The vehicle was taken to an independent mechanic who was waiting for the rear windshield replacement part to be installed on the vehicle. The manufacturer was not made aware of the failure. The failure mileage was 38,000.</t>
  </si>
  <si>
    <t>F-150 - 2020. The contact owns a 2020 Ford F-150. The contact stated that the rear windshield shattered and detached after her husband closed the driver's side front door. There was no impact on the rear windshield that could have caused it to shatter. The vehicle was taken to an independent mechanic who was waiting for the rear windshield replacement part to be installed on the vehicle. The manufacturer was not made aware of the failure. The failure mileage was 38,000.</t>
  </si>
  <si>
    <t>2LMHJ5AR6AB</t>
  </si>
  <si>
    <t>4th time in 12 years that the moonroof has broken and the side shields that hold each side in place need to be replaced.  This is a recurrent issue at least with me on this vehicle causing my roof to stay open until fixed.  Not sure if tis because the roof is so big or if its just faulty equipment/engineering.  But I think every three years is a bit much</t>
  </si>
  <si>
    <t>MKT - 2010. 4th time in 12 years that the moonroof has broken and the side shields that hold each side in place need to be replaced.  This is a recurrent issue at least with me on this vehicle causing my roof to stay open until fixed.  Not sure if tis because the roof is so big or if its just faulty equipment/engineering.  But I think every three years is a bit much</t>
  </si>
  <si>
    <t>1FADP3L95FL</t>
  </si>
  <si>
    <t>The front windshield wipers will slow after only a few minutes of use, in a heavy or light rain, and eventually come to a stop after about 30 more seconds.  This happens every time I use the wipers in the rain.  I have had it looked at by a Ford service tech at a dealership on at least 3 occasions, but they claim either that they cannot recreate the problem, or that they are designed to work that way to avoid burning out the wiper motors.  Wipers should not be designed to stop working when it is raining, that is just ridiculous.  Despite Ford's position that this is all new to them, or that it is how they are designed to work (depending on whom you talk to at Ford), the fact the wipers stop working during rain...heavy, moderate, or light rain...it is a well-known issue across the Ford Focus ST enthusiast community. A simply Google search will uncover many identical reports.  When the wipers stop working during a rain, you obviously cannot see clearly ahead.  You can turn the wipers off then back on to get them working again, but they stop all the same soon after.</t>
  </si>
  <si>
    <t>FOCUS - 2015. The front windshield wipers will slow after only a few minutes of use, in a heavy or light rain, and eventually come to a stop after about 30 more seconds.  This happens every time I use the wipers in the rain.  I have had it looked at by a Ford service tech at a dealership on at least 3 occasions, but they claim either that they cannot recreate the problem, or that they are designed to work that way to avoid burning out the wiper motors.  Wipers should not be designed to stop working when it is raining, that is just ridiculous.  Despite Ford's position that this is all new to them, or that it is how they are designed to work (depending on whom you talk to at Ford), the fact the wipers stop working during rain...heavy, moderate, or light rain...it is a well-known issue across the Ford Focus ST enthusiast community. A simply Google search will uncover many identical reports.  When the wipers stop working during a rain, you obviously cannot see clearly ahead.  You can turn the wipers off then back on to get them working again, but they stop all the same soon after.</t>
  </si>
  <si>
    <t>LAND ROVER</t>
  </si>
  <si>
    <t>LR3</t>
  </si>
  <si>
    <t>SALAE254X6A</t>
  </si>
  <si>
    <t xml:space="preserve">The sunroof shattered when a door was opened. Vehicle was not in motion. Tiny shards of glass fell all over front seats and console of vehicle and continued to fall while driving home. </t>
  </si>
  <si>
    <t xml:space="preserve">LR3 - 2006. The sunroof shattered when a door was opened. Vehicle was not in motion. Tiny shards of glass fell all over front seats and console of vehicle and continued to fall while driving home. </t>
  </si>
  <si>
    <t>1FTFW1E50MK</t>
  </si>
  <si>
    <t>I have been waiting for the wiper motor recall for months. Called Ford and they said there isnâ€™t a recall after all. I am to wait for the wiper motor to quit and then they will order parts. Doesnâ€™t sound safe to drive in the rain without a operating wiper motor.</t>
  </si>
  <si>
    <t>F-150 - 2021. I have been waiting for the wiper motor recall for months. Called Ford and they said there isnâ€™t a recall after all. I am to wait for the wiper motor to quit and then they will order parts. Doesnâ€™t sound safe to drive in the rain without a operating wiper motor.</t>
  </si>
  <si>
    <t>1FMJU1HT6KE</t>
  </si>
  <si>
    <t xml:space="preserve">Driving 70 miles per hour part of the roof rack blew off the vehicle; the molding and front cap on the driver side of the vehicle.  The roof rack had never been used. A Ford dealer inspected the area where the parts were and could not determine what caused the failure. </t>
  </si>
  <si>
    <t xml:space="preserve">EXPEDITION - 2019. Driving 70 miles per hour part of the roof rack blew off the vehicle; the molding and front cap on the driver side of the vehicle.  The roof rack had never been used. A Ford dealer inspected the area where the parts were and could not determine what caused the failure. </t>
  </si>
  <si>
    <t>1FMDU74K45Z</t>
  </si>
  <si>
    <t>The contact owns a 2005 Ford Explorer. The contact stated that there was a crack on the top panel of the rear liftgate. The contact was concerned that the rear liftgate would fracture if she opened the liftgate. The vehicle was not diagnosed nor repaired by an independent mechanic or dealer. The manufacturer was not made aware of the failure. The failure mileage was approximately 120,000.</t>
  </si>
  <si>
    <t>LIFTGATE PANEL | CRACKED</t>
  </si>
  <si>
    <t>EXPLORER - 2005. The contact owns a 2005 Ford Explorer. The contact stated that there was a crack on the top panel of the rear liftgate. The contact was concerned that the rear liftgate would fracture if she opened the liftgate. The vehicle was not diagnosed nor repaired by an independent mechanic or dealer. The manufacturer was not made aware of the failure. The failure mileage was approximately 120,000.</t>
  </si>
  <si>
    <t xml:space="preserve">The front pillar columns on either side of the windshield have flown off while driving on the interstate. This is a ongoing Ford issue that should be fixed and is so dangerous could crack someoneâ€™s windshield </t>
  </si>
  <si>
    <t xml:space="preserve">EXPLORER - 2019. The front pillar columns on either side of the windshield have flown off while driving on the interstate. This is a ongoing Ford issue that should be fixed and is so dangerous could crack someoneâ€™s windshield </t>
  </si>
  <si>
    <t>1FMCU9GX2FU</t>
  </si>
  <si>
    <t>The contact owns a 2015 Ford Escape. The contact stated while attempting to close the door, the door failed to latch securely. The driver's side rear door ajar warning light was illuminated. The vehicle was taken to the dealer and diagnosed with door latch failure. The vehicle was not repaired. The manufacturer was notified of the failure. The approximate failure mileage was 175,000.</t>
  </si>
  <si>
    <t>Preston Ford Sales</t>
  </si>
  <si>
    <t>ESCAPE - 2015. The contact owns a 2015 Ford Escape. The contact stated while attempting to close the door, the door failed to latch securely. The driver's side rear door ajar warning light was illuminated. The vehicle was taken to the dealer and diagnosed with door latch failure. The vehicle was not repaired. The manufacturer was notified of the failure. The approximate failure mileage was 175,000.</t>
  </si>
  <si>
    <t>1FTFW1ET0EF</t>
  </si>
  <si>
    <t>2014 F150 Lariat owned since it was new.  Windshield wipers failed to come on during Florida thunderstorm while driving on I-10 Westbound from Jacksonville Florida.  Was totally unable to see out of the windshield and had to pull over until the rainstorm subsided.  Checked all relevant fuses and relays and wiper switch.  Nothing so far has been able to fix this Safety Defect.  Ford knows the part is defective because the Windshield wiper motor is not available from Ford or any dealer, and there is no expectation by the dealer than anything will ever be available to fix this Safety Defect.</t>
  </si>
  <si>
    <t>F-150 - 2014. 2014 F150 Lariat owned since it was new.  Windshield wipers failed to come on during Florida thunderstorm while driving on I-10 Westbound from Jacksonville Florida.  Was totally unable to see out of the windshield and had to pull over until the rainstorm subsided.  Checked all relevant fuses and relays and wiper switch.  Nothing so far has been able to fix this Safety Defect.  Ford knows the part is defective because the Windshield wiper motor is not available from Ford or any dealer, and there is no expectation by the dealer than anything will ever be available to fix this Safety Defect.</t>
  </si>
  <si>
    <t>1FTEW1EP7FK</t>
  </si>
  <si>
    <t>My drivers side door just all of a unlatched (while driving) and now will not latch shut.  This is definitely a safety issue.</t>
  </si>
  <si>
    <t>F-150 - 2015. My drivers side door just all of a unlatched (while driving) and now will not latch shut.  This is definitely a safety issue.</t>
  </si>
  <si>
    <t>1FMFU175X7L</t>
  </si>
  <si>
    <t xml:space="preserve">My front passenger door has to be pushed heavily to open UNKNOWN REASON WHY </t>
  </si>
  <si>
    <t>DOOR | EFFORT TO OPEN</t>
  </si>
  <si>
    <t xml:space="preserve">EXPEDITION - 2007. My front passenger door has to be pushed heavily to open UNKNOWN REASON WHY </t>
  </si>
  <si>
    <t>2FMHK6DTXDB</t>
  </si>
  <si>
    <t>The 2013 Flex has an issue with door ajar switch within the door latch mechanism failing.  This results in the car incorrectly identifying the door as â€œajarâ€ when it is closed.  The result is that the automatic door locking does not activate when the car is in motion.  This means that the door remains unlocked unless manually locked by the passenger.  This can pose a safety hazard as the door could come open in an accident or be opened while in motion by a passenger.  This problem has been well described on the web with multiple work around including disabling the mechanism or wiring a different switch in.  It also described as typically happening around 69,000 miles.  In conclusion Ford has created a faulty door ajar sensor that negatively affects the safety of the occupants in the vehicles and has resulted in numerous work arounds that could further negatively impact the safety of the occupants.  Thank you for your time.</t>
  </si>
  <si>
    <t>FLEX - 2013. The 2013 Flex has an issue with door ajar switch within the door latch mechanism failing.  This results in the car incorrectly identifying the door as â€œajarâ€ when it is closed.  The result is that the automatic door locking does not activate when the car is in motion.  This means that the door remains unlocked unless manually locked by the passenger.  This can pose a safety hazard as the door could come open in an accident or be opened while in motion by a passenger.  This problem has been well described on the web with multiple work around including disabling the mechanism or wiring a different switch in.  It also described as typically happening around 69,000 miles.  In conclusion Ford has created a faulty door ajar sensor that negatively affects the safety of the occupants in the vehicles and has resulted in numerous work arounds that could further negatively impact the safety of the occupants.  Thank you for your time.</t>
  </si>
  <si>
    <t>The tail gate of my F250 drops inadvertently. It dropped while I was hauling a trailer and was severely damaged. Ford is repairing this damage and has replace the latch and wiring harness to prevent it from happening again however 1 day after the recall repairs were completed, the tail came down on its own yet again. The fix did not work. I notified the dealership and they said they would notify Ford.</t>
  </si>
  <si>
    <t>F-250 - 2019. The tail gate of my F250 drops inadvertently. It dropped while I was hauling a trailer and was severely damaged. Ford is repairing this damage and has replace the latch and wiring harness to prevent it from happening again however 1 day after the recall repairs were completed, the tail came down on its own yet again. The fix did not work. I notified the dealership and they said they would notify Ford.</t>
  </si>
  <si>
    <t>1F65F5DY3K0</t>
  </si>
  <si>
    <t>The contact owns a 2020 Thor Hurricane constructed on a 2019 Ford F53 chassis. The contact referenced NHTSA Campaign Number: 20V339000 (Visibility). The contact stated that he noticed a pool of water on the side of the bottom passengerâ€™s side window due to a leak. The vehicle was not diagnosed. The dealer was not notified of the failure. Additionally, the contact also stated that the radio had detached from the dashboard. The vehicle was taken to the dealer where it was confirmed to be a design flaw. The manufacturer was made aware of the failure and stated that the failure was not a design flaw. The contact was also advised to have the vehicle diagnosed for the location of the window leak. The failure mileage was approximately 13,000.</t>
  </si>
  <si>
    <t>DeMontrond RV Spring</t>
  </si>
  <si>
    <t>F53 - 2019. The contact owns a 2020 Thor Hurricane constructed on a 2019 Ford F53 chassis. The contact referenced NHTSA Campaign Number: 20V339000 (Visibility). The contact stated that he noticed a pool of water on the side of the bottom passengerâ€™s side window due to a leak. The vehicle was not diagnosed. The dealer was not notified of the failure. Additionally, the contact also stated that the radio had detached from the dashboard. The vehicle was taken to the dealer where it was confirmed to be a design flaw. The manufacturer was made aware of the failure and stated that the failure was not a design flaw. The contact was also advised to have the vehicle diagnosed for the location of the window leak. The failure mileage was approximately 13,000.</t>
  </si>
  <si>
    <t>1FMCU9G63NU</t>
  </si>
  <si>
    <t>The contact owns a 2022 Ford Escape. The contact stated that the headlight assembly had begun to delaminate which reduced the effectiveness of the headlights illumination. The vehicle was taken to the dealer where they confirmed that the failure with the headlight assembly and order the replacement headlights. The contact had the driverâ€™s side headlight replaced; however, the failure persisted. The manufacturer was not notified of the failure. The vehicle was not repaired. The failure mileage was approximately 1,500.</t>
  </si>
  <si>
    <t>Porter Ford</t>
  </si>
  <si>
    <t>DE</t>
  </si>
  <si>
    <t>ESCAPE - 2022. The contact owns a 2022 Ford Escape. The contact stated that the headlight assembly had begun to delaminate which reduced the effectiveness of the headlights illumination. The vehicle was taken to the dealer where they confirmed that the failure with the headlight assembly and order the replacement headlights. The contact had the driverâ€™s side headlight replaced; however, the failure persisted. The manufacturer was not notified of the failure. The vehicle was not repaired. The failure mileage was approximately 1,500.</t>
  </si>
  <si>
    <t>1FMCU9H97LU</t>
  </si>
  <si>
    <t>The contact owns a 2020 Ford Escape. The contact stated that upon opening the front driver's side door, the door emitted abnormal popping sounds and would not open completely. The contact also noticed that the front driver's side door hinge had loosened. The contact stated that the failure had been reoccurring. The dealer was notified of the failure and informed the contact that the front driver's side door needed to be replaced. The dealer also informed the contact that it was a known failure. The vehicle was not repaired. The manufacturer was notified of the failure and informed the contact that they could not assist as the vehicle had exceeded the 36,000-mileage warranty coverage. The failure mileage was approximately 58,850.</t>
  </si>
  <si>
    <t>Richmond Ford Lincoln</t>
  </si>
  <si>
    <t>ESCAPE - 2020. The contact owns a 2020 Ford Escape. The contact stated that upon opening the front driver's side door, the door emitted abnormal popping sounds and would not open completely. The contact also noticed that the front driver's side door hinge had loosened. The contact stated that the failure had been reoccurring. The dealer was notified of the failure and informed the contact that the front driver's side door needed to be replaced. The dealer also informed the contact that it was a known failure. The vehicle was not repaired. The manufacturer was notified of the failure and informed the contact that they could not assist as the vehicle had exceeded the 36,000-mileage warranty coverage. The failure mileage was approximately 58,850.</t>
  </si>
  <si>
    <t>2FMDK3GC3EB</t>
  </si>
  <si>
    <t>The contact owns a 2014 Ford Edge. The contact stated that all four windows failed to operate as needed. Additionally, the front driver's side door warning light illuminated indicating that the front driver's side door was open however, the door was securely closed. The vehicle was not diagnosed or repaired. Neither the dealer nor the manufacturer was notified of the failure. The failure mileage was unavailable.</t>
  </si>
  <si>
    <t>EDGE - 2014. The contact owns a 2014 Ford Edge. The contact stated that all four windows failed to operate as needed. Additionally, the front driver's side door warning light illuminated indicating that the front driver's side door was open however, the door was securely closed. The vehicle was not diagnosed or repaired. Neither the dealer nor the manufacturer was notified of the failure. The failure mileage was unavailable.</t>
  </si>
  <si>
    <t>1FATP8FF0K5</t>
  </si>
  <si>
    <t>Passenger door unlocked and opened by itself while driving 75mph with no one in the passenger seat. Appears to be the same issues as the 2011 - 2017 mustang recall.</t>
  </si>
  <si>
    <t>MUSTANG - 2019. Passenger door unlocked and opened by itself while driving 75mph with no one in the passenger seat. Appears to be the same issues as the 2011 - 2017 mustang recall.</t>
  </si>
  <si>
    <t>1FM5K8GTXF6</t>
  </si>
  <si>
    <t>The contact owns a 2015 Ford Explorer. The contact stated that she noticed that the front passengerâ€™s side door panel had started to detach. The vehicle was taken to the dealer where it was diagnosed that the trim panel needed to be repaired. Additionally, the contact stated that she heard noise in the rear driver's and passenger side wheels. The vehicle was taken to the dealer where the contact was informed that the rear wheel knuckle was previously replaced. The vehicle was not repaired. The manufacturer was notified of the failure and the contact was provided a case number and advised to call the NHTSA Hotline. The failure mileage was approximately 98,000.</t>
  </si>
  <si>
    <t xml:space="preserve">Shawnee Mission Ford </t>
  </si>
  <si>
    <t>EXPLORER - 2015. The contact owns a 2015 Ford Explorer. The contact stated that she noticed that the front passengerâ€™s side door panel had started to detach. The vehicle was taken to the dealer where it was diagnosed that the trim panel needed to be repaired. Additionally, the contact stated that she heard noise in the rear driver's and passenger side wheels. The vehicle was taken to the dealer where the contact was informed that the rear wheel knuckle was previously replaced. The vehicle was not repaired. The manufacturer was notified of the failure and the contact was provided a case number and advised to call the NHTSA Hotline. The failure mileage was approximately 98,000.</t>
  </si>
  <si>
    <t>3FMTK3SS6NM</t>
  </si>
  <si>
    <t xml:space="preserve">To whom it may concern,  Today I washed my car for the first time. My brand new Mach-E that I purchased 2 weeks ago. While going through the car wash the charging port opened up and got soaked with soap and water. This effects the vehicle charging capability and cause an electric issue to the car.   </t>
  </si>
  <si>
    <t>CHARGER DOOR | OWD</t>
  </si>
  <si>
    <t xml:space="preserve">MUSTANG MACH E - 2022. To whom it may concern,  Today I washed my car for the first time. My brand new Mach-E that I purchased 2 weeks ago. While going through the car wash the charging port opened up and got soaked with soap and water. This effects the vehicle charging capability and cause an electric issue to the car.   </t>
  </si>
  <si>
    <t>1FTEW1E58KF</t>
  </si>
  <si>
    <t xml:space="preserve">I've been dealing with a vibration/shaking in my factory driver side mirror at high speeds and on bumpy roads since I got my truck in May 2019 (over three years). No issue on the passenger side. I've dealt with it off and on with the dealer as time and life have allowed. Currently I'm on my fourth mirror and have a case manager from Ford corporate.  I have attached some of my correspondence with them for your reference.    My problem is that the driver side shaking is very bad. It's distracting at high speeds and at night when headlights are shining behind you, it can be like a light show in the corner of your eye while driving. After much trial and error, I believe the vibration is coming from the articulation point between where the arm that comes off the truck connects with the arm that supports the mirror. Where it folds in basically. There isn't anything that can be adjusted, that particular area is all enclosed. I'm on my second dealer after the first claimed the mirror was fine. I took the truck for a drive with the foreman at the new dealer who confirmed he could see the issue. They ordered me a new mirror again and after installing it sure enough the new one shakes just like the prior ones have. The dealer said they had a regional service tech from Ford drive it after the new mirror went on and this person told them the shaking was normal. I'm talking with the case manager from Ford also and they are investigating what to do since there's clearly (in my opinion) some sort of defect with this part but no recall or fix has been made to my knowledge. I may be elevated to their legal team.  At issue currently, I have asked my case manager from Ford whether they can have someone such as an engineer or safety team examine the part and assess whether the mirror design is faulty but they have no one in their company.  The case Manager claims to not know if Ford has a team like this.  The dealerships didn't design the part so they can't assess whether it's flawed. </t>
  </si>
  <si>
    <t xml:space="preserve">F-150 - 2019. I've been dealing with a vibration/shaking in my factory driver side mirror at high speeds and on bumpy roads since I got my truck in May 2019 (over three years). No issue on the passenger side. I've dealt with it off and on with the dealer as time and life have allowed. Currently I'm on my fourth mirror and have a case manager from Ford corporate.  I have attached some of my correspondence with them for your reference.    My problem is that the driver side shaking is very bad. It's distracting at high speeds and at night when headlights are shining behind you, it can be like a light show in the corner of your eye while driving. After much trial and error, I believe the vibration is coming from the articulation point between where the arm that comes off the truck connects with the arm that supports the mirror. Where it folds in basically. There isn't anything that can be adjusted, that particular area is all enclosed. I'm on my second dealer after the first claimed the mirror was fine. I took the truck for a drive with the foreman at the new dealer who confirmed he could see the issue. They ordered me a new mirror again and after installing it sure enough the new one shakes just like the prior ones have. The dealer said they had a regional service tech from Ford drive it after the new mirror went on and this person told them the shaking was normal. I'm talking with the case manager from Ford also and they are investigating what to do since there's clearly (in my opinion) some sort of defect with this part but no recall or fix has been made to my knowledge. I may be elevated to their legal team.  At issue currently, I have asked my case manager from Ford whether they can have someone such as an engineer or safety team examine the part and assess whether the mirror design is faulty but they have no one in their company.  The case Manager claims to not know if Ford has a team like this.  The dealerships didn't design the part so they can't assess whether it's flawed. </t>
  </si>
  <si>
    <t>1FTFW1EFXCF</t>
  </si>
  <si>
    <t>Rear window shattered with no warning or impact.</t>
  </si>
  <si>
    <t>F-150 - 2012. Rear window shattered with no warning or impact.</t>
  </si>
  <si>
    <t>2FMDK4KCXEB</t>
  </si>
  <si>
    <t>Will not register in park, light says transmission not in park.  Door does not register it is closed.</t>
  </si>
  <si>
    <t>EDGE - 2014. Will not register in park, light says transmission not in park.  Door does not register it is closed.</t>
  </si>
  <si>
    <t>1FMCU0HD8JU</t>
  </si>
  <si>
    <t>The driver and front passenger door passenger won't latch. It doesn't catch properly and the  warning light comes on for the door. There shouldn't be any problems for a car with only 22509  miles.</t>
  </si>
  <si>
    <t>ESCAPE - 2018. The driver and front passenger door passenger won't latch. It doesn't catch properly and the  warning light comes on for the door. There shouldn't be any problems for a car with only 22509  miles.</t>
  </si>
  <si>
    <t>3FMCR9B67MR</t>
  </si>
  <si>
    <t xml:space="preserve">The wind shields on these vehicles are cracking in abundance. My Bronco wind shield cracked on the passenger side from the edge across the window.  No rock hit it.  I just came out one morning and it was cracked. I've read many complaints on line from owners having this problem.  Now you can't get new wind shields because there have been so many issues, they are on back order.  I tried to contact Ford but they referred me to you. I do not believe this is normal. </t>
  </si>
  <si>
    <t xml:space="preserve">BRONCO SPORT - 2021. The wind shields on these vehicles are cracking in abundance. My Bronco wind shield cracked on the passenger side from the edge across the window.  No rock hit it.  I just came out one morning and it was cracked. I've read many complaints on line from owners having this problem.  Now you can't get new wind shields because there have been so many issues, they are on back order.  I tried to contact Ford but they referred me to you. I do not believe this is normal. </t>
  </si>
  <si>
    <t>2FMPK4J82JB</t>
  </si>
  <si>
    <t>The contact owns a 2018 Ford Edge. The contact stated while driving approximately 65 MPH, she heard a sound like a gun shot and observed sunroof glass had detached and fallen onto the highway. The contact stated she pulled over to look at the sunroof and saw that the front edge of the sunroof had shattered; however, the remaining glass was cracked. The contact had taken the vehicle to a local dealer; however, the vehicle was not diagnosed or repaired. The manufacturer had been informed of the failure. The failure mileage was approximately 42,000.  The contact had taken the vehicle to be repaired and used a rental car during that time.</t>
  </si>
  <si>
    <t>EDGE - 2018. The contact owns a 2018 Ford Edge. The contact stated while driving approximately 65 MPH, she heard a sound like a gun shot and observed sunroof glass had detached and fallen onto the highway. The contact stated she pulled over to look at the sunroof and saw that the front edge of the sunroof had shattered; however, the remaining glass was cracked. The contact had taken the vehicle to a local dealer; however, the vehicle was not diagnosed or repaired. The manufacturer had been informed of the failure. The failure mileage was approximately 42,000.  The contact had taken the vehicle to be repaired and used a rental car during that time.</t>
  </si>
  <si>
    <t>1FM5K7D88FG</t>
  </si>
  <si>
    <t xml:space="preserve">Front windshield wiper cowl has disintegrated. Allows water to drip into glove compartment and passenger side flooring. </t>
  </si>
  <si>
    <t xml:space="preserve">EXPLORER - 2015. Front windshield wiper cowl has disintegrated. Allows water to drip into glove compartment and passenger side flooring. </t>
  </si>
  <si>
    <t xml:space="preserve">Front windshield side trim came off while driving. </t>
  </si>
  <si>
    <t xml:space="preserve">EXPLORER - 2015. Front windshield side trim came off while driving. </t>
  </si>
  <si>
    <t>The contact owns a 2016 Ford Edge. The contact stated she experienced failure with the trunk and key fob on several occasions. The contact stated that the trunk failed to open while using the key fob or when attempting to use the trunk button that inside the vehicle. The contact stated that the trunk was locked and was unable to be opened. The contact stated no warning light was illuminated. The vehicle was taken to an independent mechanic who was able to unlock the trunk. The contact stated that the failure reoccurred and that the automatic closing feature failed to operate as needed. The contact was able to manually close the trunk. The vehicle was taken to the local dealer and the contact was informed that the trunk shocks and the motor needed to be replaced. The contact was provided a cost for the repair but decided to take vehicle to an independent mechanic. The vehicle was not repaired. The manufacturer was not made aware of the failure. The approximate failure mileage was 92,000.</t>
  </si>
  <si>
    <t>EDGE - 2016. The contact owns a 2016 Ford Edge. The contact stated she experienced failure with the trunk and key fob on several occasions. The contact stated that the trunk failed to open while using the key fob or when attempting to use the trunk button that inside the vehicle. The contact stated that the trunk was locked and was unable to be opened. The contact stated no warning light was illuminated. The vehicle was taken to an independent mechanic who was able to unlock the trunk. The contact stated that the failure reoccurred and that the automatic closing feature failed to operate as needed. The contact was able to manually close the trunk. The vehicle was taken to the local dealer and the contact was informed that the trunk shocks and the motor needed to be replaced. The contact was provided a cost for the repair but decided to take vehicle to an independent mechanic. The vehicle was not repaired. The manufacturer was not made aware of the failure. The approximate failure mileage was 92,000.</t>
  </si>
  <si>
    <t>5LMTJ5DZ4MU</t>
  </si>
  <si>
    <t>The contact owns a 2021 Lincoln Corsair. The contact stated that the charging port cover had detached. The vehicle was taken to the dealer where it was diagnosed that the charging port cover needed to be replaced. The dealer ordered the replacement part; however, the part was on backorder. The vehicle was not repaired. The manufacturer was made aware of the failure and a case was filed. The failure mileage was approximately 5,000.</t>
  </si>
  <si>
    <t>Corley's Albuquerque Lincoln</t>
  </si>
  <si>
    <t>CORSAIR - 2021. The contact owns a 2021 Lincoln Corsair. The contact stated that the charging port cover had detached. The vehicle was taken to the dealer where it was diagnosed that the charging port cover needed to be replaced. The dealer ordered the replacement part; however, the part was on backorder. The vehicle was not repaired. The manufacturer was made aware of the failure and a case was filed. The failure mileage was approximately 5,000.</t>
  </si>
  <si>
    <t>LN - LINCOLN CORSAIR HYBRID</t>
  </si>
  <si>
    <t>LN - LINCOLN CORSAIR HYBRID (NA-LOUISVILLE)</t>
  </si>
  <si>
    <t>1FMCU0H68LU</t>
  </si>
  <si>
    <t>The contact owns a 2020 Ford Escape. The contact stated when she opened the driverâ€™s side door, the door made an abnormal sound as if the door was going to detach. The contact stated that she was then unable to lower the driverâ€™s side window. The vehicle was taken to the local dealer and the contact was informed that the driverâ€™s side door assembly and door check arm needed to be replaced. The dealer informed the contact that the repair would be at her own expense. The vehicle was not repaired. The manufacturer was made aware of the failure and confirmed that the repair would be at her own expense. The contact was then referred to the NHTSA Hotline for assistance. The failure mileage was 51,663.</t>
  </si>
  <si>
    <t>Elliott Auto Group</t>
  </si>
  <si>
    <t>ESCAPE - 2020. The contact owns a 2020 Ford Escape. The contact stated when she opened the driverâ€™s side door, the door made an abnormal sound as if the door was going to detach. The contact stated that she was then unable to lower the driverâ€™s side window. The vehicle was taken to the local dealer and the contact was informed that the driverâ€™s side door assembly and door check arm needed to be replaced. The dealer informed the contact that the repair would be at her own expense. The vehicle was not repaired. The manufacturer was made aware of the failure and confirmed that the repair would be at her own expense. The contact was then referred to the NHTSA Hotline for assistance. The failure mileage was 51,663.</t>
  </si>
  <si>
    <t>2FMDK4JC1BB</t>
  </si>
  <si>
    <t>While driving the car on the highway, the upper panoramic roof glass violently exploded and sent shattered glass to the following cars. The sudden explosion diverted my attention to the red which would have caused a serious accident.</t>
  </si>
  <si>
    <t>EDGE - 2011. While driving the car on the highway, the upper panoramic roof glass violently exploded and sent shattered glass to the following cars. The sudden explosion diverted my attention to the red which would have caused a serious accident.</t>
  </si>
  <si>
    <t>Window trim on the winshield flew off while driving. Apparently this is a common issue with explorers, as when I went to the Ford Dealership to inquire about replacement they knew exactly what i was talking about and that they have tons of people coming in about it and that they are shocked that it hasnt been a recall so far. I was told that even the owner of the dealership has an explorer and it happened to theirs as well. When the trim flew off i was driving on the interstate going 70 mph- Not only is it faulty but if it were to hit someone they could be injured.</t>
  </si>
  <si>
    <t>EXPLORER - 2017. Window trim on the winshield flew off while driving. Apparently this is a common issue with explorers, as when I went to the Ford Dealership to inquire about replacement they knew exactly what i was talking about and that they have tons of people coming in about it and that they are shocked that it hasnt been a recall so far. I was told that even the owner of the dealership has an explorer and it happened to theirs as well. When the trim flew off i was driving on the interstate going 70 mph- Not only is it faulty but if it were to hit someone they could be injured.</t>
  </si>
  <si>
    <t xml:space="preserve">My 2014 Lincoln MKT has two moonroofs. The first one exploded on 9/12/22 while driving the car on a sunny, wind free day. Sounded like a gunshot hit the glass and was frightening. Car is 8 years old at time of incident. I see this has been an ongoing issue with Ford/Lincoln since 2007. These parts need t be recalled. The glass alone is $3300 with total 3 day repair over $5K! Had to find a glass vendor who could shrink wrap exterior/interior so glass would not fall into vehicle and rain would not enter vehicle. See class action lawsuits have been previously filed. </t>
  </si>
  <si>
    <t xml:space="preserve">MKT - 2014. My 2014 Lincoln MKT has two moonroofs. The first one exploded on 9/12/22 while driving the car on a sunny, wind free day. Sounded like a gunshot hit the glass and was frightening. Car is 8 years old at time of incident. I see this has been an ongoing issue with Ford/Lincoln since 2007. These parts need t be recalled. The glass alone is $3300 with total 3 day repair over $5K! Had to find a glass vendor who could shrink wrap exterior/interior so glass would not fall into vehicle and rain would not enter vehicle. See class action lawsuits have been previously filed. </t>
  </si>
  <si>
    <t xml:space="preserve">My drivers side door handle will only work from the outside I was told to contact the highway safety admin because itâ€™s technically a safety issue if I had and emergency and had to hurry up and exit my vehicle. Itâ€™s like jammed or something and doesnâ€™t lock until I manually lock an lock my door but Iâ€™m unable to get out from the inside safety and I was already in a car accident once in my life I would really like to get my door handle fixed please </t>
  </si>
  <si>
    <t xml:space="preserve">FUSION - 2012. My drivers side door handle will only work from the outside I was told to contact the highway safety admin because itâ€™s technically a safety issue if I had and emergency and had to hurry up and exit my vehicle. Itâ€™s like jammed or something and doesnâ€™t lock until I manually lock an lock my door but Iâ€™m unable to get out from the inside safety and I was already in a car accident once in my life I would really like to get my door handle fixed please </t>
  </si>
  <si>
    <t>The contact owns a 2016 Ford Explorer. The contact stated that while driving approximately 55 MPH, the A and B molding used to secure the windshield, detached from the vehicle. The contact pulled over and retrieved the pieces. The contact had taken the vehicle to the dealer who replaced the moldings. The contact stated that the front windshield molding had since started to detach again. The contact stated that the rear and front passengerâ€™s side door moldings were also detaching. The contact returned the vehicle to the dealer and was informed that the repair was not covered under warranty. The manufacturer was made aware of the failure and confirmed that there was no recall regarding the failure. The contact was referred to the NHTSA Hotline. The approximate failure mileage was 83,913.</t>
  </si>
  <si>
    <t>Knox Ford</t>
  </si>
  <si>
    <t>EXPLORER - 2016. The contact owns a 2016 Ford Explorer. The contact stated that while driving approximately 55 MPH, the A and B molding used to secure the windshield, detached from the vehicle. The contact pulled over and retrieved the pieces. The contact had taken the vehicle to the dealer who replaced the moldings. The contact stated that the front windshield molding had since started to detach again. The contact stated that the rear and front passengerâ€™s side door moldings were also detaching. The contact returned the vehicle to the dealer and was informed that the repair was not covered under warranty. The manufacturer was made aware of the failure and confirmed that there was no recall regarding the failure. The contact was referred to the NHTSA Hotline. The approximate failure mileage was 83,913.</t>
  </si>
  <si>
    <t>1FMCU0GX6EU</t>
  </si>
  <si>
    <t xml:space="preserve">The door latch was fixed about 2 years ago at the Ford dealer in Lewisville Tx due to a recall, now the door latch is broken again and according to them , they can't replace it again because it was done already. But I read that some were not placed properly . I would like report this as a safety issue, so it can be reconsider the recall to be open again. Thank you!   </t>
  </si>
  <si>
    <t xml:space="preserve">ESCAPE - 2014. The door latch was fixed about 2 years ago at the Ford dealer in Lewisville Tx due to a recall, now the door latch is broken again and according to them , they can't replace it again because it was done already. But I read that some were not placed properly . I would like report this as a safety issue, so it can be reconsider the recall to be open again. Thank you!   </t>
  </si>
  <si>
    <t>1FM5K8D83HG</t>
  </si>
  <si>
    <t>The contact owns a 2017 Ford Explorer. The contact stated that while her husband was driving approximately 70 MPH, the door lock access panel on the driver's side started to loosen and almost separated from the door frame. The contact pulled off the highway and observed that the passengerâ€™s side door lock access panel was also loosened. The contact stated that her husband used duct tape to secure the panels. The contact had taken the vehicle to a local dealer however, the vehicle was not repaired. The manufacturer had not been informed of the failure. The failure mileage was approximately 87,000.</t>
  </si>
  <si>
    <t>Frontier Ford</t>
  </si>
  <si>
    <t>EXPLORER - 2017. The contact owns a 2017 Ford Explorer. The contact stated that while her husband was driving approximately 70 MPH, the door lock access panel on the driver's side started to loosen and almost separated from the door frame. The contact pulled off the highway and observed that the passengerâ€™s side door lock access panel was also loosened. The contact stated that her husband used duct tape to secure the panels. The contact had taken the vehicle to a local dealer however, the vehicle was not repaired. The manufacturer had not been informed of the failure. The failure mileage was approximately 87,000.</t>
  </si>
  <si>
    <t>1FMDE5DH8ML</t>
  </si>
  <si>
    <t>The contact owns a 2021 Ford Bronco. The contact stated that after replacing the windshield wipers a crack formed on the bottom passengerâ€™s side corner of the windshield. The contact stated that the crack then spread up to the top corner of the window shield. The contact stated he called the local dealer who informed him they were unable to repair the vehicle due to not having the part available. The manufacturer was made aware of the failure and a case was opened. The contact stated that he called his insurance company who then referred him to Safelite. Once the contact called Safelite they scheduled a repair appointment; however, they delivered the wrong windshield for the vehicle. The vehicle was not repaired. The contact was concerned that the quality of the windshield was poor and could cause severe injuries in the event of a crash. The approximate failure mileage was 1,200.</t>
  </si>
  <si>
    <t>BRONCO - 2021. The contact owns a 2021 Ford Bronco. The contact stated that after replacing the windshield wipers a crack formed on the bottom passengerâ€™s side corner of the windshield. The contact stated that the crack then spread up to the top corner of the window shield. The contact stated he called the local dealer who informed him they were unable to repair the vehicle due to not having the part available. The manufacturer was made aware of the failure and a case was opened. The contact stated that he called his insurance company who then referred him to Safelite. Once the contact called Safelite they scheduled a repair appointment; however, they delivered the wrong windshield for the vehicle. The vehicle was not repaired. The contact was concerned that the quality of the windshield was poor and could cause severe injuries in the event of a crash. The approximate failure mileage was 1,200.</t>
  </si>
  <si>
    <t xml:space="preserve">The contact owns a 2017 Ford F-150. The contact stated that while closing the sunroof he heard an abnormal noise and the sunroof started open and close. The contact was able to close the sunroof. The vehicle was taken to the dealer and the contact was informed that the frame holding the sunroof was fractured. The vehicle was not repaired. The manufacturer was not contacted. The failure mileage was 50,000. The VIN was not available.  </t>
  </si>
  <si>
    <t xml:space="preserve">F-150 - 2017. The contact owns a 2017 Ford F-150. The contact stated that while closing the sunroof he heard an abnormal noise and the sunroof started open and close. The contact was able to close the sunroof. The vehicle was taken to the dealer and the contact was informed that the frame holding the sunroof was fractured. The vehicle was not repaired. The manufacturer was not contacted. The failure mileage was 50,000. The VIN was not available.  </t>
  </si>
  <si>
    <t xml:space="preserve">I was driving on the highway when my door came open.  Now the door will not close. </t>
  </si>
  <si>
    <t xml:space="preserve">F-150 - 2016. I was driving on the highway when my door came open.  Now the door will not close. </t>
  </si>
  <si>
    <t>1FTFW1RG3JF</t>
  </si>
  <si>
    <t>The contact owns a 2018 Ford F-150. The contact stated while driving 80 MPH, the tailgate unlatched and opened independently. The contact took the vehicle to a local dealer however, the mechanic was unable to duplicate the failure. The contact stated that he continued to experience the failure. The contact took the vehicle to another local dealer: Kendall Ford of Meridian (250 E Overland Rd, Meridian, ID 83642:(855) 982-8853) who was also unable to duplicate the failure. The contact stated that he continued to experience the failure. The contact took the vehicle back to Kendall Ford of Meridian and made them aware of the failure. The vehicle was not repaired. The manufacturer had been informed of the failure. The failure mileage was approximately 40,000.</t>
  </si>
  <si>
    <t>Corwin Ford Nampa</t>
  </si>
  <si>
    <t>ID</t>
  </si>
  <si>
    <t>F-150 - 2018. The contact owns a 2018 Ford F-150. The contact stated while driving 80 MPH, the tailgate unlatched and opened independently. The contact took the vehicle to a local dealer however, the mechanic was unable to duplicate the failure. The contact stated that he continued to experience the failure. The contact took the vehicle to another local dealer: Kendall Ford of Meridian (250 E Overland Rd, Meridian, ID 83642:(855) 982-8853) who was also unable to duplicate the failure. The contact stated that he continued to experience the failure. The contact took the vehicle back to Kendall Ford of Meridian and made them aware of the failure. The vehicle was not repaired. The manufacturer had been informed of the failure. The failure mileage was approximately 40,000.</t>
  </si>
  <si>
    <t>1FTFW1ED6MF</t>
  </si>
  <si>
    <t>In April 0f 2022 I received a recall notice NHTSA 22V142 stating that my windshield wiper motor could stop working at any time. The recall has not been taken care of as of today 9-21-2022. I spoke with my dealership yesterday and they said that they have been told by Ford Motor Co. that they are Not to order the replacement motor to fix the issue unless the customer comes in with a broken motor. Why do we the customer have to wait until the motor stops working before this issue is fixed? What if it breaks during travel in heavy rain? The recall does state that this issue increases the risk of a crash. Ford is still building trucks that requires the part needed to fix my truck, so why am I having to risk getting caught in the rain? your help would be greatly appreciated.</t>
  </si>
  <si>
    <t>F-150 - 2021. In April 0f 2022 I received a recall notice NHTSA 22V142 stating that my windshield wiper motor could stop working at any time. The recall has not been taken care of as of today 9-21-2022. I spoke with my dealership yesterday and they said that they have been told by Ford Motor Co. that they are Not to order the replacement motor to fix the issue unless the customer comes in with a broken motor. Why do we the customer have to wait until the motor stops working before this issue is fixed? What if it breaks during travel in heavy rain? The recall does state that this issue increases the risk of a crash. Ford is still building trucks that requires the part needed to fix my truck, so why am I having to risk getting caught in the rain? your help would be greatly appreciated.</t>
  </si>
  <si>
    <t>1FTEX1CP7JK</t>
  </si>
  <si>
    <t>Back window shattered without any impact. The truck was parked in my garage. I started the truck, put it in reverse, and let my foot off the brake. As soon as I started moving I heard a loud bang and the back window was shattered. Not cracked but shattered into little pieces.   If this would have happened when I was on a highway no telling what could have happened. A dealer said it was out of warranty and they don't do glass so they would farm it out to someone else and I would have to pay for it. I told them no thanks and had it replaced by someone of my choosing. Cost was less than my deductible so I payed for it out of pocket.  The truck was parked in my garage and the temperature was in the low 80's at the time. I have no idea what caused the window to shatter like it did. The whole window shattered completely into little pieces.</t>
  </si>
  <si>
    <t>F-150 - 2018. Back window shattered without any impact. The truck was parked in my garage. I started the truck, put it in reverse, and let my foot off the brake. As soon as I started moving I heard a loud bang and the back window was shattered. Not cracked but shattered into little pieces.   If this would have happened when I was on a highway no telling what could have happened. A dealer said it was out of warranty and they don't do glass so they would farm it out to someone else and I would have to pay for it. I told them no thanks and had it replaced by someone of my choosing. Cost was less than my deductible so I payed for it out of pocket.  The truck was parked in my garage and the temperature was in the low 80's at the time. I have no idea what caused the window to shatter like it did. The whole window shattered completely into little pieces.</t>
  </si>
  <si>
    <t>The contact owns a 2017 Ford Explorer. The contact stated that while the vehicle was outside in the rain, the contact noticed a moldy and musty odor inside the vehicle. The contact noticed that the trunk and spare tire compartment was wet. The vehicle was taken to the local dealer where a water specialist diagnosed the vehicle and informed him that the passenger's side luggage pillar rack was cracked. The mechanic added sealant to the pillars. The vehicle was repaired. The manufacturer was contacted and referred him to the NHTSA Hotline. The approximate failure mileage was 49,831.</t>
  </si>
  <si>
    <t>#1 Cochran Ford Allegheny Vall</t>
  </si>
  <si>
    <t>EXPLORER - 2017. The contact owns a 2017 Ford Explorer. The contact stated that while the vehicle was outside in the rain, the contact noticed a moldy and musty odor inside the vehicle. The contact noticed that the trunk and spare tire compartment was wet. The vehicle was taken to the local dealer where a water specialist diagnosed the vehicle and informed him that the passenger's side luggage pillar rack was cracked. The mechanic added sealant to the pillars. The vehicle was repaired. The manufacturer was contacted and referred him to the NHTSA Hotline. The approximate failure mileage was 49,831.</t>
  </si>
  <si>
    <t>1FMCU9H91DU</t>
  </si>
  <si>
    <t>The contact owns a 2013 Ford Escape. The contact stated while driving 25-30 MPH with the windows closed, he noticed that exterior noises were louder than usual. The contact drove to his residence. Upon inspecting the vehicle, the contact noticed that the front driver's side door was slightly ajar and failed to latch properly. The contact attempted to close and lock the door but the failure persisted. The dealer was notified of the failure. The vehicle was not diagnosed or repaired. The contact became aware of NHTSA Campaign Numbers: 16V643000 (Latches/Locks/Linkages) and 20V331000 (Latches/Locks/Linkages) that he associated with the failure. The manufacturer was notified of the failure and informed the contact that they could not assist as the VIN was not included in the recalls. The failure mileage was approximately 211,000.</t>
  </si>
  <si>
    <t>Parks Ford of Wesley Chapel</t>
  </si>
  <si>
    <t>ESCAPE - 2013. The contact owns a 2013 Ford Escape. The contact stated while driving 25-30 MPH with the windows closed, he noticed that exterior noises were louder than usual. The contact drove to his residence. Upon inspecting the vehicle, the contact noticed that the front driver's side door was slightly ajar and failed to latch properly. The contact attempted to close and lock the door but the failure persisted. The dealer was notified of the failure. The vehicle was not diagnosed or repaired. The contact became aware of NHTSA Campaign Numbers: 16V643000 (Latches/Locks/Linkages) and 20V331000 (Latches/Locks/Linkages) that he associated with the failure. The manufacturer was notified of the failure and informed the contact that they could not assist as the VIN was not included in the recalls. The failure mileage was approximately 211,000.</t>
  </si>
  <si>
    <t>1FMJU2AT5JE</t>
  </si>
  <si>
    <t xml:space="preserve">Power running boards switched from automatic to off position while driving vehicle and without warning to driver. Due to height of vehicle (20" wheels) and failure to deploy, injury occurred while attempting to exit vehicle. Ford took over two weeks to determine problem and cost owner approximately $1400 to repair as vehicle was no longer under warranty. Vehicle had less than five thousand (5,000) miles. </t>
  </si>
  <si>
    <t xml:space="preserve">EXPEDITION - 2018. Power running boards switched from automatic to off position while driving vehicle and without warning to driver. Due to height of vehicle (20" wheels) and failure to deploy, injury occurred while attempting to exit vehicle. Ford took over two weeks to determine problem and cost owner approximately $1400 to repair as vehicle was no longer under warranty. Vehicle had less than five thousand (5,000) miles. </t>
  </si>
  <si>
    <t>1FMCU9J93HU</t>
  </si>
  <si>
    <t>Door latch failure, would not lock. had to get back door latch replaced cost $1600 for something that was Fordâ€™s fault.</t>
  </si>
  <si>
    <t>ESCAPE - 2017. Door latch failure, would not lock. had to get back door latch replaced cost $1600 for something that was Fordâ€™s fault.</t>
  </si>
  <si>
    <t xml:space="preserve">In my 2018 F350, I experienced my power tailgate opening on its own.  It happened when the vehicle was unattended and while the vehicle was in motion.  I brought it to the dealership for the recall repairs to be performed on March 2nd, 2022 at 115k miles.  I received the truck back and in the time since the recall repair was performed, the tailgate has opened, on its own, while the vehicle was in motion 3 separate times.  One time I was towing, which caused the tailgate to ride on the tongue jack controls, a second time was without a trailer attached, but I had lots of gear in the bed which, thankfully, did not fall out and create a traffic hazard.  I am planning on having the dealer reassess the repairs when I next bring in the truck for an oil change, but I am concerned that this safety issue persists after the repairs were performed.  </t>
  </si>
  <si>
    <t xml:space="preserve">F-350 - 2018. In my 2018 F350, I experienced my power tailgate opening on its own.  It happened when the vehicle was unattended and while the vehicle was in motion.  I brought it to the dealership for the recall repairs to be performed on March 2nd, 2022 at 115k miles.  I received the truck back and in the time since the recall repair was performed, the tailgate has opened, on its own, while the vehicle was in motion 3 separate times.  One time I was towing, which caused the tailgate to ride on the tongue jack controls, a second time was without a trailer attached, but I had lots of gear in the bed which, thankfully, did not fall out and create a traffic hazard.  I am planning on having the dealer reassess the repairs when I next bring in the truck for an oil change, but I am concerned that this safety issue persists after the repairs were performed.  </t>
  </si>
  <si>
    <t>1FTEW1CFXGK</t>
  </si>
  <si>
    <t xml:space="preserve">Rear glass window spontaneously shattered.  Sounded like a big boom.  then smelled burning. Turned on rear defrost prior to driving. </t>
  </si>
  <si>
    <t xml:space="preserve">F-150 - 2016. Rear glass window spontaneously shattered.  Sounded like a big boom.  then smelled burning. Turned on rear defrost prior to driving. </t>
  </si>
  <si>
    <t>Twice I have been driving my 2022 Ford F150 and I have tried to turn the wipers on when it started raining, and the wipers did not move.  1)  This initial time this happened was early Spring 2022.  I was driving in the freeway, and it started to rain.  I was using the wipers on intermittent, and everything was fine.  At some point I turned the wipers off because it stopped raining.  When it started to rain again, I turned the wipers on, and nothing happened.  I turned them on and off for the next hour or so, with no wiper action.  Finally, after about 90 minutes I turned them on again and the wipers worked.  2)  The second incident was on 9/17/2022.  I was driving in the mountains when it started to rain.  The wipers were working fine.  The rain stopped, and I turned the wipers off.  Then a downpour started.  I tried to turn the on, and nothing happened.  I turned the wipers on and off several time.  Still no wiper action.  This became a dangerous situation on a curvy mountain road.  I should have stopped driving due to the lack of wiper action and the fact it was dusk and I was about out of daylight.  I chose to drive on, but that was a reckless decision at best.  About an hour later the wipers started to work again.  I've taken the truck into Crater Lake Ford for the wipers.  In the end, I gather they tested them, found they were working fine, and did nothing to fix the problem.   I'm very concerned that I will get caught out in a rainstorm again and the same problem will happen again.</t>
  </si>
  <si>
    <t>F-150 - 2022. Twice I have been driving my 2022 Ford F150 and I have tried to turn the wipers on when it started raining, and the wipers did not move.  1)  This initial time this happened was early Spring 2022.  I was driving in the freeway, and it started to rain.  I was using the wipers on intermittent, and everything was fine.  At some point I turned the wipers off because it stopped raining.  When it started to rain again, I turned the wipers on, and nothing happened.  I turned them on and off for the next hour or so, with no wiper action.  Finally, after about 90 minutes I turned them on again and the wipers worked.  2)  The second incident was on 9/17/2022.  I was driving in the mountains when it started to rain.  The wipers were working fine.  The rain stopped, and I turned the wipers off.  Then a downpour started.  I tried to turn the on, and nothing happened.  I turned the wipers on and off several time.  Still no wiper action.  This became a dangerous situation on a curvy mountain road.  I should have stopped driving due to the lack of wiper action and the fact it was dusk and I was about out of daylight.  I chose to drive on, but that was a reckless decision at best.  About an hour later the wipers started to work again.  I've taken the truck into Crater Lake Ford for the wipers.  In the end, I gather they tested them, found they were working fine, and did nothing to fix the problem.   I'm very concerned that I will get caught out in a rainstorm again and the same problem will happen again.</t>
  </si>
  <si>
    <t>1FTEW1EG7GF</t>
  </si>
  <si>
    <t xml:space="preserve">Itâ€™s a known problem that the wiring for the defrosters causes the rear window to shatter. I was driving down the road and I heard a loud bang. It took me a few minutes to realize my rear window just exploded. </t>
  </si>
  <si>
    <t xml:space="preserve">F-150 - 2016. Itâ€™s a known problem that the wiring for the defrosters causes the rear window to shatter. I was driving down the road and I heard a loud bang. It took me a few minutes to realize my rear window just exploded. </t>
  </si>
  <si>
    <t xml:space="preserve">Itâ€™s a known problem that the sunroof will stop working. Itâ€™s happened to me once when the truck was under warranty and it just happened again. My sunroof will not close all the way. This could be a safety issue especially here in Florida when it rains just about everyday. Again, itâ€™s a known problem and constantly discussed on message boards. </t>
  </si>
  <si>
    <t xml:space="preserve">F-150 - 2016. Itâ€™s a known problem that the sunroof will stop working. Itâ€™s happened to me once when the truck was under warranty and it just happened again. My sunroof will not close all the way. This could be a safety issue especially here in Florida when it rains just about everyday. Again, itâ€™s a known problem and constantly discussed on message boards. </t>
  </si>
  <si>
    <t>1FTEW1CF5GF</t>
  </si>
  <si>
    <t>I have a 2016 F-150 Platinum (VIN [XXX]) and live in West Palm Beach, FL where it rains almost every day. I have noticed over the last several months that I can't open or close (without slamming them) three of the doors. This is a safety issue and one that needs to be addressed ASAP. I have two little kids in car seats and I don't feel safe driving my truck with them in it as is. I have taken my truck in to two different Ford dealerships in the area and neither of them are able to fix the problem. There are two current notices (20M04 and 18N03) that I have received and Ford says it doesnâ€™t apply because I live in Florida. I bought my truck in North Carolina and lived there for 2 years and it does freeze there so my truck should be covered under this.   Again, with the way the doors are currently I feel that this is a major safety issue where in the event I need to get my kids out of the truck in an emergency I wonâ€™t be able to. This needs to be fixed quickly and thoroughly so this issue doesnâ€™t happen again.  INFORMATION Redacted PURSUANT TO THE FREEDOM OF INFORMATION ACT (FOIA), 5 U.S.C. 552(B)(6).</t>
  </si>
  <si>
    <t>F-150 - 2016. I have a 2016 F-150 Platinum (VIN [XXX]) and live in West Palm Beach, FL where it rains almost every day. I have noticed over the last several months that I can't open or close (without slamming them) three of the doors. This is a safety issue and one that needs to be addressed ASAP. I have two little kids in car seats and I don't feel safe driving my truck with them in it as is. I have taken my truck in to two different Ford dealerships in the area and neither of them are able to fix the problem. There are two current notices (20M04 and 18N03) that I have received and Ford says it doesnâ€™t apply because I live in Florida. I bought my truck in North Carolina and lived there for 2 years and it does freeze there so my truck should be covered under this.   Again, with the way the doors are currently I feel that this is a major safety issue where in the event I need to get my kids out of the truck in an emergency I wonâ€™t be able to. This needs to be fixed quickly and thoroughly so this issue doesnâ€™t happen again.  INFORMATION Redacted PURSUANT TO THE FREEDOM OF INFORMATION ACT (FOIA), 5 U.S.C. 552(B)(6).</t>
  </si>
  <si>
    <t>The contact owns a 2021 Ford Explorer. The contact stated while it was raining, the windshield wipers were activated but failed to clear the windshield as needed. The vehicle was taken to the dealer and the wipers were replaced, but the failure continued. The vehicle was taken to the dealer and the windshield arm were replaced, but the failure reoccurred. The vehicle was taken back to the dealer and the contact was informed that the vehicle operated as designed. The manufacturer was notified of the failure but offered no assistance. The failure mileage was 5,000. The VIN was not available.</t>
  </si>
  <si>
    <t>EXPLORER - 2021. The contact owns a 2021 Ford Explorer. The contact stated while it was raining, the windshield wipers were activated but failed to clear the windshield as needed. The vehicle was taken to the dealer and the wipers were replaced, but the failure continued. The vehicle was taken to the dealer and the windshield arm were replaced, but the failure reoccurred. The vehicle was taken back to the dealer and the contact was informed that the vehicle operated as designed. The manufacturer was notified of the failure but offered no assistance. The failure mileage was 5,000. The VIN was not available.</t>
  </si>
  <si>
    <t>1FM5K8D8XEG</t>
  </si>
  <si>
    <t>The contact owns a 2014 Ford Explorer. The contact stated while driving 75 MPH, the passengerâ€™s side windshield trim molding detached from the windshield. The vehicle was not diagnosed however, the contact was informed that the adhesive used to secure the molding had melted. The manufacturer was contacted and notified of the failure. The contact was referred to the NHTSA Hotline to file a complaint. The failure mileage was 110,660.</t>
  </si>
  <si>
    <t xml:space="preserve">Family Ford </t>
  </si>
  <si>
    <t>EXPLORER - 2014. The contact owns a 2014 Ford Explorer. The contact stated while driving 75 MPH, the passengerâ€™s side windshield trim molding detached from the windshield. The vehicle was not diagnosed however, the contact was informed that the adhesive used to secure the molding had melted. The manufacturer was contacted and notified of the failure. The contact was referred to the NHTSA Hotline to file a complaint. The failure mileage was 110,660.</t>
  </si>
  <si>
    <t>1FMCU0F68LU</t>
  </si>
  <si>
    <t xml:space="preserve">On/or about 8/23/22 the vehicle door jammed while trying to close the door and would not close.  After several attempts to close the door it closed.  Upon closer inspection of the door it was found that metal had fatigued and cracked around multiple welds on the door frame allowing the weld to separate that hold the door check and intrusion beam in place.  In addition the door pops open when a rough section of roadway is encountered such as a railroad crossing.  Ford is aware of the problem as they have issued a special service message covering the issue.  Ford however refuses to repair this serious safety issue as the vehicle in question has more than 60,000 miles on it and is not eligible for standard warranty repair.  Per Ford Motor company documents the entire door and check assemblies must be replaced to correct the problem.  Ford's documents also indicate that all 2020 and 2021 Ford Escapes are effected by this defect which they are refusing to repair.  As this defect could result in someone falling out of an effected vehicle or being injured as a result of the intrusion beam not being properly secured during a side collision the effected vehicles need to be taken off the road until Ford Motor Company replaces all of the doors that are made from steel that is subject to this fatigue failure problem. </t>
  </si>
  <si>
    <t xml:space="preserve">ESCAPE - 2020. On/or about 8/23/22 the vehicle door jammed while trying to close the door and would not close.  After several attempts to close the door it closed.  Upon closer inspection of the door it was found that metal had fatigued and cracked around multiple welds on the door frame allowing the weld to separate that hold the door check and intrusion beam in place.  In addition the door pops open when a rough section of roadway is encountered such as a railroad crossing.  Ford is aware of the problem as they have issued a special service message covering the issue.  Ford however refuses to repair this serious safety issue as the vehicle in question has more than 60,000 miles on it and is not eligible for standard warranty repair.  Per Ford Motor company documents the entire door and check assemblies must be replaced to correct the problem.  Ford's documents also indicate that all 2020 and 2021 Ford Escapes are effected by this defect which they are refusing to repair.  As this defect could result in someone falling out of an effected vehicle or being injured as a result of the intrusion beam not being properly secured during a side collision the effected vehicles need to be taken off the road until Ford Motor Company replaces all of the doors that are made from steel that is subject to this fatigue failure problem. </t>
  </si>
  <si>
    <t>1FDNE24L46H</t>
  </si>
  <si>
    <t xml:space="preserve">When I go to the lake boating, I always remove my battery from the engine compartment and take it with me as a backup in case my boat battery should fail. on September 26, 2022, when leaving the lake, I reinstalled the battery bas I always do and closed the hood.  It appeared closed when the hood surface aligned with the side panel.  After leaving the boat ramp I turned onto FM 2272 and was accelerating to the posted speed limit of 55.  At 40 mph, all of a sudden, the hood flew up into the windshield shattering it from one side of the vehicle to the other.  My view of the road was completely obstructed as I was covered in pieces of broken glass.  Fortunately, I was able to see the white lane marker through the bottom of the windshield as there was about a 3-inch gap between the bottom of the hood and the bottom of the windshield so I could safely pull my vehicle off the roadway.  I know I closed the hood before leaving the boat ramp and even if I hadn't fully closed the hood the secondary hood latch should have prevented the accident from occurring.  The secondary. latch is not dependent on the release mechanism and is 100% a mechanical device requiring a person to physically push on the release lever under the hood in order to open it.  Had the hood opened while I was on an interstate highway or at night the accident could have been fatal. </t>
  </si>
  <si>
    <t xml:space="preserve">E-250 - 2006. When I go to the lake boating, I always remove my battery from the engine compartment and take it with me as a backup in case my boat battery should fail. on September 26, 2022, when leaving the lake, I reinstalled the battery bas I always do and closed the hood.  It appeared closed when the hood surface aligned with the side panel.  After leaving the boat ramp I turned onto FM 2272 and was accelerating to the posted speed limit of 55.  At 40 mph, all of a sudden, the hood flew up into the windshield shattering it from one side of the vehicle to the other.  My view of the road was completely obstructed as I was covered in pieces of broken glass.  Fortunately, I was able to see the white lane marker through the bottom of the windshield as there was about a 3-inch gap between the bottom of the hood and the bottom of the windshield so I could safely pull my vehicle off the roadway.  I know I closed the hood before leaving the boat ramp and even if I hadn't fully closed the hood the secondary hood latch should have prevented the accident from occurring.  The secondary. latch is not dependent on the release mechanism and is 100% a mechanical device requiring a person to physically push on the release lever under the hood in order to open it.  Had the hood opened while I was on an interstate highway or at night the accident could have been fatal. </t>
  </si>
  <si>
    <t>AM - LORAIN PLANT BUILD</t>
  </si>
  <si>
    <t>1FTFW1EGXJF</t>
  </si>
  <si>
    <t>The contact owns a 2018 Ford F-150. The contact stated while driving at night the passengerâ€™s side headlight became inoperable. The contact stated that the failure became more frequent and the driver's side headlight intermittently failed to operate as needed. The contact stated that the failure persisted after switching from Auto On to the manual setting. The contact stated that after activating the high-beam headlights, the headlights operated as needed. The failure recurred while using the low-beam headlights. The contact stated no warning light was illuminated. The contact had taken the vehicle to an independent mechanic who could not determine the cause of the failure. The vehicle had not been repaired. The contact researched online and related the failure to NHTSA Campaign Number: 20V097000 (Exterior Lighting). The manufacturer had not been informed of the failure. The failure mileage was approximately 127,000.</t>
  </si>
  <si>
    <t>F-150 - 2018. The contact owns a 2018 Ford F-150. The contact stated while driving at night the passengerâ€™s side headlight became inoperable. The contact stated that the failure became more frequent and the driver's side headlight intermittently failed to operate as needed. The contact stated that the failure persisted after switching from Auto On to the manual setting. The contact stated that after activating the high-beam headlights, the headlights operated as needed. The failure recurred while using the low-beam headlights. The contact stated no warning light was illuminated. The contact had taken the vehicle to an independent mechanic who could not determine the cause of the failure. The vehicle had not been repaired. The contact researched online and related the failure to NHTSA Campaign Number: 20V097000 (Exterior Lighting). The manufacturer had not been informed of the failure. The failure mileage was approximately 127,000.</t>
  </si>
  <si>
    <t>3FMCR9D95MR</t>
  </si>
  <si>
    <t>Failed Window Assembly in Tail Gate resulting in broken tail gate window. Driving on A1A, Melbourne Beach FL, 630 am September 20th, 2022 45 mph heard very loud boom and saw that the high pressure cylinders that lift the back window blew apart and shattered the tail gate window obstructing my vision out of the rear window.  The spontaneous combustions of the window assembly blew up and almost made me loose control of the vehicle.  Nothing hit the window from inside or outside of the car. This car has been in maintenance on three other occasions to have the electrically operated systems repaired.  I believe this is a manufacture defect. There is no explanation how this serious incident occurred and I fear for my safety driving this vehicle. I have filed a BBB Auto Claim, case number [XXX]  INFORMATION Redacted PURSUANT TO THE FREEDOM OF INFORMATION ACT (FOIA), 5 U.S.C. 552(B)(6).</t>
  </si>
  <si>
    <t>BRONCO SPORT - 2021. Failed Window Assembly in Tail Gate resulting in broken tail gate window. Driving on A1A, Melbourne Beach FL, 630 am September 20th, 2022 45 mph heard very loud boom and saw that the high pressure cylinders that lift the back window blew apart and shattered the tail gate window obstructing my vision out of the rear window.  The spontaneous combustions of the window assembly blew up and almost made me loose control of the vehicle.  Nothing hit the window from inside or outside of the car. This car has been in maintenance on three other occasions to have the electrically operated systems repaired.  I believe this is a manufacture defect. There is no explanation how this serious incident occurred and I fear for my safety driving this vehicle. I have filed a BBB Auto Claim, case number [XXX]  INFORMATION Redacted PURSUANT TO THE FREEDOM OF INFORMATION ACT (FOIA), 5 U.S.C. 552(B)(6).</t>
  </si>
  <si>
    <t>1FTNF21L13E</t>
  </si>
  <si>
    <t>The contact owns a 2003 Ford F-250. The contact stated that both turn signals and the windshield wipers would intermittently fail to operate as needed. Over time, the failure worsened and the components failed to operate. The dealer and the manufacturer were notified of the failure and informed him that there were no recalls on the vehicle. the contact was referred to the NHTSA Hotline for assistance. The vehicle was not repaired. The failure mileage was approximately 140,000.</t>
  </si>
  <si>
    <t>F-250 - 2003. The contact owns a 2003 Ford F-250. The contact stated that both turn signals and the windshield wipers would intermittently fail to operate as needed. Over time, the failure worsened and the components failed to operate. The dealer and the manufacturer were notified of the failure and informed him that there were no recalls on the vehicle. the contact was referred to the NHTSA Hotline for assistance. The vehicle was not repaired. The failure mileage was approximately 140,000.</t>
  </si>
  <si>
    <t>2FMDK4KC3BB</t>
  </si>
  <si>
    <t xml:space="preserve">The door Ajar is not indicating door is shut therfore I am unable to lock door also dome lights remain on draining battery. I have tried cleaning out area it helps sometimes then goes back to not working. This is a safety issue for me and my kids as I cannot lock my vehicle and my vehicle will not lock making it unsafe while driving. </t>
  </si>
  <si>
    <t xml:space="preserve">EDGE - 2011. The door Ajar is not indicating door is shut therfore I am unable to lock door also dome lights remain on draining battery. I have tried cleaning out area it helps sometimes then goes back to not working. This is a safety issue for me and my kids as I cannot lock my vehicle and my vehicle will not lock making it unsafe while driving. </t>
  </si>
  <si>
    <t>2FMTK3K87FB</t>
  </si>
  <si>
    <t xml:space="preserve">The contact owns a 2015 Ford Edge. The contact stated that the rear trunk door would intermittently fail to open and on other occasions would not stay closed. The vehicle was taken to the local dealer who inspected the vehicle but no service was performed. After retrieving the vehicle, the contact discovered that the doors on the vehicle could no longer be opened using the key fob or while using the key manually. The cause of the failure was not yet determined. The local dealer was notified of the failure. The manufacturer was not yet contacted. The failure mileage was 68,000.        </t>
  </si>
  <si>
    <t>COUNTY FORD</t>
  </si>
  <si>
    <t xml:space="preserve">EDGE - 2015. The contact owns a 2015 Ford Edge. The contact stated that the rear trunk door would intermittently fail to open and on other occasions would not stay closed. The vehicle was taken to the local dealer who inspected the vehicle but no service was performed. After retrieving the vehicle, the contact discovered that the doors on the vehicle could no longer be opened using the key fob or while using the key manually. The cause of the failure was not yet determined. The local dealer was notified of the failure. The manufacturer was not yet contacted. The failure mileage was 68,000.        </t>
  </si>
  <si>
    <t>1FT7W3BT9HE</t>
  </si>
  <si>
    <t xml:space="preserve">The contact owns a 2017 Ford F-350. The contact stated that while hauling a trailer and reversing, the powered tailgate erroneously opened and struck the trailer. During the failure, the tailgate and the trailer were damaged. The cause of the failure was not yet determined. The manufacturer and local dealer were not notified of the failure. The VIN was not available. The failure mileage was 103,000.        </t>
  </si>
  <si>
    <t xml:space="preserve">F-350 - 2017. The contact owns a 2017 Ford F-350. The contact stated that while hauling a trailer and reversing, the powered tailgate erroneously opened and struck the trailer. During the failure, the tailgate and the trailer were damaged. The cause of the failure was not yet determined. The manufacturer and local dealer were not notified of the failure. The VIN was not available. The failure mileage was 103,000.        </t>
  </si>
  <si>
    <t>TOWN CAR</t>
  </si>
  <si>
    <t>1LNLM81W0VY</t>
  </si>
  <si>
    <t>This has happened to me 3 times in the past 3 months. While driving interstate highway at night and traveling 65 to 70 miles per hr., without any warning or symptoms, the headlights turn off. They then turn on and off a few times and then seem to correct themselves and stay on. This happens on trips after 1 hour or more. Has never occurred on shorter trips under 1 hour. Very dangerous and scary when it is so dark you can't see to pull over off the highway and also worried about vehicles approaching from behind not being able to see you in time. I replaced the headlight switch last week thinking that was the problem, but it happened again last night on my trip back from N.Y.</t>
  </si>
  <si>
    <t>TOWN CAR - 1997. This has happened to me 3 times in the past 3 months. While driving interstate highway at night and traveling 65 to 70 miles per hr., without any warning or symptoms, the headlights turn off. They then turn on and off a few times and then seem to correct themselves and stay on. This happens on trips after 1 hour or more. Has never occurred on shorter trips under 1 hour. Very dangerous and scary when it is so dark you can't see to pull over off the highway and also worried about vehicles approaching from behind not being able to see you in time. I replaced the headlight switch last week thinking that was the problem, but it happened again last night on my trip back from N.Y.</t>
  </si>
  <si>
    <t>3FTTW8E38NR</t>
  </si>
  <si>
    <t>Headlights will sometimes not turn off even if the vehicle is completely shut down. Headlights will remain on and I'm concerned the battery will drain. It happened immediately after taking delivery but it is intermittent. I have since found that other models of Ford have a service bulletin for the same part in different models including Mach-E (SSM 50869) and F-150 (SSM 51058).  The same SSM should also apply to 2022 Ford Mavericks like mine.</t>
  </si>
  <si>
    <t>MAVERICK - 2022. Headlights will sometimes not turn off even if the vehicle is completely shut down. Headlights will remain on and I'm concerned the battery will drain. It happened immediately after taking delivery but it is intermittent. I have since found that other models of Ford have a service bulletin for the same part in different models including Mach-E (SSM 50869) and F-150 (SSM 51058).  The same SSM should also apply to 2022 Ford Mavericks like mine.</t>
  </si>
  <si>
    <t>Door handle failures (inside the vehicle) are very well documented and very well known to break off the mechanism required to open the door. This isn't just a minor annoyance, it is a MAJOR SAFETY HAZARD, caused by either poor design, poor materials, poor process control, poor validation testing, poor part quality or poor management in concealing this as not being worthy of a recall. How many lives are you willing to risk before doing a recall? The problem has been well known &amp; documented for well over a decade, and it is still happening in the field. If someone has not died from this door lever failure it is only a matter of time. My family's lives are in jeopardy every time we drive this vehicle with a known likelihood of the door handles failing to open the door.   You may not be able to open any other door, depending on the damage from an auto accident, but Ford has not taken responsibility for this high-risk to life and limb of its occupants. For such a cheap injection molded plastic part with no glass-fill, it is apparent that you went with the cheapest material possible. You've done it for over a DECADE and choose to ignore the problem until someone sues you or dies as a result of this safety problem. Whether it is a knitline defect you have no process controls to prevent part weakness, or the excessively small part fillet, or the material thickness, subpar material properties or molded part process flow problems, Ford is clearly cutting corners on the design &amp; manufacturing of well documented and well known failures in the field.  This is unacceptable, requiring your customers to waste over $200 every time it breaks, all the while being unconcerned about the serious safety risk to occupants in your vehicles. This is the problem with unethical engineering and business practices in the automobile industry. You will be held accountable only when someone dies from your decades of negligence &amp; disregard for the safety of your customers.</t>
  </si>
  <si>
    <t>FUSION - 2012. Door handle failures (inside the vehicle) are very well documented and very well known to break off the mechanism required to open the door. This isn't just a minor annoyance, it is a MAJOR SAFETY HAZARD, caused by either poor design, poor materials, poor process control, poor validation testing, poor part quality or poor management in concealing this as not being worthy of a recall. How many lives are you willing to risk before doing a recall? The problem has been well known &amp; documented for well over a decade, and it is still happening in the field. If someone has not died from this door lever failure it is only a matter of time. My family's lives are in jeopardy every time we drive this vehicle with a known likelihood of the door handles failing to open the door.   You may not be able to open any other door, depending on the damage from an auto accident, but Ford has not taken responsibility for this high-risk to life and limb of its occupants. For such a cheap injection molded plastic part with no glass-fill, it is apparent that you went with the cheapest material possible. You've done it for over a DECADE and choose to ignore the problem until someone sues you or dies as a result of this safety problem. Whether it is a knitline defect you have no process controls to prevent part weakness, or the excessively small part fillet, or the material thickness, subpar material properties or molded part process flow problems, Ford is clearly cutting corners on the design &amp; manufacturing of well documented and well known failures in the field.  This is unacceptable, requiring your customers to waste over $200 every time it breaks, all the while being unconcerned about the serious safety risk to occupants in your vehicles. This is the problem with unethical engineering and business practices in the automobile industry. You will be held accountable only when someone dies from your decades of negligence &amp; disregard for the safety of your customers.</t>
  </si>
  <si>
    <t>1FTFW1E54NF</t>
  </si>
  <si>
    <t>The contact owns a 2022 Ford F-150. The contact stated that while driving in inclement weather, the windshield wipers inadvertently failed to function as needed. The contact stated that he checked the windshield wipers and noticed that the driverâ€™s and passengerâ€™s side woodruff key had separated. The vehicle was repaired; however, the failure recurred with the driverâ€™s side woodruff key. The dealer was not notified of the failure. The vehicle was not repaired. The manufacturer was notified of the failure and the contact was advised to take the vehicle to the dealer for assistance. The failure mileage was approximately 13,000.</t>
  </si>
  <si>
    <t>F-150 - 2022. The contact owns a 2022 Ford F-150. The contact stated that while driving in inclement weather, the windshield wipers inadvertently failed to function as needed. The contact stated that he checked the windshield wipers and noticed that the driverâ€™s and passengerâ€™s side woodruff key had separated. The vehicle was repaired; however, the failure recurred with the driverâ€™s side woodruff key. The dealer was not notified of the failure. The vehicle was not repaired. The manufacturer was notified of the failure and the contact was advised to take the vehicle to the dealer for assistance. The failure mileage was approximately 13,000.</t>
  </si>
  <si>
    <t>1FTEW1EP2NF</t>
  </si>
  <si>
    <t xml:space="preserve">Windshield wipers stopped working. Restarted the truck and this happened repeatedly every 3-5 minutes. Electronic curtesy wiper control also disabled on the screen. (Can't turn off function) </t>
  </si>
  <si>
    <t xml:space="preserve">F-150 - 2022. Windshield wipers stopped working. Restarted the truck and this happened repeatedly every 3-5 minutes. Electronic curtesy wiper control also disabled on the screen. (Can't turn off function) </t>
  </si>
  <si>
    <t>Front passenger door will not unlock with key fob or driver door unlock button.  Had repaired at Ford house once, currently in again as of 10/3/22</t>
  </si>
  <si>
    <t>F-150 - 2020. Front passenger door will not unlock with key fob or driver door unlock button.  Had repaired at Ford house once, currently in again as of 10/3/22</t>
  </si>
  <si>
    <t>1FMJU1HT7KE</t>
  </si>
  <si>
    <t>The contact owns a 2019 Ford Expedition. The contact stated that the vehicle was taken to the local dealer for maintenance service and he was informed that the rear passengerâ€™s side strut was leaking and needed to be replaced. The vehicle was repaired. The contact stated that while driving at various speeds, he heard an abnormal sound coming from the front of the vehicle. The contact stated no warning light was illuminated. The contact took the vehicle back to the local dealer and the vehicle was diagnosed and the contact was informed that the front passengerâ€™s side strut needed to be replaced. The vehicle was not repaired. The manufacturer was informed of the failure. The failure mileage was 24,195.</t>
  </si>
  <si>
    <t>DOOR | STRUT</t>
  </si>
  <si>
    <t>Cutter Ford, Inc.</t>
  </si>
  <si>
    <t>EXPEDITION - 2019. The contact owns a 2019 Ford Expedition. The contact stated that the vehicle was taken to the local dealer for maintenance service and he was informed that the rear passengerâ€™s side strut was leaking and needed to be replaced. The vehicle was repaired. The contact stated that while driving at various speeds, he heard an abnormal sound coming from the front of the vehicle. The contact stated no warning light was illuminated. The contact took the vehicle back to the local dealer and the vehicle was diagnosed and the contact was informed that the front passengerâ€™s side strut needed to be replaced. The vehicle was not repaired. The manufacturer was informed of the failure. The failure mileage was 24,195.</t>
  </si>
  <si>
    <t>The contact owns a 2022 Ford Transit. The contact stated that the passenger's side rear sliding door failed to close properly. The vehicle was taken to the dealer and the dealer advised him to apply force to close the door. The vehicle was not repaired. The manufacturer was not made aware of the failure. The failure mileage was approximately 100.</t>
  </si>
  <si>
    <t>U.S. Virgin Islands</t>
  </si>
  <si>
    <t>Metro Motors Ford</t>
  </si>
  <si>
    <t>VI</t>
  </si>
  <si>
    <t>TRANSIT - 2022. The contact owns a 2022 Ford Transit. The contact stated that the passenger's side rear sliding door failed to close properly. The vehicle was taken to the dealer and the dealer advised him to apply force to close the door. The vehicle was not repaired. The manufacturer was not made aware of the failure. The failure mileage was approximately 100.</t>
  </si>
  <si>
    <t xml:space="preserve">On multiple occasions the wipers have stop working while raining. The bounce back and forth about an inch. This on at least 4 separate occasions forces us to pull over on the side of the road, including the highway. With not being able to see the shoulder well, we had to slow way down causing a potential hazard for other vehicles on the road as we try and navigate to the side of the road. Restarting the vehicle does not seem to do the trick. Sometimes stopping the wipers, picking them off the windshield and letting them smack on the window. This sometimes works. This increases the risk for severe injury on the side of the road outside the car in less than ideal driving conditions. I have taken the car to the dealership multiple times and they refuse to do anything because they cannot duplicate the issue. I showed them videos and did not car. Called ford, opened case with them. They did not do anything after 2 weeks. They've given me no suggestion or offered any solution or option. The last time it was a downpour and could not see anything. I had to slow down to less than 20mph, stick my head out the window to try and find a place to pull off as this road did not have a shoulder. </t>
  </si>
  <si>
    <t xml:space="preserve">EXPLORER - 2020. On multiple occasions the wipers have stop working while raining. The bounce back and forth about an inch. This on at least 4 separate occasions forces us to pull over on the side of the road, including the highway. With not being able to see the shoulder well, we had to slow way down causing a potential hazard for other vehicles on the road as we try and navigate to the side of the road. Restarting the vehicle does not seem to do the trick. Sometimes stopping the wipers, picking them off the windshield and letting them smack on the window. This sometimes works. This increases the risk for severe injury on the side of the road outside the car in less than ideal driving conditions. I have taken the car to the dealership multiple times and they refuse to do anything because they cannot duplicate the issue. I showed them videos and did not car. Called ford, opened case with them. They did not do anything after 2 weeks. They've given me no suggestion or offered any solution or option. The last time it was a downpour and could not see anything. I had to slow down to less than 20mph, stick my head out the window to try and find a place to pull off as this road did not have a shoulder. </t>
  </si>
  <si>
    <t>2FAHP71V28X</t>
  </si>
  <si>
    <t>The contact owns a 2008 Ford Crown Victoria. The contact stated while driving 55 MPH in a dark area with the high beam headlights activated, the headlights became inoperable. There was no warning light illuminated. The contact stated that the low beam headlights were activated to continue driving. The vehicle was not taken to the dealer. The contact stated she replaced the headlights and the fuse but the failure continued. The manufacturer was not contacted. The failure mileage was 121,924.</t>
  </si>
  <si>
    <t>CROWN VICTORIA - 2008. The contact owns a 2008 Ford Crown Victoria. The contact stated while driving 55 MPH in a dark area with the high beam headlights activated, the headlights became inoperable. There was no warning light illuminated. The contact stated that the low beam headlights were activated to continue driving. The vehicle was not taken to the dealer. The contact stated she replaced the headlights and the fuse but the failure continued. The manufacturer was not contacted. The failure mileage was 121,924.</t>
  </si>
  <si>
    <t>5LMCJ1C98NU</t>
  </si>
  <si>
    <t xml:space="preserve">The contact owns a 2022 Lincoln Corsair. The contact stated that while driving 76 MPH a loud booming sound suddenly occurred when the front section of the panoramic sunroof exploded and shattered. Moments later, the glass from the shattered sunroof fell into to vehicle hitting the driver. While attempting to prevent the glass from striking the head, the driverâ€™s right hand and arm sustained lacerations and bruising from the falling shards of glass. The injuries did not require medical treatment. Additionally, the front driverâ€™s side and passengerâ€™s side seats were damaged by the falling glass. The contact indicated that no objects had struck the vehicle to cause the failure to occur. The cause of the failure was not yet determined. The local dealer and manufacturer were notified of the failure. The failure mileage was 13,000.         </t>
  </si>
  <si>
    <t xml:space="preserve">Access Ford Lincoln of Corpus </t>
  </si>
  <si>
    <t xml:space="preserve">CORSAIR - 2022. The contact owns a 2022 Lincoln Corsair. The contact stated that while driving 76 MPH a loud booming sound suddenly occurred when the front section of the panoramic sunroof exploded and shattered. Moments later, the glass from the shattered sunroof fell into to vehicle hitting the driver. While attempting to prevent the glass from striking the head, the driverâ€™s right hand and arm sustained lacerations and bruising from the falling shards of glass. The injuries did not require medical treatment. Additionally, the front driverâ€™s side and passengerâ€™s side seats were damaged by the falling glass. The contact indicated that no objects had struck the vehicle to cause the failure to occur. The cause of the failure was not yet determined. The local dealer and manufacturer were notified of the failure. The failure mileage was 13,000.         </t>
  </si>
  <si>
    <t>2FMPK4APXNB</t>
  </si>
  <si>
    <t>The contact owns a 2022 Ford Edge. The contact stated while driving at 60 MPH, the sunroof exploded. The shade guard was closed at the time of the failure. The contact did not sustain any injuries. The contact veered to the side of the road for a moment. The contact was able to continue driving. The vehicle was taken to the dealer where it was diagnosed that the sunroof needed to be replaced. The vehicle was not repaired. The vehicle was then taken to a auto body shop where it was being repaired. The manufacturer was notified of the failure but provided no assistance. The failure mileage was approximately 20,000.</t>
  </si>
  <si>
    <t>Baytown Ford</t>
  </si>
  <si>
    <t>EDGE - 2022. The contact owns a 2022 Ford Edge. The contact stated while driving at 60 MPH, the sunroof exploded. The shade guard was closed at the time of the failure. The contact did not sustain any injuries. The contact veered to the side of the road for a moment. The contact was able to continue driving. The vehicle was taken to the dealer where it was diagnosed that the sunroof needed to be replaced. The vehicle was not repaired. The vehicle was then taken to a auto body shop where it was being repaired. The manufacturer was notified of the failure but provided no assistance. The failure mileage was approximately 20,000.</t>
  </si>
  <si>
    <t>1FMCU5K38BK</t>
  </si>
  <si>
    <t xml:space="preserve">I AM A 79 YEAR OLD DISABLED MAN WHEN I STOPPED AT TH SPOKANE VA HOSPITAL THE DRIVER'S DOOR WOULD NOT UNLOCK. I TRIED EVERYTHING I COULD AND COULD NOT UNLOCK THE DOOR.TO GET OUT.EVEN THE KEY IS ONLY AN ELECTRIC SWITCH THERE IS NO MECHANICAL WAY TO OPEN THE DOOR. IF I HAD BEEN IN AN ACCIDENT AND THE CAR WAS ON FIRE I WOULD HAVE DIED. AS IS I HAD AN EXTREMELY DIFICULT TIME CLIMBING OUT OF THE CAR. I DROVE TO A FORD DEALER TO SEE IF THEY COULD FIX IT BUT THEY TOLD ME IT WOULD BE TWO OR MORE WEEKS BEFORE THEY COULD HELP ME. I ASKED THEM IF I HAD TO STAY IN THAT CAR FOR ALL THAT TIME. </t>
  </si>
  <si>
    <t xml:space="preserve">ESCAPE - 2011. I AM A 79 YEAR OLD DISABLED MAN WHEN I STOPPED AT TH SPOKANE VA HOSPITAL THE DRIVER'S DOOR WOULD NOT UNLOCK. I TRIED EVERYTHING I COULD AND COULD NOT UNLOCK THE DOOR.TO GET OUT.EVEN THE KEY IS ONLY AN ELECTRIC SWITCH THERE IS NO MECHANICAL WAY TO OPEN THE DOOR. IF I HAD BEEN IN AN ACCIDENT AND THE CAR WAS ON FIRE I WOULD HAVE DIED. AS IS I HAD AN EXTREMELY DIFICULT TIME CLIMBING OUT OF THE CAR. I DROVE TO A FORD DEALER TO SEE IF THEY COULD FIX IT BUT THEY TOLD ME IT WOULD BE TWO OR MORE WEEKS BEFORE THEY COULD HELP ME. I ASKED THEM IF I HAD TO STAY IN THAT CAR FOR ALL THAT TIME. </t>
  </si>
  <si>
    <t>3MEDM0L39AR</t>
  </si>
  <si>
    <t xml:space="preserve">My head lights are NOT sufficient. It does not have the option for 2 bulbs. I have changed out the bulbs 3 times while owning this vehicle and from the first night I drove it after owning it, I noticed the lights where very off. I drive around town  and on dark roads where there is NO Road LIGHTS at night with my head lights on Bright and I DO NOT get brighted back. I have hit an animal due to the lights not being bright.  I fear driving the car at night or where it's to dark because the light assembly is not proper.  No warning lights.  </t>
  </si>
  <si>
    <t>CAB LIGHTS | NOT SUFFICIENT</t>
  </si>
  <si>
    <t xml:space="preserve">MILAN - 2010. My head lights are NOT sufficient. It does not have the option for 2 bulbs. I have changed out the bulbs 3 times while owning this vehicle and from the first night I drove it after owning it, I noticed the lights where very off. I drive around town  and on dark roads where there is NO Road LIGHTS at night with my head lights on Bright and I DO NOT get brighted back. I have hit an animal due to the lights not being bright.  I fear driving the car at night or where it's to dark because the light assembly is not proper.  No warning lights.  </t>
  </si>
  <si>
    <t>3FADP4AJ9EM</t>
  </si>
  <si>
    <t xml:space="preserve">I opened the back passenger door and now it wont shut. </t>
  </si>
  <si>
    <t xml:space="preserve">FIESTA - 2014. I opened the back passenger door and now it wont shut. </t>
  </si>
  <si>
    <t>3FA6P0T93GR</t>
  </si>
  <si>
    <t>All the exterior lights went out. None of them will come on.</t>
  </si>
  <si>
    <t>FUSION - 2016. All the exterior lights went out. None of them will come on.</t>
  </si>
  <si>
    <t>1FMCU0G6XLU</t>
  </si>
  <si>
    <t xml:space="preserve">Front Drivers Side Door makes a popping noise when opening and closing.  Cannot open door all the way.  Also, window will not roll up or down unless door is open.  Took car to body shop place to find out the cause.  According to them, spot welds on the door broke off.  Concerned about damage to door and would not be able to get out of car through window if window is not able to be rolled down.  Additionally, my research of the problem online has shown that this problem appears to be a common issue with the 2020 Ford Escape.  </t>
  </si>
  <si>
    <t xml:space="preserve">ESCAPE - 2020. Front Drivers Side Door makes a popping noise when opening and closing.  Cannot open door all the way.  Also, window will not roll up or down unless door is open.  Took car to body shop place to find out the cause.  According to them, spot welds on the door broke off.  Concerned about damage to door and would not be able to get out of car through window if window is not able to be rolled down.  Additionally, my research of the problem online has shown that this problem appears to be a common issue with the 2020 Ford Escape.  </t>
  </si>
  <si>
    <t>3FADP4BJXCM</t>
  </si>
  <si>
    <t>The contact owns a 2012 Ford Fiesta. The contact stated that after starting the vehicle, the headlights failed to illuminate. The contact stated that later while driving, they then illuminated independently. No warning lights were illuminated. The failure became recurrent and the low beam headlights no longer illuminated and only the high beam headlights illuminated. The vehicle had not yet been taken to an independent mechanic or dealer for diagnosis or repair. The manufacturer was made aware of the failure and informed that the diagnosis and repairs were the contact's responsibility and he was advised to file a complaint with the NHTSA Hotline. The approximate failure mileage was 140,000.</t>
  </si>
  <si>
    <t>FIESTA - 2012. The contact owns a 2012 Ford Fiesta. The contact stated that after starting the vehicle, the headlights failed to illuminate. The contact stated that later while driving, they then illuminated independently. No warning lights were illuminated. The failure became recurrent and the low beam headlights no longer illuminated and only the high beam headlights illuminated. The vehicle had not yet been taken to an independent mechanic or dealer for diagnosis or repair. The manufacturer was made aware of the failure and informed that the diagnosis and repairs were the contact's responsibility and he was advised to file a complaint with the NHTSA Hotline. The approximate failure mileage was 140,000.</t>
  </si>
  <si>
    <t>I came home from work last evening and when I opened my car door it sounded like it was falling off.  I got my husband we looked at it and could see nothing.  I call 5 Ford Dealerships because I have the premium warranty with 100,000 miles coverage. I was told what was wrong with my car the welds inside the door was broken and that it wasn't covered under the warranty and its about $3000 to fix the car.  I was told not to roll my window down because it would likely break.  I was also told that this is a problem with the Ford Escapes.  All 5 dealerships know of this issue. I was told that the only thing my warranty covers is mechanical I told them that since I cannot use my window that makes it mechanical.  It is also a safety issue because my window could break and I or someone in the back seat could be cut.  I spoke with [XXX] a customer rep for Ford she told me she is working with others and that Ford would cover maybe 60% of the cost.  INFORMATION Redacted PURSUANT TO THE FREEDOM OF INFORMATION ACT (FOIA), 5 U.S.C. 552(B)(6).</t>
  </si>
  <si>
    <t>ESCAPE - 2020. I came home from work last evening and when I opened my car door it sounded like it was falling off.  I got my husband we looked at it and could see nothing.  I call 5 Ford Dealerships because I have the premium warranty with 100,000 miles coverage. I was told what was wrong with my car the welds inside the door was broken and that it wasn't covered under the warranty and its about $3000 to fix the car.  I was told not to roll my window down because it would likely break.  I was also told that this is a problem with the Ford Escapes.  All 5 dealerships know of this issue. I was told that the only thing my warranty covers is mechanical I told them that since I cannot use my window that makes it mechanical.  It is also a safety issue because my window could break and I or someone in the back seat could be cut.  I spoke with [XXX] a customer rep for Ford she told me she is working with others and that Ford would cover maybe 60% of the cost.  INFORMATION Redacted PURSUANT TO THE FREEDOM OF INFORMATION ACT (FOIA), 5 U.S.C. 552(B)(6).</t>
  </si>
  <si>
    <t>1FTEW1E46LF</t>
  </si>
  <si>
    <t xml:space="preserve">Wiper motor is non operational. It has been verified by dealer part is non operational.  Non operational wipers put myself and others at risk if there would be visual obscurities that would need to be removed during vehicle operation. The only sign was a loud grinding noise for a few wipes prior to operation ceasing. </t>
  </si>
  <si>
    <t xml:space="preserve">F-150 - 2020. Wiper motor is non operational. It has been verified by dealer part is non operational.  Non operational wipers put myself and others at risk if there would be visual obscurities that would need to be removed during vehicle operation. The only sign was a loud grinding noise for a few wipes prior to operation ceasing. </t>
  </si>
  <si>
    <t>1FM5K8GT9HG</t>
  </si>
  <si>
    <t>The contact owns a 2017 Ford Explorer. The contact stated that while driving at 80 MPH, the driver's side front windshield molding detached. The dealer was made aware of the failure; however, the vehicle was not diagnosed nor repaired. The manufacturer was made aware of the failure and informed the contact that there was no recall associated with the VIN and that the replacement part was not covered under warranty. The failure mileage was approximately 59,000.</t>
  </si>
  <si>
    <t>Helena Motors</t>
  </si>
  <si>
    <t>MT</t>
  </si>
  <si>
    <t>EXPLORER - 2017. The contact owns a 2017 Ford Explorer. The contact stated that while driving at 80 MPH, the driver's side front windshield molding detached. The dealer was made aware of the failure; however, the vehicle was not diagnosed nor repaired. The manufacturer was made aware of the failure and informed the contact that there was no recall associated with the VIN and that the replacement part was not covered under warranty. The failure mileage was approximately 59,000.</t>
  </si>
  <si>
    <t>Sunroof leaked &amp; water dripped into top center light assembly and down either side of the windshield support frames, then into the back of the plastic panels under them, continuing down the supports that lead to far left &amp; right frames and into the carpet under the rubber mats.Very concerned about water mixing with electrical parts of the lights in the overhead area over the dash &amp; starting a fire.Tried to open sun roof so I could wipe the channels dry and reclose sunroof but the electric components to it stopped working probably due to water damage,so sunroof was now partially opened to the environment. Vehicle is available at my home in my driveway mostly covered by a blue tarp until I take it to the Ford dealer next week on Thursday to get inspected,checked &amp; fixed (I hope).Was initially scared the water leak mixing with electricity of the overhead front lights &amp; dripping behind the dash panel on either side of the front seats might create a spark and catch something on fire, but got fortunate and didnâ€™t happen.Do not know if Ford dealer can reproduce it until they check it next weeThurs, but one of representatives at dealership repair shop mentioned they are aware of a common problem where if the sunroof is not cleaned &amp; checked regularly the drain channels can get clogged and cause water to leak inside the car-my reply â€œwhy would Ford built car that leaks through the roof when it rainsâ€, could leak into electrical components inside the car-got no reply. Asked if this was the problem if Ford would fix it and pay for it and reply was we have to check it first to see what causes it and go from there. Told them I donâ€™t use the sunroof and have not opened it, and was told it can still happen.Best friend saw it, have not reported it to police, insurance company will not look at it unless I submit a claim which I havenâ€™t yet.Waiting to hear how much it will cost.No warning signs of problem until water started dripping from front overhead lights.</t>
  </si>
  <si>
    <t>EXPLORER - 2017. Sunroof leaked &amp; water dripped into top center light assembly and down either side of the windshield support frames, then into the back of the plastic panels under them, continuing down the supports that lead to far left &amp; right frames and into the carpet under the rubber mats.Very concerned about water mixing with electrical parts of the lights in the overhead area over the dash &amp; starting a fire.Tried to open sun roof so I could wipe the channels dry and reclose sunroof but the electric components to it stopped working probably due to water damage,so sunroof was now partially opened to the environment. Vehicle is available at my home in my driveway mostly covered by a blue tarp until I take it to the Ford dealer next week on Thursday to get inspected,checked &amp; fixed (I hope).Was initially scared the water leak mixing with electricity of the overhead front lights &amp; dripping behind the dash panel on either side of the front seats might create a spark and catch something on fire, but got fortunate and didnâ€™t happen.Do not know if Ford dealer can reproduce it until they check it next weeThurs, but one of representatives at dealership repair shop mentioned they are aware of a common problem where if the sunroof is not cleaned &amp; checked regularly the drain channels can get clogged and cause water to leak inside the car-my reply â€œwhy would Ford built car that leaks through the roof when it rainsâ€, could leak into electrical components inside the car-got no reply. Asked if this was the problem if Ford would fix it and pay for it and reply was we have to check it first to see what causes it and go from there. Told them I donâ€™t use the sunroof and have not opened it, and was told it can still happen.Best friend saw it, have not reported it to police, insurance company will not look at it unless I submit a claim which I havenâ€™t yet.Waiting to hear how much it will cost.No warning signs of problem until water started dripping from front overhead lights.</t>
  </si>
  <si>
    <t>1LNHL9EK3EG</t>
  </si>
  <si>
    <t>Both mirrors continue to show that there is an obstruction in the mirrors.  The mirror warning stays illuminated.   Upon vehicle start up, the BLIS and Cross Traffic warning indicates the system is inoperable.  Both side obstacle detection control modules have been replaced.  The dealer is having issues getting the system to work.  Parts are available for inspection.</t>
  </si>
  <si>
    <t>MKS - 2014. Both mirrors continue to show that there is an obstruction in the mirrors.  The mirror warning stays illuminated.   Upon vehicle start up, the BLIS and Cross Traffic warning indicates the system is inoperable.  Both side obstacle detection control modules have been replaced.  The dealer is having issues getting the system to work.  Parts are available for inspection.</t>
  </si>
  <si>
    <t>The contact owns a 2013 Ford Edge. The contact stated that while starting the vehicle or driving at various speeds, the door ajar warning light illuminated the rear passengerâ€™s side door on multiple occasions. The contact stated that after closing the door, an audible alarm was heard, and the door ajar warning light remained illuminated. Additionally, the contact stated that the interior light remained illuminated after the vehicle was turned off, leading to the battery being drained. An independent mechanic went to the residence to replace the battery. The vehicle was then taken to a local dealer and the rear passengerâ€™s side door latch was replaced. The vehicle was repaired; however, the failure recurred. The door ajar alarm and warning light was illuminated for the rear passengerâ€™s door and later caused the battery to drain again. An independent mechanic went to the residence and the battery was replaced. The vehicle was then taken back to the local dealer where the door latch was replaced again. The vehicle was repaired. The manufacturer was not made aware of the failure. The approximate failure mileage was unknown.</t>
  </si>
  <si>
    <t>Banner Ford of Monroe</t>
  </si>
  <si>
    <t>LA</t>
  </si>
  <si>
    <t>EDGE - 2013. The contact owns a 2013 Ford Edge. The contact stated that while starting the vehicle or driving at various speeds, the door ajar warning light illuminated the rear passengerâ€™s side door on multiple occasions. The contact stated that after closing the door, an audible alarm was heard, and the door ajar warning light remained illuminated. Additionally, the contact stated that the interior light remained illuminated after the vehicle was turned off, leading to the battery being drained. An independent mechanic went to the residence to replace the battery. The vehicle was then taken to a local dealer and the rear passengerâ€™s side door latch was replaced. The vehicle was repaired; however, the failure recurred. The door ajar alarm and warning light was illuminated for the rear passengerâ€™s door and later caused the battery to drain again. An independent mechanic went to the residence and the battery was replaced. The vehicle was then taken back to the local dealer where the door latch was replaced again. The vehicle was repaired. The manufacturer was not made aware of the failure. The approximate failure mileage was unknown.</t>
  </si>
  <si>
    <t>1FADP5BU1FL</t>
  </si>
  <si>
    <t>Outside brake lights stayed on after car was turned off.  I see recalls on other 2015 Ford models for the same issue but mine is not on the list and I have to pay $748 for the repair.</t>
  </si>
  <si>
    <t>C-MAX - 2015. Outside brake lights stayed on after car was turned off.  I see recalls on other 2015 Ford models for the same issue but mine is not on the list and I have to pay $748 for the repair.</t>
  </si>
  <si>
    <t>1FM5K8D86HG</t>
  </si>
  <si>
    <t xml:space="preserve">The APIM module failed in our 2017 Ford Explorer. The module failed so the windshield wipers do not work, the turn signals do not work, the heater does not work, the speedometer does not work, the tachometer does not work, the temperature gauge does not work, the fuel gauge does not work, the center display does not work, the reverse camera does not work and the radio will not turn off and the center display lights will not turn off.  </t>
  </si>
  <si>
    <t xml:space="preserve">EXPLORER - 2017. The APIM module failed in our 2017 Ford Explorer. The module failed so the windshield wipers do not work, the turn signals do not work, the heater does not work, the speedometer does not work, the tachometer does not work, the temperature gauge does not work, the fuel gauge does not work, the center display does not work, the reverse camera does not work and the radio will not turn off and the center display lights will not turn off.  </t>
  </si>
  <si>
    <t>1FBSS3BL9DD</t>
  </si>
  <si>
    <t xml:space="preserve">The passenger doors on the back of this van do not latch properly.  Oddly enough almost EVERY Ford Model from this year has a recall for the same door latches-but not this model.  I'm not sure why this hasn't been recalled except that maybe because there are less of these model Fords on the road-less reports have been made.  </t>
  </si>
  <si>
    <t xml:space="preserve">E-350 - 2013. The passenger doors on the back of this van do not latch properly.  Oddly enough almost EVERY Ford Model from this year has a recall for the same door latches-but not this model.  I'm not sure why this hasn't been recalled except that maybe because there are less of these model Fords on the road-less reports have been made.  </t>
  </si>
  <si>
    <t>1FTEW1EFXGK</t>
  </si>
  <si>
    <t xml:space="preserve">Used the remote start and came out to the truck and got in to a cab full of smoke, shut the truck off and found a electrical fire in the rear defrost system </t>
  </si>
  <si>
    <t>REAR WINDOW DEFROSTER | MALFUNCTION</t>
  </si>
  <si>
    <t xml:space="preserve">F-150 - 2016. Used the remote start and came out to the truck and got in to a cab full of smoke, shut the truck off and found a electrical fire in the rear defrost system </t>
  </si>
  <si>
    <t>1FMCU0H64LU</t>
  </si>
  <si>
    <t>Heard a large popping noise when open door driver side tack weld to hinge popped off holes in door</t>
  </si>
  <si>
    <t>ESCAPE - 2020. Heard a large popping noise when open door driver side tack weld to hinge popped off holes in door</t>
  </si>
  <si>
    <t>I came out to my car after work and the sunroof had exploded and was heaving upwards</t>
  </si>
  <si>
    <t>EDGE - 2019. I came out to my car after work and the sunroof had exploded and was heaving upwards</t>
  </si>
  <si>
    <t>1FMJK1MT4ME</t>
  </si>
  <si>
    <t>The contact owns a 2021 Ford Expedition. The contact stated while driving approximately 80 MPH, the sunroof inadvertently exploded. No warning light was illuminated. The vehicle was taken to the dealer where the cause of the failure could not be determined. The vehicle was repaired. The manufacturer was notified of the failure and a case number was provided. The contact was advised to call the NHTSA Hotline for assistance. The failure mileage was approximately 18,000.</t>
  </si>
  <si>
    <t>AutoNation Ford Wolfchase</t>
  </si>
  <si>
    <t>EXPEDITION - 2021. The contact owns a 2021 Ford Expedition. The contact stated while driving approximately 80 MPH, the sunroof inadvertently exploded. No warning light was illuminated. The vehicle was taken to the dealer where the cause of the failure could not be determined. The vehicle was repaired. The manufacturer was notified of the failure and a case number was provided. The contact was advised to call the NHTSA Hotline for assistance. The failure mileage was approximately 18,000.</t>
  </si>
  <si>
    <t xml:space="preserve">Windshield wiper doesnâ€™t work into a raining time. </t>
  </si>
  <si>
    <t xml:space="preserve">F-150 - 2022. Windshield wiper doesnâ€™t work into a raining time. </t>
  </si>
  <si>
    <t>1FMDE5AH1NL</t>
  </si>
  <si>
    <t>The contact owns a 2022 Ford Bronco. The contact stated while the vehicle was parked and not driven for more than 30 minutes, the headlights turned on independently. The contact stated that the failure had been intermittent however, the frequency of the failure had increased. The contact stated that the headlights warning light was illuminated. The contact stated that the four-position headlight dial could be rotated beyond the point where the markers on the dial indicated the level of lighting. The contact had not taken the vehicle to a local dealer. The vehicle had not been diagnosed and had not been repaired. The manufacturer had been informed of the failure. The contact researched online and related the failure to NHTSA ID Number: 10214159 (Exterior Lighting). The failure mileage was 2,177.</t>
  </si>
  <si>
    <t>BRONCO - 2022. The contact owns a 2022 Ford Bronco. The contact stated while the vehicle was parked and not driven for more than 30 minutes, the headlights turned on independently. The contact stated that the failure had been intermittent however, the frequency of the failure had increased. The contact stated that the headlights warning light was illuminated. The contact stated that the four-position headlight dial could be rotated beyond the point where the markers on the dial indicated the level of lighting. The contact had not taken the vehicle to a local dealer. The vehicle had not been diagnosed and had not been repaired. The manufacturer had been informed of the failure. The contact researched online and related the failure to NHTSA ID Number: 10214159 (Exterior Lighting). The failure mileage was 2,177.</t>
  </si>
  <si>
    <t>The contact owns a 2018 Ford Explorer. The contact stated that the weather stripping around the windshield and the rubber seal around all doors had started to deteriorate on the passengerâ€™s and driverâ€™s side rear doors. The contact had taken the vehicle to the dealer who diagnosed that the windshield molding and the rubber stripping on the doors needed to be replaced. The vehicle had not been repaired. The manufacturer was made aware of the failure and opened a case. The approximate failure mileage was 27,632.</t>
  </si>
  <si>
    <t>Beaman Ford</t>
  </si>
  <si>
    <t>EXPLORER - 2018. The contact owns a 2018 Ford Explorer. The contact stated that the weather stripping around the windshield and the rubber seal around all doors had started to deteriorate on the passengerâ€™s and driverâ€™s side rear doors. The contact had taken the vehicle to the dealer who diagnosed that the windshield molding and the rubber stripping on the doors needed to be replaced. The vehicle had not been repaired. The manufacturer was made aware of the failure and opened a case. The approximate failure mileage was 27,632.</t>
  </si>
  <si>
    <t>2FMPK4K98LB</t>
  </si>
  <si>
    <t xml:space="preserve">On 10/22/2022 while driving on a highway at the posted speed limit, without warning the Panorama Sun Roof exploded showering shards of glass on Myself and My Wife. The glass sunroof was properly closed but the inside headliner panel was open to enjoy the sun.  The moderate average temperature outside at this time was approximately 68 degrees.   This vehicle currently has approximately 12,250 miles on it. When the sunroof suddenly exploded, my wife sustained cuts to her hand and both of us were covered in shredded glass, including tiny glass shards embedded in our scalps. The explosion was so sudden and loud I nearly lost control of the vehicle. Fortunately, there was minimal traffic on the road at the time of the explosion with no vehicles immediately in front of us.   Research has revealed many incidents of exploding sunroofs on various Ford models, with an exceptionally high incident rate for the Ford Edge model.  It was further discovered that this exploding sunroof issue in various Ford models has been ongoing since 2008 with the Ford Motor Company being made aware of this defect.    Research has further indicated to date, Ford has failed to issue a recall for this serious and dangerous defect.  If  our grandchildren had been rear seat passengers (which is often the case), this incident could have been tragically much worse.  Not only did the exploding sunroof cause a serious, dangerous and injurious safety threat to us as passengers, getting the vehicle off the road (with the interior headliner panel closed) caused a safety threat to any nearby drivers  as we could hear and see the remaining shattered glass flying off the vehicle into the roadway.  </t>
  </si>
  <si>
    <t xml:space="preserve">EDGE - 2020. On 10/22/2022 while driving on a highway at the posted speed limit, without warning the Panorama Sun Roof exploded showering shards of glass on Myself and My Wife. The glass sunroof was properly closed but the inside headliner panel was open to enjoy the sun.  The moderate average temperature outside at this time was approximately 68 degrees.   This vehicle currently has approximately 12,250 miles on it. When the sunroof suddenly exploded, my wife sustained cuts to her hand and both of us were covered in shredded glass, including tiny glass shards embedded in our scalps. The explosion was so sudden and loud I nearly lost control of the vehicle. Fortunately, there was minimal traffic on the road at the time of the explosion with no vehicles immediately in front of us.   Research has revealed many incidents of exploding sunroofs on various Ford models, with an exceptionally high incident rate for the Ford Edge model.  It was further discovered that this exploding sunroof issue in various Ford models has been ongoing since 2008 with the Ford Motor Company being made aware of this defect.    Research has further indicated to date, Ford has failed to issue a recall for this serious and dangerous defect.  If  our grandchildren had been rear seat passengers (which is often the case), this incident could have been tragically much worse.  Not only did the exploding sunroof cause a serious, dangerous and injurious safety threat to us as passengers, getting the vehicle off the road (with the interior headliner panel closed) caused a safety threat to any nearby drivers  as we could hear and see the remaining shattered glass flying off the vehicle into the roadway.  </t>
  </si>
  <si>
    <t>1FT8W3BT9LE</t>
  </si>
  <si>
    <t>Door locks.  The electric door locks have stopped working on both front doors.  I had the drivers repaired under warranty, and now the passenger door I paid for - about $300.  This is a major safety concern especially for a 2020 that cost over $80k.  If I forget to manually lock the door, someone can could get in my car without me knowing.  I also can't lock the door in the event someone is approaching me.  I know prior years were recalled, please add MY2020.</t>
  </si>
  <si>
    <t>F-350 - 2020. Door locks.  The electric door locks have stopped working on both front doors.  I had the drivers repaired under warranty, and now the passenger door I paid for - about $300.  This is a major safety concern especially for a 2020 that cost over $80k.  If I forget to manually lock the door, someone can could get in my car without me knowing.  I also can't lock the door in the event someone is approaching me.  I know prior years were recalled, please add MY2020.</t>
  </si>
  <si>
    <t>1FMCU9JD8HU</t>
  </si>
  <si>
    <t xml:space="preserve">In 2020 my headlights just went out one day. All the fuses were good the bulbs were good and Ford replaced the BCM (Body Control Module). Luckily it was under the warranty because I only had approximately 28,000 miles.  Fast forward to 2022 with approximately 49,000 miles, I was driving home late one night and the same issue happened while I was driving.  Since the replacement in 2020 I have had to replace both headlights 3 times, this time replacing the headlights is not working and apparently, I will have to replace the BCM again.   This apparently is the main computer system in the car, and it was very dangerous because the lights just went out at night. Upon further research several people are having the same issue; and have reported the problem on several webpages.  (https://www.fordescape.org/threads/headlights-keep-going-out.116796/)  (https://www.justanswer.com/ford/ioe1u-low-beam-headlights-stopped-working-2017-ford-escape.html) and many more pages and complaints when you google â€œ2017 Ford Escape Lights stopped workingâ€   According to Ford customer satisfaction, they said that no one else has reported this, however, I donâ€™t believe it with the number of complaints that I noticed with just one search. Had it only been one time I would deduct that it was one bad part, but due to the continued problem with the same issue, it appears to be a severe safety concern that Ford is refusing to remedy.  </t>
  </si>
  <si>
    <t xml:space="preserve">ESCAPE - 2017. In 2020 my headlights just went out one day. All the fuses were good the bulbs were good and Ford replaced the BCM (Body Control Module). Luckily it was under the warranty because I only had approximately 28,000 miles.  Fast forward to 2022 with approximately 49,000 miles, I was driving home late one night and the same issue happened while I was driving.  Since the replacement in 2020 I have had to replace both headlights 3 times, this time replacing the headlights is not working and apparently, I will have to replace the BCM again.   This apparently is the main computer system in the car, and it was very dangerous because the lights just went out at night. Upon further research several people are having the same issue; and have reported the problem on several webpages.  (https://www.fordescape.org/threads/headlights-keep-going-out.116796/)  (https://www.justanswer.com/ford/ioe1u-low-beam-headlights-stopped-working-2017-ford-escape.html) and many more pages and complaints when you google â€œ2017 Ford Escape Lights stopped workingâ€   According to Ford customer satisfaction, they said that no one else has reported this, however, I donâ€™t believe it with the number of complaints that I noticed with just one search. Had it only been one time I would deduct that it was one bad part, but due to the continued problem with the same issue, it appears to be a severe safety concern that Ford is refusing to remedy.  </t>
  </si>
  <si>
    <t>what component: drivers side door and door check; yes it can be inspected safety impact: the door check has been disabled and is inoperable reproduced: yes; by 2 dealerships and 2 collision shops inspected: by 2 dealerships and 2 collision shops warnings: no warning lamps, only a clicking noise  The driver's side door started experiencing popping noises after a recent detail appointment. After hearing the sound for about a week I visited a local Ford dealer for guidance on where and how to address the noise. The dealership referred me to a collision shop after discovering (and breaking) the door. They acknowledged that the "door check" was inappropriately manufactured as they could see the "rivets" when the door was open; and it appears that the paneling had shifted. Their review of the issue left my door inoperable/and unable to close. They managed to get it to close but now the door check is completely inoperable and my door does not open safely - as the door check is no longer controlling the door opening and closing. Following this visit to a local dealership, I visited 2 collision centers and the dealership where I purchased my vehicle and all 3 locations indicated this is a "known mechanical issues" with 2020 Ford Escapes. The 2 collision centers had multiple Ford Escapes on their lot with the same issue. My car has 50K miles and I was told that Ford considers this part of the bumper to bumper warranty. That seems inappropriate and inaccurate (not to mention convenient for Ford). I am concerned that Ford is building cars with doors that only last 2 years.</t>
  </si>
  <si>
    <t>ESCAPE - 2020. what component: drivers side door and door check; yes it can be inspected safety impact: the door check has been disabled and is inoperable reproduced: yes; by 2 dealerships and 2 collision shops inspected: by 2 dealerships and 2 collision shops warnings: no warning lamps, only a clicking noise  The driver's side door started experiencing popping noises after a recent detail appointment. After hearing the sound for about a week I visited a local Ford dealer for guidance on where and how to address the noise. The dealership referred me to a collision shop after discovering (and breaking) the door. They acknowledged that the "door check" was inappropriately manufactured as they could see the "rivets" when the door was open; and it appears that the paneling had shifted. Their review of the issue left my door inoperable/and unable to close. They managed to get it to close but now the door check is completely inoperable and my door does not open safely - as the door check is no longer controlling the door opening and closing. Following this visit to a local dealership, I visited 2 collision centers and the dealership where I purchased my vehicle and all 3 locations indicated this is a "known mechanical issues" with 2020 Ford Escapes. The 2 collision centers had multiple Ford Escapes on their lot with the same issue. My car has 50K miles and I was told that Ford considers this part of the bumper to bumper warranty. That seems inappropriate and inaccurate (not to mention convenient for Ford). I am concerned that Ford is building cars with doors that only last 2 years.</t>
  </si>
  <si>
    <t>1FTEW1C50KK</t>
  </si>
  <si>
    <t>MY F-15O WAS PARKED AT STATER BROTHERS PARKING LOT,  AFTER PUTTING ONR GROCERY BAG IN TRUCK I CLOSED REAR DRIVERSIDE DOOR AND  REAR WINDOW SPONTANEOUSLY SHATTERED WITH OUT WARNING. POWER SLINDING REAR WINDOW WITH  DEFROST AND PRIVACY TINT</t>
  </si>
  <si>
    <t>F-150 - 2019. MY F-15O WAS PARKED AT STATER BROTHERS PARKING LOT,  AFTER PUTTING ONR GROCERY BAG IN TRUCK I CLOSED REAR DRIVERSIDE DOOR AND  REAR WINDOW SPONTANEOUSLY SHATTERED WITH OUT WARNING. POWER SLINDING REAR WINDOW WITH  DEFROST AND PRIVACY TINT</t>
  </si>
  <si>
    <t>The contact owns a 2019 Ford Fusion. The contact stated that while driving at various speeds, the trunk inadvertently unlocked and opened. The failure had occurred approximately 6 times within a month. The vehicle had not been taken to the dealer. The vehicle had not been repaired. The manufacturer was not made aware of the failure. The approximate failure mileage was 53,293.</t>
  </si>
  <si>
    <t>FUSION - 2019. The contact owns a 2019 Ford Fusion. The contact stated that while driving at various speeds, the trunk inadvertently unlocked and opened. The failure had occurred approximately 6 times within a month. The vehicle had not been taken to the dealer. The vehicle had not been repaired. The manufacturer was not made aware of the failure. The approximate failure mileage was 53,293.</t>
  </si>
  <si>
    <t>3FADP4BJ7CM</t>
  </si>
  <si>
    <t>2012 FORD FIESTA. CONSUMER WRITES IN REGARD TO DEFECTIVE DOOR LATCH.  THE CONSUMER HAS CONTACTED THE DEALER SEVERAL TIMES FOR REPAIRS AND INFORMED BY THE DEALER THAT PARTS WERE NOT AVAILABLE.</t>
  </si>
  <si>
    <t>Stivers Ford</t>
  </si>
  <si>
    <t>FIESTA - 2012. 2012 FORD FIESTA. CONSUMER WRITES IN REGARD TO DEFECTIVE DOOR LATCH.  THE CONSUMER HAS CONTACTED THE DEALER SEVERAL TIMES FOR REPAIRS AND INFORMED BY THE DEALER THAT PARTS WERE NOT AVAILABLE.</t>
  </si>
  <si>
    <t>1FT8W3B6XHE</t>
  </si>
  <si>
    <t>Okay, been hearing a lot of noises up underneath it, got under there and looked at my heat shields, that are just flaking off everywhere. I'm scared that my truck is going to catch on fire at this point. All of the heat shields around pretty much everything are disintegrating and falling apart. I've already filled out several of these and I went and tried to turn the truck in and to no avail. They have done everything in their power to not fix nothing on my truck. Nothing. I need some help. Please give me a call [XXX] The linkage, the power door locks and the door handles leaking, are all problems that I have and every one of them they know about and I'm scared that the front end is going to fall apart because of that linkage problem.. I can't get them to do nothing for me. I'm so tired of dealing with them and I was going to buy another truck from them and now I'm on the verge of not buying another one from them cuz they won't even fix the problems on this one. I would really appreciate if somebody would reach out to me and help me. Someone please give me a call and let me know what steps I need to do to get this taken care of. Thank you very much. I firmly believe that with your help they will do the right thing. Thank you have a blessed day  INFORMATION Redacted PURSUANT TO THE FREEDOM OF INFORMATION ACT (FOIA), 5 U.S.C. 552(B)(6).</t>
  </si>
  <si>
    <t>HEAT SHIELDS | LOOSEN</t>
  </si>
  <si>
    <t>F-350 - 2017. Okay, been hearing a lot of noises up underneath it, got under there and looked at my heat shields, that are just flaking off everywhere. I'm scared that my truck is going to catch on fire at this point. All of the heat shields around pretty much everything are disintegrating and falling apart. I've already filled out several of these and I went and tried to turn the truck in and to no avail. They have done everything in their power to not fix nothing on my truck. Nothing. I need some help. Please give me a call [XXX] The linkage, the power door locks and the door handles leaking, are all problems that I have and every one of them they know about and I'm scared that the front end is going to fall apart because of that linkage problem.. I can't get them to do nothing for me. I'm so tired of dealing with them and I was going to buy another truck from them and now I'm on the verge of not buying another one from them cuz they won't even fix the problems on this one. I would really appreciate if somebody would reach out to me and help me. Someone please give me a call and let me know what steps I need to do to get this taken care of. Thank you very much. I firmly believe that with your help they will do the right thing. Thank you have a blessed day  INFORMATION Redacted PURSUANT TO THE FREEDOM OF INFORMATION ACT (FOIA), 5 U.S.C. 552(B)(6).</t>
  </si>
  <si>
    <t>1FTEW1EF5GK</t>
  </si>
  <si>
    <t xml:space="preserve">It was raining and the rear window was fogging up, so I turned on the rear defrost. About 30 seconds go by and I smell a burning smell. Not sure what it was. I parked and was outside waiting on the bus to go into work and about 5-6 minute later the rear window shattered. It has a sliding window but the sliding portion didnâ€™t shatter just the entire rest of the window. </t>
  </si>
  <si>
    <t xml:space="preserve">F-150 - 2016. It was raining and the rear window was fogging up, so I turned on the rear defrost. About 30 seconds go by and I smell a burning smell. Not sure what it was. I parked and was outside waiting on the bus to go into work and about 5-6 minute later the rear window shattered. It has a sliding window but the sliding portion didnâ€™t shatter just the entire rest of the window. </t>
  </si>
  <si>
    <t>1FTFW1E44LK</t>
  </si>
  <si>
    <t xml:space="preserve">Windshield wiper motors failed during a rain storm. Vehicle has only 10k miles on it, wiper motors were set to medium, went up half way, motor made a grinding noise, then wipers stopped moving in either direction. I am able to push them down manually, and the motor can raise them to about 25% then it begins to grind and they stop advancing again. This stinks an awful lot like the recall on 2021 F-150s for bad wiper motors. I suspect the recall campaign needs to be MUCH larger and include 2020 F-150s as well. This was incredibly dangerous and could have caused a serious accident. I had no front visibility during the storm. </t>
  </si>
  <si>
    <t xml:space="preserve">F-150 - 2020. Windshield wiper motors failed during a rain storm. Vehicle has only 10k miles on it, wiper motors were set to medium, went up half way, motor made a grinding noise, then wipers stopped moving in either direction. I am able to push them down manually, and the motor can raise them to about 25% then it begins to grind and they stop advancing again. This stinks an awful lot like the recall on 2021 F-150s for bad wiper motors. I suspect the recall campaign needs to be MUCH larger and include 2020 F-150s as well. This was incredibly dangerous and could have caused a serious accident. I had no front visibility during the storm. </t>
  </si>
  <si>
    <t>3LN6L5F97JR</t>
  </si>
  <si>
    <t>On 10/20/2022 while driving the sun roof exploded.  Nothing hit the roof.  The glass shatter all around the perimeter of the roof.  The sound was like a shot gun blast next to your ears.   Fortunately, the shattering glass did not cause a wreck or injury.  The Ford garages I called stated I would have to pay for the damage.  It seems this is not an uncommon occurance.</t>
  </si>
  <si>
    <t>MKZ - 2018. On 10/20/2022 while driving the sun roof exploded.  Nothing hit the roof.  The glass shatter all around the perimeter of the roof.  The sound was like a shot gun blast next to your ears.   Fortunately, the shattering glass did not cause a wreck or injury.  The Ford garages I called stated I would have to pay for the damage.  It seems this is not an uncommon occurance.</t>
  </si>
  <si>
    <t>The contact owns a 2015 Ford F-150. The contact stated that while parked, the rear windshield inadvertently shattered without warning. The vehicle was not diagnosed or repaired. The dealer was notified of the failure and the contact stated that the dealer referenced that an object possibly had struck the windshield and caused the failure. The manufacturer was not notified of the failure. The failure mileage was approximately 100,000</t>
  </si>
  <si>
    <t>F-150 - 2015. The contact owns a 2015 Ford F-150. The contact stated that while parked, the rear windshield inadvertently shattered without warning. The vehicle was not diagnosed or repaired. The dealer was notified of the failure and the contact stated that the dealer referenced that an object possibly had struck the windshield and caused the failure. The manufacturer was not notified of the failure. The failure mileage was approximately 100,000</t>
  </si>
  <si>
    <t xml:space="preserve">Rear windshield is leaking water into cab when it rains outside. The rear window is a power opening sliding window. Appears that windowstripping is not keeping water out around the sliding window. </t>
  </si>
  <si>
    <t>REAR WINDOW | WATER LEAK</t>
  </si>
  <si>
    <t xml:space="preserve">F-150 - 2017. Rear windshield is leaking water into cab when it rains outside. The rear window is a power opening sliding window. Appears that windowstripping is not keeping water out around the sliding window. </t>
  </si>
  <si>
    <t>2FMTK4J82FB</t>
  </si>
  <si>
    <t>The windshield shattered, no collision. Just simply shattered. Cooler than ambient temperatures outside, I was using the rear defrost before the damage accrued.</t>
  </si>
  <si>
    <t>EDGE - 2015. The windshield shattered, no collision. Just simply shattered. Cooler than ambient temperatures outside, I was using the rear defrost before the damage accrued.</t>
  </si>
  <si>
    <t>3FA6P0LU8GR</t>
  </si>
  <si>
    <t xml:space="preserve">My trunk keeps popping open when it is not signaled to. This is a safety hazard for me because I do not want people to have access into my car. This is a safety hazard for others because my trunk can open while I am driving, resulting in my belongings flying out, becoming an obstacle for those driving behind me. According to the Car Gurus website, I am not the only one while this make and model who is having the same issue. </t>
  </si>
  <si>
    <t xml:space="preserve">FUSION - 2016. My trunk keeps popping open when it is not signaled to. This is a safety hazard for me because I do not want people to have access into my car. This is a safety hazard for others because my trunk can open while I am driving, resulting in my belongings flying out, becoming an obstacle for those driving behind me. According to the Car Gurus website, I am not the only one while this make and model who is having the same issue. </t>
  </si>
  <si>
    <t>1FM5K8D81GG</t>
  </si>
  <si>
    <t>The contact owns a 2016 Ford Explorer. The contact stated that after a rainy day, while entering the vehicle, she noticed water on the front passengerâ€™s side floor. The contact took the vehicle to the local dealer, where it was diagnosed with needing the windshield to be sealed. The vehicle was repaired but a year later she experienced the failure again. The manufacturer had been informed of the failure. The failure mileage was approximately 52,000.</t>
  </si>
  <si>
    <t>Fox Ford Chicago - Service &amp; P</t>
  </si>
  <si>
    <t>EXPLORER - 2016. The contact owns a 2016 Ford Explorer. The contact stated that after a rainy day, while entering the vehicle, she noticed water on the front passengerâ€™s side floor. The contact took the vehicle to the local dealer, where it was diagnosed with needing the windshield to be sealed. The vehicle was repaired but a year later she experienced the failure again. The manufacturer had been informed of the failure. The failure mileage was approximately 52,000.</t>
  </si>
  <si>
    <t>1FATP8FFXG5</t>
  </si>
  <si>
    <t>The contact owns a 2016 Ford Mustang. The contact stated that after refueling the vehicle, there was an abnormally strong gasoline odor inside the vehicle. The vehicle was taken to an independent mechanic and the contact was informed that the fuel tank needed to be replaced because the cap on the fuel tank was fractured. The vehicle was repaired. The manufacturer was contacted and stated there was no recall for that failure. The contact was referred to the NHTSA Hotline to file a complaint. The failure mileage was 31,115.  The consumer stated the vent nipple on the top of the gas tank failed.</t>
  </si>
  <si>
    <t>MUSTANG - 2016. The contact owns a 2016 Ford Mustang. The contact stated that after refueling the vehicle, there was an abnormally strong gasoline odor inside the vehicle. The vehicle was taken to an independent mechanic and the contact was informed that the fuel tank needed to be replaced because the cap on the fuel tank was fractured. The vehicle was repaired. The manufacturer was contacted and stated there was no recall for that failure. The contact was referred to the NHTSA Hotline to file a complaint. The failure mileage was 31,115.  The consumer stated the vent nipple on the top of the gas tank failed.</t>
  </si>
  <si>
    <t>1FMCU0G94HU</t>
  </si>
  <si>
    <t>Repeated failure of passenger side low beam headlight bulb. The bulb has burned out 3 times within less than one year. No visible issues were found with the headlamp assembly. All new bulbs purchased to replace the previous, without defect, but have continued to fail. The first failure occurred in October 2021. Second failure in January 2022 and currently, the third failure October 2022.</t>
  </si>
  <si>
    <t>ESCAPE - 2017. Repeated failure of passenger side low beam headlight bulb. The bulb has burned out 3 times within less than one year. No visible issues were found with the headlamp assembly. All new bulbs purchased to replace the previous, without defect, but have continued to fail. The first failure occurred in October 2021. Second failure in January 2022 and currently, the third failure October 2022.</t>
  </si>
  <si>
    <t>2MEFM75W53X</t>
  </si>
  <si>
    <t xml:space="preserve">The LCM has failed during nightly driving causing a complete loss of headlights. </t>
  </si>
  <si>
    <t xml:space="preserve">GRAND MARQUIS - 2003. The LCM has failed during nightly driving causing a complete loss of headlights. </t>
  </si>
  <si>
    <t>3FAHP07179R</t>
  </si>
  <si>
    <t xml:space="preserve">This vehicles driver side door lock fails to unlock using the key. This happens only when the car has been sitting in direct sunlight while being exposed to high heat levels. The lock after it cools off begins to work again normally. This defect has caused significant inconveniences. I have not been able to drive my car when the lock becomes defective. </t>
  </si>
  <si>
    <t xml:space="preserve">FUSION - 2009. This vehicles driver side door lock fails to unlock using the key. This happens only when the car has been sitting in direct sunlight while being exposed to high heat levels. The lock after it cools off begins to work again normally. This defect has caused significant inconveniences. I have not been able to drive my car when the lock becomes defective. </t>
  </si>
  <si>
    <t>1FTEW1E4XLF</t>
  </si>
  <si>
    <t xml:space="preserve">The headlights on this model are not effective enough to see safely at night. I have trouble seeing pedestrians and wildlife. I have adjusted the headlights and seen several complaints online about this same issue. I spoke with a dealership about it and they stated itâ€™s a common complaint they get as well, and they offered to upgrade my headlights to an LED model for roughly $2,000. In todays time, a brand new truck should have quality lighting. They are the dimmest lights Iâ€™ve had on any vehicle Iâ€™ve ever operated. </t>
  </si>
  <si>
    <t xml:space="preserve">F-150 - 2020. The headlights on this model are not effective enough to see safely at night. I have trouble seeing pedestrians and wildlife. I have adjusted the headlights and seen several complaints online about this same issue. I spoke with a dealership about it and they stated itâ€™s a common complaint they get as well, and they offered to upgrade my headlights to an LED model for roughly $2,000. In todays time, a brand new truck should have quality lighting. They are the dimmest lights Iâ€™ve had on any vehicle Iâ€™ve ever operated. </t>
  </si>
  <si>
    <t>1FBZX2YM2GK</t>
  </si>
  <si>
    <t>Sliding door jumps track, opening and or closing.  Have driven home with door open because it wouldn't shut.</t>
  </si>
  <si>
    <t>TRANSIT - 2016. Sliding door jumps track, opening and or closing.  Have driven home with door open because it wouldn't shut.</t>
  </si>
  <si>
    <t>5LMCJ1A95FU</t>
  </si>
  <si>
    <t>The contact owns a 2015 Lincoln MKC. The contact stated that while she was unlocking the door, she noticed that the black plastic covering over the keyless entry pad located on the door frame was cracked. The contact stated that the keyless entry pad location on the passenger side had also begun to crack. The contact stated that the crack lines had spread and had the appearance of a spider web on both keypads. The contact was concerned that water could leak into the keypad and short circuit the pad. The contact had taken the vehicle to a local dealer, where it was diagnosed that the keypad panels needed to be replaced. The vehicle had not been repaired. The manufacturer had been informed of the failure. The failure mileage was approximately 61,000.</t>
  </si>
  <si>
    <t>DOOR KEYLESS PAD FRAME | CRACKED</t>
  </si>
  <si>
    <t>J.C. Lewis Lincoln of Savannah</t>
  </si>
  <si>
    <t>MKC - 2015. The contact owns a 2015 Lincoln MKC. The contact stated that while she was unlocking the door, she noticed that the black plastic covering over the keyless entry pad located on the door frame was cracked. The contact stated that the keyless entry pad location on the passenger side had also begun to crack. The contact stated that the crack lines had spread and had the appearance of a spider web on both keypads. The contact was concerned that water could leak into the keypad and short circuit the pad. The contact had taken the vehicle to a local dealer, where it was diagnosed that the keypad panels needed to be replaced. The vehicle had not been repaired. The manufacturer had been informed of the failure. The failure mileage was approximately 61,000.</t>
  </si>
  <si>
    <t>1FA6P8TH1H5</t>
  </si>
  <si>
    <t>The contact owns a 2017 Ford Mustang. The contact stated  that while driving at various speeds, the front driver's side and front passenger's side windows would unintendedly go up and down. There was no warning light illuminated. The vehicle was taken to the dealer where both the front driver's side and front passenger's side windows motors were replaced. However, the failure reoccurred on the front driver's side window. The vehicle was not repaired. The manufacturer was notified of the failure but did not provide any assistance. The failure mileage was approximately 36,000.</t>
  </si>
  <si>
    <t>Prestige Ford of Mount Dora</t>
  </si>
  <si>
    <t>MUSTANG - 2017. The contact owns a 2017 Ford Mustang. The contact stated  that while driving at various speeds, the front driver's side and front passenger's side windows would unintendedly go up and down. There was no warning light illuminated. The vehicle was taken to the dealer where both the front driver's side and front passenger's side windows motors were replaced. However, the failure reoccurred on the front driver's side window. The vehicle was not repaired. The manufacturer was notified of the failure but did not provide any assistance. The failure mileage was approximately 36,000.</t>
  </si>
  <si>
    <t>1FMHK7F9XCG</t>
  </si>
  <si>
    <t>The contact owns a 2012 Ford Explorer. The contact stated while her husband was driving 65 MPH, the front driverâ€™s side trim detached from the vehicle and landed in the middle of the road. The driver then continued driving to his destination. The driver took the vehicle to the local dealer and ordered the front driverâ€™s side trim. The vehicle was not repaired. The manufacturer had been informed of the failure. The failure mileage was unknown.</t>
  </si>
  <si>
    <t>Holman Ford Turnersville</t>
  </si>
  <si>
    <t>EXPLORER - 2012. The contact owns a 2012 Ford Explorer. The contact stated while her husband was driving 65 MPH, the front driverâ€™s side trim detached from the vehicle and landed in the middle of the road. The driver then continued driving to his destination. The driver took the vehicle to the local dealer and ordered the front driverâ€™s side trim. The vehicle was not repaired. The manufacturer had been informed of the failure. The failure mileage was unknown.</t>
  </si>
  <si>
    <t>3FADP4BJ1FM</t>
  </si>
  <si>
    <t>The contact owns a 2015 Ford Fiesta. The contact state while driving 60 MPH, the rear passengerâ€™s side door inadvertently unlatched. The contact stated that once he arrived home, he noticed the door was not latched correctly. The vehicle was taken to the dealer, and the contact was informed that the door latch would not be replaced. The contact was informed that the latch was already repaired. The manufacturer was not contacted. The failure mileage was 2,500.</t>
  </si>
  <si>
    <t xml:space="preserve">Rock Ford </t>
  </si>
  <si>
    <t>FIESTA - 2015. The contact owns a 2015 Ford Fiesta. The contact state while driving 60 MPH, the rear passengerâ€™s side door inadvertently unlatched. The contact stated that once he arrived home, he noticed the door was not latched correctly. The vehicle was taken to the dealer, and the contact was informed that the door latch would not be replaced. The contact was informed that the latch was already repaired. The manufacturer was not contacted. The failure mileage was 2,500.</t>
  </si>
  <si>
    <t>While picking up my daughter from the ER last night, the door latch on the drivers side would  not latch and close. This happened without notice. This is definitely a safety hazard to me and others on the road. We had to tie an old scarf on the door handle while the person on the passenger side pulled  as tight as they could to keep the door closed. Although I saw that some 2016 Ford Fusions had Recalls for door latch/lock but unfortunately the Ford dealership and Ford motor company said that my car didnâ€™t have a recall. Fortunately for us we were still in ER parking lot when this happened. Ford knows that the Fusions has had problems with the latch and lock mechanism on the doors and they should honor that! This is my only reliable transportation and both my husband and daughter are disabled and we rely on our(car)Ford Fusion for doctors appointments and I have to take my 11 year old granddaughter to and from school.   I would greatly appreciate your assistance in this matter.</t>
  </si>
  <si>
    <t>FUSION - 2016. While picking up my daughter from the ER last night, the door latch on the drivers side would  not latch and close. This happened without notice. This is definitely a safety hazard to me and others on the road. We had to tie an old scarf on the door handle while the person on the passenger side pulled  as tight as they could to keep the door closed. Although I saw that some 2016 Ford Fusions had Recalls for door latch/lock but unfortunately the Ford dealership and Ford motor company said that my car didnâ€™t have a recall. Fortunately for us we were still in ER parking lot when this happened. Ford knows that the Fusions has had problems with the latch and lock mechanism on the doors and they should honor that! This is my only reliable transportation and both my husband and daughter are disabled and we rely on our(car)Ford Fusion for doctors appointments and I have to take my 11 year old granddaughter to and from school.   I would greatly appreciate your assistance in this matter.</t>
  </si>
  <si>
    <t>The contact owns a 2018 Ford Explorer. The contact stated while his wife was driving at an undisclosed speed, the rear windshield trim separated from the vehicle. The vehicle was taken to the dealer where it was diagnosed that the rear windshield trim needed to be replaced. The dealer informed the contact that he needed to pay for the repair because the VIN was not under recall. The vehicle was not repaired. The manufacturer was notified of the failure but provided no assistance. The failure mileage was approximately 57,000.</t>
  </si>
  <si>
    <t>Waxahachie Ford</t>
  </si>
  <si>
    <t>EXPLORER - 2018. The contact owns a 2018 Ford Explorer. The contact stated while his wife was driving at an undisclosed speed, the rear windshield trim separated from the vehicle. The vehicle was taken to the dealer where it was diagnosed that the rear windshield trim needed to be replaced. The dealer informed the contact that he needed to pay for the repair because the VIN was not under recall. The vehicle was not repaired. The manufacturer was notified of the failure but provided no assistance. The failure mileage was approximately 57,000.</t>
  </si>
  <si>
    <t>1FT6W1EV4NW</t>
  </si>
  <si>
    <t xml:space="preserve">Driving on highway. Heard a single loud gunshot-like sound as Sunroof forward pane just shattered inward raining small pieces inside.  No vehicles ahead. No overpasses. No scratches nor damage to body. Damage limited only to sunroof pane and light scratches on tonneau cover from shards in fan pattern rearwards. No bullet holes. No foreign object in truck nor road. No damage to rear roof pane over cab. Truck running perfectly. Glass shard concentration on middle console and middle of cab floor. </t>
  </si>
  <si>
    <t xml:space="preserve">F-150 - 2022. Driving on highway. Heard a single loud gunshot-like sound as Sunroof forward pane just shattered inward raining small pieces inside.  No vehicles ahead. No overpasses. No scratches nor damage to body. Damage limited only to sunroof pane and light scratches on tonneau cover from shards in fan pattern rearwards. No bullet holes. No foreign object in truck nor road. No damage to rear roof pane over cab. Truck running perfectly. Glass shard concentration on middle console and middle of cab floor. </t>
  </si>
  <si>
    <t>F3 - F150 BEV</t>
  </si>
  <si>
    <t>FC - F-150 BEV LIGHTNING (NA-REVC)</t>
  </si>
  <si>
    <t>EH - ROUGE ELECTRICAL VHCL CNTR</t>
  </si>
  <si>
    <t>In late September, my rear driver's side window was being opened. It fell halfway and would not move up or down. I took it to the dealership for repair and they informed me that the regulator for that window had snapped and needed to be replaced. It took them roughly a month to find a replacement part. I finally picked up the repaired vehicle today. While talking to the service agent at the Ford dealership, he told me that in the past month, three other 2020 or newer Ford Escapes have come into this one small dealership with the exact same problem. For this reason, I think that this should be looked into. Four identical and newer cars needing the same repair from the same small dealership in a month is suspicious.</t>
  </si>
  <si>
    <t>ESCAPE - 2020. In late September, my rear driver's side window was being opened. It fell halfway and would not move up or down. I took it to the dealership for repair and they informed me that the regulator for that window had snapped and needed to be replaced. It took them roughly a month to find a replacement part. I finally picked up the repaired vehicle today. While talking to the service agent at the Ford dealership, he told me that in the past month, three other 2020 or newer Ford Escapes have come into this one small dealership with the exact same problem. For this reason, I think that this should be looked into. Four identical and newer cars needing the same repair from the same small dealership in a month is suspicious.</t>
  </si>
  <si>
    <t>1FATP8EM1H5</t>
  </si>
  <si>
    <t>At times the trunk does not open. It is unsafe to put anything in the trunk because you do not know when it will open and not open. I was told without the trunk opening you have no access to the spare tire. I case of an accident you can end up stranded without access to the spare tire. This is a reoccurring  and ongoing problem. It has been unable to open a few times and currently  it has been unable to open for a while now. Not sure if it has any connection to the rear view camera on the trunk.</t>
  </si>
  <si>
    <t>MUSTANG - 2017. At times the trunk does not open. It is unsafe to put anything in the trunk because you do not know when it will open and not open. I was told without the trunk opening you have no access to the spare tire. I case of an accident you can end up stranded without access to the spare tire. This is a reoccurring  and ongoing problem. It has been unable to open a few times and currently  it has been unable to open for a while now. Not sure if it has any connection to the rear view camera on the trunk.</t>
  </si>
  <si>
    <t>2FMGK5B80GB</t>
  </si>
  <si>
    <t>Door sensor states door is ajar when it is closed, causing battery drainage and safety concern about doors</t>
  </si>
  <si>
    <t>FLEX - 2016. Door sensor states door is ajar when it is closed, causing battery drainage and safety concern about doors</t>
  </si>
  <si>
    <t>1FA6P8CF5G5</t>
  </si>
  <si>
    <t>Evaporator Kit has gone out, which causes the inability to defog the windows. During this last summer (2022), I regularly had to deal with 100+ degree weather, and during heavy rainstorms, just had to pull off the road and manually wipe down the window, which only increased visibility by about 50%.</t>
  </si>
  <si>
    <t>MUSTANG - 2016. Evaporator Kit has gone out, which causes the inability to defog the windows. During this last summer (2022), I regularly had to deal with 100+ degree weather, and during heavy rainstorms, just had to pull off the road and manually wipe down the window, which only increased visibility by about 50%.</t>
  </si>
  <si>
    <t>2FMHK6C86DB</t>
  </si>
  <si>
    <t>The contact owns a 2013 Ford Flex. The contact stated that on several occasions while stopped or attempting to drive over 10 MPH, the door ajar warning light illuminated, indicating that the front and rear passengerâ€™s side doors were open however, the doors were closed. The contact then stated that while attempting to lock all the doors, the doors unlocked instead and activated the interior lighting. The vehicle was taken to the dealer where it was diagnosed that the door sensors needed to be replaced. The vehicle was not repaired. The manufacturer was notified of the failure and the contact was advised to call the NHTSA Hotline. The failure mileage was approximately 170,000</t>
  </si>
  <si>
    <t>Woody Anderson Ford</t>
  </si>
  <si>
    <t>FLEX - 2013. The contact owns a 2013 Ford Flex. The contact stated that on several occasions while stopped or attempting to drive over 10 MPH, the door ajar warning light illuminated, indicating that the front and rear passengerâ€™s side doors were open however, the doors were closed. The contact then stated that while attempting to lock all the doors, the doors unlocked instead and activated the interior lighting. The vehicle was taken to the dealer where it was diagnosed that the door sensors needed to be replaced. The vehicle was not repaired. The manufacturer was notified of the failure and the contact was advised to call the NHTSA Hotline. The failure mileage was approximately 170,000</t>
  </si>
  <si>
    <t>1FTFW1ED3NF</t>
  </si>
  <si>
    <t xml:space="preserve">Wile driving my vehicle after a rain storm (it was not currently raining) water started to drip from the speaker above the driver. The ceiling from the middle of the driver door to the center of the windshield was soaking wet. While the vehicle does have a sunroof it is never used. I checked for blocked drain ports and they are not blocked. There would be no reason for them to be blocked on a new vehicle that never opens the sunroof.  I have been unable to get a dealership to schedule service to inspect for if the drain tubes are connected or not, or for any other issues that would lead to the leak.  The only immediate safety issue was the distraction caused by water dripping on me while I was driving. The longer term safety concern is mold and water potentially affecting the numerous electronics for hands free driving, emergency braking, lane departure, etc. The headliner was wet all the way to the center of the windshield in the area where some of the emergency braking and lane departure electronics are. </t>
  </si>
  <si>
    <t xml:space="preserve">F-150 - 2022. Wile driving my vehicle after a rain storm (it was not currently raining) water started to drip from the speaker above the driver. The ceiling from the middle of the driver door to the center of the windshield was soaking wet. While the vehicle does have a sunroof it is never used. I checked for blocked drain ports and they are not blocked. There would be no reason for them to be blocked on a new vehicle that never opens the sunroof.  I have been unable to get a dealership to schedule service to inspect for if the drain tubes are connected or not, or for any other issues that would lead to the leak.  The only immediate safety issue was the distraction caused by water dripping on me while I was driving. The longer term safety concern is mold and water potentially affecting the numerous electronics for hands free driving, emergency braking, lane departure, etc. The headliner was wet all the way to the center of the windshield in the area where some of the emergency braking and lane departure electronics are. </t>
  </si>
  <si>
    <t>3FA6P0LU5JR</t>
  </si>
  <si>
    <t>Doors lock besides driver door if it does lock ot locks you inside the vehicle only way to get out is to roll down the window and open from outside or climb over to get out of a different door! I have had to climb out of the window to get out my car before.</t>
  </si>
  <si>
    <t>FUSION - 2018. Doors lock besides driver door if it does lock ot locks you inside the vehicle only way to get out is to roll down the window and open from outside or climb over to get out of a different door! I have had to climb out of the window to get out my car before.</t>
  </si>
  <si>
    <t>2FMPK4J97NB</t>
  </si>
  <si>
    <t>Panoramic sunroof exploded while driving on the highway. No overpass or rock just exploded while driving.</t>
  </si>
  <si>
    <t>EDGE - 2022. Panoramic sunroof exploded while driving on the highway. No overpass or rock just exploded while driving.</t>
  </si>
  <si>
    <t>1FTFW1E83MF</t>
  </si>
  <si>
    <t>Received recall notice in March, 2022.  Took vehicle in to confirm and was told that the wiper motor would need to be ordered and that it was expected sometime in August.  I've called the dealer twice now and was told the motor was still on order.  Today (November 10, 2022) the dealer informs me that the part cannot be ordered from Ford until it fails and is confirmed by the dealer as to failing.  If this is a safety recall, why would it need to fail to be acted upon.  I live in a climate where we get rainy weather for months at a time.  Having a wiper motor fail while driving is a situation waiting for disaster.</t>
  </si>
  <si>
    <t>F-150 - 2021. Received recall notice in March, 2022.  Took vehicle in to confirm and was told that the wiper motor would need to be ordered and that it was expected sometime in August.  I've called the dealer twice now and was told the motor was still on order.  Today (November 10, 2022) the dealer informs me that the part cannot be ordered from Ford until it fails and is confirmed by the dealer as to failing.  If this is a safety recall, why would it need to fail to be acted upon.  I live in a climate where we get rainy weather for months at a time.  Having a wiper motor fail while driving is a situation waiting for disaster.</t>
  </si>
  <si>
    <t>1FADP3K20EL</t>
  </si>
  <si>
    <t xml:space="preserve">My 2014 ford focus will not reverse. It also does not lock the doors while driving and have had problems opening the back hatch. </t>
  </si>
  <si>
    <t xml:space="preserve">FOCUS - 2014. My 2014 ford focus will not reverse. It also does not lock the doors while driving and have had problems opening the back hatch. </t>
  </si>
  <si>
    <t>The contact owns a 2015 Ford Edge. The contact stated that while driving at approximately 58 MPH, the rear windshield shattered without impact. The vehicle was not diagnosed or repaired. The dealer was not notified of the failure. The manufacturer was notified of the failure and the contact was transferred to the NHTSA Hotline. The failure mileage was approximately 123,000.</t>
  </si>
  <si>
    <t>EDGE - 2015. The contact owns a 2015 Ford Edge. The contact stated that while driving at approximately 58 MPH, the rear windshield shattered without impact. The vehicle was not diagnosed or repaired. The dealer was not notified of the failure. The manufacturer was notified of the failure and the contact was transferred to the NHTSA Hotline. The failure mileage was approximately 123,000.</t>
  </si>
  <si>
    <t>1FMCU9G67LU</t>
  </si>
  <si>
    <t>The contact owns a 2020 Ford Escape. The contact stated that interior of the door frame had a fracture spot weld on the inside of the door, causing the window to fail to move up or down as needed. The failure caused the door to make a lot of grinding and cranking sound while being opened out wide. The contact had taken the vehicle to the dealer who diagnosed that the door either needed to be replaced or just the inner portion of the door needed to be repaired. The vehicle had not been repaired. The manufacturer was made aware of the failure and confirmed there was no warranty coverage or recall coverage on the vehicle. The contact was referred to the NHTSA Hotline. The approximate failure mileage was 39,000.</t>
  </si>
  <si>
    <t>Buckeye Ford Sidney, LLC</t>
  </si>
  <si>
    <t>ESCAPE - 2020. The contact owns a 2020 Ford Escape. The contact stated that interior of the door frame had a fracture spot weld on the inside of the door, causing the window to fail to move up or down as needed. The failure caused the door to make a lot of grinding and cranking sound while being opened out wide. The contact had taken the vehicle to the dealer who diagnosed that the door either needed to be replaced or just the inner portion of the door needed to be repaired. The vehicle had not been repaired. The manufacturer was made aware of the failure and confirmed there was no warranty coverage or recall coverage on the vehicle. The contact was referred to the NHTSA Hotline. The approximate failure mileage was 39,000.</t>
  </si>
  <si>
    <t>1FT8W3DT3HE</t>
  </si>
  <si>
    <t xml:space="preserve">The contact owns a 2017 Ford F-350. The contact stated that while driving at approximately 5 MPH, the front driverâ€™s side door was erroneously unlatched and opened. The contact indicated that on several occasions, the door would not remain latched. On other occasions, the door would not open as needed, causing the driver to use the front passengerâ€™s side door to exit the vehicle. The cause of the failure was not yet determined. The local dealer and manufacturer were notified of the failure, but no assistance was offered. The contact was informed that the vehicle was not included in the NHTSA Campaign Number: 17V652000 (Latches/Locks/Linkages). The contact indicated that the vehicle had experienced the same failure listed in the recall. The failure mileage was 290,000.       </t>
  </si>
  <si>
    <t>North Country Ford</t>
  </si>
  <si>
    <t xml:space="preserve">F-350 - 2017. The contact owns a 2017 Ford F-350. The contact stated that while driving at approximately 5 MPH, the front driverâ€™s side door was erroneously unlatched and opened. The contact indicated that on several occasions, the door would not remain latched. On other occasions, the door would not open as needed, causing the driver to use the front passengerâ€™s side door to exit the vehicle. The cause of the failure was not yet determined. The local dealer and manufacturer were notified of the failure, but no assistance was offered. The contact was informed that the vehicle was not included in the NHTSA Campaign Number: 17V652000 (Latches/Locks/Linkages). The contact indicated that the vehicle had experienced the same failure listed in the recall. The failure mileage was 290,000.       </t>
  </si>
  <si>
    <t xml:space="preserve">Both of my taillights no longer work, at first it was intermittent and they would come back on but after a while nothing worked. No turn signal, hazard, or brake lights for the rear taillights only. The overhead one above the bed still works. The vehicles behind me cannot tell whether I am braking, turning or driving. It appears this was a common issue on earlier vehicles in production. It has been reproduced by an independent service center. It has not been inspected by the manufacturer, and no there was no other symptoms prior to the failure other than the intermittent working and not working. </t>
  </si>
  <si>
    <t xml:space="preserve">RANGER - 2019. Both of my taillights no longer work, at first it was intermittent and they would come back on but after a while nothing worked. No turn signal, hazard, or brake lights for the rear taillights only. The overhead one above the bed still works. The vehicles behind me cannot tell whether I am braking, turning or driving. It appears this was a common issue on earlier vehicles in production. It has been reproduced by an independent service center. It has not been inspected by the manufacturer, and no there was no other symptoms prior to the failure other than the intermittent working and not working. </t>
  </si>
  <si>
    <t xml:space="preserve">The contact owns a 2019 Ford F-250. The contact stated that while driving approximately 15 MPH, the rear sliding glass window suddenly fell from the window frame and made contact with the granddaughter who was in a booster seat positioned in the middle of the rear seat. During the incident, the granddaughter sustained a head contusion that did not require medical attention. The cause of the failure was not determined. The vehicle was not yet repaired. The local dealer and manufacturer were notified of the failure. The failure mileage was 55,000. </t>
  </si>
  <si>
    <t>Bramdon  Ford</t>
  </si>
  <si>
    <t xml:space="preserve">F-250 - 2019. The contact owns a 2019 Ford F-250. The contact stated that while driving approximately 15 MPH, the rear sliding glass window suddenly fell from the window frame and made contact with the granddaughter who was in a booster seat positioned in the middle of the rear seat. During the incident, the granddaughter sustained a head contusion that did not require medical attention. The cause of the failure was not determined. The vehicle was not yet repaired. The local dealer and manufacturer were notified of the failure. The failure mileage was 55,000. </t>
  </si>
  <si>
    <t>2FMPK3K89GB</t>
  </si>
  <si>
    <t xml:space="preserve">The contact owns a 2016 Ford Edge. The contact stated that after entering the vehicle and opening the interior sunshade panel, it was discovered that the glass sunroof had cracked in multiple places. The cause of the failure was not yet determined. The vehicle was taken to the local dealer and the contact was informed that the glass sunroof needed to be replaced. The vehicle was not yet repaired. The manufacturer was also notified of the failure, but no assistance was offered. The failure mileage was 63,000.      </t>
  </si>
  <si>
    <t>Coconut Ford</t>
  </si>
  <si>
    <t xml:space="preserve">EDGE - 2016. The contact owns a 2016 Ford Edge. The contact stated that after entering the vehicle and opening the interior sunshade panel, it was discovered that the glass sunroof had cracked in multiple places. The cause of the failure was not yet determined. The vehicle was taken to the local dealer and the contact was informed that the glass sunroof needed to be replaced. The vehicle was not yet repaired. The manufacturer was also notified of the failure, but no assistance was offered. The failure mileage was 63,000.      </t>
  </si>
  <si>
    <t xml:space="preserve">The contact owns a 2014 Ford Escape. The contact stated that the driverâ€™s side windshield cracked causing a visibility hazard to the driver. The contact indicated that the crack was present between the two layers of glass used in the windshield construction. The contact stated that while operating the vehicle in daylight the driverâ€™s vision was impaired by the internal cracks. The local dealer and manufacturer were notified of the failure. The failure mileage was 38,500.        </t>
  </si>
  <si>
    <t>Fullerton Auto Group</t>
  </si>
  <si>
    <t xml:space="preserve">ESCAPE - 2014. The contact owns a 2014 Ford Escape. The contact stated that the driverâ€™s side windshield cracked causing a visibility hazard to the driver. The contact indicated that the crack was present between the two layers of glass used in the windshield construction. The contact stated that while operating the vehicle in daylight the driverâ€™s vision was impaired by the internal cracks. The local dealer and manufacturer were notified of the failure. The failure mileage was 38,500.        </t>
  </si>
  <si>
    <t>1FTEW1EP4LF</t>
  </si>
  <si>
    <t>Rear middle sliding window shattered/blew out while driving less than 15 mph and braking at a stop light. No injuries as thankful my child was not in the car seat or with me at the time. Sounded like a gun shot.</t>
  </si>
  <si>
    <t>F-150 - 2020. Rear middle sliding window shattered/blew out while driving less than 15 mph and braking at a stop light. No injuries as thankful my child was not in the car seat or with me at the time. Sounded like a gun shot.</t>
  </si>
  <si>
    <t>Over the last few months, the trunk has been opening randomly - this has happened while parked in the driveway, reversing out of the driveway and also while driving.  Sometimes when I close the trunk, it stays shut. Other times, it just pops back open and I can hear to mechanism whirring to unlatch.</t>
  </si>
  <si>
    <t>FUSION - 2016. Over the last few months, the trunk has been opening randomly - this has happened while parked in the driveway, reversing out of the driveway and also while driving.  Sometimes when I close the trunk, it stays shut. Other times, it just pops back open and I can hear to mechanism whirring to unlatch.</t>
  </si>
  <si>
    <t>1FTFW1E85MK</t>
  </si>
  <si>
    <t xml:space="preserve">The contact owns a 2021 Ford F-150. The contact stated while driving at an undetermined speed, a rock struck the front windshield causing a crack. The vehicle was taken to an auto glass shop where the windshield was replaced, and additional adhesive was needed to secure the windshield. The local dealer was not contacted. The vehicle was not diagnosed or repaired. The contact stated the failure was related to NHTSA Campaign Number: 21V090000 (Visibility). The manufacturer was notified and referred the contact to the NHTSA Hotline. The failure mileage was 20,000. </t>
  </si>
  <si>
    <t xml:space="preserve">F-150 - 2021. The contact owns a 2021 Ford F-150. The contact stated while driving at an undetermined speed, a rock struck the front windshield causing a crack. The vehicle was taken to an auto glass shop where the windshield was replaced, and additional adhesive was needed to secure the windshield. The local dealer was not contacted. The vehicle was not diagnosed or repaired. The contact stated the failure was related to NHTSA Campaign Number: 21V090000 (Visibility). The manufacturer was notified and referred the contact to the NHTSA Hotline. The failure mileage was 20,000. </t>
  </si>
  <si>
    <t>1FTZR45E44P</t>
  </si>
  <si>
    <t xml:space="preserve">The since weld behind the cab on drivers side frame completely rotted the frame away  this was verified as a defect from a reputable welding shop since then I've not driven it as they said it could snap and cause a very bad accident or cause death or multiple deaths </t>
  </si>
  <si>
    <t>DRIVER SIDE FRAME | WELD ISSUE</t>
  </si>
  <si>
    <t xml:space="preserve">RANGER - 2004. The since weld behind the cab on drivers side frame completely rotted the frame away  this was verified as a defect from a reputable welding shop since then I've not driven it as they said it could snap and cause a very bad accident or cause death or multiple deaths </t>
  </si>
  <si>
    <t>5LMCJ1D90MU</t>
  </si>
  <si>
    <t xml:space="preserve">I remote started my SUV I got in after 7 minutes put it in reverse heard a loud noise and my panoramic sunroof shattered in on me. There was nothing on it, nothing hit it, it just shattered and rained glass down on me. </t>
  </si>
  <si>
    <t xml:space="preserve">CORSAIR - 2021. I remote started my SUV I got in after 7 minutes put it in reverse heard a loud noise and my panoramic sunroof shattered in on me. There was nothing on it, nothing hit it, it just shattered and rained glass down on me. </t>
  </si>
  <si>
    <t>1FTEW1CP0HF</t>
  </si>
  <si>
    <t xml:space="preserve">I was sitting in the drive thru with my kids when my daughter said there was smoke from behind her. Shortly after that the back window shattered into many peices onto them inside the car. Itâ€™s ridiculous that there has been many complaints of the same issue yet no recall issued. </t>
  </si>
  <si>
    <t xml:space="preserve">F-150 - 2017. I was sitting in the drive thru with my kids when my daughter said there was smoke from behind her. Shortly after that the back window shattered into many peices onto them inside the car. Itâ€™s ridiculous that there has been many complaints of the same issue yet no recall issued. </t>
  </si>
  <si>
    <t>3FA6P0T91LR</t>
  </si>
  <si>
    <t xml:space="preserve">Water is leaking into the trunk of our vehicle through the tail light assembly and soaking all the electrical wiring in the base of the trunk. The wheel well is becoming flooded with water. All the wiring going in and out of the trunk is soaking wet.   If you Google this issue. Other Ford Fusion owners with older model vehicles and the same tail light assembly are having the exact same issue where water is coming into the trunk from the tail light assembly. This is clearly a design flaw and with water coming inside and covering the electrical system I want to believe this is major safety concern.  </t>
  </si>
  <si>
    <t xml:space="preserve">FUSION - 2020. Water is leaking into the trunk of our vehicle through the tail light assembly and soaking all the electrical wiring in the base of the trunk. The wheel well is becoming flooded with water. All the wiring going in and out of the trunk is soaking wet.   If you Google this issue. Other Ford Fusion owners with older model vehicles and the same tail light assembly are having the exact same issue where water is coming into the trunk from the tail light assembly. This is clearly a design flaw and with water coming inside and covering the electrical system I want to believe this is major safety concern.  </t>
  </si>
  <si>
    <t>2FMPK4AP7GB</t>
  </si>
  <si>
    <t xml:space="preserve">A Manufacture defect in the brake light housing cracks and causes water inside the light housing causing the light to be dim, eventually short out, and also flicker and shut off &amp; on occasion. The end result is no brake lights or sometimes working depending on the water damage from the Manufacture defect of the light housing plastic. </t>
  </si>
  <si>
    <t xml:space="preserve">EDGE - 2016. A Manufacture defect in the brake light housing cracks and causes water inside the light housing causing the light to be dim, eventually short out, and also flicker and shut off &amp; on occasion. The end result is no brake lights or sometimes working depending on the water damage from the Manufacture defect of the light housing plastic. </t>
  </si>
  <si>
    <t>1FMJU1H51EE</t>
  </si>
  <si>
    <t>The contact owns a 2014 Ford Expedition. The contact stated while driving 60 MPH, the passengerâ€™s side windshield wiper seized in the upright position. There was no warning light illuminated. The vehicle was taken to a dealer and the contact was provided an estimate for the repair. The manufacturer was notified of the failure and the contact was provided a case number. The vehicle was not repaired. The failure mileage was approximately 166,000.</t>
  </si>
  <si>
    <t>Gulf Coast Ford</t>
  </si>
  <si>
    <t>EXPEDITION - 2014. The contact owns a 2014 Ford Expedition. The contact stated while driving 60 MPH, the passengerâ€™s side windshield wiper seized in the upright position. There was no warning light illuminated. The vehicle was taken to a dealer and the contact was provided an estimate for the repair. The manufacturer was notified of the failure and the contact was provided a case number. The vehicle was not repaired. The failure mileage was approximately 166,000.</t>
  </si>
  <si>
    <t>1FMSK8DH6NG</t>
  </si>
  <si>
    <t xml:space="preserve">The contact owns a 2022 Ford Explorer. The contact stated while driving at various speeds in the rain, the windshield wipers were engaged but failed to operate as needed. The contact stated that the windshield wipers were not wiping water off the windshield as the rubber on the wiper blades were defective. The dealer was notified of the failure. The vehicle was not diagnosed or repaired. The manufacturer was notified of the failure and advised the contact to report the failure to the NHTSA Hotline. The failure mileage was approximately 500. </t>
  </si>
  <si>
    <t>Suburban Ford of Ferndale</t>
  </si>
  <si>
    <t xml:space="preserve">EXPLORER - 2022. The contact owns a 2022 Ford Explorer. The contact stated while driving at various speeds in the rain, the windshield wipers were engaged but failed to operate as needed. The contact stated that the windshield wipers were not wiping water off the windshield as the rubber on the wiper blades were defective. The dealer was notified of the failure. The vehicle was not diagnosed or repaired. The manufacturer was notified of the failure and advised the contact to report the failure to the NHTSA Hotline. The failure mileage was approximately 500. </t>
  </si>
  <si>
    <t>1FM5K8HC5NG</t>
  </si>
  <si>
    <t xml:space="preserve">The contact owns a 2022 Ford Explorer. The contact stated while driving at various speeds in the rain, the windshield wipers were engaged but failed to operate as needed. The contact stated that the windshield wipers were not wiping water off the windshield as the rubber on the wipers was defective. The dealer was notified of the failure. The vehicle was not diagnosed or repaired. The manufacturer was notified of the failure and advised the contact to report the failure to the NHTSA Hotline. The failure mileage was approximately 500.  </t>
  </si>
  <si>
    <t xml:space="preserve">EXPLORER - 2022. The contact owns a 2022 Ford Explorer. The contact stated while driving at various speeds in the rain, the windshield wipers were engaged but failed to operate as needed. The contact stated that the windshield wipers were not wiping water off the windshield as the rubber on the wipers was defective. The dealer was notified of the failure. The vehicle was not diagnosed or repaired. The manufacturer was notified of the failure and advised the contact to report the failure to the NHTSA Hotline. The failure mileage was approximately 500.  </t>
  </si>
  <si>
    <t>1FT8W3BT1LE</t>
  </si>
  <si>
    <t xml:space="preserve">The contact owns a 2020 Ford F-350. The contact stated that when the front passengerâ€™s side door was locked, the door could not be opened from outside the vehicle. The contact state that the door could only be unlocked by using the interior door lock mechanism. The vehicle was taken to the local dealer who was unable to duplicate the failure. After retrieving the vehicle, the failure continued to occur. The contact was later informed by the dealer that the door actuator was likely the cause of the failure and needed to be replaced. The vehicle was not yet repaired. The manufacturer was notified of the failure, but no assistance was offered. The failure mileage was 34,000.         </t>
  </si>
  <si>
    <t xml:space="preserve">F-350 - 2020. The contact owns a 2020 Ford F-350. The contact stated that when the front passengerâ€™s side door was locked, the door could not be opened from outside the vehicle. The contact state that the door could only be unlocked by using the interior door lock mechanism. The vehicle was taken to the local dealer who was unable to duplicate the failure. After retrieving the vehicle, the failure continued to occur. The contact was later informed by the dealer that the door actuator was likely the cause of the failure and needed to be replaced. The vehicle was not yet repaired. The manufacturer was notified of the failure, but no assistance was offered. The failure mileage was 34,000.         </t>
  </si>
  <si>
    <t>The contact owns a 2017 Ford F-150. The contact stated that during winter, the doors of the vehicle would freeze shut or fail to latch securely. The contact stated while driving 10 MPH and making a turn, the door flew open inadvertently, almost causing an accident. There was no warning light illuminated. The contact stated that he was concerned for his safety as he might be trapped inside the vehicle due to the failure. The dealer was notified of the failure and informed the contact that they could not assist as the vehicle was previously repaired under NHTSA Campaign Number: 17V652000 (Latches/Locks/Linkages). The vehicle was not diagnosed or repaired. The manufacturer was notified of the failure and advised the contact to take the vehicle to another dealer for a second opinion. The failure mileage was approximately 15,000.</t>
  </si>
  <si>
    <t xml:space="preserve"> Port Orchard Ford</t>
  </si>
  <si>
    <t>F-150 - 2017. The contact owns a 2017 Ford F-150. The contact stated that during winter, the doors of the vehicle would freeze shut or fail to latch securely. The contact stated while driving 10 MPH and making a turn, the door flew open inadvertently, almost causing an accident. There was no warning light illuminated. The contact stated that he was concerned for his safety as he might be trapped inside the vehicle due to the failure. The dealer was notified of the failure and informed the contact that they could not assist as the vehicle was previously repaired under NHTSA Campaign Number: 17V652000 (Latches/Locks/Linkages). The vehicle was not diagnosed or repaired. The manufacturer was notified of the failure and advised the contact to take the vehicle to another dealer for a second opinion. The failure mileage was approximately 15,000.</t>
  </si>
  <si>
    <t>1FMCU9J9XHU</t>
  </si>
  <si>
    <t>The contact owns a 2017 Ford Escape. The contact stated while driving at an unknown speed with her grandson seated in the rear passengerâ€™s side of the vehicle, the rear passengerâ€™s side window independently started going up and down and her grandsonâ€™s arm got closed in the window, causing a minor injury but had not sought medical attention. The vehicle was taken to the dealer and the contact was informed that the window was fixed; however, several days later while driving with her puppy inside the vehicle, the window independently rolled down almost causing the puppy to jump out the window. The window failed to roll back up as needed. The vehicle was taken back to the dealer and the contact notified the dealer of a failure with the button for the window on the driverâ€™s side. The window switch was replaced; however, the failure recurred. The contact stated that after arriving at the residence the window rolled up independently. The contact inquired about NHTSA Campaign Number: 16V617000 (Visibility, Electrical System) however, the VIN was not included. The contact paid out of pocket for the switch replacement. The manufacturer was contacted, and the contact was advised to file a complaint with the NHSTA Hotline. The failure mileage was 57,187.</t>
  </si>
  <si>
    <t xml:space="preserve">Daystar Ford </t>
  </si>
  <si>
    <t>ESCAPE - 2017. The contact owns a 2017 Ford Escape. The contact stated while driving at an unknown speed with her grandson seated in the rear passengerâ€™s side of the vehicle, the rear passengerâ€™s side window independently started going up and down and her grandsonâ€™s arm got closed in the window, causing a minor injury but had not sought medical attention. The vehicle was taken to the dealer and the contact was informed that the window was fixed; however, several days later while driving with her puppy inside the vehicle, the window independently rolled down almost causing the puppy to jump out the window. The window failed to roll back up as needed. The vehicle was taken back to the dealer and the contact notified the dealer of a failure with the button for the window on the driverâ€™s side. The window switch was replaced; however, the failure recurred. The contact stated that after arriving at the residence the window rolled up independently. The contact inquired about NHTSA Campaign Number: 16V617000 (Visibility, Electrical System) however, the VIN was not included. The contact paid out of pocket for the switch replacement. The manufacturer was contacted, and the contact was advised to file a complaint with the NHSTA Hotline. The failure mileage was 57,187.</t>
  </si>
  <si>
    <t>1FTEW1EG5FF</t>
  </si>
  <si>
    <t>Rear window defroster was emitting a burning smell (although it was not turned on) and overheated the rear glass causing it to bulge and shatter!</t>
  </si>
  <si>
    <t>F-150 - 2015. Rear window defroster was emitting a burning smell (although it was not turned on) and overheated the rear glass causing it to bulge and shatter!</t>
  </si>
  <si>
    <t>3FA6P0SU8GR</t>
  </si>
  <si>
    <t xml:space="preserve">Trunk opens randomly. As seen on many forums it is a common problem. Ford dealer wanted a diag fee with no promises to fix.   </t>
  </si>
  <si>
    <t xml:space="preserve">FUSION - 2016. Trunk opens randomly. As seen on many forums it is a common problem. Ford dealer wanted a diag fee with no promises to fix.   </t>
  </si>
  <si>
    <t>1FTMF1CBXJK</t>
  </si>
  <si>
    <t>tHE WIPERS WILL STAY ON.  THE REAR SUSPENSION IS RATTLING.  I HAVE NOT HAD AN ACCIDENT IN MY TRUCK.  THERE WAS NO INCIDENT WITH MY TRUCK. THE DEALER AT BBMOTORS CONFIRMED THE SUSPENSION RATTLING THE LAST TIME I HAD SERVICE THERE.</t>
  </si>
  <si>
    <t>F-150 - 2018. tHE WIPERS WILL STAY ON.  THE REAR SUSPENSION IS RATTLING.  I HAVE NOT HAD AN ACCIDENT IN MY TRUCK.  THERE WAS NO INCIDENT WITH MY TRUCK. THE DEALER AT BBMOTORS CONFIRMED THE SUSPENSION RATTLING THE LAST TIME I HAD SERVICE THERE.</t>
  </si>
  <si>
    <t xml:space="preserve">The contact owns a 2020 Ford Escape. The contact stated the front driverâ€™s side door striker that was used to prevent the door from overextending while opened had failed. Additionally, the front driverâ€™s side window could not completely be opened due to the failure. The vehicle was taken to the local dealer who informed the contact that the part needed to be replaced; however, the vehicle was not yet repaired. The manufacturer was notified of the failure, but no assistance was offered. The failure mileage was 47,865.    </t>
  </si>
  <si>
    <t>LYONS FORD</t>
  </si>
  <si>
    <t xml:space="preserve">ESCAPE - 2020. The contact owns a 2020 Ford Escape. The contact stated the front driverâ€™s side door striker that was used to prevent the door from overextending while opened had failed. Additionally, the front driverâ€™s side window could not completely be opened due to the failure. The vehicle was taken to the local dealer who informed the contact that the part needed to be replaced; however, the vehicle was not yet repaired. The manufacturer was notified of the failure, but no assistance was offered. The failure mileage was 47,865.    </t>
  </si>
  <si>
    <t>1FTFW1ET2BF</t>
  </si>
  <si>
    <t>The contact owns a 2011 Ford F-150. The contact stated while driving 35 MPH and coming to a stop, the vehicle downshifted from 4th gear to 1st gear. There was no warning light illuminated. The contact was able to drive from the complete stop. The contact stated that the failure had been reoccurring intermittently. Additionally, the contact stated that the windshield wipers would continue to move after being turned off. The dealer and the manufacturer were not notified of the failure. The vehicle was not diagnosed or repaired. The failure mileage was approximately 80,000.</t>
  </si>
  <si>
    <t>F-150 - 2011. The contact owns a 2011 Ford F-150. The contact stated while driving 35 MPH and coming to a stop, the vehicle downshifted from 4th gear to 1st gear. There was no warning light illuminated. The contact was able to drive from the complete stop. The contact stated that the failure had been reoccurring intermittently. Additionally, the contact stated that the windshield wipers would continue to move after being turned off. The dealer and the manufacturer were not notified of the failure. The vehicle was not diagnosed or repaired. The failure mileage was approximately 80,000.</t>
  </si>
  <si>
    <t>The contact owns a 2020 Ford Escape. The contact stated that the driverâ€™s and passengerâ€™s side doors were slightly detached from the door frame. The doors showed resistance while attempting to open the doors, making the doors difficult to completely open from the door frame. The contact had taken the vehicle to the dealer and the contact was informed that repair would be out-of-pocket. The contact stated that only one door was repaired by a certified mechanic and the other was yet to be repaired. The manufacturer was made aware of the failure. The approximate failure mileage was 61,123.</t>
  </si>
  <si>
    <t>LaFontaine Ford of Flushing</t>
  </si>
  <si>
    <t>ESCAPE - 2020. The contact owns a 2020 Ford Escape. The contact stated that the driverâ€™s and passengerâ€™s side doors were slightly detached from the door frame. The doors showed resistance while attempting to open the doors, making the doors difficult to completely open from the door frame. The contact had taken the vehicle to the dealer and the contact was informed that repair would be out-of-pocket. The contact stated that only one door was repaired by a certified mechanic and the other was yet to be repaired. The manufacturer was made aware of the failure. The approximate failure mileage was 61,123.</t>
  </si>
  <si>
    <t>3FAHP0JA4BR</t>
  </si>
  <si>
    <t>The contact owns a 2011 Ford Fusion. The contact stated that after his wife exited from the front passengerâ€™s side of the vehicle, she attempted to close and lock the door, but the door failed to close and latch securely. The contact stated that he was able to eventually get the door closed and locked; however, the front passengerâ€™s side door failed to open from the inside. The contact had to roll the window down to open the door from the outside. Additionally, the contact stated that the front driverâ€™s side door failed to open from the inside and outside and he had to use the passengerâ€™s side door to enter the vehicle. The contact then had to roll down the window to exit the vehicle through the passengerâ€™s side door. There was no warning light illuminated. The vehicle was taken to an independent mechanic to inspect the doors. The vehicle was not diagnosed or repaired. Neither the dealer nor the manufacturer was notified of the failure. The failure mileage was approximately 122,000.</t>
  </si>
  <si>
    <t>FUSION - 2011. The contact owns a 2011 Ford Fusion. The contact stated that after his wife exited from the front passengerâ€™s side of the vehicle, she attempted to close and lock the door, but the door failed to close and latch securely. The contact stated that he was able to eventually get the door closed and locked; however, the front passengerâ€™s side door failed to open from the inside. The contact had to roll the window down to open the door from the outside. Additionally, the contact stated that the front driverâ€™s side door failed to open from the inside and outside and he had to use the passengerâ€™s side door to enter the vehicle. The contact then had to roll down the window to exit the vehicle through the passengerâ€™s side door. There was no warning light illuminated. The vehicle was taken to an independent mechanic to inspect the doors. The vehicle was not diagnosed or repaired. Neither the dealer nor the manufacturer was notified of the failure. The failure mileage was approximately 122,000.</t>
  </si>
  <si>
    <t>3FA6P0H74GR</t>
  </si>
  <si>
    <t xml:space="preserve">I have a silver 2016 ford fusion the problem is the latching from driver door and rear right side door . I take very good care of my cars for this to happen twice is not my doings but the car. I was off to do some errands I opened my driver side door I got in and closed the door and it shut completely I started to drive off I came to a stop where I was turning right, when I turned right my door opened and I almost crash to a car that was coming straight . I fixed the door latch then a couple weeks later the same thing happens to the rear right side door thankfully there was no car or objects near me i could have crashed into . </t>
  </si>
  <si>
    <t xml:space="preserve">FUSION - 2016. I have a silver 2016 ford fusion the problem is the latching from driver door and rear right side door . I take very good care of my cars for this to happen twice is not my doings but the car. I was off to do some errands I opened my driver side door I got in and closed the door and it shut completely I started to drive off I came to a stop where I was turning right, when I turned right my door opened and I almost crash to a car that was coming straight . I fixed the door latch then a couple weeks later the same thing happens to the rear right side door thankfully there was no car or objects near me i could have crashed into . </t>
  </si>
  <si>
    <t>3FMCR9C66MR</t>
  </si>
  <si>
    <t>The doors on my vehicle are buckling. There are ripples in the sheet metal on all four doors where the metal meets the window glass. It appears to be some type of structural issue. Im worried if these doors are buckling under normal wear and tear im concerned if they are structurally sound if the vehicle were involved in a accident? Is the cause of this issue metal fatigue? I am not an engineer but there is obviously an issue with these doors that may be some type of safety issue. I brought this to the attention of Ford and they acknowledged the issue. They took photos of the issue but have not come up with a solution.  While at the dealership having my vehicle inspected I observed several other Ford Broncos with the same issue. I provided photos of the issue but I must admit it is difficult to see.</t>
  </si>
  <si>
    <t xml:space="preserve">FRONT DOOR | SHEET METAL DENTS / DINGS </t>
  </si>
  <si>
    <t>BRONCO SPORT - 2021. The doors on my vehicle are buckling. There are ripples in the sheet metal on all four doors where the metal meets the window glass. It appears to be some type of structural issue. Im worried if these doors are buckling under normal wear and tear im concerned if they are structurally sound if the vehicle were involved in a accident? Is the cause of this issue metal fatigue? I am not an engineer but there is obviously an issue with these doors that may be some type of safety issue. I brought this to the attention of Ford and they acknowledged the issue. They took photos of the issue but have not come up with a solution.  While at the dealership having my vehicle inspected I observed several other Ford Broncos with the same issue. I provided photos of the issue but I must admit it is difficult to see.</t>
  </si>
  <si>
    <t>1FTEX1EP1JK</t>
  </si>
  <si>
    <t>Tailgate opens while driving and has occurred many times.</t>
  </si>
  <si>
    <t>F-150 - 2018. Tailgate opens while driving and has occurred many times.</t>
  </si>
  <si>
    <t>1FT8W3BN3LE</t>
  </si>
  <si>
    <t>right side headlight always had condensation and much more condensation than the left side, however, Ford and dealer always said that it was for ventilation.  after a rain, the right headlight light was always on, even when the car was off, and after that the right signal and lamp will not turn on anymore. Dealer did changed the whole headlight assembly, however, the issue still there.</t>
  </si>
  <si>
    <t>F-350 - 2020. right side headlight always had condensation and much more condensation than the left side, however, Ford and dealer always said that it was for ventilation.  after a rain, the right headlight light was always on, even when the car was off, and after that the right signal and lamp will not turn on anymore. Dealer did changed the whole headlight assembly, however, the issue still there.</t>
  </si>
  <si>
    <t>NHTSA ID Number: 10201603/ SSM 50150 - 2020-2021 Ford Escape My vehicle is having this EXACT issue and there are many other Ford Escape owners that are having this issue and even with the manufacturer extended warranty it is not covered.  This issue has obviously been reported with the reference number above and NHTSA PDF attached.  fordescape.org/threads/door-limiting-rod.116354/page-2 has so many other Ford escape owners with the EXACT same problem.  This IS a safety issue as the door can fail to open or close at any given time with the arm tack weld falling off and rendering the door not useable.  Currently they are just tack welding the door back together which is also not acceptable.  No warning just one day the door started popping and you could see that the (3) places the limiter arm was tack welded on were now open holes in the door.  This also effected the use of my window, it would not go down more that 1/2 inch.  They are also having to fix that issue as well.  Not being able to enter or exit my vehicle from my drivers side door is not acceptable and the faulty construction of this car should not have to be paid for by the customers.  The Ford 2020 Escape I own has already had recalls, caliper falling off the passenger side after 1 year, seals around windows and lights failing allowing water inside the door, and electrical issues.  This car should be taken off the market and the road for safety issues.  There is currently another recall pending for this specific vin manufacturer recall number 22S73 about the fuel injector developing a crack posing a fire issue.  Please rush this into a recall for the owners of this car that are paying to own the car and now paying for faulty design and build issues.</t>
  </si>
  <si>
    <t>ESCAPE - 2020. NHTSA ID Number: 10201603/ SSM 50150 - 2020-2021 Ford Escape My vehicle is having this EXACT issue and there are many other Ford Escape owners that are having this issue and even with the manufacturer extended warranty it is not covered.  This issue has obviously been reported with the reference number above and NHTSA PDF attached.  fordescape.org/threads/door-limiting-rod.116354/page-2 has so many other Ford escape owners with the EXACT same problem.  This IS a safety issue as the door can fail to open or close at any given time with the arm tack weld falling off and rendering the door not useable.  Currently they are just tack welding the door back together which is also not acceptable.  No warning just one day the door started popping and you could see that the (3) places the limiter arm was tack welded on were now open holes in the door.  This also effected the use of my window, it would not go down more that 1/2 inch.  They are also having to fix that issue as well.  Not being able to enter or exit my vehicle from my drivers side door is not acceptable and the faulty construction of this car should not have to be paid for by the customers.  The Ford 2020 Escape I own has already had recalls, caliper falling off the passenger side after 1 year, seals around windows and lights failing allowing water inside the door, and electrical issues.  This car should be taken off the market and the road for safety issues.  There is currently another recall pending for this specific vin manufacturer recall number 22S73 about the fuel injector developing a crack posing a fire issue.  Please rush this into a recall for the owners of this car that are paying to own the car and now paying for faulty design and build issues.</t>
  </si>
  <si>
    <t>1FT8W4DT2HE</t>
  </si>
  <si>
    <t>Tailgate opens in transit and allows contents of bed to fall out of vehicle causing issues for drivers behind truck</t>
  </si>
  <si>
    <t>F-450 - 2017. Tailgate opens in transit and allows contents of bed to fall out of vehicle causing issues for drivers behind truck</t>
  </si>
  <si>
    <t>2FMPK4J95KB</t>
  </si>
  <si>
    <t xml:space="preserve">While driving on the freeway, we heard a loud crash, thinking a tire had blown out. Instead, it was the moon/sun roof glass that shattered/imploded. It was a clear day, no bridges overhead or large trucks on the road. Thankfully, the panel was closed so glass didn't fall into the vehicle, but the glass panel was completely damaged. Aside from being very scary, it could have been extremely dangerous had it been open or if glass would have flown all over the freeway. We immediately cleared off the glass and taped the perimeter of the panel to keep the remaining glass intact. There was no warning and there was no signals on the dash after it happened. We reported it to our insurance AAA, and the issue has since been fixed. The company that repaired it was through our insurance recommendation and they said it was not the first time they had seen this issue happen. </t>
  </si>
  <si>
    <t xml:space="preserve">EDGE - 2019. While driving on the freeway, we heard a loud crash, thinking a tire had blown out. Instead, it was the moon/sun roof glass that shattered/imploded. It was a clear day, no bridges overhead or large trucks on the road. Thankfully, the panel was closed so glass didn't fall into the vehicle, but the glass panel was completely damaged. Aside from being very scary, it could have been extremely dangerous had it been open or if glass would have flown all over the freeway. We immediately cleared off the glass and taped the perimeter of the panel to keep the remaining glass intact. There was no warning and there was no signals on the dash after it happened. We reported it to our insurance AAA, and the issue has since been fixed. The company that repaired it was through our insurance recommendation and they said it was not the first time they had seen this issue happen. </t>
  </si>
  <si>
    <t>2FMPK4K96MB</t>
  </si>
  <si>
    <t xml:space="preserve">THE VEHICLES SUN ROOF EXPLODED/IMPLODED WHILE DRIVING, THE CAR IS NOW AT THE DEALERSHIP FOR REPAIR. INSURANCE COMPANY HAS A CLAIM AND IS INVOLVED.     I tried to upload pictures but was not able to do so.    </t>
  </si>
  <si>
    <t xml:space="preserve">EDGE - 2021. THE VEHICLES SUN ROOF EXPLODED/IMPLODED WHILE DRIVING, THE CAR IS NOW AT THE DEALERSHIP FOR REPAIR. INSURANCE COMPANY HAS A CLAIM AND IS INVOLVED.     I tried to upload pictures but was not able to do so.    </t>
  </si>
  <si>
    <t>The contact owns a 2013 Ford Focus. The contact stated that the driver's side door failed to close and remained ajar because the door would not latch securely. The contact used a rope to keep the door closed while driving. The vehicle was taken to an independent mechanic where the door lock assembly was replaced; however, the failure reoccurred three and half weeks later with the rear driver's side door latch. The contact related the failure to NHTSA Campaign Numbers: 16V643000 (Latches/Locks/Linkages) and 20V331000 (Latches/Locks/Linkages). The dealer was notified of the failure and informed the contact that the VIN was not under recall. The vehicle was not repaired. The manufacturer was notified of the failure and a case was opened. The failure mileage was approximately 77,671.</t>
  </si>
  <si>
    <t xml:space="preserve">Classic Ford Lincoln </t>
  </si>
  <si>
    <t>FOCUS - 2013. The contact owns a 2013 Ford Focus. The contact stated that the driver's side door failed to close and remained ajar because the door would not latch securely. The contact used a rope to keep the door closed while driving. The vehicle was taken to an independent mechanic where the door lock assembly was replaced; however, the failure reoccurred three and half weeks later with the rear driver's side door latch. The contact related the failure to NHTSA Campaign Numbers: 16V643000 (Latches/Locks/Linkages) and 20V331000 (Latches/Locks/Linkages). The dealer was notified of the failure and informed the contact that the VIN was not under recall. The vehicle was not repaired. The manufacturer was notified of the failure and a case was opened. The failure mileage was approximately 77,671.</t>
  </si>
  <si>
    <t xml:space="preserve">The contact owns a 2013 Ford Focus. The contact stated while driving 15-20 MPH with his daughter in the front passenger's side seat, the front passenger's side door opened inadvertently. There was no warning light illuminated. The contact veered to the side of the road and closed the door; however, the door failed to close securely. The contact stated that the door unintendedly opened for a second time. The vehicle was taken to a dealer who informed the contact that they could not repair the vehicle under NHTSA Campaign Number: 16V643000 (Latches/Locks/Linkages) due to the vehicle having a Salvage Title. Additionally, the dealer failed to honor the recall repair of NHTSA Campaign Number: 18V735000 (Fuel System, Gasoline). However, the contact stated that the vehicle still had the original parts impacted by the recall. The contact stated that the manufacturer had exceeded a reasonable amount of time for the recall repairs. The manufacturer was notified of the failure but provided no assistance.  The failure mileage was approximately 130,000. Parts distribution disconnect.  </t>
  </si>
  <si>
    <t>Madera Ford</t>
  </si>
  <si>
    <t xml:space="preserve">FOCUS - 2013. The contact owns a 2013 Ford Focus. The contact stated while driving 15-20 MPH with his daughter in the front passenger's side seat, the front passenger's side door opened inadvertently. There was no warning light illuminated. The contact veered to the side of the road and closed the door; however, the door failed to close securely. The contact stated that the door unintendedly opened for a second time. The vehicle was taken to a dealer who informed the contact that they could not repair the vehicle under NHTSA Campaign Number: 16V643000 (Latches/Locks/Linkages) due to the vehicle having a Salvage Title. Additionally, the dealer failed to honor the recall repair of NHTSA Campaign Number: 18V735000 (Fuel System, Gasoline). However, the contact stated that the vehicle still had the original parts impacted by the recall. The contact stated that the manufacturer had exceeded a reasonable amount of time for the recall repairs. The manufacturer was notified of the failure but provided no assistance.  The failure mileage was approximately 130,000. Parts distribution disconnect.  </t>
  </si>
  <si>
    <t>2FMDA58432B</t>
  </si>
  <si>
    <t>The driver and passenger side sliding doors tend to not open or close correctly sometimes you have to manually pull them open or they do not completely close and you have to bump the back end of it to close right</t>
  </si>
  <si>
    <t>WINDSTAR - 2002. The driver and passenger side sliding doors tend to not open or close correctly sometimes you have to manually pull them open or they do not completely close and you have to bump the back end of it to close right</t>
  </si>
  <si>
    <t>Tonight I was using my rear defrost on my F-150 and I noticed the glass looked weird. Got out and my worst fear was true the back glass had shattered. I have only owned this truck since April I'm the second owner.</t>
  </si>
  <si>
    <t>F-150 - 2014. Tonight I was using my rear defrost on my F-150 and I noticed the glass looked weird. Got out and my worst fear was true the back glass had shattered. I have only owned this truck since April I'm the second owner.</t>
  </si>
  <si>
    <t>2FMTK4J99FB</t>
  </si>
  <si>
    <t xml:space="preserve">I used the remote start to warm up my car, went outside got in shut my car door and before I could push the break and hit the start button my rear window shattered. </t>
  </si>
  <si>
    <t xml:space="preserve">EDGE - 2015. I used the remote start to warm up my car, went outside got in shut my car door and before I could push the break and hit the start button my rear window shattered. </t>
  </si>
  <si>
    <t>The contact owns a 2017 Ford Explorer. The contact stated that while driving at an undisclosed speed, the side window molding was peeling off. The contact then stated that the driver's side molding was coming apart. No warning lights were illuminated. The vehicle was taken to a local dealer, where the contact was informed that the driver's and passenger's side window molding needed to be replaced. The vehicle was repaired; however, the failure recurred. The manufacturer was made aware of the failure and offered to cover only a portion of the repair. The approximate failure mileage was 15,000.</t>
  </si>
  <si>
    <t>WINDOW MOLDING | DETACHED</t>
  </si>
  <si>
    <t>Price Ford of Simi Valley</t>
  </si>
  <si>
    <t>EXPLORER - 2017. The contact owns a 2017 Ford Explorer. The contact stated that while driving at an undisclosed speed, the side window molding was peeling off. The contact then stated that the driver's side molding was coming apart. No warning lights were illuminated. The vehicle was taken to a local dealer, where the contact was informed that the driver's and passenger's side window molding needed to be replaced. The vehicle was repaired; however, the failure recurred. The manufacturer was made aware of the failure and offered to cover only a portion of the repair. The approximate failure mileage was 15,000.</t>
  </si>
  <si>
    <t>3FA6P0K93ER</t>
  </si>
  <si>
    <t>The contact owns a 2014 Ford Fusion. The contact stated that upon driving after the vehicle had been exposed to rain or water at the carwash, the side mirrors would readjust unintendedly while driving. The contact stated that while driving 75 MPH and changing lanes, the failure reoccurred, causing him to lose visibility of another vehicle, which almost caused a crash. The contact was able to continue driving. The vehicle was taken to the local dealer where it was diagnosed that the side mirrors wiring needed to be rewired. The dealer informed the contact that he had to pay for the repair out-of-pocket; however, the contact declined. The vehicle was not repaired. The manufacturer was notified of the failure. The failure mileage was approximately 118,000.</t>
  </si>
  <si>
    <t>Long McArthur</t>
  </si>
  <si>
    <t>FUSION - 2014. The contact owns a 2014 Ford Fusion. The contact stated that upon driving after the vehicle had been exposed to rain or water at the carwash, the side mirrors would readjust unintendedly while driving. The contact stated that while driving 75 MPH and changing lanes, the failure reoccurred, causing him to lose visibility of another vehicle, which almost caused a crash. The contact was able to continue driving. The vehicle was taken to the local dealer where it was diagnosed that the side mirrors wiring needed to be rewired. The dealer informed the contact that he had to pay for the repair out-of-pocket; however, the contact declined. The vehicle was not repaired. The manufacturer was notified of the failure. The failure mileage was approximately 118,000.</t>
  </si>
  <si>
    <t>3FAHP0JG1CR</t>
  </si>
  <si>
    <t>The contact owns a 2012 Ford Fusion. The contact stated while her passenger was attempting to open the front passengerâ€™s side door, the door would not open. The passenger rolled the window down and open the door using the exterior door handle. The contact also noticed that while attempting to lock the vehicle, the vehicle failed to lock securely. The vehicle was taken to the dealer and the door handle and the latch inside the vehicle were replaced; however, the failure reoccurred. The manufacturer was contacted and notified of the failure. The manufacturer was aware of the failure but offered no assistance. The contact was referred to the NHTSA hotline for assistance. The failure mileage was 140,000.  The contact stated that the dealer had mentioned that they have replaced several door handles due to faulty plastic parts. The handle was replaced again for a second time and paid for by the contact.</t>
  </si>
  <si>
    <t xml:space="preserve">Laura Ford </t>
  </si>
  <si>
    <t>FUSION - 2012. The contact owns a 2012 Ford Fusion. The contact stated while her passenger was attempting to open the front passengerâ€™s side door, the door would not open. The passenger rolled the window down and open the door using the exterior door handle. The contact also noticed that while attempting to lock the vehicle, the vehicle failed to lock securely. The vehicle was taken to the dealer and the door handle and the latch inside the vehicle were replaced; however, the failure reoccurred. The manufacturer was contacted and notified of the failure. The manufacturer was aware of the failure but offered no assistance. The contact was referred to the NHTSA hotline for assistance. The failure mileage was 140,000.  The contact stated that the dealer had mentioned that they have replaced several door handles due to faulty plastic parts. The handle was replaced again for a second time and paid for by the contact.</t>
  </si>
  <si>
    <t>2018 Ford F-150 in 28 degree temperature the driver's door latch failed and will not latch and stay closed causing an extremely unsafe and hazardous condition.</t>
  </si>
  <si>
    <t>F-150 - 2018. 2018 Ford F-150 in 28 degree temperature the driver's door latch failed and will not latch and stay closed causing an extremely unsafe and hazardous condition.</t>
  </si>
  <si>
    <t>1FTEW1E59KF</t>
  </si>
  <si>
    <t>Rear window exploded.  No impact.  Remote started my truck, cold out so rear defrost was on from the remote start.    Go in truck shut the door and before I could press the start button (it was running from the remote start but still have to press the start button) the rear window exploded shattering everywhere except for the power slider.  After some internet research, this appears to be a common problem with F-150's which Ford refuses to acknowledge.</t>
  </si>
  <si>
    <t>F-150 - 2019. Rear window exploded.  No impact.  Remote started my truck, cold out so rear defrost was on from the remote start.    Go in truck shut the door and before I could press the start button (it was running from the remote start but still have to press the start button) the rear window exploded shattering everywhere except for the power slider.  After some internet research, this appears to be a common problem with F-150's which Ford refuses to acknowledge.</t>
  </si>
  <si>
    <t>MAJ6P1UL9JC</t>
  </si>
  <si>
    <t>While driving down the road the swing gate opens on its own</t>
  </si>
  <si>
    <t>SWING GATE LATCH | OWD</t>
  </si>
  <si>
    <t>ECOSPORT - 2018. While driving down the road the swing gate opens on its own</t>
  </si>
  <si>
    <t>The driver's door freezes, so once the door is opened it will not latch closed until the door is warmed up.  Additionally, the door can catch when closed, but if any pressure is put on the door, it pops open because the latch or mechanism is frozen and will not function properly.  This has happened multiple times now, and Ford has stated that we don't live in a 'cold' climate region, so the can not get the cold weather 'repair' to fix this issue.  I believe this is a significant safety issue, I can't drive the vehicle until the weather warms up so the door latch will work again.</t>
  </si>
  <si>
    <t>F-150 - 2018. The driver's door freezes, so once the door is opened it will not latch closed until the door is warmed up.  Additionally, the door can catch when closed, but if any pressure is put on the door, it pops open because the latch or mechanism is frozen and will not function properly.  This has happened multiple times now, and Ford has stated that we don't live in a 'cold' climate region, so the can not get the cold weather 'repair' to fix this issue.  I believe this is a significant safety issue, I can't drive the vehicle until the weather warms up so the door latch will work again.</t>
  </si>
  <si>
    <t xml:space="preserve">While driving on the road the trunk opens up by itself. The Ford dealership continues to be unable to fix the issue and it has happened several times. </t>
  </si>
  <si>
    <t xml:space="preserve">FUSION - 2016. While driving on the road the trunk opens up by itself. The Ford dealership continues to be unable to fix the issue and it has happened several times. </t>
  </si>
  <si>
    <t>1FMJU1LT4KE</t>
  </si>
  <si>
    <t xml:space="preserve">All lenses on the front headlights have stress cracks forming in the corner of the housing. This has allowed moisture and condensation to build inside the housing and is altering the light output. </t>
  </si>
  <si>
    <t xml:space="preserve">EXPEDITION - 2019. All lenses on the front headlights have stress cracks forming in the corner of the housing. This has allowed moisture and condensation to build inside the housing and is altering the light output. </t>
  </si>
  <si>
    <t>2FMDK3JC1DB</t>
  </si>
  <si>
    <t xml:space="preserve">My issue is that there is a door ajar alarm that I brought my vehicle into the dealer to fix. With this alarm you are unable to lock your doors while inside the vehicle. Someone tried to steal our vehicle from us with us inside, just walked up and opened the door. The attempt was unsuccessful and we got away but it had me thinking that if we had small children in our vehicle, they could easily open the door and fall out. The dealer said this is a known issue and it would cost over $500 to fix but recommended NOT fixing it because it would just happen again, it's a bad part/design they said. I did call Ford Motor Company and they advised me to report this to you so I'm reporting this before someone gets killed from this known issue. </t>
  </si>
  <si>
    <t>DOOR HANDLE | EASY TO BREAK INTO</t>
  </si>
  <si>
    <t xml:space="preserve">Ford Blue Advantage Certified </t>
  </si>
  <si>
    <t xml:space="preserve">EDGE - 2013. My issue is that there is a door ajar alarm that I brought my vehicle into the dealer to fix. With this alarm you are unable to lock your doors while inside the vehicle. Someone tried to steal our vehicle from us with us inside, just walked up and opened the door. The attempt was unsuccessful and we got away but it had me thinking that if we had small children in our vehicle, they could easily open the door and fall out. The dealer said this is a known issue and it would cost over $500 to fix but recommended NOT fixing it because it would just happen again, it's a bad part/design they said. I did call Ford Motor Company and they advised me to report this to you so I'm reporting this before someone gets killed from this known issue. </t>
  </si>
  <si>
    <t>1LNHM82W55Y</t>
  </si>
  <si>
    <t>The contact owns a 2005 Lincoln Town Car. The contact stated that the windshield wipers became inoperable. There were no warning lights illuminated. The local dealer was not contacted. The vehicle was not diagnosed or repaired. The manufacturer was contacted. The failure mileage was approximately 92,000. The consumer stated wipers are only turned on when raining, back warning only works when backing up, and unsure when the air bag light came on.</t>
  </si>
  <si>
    <t>TOWN CAR - 2005. The contact owns a 2005 Lincoln Town Car. The contact stated that the windshield wipers became inoperable. There were no warning lights illuminated. The local dealer was not contacted. The vehicle was not diagnosed or repaired. The manufacturer was contacted. The failure mileage was approximately 92,000. The consumer stated wipers are only turned on when raining, back warning only works when backing up, and unsure when the air bag light came on.</t>
  </si>
  <si>
    <t>C/VC - LINCOLN TOWN CAR [98-11]</t>
  </si>
  <si>
    <t>VB - TOWN CAR</t>
  </si>
  <si>
    <t>VB - TOWN CAR (NA)</t>
  </si>
  <si>
    <t>BA - WIXOM PLANT BUILD</t>
  </si>
  <si>
    <t>1FTEW1EP7GF</t>
  </si>
  <si>
    <t>Back window shattered as a result of a rear defrost malfunction. Outside temperatures were around 20 degrees F so I used my remote start to warm up my vehicle before leaving. Upon entering the vehicle approximately 5-7 minutes later I noticed an odd smell that I can only describe as electronics overheating or burning. Then about 5 minutes into my drive on a smooth road and without any other incident I experienced a very loud popping noise and immediately pulled over to investigate. What I noticed right away was that the entire back window (with the exception of the small power window) was shattered and was starting to fall into my vehicle. When calling for a quote to replace my window, two of the shops both indicated that this is a know problem with Ford F150's due to the rear defroster malfunctioning. I have a crew cab F150 and regularly use it to transport my 3 young children, and luckily they were not with me on this trip, but I am very worried that this could have resulted in shards of glass right by their heads where they are sitting. Other than the odd smell I noticed that day, there were no messages or symptoms of this problem. I live in a cold climate and often use the remote start without any similar issues.</t>
  </si>
  <si>
    <t>F-150 - 2016. Back window shattered as a result of a rear defrost malfunction. Outside temperatures were around 20 degrees F so I used my remote start to warm up my vehicle before leaving. Upon entering the vehicle approximately 5-7 minutes later I noticed an odd smell that I can only describe as electronics overheating or burning. Then about 5 minutes into my drive on a smooth road and without any other incident I experienced a very loud popping noise and immediately pulled over to investigate. What I noticed right away was that the entire back window (with the exception of the small power window) was shattered and was starting to fall into my vehicle. When calling for a quote to replace my window, two of the shops both indicated that this is a know problem with Ford F150's due to the rear defroster malfunctioning. I have a crew cab F150 and regularly use it to transport my 3 young children, and luckily they were not with me on this trip, but I am very worried that this could have resulted in shards of glass right by their heads where they are sitting. Other than the odd smell I noticed that day, there were no messages or symptoms of this problem. I live in a cold climate and often use the remote start without any similar issues.</t>
  </si>
  <si>
    <t>1FTER4FH2LL</t>
  </si>
  <si>
    <t xml:space="preserve">Regular headlights are excessively bright.  Oncoming traffic is constantly flashing their bright lights with implications that my Ford Ranger's lights are on bright and not normal setting.  This seems to be dangerous to oncoming traffic.  It happens repeatedly every morning I am driving in the dark (5:00am-6:30am)  Dealer said that there is nothing they can do.  No indications that the bright lights are on (bright light symbol not appearing) </t>
  </si>
  <si>
    <t>HEADLIGHTS | HEIGHT ADJUST</t>
  </si>
  <si>
    <t xml:space="preserve">RANGER - 2020. Regular headlights are excessively bright.  Oncoming traffic is constantly flashing their bright lights with implications that my Ford Ranger's lights are on bright and not normal setting.  This seems to be dangerous to oncoming traffic.  It happens repeatedly every morning I am driving in the dark (5:00am-6:30am)  Dealer said that there is nothing they can do.  No indications that the bright lights are on (bright light symbol not appearing) </t>
  </si>
  <si>
    <t>1FTFW1E45LK</t>
  </si>
  <si>
    <t>Vehicle is subject to Ford Safety Recall 22S26 and the driver side windshield wiper does not work.  Vehicle belongs to my daughter who is frustrated attempting to get required dealer repairs near her residence in Truckee, CA where heavy snow currently blankets the area.  Corwin Ford in Reno, NV gives a 6 month to 11 month waiting period for the repair.  Dealerships from Carson City, NV and west from Truckee, CA to the Sacramento area are unable to make the repair in a reasonable time frame.  Vehicle is the only source of transportation for my daughter to work, store, medical appointments, etc..I telephoned Ford Customer Service who told me it's up to dealerships to schedule the repair.  I filed a complaint with Ford Motor Company and BBB on my daughter's behalf.  Her name is Krista Strecker.</t>
  </si>
  <si>
    <t>F-150 - 2020. Vehicle is subject to Ford Safety Recall 22S26 and the driver side windshield wiper does not work.  Vehicle belongs to my daughter who is frustrated attempting to get required dealer repairs near her residence in Truckee, CA where heavy snow currently blankets the area.  Corwin Ford in Reno, NV gives a 6 month to 11 month waiting period for the repair.  Dealerships from Carson City, NV and west from Truckee, CA to the Sacramento area are unable to make the repair in a reasonable time frame.  Vehicle is the only source of transportation for my daughter to work, store, medical appointments, etc..I telephoned Ford Customer Service who told me it's up to dealerships to schedule the repair.  I filed a complaint with Ford Motor Company and BBB on my daughter's behalf.  Her name is Krista Strecker.</t>
  </si>
  <si>
    <t>The contact owns a 2013 Ford Flex. The contact stated that she attempted to close the rear passengerâ€™s side door however, the door failed to latch. There was no warning light illuminated. The vehicle was taken to the dealer where it was diagnosed that the latch failed and needed to be replaced. The vehicle was repaired. The contact then stated that while closing the front driverâ€™s side door, the door failed to latch securely. Due to the failure, the contact had to drive holding the door closed. The vehicle was taken back to the dealer where it was diagnosed that the latch needed to be replaced. The vehicle was not repaired. The manufacturer was notified of the failure and the contact was provided the number to call the NHTSA Hotline. The failure mileage was approximately 84,000. The VIN was unavailable.</t>
  </si>
  <si>
    <t>Mullinax Ford of Central Flori</t>
  </si>
  <si>
    <t>FLEX - 2013. The contact owns a 2013 Ford Flex. The contact stated that she attempted to close the rear passengerâ€™s side door however, the door failed to latch. There was no warning light illuminated. The vehicle was taken to the dealer where it was diagnosed that the latch failed and needed to be replaced. The vehicle was repaired. The contact then stated that while closing the front driverâ€™s side door, the door failed to latch securely. Due to the failure, the contact had to drive holding the door closed. The vehicle was taken back to the dealer where it was diagnosed that the latch needed to be replaced. The vehicle was not repaired. The manufacturer was notified of the failure and the contact was provided the number to call the NHTSA Hotline. The failure mileage was approximately 84,000. The VIN was unavailable.</t>
  </si>
  <si>
    <t>2FMPK4K99GB</t>
  </si>
  <si>
    <t>Panoramic sun roof suddenly cracked. Nothing hit it. Had it shattered while on the freeway it could have caused safety issues with the driver maintaining control of the vehicle. Not to mention injuries to any rear seat passengers.</t>
  </si>
  <si>
    <t>EDGE - 2016. Panoramic sun roof suddenly cracked. Nothing hit it. Had it shattered while on the freeway it could have caused safety issues with the driver maintaining control of the vehicle. Not to mention injuries to any rear seat passengers.</t>
  </si>
  <si>
    <t>1FM5K8D88HG</t>
  </si>
  <si>
    <t>The contact owns a 2017 Ford Explorer. The contact stated that the front and rear passenger's side doors failed to open from the outside whenever the door was locked. The dealer was notified of the failure and informed the contact that the failure was a known issue. The vehicle was not diagnosed or repaired. The manufacturer was not notified of the failure. The failure mileage was approximately 79,000.</t>
  </si>
  <si>
    <t>Dayton Ford</t>
  </si>
  <si>
    <t>EXPLORER - 2017. The contact owns a 2017 Ford Explorer. The contact stated that the front and rear passenger's side doors failed to open from the outside whenever the door was locked. The dealer was notified of the failure and informed the contact that the failure was a known issue. The vehicle was not diagnosed or repaired. The manufacturer was not notified of the failure. The failure mileage was approximately 79,000.</t>
  </si>
  <si>
    <t>1FM5K8DH3HG</t>
  </si>
  <si>
    <t xml:space="preserve">I was driving in the highway and one of the roof racks went off flying and almost hit the car behind me. After I stopped I checked the other rack and it is also lose and coming off. </t>
  </si>
  <si>
    <t xml:space="preserve">EXPLORER - 2017. I was driving in the highway and one of the roof racks went off flying and almost hit the car behind me. After I stopped I checked the other rack and it is also lose and coming off. </t>
  </si>
  <si>
    <t>The contact owns a 2020 Ford Escape. The contact stated that while opening the front driver's door, there was an abnormally loud sound heard. The contact noticed three holes and that the weld was missing. The driverâ€™s side window also failed to roll down as needed. The vehicle was taken to the dealer where it was diagnosed that the spot weld had detached from the check arm. The vehicle was not repaired. The manufacturer was notified but provided no assistance. The failure mileage was approximately 40,000.</t>
  </si>
  <si>
    <t>ESCAPE - 2020. The contact owns a 2020 Ford Escape. The contact stated that while opening the front driver's door, there was an abnormally loud sound heard. The contact noticed three holes and that the weld was missing. The driverâ€™s side window also failed to roll down as needed. The vehicle was taken to the dealer where it was diagnosed that the spot weld had detached from the check arm. The vehicle was not repaired. The manufacturer was notified but provided no assistance. The failure mileage was approximately 40,000.</t>
  </si>
  <si>
    <t>1FMCU0GD8JU</t>
  </si>
  <si>
    <t>The contact 2018 Ford Escape. The contact stated after the vehicle was serviced at a local dealer, the front driverâ€™s side door failed to latch securely. The contact took the vehicle back to the dealer, where it was diagnosed with needing the door latch motor to be replaced. The vehicle was not repaired. The manufacturer had been informed of the failure. The failure mileage was approximately 85,000.</t>
  </si>
  <si>
    <t>Prater Ford</t>
  </si>
  <si>
    <t>ESCAPE - 2018. The contact 2018 Ford Escape. The contact stated after the vehicle was serviced at a local dealer, the front driverâ€™s side door failed to latch securely. The contact took the vehicle back to the dealer, where it was diagnosed with needing the door latch motor to be replaced. The vehicle was not repaired. The manufacturer had been informed of the failure. The failure mileage was approximately 85,000.</t>
  </si>
  <si>
    <t>1FM5K7F89GG</t>
  </si>
  <si>
    <t>The contact owns a 2016 Ford Explorer. The contact stated that while her husband was driving at an undisclosed speed, the front driverâ€™s side trim detached from the windshield without warning. The contact then stated that the passenger side trim was also detaching. The dealer was notified of the failure and the contact was informed that there was no recall on the VIN for the failure. The vehicle was not diagnosed or repaired. The manufacturer was notified of the failure and the contact was advised to call the NHTSA Hotline. The failure mileage was approximately 98,000</t>
  </si>
  <si>
    <t>EXPLORER - 2016. The contact owns a 2016 Ford Explorer. The contact stated that while her husband was driving at an undisclosed speed, the front driverâ€™s side trim detached from the windshield without warning. The contact then stated that the passenger side trim was also detaching. The dealer was notified of the failure and the contact was informed that there was no recall on the VIN for the failure. The vehicle was not diagnosed or repaired. The manufacturer was notified of the failure and the contact was advised to call the NHTSA Hotline. The failure mileage was approximately 98,000</t>
  </si>
  <si>
    <t>NM0LS7E76F1</t>
  </si>
  <si>
    <t>The vehicle receives a considerable amount of water through the windshield when it rains (it can be more than a liter depends of the time on the road) it runs down through the glass and also falls on the dash. It can cause visibility problems while driving because the water run on the the driver's side of the glass too.</t>
  </si>
  <si>
    <t>TRANSIT CONNECT - 2015. The vehicle receives a considerable amount of water through the windshield when it rains (it can be more than a liter depends of the time on the road) it runs down through the glass and also falls on the dash. It can cause visibility problems while driving because the water run on the the driver's side of the glass too.</t>
  </si>
  <si>
    <t>1FMDE5CP3NL</t>
  </si>
  <si>
    <t>The windshield wiper will not stay on continuously.  It malfunctions every time I have it on continuous low or high speed.  I was driving in heavy rain with the windshield wiper on high continuous speed. After about 30 seconds it goes into intermittent mode, only cleaning the windshield every 3-4 seconds or so.  It makes driving very difficult in the rain and dangerous as I cannot see the road.  Same thing happens on the regular continuous speed setting.  It is reproducible every time I use the wipers rain or shine.  I checked on the Ford Bronco Forum website, and it is a common complaint.</t>
  </si>
  <si>
    <t>BRONCO - 2022. The windshield wiper will not stay on continuously.  It malfunctions every time I have it on continuous low or high speed.  I was driving in heavy rain with the windshield wiper on high continuous speed. After about 30 seconds it goes into intermittent mode, only cleaning the windshield every 3-4 seconds or so.  It makes driving very difficult in the rain and dangerous as I cannot see the road.  Same thing happens on the regular continuous speed setting.  It is reproducible every time I use the wipers rain or shine.  I checked on the Ford Bronco Forum website, and it is a common complaint.</t>
  </si>
  <si>
    <t xml:space="preserve">Trunk will just randomly open. Parked  with no keys in it. Also when driving down the road.  </t>
  </si>
  <si>
    <t xml:space="preserve">FUSION - 2016. Trunk will just randomly open. Parked  with no keys in it. Also when driving down the road.  </t>
  </si>
  <si>
    <t>3FA6P0H7XER</t>
  </si>
  <si>
    <t xml:space="preserve">Trunk continues to unlatch and open on its own. It pops open when driving or parked and if vehicle is in motion causing things to fly out of trunk and hit other cars. I have had professionals look at it and it still doesnâ€™t work. The trunk open indicator on the dash always clicks, lights up, and says trunk ajar. </t>
  </si>
  <si>
    <t xml:space="preserve">FUSION - 2014. Trunk continues to unlatch and open on its own. It pops open when driving or parked and if vehicle is in motion causing things to fly out of trunk and hit other cars. I have had professionals look at it and it still doesnâ€™t work. The trunk open indicator on the dash always clicks, lights up, and says trunk ajar. </t>
  </si>
  <si>
    <t>Wipers will not shutoff, continue to wipe at the slowest setting. This is occasionally intermittent and sometimes does not start to be an issue until the wipers are engaged once, then they will not shutoff.</t>
  </si>
  <si>
    <t>F-150 - 2016. Wipers will not shutoff, continue to wipe at the slowest setting. This is occasionally intermittent and sometimes does not start to be an issue until the wipers are engaged once, then they will not shutoff.</t>
  </si>
  <si>
    <t>1FMDE5CHXNL</t>
  </si>
  <si>
    <t>When the windshield wipers are set to normal operation (not intermittent), the wipers would slow down and sometimes stop completely after a few wipes. There is no a automatic wiper mode. This is a safety defect on a new car. The wipers would stop during heavy rain. It does not matter if the vehicle is moving or not.</t>
  </si>
  <si>
    <t>BRONCO - 2022. When the windshield wipers are set to normal operation (not intermittent), the wipers would slow down and sometimes stop completely after a few wipes. There is no a automatic wiper mode. This is a safety defect on a new car. The wipers would stop during heavy rain. It does not matter if the vehicle is moving or not.</t>
  </si>
  <si>
    <t>5LMJJ3LT8NE</t>
  </si>
  <si>
    <t xml:space="preserve">Windshield wipers will stop working when driving in weather that requires the windshield wipers.  They stop in place and will not move even when trying to move them manually.  This is an intermittent problem.  The windshield wipers will reset and start working after a period of 6+ hours of the car being turned off.  This happened on 12/1/22 and 12/10/22 while driving the car.    Car dealership will not assist unless there is failure that can be produced at time of service.  Lincoln has been notified and is unable to assist as well. </t>
  </si>
  <si>
    <t xml:space="preserve">NAVIGATOR - 2022. Windshield wipers will stop working when driving in weather that requires the windshield wipers.  They stop in place and will not move even when trying to move them manually.  This is an intermittent problem.  The windshield wipers will reset and start working after a period of 6+ hours of the car being turned off.  This happened on 12/1/22 and 12/10/22 while driving the car.    Car dealership will not assist unless there is failure that can be produced at time of service.  Lincoln has been notified and is unable to assist as well. </t>
  </si>
  <si>
    <t>1FTFW1EG9JF</t>
  </si>
  <si>
    <t xml:space="preserve">12 Dec 2022.  In southern Maryland I started my truck remotely. About 15 minutes later I went out to the truck, opened up the back rear door and placed a roll of Christmas paper on the floor.  I closed the door and then a loud explosion took place. The Rear window (Not door windows), with a center motorized sling window, had completed shattered throwing glass all over the covered truck bed and inside of the back seat.    No one was in the car when I closed the door.  Did an internet search and this is a major problem with these trucks in the USA and Canada.  Called 2 Ford dealers.  First was no help at all and the other professed to look into it and has not called back.    Contacted my insurance Company and it is  covered but I have to pay a $1,000 deductible.  This is a serious hazard to anyone sitting in the back seat. There are currently no recalls for this issue just a leaking back window recall.  Thank you. </t>
  </si>
  <si>
    <t xml:space="preserve">F-150 - 2018. 12 Dec 2022.  In southern Maryland I started my truck remotely. About 15 minutes later I went out to the truck, opened up the back rear door and placed a roll of Christmas paper on the floor.  I closed the door and then a loud explosion took place. The Rear window (Not door windows), with a center motorized sling window, had completed shattered throwing glass all over the covered truck bed and inside of the back seat.    No one was in the car when I closed the door.  Did an internet search and this is a major problem with these trucks in the USA and Canada.  Called 2 Ford dealers.  First was no help at all and the other professed to look into it and has not called back.    Contacted my insurance Company and it is  covered but I have to pay a $1,000 deductible.  This is a serious hazard to anyone sitting in the back seat. There are currently no recalls for this issue just a leaking back window recall.  Thank you. </t>
  </si>
  <si>
    <t>1FMCU0GD0JU</t>
  </si>
  <si>
    <t>The contact owns a 2018 Ford Escape. The contact stated while driving 65 MPH at night, the low-beam headlights turned off inadvertently. There was no warning light illuminated. The contact immediately veered to the side of the road and parked the vehicle. The vehicle remained on the side of the road while the contact returned to his residence with the assistance of his fiancÃ©e. The contact returned to the vehicle during daytime and drove to his residence. The contact replaced the headlight bulbs with H9 headlight bulbs himself; however, the low-beam headlight bulbs remained inoperable. The high-beam headlights operated as needed. The dealer and the manufacturer were not notified of the failure. The vehicle was not diagnosed or repaired. The failure mileage was approximately 49,850.</t>
  </si>
  <si>
    <t>ESCAPE - 2018. The contact owns a 2018 Ford Escape. The contact stated while driving 65 MPH at night, the low-beam headlights turned off inadvertently. There was no warning light illuminated. The contact immediately veered to the side of the road and parked the vehicle. The vehicle remained on the side of the road while the contact returned to his residence with the assistance of his fiancÃ©e. The contact returned to the vehicle during daytime and drove to his residence. The contact replaced the headlight bulbs with H9 headlight bulbs himself; however, the low-beam headlight bulbs remained inoperable. The high-beam headlights operated as needed. The dealer and the manufacturer were not notified of the failure. The vehicle was not diagnosed or repaired. The failure mileage was approximately 49,850.</t>
  </si>
  <si>
    <t xml:space="preserve">My rear window exploded and created a large hole and shattered the window. </t>
  </si>
  <si>
    <t xml:space="preserve">EDGE - 2016. My rear window exploded and created a large hole and shattered the window. </t>
  </si>
  <si>
    <t>3FMCR9B6XNR</t>
  </si>
  <si>
    <t>I was driving on the highway, when I got a small crack in the windshield on the passenger side.  When I was able to stop and inspect the vehicle, there a crack about an inch long.  A few hours later after I returned home, I went to retrieve something from the car and noticed the crack had spread to about 6 inches long.  I called Ford customer service to make a complaint.  I called the dealership a couple of days later and the service department informed it would not be covered under warranty if there is any indication it is something other than a stress fracture.  They advised I should file it on my insurance.  There is a very tiny chip in the windshield.  I am concerned because there are many complaints of cracks in the windshield.  The vehicle is available for inspection upon request.  At this time, I have not taken it to the dealership or had it inspected by insurance representatives.  the crack is now about 8 inches long</t>
  </si>
  <si>
    <t>BRONCO SPORT - 2022. I was driving on the highway, when I got a small crack in the windshield on the passenger side.  When I was able to stop and inspect the vehicle, there a crack about an inch long.  A few hours later after I returned home, I went to retrieve something from the car and noticed the crack had spread to about 6 inches long.  I called Ford customer service to make a complaint.  I called the dealership a couple of days later and the service department informed it would not be covered under warranty if there is any indication it is something other than a stress fracture.  They advised I should file it on my insurance.  There is a very tiny chip in the windshield.  I am concerned because there are many complaints of cracks in the windshield.  The vehicle is available for inspection upon request.  At this time, I have not taken it to the dealership or had it inspected by insurance representatives.  the crack is now about 8 inches long</t>
  </si>
  <si>
    <t>- The weather stripping around my front windshield failed and caused the molding around the windshield to also fail.  - This failure occurred while driving at highway speeds. The flying debris alarmed me and could have obstructed my view. It could also have hit another vehicle and caused an accident.  - There are instances online of this happening to Ford Explorers. Unknown if it has been inspected by dealers. - My vehicle has not yet been inspected for this defect. - There were no warning lamps or messages/symptoms before this failure. It first appeared on 12/1/2022. My vehicle is a 2017 and at 56000 miles.</t>
  </si>
  <si>
    <t>EXPLORER - 2017. - The weather stripping around my front windshield failed and caused the molding around the windshield to also fail.  - This failure occurred while driving at highway speeds. The flying debris alarmed me and could have obstructed my view. It could also have hit another vehicle and caused an accident.  - There are instances online of this happening to Ford Explorers. Unknown if it has been inspected by dealers. - My vehicle has not yet been inspected for this defect. - There were no warning lamps or messages/symptoms before this failure. It first appeared on 12/1/2022. My vehicle is a 2017 and at 56000 miles.</t>
  </si>
  <si>
    <t>1FM5K8GC3NG</t>
  </si>
  <si>
    <t>Power liftgate does not close properly, resulting in the hatch automatically reopening after attempting to close.  This has also resulted in the liftgate actually opening while the vehicle was in motion.</t>
  </si>
  <si>
    <t>EXPLORER - 2022. Power liftgate does not close properly, resulting in the hatch automatically reopening after attempting to close.  This has also resulted in the liftgate actually opening while the vehicle was in motion.</t>
  </si>
  <si>
    <t>1FM5K7D81HG</t>
  </si>
  <si>
    <t>While driving on the highway the driver side windshield flew off the car into the roadway.</t>
  </si>
  <si>
    <t>EXPLORER - 2017. While driving on the highway the driver side windshield flew off the car into the roadway.</t>
  </si>
  <si>
    <t>My brake lights, turn signals, running lights, and hazards don't work. The Ford dealership has inspected it. There were no warning signs or symptoms prior to failure.</t>
  </si>
  <si>
    <t>RANGER - 2019. My brake lights, turn signals, running lights, and hazards don't work. The Ford dealership has inspected it. There were no warning signs or symptoms prior to failure.</t>
  </si>
  <si>
    <t>1FMEE5DP5NL</t>
  </si>
  <si>
    <t xml:space="preserve">If windshield wipers are placed in normal or fast mode they start out fine, then get slower and slower until they stop completely.  I needed to toggle between normal and fast just to keep them working.  (I verified Iâ€™m NOT in interment mode).  </t>
  </si>
  <si>
    <t xml:space="preserve">BRONCO - 2022. If windshield wipers are placed in normal or fast mode they start out fine, then get slower and slower until they stop completely.  I needed to toggle between normal and fast just to keep them working.  (I verified Iâ€™m NOT in interment mode).  </t>
  </si>
  <si>
    <t>1FMCU9J93LU</t>
  </si>
  <si>
    <t xml:space="preserve">The contact owns a 2020 Ford Escape. The contact stated that the front driverâ€™s side door hinges had malfunctioned, and the door swung very wide whenever the door was opened. Due to the failure, the front driverâ€™s side window failed to roll down properly. The vehicle was taken to the local dealer who indicated that the door hinges needed to be replaced. The vehicle was not yet repaired. The manufacturer was notified of the failure, but no assistance was offered. The failure mileage was 75,000.        </t>
  </si>
  <si>
    <t>Apple Ford Lincoln Apple Valle</t>
  </si>
  <si>
    <t xml:space="preserve">ESCAPE - 2020. The contact owns a 2020 Ford Escape. The contact stated that the front driverâ€™s side door hinges had malfunctioned, and the door swung very wide whenever the door was opened. Due to the failure, the front driverâ€™s side window failed to roll down properly. The vehicle was taken to the local dealer who indicated that the door hinges needed to be replaced. The vehicle was not yet repaired. The manufacturer was notified of the failure, but no assistance was offered. The failure mileage was 75,000.        </t>
  </si>
  <si>
    <t>1FT8W2BTXNE</t>
  </si>
  <si>
    <t>The contact owns a 2022 Ford F-250. The contact stated that the taillights of the vehicle were not illuminating as needed. The contact inspected the taillight assemblies and noticed that the housing of taillights was cracked, causing water to enter the assembly, creating an electrical shortage of the taillights. The vehicle was taken to the dealer and the contact was informed that the vehicle was out of warranty. The manufacturer was contacted and the advised the contact to file a complaint with the NHTSA Hotline. The failure mileage was 26,000.</t>
  </si>
  <si>
    <t>TAIL LIGHTS LENS | CRACKED</t>
  </si>
  <si>
    <t xml:space="preserve">Elmar Harris Ford </t>
  </si>
  <si>
    <t>F-250 - 2022. The contact owns a 2022 Ford F-250. The contact stated that the taillights of the vehicle were not illuminating as needed. The contact inspected the taillight assemblies and noticed that the housing of taillights was cracked, causing water to enter the assembly, creating an electrical shortage of the taillights. The vehicle was taken to the dealer and the contact was informed that the vehicle was out of warranty. The manufacturer was contacted and the advised the contact to file a complaint with the NHTSA Hotline. The failure mileage was 26,000.</t>
  </si>
  <si>
    <t>1FTEW1EP8LF</t>
  </si>
  <si>
    <t>2020 FORD F-150. CONSUMER WRITES IN REGARD TO DEFECTIVE DOOR LATCH. THE CONSUMER IS REQUESTING REPAIRS TO THE VEHICLE OR TO BE RELEASED FROM THE VEHICLE CONTRACT.</t>
  </si>
  <si>
    <t>UPPER MALBORO FORD</t>
  </si>
  <si>
    <t>F-150 - 2020. 2020 FORD F-150. CONSUMER WRITES IN REGARD TO DEFECTIVE DOOR LATCH. THE CONSUMER IS REQUESTING REPAIRS TO THE VEHICLE OR TO BE RELEASED FROM THE VEHICLE CONTRACT.</t>
  </si>
  <si>
    <t>1FTFW1E59JK</t>
  </si>
  <si>
    <t xml:space="preserve">Drivers door fails to latch, appears to be similar to Freezing issue on NHTSA Recall ID: 17V652000. </t>
  </si>
  <si>
    <t xml:space="preserve">F-150 - 2018. Drivers door fails to latch, appears to be similar to Freezing issue on NHTSA Recall ID: 17V652000. </t>
  </si>
  <si>
    <t>1FM5K8DH7HG</t>
  </si>
  <si>
    <t>I purchased 2 2017 ford explorers and they both developed the same problem . The plastic windshield pillar facia trim breaks off at highway speed. Not only is this a dangerous distraction to the driver, the part flying off at 65 mph becomes a projectile that is a hazard to vehicles following behind. Based on forums, you tube videos, and the availability of aftermarket replacement trim, this would appear to be a wide scale problem.</t>
  </si>
  <si>
    <t>EXPLORER - 2017. I purchased 2 2017 ford explorers and they both developed the same problem . The plastic windshield pillar facia trim breaks off at highway speed. Not only is this a dangerous distraction to the driver, the part flying off at 65 mph becomes a projectile that is a hazard to vehicles following behind. Based on forums, you tube videos, and the availability of aftermarket replacement trim, this would appear to be a wide scale problem.</t>
  </si>
  <si>
    <t>1FTEW1E52JF</t>
  </si>
  <si>
    <t>I opened both front doors this morning after freezing temperatures last night. Once opened neither door would latch close. In order to get my truck to the Ford dealership, my passenger and I both had to physically hold the doors closed while going down the highway. This is the second time this has happened.</t>
  </si>
  <si>
    <t>F-150 - 2018. I opened both front doors this morning after freezing temperatures last night. Once opened neither door would latch close. In order to get my truck to the Ford dealership, my passenger and I both had to physically hold the doors closed while going down the highway. This is the second time this has happened.</t>
  </si>
  <si>
    <t>The driver door was stuck open. Upon closing, the door limiter broke off and pushed against the window track making it impossible to roll the window down.  I have contacted Ford twice about this, with no resolution yet. The Ford body shop says that the only "fix" is replacing the entire door for a price tag of nearly $2K.  They have not acknowledged a manufacturers error or defect to correct this problem. My dealer is aware of other similar occurrences to 2020 Ford Escapes</t>
  </si>
  <si>
    <t>ESCAPE - 2020. The driver door was stuck open. Upon closing, the door limiter broke off and pushed against the window track making it impossible to roll the window down.  I have contacted Ford twice about this, with no resolution yet. The Ford body shop says that the only "fix" is replacing the entire door for a price tag of nearly $2K.  They have not acknowledged a manufacturers error or defect to correct this problem. My dealer is aware of other similar occurrences to 2020 Ford Escapes</t>
  </si>
  <si>
    <t>This past July my front passenger door would not latch, I was unable to close and secure the door. I called San Tan Ford, and they initially said this was a known problem with my make and model and that there was a recall on the door latches.  When I went down to have the repair I was told that my particular car was not included in this recall, even though they agreed I  had the exact door latch failure.  I went ahead and had the door latches repaired at my own cost since I had no way to keep my door closed and locked.  Would like to be reimbursed for this cost $828.63 and need to be sure that anyone else who has my make and model of car be aware of this being a problem for them as well.  If you are not able to help, would appreciate being directed to someone who could.  Thank you</t>
  </si>
  <si>
    <t>FUSION - 2016. This past July my front passenger door would not latch, I was unable to close and secure the door. I called San Tan Ford, and they initially said this was a known problem with my make and model and that there was a recall on the door latches.  When I went down to have the repair I was told that my particular car was not included in this recall, even though they agreed I  had the exact door latch failure.  I went ahead and had the door latches repaired at my own cost since I had no way to keep my door closed and locked.  Would like to be reimbursed for this cost $828.63 and need to be sure that anyone else who has my make and model of car be aware of this being a problem for them as well.  If you are not able to help, would appreciate being directed to someone who could.  Thank you</t>
  </si>
  <si>
    <t>The contact owns a 2016 Ford Fusion. The contact stated that the driver's side front door latch was inoperable. The driver's side front door failed to close as designed. There were no warning lights illuminated. The vehicle was taken to the local dealer and the contact was informed that the vehicle was not covered under a recall. The vehicle was not diagnosed or repaired. The contact related the failure to NHTSA Campaign Number: 20V177000 (Latches/Locks/Linkages). The manufacturer was contacted and referred her to the NHTSA Hotline. The failure mileage was approximately 128,000.</t>
  </si>
  <si>
    <t>McRee Ford, Inc.</t>
  </si>
  <si>
    <t>FUSION - 2016. The contact owns a 2016 Ford Fusion. The contact stated that the driver's side front door latch was inoperable. The driver's side front door failed to close as designed. There were no warning lights illuminated. The vehicle was taken to the local dealer and the contact was informed that the vehicle was not covered under a recall. The vehicle was not diagnosed or repaired. The contact related the failure to NHTSA Campaign Number: 20V177000 (Latches/Locks/Linkages). The manufacturer was contacted and referred her to the NHTSA Hotline. The failure mileage was approximately 128,000.</t>
  </si>
  <si>
    <t>1FMEE5DP0ML</t>
  </si>
  <si>
    <t>This issue occurs anytime the wipers are used, including rain, snow, sleet, etc.. The issue has been present from day 1 of ownership and continues to this day. Wipers are turned on to any setting. After approximately 1 minute, the wiping will stop completely, then start wiping at approximately 4sec intervals (15 cycles per minute). This pace is almost always inadequate to provide unobstructed visibility. This pace does not meet the mandated requirements of FMVSS 104 section S4.1.1.3 (20 cycles per minute) and thus means the vehicle should deemed non compliant for on road use until corrected.</t>
  </si>
  <si>
    <t>BRONCO - 2021. This issue occurs anytime the wipers are used, including rain, snow, sleet, etc.. The issue has been present from day 1 of ownership and continues to this day. Wipers are turned on to any setting. After approximately 1 minute, the wiping will stop completely, then start wiping at approximately 4sec intervals (15 cycles per minute). This pace is almost always inadequate to provide unobstructed visibility. This pace does not meet the mandated requirements of FMVSS 104 section S4.1.1.3 (20 cycles per minute) and thus means the vehicle should deemed non compliant for on road use until corrected.</t>
  </si>
  <si>
    <t>NM0LE7F77E1</t>
  </si>
  <si>
    <t>The contact owns a 2014 Ford Transit Connect. The contact stated while driving 25 MPH, the rear hatch doors opened independently. The contact stated that the door ajar warning light was illuminated. The contact stated he had experienced the failure for a second time. The contact took the vehicle to the local dealer. The vehicle was not diagnosed or repaired. Upon investigation, the contact associated the failure with NHTSA Campaign Number: 20V331000 (Latches/Locks/Linkages) however, the VIN was not included. The manufacturer had been informed of the failure. The failure mileage was approximately 86,000.</t>
  </si>
  <si>
    <t>TRANSIT CONNECT - 2014. The contact owns a 2014 Ford Transit Connect. The contact stated while driving 25 MPH, the rear hatch doors opened independently. The contact stated that the door ajar warning light was illuminated. The contact stated he had experienced the failure for a second time. The contact took the vehicle to the local dealer. The vehicle was not diagnosed or repaired. Upon investigation, the contact associated the failure with NHTSA Campaign Number: 20V331000 (Latches/Locks/Linkages) however, the VIN was not included. The manufacturer had been informed of the failure. The failure mileage was approximately 86,000.</t>
  </si>
  <si>
    <t>1FMCU0BZXLU</t>
  </si>
  <si>
    <t>Driver door brake bracket spot welds failed preventing driver door from closing. Fortunately for me the event happened when I arrived home buy renders the vehicle unusable because the driver door is hanging nearly wide-open. I see via the internet thay others with this same vehicle are having the same issue and the repair requires the door to be replaced but there are no doors available. There are only 3 tiny spot welds securing this bracket to the door. The car has 49 thousand miles on the odometer and to my knowledge has never been wrecked. I purchased it in 2020 with 4 thousand miles on the odometer from Greene Ford in Gainesville Georgia.</t>
  </si>
  <si>
    <t>ESCAPE - 2020. Driver door brake bracket spot welds failed preventing driver door from closing. Fortunately for me the event happened when I arrived home buy renders the vehicle unusable because the driver door is hanging nearly wide-open. I see via the internet thay others with this same vehicle are having the same issue and the repair requires the door to be replaced but there are no doors available. There are only 3 tiny spot welds securing this bracket to the door. The car has 49 thousand miles on the odometer and to my knowledge has never been wrecked. I purchased it in 2020 with 4 thousand miles on the odometer from Greene Ford in Gainesville Georgia.</t>
  </si>
  <si>
    <t>1FMEE5DH0NL</t>
  </si>
  <si>
    <t>Wiper blades slow down or stop working when raining.  Have to constantly adjust the wiper control.  Only have 500 miles on the car</t>
  </si>
  <si>
    <t>BRONCO - 2022. Wiper blades slow down or stop working when raining.  Have to constantly adjust the wiper control.  Only have 500 miles on the car</t>
  </si>
  <si>
    <t>1FTVW1EV7NW</t>
  </si>
  <si>
    <t>Windshield Wipers do not operate consistently.  Initial problem was identified while driving; pressing the wash button resulted in water on the windshield mixing with dirt to create a lack of visibility issue, the wipers moved a few inches and stopped.  Repeated attempts to turn wipers on and off eventually solved the problem.  Condition is repeatable when cold, and intermittent after warm up.    After a long delay and a replaced SCCM, Ford returned vehicle only to encounter safety failure again during driving.  There are no warning lamps to indicate a malfunction.</t>
  </si>
  <si>
    <t>F-150 - 2022. Windshield Wipers do not operate consistently.  Initial problem was identified while driving; pressing the wash button resulted in water on the windshield mixing with dirt to create a lack of visibility issue, the wipers moved a few inches and stopped.  Repeated attempts to turn wipers on and off eventually solved the problem.  Condition is repeatable when cold, and intermittent after warm up.    After a long delay and a replaced SCCM, Ford returned vehicle only to encounter safety failure again during driving.  There are no warning lamps to indicate a malfunction.</t>
  </si>
  <si>
    <t>1FT7W2BN2ME</t>
  </si>
  <si>
    <t xml:space="preserve">Both Woodruff keys have fallen out of the windshield wiper arms where they attach to the wiper linkage.  Without the Woodruff keys in place during operation, the windshield wipers easily detach from the wiper linkage.  This causes an immediate loss of visibility and dramatically increases the likelihood of an accident or possibly a fatality involving both the driver &amp; any passengers in the vehicle, and also endangers surrounding vehicles as well.  Ford has known about the issue since early 2022 and a recall notice was sent out in early 2022 as well.  Now that 2023 is upon us, Ford has done nothing to repair the vehicles as part of this recall.  How many deaths does it take for the NHSTA to enforce manufacturer recall repairs within acceptable timelines  ? </t>
  </si>
  <si>
    <t xml:space="preserve">F-250 - 2021. Both Woodruff keys have fallen out of the windshield wiper arms where they attach to the wiper linkage.  Without the Woodruff keys in place during operation, the windshield wipers easily detach from the wiper linkage.  This causes an immediate loss of visibility and dramatically increases the likelihood of an accident or possibly a fatality involving both the driver &amp; any passengers in the vehicle, and also endangers surrounding vehicles as well.  Ford has known about the issue since early 2022 and a recall notice was sent out in early 2022 as well.  Now that 2023 is upon us, Ford has done nothing to repair the vehicles as part of this recall.  How many deaths does it take for the NHSTA to enforce manufacturer recall repairs within acceptable timelines  ? </t>
  </si>
  <si>
    <t>1FM5K8DH1HG</t>
  </si>
  <si>
    <t xml:space="preserve">I WAS DRIVING ON I95 ON FRIDAY AND THE DRIVER LEFT SIDE WINSHIELD OUTER PILLAR OUTER TRIM MOLDING FLEW OFF IN THE WIND VERY HARD. ON SATURDAY I WAS DRIVING ON THE BELTWAY WHEN THE PASSENGER SIDE RIGHT SIDE WINDSHIELD OUTER PILLAR OUTER TRIM MOLDING FEW OFF I WAS SO SCARED BECAUSE I DONT KNOW IF HIT THE WINDSHILED OF THE CAR BEHIND ME. THIS IS VERY DANGEROUS. NOW BOTH ARE GONE. </t>
  </si>
  <si>
    <t xml:space="preserve">EXPLORER - 2017. I WAS DRIVING ON I95 ON FRIDAY AND THE DRIVER LEFT SIDE WINSHIELD OUTER PILLAR OUTER TRIM MOLDING FLEW OFF IN THE WIND VERY HARD. ON SATURDAY I WAS DRIVING ON THE BELTWAY WHEN THE PASSENGER SIDE RIGHT SIDE WINDSHIELD OUTER PILLAR OUTER TRIM MOLDING FEW OFF I WAS SO SCARED BECAUSE I DONT KNOW IF HIT THE WINDSHILED OF THE CAR BEHIND ME. THIS IS VERY DANGEROUS. NOW BOTH ARE GONE. </t>
  </si>
  <si>
    <t>1FTEW1E40KF</t>
  </si>
  <si>
    <t>The contact owns a 2019 Ford F-150. The contact stated that while driving at an undisclosed speed, the passenger's side rear door inadvertently opened and failed to latch properly. Additionally, the passenger's side rear door previously failed to unlock. The dealer was made aware of the failure; however, the vehicle was not diagnosed or repaired. The manufacturer was made aware of the failure and advised the contact to file a complaint with the NHTSA Hotline. The contact related the failure to Customer Satisfaction Program: 19N06 (Door Latch Freezing Concerns) however, the VIN was not included. The failure mileage was approximately 51,000.</t>
  </si>
  <si>
    <t>Serra Ford Rochester Hills</t>
  </si>
  <si>
    <t>F-150 - 2019. The contact owns a 2019 Ford F-150. The contact stated that while driving at an undisclosed speed, the passenger's side rear door inadvertently opened and failed to latch properly. Additionally, the passenger's side rear door previously failed to unlock. The dealer was made aware of the failure; however, the vehicle was not diagnosed or repaired. The manufacturer was made aware of the failure and advised the contact to file a complaint with the NHTSA Hotline. The contact related the failure to Customer Satisfaction Program: 19N06 (Door Latch Freezing Concerns) however, the VIN was not included. The failure mileage was approximately 51,000.</t>
  </si>
  <si>
    <t>The contact owns a 2020 Ford Escape. The contact stated that while the vehicle was parked, the driver's side front door failed to close. No warning lights were illuminated. Additionally, there was an abnormal odor detected while starting the vehicle. The vehicle was not diagnosed or repaired by an independent mechanic or dealer. The manufacturer was not made aware of the failure. The failure mileage was 30,416.</t>
  </si>
  <si>
    <t>ESCAPE - 2020. The contact owns a 2020 Ford Escape. The contact stated that while the vehicle was parked, the driver's side front door failed to close. No warning lights were illuminated. Additionally, there was an abnormal odor detected while starting the vehicle. The vehicle was not diagnosed or repaired by an independent mechanic or dealer. The manufacturer was not made aware of the failure. The failure mileage was 30,416.</t>
  </si>
  <si>
    <t xml:space="preserve">We were driving and another car told us our tailgate was down. We did not put anything into the truck before we started our drive and no buttons were pushed. The tailgate went back up without incident, however there was also no indication from inside the truck that the tailgate was down. </t>
  </si>
  <si>
    <t xml:space="preserve">F-150 - 2018. We were driving and another car told us our tailgate was down. We did not put anything into the truck before we started our drive and no buttons were pushed. The tailgate went back up without incident, however there was also no indication from inside the truck that the tailgate was down. </t>
  </si>
  <si>
    <t>1FTFW1E5XJK</t>
  </si>
  <si>
    <t>The contact owns a 2018 Ford F-150. The contact stated while driving 5 MPH, the rear windshield shattered without warning or impact. The dealer was contacted and stated that there was no recall on the vehicle related to the failure. The manufacturer was contacted and confirmed that there was no recall on the vehicle related to the failure. The failure mileage was 75,000.</t>
  </si>
  <si>
    <t>F-150 - 2018. The contact owns a 2018 Ford F-150. The contact stated while driving 5 MPH, the rear windshield shattered without warning or impact. The dealer was contacted and stated that there was no recall on the vehicle related to the failure. The manufacturer was contacted and confirmed that there was no recall on the vehicle related to the failure. The failure mileage was 75,000.</t>
  </si>
  <si>
    <t xml:space="preserve">The wipers will slow down when operating at low, high, or intermittent. Ford claims these are "Smart Wipers" I believe there is an issue that requires a feature correction or re-flash of the related program to correct. I have to continually adjust the wiper control knob to re-set the wipers to the proper speed. </t>
  </si>
  <si>
    <t xml:space="preserve">BRONCO - 2022. The wipers will slow down when operating at low, high, or intermittent. Ford claims these are "Smart Wipers" I believe there is an issue that requires a feature correction or re-flash of the related program to correct. I have to continually adjust the wiper control knob to re-set the wipers to the proper speed. </t>
  </si>
  <si>
    <t>1FTFW1RG2JF</t>
  </si>
  <si>
    <t>The truck was sitting in the driveway and out of nowhere the alarm went off. Go out to inspect and the vehicle is showing that the driver and left back door are not closed. The driver side door will not latch it opened up out of nowhere and will not latch. Apparently this issue is know with Ford trucks when it gets too cold. This is a safety issue because the door will just open while driving.</t>
  </si>
  <si>
    <t>F-150 - 2018. The truck was sitting in the driveway and out of nowhere the alarm went off. Go out to inspect and the vehicle is showing that the driver and left back door are not closed. The driver side door will not latch it opened up out of nowhere and will not latch. Apparently this issue is know with Ford trucks when it gets too cold. This is a safety issue because the door will just open while driving.</t>
  </si>
  <si>
    <t>The contact owns a 2019 Ford F-250. The contact stated that while her husband was reversing with a trailer hitched to the vehicle, the tailgate opened independently, causing the trailer to crash into it. The contact stated that the tailgate was significantly damaged and needed to be replaced. The contact related the failure to NHTSA Campaign Number: 19V864000 (Latches/Locks/Linkages). The dealer and the manufacturer were not notified of the failure. The vehicle was not diagnosed or repaired. The failure mileage was approximately 60,000.</t>
  </si>
  <si>
    <t>F-250 - 2019. The contact owns a 2019 Ford F-250. The contact stated that while her husband was reversing with a trailer hitched to the vehicle, the tailgate opened independently, causing the trailer to crash into it. The contact stated that the tailgate was significantly damaged and needed to be replaced. The contact related the failure to NHTSA Campaign Number: 19V864000 (Latches/Locks/Linkages). The dealer and the manufacturer were not notified of the failure. The vehicle was not diagnosed or repaired. The failure mileage was approximately 60,000.</t>
  </si>
  <si>
    <t>1FTFW1E41KF</t>
  </si>
  <si>
    <t>The contact owns a 2019 Ford F-150. The contact stated that the front driverâ€™s side door failed to open as needed. The contact took the vehicle to the dealer where the door was repaired out of pocket. The dealer linked the failure to an unknown recall and referred the contact to the manufacturer for assistance. The manufacturer was notified of the failure and confirmed that the vehicle was not under recall. The contact was then referred to the NHTSA Hotline for assistance. The vehicle was repaired. The failure mileage was approximately 44,000.</t>
  </si>
  <si>
    <t>F-150 - 2019. The contact owns a 2019 Ford F-150. The contact stated that the front driverâ€™s side door failed to open as needed. The contact took the vehicle to the dealer where the door was repaired out of pocket. The dealer linked the failure to an unknown recall and referred the contact to the manufacturer for assistance. The manufacturer was notified of the failure and confirmed that the vehicle was not under recall. The contact was then referred to the NHTSA Hotline for assistance. The vehicle was repaired. The failure mileage was approximately 44,000.</t>
  </si>
  <si>
    <t>3FMTK4SE4MM</t>
  </si>
  <si>
    <t>The mach e has a front trunk. I have seen several posts about the front latch failing which includes the emergency release should a child or smaller adult get stuck in the frunk.  My mach e did this to me today. As a result I was also forced to drive with the frunk half open to get my car back home until I can get it serviced.</t>
  </si>
  <si>
    <t>MUSTANG MACH E - 2021. The mach e has a front trunk. I have seen several posts about the front latch failing which includes the emergency release should a child or smaller adult get stuck in the frunk.  My mach e did this to me today. As a result I was also forced to drive with the frunk half open to get my car back home until I can get it serviced.</t>
  </si>
  <si>
    <t>1FTFX1E54JF</t>
  </si>
  <si>
    <t>After loading groceries into the rear seats, I shut the passenger door and thought it was latched.  I started to drive off and the door came open.  I spent 20 mins trying to get it to latch and although I could move the door latch mechanism with my fingers, the door would not latch and remain shut.  I ended up tying the door shut in order to drive home 7 miles.</t>
  </si>
  <si>
    <t>F-150 - 2018. After loading groceries into the rear seats, I shut the passenger door and thought it was latched.  I started to drive off and the door came open.  I spent 20 mins trying to get it to latch and although I could move the door latch mechanism with my fingers, the door would not latch and remain shut.  I ended up tying the door shut in order to drive home 7 miles.</t>
  </si>
  <si>
    <t>1FMCU9H99LU</t>
  </si>
  <si>
    <t xml:space="preserve">The spot welds have broken on both front doors at the check arm attachment points in the door assembly. See 10201603NHSTA safety issue. </t>
  </si>
  <si>
    <t xml:space="preserve">ESCAPE - 2020. The spot welds have broken on both front doors at the check arm attachment points in the door assembly. See 10201603NHSTA safety issue. </t>
  </si>
  <si>
    <t>The rear passenger side door did not latch. My 6 month old son could have fell out because his car seat is on that side. Luckily I noticed it when I was backing out of the driveway and not on the expressway. I pulled back into the drive way and tried to shut the door about 30 times. It would not shut. All the other doors worked fine. The only way to keep the door shut was to hold the door shut and lock the truck. After I did that my door would not unlock. It tried doing it manually but it was stuck in the lock position. It seems something is wrong with the door latch and I am glad that I caught it or my baby could have gotten hurt. The door latches in the truck have to be looked at. I just bought this truck from a dealership last week too.</t>
  </si>
  <si>
    <t>F-150 - 2018. The rear passenger side door did not latch. My 6 month old son could have fell out because his car seat is on that side. Luckily I noticed it when I was backing out of the driveway and not on the expressway. I pulled back into the drive way and tried to shut the door about 30 times. It would not shut. All the other doors worked fine. The only way to keep the door shut was to hold the door shut and lock the truck. After I did that my door would not unlock. It tried doing it manually but it was stuck in the lock position. It seems something is wrong with the door latch and I am glad that I caught it or my baby could have gotten hurt. The door latches in the truck have to be looked at. I just bought this truck from a dealership last week too.</t>
  </si>
  <si>
    <t>1FTEX1EP0JF</t>
  </si>
  <si>
    <t>Frozen door latch,unable to close or lock,must hold door closed with one hand while steering with the other hand,extremly unsafe!!!</t>
  </si>
  <si>
    <t>F-150 - 2018. Frozen door latch,unable to close or lock,must hold door closed with one hand while steering with the other hand,extremly unsafe!!!</t>
  </si>
  <si>
    <t>1FMEE5DH7NL</t>
  </si>
  <si>
    <t>Unknown- t he wipers on the bronco do not stay at the correct speeds for severe rain or snow. If I have them on high they work for a bit and then start to slow down and make it hard to see so I have to turn them off and on again to keep the speed at a pace where I have visibility.</t>
  </si>
  <si>
    <t>BRONCO - 2022. Unknown- t he wipers on the bronco do not stay at the correct speeds for severe rain or snow. If I have them on high they work for a bit and then start to slow down and make it hard to see so I have to turn them off and on again to keep the speed at a pace where I have visibility.</t>
  </si>
  <si>
    <t>1FTEW1EP3MF</t>
  </si>
  <si>
    <t xml:space="preserve">EXTREMELY DANGEROUS DOOR CLOSING FAILURE. Both front door lock actuators malfunction below 10 degrees Fahrenheit. Rear doors of the crew cab are unaffected. The moving parts of the mechanism are not frozen and there is no water in the system. The lock actuator will not engage the clamp/pin mechanism to hold the door closed, even though the movable parts are freely moving. this happens whenever the temperature is below 10 degrees. In order to get out of the car you need to exit the rear door or climb out the window. Once the door does open, it will not securely latch in position. The Certified Ford dealership informed me that this is a "known problem" with the F150 and there is no known repair. </t>
  </si>
  <si>
    <t xml:space="preserve">F-150 - 2021. EXTREMELY DANGEROUS DOOR CLOSING FAILURE. Both front door lock actuators malfunction below 10 degrees Fahrenheit. Rear doors of the crew cab are unaffected. The moving parts of the mechanism are not frozen and there is no water in the system. The lock actuator will not engage the clamp/pin mechanism to hold the door closed, even though the movable parts are freely moving. this happens whenever the temperature is below 10 degrees. In order to get out of the car you need to exit the rear door or climb out the window. Once the door does open, it will not securely latch in position. The Certified Ford dealership informed me that this is a "known problem" with the F150 and there is no known repair. </t>
  </si>
  <si>
    <t>The driver's side rear door locks freeze, and once the door is opened it will not stay closed/latched.  I have a video of the door not latching shut, and bouncing back open when attempting to close it.  This is the same issue as outlined in Customer Satisfaction Program 18N03; however, the dealer and Ford Corporate advised my VIN is not included on the recall for this issue.  When the door lock is frozen and the door will not shut, the automatic running board on the driver's side will not close and the light on the bottom of the driver's mirror and inside the vehicle stays on.  If you hold the door shut with your hand or put a ratchet strap on it to hold it in place, the running board closes and the lights go off.  This is unsafe for passengers of the rear of the vehicle as the door will not latch when frozen.  This issue has been witnessed by the local dealership, but they tell me the VIN is not on the recall list for this issue.  Attached pictures show the door closed but running board out and mirror side light on, holding door shut and running board in and side light off, and door ajar when trying to close it and it not latching.</t>
  </si>
  <si>
    <t>F-250 - 2018. The driver's side rear door locks freeze, and once the door is opened it will not stay closed/latched.  I have a video of the door not latching shut, and bouncing back open when attempting to close it.  This is the same issue as outlined in Customer Satisfaction Program 18N03; however, the dealer and Ford Corporate advised my VIN is not included on the recall for this issue.  When the door lock is frozen and the door will not shut, the automatic running board on the driver's side will not close and the light on the bottom of the driver's mirror and inside the vehicle stays on.  If you hold the door shut with your hand or put a ratchet strap on it to hold it in place, the running board closes and the lights go off.  This is unsafe for passengers of the rear of the vehicle as the door will not latch when frozen.  This issue has been witnessed by the local dealership, but they tell me the VIN is not on the recall list for this issue.  Attached pictures show the door closed but running board out and mirror side light on, holding door shut and running board in and side light off, and door ajar when trying to close it and it not latching.</t>
  </si>
  <si>
    <t>My door latch froze open during the recent hard freeze in Louisiana. The door would not latch closed. I had to drive home, holding the door closed with my hand. I previously brought my forward to the dealership because there was a door latch safety recall, but Ford would not fix it, saying I lived in a warm climate.</t>
  </si>
  <si>
    <t>F-150 - 2018. My door latch froze open during the recent hard freeze in Louisiana. The door would not latch closed. I had to drive home, holding the door closed with my hand. I previously brought my forward to the dealership because there was a door latch safety recall, but Ford would not fix it, saying I lived in a warm climate.</t>
  </si>
  <si>
    <t>The side pillars on both the driver side and front passenger side became loose. There was a definite rattle sound inside the car.  Thankfully I noticed it before they flew off and hit another person/car on the highway.  This could have led to multiple injuries.  When I brought the car back to the dealership they mentioned that this has happened to other cars.  Perhaps there needs to be a recall.  This only compounds the situation I had in April of 2022.  While driving on a highway I suddenly had a rattle in the front window.  I discovered that the moulding had rotted and the window was separating.  When replaced by the dealership, they told me that they have dealt with this problem numerous times.  Is it time to recall and have Ford pay back these expenses?</t>
  </si>
  <si>
    <t>EXPLORER - 2017. The side pillars on both the driver side and front passenger side became loose. There was a definite rattle sound inside the car.  Thankfully I noticed it before they flew off and hit another person/car on the highway.  This could have led to multiple injuries.  When I brought the car back to the dealership they mentioned that this has happened to other cars.  Perhaps there needs to be a recall.  This only compounds the situation I had in April of 2022.  While driving on a highway I suddenly had a rattle in the front window.  I discovered that the moulding had rotted and the window was separating.  When replaced by the dealership, they told me that they have dealt with this problem numerous times.  Is it time to recall and have Ford pay back these expenses?</t>
  </si>
  <si>
    <t>1FMCU9H65LU</t>
  </si>
  <si>
    <t>Front passenger door began making loud snapping noise when closing or opening.  Window was affected, would only go down halfway and required manual assist to close.  Took to dealer, repair not covered by warranty.  Told spotwelds at door check were busted.  I had the spotwelds replaced on 12-29-22.  It was quite expensive and didn't seem this should happen in a car only 2 years old..</t>
  </si>
  <si>
    <t>ESCAPE - 2020. Front passenger door began making loud snapping noise when closing or opening.  Window was affected, would only go down halfway and required manual assist to close.  Took to dealer, repair not covered by warranty.  Told spotwelds at door check were busted.  I had the spotwelds replaced on 12-29-22.  It was quite expensive and didn't seem this should happen in a car only 2 years old..</t>
  </si>
  <si>
    <t>1FMDE5CP2NL</t>
  </si>
  <si>
    <t xml:space="preserve">During moderate to heavy rain when the windshield wipers are on constant low speed or high speed they will operate normally for 60 to 90 seconds then go into an intermittent wiping mode. This cause very poor visibility increasing the chance for an accident. I have taken the vehicle to the dealership (Newberg Ford in Newberg Oregon) for warranty repair and was advised this is normal operation. The dealership staff provided me with Ford Technical Service Bulletin SSM 50692 and said there was nothing they could do. The bulletin states that the wiper speed could be reduced if the windshield is dry or obstructed to prevent damage to the wiper motor. I continue to have the wipers reduce speed on a WET windshield with no obstructions. I have video to demonstrate this.   </t>
  </si>
  <si>
    <t xml:space="preserve">BRONCO - 2022. During moderate to heavy rain when the windshield wipers are on constant low speed or high speed they will operate normally for 60 to 90 seconds then go into an intermittent wiping mode. This cause very poor visibility increasing the chance for an accident. I have taken the vehicle to the dealership (Newberg Ford in Newberg Oregon) for warranty repair and was advised this is normal operation. The dealership staff provided me with Ford Technical Service Bulletin SSM 50692 and said there was nothing they could do. The bulletin states that the wiper speed could be reduced if the windshield is dry or obstructed to prevent damage to the wiper motor. I continue to have the wipers reduce speed on a WET windshield with no obstructions. I have video to demonstrate this.   </t>
  </si>
  <si>
    <t>1FMEE5BP3PL</t>
  </si>
  <si>
    <t>The wipers on low mode stop working after about 30 seconds, requiring to turn off/on again or try the higher wiper speed. On a rainy day, when the wipers stopped there was near zero visibility. There were now warning lights when they stopped working.   I see many other 2023 Ford Bronco report similar issues online; however I see no responses or issue acknowledgement from Ford. It is very scary when the wipers stop; especially during a moderate or heavy rain event.  My Bronco was purchased week 3 December 2022 and the problem happened during my first rain event a few days after purchase.</t>
  </si>
  <si>
    <t>BRONCO - 2023. The wipers on low mode stop working after about 30 seconds, requiring to turn off/on again or try the higher wiper speed. On a rainy day, when the wipers stopped there was near zero visibility. There were now warning lights when they stopped working.   I see many other 2023 Ford Bronco report similar issues online; however I see no responses or issue acknowledgement from Ford. It is very scary when the wipers stop; especially during a moderate or heavy rain event.  My Bronco was purchased week 3 December 2022 and the problem happened during my first rain event a few days after purchase.</t>
  </si>
  <si>
    <t>1FMDE5AH0NL</t>
  </si>
  <si>
    <t xml:space="preserve">With the wipers in the continuous on, high speed setting, the wipers will operate as expected for approximately 30 to 40 seconds.  After that time, there will be a delay between wipes that becomes progressively longer until the wipers are only occasionally wiping the windshield.  When this occurs during rainy conditions, visibility deteriorates considerably.  Manually switching the wipers into a different setting, then back to continuous on will cause the wipers to operate as expected for another 30 to 40 seconds, at which point the progressive delay occurs again.  There are no warning lights or other symptoms that are related to this behavior.  The vehicle has not yet been inspected or serviced by the manufacturer for this issue. </t>
  </si>
  <si>
    <t xml:space="preserve">BRONCO - 2022. With the wipers in the continuous on, high speed setting, the wipers will operate as expected for approximately 30 to 40 seconds.  After that time, there will be a delay between wipes that becomes progressively longer until the wipers are only occasionally wiping the windshield.  When this occurs during rainy conditions, visibility deteriorates considerably.  Manually switching the wipers into a different setting, then back to continuous on will cause the wipers to operate as expected for another 30 to 40 seconds, at which point the progressive delay occurs again.  There are no warning lights or other symptoms that are related to this behavior.  The vehicle has not yet been inspected or serviced by the manufacturer for this issue. </t>
  </si>
  <si>
    <t>1FTFW1EG9JK</t>
  </si>
  <si>
    <t>While driving my truck making turn into our driveway passenger door opened with out being touched. Daughter was thrown side ways towards opening but was restrained by her seat belt. Since this time doors have opened Numerous times and at time will not Latch at all. This only happens on cold days. So the problem is in door and or door latches. Now to drive we have to ratchet strap doors shut. I have videos of the doors not latching. Dealer ships act as if they have never heard of this problem. Has never been inspected by police or shop or others. Internet indicates this is a problem others are facing. Ford seems not to care that my child almost fell out of a moving car. In acceptable. Seems like they would recall such an extreme hazard condition. No warning no remedy that is a for sure fix. Just misdirection and avoidance.</t>
  </si>
  <si>
    <t>F-150 - 2018. While driving my truck making turn into our driveway passenger door opened with out being touched. Daughter was thrown side ways towards opening but was restrained by her seat belt. Since this time doors have opened Numerous times and at time will not Latch at all. This only happens on cold days. So the problem is in door and or door latches. Now to drive we have to ratchet strap doors shut. I have videos of the doors not latching. Dealer ships act as if they have never heard of this problem. Has never been inspected by police or shop or others. Internet indicates this is a problem others are facing. Ford seems not to care that my child almost fell out of a moving car. In acceptable. Seems like they would recall such an extreme hazard condition. No warning no remedy that is a for sure fix. Just misdirection and avoidance.</t>
  </si>
  <si>
    <t>2LMPJ6LR9JB</t>
  </si>
  <si>
    <t>Unknown/Uncertain as to why the floor is wet on right rear passenger. Dealer unable to detect why floor board is wet. I need answers because this is a health risk/ lungs risk for my family and myself due to questionable mold May probably grow from the wet carpet and wet spell</t>
  </si>
  <si>
    <t>FLOOR | WATER LEAK</t>
  </si>
  <si>
    <t>MKX - 2018. Unknown/Uncertain as to why the floor is wet on right rear passenger. Dealer unable to detect why floor board is wet. I need answers because this is a health risk/ lungs risk for my family and myself due to questionable mold May probably grow from the wet carpet and wet spell</t>
  </si>
  <si>
    <t>1FMEE5DP8NL</t>
  </si>
  <si>
    <t xml:space="preserve">In heavy downpours wipers will "automatically" slow down to an unsafe speed. if you have the wipers on the fastest setting in heavy downpour, out of no where the wipers will automatically slow down to barely moving. This creates an a situation where your visibility is almost taken to zero instantaneously. This is 100% related to programming. </t>
  </si>
  <si>
    <t xml:space="preserve">BRONCO - 2022. In heavy downpours wipers will "automatically" slow down to an unsafe speed. if you have the wipers on the fastest setting in heavy downpour, out of no where the wipers will automatically slow down to barely moving. This creates an a situation where your visibility is almost taken to zero instantaneously. This is 100% related to programming. </t>
  </si>
  <si>
    <t>5LM5J6XC9PG</t>
  </si>
  <si>
    <t xml:space="preserve">I was driving on the interstate with my daughter (she was in her car seat in the second row), when all of a sudden we heard a very loud explosion type sound and then glass from the moon roof came flying into the car.  My daughter was screaming and crying, and I wasnâ€™t sure if she had been hit with glass at first (she wasnâ€™t thankfully, but could have been)â€”she was just very scared.  I had to pull over on the interstate to make sure she was okay.  I had just purchased this car brand new less than a week ago.  There were no cars in front of me when this happened and it was a very mild winter day (temps in the upper 40â€™s) and partly cloud.  No debris hit my car, so this was entirely spontaneous.  </t>
  </si>
  <si>
    <t xml:space="preserve">AVIATOR - 2023. I was driving on the interstate with my daughter (she was in her car seat in the second row), when all of a sudden we heard a very loud explosion type sound and then glass from the moon roof came flying into the car.  My daughter was screaming and crying, and I wasnâ€™t sure if she had been hit with glass at first (she wasnâ€™t thankfully, but could have been)â€”she was just very scared.  I had to pull over on the interstate to make sure she was okay.  I had just purchased this car brand new less than a week ago.  There were no cars in front of me when this happened and it was a very mild winter day (temps in the upper 40â€™s) and partly cloud.  No debris hit my car, so this was entirely spontaneous.  </t>
  </si>
  <si>
    <t>1FMDE5BH8NL</t>
  </si>
  <si>
    <t>Wipers in slow and fast speeds seam to go to intermediate on their own, the only way to get them back into full wipe mode is to go back and forth between slow and fast speeds!</t>
  </si>
  <si>
    <t>BRONCO - 2022. Wipers in slow and fast speeds seam to go to intermediate on their own, the only way to get them back into full wipe mode is to go back and forth between slow and fast speeds!</t>
  </si>
  <si>
    <t>1LN6L9BP4H5</t>
  </si>
  <si>
    <t>The contact owns a 2017 Lincoln Continental. The contact stated that the rear driverâ€™s and passengerâ€™s side doors could no longer be opened from outside the vehicle. The doors could only be opened from the inside of the vehicle. The failure was also intermittent with the front driverâ€™s and front passengerâ€™s side doors. The cause of the failure was not yet determined. The local dealer and manufacturer were notified of the failure, but no assistance was offered. The failure mileage was 156,000.</t>
  </si>
  <si>
    <t>FOX LINCOLN FORD</t>
  </si>
  <si>
    <t>CONTINENTAL - 2017. The contact owns a 2017 Lincoln Continental. The contact stated that the rear driverâ€™s and passengerâ€™s side doors could no longer be opened from outside the vehicle. The doors could only be opened from the inside of the vehicle. The failure was also intermittent with the front driverâ€™s and front passengerâ€™s side doors. The cause of the failure was not yet determined. The local dealer and manufacturer were notified of the failure, but no assistance was offered. The failure mileage was 156,000.</t>
  </si>
  <si>
    <t>2FMPK4K9XLB</t>
  </si>
  <si>
    <t>The contact owns a 2020 Ford Edge. The contact stated while driving at an undisclosed speed, the rear window shattered without impact. The dealer was notified of the failure and the contact was informed that the VIN was not included in a recall. The vehicle was taken to Safelite Auto Glass where the window was replaced. The manufacturer was notified of the failure and the contact was transferred to the NHTSA Hotline. The failure mileage was approximately 23,500.</t>
  </si>
  <si>
    <t>Integrity Ford</t>
  </si>
  <si>
    <t>EDGE - 2020. The contact owns a 2020 Ford Edge. The contact stated while driving at an undisclosed speed, the rear window shattered without impact. The dealer was notified of the failure and the contact was informed that the VIN was not included in a recall. The vehicle was taken to Safelite Auto Glass where the window was replaced. The manufacturer was notified of the failure and the contact was transferred to the NHTSA Hotline. The failure mileage was approximately 23,500.</t>
  </si>
  <si>
    <t xml:space="preserve">Was just driving along and the back window just shattered. Already repaired Tempered glass it did not hurt anyone. No Safelite Auto Glass No Unknown </t>
  </si>
  <si>
    <t xml:space="preserve">EDGE - 2020. Was just driving along and the back window just shattered. Already repaired Tempered glass it did not hurt anyone. No Safelite Auto Glass No Unknown </t>
  </si>
  <si>
    <t>1FTEX1EP0JK</t>
  </si>
  <si>
    <t>My 2018 Ford f-150 super cab has a problem with the doors not latching when it's cold or after a storm and it is below freezing. I have owned this vehicle since Nov. Of 2021 with 35,000 plus miles on it I have had five incidents from 2021 through Dec. Of 2022 where the doors won't unlock or they unlock but won't latch. Doors fly open while driving down the road. Also had one Incident where drivers side door would not unlock but passengers side door did unlock. Had to climb in and out through passengers side door. I now drive with a bungee cord hooked to the drivers side and passengers side doors when it's below freezing to keep my doors from flying open. When this first happened I called my Ford dealer about the problem they told me They were inundated with calls of problems related to the freezing rain storm. They told me to wait until it warmed up and things would start working again.</t>
  </si>
  <si>
    <t>F-150 - 2018. My 2018 Ford f-150 super cab has a problem with the doors not latching when it's cold or after a storm and it is below freezing. I have owned this vehicle since Nov. Of 2021 with 35,000 plus miles on it I have had five incidents from 2021 through Dec. Of 2022 where the doors won't unlock or they unlock but won't latch. Doors fly open while driving down the road. Also had one Incident where drivers side door would not unlock but passengers side door did unlock. Had to climb in and out through passengers side door. I now drive with a bungee cord hooked to the drivers side and passengers side doors when it's below freezing to keep my doors from flying open. When this first happened I called my Ford dealer about the problem they told me They were inundated with calls of problems related to the freezing rain storm. They told me to wait until it warmed up and things would start working again.</t>
  </si>
  <si>
    <t>1FT6W1EV3NW</t>
  </si>
  <si>
    <t>After recent rain storms, my 2 month old F-150 Lightningâ€™s rear reversing lamps on the tailgate have accumulated water, and they now flicker constantly whether or not Iâ€™m in reverse.</t>
  </si>
  <si>
    <t>F-150 - 2022. After recent rain storms, my 2 month old F-150 Lightningâ€™s rear reversing lamps on the tailgate have accumulated water, and they now flicker constantly whether or not Iâ€™m in reverse.</t>
  </si>
  <si>
    <t>My husband was driving on the highway on a windy day and the Apillar Trim blew off the car.  It got stuck in one of the side mirrors and was bashing against the window until my husband could pull over and get it.  When I called the dealership and told them what happened, they shared that it happens frequently.  I brought it into the dealership to be repaired and was told by 3 people that it happens frequently.  The repair will cost $685.  We are going to see if a different repair shop can fix it for less.  Either way, our car should not blow apart on a windy day.    -Had the part blown into traffic, it could have seriously injured a car behind them or coming toward them -In addition, it was surprising to my husband who said he nearly drove off the road because this part was banging against the car -There was no warning -The dealership has inspected it</t>
  </si>
  <si>
    <t>EXPLORER - 2017. My husband was driving on the highway on a windy day and the Apillar Trim blew off the car.  It got stuck in one of the side mirrors and was bashing against the window until my husband could pull over and get it.  When I called the dealership and told them what happened, they shared that it happens frequently.  I brought it into the dealership to be repaired and was told by 3 people that it happens frequently.  The repair will cost $685.  We are going to see if a different repair shop can fix it for less.  Either way, our car should not blow apart on a windy day.    -Had the part blown into traffic, it could have seriously injured a car behind them or coming toward them -In addition, it was surprising to my husband who said he nearly drove off the road because this part was banging against the car -There was no warning -The dealership has inspected it</t>
  </si>
  <si>
    <t>In freezing weather, the door latches freeze and the door cannot be closed. There is a recall for this issue, #19N06 however it does not work. I had the recall performed then a week later when the weather changed, I am unable to close my door. This is a major safety issue because the driver has to hold the door or strap the door shut while driving and there is also the risk of it not being truly latched and swinging open while moving. Ford provides the one time recall however, in my case this seems to do nothing. I have had the vehicle in to Ford and they claim this is all the recall does to fix it and the rest of the time/labor they spend will be out of my pocket. There are no indicator lights prior to failure, it is strictly due to below freezing weather.</t>
  </si>
  <si>
    <t>F-150 - 2018. In freezing weather, the door latches freeze and the door cannot be closed. There is a recall for this issue, #19N06 however it does not work. I had the recall performed then a week later when the weather changed, I am unable to close my door. This is a major safety issue because the driver has to hold the door or strap the door shut while driving and there is also the risk of it not being truly latched and swinging open while moving. Ford provides the one time recall however, in my case this seems to do nothing. I have had the vehicle in to Ford and they claim this is all the recall does to fix it and the rest of the time/labor they spend will be out of my pocket. There are no indicator lights prior to failure, it is strictly due to below freezing weather.</t>
  </si>
  <si>
    <t>1FMCU9DZ6MU</t>
  </si>
  <si>
    <t>The contact owns a 2021 Ford Escape. The contact stated that when she opened the front driverâ€™s side door, she heard a popping sound. The vehicle was taken to the dealer where it was diagnosed that the front driverâ€™s side door spot welds failed and needed to be rewelded. The vehicle was not repaired. The manufacturer was notified of the failure and the contact was advised to call the NHTSA Hotline. The failure mileage was approximately 30,000.</t>
  </si>
  <si>
    <t>Miller Ford Sales</t>
  </si>
  <si>
    <t>ESCAPE - 2021. The contact owns a 2021 Ford Escape. The contact stated that when she opened the front driverâ€™s side door, she heard a popping sound. The vehicle was taken to the dealer where it was diagnosed that the front driverâ€™s side door spot welds failed and needed to be rewelded. The vehicle was not repaired. The manufacturer was notified of the failure and the contact was advised to call the NHTSA Hotline. The failure mileage was approximately 30,000.</t>
  </si>
  <si>
    <t>1FTFW1E81MK</t>
  </si>
  <si>
    <t>I have contacted the dealership several times and was told i am on the waiting list for over 6 months.  my windshild wipers stopped working last week in a storm and had to stop along a highway to hand clear my windshield so i could make it home.  finally i got the windshield wiper to work in the fastes mode but then the whole windshield wiper came off on the drivers side...  I was out of town and called other dealerships near by and was told i need to bring it to them to see and then ford would have to approve and it would be 3 months from then until they get the part.  i moved the windshield wiper to the driver side and had to hand turn it on each time to make it work.  i went to dealership today and was told the 1st appointment to check it was in 6 months...and then they would order it.  i was told to park my car because it was not safe to drive.  but no loaner car was available. and my car is no longer uder warranty.... none of my other recalls have been addressed by ford</t>
  </si>
  <si>
    <t>F-150 - 2021. I have contacted the dealership several times and was told i am on the waiting list for over 6 months.  my windshild wipers stopped working last week in a storm and had to stop along a highway to hand clear my windshield so i could make it home.  finally i got the windshield wiper to work in the fastes mode but then the whole windshield wiper came off on the drivers side...  I was out of town and called other dealerships near by and was told i need to bring it to them to see and then ford would have to approve and it would be 3 months from then until they get the part.  i moved the windshield wiper to the driver side and had to hand turn it on each time to make it work.  i went to dealership today and was told the 1st appointment to check it was in 6 months...and then they would order it.  i was told to park my car because it was not safe to drive.  but no loaner car was available. and my car is no longer uder warranty.... none of my other recalls have been addressed by ford</t>
  </si>
  <si>
    <t>1FMDE5CP7NL</t>
  </si>
  <si>
    <t>During a heavy downpour the wipers "automatically" slowed down to an unsafe speed; continuous to intermittent. This caused an inability to clearly see out of the front windshield. The only way to "reset" the wipers to normal functionality was to change the wiper setting from continuous to intermittent and back, or off and then back to the desired setting. During this period of time of &gt; 3 seconds there was zero visibility creating a serious safety hazard. This operational behavior of the wiper motor system has occurred several times though during less intense rainfall.</t>
  </si>
  <si>
    <t>BRONCO - 2022. During a heavy downpour the wipers "automatically" slowed down to an unsafe speed; continuous to intermittent. This caused an inability to clearly see out of the front windshield. The only way to "reset" the wipers to normal functionality was to change the wiper setting from continuous to intermittent and back, or off and then back to the desired setting. During this period of time of &gt; 3 seconds there was zero visibility creating a serious safety hazard. This operational behavior of the wiper motor system has occurred several times though during less intense rainfall.</t>
  </si>
  <si>
    <t>When driving at a normal rate of speed, but goes over a pothole or other large divit, the Passenger door becomes "AJAR" and the warning light indicates as such.   Additionally, the power window on the driver side (even with the power off) goes up and down on its own (just less than an inch). It will remain with this action, unless I lower the window slightly. Then the motorized window stays as is.  Finally, the back windows do not raise all the way up with the power button. You have to exit the vehicle and manually "pull" the window up into the full closed position.</t>
  </si>
  <si>
    <t>MUSTANG - 2018. When driving at a normal rate of speed, but goes over a pothole or other large divit, the Passenger door becomes "AJAR" and the warning light indicates as such.   Additionally, the power window on the driver side (even with the power off) goes up and down on its own (just less than an inch). It will remain with this action, unless I lower the window slightly. Then the motorized window stays as is.  Finally, the back windows do not raise all the way up with the power button. You have to exit the vehicle and manually "pull" the window up into the full closed position.</t>
  </si>
  <si>
    <t>1FTEW1CB5JF</t>
  </si>
  <si>
    <t>truck rear glass shattered . I went inside the truck and when I closed the door I heard some shattering behind me , I turned back and saw little glass part falling down</t>
  </si>
  <si>
    <t>F-150 - 2018. truck rear glass shattered . I went inside the truck and when I closed the door I heard some shattering behind me , I turned back and saw little glass part falling down</t>
  </si>
  <si>
    <t>1FMJU2AT6JE</t>
  </si>
  <si>
    <t>Panoramic sunroof stuck in open position. Will not close without multiple failed attempts. When closing the sunroof makes a cracking and grinding noise. This issue has been identified by Ford, however my VIN does not currently fall under the open recall. Therefore, Ford will not cover the repair. Details of existing recall are belowâ€¦  Ford TSB 18-2374  Some 2015-2019 F-150, 2017-2019 F-Super Duty, 2018-2019 Expedition/Navigator vehicles equipped with a vista roof opening panel may exhibit a binding/sticking, glass stuck open or closed, noisy operation including chatter, rattling, or grinding. This may be due to the glass brackets cracking and/or breaking apart. The glass panel brackets are serviceable separately from the frame assembly and require the roof opening panel glass to be moved to the vent position. Follow the Service Procedure steps to correct the condition.</t>
  </si>
  <si>
    <t>EXPEDITION - 2018. Panoramic sunroof stuck in open position. Will not close without multiple failed attempts. When closing the sunroof makes a cracking and grinding noise. This issue has been identified by Ford, however my VIN does not currently fall under the open recall. Therefore, Ford will not cover the repair. Details of existing recall are belowâ€¦  Ford TSB 18-2374  Some 2015-2019 F-150, 2017-2019 F-Super Duty, 2018-2019 Expedition/Navigator vehicles equipped with a vista roof opening panel may exhibit a binding/sticking, glass stuck open or closed, noisy operation including chatter, rattling, or grinding. This may be due to the glass brackets cracking and/or breaking apart. The glass panel brackets are serviceable separately from the frame assembly and require the roof opening panel glass to be moved to the vent position. Follow the Service Procedure steps to correct the condition.</t>
  </si>
  <si>
    <t>1FMCU0HD7KU</t>
  </si>
  <si>
    <t>The front section of the panoramic sun roof exploded, for no apparent reason.  There was a loud booming sound and glass came raining down everywhere.  I was startled and swerved but stayed on the road and did not crash.  Broken glass covered me, the front and rear seats, floor, center console etc.  Most glass was crumble size but there were fine smaller pieces too.  I tried to close the cloth roof but it wouldn't close all the way and glass continued to fall and blow around. There were no trucks around me, few cars, no flying objects, no hot/cold issues, no big bumps in the road; no reason that I saw for this to happen and no warning.  The dealership was not interested and Ford company said I was out of warranty so they would not do anything for me.  No one has inspected the car yet, but it is currently sitting in my garage if anyone wants to.</t>
  </si>
  <si>
    <t>ESCAPE - 2019. The front section of the panoramic sun roof exploded, for no apparent reason.  There was a loud booming sound and glass came raining down everywhere.  I was startled and swerved but stayed on the road and did not crash.  Broken glass covered me, the front and rear seats, floor, center console etc.  Most glass was crumble size but there were fine smaller pieces too.  I tried to close the cloth roof but it wouldn't close all the way and glass continued to fall and blow around. There were no trucks around me, few cars, no flying objects, no hot/cold issues, no big bumps in the road; no reason that I saw for this to happen and no warning.  The dealership was not interested and Ford company said I was out of warranty so they would not do anything for me.  No one has inspected the car yet, but it is currently sitting in my garage if anyone wants to.</t>
  </si>
  <si>
    <t>1FTMF1CB1NK</t>
  </si>
  <si>
    <t xml:space="preserve">Rear window shatter and blowout. Glass sent into the bed. Simply by shutting the door hard. Im a 3rd party bodybuilder who was sent this truck to add a landscaping package to, brand new, no mileage. For the initial measurement it was brought into the shop. After measurements when we were complete it was moved back outside. Simply revering back 20 feet and parking it outside the roll up doors, got out, shut the door and window blew out. Rear window has become a large bubble facing out towards the bed and some glass tempered glass blew into the bed. Local Ford dealer Service Manager was contacted and I was told Ford has no provisions for rear glass replacement from breakage. I was offered our pictures showing the large bubble it made, or the video surveillance. Didnt want it. Provided me with an 800-392-3673 who took my information and then scheduled with that same dealership for the next morning. Same Ford truck team member also contacted the warranty support fleet team, who promptly said no warranty and didnt have to look at any pictures or video since they offer no glass warranty other than front window glass with special circumstances. Did not care there were Ford forums listing the same damage or this issue littered on Google.  </t>
  </si>
  <si>
    <t xml:space="preserve">F-150 - 2022. Rear window shatter and blowout. Glass sent into the bed. Simply by shutting the door hard. Im a 3rd party bodybuilder who was sent this truck to add a landscaping package to, brand new, no mileage. For the initial measurement it was brought into the shop. After measurements when we were complete it was moved back outside. Simply revering back 20 feet and parking it outside the roll up doors, got out, shut the door and window blew out. Rear window has become a large bubble facing out towards the bed and some glass tempered glass blew into the bed. Local Ford dealer Service Manager was contacted and I was told Ford has no provisions for rear glass replacement from breakage. I was offered our pictures showing the large bubble it made, or the video surveillance. Didnt want it. Provided me with an 800-392-3673 who took my information and then scheduled with that same dealership for the next morning. Same Ford truck team member also contacted the warranty support fleet team, who promptly said no warranty and didnt have to look at any pictures or video since they offer no glass warranty other than front window glass with special circumstances. Did not care there were Ford forums listing the same damage or this issue littered on Google.  </t>
  </si>
  <si>
    <t>1FT7W2BN7ME</t>
  </si>
  <si>
    <t>This is what happen Thursday Night to my Truck sitting in my drive way. My entire wiring harness on the drivers side was under water..  I drove it to the dealership and it was still pouring water from the rear plugs.  I have rubber floor mats and wouldn't have even noticed the issue if I didn't pull them to clean the truck.    There are tons of truck having this issue.  to fix it properly the bed has to be taken off the truck. The insurance company's total cars for electrical being covered in water.  This is a recall issue Ford Surly needs to address and fix.   Go look at this video fast forward to the 4 minute mark.   https://youtu.be/9azod47j8KM</t>
  </si>
  <si>
    <t>F-250 - 2021. This is what happen Thursday Night to my Truck sitting in my drive way. My entire wiring harness on the drivers side was under water..  I drove it to the dealership and it was still pouring water from the rear plugs.  I have rubber floor mats and wouldn't have even noticed the issue if I didn't pull them to clean the truck.    There are tons of truck having this issue.  to fix it properly the bed has to be taken off the truck. The insurance company's total cars for electrical being covered in water.  This is a recall issue Ford Surly needs to address and fix.   Go look at this video fast forward to the 4 minute mark.   https://youtu.be/9azod47j8KM</t>
  </si>
  <si>
    <t>1FT6W1EV2NW</t>
  </si>
  <si>
    <t>Vehicle is a 2022 Ford F-150 Lightning Lariat Extended Range.  The light bar on the tailgate is filling with water on the right side.  The light bar provides rear tail lamp and reverse light functions when the tailgate of the truck is in the closed position.  With the tailgate in the closed position, no other reverse lights are visible.</t>
  </si>
  <si>
    <t>F-150 - 2022. Vehicle is a 2022 Ford F-150 Lightning Lariat Extended Range.  The light bar on the tailgate is filling with water on the right side.  The light bar provides rear tail lamp and reverse light functions when the tailgate of the truck is in the closed position.  With the tailgate in the closed position, no other reverse lights are visible.</t>
  </si>
  <si>
    <t>1FMCU9G63LU</t>
  </si>
  <si>
    <t xml:space="preserve">The spot welds on the driver side door where the arm connects the door to the car broke. My window, locks, and side keypad now malfunction. In addition, my battery drains at night. I have taken my car to the dealership service center and body shop/collision center. My door will have to be replaced.  There were no warning messages or symptoms prior to the spot welds breaking. The door doesn't properly open or close and fingers could get slammed when it closes on it's own. </t>
  </si>
  <si>
    <t xml:space="preserve">ESCAPE - 2020. The spot welds on the driver side door where the arm connects the door to the car broke. My window, locks, and side keypad now malfunction. In addition, my battery drains at night. I have taken my car to the dealership service center and body shop/collision center. My door will have to be replaced.  There were no warning messages or symptoms prior to the spot welds breaking. The door doesn't properly open or close and fingers could get slammed when it closes on it's own. </t>
  </si>
  <si>
    <t>1FTEW1EP0JF</t>
  </si>
  <si>
    <t xml:space="preserve">Tailgate drops unexpectedly while driving. This has happened several times, I make sure to thoroughly close the tailgate and check it frequently but it still happens while driving. </t>
  </si>
  <si>
    <t xml:space="preserve">F-150 - 2018. Tailgate drops unexpectedly while driving. This has happened several times, I make sure to thoroughly close the tailgate and check it frequently but it still happens while driving. </t>
  </si>
  <si>
    <t>When there is heavy, consistent rain, the rear passenger side window leaks. I took the vehicle in for service under warranty and they told me Ford said the vehicles are not built to withstand heavy, consistent rain. Ummmm, what?  This is not a small issue. During one downpour, there was at least an inch of water in the rear storage compartment.   I live in eastern TN and we do tend to get a lot of rain, but I do not see how this window does not seal out the water.</t>
  </si>
  <si>
    <t>EXPLORER - 2020. When there is heavy, consistent rain, the rear passenger side window leaks. I took the vehicle in for service under warranty and they told me Ford said the vehicles are not built to withstand heavy, consistent rain. Ummmm, what?  This is not a small issue. During one downpour, there was at least an inch of water in the rear storage compartment.   I live in eastern TN and we do tend to get a lot of rain, but I do not see how this window does not seal out the water.</t>
  </si>
  <si>
    <t>1FMEE5DPXPL</t>
  </si>
  <si>
    <t xml:space="preserve">While driving in snow or rain in traffic with the wipers on the slower of the constant speed the wipers suddenly slow down to about the slowest setting on interval.   When it happened to me on Christmas eve in Michigan I thought I had it on a wrong setting (it was brand new to me).  Then it happened to me while it was raining.    My son drove the car recently in a hard rain and came home and questioned me what the heck was wrong with the wipers.   He experienced the same thing.   It's like a sensor tells the wipers it's not raining or snowing hard any more and it switches it automatically to interval.   Very dangerous while driving in traffic in bad weather.   </t>
  </si>
  <si>
    <t xml:space="preserve">BRONCO - 2023. While driving in snow or rain in traffic with the wipers on the slower of the constant speed the wipers suddenly slow down to about the slowest setting on interval.   When it happened to me on Christmas eve in Michigan I thought I had it on a wrong setting (it was brand new to me).  Then it happened to me while it was raining.    My son drove the car recently in a hard rain and came home and questioned me what the heck was wrong with the wipers.   He experienced the same thing.   It's like a sensor tells the wipers it's not raining or snowing hard any more and it switches it automatically to interval.   Very dangerous while driving in traffic in bad weather.   </t>
  </si>
  <si>
    <t>1FMCU9H65NU</t>
  </si>
  <si>
    <t>The contact owns a 2022 Ford Escape. The contact stated that while driving at an undisclosed speed, the tailgate inadvertently opened and closed. The vehicle was taken to the dealer; however, the dealer was unable to duplicate the failure. The vehicle was not repaired. The manufacturer was not made aware of the failure. The failure mileage was approximately 5,000.</t>
  </si>
  <si>
    <t>All American Ford in Old Bridg</t>
  </si>
  <si>
    <t>ESCAPE - 2022. The contact owns a 2022 Ford Escape. The contact stated that while driving at an undisclosed speed, the tailgate inadvertently opened and closed. The vehicle was taken to the dealer; however, the dealer was unable to duplicate the failure. The vehicle was not repaired. The manufacturer was not made aware of the failure. The failure mileage was approximately 5,000.</t>
  </si>
  <si>
    <t>1FTRX12W74N</t>
  </si>
  <si>
    <t>Frame Failure,  A licensed technician said my vehicle is dangerous to drive and cannot be fixed because of the advanced rusting of the frame.  As I read the  history of some Ford Trucks I find this is a continuing problem with no recalls and wonder why they can continue to manufacture faulty, dangerous products</t>
  </si>
  <si>
    <t>F-150 - 2004. Frame Failure,  A licensed technician said my vehicle is dangerous to drive and cannot be fixed because of the advanced rusting of the frame.  As I read the  history of some Ford Trucks I find this is a continuing problem with no recalls and wonder why they can continue to manufacture faulty, dangerous products</t>
  </si>
  <si>
    <t>The contact owns a 2017 Ford Explorer. The contact stated while driving at an undisclosed speed, the passenger's side windshield rubber seal detached. The dealer was made aware of the failure and informed the contact that the failure was caused by wear and tear. The dealer determined that the front windshield rubber seal needed to be replaced. The vehicle was not repaired. The manufacturer was made aware of the failure. The failure mileage was approximately 80,000. The VIN was unavailable.</t>
  </si>
  <si>
    <t>Tommie Vaughn Ford</t>
  </si>
  <si>
    <t>EXPLORER - 2017. The contact owns a 2017 Ford Explorer. The contact stated while driving at an undisclosed speed, the passenger's side windshield rubber seal detached. The dealer was made aware of the failure and informed the contact that the failure was caused by wear and tear. The dealer determined that the front windshield rubber seal needed to be replaced. The vehicle was not repaired. The manufacturer was made aware of the failure. The failure mileage was approximately 80,000. The VIN was unavailable.</t>
  </si>
  <si>
    <t>This car has had so many recalls on it and it does not stop. Gibbons Ford does not have windshield wiper clips; there is constant recalls on this car. What are my options?</t>
  </si>
  <si>
    <t>FRONT WIPER BLADE | CLIPS ISSUE</t>
  </si>
  <si>
    <t>BRONCO SPORT - 2021. This car has had so many recalls on it and it does not stop. Gibbons Ford does not have windshield wiper clips; there is constant recalls on this car. What are my options?</t>
  </si>
  <si>
    <t>1FTFW1E58MF</t>
  </si>
  <si>
    <t xml:space="preserve">While driving on a highway at 70 mph the hood unlocked and was caught by the safety latch.  It is available for inspection. My safety was at extreme risk. Loosing the ability to see out of my windshield had the safety latch failed could have been catastrophic.  This could have caused a crash at highway speeds from the sudden inability to see where I was driving. The problem has not been reproduced but should be confirmed by the trucks data system.  A hood unsafe message appeared on my dash screen. The latch has not been inspected yet as this happened last night.  There was no prior indication or warning that the hood would come unlocked. </t>
  </si>
  <si>
    <t xml:space="preserve">F-150 - 2021. While driving on a highway at 70 mph the hood unlocked and was caught by the safety latch.  It is available for inspection. My safety was at extreme risk. Loosing the ability to see out of my windshield had the safety latch failed could have been catastrophic.  This could have caused a crash at highway speeds from the sudden inability to see where I was driving. The problem has not been reproduced but should be confirmed by the trucks data system.  A hood unsafe message appeared on my dash screen. The latch has not been inspected yet as this happened last night.  There was no prior indication or warning that the hood would come unlocked. </t>
  </si>
  <si>
    <t>1FMDE5BH5NL</t>
  </si>
  <si>
    <t xml:space="preserve">When isnâ€™t the wipers on constant low or high they slow down after a few seconds and you can not see. You have to change the setting on the wipers then change them back to reset the wipers. </t>
  </si>
  <si>
    <t xml:space="preserve">BRONCO - 2022. When isnâ€™t the wipers on constant low or high they slow down after a few seconds and you can not see. You have to change the setting on the wipers then change them back to reset the wipers. </t>
  </si>
  <si>
    <t>1FMCU0HXXDU</t>
  </si>
  <si>
    <t>Drivers side rear door failed to close after opening/ would not latch. Took the car to a local dealership and after a week of being told it was being fixed was then told the parts were not available until 5 weeks later and that no loaner car was authorized by the dealer. So 7 weeks wait for parts is not reasonable by any std for a domestic car made within the past 10 years.bad faith, no repair no remedy offered.</t>
  </si>
  <si>
    <t>ESCAPE - 2013. Drivers side rear door failed to close after opening/ would not latch. Took the car to a local dealership and after a week of being told it was being fixed was then told the parts were not available until 5 weeks later and that no loaner car was authorized by the dealer. So 7 weeks wait for parts is not reasonable by any std for a domestic car made within the past 10 years.bad faith, no repair no remedy offered.</t>
  </si>
  <si>
    <t>1FMEE5DH6PL</t>
  </si>
  <si>
    <t>While it is raining the wipers will go from continuous to delay to almost stopping after 20 seconds of running.</t>
  </si>
  <si>
    <t>BRONCO - 2023. While it is raining the wipers will go from continuous to delay to almost stopping after 20 seconds of running.</t>
  </si>
  <si>
    <t>1FMEE5DP8PL</t>
  </si>
  <si>
    <t>The windshield wiper controllers are seriously malfunctioning. When switched on, they work for the first minute, then the speed at which they are running changes significantly.   On 1/20/23, I had the wipers on the highest setting with a heavy rain, after a few minutes, they suddenly began decreasing the frequency of when they would wipe the windshield until it eventually nearly stopped wiping all together.   This is a serious safety hazard as I was unable to see and had to turn off the wipers and turn them back on to reset them.  I hope this issue is handled rapidly as I have noticed many others have the same problem. I have not had the vehicle brought into the shop yet, but concerningly, I have not seen anyone confirm that the dealerships or Ford have a solution to this point.</t>
  </si>
  <si>
    <t>BRONCO - 2023. The windshield wiper controllers are seriously malfunctioning. When switched on, they work for the first minute, then the speed at which they are running changes significantly.   On 1/20/23, I had the wipers on the highest setting with a heavy rain, after a few minutes, they suddenly began decreasing the frequency of when they would wipe the windshield until it eventually nearly stopped wiping all together.   This is a serious safety hazard as I was unable to see and had to turn off the wipers and turn them back on to reset them.  I hope this issue is handled rapidly as I have noticed many others have the same problem. I have not had the vehicle brought into the shop yet, but concerningly, I have not seen anyone confirm that the dealerships or Ford have a solution to this point.</t>
  </si>
  <si>
    <t>1FAFP34P42W</t>
  </si>
  <si>
    <t>I drive a 2002 Ford Focus Sedan.  My engine light is on, warning light for trunk door ajar light is on (even though the trunk is securely locked, my front headlights due not work consistently (sometimes work, sometimes don't).  My trunk does not always latch secure after I close it as well.  I took my car to Advanced Auto Parts and had my engine light diagnosed. Engine codes that resulted were:  B1318, B1881, C1947, B2438, B2434, P0457.  The representative tested my battery and found that the voltage was slightly lower than it should be.  My concern is for my safety as well as the safety of others.  Do we have some manufacturer defects on this particular vehicle?    Have other concerns which could be the result of vehicle wear and tear, or/and due to manufacturer defects as well.  Inner tie rods need replaced as well as control arms/bushings, as reported to me by a mechanic.   I have seen recall reports related to the 2002 Ford Focus in which there has been issues directly related to what I'm reporting, which is another reason I'm filing a report.  Thank you.  The contact wanted to add that the wipers are experiencing an electrical issue as well. When in use, the wipers cannot be switched off when it is at the highest position because it will not return in the downward position.</t>
  </si>
  <si>
    <t>FOCUS - 2002. I drive a 2002 Ford Focus Sedan.  My engine light is on, warning light for trunk door ajar light is on (even though the trunk is securely locked, my front headlights due not work consistently (sometimes work, sometimes don't).  My trunk does not always latch secure after I close it as well.  I took my car to Advanced Auto Parts and had my engine light diagnosed. Engine codes that resulted were:  B1318, B1881, C1947, B2438, B2434, P0457.  The representative tested my battery and found that the voltage was slightly lower than it should be.  My concern is for my safety as well as the safety of others.  Do we have some manufacturer defects on this particular vehicle?    Have other concerns which could be the result of vehicle wear and tear, or/and due to manufacturer defects as well.  Inner tie rods need replaced as well as control arms/bushings, as reported to me by a mechanic.   I have seen recall reports related to the 2002 Ford Focus in which there has been issues directly related to what I'm reporting, which is another reason I'm filing a report.  Thank you.  The contact wanted to add that the wipers are experiencing an electrical issue as well. When in use, the wipers cannot be switched off when it is at the highest position because it will not return in the downward position.</t>
  </si>
  <si>
    <t xml:space="preserve">Blower motor heat. Trim in door split. </t>
  </si>
  <si>
    <t xml:space="preserve">EXPLORER - 2015. Blower motor heat. Trim in door split. </t>
  </si>
  <si>
    <t>Windshield wipers when set to low/hight consistent wiper setting (not intermittent) slow down after 30-45 seconds and go into intermittent mode.</t>
  </si>
  <si>
    <t>BRONCO - 2022. Windshield wipers when set to low/hight consistent wiper setting (not intermittent) slow down after 30-45 seconds and go into intermittent mode.</t>
  </si>
  <si>
    <t>1FMEE5DP5PL</t>
  </si>
  <si>
    <t xml:space="preserve">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 on online message boards that everyone has the same issue. After reading the Manual it appears this is a "feature" of the new Ford Bronco. This is a major safety issue and Ford should be required to fix the wiper motor on these vehicles. The issue happens on all of the model years - 2021 - 2023. </t>
  </si>
  <si>
    <t xml:space="preserve">BRONCO - 2023. 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 on online message boards that everyone has the same issue. After reading the Manual it appears this is a "feature" of the new Ford Bronco. This is a major safety issue and Ford should be required to fix the wiper motor on these vehicles. The issue happens on all of the model years - 2021 - 2023. </t>
  </si>
  <si>
    <t>3FTTW8E39PR</t>
  </si>
  <si>
    <t xml:space="preserve">My windshield appears to be rattling against the dash which Iâ€™ve read for others causes windshield to crack. Afraid this will happen to me. Appears many mavericks have this issue. </t>
  </si>
  <si>
    <t xml:space="preserve">MAVERICK - 2023. My windshield appears to be rattling against the dash which Iâ€™ve read for others causes windshield to crack. Afraid this will happen to me. Appears many mavericks have this issue. </t>
  </si>
  <si>
    <t xml:space="preserve">The right side trim piece on the windshield came off while driving and was dangerous for me and my passenger.  The whole side is exposed and will most likely leak. The rubber gasket tore after the trim piece came off and was hitting the side window. </t>
  </si>
  <si>
    <t xml:space="preserve">EXPLORER - 2017. The right side trim piece on the windshield came off while driving and was dangerous for me and my passenger.  The whole side is exposed and will most likely leak. The rubber gasket tore after the trim piece came off and was hitting the side window. </t>
  </si>
  <si>
    <t>1FMEE5BP8NL</t>
  </si>
  <si>
    <t>Wipers slow down for no reason during time low or high speed wiping conditions.  In order to keep the pipers wiping continuously I have to switch to another setting before going back to the desired high or low seed.  Very dangerous and distracting in low visibility conditions.  Lots of owners reporting same issue on Bronco6g forum</t>
  </si>
  <si>
    <t>BRONCO - 2022. Wipers slow down for no reason during time low or high speed wiping conditions.  In order to keep the pipers wiping continuously I have to switch to another setting before going back to the desired high or low seed.  Very dangerous and distracting in low visibility conditions.  Lots of owners reporting same issue on Bronco6g forum</t>
  </si>
  <si>
    <t>1FTFW1E59JF</t>
  </si>
  <si>
    <t>The contact owns a 2018 Ford F-150. The contact stated that the front driverâ€™s side and passengerâ€™s side doors and the rear passengerâ€™s side door failed to close as needed. The vehicle was taken to the dealer and repaired under an unknown recall. However, the failure reoccurred on the rear passengerâ€™s side door a year later. The dealer was notified of the failure and informed the contact that he would be charged a diagnostic fee and to repair the vehicle. The vehicle was not diagnosed nor repaired. The manufacturer was not notified of the failure. The failure mileage was approximately 28,000.</t>
  </si>
  <si>
    <t>Valley Ford of Huron</t>
  </si>
  <si>
    <t>F-150 - 2018. The contact owns a 2018 Ford F-150. The contact stated that the front driverâ€™s side and passengerâ€™s side doors and the rear passengerâ€™s side door failed to close as needed. The vehicle was taken to the dealer and repaired under an unknown recall. However, the failure reoccurred on the rear passengerâ€™s side door a year later. The dealer was notified of the failure and informed the contact that he would be charged a diagnostic fee and to repair the vehicle. The vehicle was not diagnosed nor repaired. The manufacturer was not notified of the failure. The failure mileage was approximately 28,000.</t>
  </si>
  <si>
    <t>Drivers side door will not latch closed AND OPEN WHILE DRIVING</t>
  </si>
  <si>
    <t>F-150 - 2018. Drivers side door will not latch closed AND OPEN WHILE DRIVING</t>
  </si>
  <si>
    <t>1FMDE5DH1NL</t>
  </si>
  <si>
    <t>With no impact whatsoever a crack appeared on the INSISE of the vehicle windshield.  Outdoor temp was about 40 degrees.  Has never been on highway has 2400 miles on it.</t>
  </si>
  <si>
    <t>BRONCO - 2022. With no impact whatsoever a crack appeared on the INSISE of the vehicle windshield.  Outdoor temp was about 40 degrees.  Has never been on highway has 2400 miles on it.</t>
  </si>
  <si>
    <t>1FMCU9F67LU</t>
  </si>
  <si>
    <t>The contact's friend owns a 2020 Ford Escape. The contact stated that the driver's side front door failed to fully open, causing the contact's friend to slide sideways to enter the vehicle. Additionally, the driver's side front window failed to roll down. The vehicle was taken to the dealer, where it was determined that the driver's side front door needed to be replaced. The vehicle was not repaired. The manufacturer was made aware of the failure and advised the contact to file a complaint with the NHTSA Hotline. The failure mileage was approximately 86,000.</t>
  </si>
  <si>
    <t>Jerry's Leesburg Ford</t>
  </si>
  <si>
    <t>ESCAPE - 2020. The contact's friend owns a 2020 Ford Escape. The contact stated that the driver's side front door failed to fully open, causing the contact's friend to slide sideways to enter the vehicle. Additionally, the driver's side front window failed to roll down. The vehicle was taken to the dealer, where it was determined that the driver's side front door needed to be replaced. The vehicle was not repaired. The manufacturer was made aware of the failure and advised the contact to file a complaint with the NHTSA Hotline. The failure mileage was approximately 86,000.</t>
  </si>
  <si>
    <t>1FTEW1EP0MF</t>
  </si>
  <si>
    <t>The contact owns a 2021 Ford F-150. The contact stated while driving 55 MPH, the contact activated the front windshield wipers, and the driverâ€™s side wiper arm separated from the wiper motor. The vehicle was not diagnosed. The dealer was contacted and stated that the failure was a known failure and confirmed that the VIN was not included in NHTSA Campaign Number: 22V842000 (Visibility). The manufacturer was contacted and advised the contact to file a complaint with the NHTSA hotline. The failure mileage was 49,350.</t>
  </si>
  <si>
    <t xml:space="preserve">Becorah Auto Center </t>
  </si>
  <si>
    <t>IA</t>
  </si>
  <si>
    <t>F-150 - 2021. The contact owns a 2021 Ford F-150. The contact stated while driving 55 MPH, the contact activated the front windshield wipers, and the driverâ€™s side wiper arm separated from the wiper motor. The vehicle was not diagnosed. The dealer was contacted and stated that the failure was a known failure and confirmed that the VIN was not included in NHTSA Campaign Number: 22V842000 (Visibility). The manufacturer was contacted and advised the contact to file a complaint with the NHTSA hotline. The failure mileage was 49,350.</t>
  </si>
  <si>
    <t>1FTEW1E54LK</t>
  </si>
  <si>
    <t>While driving home on Monday, January 23, 2023 I attempted to use my wipers to clean my windshield and the driverâ€™s side windshield wiper flew off to the side of the windshield and wouldnâ€™t go back down. The wiper fluid that was on the windshield obstructed my view for a few moments. A few minutes later when I arrived home, a friend of mine helped me put it back in place and noted the little silver â€œkeyâ€ wasnâ€™t fitting properly. I had received a recall notice last year but was never notified that any parts were available or when to bring my vehicle in. If this incident had occurred during a storm it could have been extremely dangerous.</t>
  </si>
  <si>
    <t>F-150 - 2020. While driving home on Monday, January 23, 2023 I attempted to use my wipers to clean my windshield and the driverâ€™s side windshield wiper flew off to the side of the windshield and wouldnâ€™t go back down. The wiper fluid that was on the windshield obstructed my view for a few moments. A few minutes later when I arrived home, a friend of mine helped me put it back in place and noted the little silver â€œkeyâ€ wasnâ€™t fitting properly. I had received a recall notice last year but was never notified that any parts were available or when to bring my vehicle in. If this incident had occurred during a storm it could have been extremely dangerous.</t>
  </si>
  <si>
    <t>3LN6L5E90HR</t>
  </si>
  <si>
    <t xml:space="preserve">Failed Components: Sunroof Drains become clogged and overflow into trunk well, causing electrical shortage, mold/mildew, and water damage along headliner and side airbags.   Safety Risk: Electrical shortage causes fire risk, and mold mildew build up in car for asthmatic makes it damaging for air intake myself and others inside vehicle. Side airbags at risk as over flooding runs down pillars along side wiring.   Reproduced: This has occurred twice, in my 2013 &amp; 2017 Lincoln MKZ. No documentation is listed in either manual for maintenance around drains or possible flooding risk.   Symptoms: Shorted electrical components for audio systems, check engine light, putrid foul odor lingering in vehicle, soaked rear carpet in trunk (closest to back seat) headliner show signs of water damage near curtain airbags.   Notice to Auto Manufacturer: I alerted Ford Motor Company the first time in my 2013 MKZ on several different occasions, after the vehicle was in repair 3x over $5k in damages, due to faulty connection of drains. 2017 MKZ, as of January 2023 has a flooded trunk, malfunctioning electrical systems, mold/mildew build up, with estimated repairs of $5k+. Advised that nowhere in the maintenance section is this listed considering the magnitude of damage this can result in from poor care and design. </t>
  </si>
  <si>
    <t xml:space="preserve">MKZ - 2017. Failed Components: Sunroof Drains become clogged and overflow into trunk well, causing electrical shortage, mold/mildew, and water damage along headliner and side airbags.   Safety Risk: Electrical shortage causes fire risk, and mold mildew build up in car for asthmatic makes it damaging for air intake myself and others inside vehicle. Side airbags at risk as over flooding runs down pillars along side wiring.   Reproduced: This has occurred twice, in my 2013 &amp; 2017 Lincoln MKZ. No documentation is listed in either manual for maintenance around drains or possible flooding risk.   Symptoms: Shorted electrical components for audio systems, check engine light, putrid foul odor lingering in vehicle, soaked rear carpet in trunk (closest to back seat) headliner show signs of water damage near curtain airbags.   Notice to Auto Manufacturer: I alerted Ford Motor Company the first time in my 2013 MKZ on several different occasions, after the vehicle was in repair 3x over $5k in damages, due to faulty connection of drains. 2017 MKZ, as of January 2023 has a flooded trunk, malfunctioning electrical systems, mold/mildew build up, with estimated repairs of $5k+. Advised that nowhere in the maintenance section is this listed considering the magnitude of damage this can result in from poor care and design. </t>
  </si>
  <si>
    <t>The contact owns a 2018 Ford F-150. The contact stated that whenever the temperature was approximately 20 degrees or lower, the doors failed to latch and close securely. The contact stated that while driving, he had to hold the front driver's door closed until the vehicle warmed up. The door ajar warning light was illuminated. The vehicle was taken to the local dealer, but the mechanic was unable to duplicate the failure. The vehicle was not repaired. The manufacturer was contacted and referred him to the dealer for assistance. The approximate failure mileage was 30,000.</t>
  </si>
  <si>
    <t>F-150 - 2018. The contact owns a 2018 Ford F-150. The contact stated that whenever the temperature was approximately 20 degrees or lower, the doors failed to latch and close securely. The contact stated that while driving, he had to hold the front driver's door closed until the vehicle warmed up. The door ajar warning light was illuminated. The vehicle was taken to the local dealer, but the mechanic was unable to duplicate the failure. The vehicle was not repaired. The manufacturer was contacted and referred him to the dealer for assistance. The approximate failure mileage was 30,000.</t>
  </si>
  <si>
    <t>1FMEE5BP1PL</t>
  </si>
  <si>
    <t xml:space="preserve">Wipers will not stay on in â€œlowâ€ mode. They seem to revert back to a very slow/intermittent mode.  Very dangerous in heavy rain or snow. </t>
  </si>
  <si>
    <t xml:space="preserve">BRONCO - 2023. Wipers will not stay on in â€œlowâ€ mode. They seem to revert back to a very slow/intermittent mode.  Very dangerous in heavy rain or snow. </t>
  </si>
  <si>
    <t>1FTEW1EF0HF</t>
  </si>
  <si>
    <t xml:space="preserve">Freezing recall Driverâ€™s door fail to close  after fixing recall  No fix recall </t>
  </si>
  <si>
    <t xml:space="preserve">F-150 - 2017. Freezing recall Driverâ€™s door fail to close  after fixing recall  No fix recall </t>
  </si>
  <si>
    <t>The contact owns a 2012 Ford Fiesta. The contact stated while attempting to close the doors, the four doors failed to latch properly. The contact stated that the vehicle was taken to be repaired; however, while driving off the lot, the contact became aware that the radio was inoperable, and the brake pedal was firm and difficult to depress. The vehicle was not taken back to the dealer. The manufacturer had not been informed of the failure. The failure mileage was approximately 127,000. The VIN was unavailable.</t>
  </si>
  <si>
    <t>Bird Kultgen Ford</t>
  </si>
  <si>
    <t>FIESTA - 2012. The contact owns a 2012 Ford Fiesta. The contact stated while attempting to close the doors, the four doors failed to latch properly. The contact stated that the vehicle was taken to be repaired; however, while driving off the lot, the contact became aware that the radio was inoperable, and the brake pedal was firm and difficult to depress. The vehicle was not taken back to the dealer. The manufacturer had not been informed of the failure. The failure mileage was approximately 127,000. The VIN was unavailable.</t>
  </si>
  <si>
    <t>3FTTW8E97NR</t>
  </si>
  <si>
    <t>I was working on my vehicle, when I close the hood. Upon closing, I heard something, I go to open, and the hood latch is stuck closed, not sure if that's a safety concern, but it was for me, as I could not access any important components of my vehicle, took it to the dealer, but still something of concern on a new vehicle.</t>
  </si>
  <si>
    <t>MAVERICK - 2022. I was working on my vehicle, when I close the hood. Upon closing, I heard something, I go to open, and the hood latch is stuck closed, not sure if that's a safety concern, but it was for me, as I could not access any important components of my vehicle, took it to the dealer, but still something of concern on a new vehicle.</t>
  </si>
  <si>
    <t>1FMDE5BH3PL</t>
  </si>
  <si>
    <t xml:space="preserve">When I have the wipers set on normal speed, they will swipe about 25 times then slow to intermittent. I then have to switch to high speed setting and back to normal to get them to stay on at steady normal speed. Repeating this over and over.  This is happening during a rain. The wipers are needed and the windshield is not dry. i tried one time to leave on high speed setting  for awhile, then switched to normal speed. They worked this time until I restarted the Bronco the next morning, then back dropping in speed to the intermittent setting.  I have looked this up and there are several people experiencing this condition. I have also taken to dealership, which they have contacted the hotline and  are being told that does not have rain sensing wipers. So not sure what to do next. But it is dangerous and if driving in a rain, having to switch the switch on and off is distracting. I am afraid that they may just completely working. I have owned this Bronco for about 4 weeks.  </t>
  </si>
  <si>
    <t xml:space="preserve">BRONCO - 2023. When I have the wipers set on normal speed, they will swipe about 25 times then slow to intermittent. I then have to switch to high speed setting and back to normal to get them to stay on at steady normal speed. Repeating this over and over.  This is happening during a rain. The wipers are needed and the windshield is not dry. i tried one time to leave on high speed setting  for awhile, then switched to normal speed. They worked this time until I restarted the Bronco the next morning, then back dropping in speed to the intermittent setting.  I have looked this up and there are several people experiencing this condition. I have also taken to dealership, which they have contacted the hotline and  are being told that does not have rain sensing wipers. So not sure what to do next. But it is dangerous and if driving in a rain, having to switch the switch on and off is distracting. I am afraid that they may just completely working. I have owned this Bronco for about 4 weeks.  </t>
  </si>
  <si>
    <t>1FMDE5CH4PL</t>
  </si>
  <si>
    <t xml:space="preserve">While the windshield wipers are in the low setting, after about 50 seconds they automatically change to a slow intermittent setting. After they are changed on the switch to either high or intermittent and back to slow, they work for another 50 seconds and do automatically change to a slow intermittent again. This is hazardous having to pay attention to the windshield wiper switch during heavier rain.  </t>
  </si>
  <si>
    <t xml:space="preserve">BRONCO - 2023. While the windshield wipers are in the low setting, after about 50 seconds they automatically change to a slow intermittent setting. After they are changed on the switch to either high or intermittent and back to slow, they work for another 50 seconds and do automatically change to a slow intermittent again. This is hazardous having to pay attention to the windshield wiper switch during heavier rain.  </t>
  </si>
  <si>
    <t>2FMDK4JC3DB</t>
  </si>
  <si>
    <t xml:space="preserve">Driver door closed sensor malfunctioning. Canâ€™t get to go off so not sure if door is actually closed or not </t>
  </si>
  <si>
    <t xml:space="preserve">EDGE - 2013. Driver door closed sensor malfunctioning. Canâ€™t get to go off so not sure if door is actually closed or not </t>
  </si>
  <si>
    <t>1FATP8EM5G5</t>
  </si>
  <si>
    <t xml:space="preserve">While on a road trip and driving aprx 70 MPH, the passenger door released to the secondary latch position and the "Passenger Door Ajar" light came on. After stopping and opening and closing (and locking) the door, the light went off.  However, later it released again.  The driver side door also released in the same manor. There were four occasions of this happening. After returning home, I did some research and found Ford's Customer Satisfaction Program 21N10 dated 12-15-2021, which states criteria in which my vehicle falls (Mustang, model year, assembly plant, build dates).  I contacted my dealership and was told that my vehicle's VIN was not included in their "OASIS" VIN report, and that they would not honor the terms of the program.  </t>
  </si>
  <si>
    <t xml:space="preserve">MUSTANG - 2016. While on a road trip and driving aprx 70 MPH, the passenger door released to the secondary latch position and the "Passenger Door Ajar" light came on. After stopping and opening and closing (and locking) the door, the light went off.  However, later it released again.  The driver side door also released in the same manor. There were four occasions of this happening. After returning home, I did some research and found Ford's Customer Satisfaction Program 21N10 dated 12-15-2021, which states criteria in which my vehicle falls (Mustang, model year, assembly plant, build dates).  I contacted my dealership and was told that my vehicle's VIN was not included in their "OASIS" VIN report, and that they would not honor the terms of the program.  </t>
  </si>
  <si>
    <t>Was told parts still backoreded. Door latches present safety hazard</t>
  </si>
  <si>
    <t>FOCUS - 2014. Was told parts still backoreded. Door latches present safety hazard</t>
  </si>
  <si>
    <t>The drivers door lock sticks in the cold, so it will occasionally lock me into or out of my vehicle. I feel this is a safety issue, because I may not be able to exit my vehicle quickly in an emergency situation.  It also may not lock leaving the vehicle vulnerable to theft.</t>
  </si>
  <si>
    <t>F-150 - 2021. The drivers door lock sticks in the cold, so it will occasionally lock me into or out of my vehicle. I feel this is a safety issue, because I may not be able to exit my vehicle quickly in an emergency situation.  It also may not lock leaving the vehicle vulnerable to theft.</t>
  </si>
  <si>
    <t>1FM5K8GC4LG</t>
  </si>
  <si>
    <t xml:space="preserve">The rear hatch opens unexpectedly with no command given. It happened twice while in Drive pulling out of my garage. There was no audible or visual warnings the hatch was opening. The hatch impacted the garage door frame causing the glass to shatter and denting the metal.  First incident was 4/2022 the second was 1/2023.  Both were reported to my insurance provider and the Ford dealer.  I also contacted Ford directly for reimbursement of my deductible and other expenses and they paid.  See attached. Please see SSM 49015 - 2020 Explorer/Aviator â€“ Partial Power Liftgate Opening And/Or  False Anti-Theft Alarm Activation â€“ Liftgate Ajar - Built On Or Before 17-Feb 2020.  The problem is not resolved and I no confidence the hatch won't open whie I am on the road. If it does and something falls out this would be a major safety issue. </t>
  </si>
  <si>
    <t xml:space="preserve">EXPLORER - 2020. The rear hatch opens unexpectedly with no command given. It happened twice while in Drive pulling out of my garage. There was no audible or visual warnings the hatch was opening. The hatch impacted the garage door frame causing the glass to shatter and denting the metal.  First incident was 4/2022 the second was 1/2023.  Both were reported to my insurance provider and the Ford dealer.  I also contacted Ford directly for reimbursement of my deductible and other expenses and they paid.  See attached. Please see SSM 49015 - 2020 Explorer/Aviator â€“ Partial Power Liftgate Opening And/Or  False Anti-Theft Alarm Activation â€“ Liftgate Ajar - Built On Or Before 17-Feb 2020.  The problem is not resolved and I no confidence the hatch won't open whie I am on the road. If it does and something falls out this would be a major safety issue. </t>
  </si>
  <si>
    <t>Driver door swung open while driving and then would not stay latched.  Door frequently will not latch.</t>
  </si>
  <si>
    <t>F-150 - 2018. Driver door swung open while driving and then would not stay latched.  Door frequently will not latch.</t>
  </si>
  <si>
    <t>1FM5K8GT4KG</t>
  </si>
  <si>
    <t xml:space="preserve">Roof rack rails coming off car. Recall number 21S22. I took my 2019 Ford explorer to the local Ford dealer on 03/25/2022 and roof rails were repaired.  Roof rails coming off again.  I called Ford motor company again (CS-40164791).  A lady named Fallon told me there is nothing Ford Motor Company can do. All recall attempts have been made.  Roof rails did not look like this when car was new, plus the roof rails looked like new when local Ford dealer made first recall repair. Now coming off again. Roof rails may not have been repaired correctly or to recall recommendation. I have checked many Ford Explorerâ€™s, in parking lot, between 2016 and 2019 none have roof rails sticking up 3/4 of an inch in rear of car like mine. </t>
  </si>
  <si>
    <t xml:space="preserve">EXPLORER - 2019. Roof rack rails coming off car. Recall number 21S22. I took my 2019 Ford explorer to the local Ford dealer on 03/25/2022 and roof rails were repaired.  Roof rails coming off again.  I called Ford motor company again (CS-40164791).  A lady named Fallon told me there is nothing Ford Motor Company can do. All recall attempts have been made.  Roof rails did not look like this when car was new, plus the roof rails looked like new when local Ford dealer made first recall repair. Now coming off again. Roof rails may not have been repaired correctly or to recall recommendation. I have checked many Ford Explorerâ€™s, in parking lot, between 2016 and 2019 none have roof rails sticking up 3/4 of an inch in rear of car like mine. </t>
  </si>
  <si>
    <t>1FTEX1EP4FF</t>
  </si>
  <si>
    <t>The doors won't latch properly in subfreezing temperature causing the door to pop loose during driving. They haven't opened completely yet but they could.</t>
  </si>
  <si>
    <t>F-150 - 2015. The doors won't latch properly in subfreezing temperature causing the door to pop loose during driving. They haven't opened completely yet but they could.</t>
  </si>
  <si>
    <t>1FTFW1EG1JF</t>
  </si>
  <si>
    <t xml:space="preserve">The truck was sitting overnight outside in the cold.  In the morning we remote started from the house.  When we went outside the rear window of the truck had shattered.  the top seal had also completely come apart.  </t>
  </si>
  <si>
    <t xml:space="preserve">F-150 - 2018. The truck was sitting overnight outside in the cold.  In the morning we remote started from the house.  When we went outside the rear window of the truck had shattered.  the top seal had also completely come apart.  </t>
  </si>
  <si>
    <t>1FT7W2B68ME</t>
  </si>
  <si>
    <t>Rear window across back of cab shattered for no apparent reason while traveling down the road. Contacted dealership and ford warranty and they said this was not a warranty issue.  The truck only has 13,000 miles. I feel this is a defective product .</t>
  </si>
  <si>
    <t>F-250 - 2021. Rear window across back of cab shattered for no apparent reason while traveling down the road. Contacted dealership and ford warranty and they said this was not a warranty issue.  The truck only has 13,000 miles. I feel this is a defective product .</t>
  </si>
  <si>
    <t>1FMEE5DP2PL</t>
  </si>
  <si>
    <t>While driving in mild rain the wipers when set on low or high speed will slow down and stop then start up after a short period of time.  Visibility was severely limited, want the low and high speed to be manual control, no automation.  This is not safe!</t>
  </si>
  <si>
    <t>BRONCO - 2023. While driving in mild rain the wipers when set on low or high speed will slow down and stop then start up after a short period of time.  Visibility was severely limited, want the low and high speed to be manual control, no automation.  This is not safe!</t>
  </si>
  <si>
    <t>1FM5K7D84KG</t>
  </si>
  <si>
    <t>The contact owns a 2019 Ford Explorer. The contact stated that the rubber strip located between the windshield and the side mirrors on the driverâ€™s and passengerâ€™s side was fractured. The contact then stated that the piece on the driver's side was shaking while driving. The dealer was made aware of the issue. Upon investigation, the contact discovered NHTSA Campaign Number: 21V316000 (Structure) which she linked to the failure. The manufacturer was not notified of the failure. The vehicle was not repaired. The failure mileage was approximately 35,000.</t>
  </si>
  <si>
    <t>Courtesy Ford</t>
  </si>
  <si>
    <t>EXPLORER - 2019. The contact owns a 2019 Ford Explorer. The contact stated that the rubber strip located between the windshield and the side mirrors on the driverâ€™s and passengerâ€™s side was fractured. The contact then stated that the piece on the driver's side was shaking while driving. The dealer was made aware of the issue. Upon investigation, the contact discovered NHTSA Campaign Number: 21V316000 (Structure) which she linked to the failure. The manufacturer was not notified of the failure. The vehicle was not repaired. The failure mileage was approximately 35,000.</t>
  </si>
  <si>
    <t xml:space="preserve">I was driving down the Interstate in my 2016 Ford Explorer at approximately 80-85 MPH when a long piece of the windshield trim panel flew off of the car. I didn't realize what had happened until I saw the trim piece missing. Once I saw how big the piece was, I was immediately concerned that the trim piece could have hit another car and seriously injured someone. I took the vehicle to a Ford dealership service center to have the trim piece replaced. The vehicle was not inspected by anyone other than the Ford service center. There was no warning at all prior to the panel flying off. It didn't appear loose or flap in the wind, it literally just flew off. </t>
  </si>
  <si>
    <t xml:space="preserve">EXPLORER - 2016. I was driving down the Interstate in my 2016 Ford Explorer at approximately 80-85 MPH when a long piece of the windshield trim panel flew off of the car. I didn't realize what had happened until I saw the trim piece missing. Once I saw how big the piece was, I was immediately concerned that the trim piece could have hit another car and seriously injured someone. I took the vehicle to a Ford dealership service center to have the trim piece replaced. The vehicle was not inspected by anyone other than the Ford service center. There was no warning at all prior to the panel flying off. It didn't appear loose or flap in the wind, it literally just flew off. </t>
  </si>
  <si>
    <t>1FM5K8F81GG</t>
  </si>
  <si>
    <t xml:space="preserve">10/23/22 While driving at highway speeds - Interstate 39 - a large piece of the driver's side windshield trim flew off. We had no impact with anything that would have made it fall off - it simply came apart and landed on the road behind us.   We have had the piece fixed since. Body shop could have photos still - if needed. No warning signs were present in the car. </t>
  </si>
  <si>
    <t xml:space="preserve">EXPLORER - 2016. 10/23/22 While driving at highway speeds - Interstate 39 - a large piece of the driver's side windshield trim flew off. We had no impact with anything that would have made it fall off - it simply came apart and landed on the road behind us.   We have had the piece fixed since. Body shop could have photos still - if needed. No warning signs were present in the car. </t>
  </si>
  <si>
    <t>1FMJU1JT5ME</t>
  </si>
  <si>
    <t>Rented the vehicle from Action Car Rental in Orlando FL. on Nov 7, 2022. The following evening we noticed some drips coming from the reading light assembly on the roof between the driver and passenger seats (there is no sunroof). We contacted the facility and left messages - no return calls - we contacted the parent company NU Car Rental and did not get anyone on the phone after calling back multiple times. There was a hurricane/tropical storm approaching between 11/9 am-11/10 am and when I finally got ahold of someone during the storm shutdowns;  I then notified them of the water intrusion. They said I can return the vehicle to the security guard after the storm passes but cannot guarantee they will have a replacement car for me and to rent elsewhere if I had to. They would note the account for a refund. I was on vacation in Orlando until 11/14, therefore I had to get another rental elsewhere. The afternoon of 11/10 when my husband got into the car with my son they realized tons of water was on the front floorboards. The night before and when we returned the car we got in the SUV to drive we heard water swishing in the body of the car (this was after the storm - we didn't drive during the hurricane alerts). Upon acceleration the water swished from the front to back and could be heard on both sides of the car then deceleration the reverse; water swished from the back to front.  When we returned the car to the security guard around 5:55a he said it would be inspected by [XXX] the manager. The manager did not inspect the car until it was marked as returned at 6:20a. He stated on the notes the car was in good condition and listed incorrect mileage driven. Numerous attempts were made to get a refund due to the issues and safety concerns - failed attempts until I got an investigative reporter involved. Then my CC reversed their denial of the dispute and rtnd the money. But we discovered the car had a major accident in Canada and also had multiple recalls open.  INFORMATION Redacted PURSUANT TO THE FREEDOM OF INFORMATI</t>
  </si>
  <si>
    <t>EXPEDITION - 2021. Rented the vehicle from Action Car Rental in Orlando FL. on Nov 7, 2022. The following evening we noticed some drips coming from the reading light assembly on the roof between the driver and passenger seats (there is no sunroof). We contacted the facility and left messages - no return calls - we contacted the parent company NU Car Rental and did not get anyone on the phone after calling back multiple times. There was a hurricane/tropical storm approaching between 11/9 am-11/10 am and when I finally got ahold of someone during the storm shutdowns;  I then notified them of the water intrusion. They said I can return the vehicle to the security guard after the storm passes but cannot guarantee they will have a replacement car for me and to rent elsewhere if I had to. They would note the account for a refund. I was on vacation in Orlando until 11/14, therefore I had to get another rental elsewhere. The afternoon of 11/10 when my husband got into the car with my son they realized tons of water was on the front floorboards. The night before and when we returned the car we got in the SUV to drive we heard water swishing in the body of the car (this was after the storm - we didn't drive during the hurricane alerts). Upon acceleration the water swished from the front to back and could be heard on both sides of the car then deceleration the reverse; water swished from the back to front.  When we returned the car to the security guard around 5:55a he said it would be inspected by [XXX] the manager. The manager did not inspect the car until it was marked as returned at 6:20a. He stated on the notes the car was in good condition and listed incorrect mileage driven. Numerous attempts were made to get a refund due to the issues and safety concerns - failed attempts until I got an investigative reporter involved. Then my CC reversed their denial of the dispute and rtnd the money. But we discovered the car had a major accident in Canada and also had multiple recalls open.  INFORMATION Redacted PURSUANT TO THE FREEDOM OF INFORMATI</t>
  </si>
  <si>
    <t>1FM5K7B87GG</t>
  </si>
  <si>
    <t>My window pillars flew off both last week. driver and passenger side windshield trim panels flew off in like to caused a wreck.</t>
  </si>
  <si>
    <t>EXPLORER - 2016. My window pillars flew off both last week. driver and passenger side windshield trim panels flew off in like to caused a wreck.</t>
  </si>
  <si>
    <t>1FM5K8GT7JG</t>
  </si>
  <si>
    <t>No incident has occurred yet but I heard about the issue with the windshield parts coming loose.  I have experienced the sound of air coming through the edges of the windshield when traveling on the highway. The sounds has gotten louder over time and I am always concerned that damage could occur during these travels.</t>
  </si>
  <si>
    <t>EXPLORER - 2018. No incident has occurred yet but I heard about the issue with the windshield parts coming loose.  I have experienced the sound of air coming through the edges of the windshield when traveling on the highway. The sounds has gotten louder over time and I am always concerned that damage could occur during these travels.</t>
  </si>
  <si>
    <t>1FM5K7D87JG</t>
  </si>
  <si>
    <t>On or about January 4, 2023, while travelling on Hwy 22 in Texas at approximately 65 mph the right (passenger) side window trim unexpectedly flew off, landing in the road behind me. There was no previous indication of the trim being loose. The safety of others is a concern because the trim could have hit, or cause a diversion from, traffic in either direction. When I called the dealer to schedule the repair, the Parts person explained that this was a "routine" occurrence for this Make/Model of vehicle (they knew the part number), but the vehicle was safe to drive until the part was replaced. The part was replaced on Jan 16 at a cost of $438. There has been no subsequent inspection of the replacement trim/parts, but there are no indications of an issue since replacing the trim/parts.</t>
  </si>
  <si>
    <t>EXPLORER - 2018. On or about January 4, 2023, while travelling on Hwy 22 in Texas at approximately 65 mph the right (passenger) side window trim unexpectedly flew off, landing in the road behind me. There was no previous indication of the trim being loose. The safety of others is a concern because the trim could have hit, or cause a diversion from, traffic in either direction. When I called the dealer to schedule the repair, the Parts person explained that this was a "routine" occurrence for this Make/Model of vehicle (they knew the part number), but the vehicle was safe to drive until the part was replaced. The part was replaced on Jan 16 at a cost of $438. There has been no subsequent inspection of the replacement trim/parts, but there are no indications of an issue since replacing the trim/parts.</t>
  </si>
  <si>
    <t>All doors have this issue during cold weather. The doors fail to latch or the doors fail to open. When the doors fail to latch I close the door thinking it is safely closed; however, the door latch fails to engage allowing the door to open while driving. This happened while a child was in the back seat and caused a very distressing hazard. I had to tie the door shut with a bungee cord. Other time the door latch will fail to disengage when operating the door handle both interior and exterior door handles. This is also very dangerous because it effectively lock a person in the vehicle preventing escape for any peril. I have learned that NHTSA already recalled this issue for 2015 to 2017 models and it appears that Ford has stuck their middle finger at NHTSA because they continue to use the faulty equipment. Much of what I have read about the fix for the 2015-2017 recall is that the fix prescribed by Ford failed to correct the problem. This is a major safety hazard that deserves your immediate attention before people die from this manufacturer defect. Please do the right thing and force this manufacturer to do the right thing and create a fix that actually corrects the problem.</t>
  </si>
  <si>
    <t>F-150 - 2018. All doors have this issue during cold weather. The doors fail to latch or the doors fail to open. When the doors fail to latch I close the door thinking it is safely closed; however, the door latch fails to engage allowing the door to open while driving. This happened while a child was in the back seat and caused a very distressing hazard. I had to tie the door shut with a bungee cord. Other time the door latch will fail to disengage when operating the door handle both interior and exterior door handles. This is also very dangerous because it effectively lock a person in the vehicle preventing escape for any peril. I have learned that NHTSA already recalled this issue for 2015 to 2017 models and it appears that Ford has stuck their middle finger at NHTSA because they continue to use the faulty equipment. Much of what I have read about the fix for the 2015-2017 recall is that the fix prescribed by Ford failed to correct the problem. This is a major safety hazard that deserves your immediate attention before people die from this manufacturer defect. Please do the right thing and force this manufacturer to do the right thing and create a fix that actually corrects the problem.</t>
  </si>
  <si>
    <t>1FM5K7DH8HG</t>
  </si>
  <si>
    <t xml:space="preserve">Windshield trim panel flew off my car while traveling at highway speeds. I was traveling on the highway when suddenly the trim and seal under the trim flew off my car and got caught on my side mirror. I was in the  middle of a trip nowhere near a ford dealer and had to tape up my car so that it was protected from the elements. I had to pay hundreds of dollars to fix this problem on my own.  </t>
  </si>
  <si>
    <t xml:space="preserve">EXPLORER - 2017. Windshield trim panel flew off my car while traveling at highway speeds. I was traveling on the highway when suddenly the trim and seal under the trim flew off my car and got caught on my side mirror. I was in the  middle of a trip nowhere near a ford dealer and had to tape up my car so that it was protected from the elements. I had to pay hundreds of dollars to fix this problem on my own.  </t>
  </si>
  <si>
    <t>The contact owns a 2015 Ford Explorer. The contact stated that while driving 70 MPH, the front passengerâ€™s side window molding detached from the vehicle. The contact notified a local dealer of the failure; however, the vehicle was not yet taken to be diagnosed or repaired. The manufacturer was not made aware of the failure. The approximate failure mileage was 67,000.</t>
  </si>
  <si>
    <t>EXPLORER - 2015. The contact owns a 2015 Ford Explorer. The contact stated that while driving 70 MPH, the front passengerâ€™s side window molding detached from the vehicle. The contact notified a local dealer of the failure; however, the vehicle was not yet taken to be diagnosed or repaired. The manufacturer was not made aware of the failure. The approximate failure mileage was 67,000.</t>
  </si>
  <si>
    <t>1FM5K8F88FG</t>
  </si>
  <si>
    <t>The contact owns a 2015 Ford Explorer. The contact stated while driving 50 MPH, the passengerâ€™s side pillar trim detached from the vehicle. The vehicle was not diagnosed or repaired. A dealer was not contacted. The manufacturer had not been informed of the failure. The failure mileage was approximately 70,000.</t>
  </si>
  <si>
    <t>EXPLORER - 2015. The contact owns a 2015 Ford Explorer. The contact stated while driving 50 MPH, the passengerâ€™s side pillar trim detached from the vehicle. The vehicle was not diagnosed or repaired. A dealer was not contacted. The manufacturer had not been informed of the failure. The failure mileage was approximately 70,000.</t>
  </si>
  <si>
    <t xml:space="preserve">At the end of December 2022, my entire right side of my windshield trim piece flew off on the highway. In addition, my right side passenger applique has come off twice on the highway since summer of 2021. The second one was a replacement and it only lasted less than a year before flying off while on the highway again in the fall of 2022. Pictures attached show the windshield piece completely cracked and flew off taking the seal with it. </t>
  </si>
  <si>
    <t xml:space="preserve">EXPLORER - 2017. At the end of December 2022, my entire right side of my windshield trim piece flew off on the highway. In addition, my right side passenger applique has come off twice on the highway since summer of 2021. The second one was a replacement and it only lasted less than a year before flying off while on the highway again in the fall of 2022. Pictures attached show the windshield piece completely cracked and flew off taking the seal with it. </t>
  </si>
  <si>
    <t xml:space="preserve">3 out of 4 doors locks do not work.  If you search recalls for 2015 - 2017 Ford F150's, it is doing the same thing. </t>
  </si>
  <si>
    <t xml:space="preserve">F-150 - 2018. 3 out of 4 doors locks do not work.  If you search recalls for 2015 - 2017 Ford F150's, it is doing the same thing. </t>
  </si>
  <si>
    <t>1FM5K8F86GG</t>
  </si>
  <si>
    <t>The driver windshield trim flew off my 2016 Ford Explorer as I was going down the highway.  I saw where this has made the news and wanted my report included in it.  Nobody was hurt and I was unable to retrieve the trim.</t>
  </si>
  <si>
    <t>EXPLORER - 2016. The driver windshield trim flew off my 2016 Ford Explorer as I was going down the highway.  I saw where this has made the news and wanted my report included in it.  Nobody was hurt and I was unable to retrieve the trim.</t>
  </si>
  <si>
    <t>1FM5K8FH2GG</t>
  </si>
  <si>
    <t xml:space="preserve">Pieces of my windshield seals are flying off my car endangering other drivers. </t>
  </si>
  <si>
    <t xml:space="preserve">EXPLORER - 2016. Pieces of my windshield seals are flying off my car endangering other drivers. </t>
  </si>
  <si>
    <t>Driving from Lubbock Texas home  to Carlsbad New Mexico on January 18. Very windy out. At approximately 6:00 pm my wife and I heard a noise like something light hit our windshield. It was dark when we got home and we went to bed. Got up to go to the office in the am and same the drivers side A pillar windshield trim piece missing. Saw that there was a recall for this issued in Dec 2022. Went to the Ford Dealer and they said this vehicle was not in the recall list. Why?</t>
  </si>
  <si>
    <t>EXPLORER - 2017. Driving from Lubbock Texas home  to Carlsbad New Mexico on January 18. Very windy out. At approximately 6:00 pm my wife and I heard a noise like something light hit our windshield. It was dark when we got home and we went to bed. Got up to go to the office in the am and same the drivers side A pillar windshield trim piece missing. Saw that there was a recall for this issued in Dec 2022. Went to the Ford Dealer and they said this vehicle was not in the recall list. Why?</t>
  </si>
  <si>
    <t>1FM5K8D84GG</t>
  </si>
  <si>
    <t>The windshield outer trim on the passenger side has detached two separate times (I replaced it each time at my cost), and it could be a hazard when it happens while I am driving on the highway.</t>
  </si>
  <si>
    <t>EXPLORER - 2016. The windshield outer trim on the passenger side has detached two separate times (I replaced it each time at my cost), and it could be a hazard when it happens while I am driving on the highway.</t>
  </si>
  <si>
    <t>1FM5K8ARXGG</t>
  </si>
  <si>
    <t>Body trim pieces on the b pillar of the vehicle became loose and flew off on the highway, secondary replacement from Ford is now loose and about to come off on both sides, waiting on the warranty from Ford to send another new one.</t>
  </si>
  <si>
    <t>EXPLORER - 2016. Body trim pieces on the b pillar of the vehicle became loose and flew off on the highway, secondary replacement from Ford is now loose and about to come off on both sides, waiting on the warranty from Ford to send another new one.</t>
  </si>
  <si>
    <t>1FM5K8FH8HG</t>
  </si>
  <si>
    <t>The windshield trim became detached near the hood of the vehicle while driving on the freeway. I attempted to secure it back down but some of the clips had gotten brittle and broken. I taped it down until I could get off the freeway and get it repaired. It ended up detaching again and flying off the car. The replacement piece doesnâ€™t seem to attach well either and seems like itâ€™s only a matter of time before it happens again.</t>
  </si>
  <si>
    <t>EXPLORER - 2017. The windshield trim became detached near the hood of the vehicle while driving on the freeway. I attempted to secure it back down but some of the clips had gotten brittle and broken. I taped it down until I could get off the freeway and get it repaired. It ended up detaching again and flying off the car. The replacement piece doesnâ€™t seem to attach well either and seems like itâ€™s only a matter of time before it happens again.</t>
  </si>
  <si>
    <t>Left windshield trim suddenly detached while driving on freeway, which presents the risk of flying debris striking other cars; since I was in the left lane during the incident in the middle of Nebraska and it landed in the median, no others were known to be struck.  Since the problem was a known issue within a Ford Explorer owner's group on Facebook, I simply ordered a replacement part soon after it happened and did not notify anybody.  However, keep in mind that since I had a windshield crack and it was replaced with a new trim panel in December 2022, the replacement part is not available anymore as well.</t>
  </si>
  <si>
    <t>EXPLORER - 2017. Left windshield trim suddenly detached while driving on freeway, which presents the risk of flying debris striking other cars; since I was in the left lane during the incident in the middle of Nebraska and it landed in the median, no others were known to be struck.  Since the problem was a known issue within a Ford Explorer owner's group on Facebook, I simply ordered a replacement part soon after it happened and did not notify anybody.  However, keep in mind that since I had a windshield crack and it was replaced with a new trim panel in December 2022, the replacement part is not available anymore as well.</t>
  </si>
  <si>
    <t>While driving 60mph on the highway my windshield molding on the passenger side flew off.</t>
  </si>
  <si>
    <t>EXPLORER - 2016. While driving 60mph on the highway my windshield molding on the passenger side flew off.</t>
  </si>
  <si>
    <t>1FMDE5CH3NL</t>
  </si>
  <si>
    <t xml:space="preserve">The wipers contol has 6 settings, off, intermittent (1,2,3), low speed continuous, high speed  continuous. When in the low continuous the wipers will automatically (I did not touch anything) change to intermittent. To get them back to continuous you have to switch off/on or high/low.  In even moderate rain you are blind for a second while you fiddle with the controls.  www.bronco6g.com/forum/threads/wiper-control-speed-issues-urgent-safety.31809 is a Blog containing over 14 months of Bronco owners complaining about this issue. I experienced it this morning at 04:00 driving in the rain. Got scary for a minute as I thought my wipers failed.  My Bronco is new, only 900 miles on it. </t>
  </si>
  <si>
    <t xml:space="preserve">BRONCO - 2022. The wipers contol has 6 settings, off, intermittent (1,2,3), low speed continuous, high speed  continuous. When in the low continuous the wipers will automatically (I did not touch anything) change to intermittent. To get them back to continuous you have to switch off/on or high/low.  In even moderate rain you are blind for a second while you fiddle with the controls.  www.bronco6g.com/forum/threads/wiper-control-speed-issues-urgent-safety.31809 is a Blog containing over 14 months of Bronco owners complaining about this issue. I experienced it this morning at 04:00 driving in the rain. Got scary for a minute as I thought my wipers failed.  My Bronco is new, only 900 miles on it. </t>
  </si>
  <si>
    <t>1FTEW1EG2HK</t>
  </si>
  <si>
    <t>When the temperature outside drops below freezing, the rear driver's side door has either been stuck closed or will not latch properly.  Ford needs to issue a formal recall on this.  If the door to open while driving this would not be safe to the passengers in the vehicle.  if I were to get into an accident, I would not have easy access to the occupants in the back as the door maybe stuck and will not open.</t>
  </si>
  <si>
    <t>F-150 - 2017. When the temperature outside drops below freezing, the rear driver's side door has either been stuck closed or will not latch properly.  Ford needs to issue a formal recall on this.  If the door to open while driving this would not be safe to the passengers in the vehicle.  if I were to get into an accident, I would not have easy access to the occupants in the back as the door maybe stuck and will not open.</t>
  </si>
  <si>
    <t>What component or system failed or malfunctioned, and is it available for inspection upon request? WINDSHIELD TRIM How was your safety or the safety of others put at risk? ONE SIDE FLEW OFF WHILE I WAS DRIVING Has the problem been reproduced or confirmed by a dealer or independent service center? NO Has the vehicle or component been inspected by the manufacturer, police, insurance representatives or others? NO Were there any warning lamps, messages or other symptoms of the problem prior to the failure, and when did they first appear? IT STARTED TO GET LOOSE A FEW DAYS PRIOR</t>
  </si>
  <si>
    <t>EXPLORER - 2014. What component or system failed or malfunctioned, and is it available for inspection upon request? WINDSHIELD TRIM How was your safety or the safety of others put at risk? ONE SIDE FLEW OFF WHILE I WAS DRIVING Has the problem been reproduced or confirmed by a dealer or independent service center? NO Has the vehicle or component been inspected by the manufacturer, police, insurance representatives or others? NO Were there any warning lamps, messages or other symptoms of the problem prior to the failure, and when did they first appear? IT STARTED TO GET LOOSE A FEW DAYS PRIOR</t>
  </si>
  <si>
    <t>Our trim around our windshield came off while driving on a highway.  Tried to fix it ourselves but trim replacement would not fit on it properly.</t>
  </si>
  <si>
    <t>EXPLORER - 2016. Our trim around our windshield came off while driving on a highway.  Tried to fix it ourselves but trim replacement would not fit on it properly.</t>
  </si>
  <si>
    <t>The contact owns a 2018 Ford Explorer. The contact stated that while driving approximately 70-75 MPH, the exterior driverâ€™s side trim piece along the windshield detached from the vehicle. The vehicle was taken to the local dealer where it was diagnosed and determined that the trim needed to be replaced. The vehicle part was repaired. The manufacturer was not contacted. The failure mileage was approximately 80,000. The VIN was not available.</t>
  </si>
  <si>
    <t>Confidence Ford of Norman</t>
  </si>
  <si>
    <t>OK</t>
  </si>
  <si>
    <t>EXPLORER - 2018. The contact owns a 2018 Ford Explorer. The contact stated that while driving approximately 70-75 MPH, the exterior driverâ€™s side trim piece along the windshield detached from the vehicle. The vehicle was taken to the local dealer where it was diagnosed and determined that the trim needed to be replaced. The vehicle part was repaired. The manufacturer was not contacted. The failure mileage was approximately 80,000. The VIN was not available.</t>
  </si>
  <si>
    <t>1FM5K8F8XFG</t>
  </si>
  <si>
    <t xml:space="preserve">The molding on the front passenger side windshield flew off while driving at highway speeds. </t>
  </si>
  <si>
    <t xml:space="preserve">EXPLORER - 2015. The molding on the front passenger side windshield flew off while driving at highway speeds. </t>
  </si>
  <si>
    <t>1FTFW1EG4FF</t>
  </si>
  <si>
    <t>The contact owns a 2015 Ford F-150. The contact stated that the vehicle was previously repaired under NHTSA Campaign Number: 17V652000 (Latches/Locks/Linkages) for the driverâ€™s side door. Approximately 2 years later, the passengerâ€™s side rear door latch failed. The contact was unable to lock or unlock the door from the inside or outside. The contact returned the vehicle to the dealer who confirmed the same fix from the recall mentioned; however, the fix was no longer covered under the recall. The vehicle was not repaired. The manufacturer was not made aware of the failure. The approximate failure mileage was 82,000.</t>
  </si>
  <si>
    <t>Gilboy Ford</t>
  </si>
  <si>
    <t>F-150 - 2015. The contact owns a 2015 Ford F-150. The contact stated that the vehicle was previously repaired under NHTSA Campaign Number: 17V652000 (Latches/Locks/Linkages) for the driverâ€™s side door. Approximately 2 years later, the passengerâ€™s side rear door latch failed. The contact was unable to lock or unlock the door from the inside or outside. The contact returned the vehicle to the dealer who confirmed the same fix from the recall mentioned; however, the fix was no longer covered under the recall. The vehicle was not repaired. The manufacturer was not made aware of the failure. The approximate failure mileage was 82,000.</t>
  </si>
  <si>
    <t>1FM5K7D86HG</t>
  </si>
  <si>
    <t>The contact owns a 2017 Ford Explorer. The contact stated while driving 65 MPH, the driver's side front window trim detached. The contact pulled over but was unable to locate the window trim. The dealer was made aware of the failure and confirmed that the driver's side front window trim needed to be replaced; however, the replacement part was on backorder. The contact was able to purchase the replacement part online; however, he had to glue it to the front driver's side window due to fractured clips used to secure the window trim in place. The vehicle was not diagnosed or repaired by an independent mechanic or dealer. The manufacturer was not made aware of the failure. The failure mileage was approximately 12,000.</t>
  </si>
  <si>
    <t>Wynne Ford</t>
  </si>
  <si>
    <t>EXPLORER - 2017. The contact owns a 2017 Ford Explorer. The contact stated while driving 65 MPH, the driver's side front window trim detached. The contact pulled over but was unable to locate the window trim. The dealer was made aware of the failure and confirmed that the driver's side front window trim needed to be replaced; however, the replacement part was on backorder. The contact was able to purchase the replacement part online; however, he had to glue it to the front driver's side window due to fractured clips used to secure the window trim in place. The vehicle was not diagnosed or repaired by an independent mechanic or dealer. The manufacturer was not made aware of the failure. The failure mileage was approximately 12,000.</t>
  </si>
  <si>
    <t>1FM5K7DH1GG</t>
  </si>
  <si>
    <t>My windshield panel trim came off while i was driving</t>
  </si>
  <si>
    <t>EXPLORER - 2016. My windshield panel trim came off while i was driving</t>
  </si>
  <si>
    <t>1FTEX1C85FF</t>
  </si>
  <si>
    <t>The contactâ€™s husband owns a 2015 Ford F-150. The contact stated that after her husband opened the front driver's side door, the door failed to latch securely. The contact stated that he had to restart the vehicle and allow the vehicle to idle for hours for the door to latch securely. No warning lights were illuminated. The dealer was notified of the failure and the contact was informed that there was no active recall for the VIN. The vehicle was not diagnosed or repaired. The manufacturer was notified of the failure and the contact was informed that two recall repairs were previously performed under Manufacturer Customer Satisfaction Campaign: 18N03 and NHTSA Campaign Number: 17V652000 (Latches/Locks/Linkages) and advised to take the vehicle to the dealer for assistance. The failure mileage was approximately 72,000.</t>
  </si>
  <si>
    <t>F-150 - 2015. The contactâ€™s husband owns a 2015 Ford F-150. The contact stated that after her husband opened the front driver's side door, the door failed to latch securely. The contact stated that he had to restart the vehicle and allow the vehicle to idle for hours for the door to latch securely. No warning lights were illuminated. The dealer was notified of the failure and the contact was informed that there was no active recall for the VIN. The vehicle was not diagnosed or repaired. The manufacturer was notified of the failure and the contact was informed that two recall repairs were previously performed under Manufacturer Customer Satisfaction Campaign: 18N03 and NHTSA Campaign Number: 17V652000 (Latches/Locks/Linkages) and advised to take the vehicle to the dealer for assistance. The failure mileage was approximately 72,000.</t>
  </si>
  <si>
    <t>The trim panel around the windshield detached. The panel detached on the drive home from the Ford dealership. This happened on a brand new vehicle. I returned the car to the Ford dealership and they replaced the trim panel.  I also had to have the windshield replaced on this vehicle. The windshield replacement company requires you to purchase new trim panels surrounding the windshield when the windshield is replaced. I purchased new trim panels and 1 of the trim panels detacted from the vehicle while I was driving on the expressway. The windshield company replaced the panel. They indicated that this happens all the time with Explorers.</t>
  </si>
  <si>
    <t>EXPLORER - 2019. The trim panel around the windshield detached. The panel detached on the drive home from the Ford dealership. This happened on a brand new vehicle. I returned the car to the Ford dealership and they replaced the trim panel.  I also had to have the windshield replaced on this vehicle. The windshield replacement company requires you to purchase new trim panels surrounding the windshield when the windshield is replaced. I purchased new trim panels and 1 of the trim panels detacted from the vehicle while I was driving on the expressway. The windshield company replaced the panel. They indicated that this happens all the time with Explorers.</t>
  </si>
  <si>
    <t>1FM5K8GT2GG</t>
  </si>
  <si>
    <t>The trim on the passenger side pillar next to the windshield detached and flew off of the vehicle while driving on the highway.  The trim piece was not recovered as it is unknown where it landed.  There was traffic on the highway behind the vehicle and it could have hit another vehicle or later been run over by another vehicle if it landed on the road.  The vehicle was subsequently taken to a Ford dealership to have the missing part replaced.</t>
  </si>
  <si>
    <t>EXPLORER - 2016. The trim on the passenger side pillar next to the windshield detached and flew off of the vehicle while driving on the highway.  The trim piece was not recovered as it is unknown where it landed.  There was traffic on the highway behind the vehicle and it could have hit another vehicle or later been run over by another vehicle if it landed on the road.  The vehicle was subsequently taken to a Ford dealership to have the missing part replaced.</t>
  </si>
  <si>
    <t>1FTFW1E55MK</t>
  </si>
  <si>
    <t>The contact owns a 2021 Ford F-150. The contact stated that while the garage door was opening, the tailgate erroneously opened, striking the garage door, and causing cosmetic damage to the garage door and the tailgate door. The cause of the failure was not yet determined. The manufacturer and local dealer were not yet notified of the failure. The failure mileage was 14,000.</t>
  </si>
  <si>
    <t>F-150 - 2021. The contact owns a 2021 Ford F-150. The contact stated that while the garage door was opening, the tailgate erroneously opened, striking the garage door, and causing cosmetic damage to the garage door and the tailgate door. The cause of the failure was not yet determined. The manufacturer and local dealer were not yet notified of the failure. The failure mileage was 14,000.</t>
  </si>
  <si>
    <t>1FM5K7D85GG</t>
  </si>
  <si>
    <t>While driving normal speed on the freeway, the passenger windshield molding flew off.  Also, the driver side side window meeting has flown off.  Both replaced at my cost.  Both of these objects flying off the car could impact or hit other motorists causing damage or potential injusry.</t>
  </si>
  <si>
    <t>EXPLORER - 2016. While driving normal speed on the freeway, the passenger windshield molding flew off.  Also, the driver side side window meeting has flown off.  Both replaced at my cost.  Both of these objects flying off the car could impact or hit other motorists causing damage or potential injusry.</t>
  </si>
  <si>
    <t xml:space="preserve">The plastic windshield trim on the passenger side of the vehicle broke and flew off while driving down the interstate.  The piece was then run over by another vehicle. Luckily it did not hit another vehicle or someone on a motorcycle . When I called the dealership near us they said that they were aware of the problem. The dealer said it has happened to several explorers that the were aware of but there was no recall. They gave me a quote of 400 dollars to replace it. The vehicle has not been repaired and is still being driven. Hopefully the piece that is still remaining does not come off and hit someone. There needs to be a recall to fix this problem. </t>
  </si>
  <si>
    <t xml:space="preserve">EXPLORER - 2016. The plastic windshield trim on the passenger side of the vehicle broke and flew off while driving down the interstate.  The piece was then run over by another vehicle. Luckily it did not hit another vehicle or someone on a motorcycle . When I called the dealership near us they said that they were aware of the problem. The dealer said it has happened to several explorers that the were aware of but there was no recall. They gave me a quote of 400 dollars to replace it. The vehicle has not been repaired and is still being driven. Hopefully the piece that is still remaining does not come off and hit someone. There needs to be a recall to fix this problem. </t>
  </si>
  <si>
    <t>1FM5K8GT8GG</t>
  </si>
  <si>
    <t>I was driving down the road 50 mph The driver side, plastic piece that goes around.the outside of the windshield blew off.Upon further inspection the passenger side is also loose and ready to fall off. The rubber that goes around the whole windshield is dry rotted and all broke off .</t>
  </si>
  <si>
    <t>EXPLORER - 2016. I was driving down the road 50 mph The driver side, plastic piece that goes around.the outside of the windshield blew off.Upon further inspection the passenger side is also loose and ready to fall off. The rubber that goes around the whole windshield is dry rotted and all broke off .</t>
  </si>
  <si>
    <t>1FM5K7D80HG</t>
  </si>
  <si>
    <t>While driving down the road, the right-side windshield trim came off and struck the vehicle following me.</t>
  </si>
  <si>
    <t>EXPLORER - 2017. While driving down the road, the right-side windshield trim came off and struck the vehicle following me.</t>
  </si>
  <si>
    <t>1FM5K7FH1HG</t>
  </si>
  <si>
    <t>The contact owns a 2017 Ford Explorer. The contact stated that while his wife was driving at an undisclosed speed, the driver's side front door trim panel detached. The vehicle was taken to the dealer, and the dealer replaced the driver's side front door trim panel. The manufacturer was not made aware of the failure. The contact related the failure to NHTSA Action Number: PE23001 (Structure). The failure mileage was approximately 58,800.</t>
  </si>
  <si>
    <t>Bill Knight Ford</t>
  </si>
  <si>
    <t>EXPLORER - 2017. The contact owns a 2017 Ford Explorer. The contact stated that while his wife was driving at an undisclosed speed, the driver's side front door trim panel detached. The vehicle was taken to the dealer, and the dealer replaced the driver's side front door trim panel. The manufacturer was not made aware of the failure. The contact related the failure to NHTSA Action Number: PE23001 (Structure). The failure mileage was approximately 58,800.</t>
  </si>
  <si>
    <t xml:space="preserve">The front window side panel is in the process of coming off on both side itâ€™s already detaching from the top of both side &amp; im afraid itâ€™s gonna hot someone if it flies off I started to notice this a little after I got the car &amp; im noticing more &amp; the dealer ship saw it when I got the car &amp; said itâ€™s not on recall </t>
  </si>
  <si>
    <t xml:space="preserve">EXPLORER - 2019. The front window side panel is in the process of coming off on both side itâ€™s already detaching from the top of both side &amp; im afraid itâ€™s gonna hot someone if it flies off I started to notice this a little after I got the car &amp; im noticing more &amp; the dealer ship saw it when I got the car &amp; said itâ€™s not on recall </t>
  </si>
  <si>
    <t>1FMJK2AT7KE</t>
  </si>
  <si>
    <t>The contact owns a 2019 Ford Expedition. The contact stated that his wife was unable to unlatch the front driverâ€™s side door. The contact called the local dealer and made them aware of the failure. The vehicle was not diagnosed or repaired. The manufacturer had not been informed of the failure. The failure mileage was approximately 32,077.</t>
  </si>
  <si>
    <t>Grieco Ford of Raynham</t>
  </si>
  <si>
    <t>EXPEDITION - 2019. The contact owns a 2019 Ford Expedition. The contact stated that his wife was unable to unlatch the front driverâ€™s side door. The contact called the local dealer and made them aware of the failure. The vehicle was not diagnosed or repaired. The manufacturer had not been informed of the failure. The failure mileage was approximately 32,077.</t>
  </si>
  <si>
    <t>1FM5K8F85GG</t>
  </si>
  <si>
    <t xml:space="preserve">The windshield trim panel blew off. It was repaired at Camargo Cadillac where the Explorer was purchased. It blew off on the way home. Camargo replaced the panel again. It blew off 2 days after the second repair. We were reimbursed  and it was suggested we go to a Ford dealer. I called Beechmont Ford and I have waited 5 months plus for an appointment for recalls that have not been done. I always felt it was very dangerous when the metal part blew off. In todayâ€™s paper I noticed NHTSA is investigating complaints that the windshield panels can fly off of Ford Explorers while traveling at highway speeds.We certainly know this to be true. Please add this to your recalls with instructions on how to correctly fix it. To our knowledge we were never notified about serious issue with the rear suspension toe links either. </t>
  </si>
  <si>
    <t xml:space="preserve">EXPLORER - 2016. The windshield trim panel blew off. It was repaired at Camargo Cadillac where the Explorer was purchased. It blew off on the way home. Camargo replaced the panel again. It blew off 2 days after the second repair. We were reimbursed  and it was suggested we go to a Ford dealer. I called Beechmont Ford and I have waited 5 months plus for an appointment for recalls that have not been done. I always felt it was very dangerous when the metal part blew off. In todayâ€™s paper I noticed NHTSA is investigating complaints that the windshield panels can fly off of Ford Explorers while traveling at highway speeds.We certainly know this to be true. Please add this to your recalls with instructions on how to correctly fix it. To our knowledge we were never notified about serious issue with the rear suspension toe links either. </t>
  </si>
  <si>
    <t>1FM5K8F88GG</t>
  </si>
  <si>
    <t>On August 20, 2022, the left side pillar molding unexpectedly came loose while driving and began flapping about.  On August 24-25, 2022, we replaced both exterior a-pillar moldings and brackets at our own expense.</t>
  </si>
  <si>
    <t>EXPLORER - 2016. On August 20, 2022, the left side pillar molding unexpectedly came loose while driving and began flapping about.  On August 24-25, 2022, we replaced both exterior a-pillar moldings and brackets at our own expense.</t>
  </si>
  <si>
    <t>1FM5K8F89FG</t>
  </si>
  <si>
    <t>On the highway in Texas a piece of the trim on the passenger side of windshield flew off the car. We pulled off the highway and found the part. We stopped at abford dealer in California to have it re -attached.</t>
  </si>
  <si>
    <t>EXPLORER - 2015. On the highway in Texas a piece of the trim on the passenger side of windshield flew off the car. We pulled off the highway and found the part. We stopped at abford dealer in California to have it re -attached.</t>
  </si>
  <si>
    <t>Driving on the highway, my left windshield trim flew off. This could have hurt someone or caused an accident. There was no warning prior to it coming off. The dealer charged me $500 to replace it.</t>
  </si>
  <si>
    <t>EXPLORER - 2015. Driving on the highway, my left windshield trim flew off. This could have hurt someone or caused an accident. There was no warning prior to it coming off. The dealer charged me $500 to replace it.</t>
  </si>
  <si>
    <t>The passenger side windshield trim flew off while driving on the interstate with no warning. Other than it hitting the side of our car when flying off, no other incident occured. Nobody inspected the windshield trim as we installed a new trim piece we got on Amazon ourselves.</t>
  </si>
  <si>
    <t>EXPLORER - 2016. The passenger side windshield trim flew off while driving on the interstate with no warning. Other than it hitting the side of our car when flying off, no other incident occured. Nobody inspected the windshield trim as we installed a new trim piece we got on Amazon ourselves.</t>
  </si>
  <si>
    <t>1FM5K8GTXHG</t>
  </si>
  <si>
    <t>Front drivers side trim piece for windshield flew off going 75mph on interstate.  Had it replace and did it again a few months later.  Passenger side is loose but has not come off yet.</t>
  </si>
  <si>
    <t>EXPLORER - 2017. Front drivers side trim piece for windshield flew off going 75mph on interstate.  Had it replace and did it again a few months later.  Passenger side is loose but has not come off yet.</t>
  </si>
  <si>
    <t>Windshield trim was coming off while I was driving on interstate 95 at high speed. I was able to secure it before it blew off with some tape and stopped off the highway and got some black duct tape. I have not had it fixed yet but the tape is holding well so far. I just read that this is being investigated. I don't believe that I should have to pay to repair this as it seems to be happening to others. Thank you [XXX]  INFORMATION Redacted PURSUANT TO THE FREEDOM OF INFORMATION ACT (FOIA), 5 U.S.C. 552(B)(6).</t>
  </si>
  <si>
    <t>EXPLORER - 2018. Windshield trim was coming off while I was driving on interstate 95 at high speed. I was able to secure it before it blew off with some tape and stopped off the highway and got some black duct tape. I have not had it fixed yet but the tape is holding well so far. I just read that this is being investigated. I don't believe that I should have to pay to repair this as it seems to be happening to others. Thank you [XXX]  INFORMATION Redacted PURSUANT TO THE FREEDOM OF INFORMATION ACT (FOIA), 5 U.S.C. 552(B)(6).</t>
  </si>
  <si>
    <t>1FM5K8D88FG</t>
  </si>
  <si>
    <t>Vehicle window trim, (Front right) detached and flew off vehicle when traveling between 50-60mph.  I was unaware that this wasn't an isolated incident until the news reported a potential investigation.</t>
  </si>
  <si>
    <t>EXPLORER - 2015. Vehicle window trim, (Front right) detached and flew off vehicle when traveling between 50-60mph.  I was unaware that this wasn't an isolated incident until the news reported a potential investigation.</t>
  </si>
  <si>
    <t>1FM5K7FHXHG</t>
  </si>
  <si>
    <t xml:space="preserve">The trim on my windshield is coming off. I saw an article about people reporting this. Due to funds I have just put some medical tape on it to keep it on. It was flying off on the interstate and I had to pull off the road and only had a first aid kit with medical tape in it. The trim is unfortunately built into the plastic of the car so you have to replace the entire thing. There are also small chips of glass coming off the actual windshield. My car has its original windshield.   I feel like this is unsafe because it could just go flying off an impair your vision. My car is available for inspection.   There were no warnings. The dealer inspected it and said it is a common problem and would be $700-$800 to repair. </t>
  </si>
  <si>
    <t xml:space="preserve">EXPLORER - 2017. The trim on my windshield is coming off. I saw an article about people reporting this. Due to funds I have just put some medical tape on it to keep it on. It was flying off on the interstate and I had to pull off the road and only had a first aid kit with medical tape in it. The trim is unfortunately built into the plastic of the car so you have to replace the entire thing. There are also small chips of glass coming off the actual windshield. My car has its original windshield.   I feel like this is unsafe because it could just go flying off an impair your vision. My car is available for inspection.   There were no warnings. The dealer inspected it and said it is a common problem and would be $700-$800 to repair. </t>
  </si>
  <si>
    <t>3FA6P0KD4GR</t>
  </si>
  <si>
    <t>The contact owns a 2016 Ford Fusion. The contact stated that the driverâ€™s side rear door had malfunctioned and failed to lock securely. The vehicle was taken to the dealer and the door was replaced. The failure reoccurred on the driverâ€™s side door. The vehicle was returned to the dealer and diagnosed with a similar failure. The vehicle was not repaired. The manufacturer was made aware of the failure and opened a case. The approximate failure mileage was 106,000.</t>
  </si>
  <si>
    <t>Coconut Point Ford</t>
  </si>
  <si>
    <t>FUSION - 2016. The contact owns a 2016 Ford Fusion. The contact stated that the driverâ€™s side rear door had malfunctioned and failed to lock securely. The vehicle was taken to the dealer and the door was replaced. The failure reoccurred on the driverâ€™s side door. The vehicle was returned to the dealer and diagnosed with a similar failure. The vehicle was not repaired. The manufacturer was made aware of the failure and opened a case. The approximate failure mileage was 106,000.</t>
  </si>
  <si>
    <t>The contact owns a 2016 Ford Explorer. The contact stated while driving at an undisclosed speed, the front driverâ€™s and passengerâ€™s side window trims detached from the window and struck the side mirror. The vehicle was not diagnosed or repaired. Neither the dealer nor the manufacturer was notified of the failure. The failure mileage was approximately 79,000.</t>
  </si>
  <si>
    <t>EXPLORER - 2016. The contact owns a 2016 Ford Explorer. The contact stated while driving at an undisclosed speed, the front driverâ€™s and passengerâ€™s side window trims detached from the window and struck the side mirror. The vehicle was not diagnosed or repaired. Neither the dealer nor the manufacturer was notified of the failure. The failure mileage was approximately 79,000.</t>
  </si>
  <si>
    <t>1FM5K8HT6HG</t>
  </si>
  <si>
    <t xml:space="preserve">I bought the 2017 Ford Explorer on 8/29/2020. The next month I drove to Nags Head, N.C. from Nashville, Tn. Sometime within an hour of arrival, the a piece of trim on the passenger side panel between the doors fell off while going over the bridges. We never saw it and did not know where it landed. I ordered a replacement from Ford Parts to replace it. </t>
  </si>
  <si>
    <t xml:space="preserve">EXPLORER - 2017. I bought the 2017 Ford Explorer on 8/29/2020. The next month I drove to Nags Head, N.C. from Nashville, Tn. Sometime within an hour of arrival, the a piece of trim on the passenger side panel between the doors fell off while going over the bridges. We never saw it and did not know where it landed. I ordered a replacement from Ford Parts to replace it. </t>
  </si>
  <si>
    <t>3FA6P0LU3KR</t>
  </si>
  <si>
    <t xml:space="preserve">Rear trunk lid opened on its own during the night. The car was locked. </t>
  </si>
  <si>
    <t xml:space="preserve">FUSION - 2019. Rear trunk lid opened on its own during the night. The car was locked. </t>
  </si>
  <si>
    <t>1FM5K7F80GG</t>
  </si>
  <si>
    <t xml:space="preserve">Every since I bought this vehicle back in December 2016.  I've had major problems that consist of the battery lasting a year an half.  In 2018, Ford had it for two weeks due to a major problem that they repaired but never told me what the issue was. Still, to this day, I don't know what they repaired.  In 2021, My water pump went out, something is wrong with he fuel injection that may be causing the engine light to be on.  Every year since 2016 there's been something going wrong with my Explorer, including the radio panel/cameras monitor.  Last year, 2022, I was driving down the highway when my windshield trim panels flew off!  I thought it was something from another car until I stopped and realized, my windshield didn't have a cover on the driver side.  I'm hoping I didn't caused harm or almost caused harm to any drivers behind me!  Nonetheless, since my incident, I have noticed other Explorers missing a windshield cover. </t>
  </si>
  <si>
    <t xml:space="preserve">EXPLORER - 2016. Every since I bought this vehicle back in December 2016.  I've had major problems that consist of the battery lasting a year an half.  In 2018, Ford had it for two weeks due to a major problem that they repaired but never told me what the issue was. Still, to this day, I don't know what they repaired.  In 2021, My water pump went out, something is wrong with he fuel injection that may be causing the engine light to be on.  Every year since 2016 there's been something going wrong with my Explorer, including the radio panel/cameras monitor.  Last year, 2022, I was driving down the highway when my windshield trim panels flew off!  I thought it was something from another car until I stopped and realized, my windshield didn't have a cover on the driver side.  I'm hoping I didn't caused harm or almost caused harm to any drivers behind me!  Nonetheless, since my incident, I have noticed other Explorers missing a windshield cover. </t>
  </si>
  <si>
    <t>1FM5K8HT8GG</t>
  </si>
  <si>
    <t>The contact owns a 2016 Ford Explorer. The contact stated that on two separate occasions; the windshield trim panels on the passengerâ€™s and driverâ€™s side detached from the vehicle. The contact replaced the parts himself; however, the failure returned less than a year after the initial failure. Neither the dealer nor the manufacturer was notified of the failure. The vehicle was not repaired. The failure mileage was approximately 45,000.</t>
  </si>
  <si>
    <t>EXPLORER - 2016. The contact owns a 2016 Ford Explorer. The contact stated that on two separate occasions; the windshield trim panels on the passengerâ€™s and driverâ€™s side detached from the vehicle. The contact replaced the parts himself; however, the failure returned less than a year after the initial failure. Neither the dealer nor the manufacturer was notified of the failure. The vehicle was not repaired. The failure mileage was approximately 45,000.</t>
  </si>
  <si>
    <t>1FM5K7D86KG</t>
  </si>
  <si>
    <t>Windshield trim panels flying off vehicle while driving down the road</t>
  </si>
  <si>
    <t>EXPLORER - 2019. Windshield trim panels flying off vehicle while driving down the road</t>
  </si>
  <si>
    <t>The driver side windshield panel thing flew off while I was driving.</t>
  </si>
  <si>
    <t>EXPLORER - 2017. The driver side windshield panel thing flew off while I was driving.</t>
  </si>
  <si>
    <t>1FM5K8F8XKG</t>
  </si>
  <si>
    <t>The contact owns a 2019 Ford Explorer. The contact stated while driving 40 MPH, the side trim on the passengerâ€™s side windshield detached from the vehicle. The dealer was contacted and made aware of the failure. The vehicle was not repaired. The manufacturer was contacted and referred the contact to the NHTSA Hotline for assistance. The failure mileage was 76,000.</t>
  </si>
  <si>
    <t>EXPLORER - 2019. The contact owns a 2019 Ford Explorer. The contact stated while driving 40 MPH, the side trim on the passengerâ€™s side windshield detached from the vehicle. The dealer was contacted and made aware of the failure. The vehicle was not repaired. The manufacturer was contacted and referred the contact to the NHTSA Hotline for assistance. The failure mileage was 76,000.</t>
  </si>
  <si>
    <t>1FM5K7B82HG</t>
  </si>
  <si>
    <t>The contact owns a 2017 Ford Explorer. The contact stated that she discovered that the side panel trim for the front passengerâ€™s side window was missing from her vehicle upon exiting the vehicle. The vehicle was taken to the dealer where they diagnosed that the adhesive had deteriorated causing the panel to detach from the vehicle. The vehicle was not repaired due to the cost. The manufacturer was not notified of the failure. The contact stated that she had read an article regarding the failure. The approximate failure mileage was 100,000.</t>
  </si>
  <si>
    <t xml:space="preserve">AutoNation Ford Wolfchase </t>
  </si>
  <si>
    <t>EXPLORER - 2017. The contact owns a 2017 Ford Explorer. The contact stated that she discovered that the side panel trim for the front passengerâ€™s side window was missing from her vehicle upon exiting the vehicle. The vehicle was taken to the dealer where they diagnosed that the adhesive had deteriorated causing the panel to detach from the vehicle. The vehicle was not repaired due to the cost. The manufacturer was not notified of the failure. The contact stated that she had read an article regarding the failure. The approximate failure mileage was 100,000.</t>
  </si>
  <si>
    <t>1FM5K8HT4GG</t>
  </si>
  <si>
    <t xml:space="preserve">The plastic piece on the drivers' side of the windshield was loose and flapping. Before I could get it looked at and fixed, while driving down the highway one morning I heard a noise and in my rearview mirror saw black plastic shattering all over the road. If I didn't realize quickly what the noise was, I could have reacted and caused myself harm in an accident and if there were cars close to me, or a motorcycle or even worse a pedestrian, they could have been damaged or hurt. The missing piece has not been replaced or inspected so it is still missing. I had noticed the flapping plastic piece a couple weeks prior to the incident, a month tops. </t>
  </si>
  <si>
    <t xml:space="preserve">EXPLORER - 2016. The plastic piece on the drivers' side of the windshield was loose and flapping. Before I could get it looked at and fixed, while driving down the highway one morning I heard a noise and in my rearview mirror saw black plastic shattering all over the road. If I didn't realize quickly what the noise was, I could have reacted and caused myself harm in an accident and if there were cars close to me, or a motorcycle or even worse a pedestrian, they could have been damaged or hurt. The missing piece has not been replaced or inspected so it is still missing. I had noticed the flapping plastic piece a couple weeks prior to the incident, a month tops. </t>
  </si>
  <si>
    <t>1FMCU0G60LU</t>
  </si>
  <si>
    <t>Spot welds on the left front door check arm attachment to the car door broke.  It is available for inspection.  The door is no longer limited in motion and can fly open in an uncontrolled manner.  The problem has been confirmed by the dealer and SSM 50150 by NHTSA shows this is a known problem to the manufacturer, Ford.  There was no warning or symptom prior to the failure.</t>
  </si>
  <si>
    <t>ESCAPE - 2020. Spot welds on the left front door check arm attachment to the car door broke.  It is available for inspection.  The door is no longer limited in motion and can fly open in an uncontrolled manner.  The problem has been confirmed by the dealer and SSM 50150 by NHTSA shows this is a known problem to the manufacturer, Ford.  There was no warning or symptom prior to the failure.</t>
  </si>
  <si>
    <t xml:space="preserve">Trim piece on driver-side windshield flew off while driving. To the best of my knowledge it did not hit any surrounding vehicles. There was no warning prior to this happening...I just realized it was missing when I returned to my vehicle after work. I had just heard on the news about window trim pieces flying off Ford Explorers the same day this happened to mine.  </t>
  </si>
  <si>
    <t xml:space="preserve">EXPLORER - 2016. Trim piece on driver-side windshield flew off while driving. To the best of my knowledge it did not hit any surrounding vehicles. There was no warning prior to this happening...I just realized it was missing when I returned to my vehicle after work. I had just heard on the news about window trim pieces flying off Ford Explorers the same day this happened to mine.  </t>
  </si>
  <si>
    <t>1FM5K7F81FG</t>
  </si>
  <si>
    <t>windshield trim panels flying off the car while traveling at highway</t>
  </si>
  <si>
    <t>EXPLORER - 2015. windshield trim panels flying off the car while traveling at highway</t>
  </si>
  <si>
    <t>1FM5K8D80GG</t>
  </si>
  <si>
    <t xml:space="preserve">I have had to replaced two separate times my windshield trim pieces that cover the hardware on windshield. Every time I have lost them it has occurred on the highway where I was going a speed of 65-70mph. When I have had a professional reinstall new parts it has cost me almost $350.00 The parts are coming directly from ford nothing aftermarket and they are being reinstalled by a professional. I should not have keep paying for the same parts. All due to the fact they donâ€™t stay adhered to the vehicle properly and theyâ€™re the parts coming directly from Ford manufacturer. I know no accidents have been reported but we shouldnâ€™t wait until one happens either. Ford needs to correct this issue and stop costing the consumer so much to replace and deal with same problem. </t>
  </si>
  <si>
    <t xml:space="preserve">EXPLORER - 2016. I have had to replaced two separate times my windshield trim pieces that cover the hardware on windshield. Every time I have lost them it has occurred on the highway where I was going a speed of 65-70mph. When I have had a professional reinstall new parts it has cost me almost $350.00 The parts are coming directly from ford nothing aftermarket and they are being reinstalled by a professional. I should not have keep paying for the same parts. All due to the fact they donâ€™t stay adhered to the vehicle properly and theyâ€™re the parts coming directly from Ford manufacturer. I know no accidents have been reported but we shouldnâ€™t wait until one happens either. Ford needs to correct this issue and stop costing the consumer so much to replace and deal with same problem. </t>
  </si>
  <si>
    <t>When closing the driver's side door, the door will not latch close.  I had to drive the vehicle with the door unlatched or with me holding the door closed and driving with one hand.Three days ago, 3 out of the 4 doors would not open after unlocking the vehicle.    This is the same issue and recall on 2017 Ford F-150 and I don't like the fact of my door flying open at random.  This is unsafe and needs to be addressed!</t>
  </si>
  <si>
    <t>F-150 - 2018. When closing the driver's side door, the door will not latch close.  I had to drive the vehicle with the door unlatched or with me holding the door closed and driving with one hand.Three days ago, 3 out of the 4 doors would not open after unlocking the vehicle.    This is the same issue and recall on 2017 Ford F-150 and I don't like the fact of my door flying open at random.  This is unsafe and needs to be addressed!</t>
  </si>
  <si>
    <t>1FM5K8B89FG</t>
  </si>
  <si>
    <t>I was traveling on Rte 25 in Wareham, MA at approximately 65 mph when without warning the passenger side A-pillar trim piece flew off of my vehicle (2015 Ford Explorer).  This startled me which caused me to be momentarily distracted.  I just thought this was a rare incident so I did not initially report it however I was prompted to report my incident after hearing about other incidents on the news.  I have already ordered an aftermarket replacement and would like for Ford to refund me $56.30.</t>
  </si>
  <si>
    <t>EXPLORER - 2015. I was traveling on Rte 25 in Wareham, MA at approximately 65 mph when without warning the passenger side A-pillar trim piece flew off of my vehicle (2015 Ford Explorer).  This startled me which caused me to be momentarily distracted.  I just thought this was a rare incident so I did not initially report it however I was prompted to report my incident after hearing about other incidents on the news.  I have already ordered an aftermarket replacement and would like for Ford to refund me $56.30.</t>
  </si>
  <si>
    <t>1FM5K7D8XFG</t>
  </si>
  <si>
    <t>The contact owns a 2015 Ford Explorer. The contact stated that the front windshield was detaching. The contact stated that the windshield seal was peeling away and slowly detaching. The contact stated that the trim had detached. The vehicle had not been taken to the dealer to be diagnosed or repaired. The manufacturer was not made aware of the failure. The approximate failure mileage was 85,000.</t>
  </si>
  <si>
    <t>EXPLORER - 2015. The contact owns a 2015 Ford Explorer. The contact stated that the front windshield was detaching. The contact stated that the windshield seal was peeling away and slowly detaching. The contact stated that the trim had detached. The vehicle had not been taken to the dealer to be diagnosed or repaired. The manufacturer was not made aware of the failure. The approximate failure mileage was 85,000.</t>
  </si>
  <si>
    <t>Wipers nest down lower on the windshield when turned off.  The wipers freeze to the windshield since they are below the defroster area causing them to stick and not operate in winter driving.</t>
  </si>
  <si>
    <t>FRONT WIPER ARM | FROZEN</t>
  </si>
  <si>
    <t>F-150 - 2022. Wipers nest down lower on the windshield when turned off.  The wipers freeze to the windshield since they are below the defroster area causing them to stick and not operate in winter driving.</t>
  </si>
  <si>
    <t>1FTFW1E5XMF</t>
  </si>
  <si>
    <t xml:space="preserve">When the weather reaches freezing temperatures or below. The drivers side door will not unlock or open. It will not unlock using the Remote unlock, Key Fob, manual Key, unlock button on the door or pulling the handle from the inside. If there were an incident that would require exiting the vehicle quickly or emergency services needed to extricate the driver quickly, this would not be possible since the door can not be opened. This only occurs during cold weather. I live in Wisconsin and the temperatures during winter are consistently below freezing. The dealer will not get me in to address for another month to look at it. The truck was purchased February 2022. First sign of the issue occurred December 2022. </t>
  </si>
  <si>
    <t xml:space="preserve">F-150 - 2021. When the weather reaches freezing temperatures or below. The drivers side door will not unlock or open. It will not unlock using the Remote unlock, Key Fob, manual Key, unlock button on the door or pulling the handle from the inside. If there were an incident that would require exiting the vehicle quickly or emergency services needed to extricate the driver quickly, this would not be possible since the door can not be opened. This only occurs during cold weather. I live in Wisconsin and the temperatures during winter are consistently below freezing. The dealer will not get me in to address for another month to look at it. The truck was purchased February 2022. First sign of the issue occurred December 2022. </t>
  </si>
  <si>
    <t>5LMJJ2LT5KE</t>
  </si>
  <si>
    <t xml:space="preserve">On 2/3/2023 while driving, there was a loud explosion sound in the vehicle. We immediately pulled over to try to determine the source of the sound as there were no vehicles around us, nothing near us, or over us. We opened the sunroof cover and discovered the glass had shattered. We closed the cover, exited the vehicle to look at the sunroof from the outside. We immediately called the dealership as we just purchased this vehicle used on 1/19/2023. Two weeks owning the vehicle and the sunroof explodes. We are waiting on a call back from the dealer to determine our next steps. This is definitely a safety issue as the noise could cause an accident and if the sunroof cover had been opened, the shattered glass would have been all over our family. </t>
  </si>
  <si>
    <t xml:space="preserve">NAVIGATOR - 2019. On 2/3/2023 while driving, there was a loud explosion sound in the vehicle. We immediately pulled over to try to determine the source of the sound as there were no vehicles around us, nothing near us, or over us. We opened the sunroof cover and discovered the glass had shattered. We closed the cover, exited the vehicle to look at the sunroof from the outside. We immediately called the dealership as we just purchased this vehicle used on 1/19/2023. Two weeks owning the vehicle and the sunroof explodes. We are waiting on a call back from the dealer to determine our next steps. This is definitely a safety issue as the noise could cause an accident and if the sunroof cover had been opened, the shattered glass would have been all over our family. </t>
  </si>
  <si>
    <t>1FMCU9F62LU</t>
  </si>
  <si>
    <t>Driver door check arm attachment point  (black door hinge) snapped from manufactured spot weld to frame of door. Ford Dealer stated my Escape was the 3rd one that month with the same problem. Mechanic said the hinge was not welded properly at the bottom spot weld by manufacturer and that I should call Ford and NHTSA to see why my 2020 Ford Espace S 1.5 AWD isn't covered under the Recall ID # 10201603 as it is a Ford Escape between 2020 and 2021.  SSM 50150 recall notice</t>
  </si>
  <si>
    <t>ESCAPE - 2020. Driver door check arm attachment point  (black door hinge) snapped from manufactured spot weld to frame of door. Ford Dealer stated my Escape was the 3rd one that month with the same problem. Mechanic said the hinge was not welded properly at the bottom spot weld by manufacturer and that I should call Ford and NHTSA to see why my 2020 Ford Espace S 1.5 AWD isn't covered under the Recall ID # 10201603 as it is a Ford Escape between 2020 and 2021.  SSM 50150 recall notice</t>
  </si>
  <si>
    <t>1FM5K8B8XFG</t>
  </si>
  <si>
    <t xml:space="preserve">  Having read in a newspaper about the side windshield trim flying off it got me thinking about the rubber seals that go under that trim. On my Ford Explorer  i have had those rubber seals split and and start ripping in strips. I have had to glue them to keep them from ripping off and maybe hit a vehicle behind me. Also there is a plastic plate that is below the windshield and under the windshield wipers that is warping. Have talked to a person that owns a body shop he told me that that is a common problem on these models of Explorers. He told me if i go and complain Ford may fix it for free.     I have one more thing to mention. Went put in the VIN# for my Explorer it states that i have a recall that has not been Fixed. It is for the rear toe link. Well it has been fixed and i don't know how to change it to fixed.</t>
  </si>
  <si>
    <t>EXPLORER - 2015.   Having read in a newspaper about the side windshield trim flying off it got me thinking about the rubber seals that go under that trim. On my Ford Explorer  i have had those rubber seals split and and start ripping in strips. I have had to glue them to keep them from ripping off and maybe hit a vehicle behind me. Also there is a plastic plate that is below the windshield and under the windshield wipers that is warping. Have talked to a person that owns a body shop he told me that that is a common problem on these models of Explorers. He told me if i go and complain Ford may fix it for free.     I have one more thing to mention. Went put in the VIN# for my Explorer it states that i have a recall that has not been Fixed. It is for the rear toe link. Well it has been fixed and i don't know how to change it to fixed.</t>
  </si>
  <si>
    <t>1FM5K8HTXHG</t>
  </si>
  <si>
    <t>In Jan 2023, the driver's side windshield plastic trim flew off my car. It was at night so I do not know if there was an issue behind me. This is the second time we experienced this issue. It happened last year on the same side.  We brought it to the Ford dealership and their parts person told me that she had seen this regularly and have talked to Ford about it. They fixed it, and were going to charge me $600 for each side, total $1200 (asked them to reseat the other side). There was no warning that the trim was going to separate from the car and fly off. I see there is a Safety probe on this issue and believe there should be a recall and force Ford to fix this since there could be accidents, injuries and potential for death if the trim comes off and causes other drivers to lose control or hit a motorcycle driver directly. It would be like a spear coming at the motorcycle rider. Thank you.</t>
  </si>
  <si>
    <t>EXPLORER - 2017. In Jan 2023, the driver's side windshield plastic trim flew off my car. It was at night so I do not know if there was an issue behind me. This is the second time we experienced this issue. It happened last year on the same side.  We brought it to the Ford dealership and their parts person told me that she had seen this regularly and have talked to Ford about it. They fixed it, and were going to charge me $600 for each side, total $1200 (asked them to reseat the other side). There was no warning that the trim was going to separate from the car and fly off. I see there is a Safety probe on this issue and believe there should be a recall and force Ford to fix this since there could be accidents, injuries and potential for death if the trim comes off and causes other drivers to lose control or hit a motorcycle driver directly. It would be like a spear coming at the motorcycle rider. Thank you.</t>
  </si>
  <si>
    <t>The contact owns a 2017 Ford Explorer. The contact stated while driving at approximately 40-45 MPH, the windshield trim panel detached from the windshield. The vehicle was taken to the dealer; however, the contact was informed that the failure was not covered under warranty. The vehicle was repaired however, the contact stated that she repaired the trim panel at her own expense. The manufacturer was not notified of the failure. The failure mileage was approximately 65,000.</t>
  </si>
  <si>
    <t>EXPLORER - 2017. The contact owns a 2017 Ford Explorer. The contact stated while driving at approximately 40-45 MPH, the windshield trim panel detached from the windshield. The vehicle was taken to the dealer; however, the contact was informed that the failure was not covered under warranty. The vehicle was repaired however, the contact stated that she repaired the trim panel at her own expense. The manufacturer was not notified of the failure. The failure mileage was approximately 65,000.</t>
  </si>
  <si>
    <t>1FM5K7F84GG</t>
  </si>
  <si>
    <t>we were driving on the 58 freeway in CA and when we went to stop for gas we noticed that the passenger side windshield trim panel had broken off somewhere on the freeway.</t>
  </si>
  <si>
    <t>EXPLORER - 2016. we were driving on the 58 freeway in CA and when we went to stop for gas we noticed that the passenger side windshield trim panel had broken off somewhere on the freeway.</t>
  </si>
  <si>
    <t>1FM5K7DH9HG</t>
  </si>
  <si>
    <t>In October, 2022 I was traveling on interstate 75 in GA.  Heard a strange sound in front of vehicle.  When I stopped later, I noticed that the trim along the edge of my windshield was no longer there.   Upon arriving in FL, later that week, I had Sunrise Ford in Ft. Pierce replace that windshield trim.  They said that it was a pretty common problem.</t>
  </si>
  <si>
    <t>EXPLORER - 2017. In October, 2022 I was traveling on interstate 75 in GA.  Heard a strange sound in front of vehicle.  When I stopped later, I noticed that the trim along the edge of my windshield was no longer there.   Upon arriving in FL, later that week, I had Sunrise Ford in Ft. Pierce replace that windshield trim.  They said that it was a pretty common problem.</t>
  </si>
  <si>
    <t>1FM5K8D87FG</t>
  </si>
  <si>
    <t xml:space="preserve">Window trim pillars have blown off the car multiple times at highway speeds </t>
  </si>
  <si>
    <t xml:space="preserve">EXPLORER - 2015. Window trim pillars have blown off the car multiple times at highway speeds </t>
  </si>
  <si>
    <t>1FTEW1EP2JF</t>
  </si>
  <si>
    <t xml:space="preserve">Ford is temporarily fixing frozen door latches on certain F150s under their customer satisfaction program #19N06. In cold weather, the door latches freeze and render the doors incapable of latching closed. It's not very safe to try to drive with doors that aren't latched closed. I call their fix "temporary" because I had this performed on my truck in January 2021. In January 2023 the same exact problem came back. Obviously their voluntary "fix" didn't work. I had to pay the Ford dealer $800.00 to have this "repair" done again. Who knows if it will last? My point is, they are avoiding what could turn into a serious safety issue by pretending to correct something, and then charging the customer when the "fix" fails. I suspect their are many other F150 owners dealing with this same issue. A door is supposed to close. That's a basic concept with vehicles. </t>
  </si>
  <si>
    <t xml:space="preserve">F-150 - 2018. Ford is temporarily fixing frozen door latches on certain F150s under their customer satisfaction program #19N06. In cold weather, the door latches freeze and render the doors incapable of latching closed. It's not very safe to try to drive with doors that aren't latched closed. I call their fix "temporary" because I had this performed on my truck in January 2021. In January 2023 the same exact problem came back. Obviously their voluntary "fix" didn't work. I had to pay the Ford dealer $800.00 to have this "repair" done again. Who knows if it will last? My point is, they are avoiding what could turn into a serious safety issue by pretending to correct something, and then charging the customer when the "fix" fails. I suspect their are many other F150 owners dealing with this same issue. A door is supposed to close. That's a basic concept with vehicles. </t>
  </si>
  <si>
    <t>While we were driving the door trim on the front passenger side  of our 2017 Ford Explorer blew off.  We had it replaced by the Ford dealer in Anderson, IN on December 9, 2020.  It has again blown off while we were driving in June of 2022.  We were on the freeway both times and it could have hit another car.</t>
  </si>
  <si>
    <t>EXPLORER - 2017. While we were driving the door trim on the front passenger side  of our 2017 Ford Explorer blew off.  We had it replaced by the Ford dealer in Anderson, IN on December 9, 2020.  It has again blown off while we were driving in June of 2022.  We were on the freeway both times and it could have hit another car.</t>
  </si>
  <si>
    <t>1FTMF1EB5NK</t>
  </si>
  <si>
    <t>Both door locks freeze up in temps below 20  F. I cannot enter the vehicle and am stuck with no transportation.</t>
  </si>
  <si>
    <t>F-150 - 2022. Both door locks freeze up in temps below 20  F. I cannot enter the vehicle and am stuck with no transportation.</t>
  </si>
  <si>
    <t>1FM5K8HT3JG</t>
  </si>
  <si>
    <t xml:space="preserve">The passenger side windshield panel dislodged and flew off the car while driving on the highway at highway speeds. It was sudden event and I had no warning or noise before it happened. </t>
  </si>
  <si>
    <t xml:space="preserve">EXPLORER - 2018. The passenger side windshield panel dislodged and flew off the car while driving on the highway at highway speeds. It was sudden event and I had no warning or noise before it happened. </t>
  </si>
  <si>
    <t>While driving, the driver side windshield trim flew off almost hitting a car behind me. While inspecting the vehicle, the other side is also starting to coming off, and the panel near the code to enter the drive side door is also starting to come off. The auto body shop has confirmed that this was a recognized problem by Ford and they have seen many Explorers come in with this issue and the body problem was tweaked in upgrades on 2020 explorers and later. Luckily the car behind me was not damaged and it didn't cause an accident but this is not safe &amp; when calling the auto body shop, it would be over $1000 to repair both side windshield trim; not including the door panel that is also starting to dislodge. For this to be a known problem, this should be covered by Ford.</t>
  </si>
  <si>
    <t>EXPLORER - 2017. While driving, the driver side windshield trim flew off almost hitting a car behind me. While inspecting the vehicle, the other side is also starting to coming off, and the panel near the code to enter the drive side door is also starting to come off. The auto body shop has confirmed that this was a recognized problem by Ford and they have seen many Explorers come in with this issue and the body problem was tweaked in upgrades on 2020 explorers and later. Luckily the car behind me was not damaged and it didn't cause an accident but this is not safe &amp; when calling the auto body shop, it would be over $1000 to repair both side windshield trim; not including the door panel that is also starting to dislodge. For this to be a known problem, this should be covered by Ford.</t>
  </si>
  <si>
    <t>1FM5K8D8XFG</t>
  </si>
  <si>
    <t>Body: windshield Trim detached last year and flew off at highway speeds. Didnâ€™t cause damage to my own vehicle but could have bounced off someone elseâ€™s.   Drivetrain: non serviceable (unable to do a fluid change) on my power train unit. Due to this it started leaking at the front seal and others reported failure during driving. The fix would be to add a drain plug and make it a serviceable unit.</t>
  </si>
  <si>
    <t>EXPLORER - 2015. Body: windshield Trim detached last year and flew off at highway speeds. Didnâ€™t cause damage to my own vehicle but could have bounced off someone elseâ€™s.   Drivetrain: non serviceable (unable to do a fluid change) on my power train unit. Due to this it started leaking at the front seal and others reported failure during driving. The fix would be to add a drain plug and make it a serviceable unit.</t>
  </si>
  <si>
    <t>1FM5K7DH6HG</t>
  </si>
  <si>
    <t xml:space="preserve">The trim and gasket around the windshield has become broken and cracked within the first 60k miles. The gasket has come loose and was flapping against the windshield while driving. In order to replace the trim must be broken off. Ford refused to fix and said would be $1200 to fix. If you look at many explorers from these model years itâ€™s a recurring thing they they know about. This needs to be recalled because it can come off and fly and hit the vehicle behind us. </t>
  </si>
  <si>
    <t xml:space="preserve">EXPLORER - 2017. The trim and gasket around the windshield has become broken and cracked within the first 60k miles. The gasket has come loose and was flapping against the windshield while driving. In order to replace the trim must be broken off. Ford refused to fix and said would be $1200 to fix. If you look at many explorers from these model years itâ€™s a recurring thing they they know about. This needs to be recalled because it can come off and fly and hit the vehicle behind us. </t>
  </si>
  <si>
    <t xml:space="preserve">While driving down the interstate, the driverâ€™s side windshield trim panel flew off my vehicle. </t>
  </si>
  <si>
    <t xml:space="preserve">EXPLORER - 2015. While driving down the interstate, the driverâ€™s side windshield trim panel flew off my vehicle. </t>
  </si>
  <si>
    <t>1FMEE5DH1PL</t>
  </si>
  <si>
    <t xml:space="preserve">Wipers go into intermittent mode, even during heavy rains causing a large visibility issue/concern. </t>
  </si>
  <si>
    <t xml:space="preserve">BRONCO - 2023. Wipers go into intermittent mode, even during heavy rains causing a large visibility issue/concern. </t>
  </si>
  <si>
    <t>1FMDE5BH6PL</t>
  </si>
  <si>
    <t xml:space="preserve">My windshield wipers just slow and go into intermittent all on there own when itâ€™s still pouring outside. No warning lights come on. Pouring down rain, I turn them on, they work fine for a few minutes then stop to a 3-5 second intermittent speed. I have to keep turning off and on to get them to work.  Very scary while driving. Significant reduction in visibility. Needs to be addressed. Happens almost every time I use the wipers. </t>
  </si>
  <si>
    <t xml:space="preserve">BRONCO - 2023. My windshield wipers just slow and go into intermittent all on there own when itâ€™s still pouring outside. No warning lights come on. Pouring down rain, I turn them on, they work fine for a few minutes then stop to a 3-5 second intermittent speed. I have to keep turning off and on to get them to work.  Very scary while driving. Significant reduction in visibility. Needs to be addressed. Happens almost every time I use the wipers. </t>
  </si>
  <si>
    <t>** NOTE: THIS COMPLAINT HAS BEEN CORRECTED! FORD AND DEALER REPLACED WIPER MOTOR AND ISSUE IS RESOLVED. THIS WAS REPORTED TO NHTSA FOR UPDATE PURPOSES" . . .  NHTSA ID Number: 11498595  Incident Date December 22, 2022  Consumer Location ROME, NY  Vehicle Identification Number 1FMDE5BH4NL****  Summary of Complaint  The wipers will slow down when operating at low, high, or intermittent. Ford claims these are "Smart Wipers" I believe there is an issue that requires a feature correction or re-flash of the related program to correct. I have to continually adjust the wiper control knob to re-set the wipers to the proper speed.</t>
  </si>
  <si>
    <t>BRONCO - 2022. ** NOTE: THIS COMPLAINT HAS BEEN CORRECTED! FORD AND DEALER REPLACED WIPER MOTOR AND ISSUE IS RESOLVED. THIS WAS REPORTED TO NHTSA FOR UPDATE PURPOSES" . . .  NHTSA ID Number: 11498595  Incident Date December 22, 2022  Consumer Location ROME, NY  Vehicle Identification Number 1FMDE5BH4NL****  Summary of Complaint  The wipers will slow down when operating at low, high, or intermittent. Ford claims these are "Smart Wipers" I believe there is an issue that requires a feature correction or re-flash of the related program to correct. I have to continually adjust the wiper control knob to re-set the wipers to the proper speed.</t>
  </si>
  <si>
    <t>1FMEE5DP6PL</t>
  </si>
  <si>
    <t xml:space="preserve">The wipers will slow down or stop even during heavy rain and on a constant setting (not an intermittent setting). I have to turn the switch on and off to get them to wipe continuously which is very dangerous during torrential rains. </t>
  </si>
  <si>
    <t xml:space="preserve">BRONCO - 2023. The wipers will slow down or stop even during heavy rain and on a constant setting (not an intermittent setting). I have to turn the switch on and off to get them to wipe continuously which is very dangerous during torrential rains. </t>
  </si>
  <si>
    <t>1FM5K8D8XJG</t>
  </si>
  <si>
    <t>ON TWO SEPARATE OCCASIONS, WITHOUT WARNING, IN 8/2022 AND AGAIN IN 12/2022, THE VERTICAL WINDSHIELD PANELS FLEW OFF MY 2018 FORD EXPLORER SUV WHILE DRIVING AT NORMAL SPEED ON US RT. 495 IN HAVERHILL MA., POTENTIALLY POSING A HAZARD TO FOLLOWING VEHICLES.</t>
  </si>
  <si>
    <t>EXPLORER - 2018. ON TWO SEPARATE OCCASIONS, WITHOUT WARNING, IN 8/2022 AND AGAIN IN 12/2022, THE VERTICAL WINDSHIELD PANELS FLEW OFF MY 2018 FORD EXPLORER SUV WHILE DRIVING AT NORMAL SPEED ON US RT. 495 IN HAVERHILL MA., POTENTIALLY POSING A HAZARD TO FOLLOWING VEHICLES.</t>
  </si>
  <si>
    <t>My pregnant girlfriend was driving our Explorer on the highway (70mph) with her father in the passenger's seat when the driver's side A-pillar trim came off. She said it came loose and stuck the window, scaring them both, before it detached completely. They weren't sure if there was a vehicle close behind them when this happened. This seems like this is a big safety issue worthy of a recall. I purchased replacement parts from a local Ford dealer, and they said they sell a lot of those trim pieces.</t>
  </si>
  <si>
    <t>EXPLORER - 2016. My pregnant girlfriend was driving our Explorer on the highway (70mph) with her father in the passenger's seat when the driver's side A-pillar trim came off. She said it came loose and stuck the window, scaring them both, before it detached completely. They weren't sure if there was a vehicle close behind them when this happened. This seems like this is a big safety issue worthy of a recall. I purchased replacement parts from a local Ford dealer, and they said they sell a lot of those trim pieces.</t>
  </si>
  <si>
    <t>- Place windshield wiper switch to continuous (second from fastest setting) - Continuous wipers make 25 full wipes of windshield then cut back to slower setting - I have tested and repeated this more than 10 times â€”Â it happens around 90% of the time the wipers are in continuous mode</t>
  </si>
  <si>
    <t>BRONCO - 2023. - Place windshield wiper switch to continuous (second from fastest setting) - Continuous wipers make 25 full wipes of windshield then cut back to slower setting - I have tested and repeated this more than 10 times â€”Â it happens around 90% of the time the wipers are in continuous mode</t>
  </si>
  <si>
    <t>1FMDE5CH5PL</t>
  </si>
  <si>
    <t>Ford Bronco windshield wipers do not maintain the fastest wiper settings.   Troubleshooting: I put my bronco wipers in the two highest settings indicated by an up arrow and a double up arrow. The wipers started at max speed, then dropped down to a slower speed after a few minutes, Then back down to an intermediate speed.   To resolve the issue, I had to adjust the wiper speed to a lower level, then immediately back to a higher level. But this is just a temporary fix and the wiper will again slow down.</t>
  </si>
  <si>
    <t>BRONCO - 2023. Ford Bronco windshield wipers do not maintain the fastest wiper settings.   Troubleshooting: I put my bronco wipers in the two highest settings indicated by an up arrow and a double up arrow. The wipers started at max speed, then dropped down to a slower speed after a few minutes, Then back down to an intermediate speed.   To resolve the issue, I had to adjust the wiper speed to a lower level, then immediately back to a higher level. But this is just a temporary fix and the wiper will again slow down.</t>
  </si>
  <si>
    <t>1FMJK2AT8JE</t>
  </si>
  <si>
    <t>The rear doors donâ€™t unlock frequently.  They wonâ€™t open from inside or outside often and require repeated unlocking of locks.    The manual lock pulls on top of panel are too recessed to grab and pull.    The drivers door never comes up at all.</t>
  </si>
  <si>
    <t>EXPEDITION - 2018. The rear doors donâ€™t unlock frequently.  They wonâ€™t open from inside or outside often and require repeated unlocking of locks.    The manual lock pulls on top of panel are too recessed to grab and pull.    The drivers door never comes up at all.</t>
  </si>
  <si>
    <t>1FTEW1E49KF</t>
  </si>
  <si>
    <t xml:space="preserve">3.5 ecoboost , water leaking inside cab floors from the AC, sunroof, or back window causing a potentially toxic condition as it holds under the carpet and padding  with no way to escape.   My truck has Cam phaser issues in that it rattles at idle and while driving Engine sounds like a diesel. </t>
  </si>
  <si>
    <t xml:space="preserve">F-150 - 2019. 3.5 ecoboost , water leaking inside cab floors from the AC, sunroof, or back window causing a potentially toxic condition as it holds under the carpet and padding  with no way to escape.   My truck has Cam phaser issues in that it rattles at idle and while driving Engine sounds like a diesel. </t>
  </si>
  <si>
    <t>2FMPK3K89JB</t>
  </si>
  <si>
    <t xml:space="preserve">The trim pieces surrounding the front and sides of the moon roof fly off vehicle when driving. Has happened 3 times now, twice at speed when a large truck passed from opposite direction and once at medium speed it with no passing vehicle. These flying pieces pose a threat to nearby vehicles, motorcyclists and pedestrians. Dealer repair and body shop employees have seen the results when repairing. No warning lights or messages. In initial Ford Case # CAS24094836 (May, 2019) repair was covered under warranty. Second repair 8/13/2019 I had to escalate thru Ford Customer Care to get covered under extended warranty. This time the parts flew off soon after leaving dealer body shop so had to go back for 3rd repair. Fourth repair done 9/6/2022 done by local body shop. </t>
  </si>
  <si>
    <t>MOONROOF MOLDING | DETACHED</t>
  </si>
  <si>
    <t xml:space="preserve">EDGE - 2018. The trim pieces surrounding the front and sides of the moon roof fly off vehicle when driving. Has happened 3 times now, twice at speed when a large truck passed from opposite direction and once at medium speed it with no passing vehicle. These flying pieces pose a threat to nearby vehicles, motorcyclists and pedestrians. Dealer repair and body shop employees have seen the results when repairing. No warning lights or messages. In initial Ford Case # CAS24094836 (May, 2019) repair was covered under warranty. Second repair 8/13/2019 I had to escalate thru Ford Customer Care to get covered under extended warranty. This time the parts flew off soon after leaving dealer body shop so had to go back for 3rd repair. Fourth repair done 9/6/2022 done by local body shop. </t>
  </si>
  <si>
    <t>The contact owns a 2020 Ford Escape. The contact stated that the driverâ€™s side door failed to close securely. The vehicle was taken to the dealer and the door latch was replaced; however, the failure recurred. The vehicle was not repaired. The manufacturer was made aware of the failure and referred the contact to file a complaint with the NHTSA Hotline. The failure mileage was unknown. The VIN was not available.</t>
  </si>
  <si>
    <t>Robin Ford</t>
  </si>
  <si>
    <t>ESCAPE - 2020. The contact owns a 2020 Ford Escape. The contact stated that the driverâ€™s side door failed to close securely. The vehicle was taken to the dealer and the door latch was replaced; however, the failure recurred. The vehicle was not repaired. The manufacturer was made aware of the failure and referred the contact to file a complaint with the NHTSA Hotline. The failure mileage was unknown. The VIN was not available.</t>
  </si>
  <si>
    <t xml:space="preserve">While driving at highway speed, both windshield trim covers flew off and away from our vehicle. Fortunately there were no cars behind us at the time but had there been that piece would have surely hit and potentially impacted their vehicle. I understand this is happening to many of the ford explorers on the road and it is extremely unsafe. </t>
  </si>
  <si>
    <t xml:space="preserve">EXPLORER - 2018. While driving at highway speed, both windshield trim covers flew off and away from our vehicle. Fortunately there were no cars behind us at the time but had there been that piece would have surely hit and potentially impacted their vehicle. I understand this is happening to many of the ford explorers on the road and it is extremely unsafe. </t>
  </si>
  <si>
    <t>Parts of the front windshield trim/seals on the passenger and driver's side have come off on their own.  Just noticed that I am missing substantial parts of the driver's side seal and the passenger side is cracked and missing in some areas.</t>
  </si>
  <si>
    <t>EXPLORER - 2018. Parts of the front windshield trim/seals on the passenger and driver's side have come off on their own.  Just noticed that I am missing substantial parts of the driver's side seal and the passenger side is cracked and missing in some areas.</t>
  </si>
  <si>
    <t>1FM5K8D89JG</t>
  </si>
  <si>
    <t>The contact called on behalf of her daughter who owns a 2018 Ford Explorer. The contact stated that after her daughter had placed her 8-month-old grandchild in a car seat in the second-row rear driverâ€™s side seat, she heard a loud banging sound coming from the vehicle. The contact's daughter, was outside of the vehicle at the time the failure occurred and noticed that the center of the rear windshield had exploded, projecting shattered pieces of glass that reached her grandchildâ€™s car seat. There was no injury sustained. The contact' daughter was able to drive the vehicle to her residence while her grandchild was transported by a family member. The dealer was notified of the failure but did not provide any assistance. The vehicle was not diagnosed or repaired. The manufacturer was notified of the failure, but no assistance was provided. The failure mileage was unknown.</t>
  </si>
  <si>
    <t>Hayford Ford Parts</t>
  </si>
  <si>
    <t>EXPLORER - 2018. The contact called on behalf of her daughter who owns a 2018 Ford Explorer. The contact stated that after her daughter had placed her 8-month-old grandchild in a car seat in the second-row rear driverâ€™s side seat, she heard a loud banging sound coming from the vehicle. The contact's daughter, was outside of the vehicle at the time the failure occurred and noticed that the center of the rear windshield had exploded, projecting shattered pieces of glass that reached her grandchildâ€™s car seat. There was no injury sustained. The contact' daughter was able to drive the vehicle to her residence while her grandchild was transported by a family member. The dealer was notified of the failure but did not provide any assistance. The vehicle was not diagnosed or repaired. The manufacturer was notified of the failure, but no assistance was provided. The failure mileage was unknown.</t>
  </si>
  <si>
    <t>1FM5K8D8XGG</t>
  </si>
  <si>
    <t>Right side windshield molding flew off on highway.</t>
  </si>
  <si>
    <t>EXPLORER - 2016. Right side windshield molding flew off on highway.</t>
  </si>
  <si>
    <t>1FM5K8F82FG</t>
  </si>
  <si>
    <t>Driver side windshield trim unexpectedly and instantaneously detached while traveling approximately 65 mph on interstate during daylight hours under dry conditions.   It flew off the vehicle creating cosmetic damage to driver door and mirror, landing in lane behind.  Part was lost on road somewhere and have not had it replaced or repaired.  It could have impacted a vehicle behind causing damage or dangerous condition for driver or other vehicles.  It has not been inspected and is in original condition after incident.  I became aware of similar complaints and felt need to register.  Estimated repair approximately $500.</t>
  </si>
  <si>
    <t>EXPLORER - 2015. Driver side windshield trim unexpectedly and instantaneously detached while traveling approximately 65 mph on interstate during daylight hours under dry conditions.   It flew off the vehicle creating cosmetic damage to driver door and mirror, landing in lane behind.  Part was lost on road somewhere and have not had it replaced or repaired.  It could have impacted a vehicle behind causing damage or dangerous condition for driver or other vehicles.  It has not been inspected and is in original condition after incident.  I became aware of similar complaints and felt need to register.  Estimated repair approximately $500.</t>
  </si>
  <si>
    <t>My Tailgate randomly opens while driving down the road.  Several times, tools have slid out the back of the truck bed.  This is a hazard to the trailing vehicles and costs me money in losses.  Ford has a recall, but people are still experiencing the same issue.  Ford will do nothing to guarantee the tailgate is fixed.</t>
  </si>
  <si>
    <t>F-150 - 2020. My Tailgate randomly opens while driving down the road.  Several times, tools have slid out the back of the truck bed.  This is a hazard to the trailing vehicles and costs me money in losses.  Ford has a recall, but people are still experiencing the same issue.  Ford will do nothing to guarantee the tailgate is fixed.</t>
  </si>
  <si>
    <t>3FA6P0RU0KR</t>
  </si>
  <si>
    <t>My trunk continues to open when the release button is not being employed. This morning, on my way to work, it happened about 8 times. I had to bungee the trunk latch to my license plate so I could drive. I found a forum online that this has been an issue w/ several other Fusions</t>
  </si>
  <si>
    <t>FUSION - 2019. My trunk continues to open when the release button is not being employed. This morning, on my way to work, it happened about 8 times. I had to bungee the trunk latch to my license plate so I could drive. I found a forum online that this has been an issue w/ several other Fusions</t>
  </si>
  <si>
    <t>Trim moulding right passenger front window.  The piece is not available as it flew off while driving down Highway on 25 June 2022.  We don't know what happened to the piece and if it struck anything/one traveling behind us.  No warning.  We replaced piece.</t>
  </si>
  <si>
    <t>EXPLORER - 2015. Trim moulding right passenger front window.  The piece is not available as it flew off while driving down Highway on 25 June 2022.  We don't know what happened to the piece and if it struck anything/one traveling behind us.  No warning.  We replaced piece.</t>
  </si>
  <si>
    <t>Passenger window trim piece came off while driving down interstate. I have seen a story that stated complaints about this were already being investigated so I felt I should report that it happened to me as well.</t>
  </si>
  <si>
    <t>EXPLORER - 2016. Passenger window trim piece came off while driving down interstate. I have seen a story that stated complaints about this were already being investigated so I felt I should report that it happened to me as well.</t>
  </si>
  <si>
    <t xml:space="preserve">The new Bronco has "smart wipers", this is what I have been told from the dealership. The when wipers are on constant Medium or High speed, after about 45 sec to 1 minute, the wipers resort to a slow intermittent feature. This happened to me during a very heavy rain on the morning of 2/8/23. This was a huge safety issue! When my wipers stopped on me this morning, I almost ran off the road due to the inability to see- super heavy rain.  After researching this issue, it is a very large, wide spread issue that many Bronco owners are experiencing. There are no warning lights, nor did the dealership say anything about this issue when I purchased the Bronco- 5 days ago. This needs to be a recall to replace the wiper motor to a standard motor and not a "smart motor".  I have owned many fords and this is the only one that I have owned that has this issue. </t>
  </si>
  <si>
    <t xml:space="preserve">BRONCO - 2022. The new Bronco has "smart wipers", this is what I have been told from the dealership. The when wipers are on constant Medium or High speed, after about 45 sec to 1 minute, the wipers resort to a slow intermittent feature. This happened to me during a very heavy rain on the morning of 2/8/23. This was a huge safety issue! When my wipers stopped on me this morning, I almost ran off the road due to the inability to see- super heavy rain.  After researching this issue, it is a very large, wide spread issue that many Bronco owners are experiencing. There are no warning lights, nor did the dealership say anything about this issue when I purchased the Bronco- 5 days ago. This needs to be a recall to replace the wiper motor to a standard motor and not a "smart motor".  I have owned many fords and this is the only one that I have owned that has this issue. </t>
  </si>
  <si>
    <t>The contact owns a 2017 Ford Explorer. The contact stated while driving approximately 65 MPH, the driverâ€™s side windshield trim panel suddenly dislodged from the vehicle. The vehicle was taken to the local dealer who replaced the trim panel. The contact stated that while driving on another occasion, the failure occurred with the passengerâ€™s side windshield trim panel. The vehicle was taken back to the local dealer who replaced the trim panel. The manufacturer was not notified of the failure. The VIN was not available. The failure mileage was 3,000.</t>
  </si>
  <si>
    <t>Koeppel Ford</t>
  </si>
  <si>
    <t>EXPLORER - 2017. The contact owns a 2017 Ford Explorer. The contact stated while driving approximately 65 MPH, the driverâ€™s side windshield trim panel suddenly dislodged from the vehicle. The vehicle was taken to the local dealer who replaced the trim panel. The contact stated that while driving on another occasion, the failure occurred with the passengerâ€™s side windshield trim panel. The vehicle was taken back to the local dealer who replaced the trim panel. The manufacturer was not notified of the failure. The VIN was not available. The failure mileage was 3,000.</t>
  </si>
  <si>
    <t xml:space="preserve">In November of 2022 on the highway the molding against the windshield that runs from the hood up to the rooftop flew off the vehicle. Luckily nobody was injured or no accident caused. Kerry Ford charged me $538.62... In February of 2023... Again, going down the highway the driver side molding against the windshield broke in half and another piece went flying off... Again, luckily no other damage or accident caused. I noticed this time there appeared to be velcro underneath at the bottom of the panel - Velcro? Not sure that seems appropriate. Again, Kerry Ford charging me another $446.00 to repair the driver side now - Hopefully Ford doesn't think Velcro is the answer. Meanwhile, I'm out nearly a $1000.00 because Ford has pieces flying off their vehicles... wonder how long until it causes a major accident or cost someone behind me their life? Better start a recall now instead of waiting for the worst to happen. </t>
  </si>
  <si>
    <t xml:space="preserve">EXPLORER - 2016. In November of 2022 on the highway the molding against the windshield that runs from the hood up to the rooftop flew off the vehicle. Luckily nobody was injured or no accident caused. Kerry Ford charged me $538.62... In February of 2023... Again, going down the highway the driver side molding against the windshield broke in half and another piece went flying off... Again, luckily no other damage or accident caused. I noticed this time there appeared to be velcro underneath at the bottom of the panel - Velcro? Not sure that seems appropriate. Again, Kerry Ford charging me another $446.00 to repair the driver side now - Hopefully Ford doesn't think Velcro is the answer. Meanwhile, I'm out nearly a $1000.00 because Ford has pieces flying off their vehicles... wonder how long until it causes a major accident or cost someone behind me their life? Better start a recall now instead of waiting for the worst to happen. </t>
  </si>
  <si>
    <t xml:space="preserve">The vehicle's wiper kept slowing down to a very very slow pace no matter what setting it was on. It caused the wipers to become so low it was ineffective in the rain and required constant changing of setting to reset, but would slow again in a minute or so. I was driving in the rain at highway speed and rain buildup caused me to exit the highway and drive on slower roads and even then visibility was hard to keep due to the problem keeping rain off  the windows. There were no alerts, no warnings, no signs. </t>
  </si>
  <si>
    <t xml:space="preserve">BRONCO - 2023. The vehicle's wiper kept slowing down to a very very slow pace no matter what setting it was on. It caused the wipers to become so low it was ineffective in the rain and required constant changing of setting to reset, but would slow again in a minute or so. I was driving in the rain at highway speed and rain buildup caused me to exit the highway and drive on slower roads and even then visibility was hard to keep due to the problem keeping rain off  the windows. There were no alerts, no warnings, no signs. </t>
  </si>
  <si>
    <t>1FMDE5DH2NL</t>
  </si>
  <si>
    <t>At the top 2 wiper speeds, the windshield wipers will slow down to speeds where I am unable to see. Itâ€™s extremely dangerous, especially at faster driving speeds.</t>
  </si>
  <si>
    <t>BRONCO - 2022. At the top 2 wiper speeds, the windshield wipers will slow down to speeds where I am unable to see. Itâ€™s extremely dangerous, especially at faster driving speeds.</t>
  </si>
  <si>
    <t>In below-freezing weather, the driver's side door latch of our 2018 Ford Expedition cannot be operated from the inside or outside of the vehicle, greatly limiting the occupant's ability to enter or exit the vehicle.  A Ford technician advised today that the latch would need to be replaced.  There were no indicators of a malfunction.  Similar year Ford F-150s are covered for this issue by Ford's Customer Satisfaction Program 18N03.    https://static.nhtsa.gov/odi/tsbs/2018/MC-10148744-9999.pdf</t>
  </si>
  <si>
    <t>EXPEDITION - 2018. In below-freezing weather, the driver's side door latch of our 2018 Ford Expedition cannot be operated from the inside or outside of the vehicle, greatly limiting the occupant's ability to enter or exit the vehicle.  A Ford technician advised today that the latch would need to be replaced.  There were no indicators of a malfunction.  Similar year Ford F-150s are covered for this issue by Ford's Customer Satisfaction Program 18N03.    https://static.nhtsa.gov/odi/tsbs/2018/MC-10148744-9999.pdf</t>
  </si>
  <si>
    <t xml:space="preserve">I have driven multiple times in the rain and when using the wipers, they slow down almost to a crawl impairing visibility. It doesn't matter what setting they are on, they slow down to the point that I am unable to see. I have to manually restart the wiping process each time, but the problem persists. It happens on all settings. It gets to the point that I don't feel safe driving it sometimes. </t>
  </si>
  <si>
    <t xml:space="preserve">BRONCO - 2022. I have driven multiple times in the rain and when using the wipers, they slow down almost to a crawl impairing visibility. It doesn't matter what setting they are on, they slow down to the point that I am unable to see. I have to manually restart the wiping process each time, but the problem persists. It happens on all settings. It gets to the point that I don't feel safe driving it sometimes. </t>
  </si>
  <si>
    <t>1FMEE5DP7PL</t>
  </si>
  <si>
    <t>While driving in heavy rain/snow, the windshield wipers will slow down or stop altogether until the wiper speed is changed manually.  This occurs at any speed setting - intermittent, slow, fast.  Very hazardous having to constantly manually vary the wiper speed to keep them operating.  Ford says that this is a feature intended to protect the wiper motor from excessive load.  Ford is trying to reinvent the wheel and has created an unsafe condition.</t>
  </si>
  <si>
    <t>BRONCO - 2023. While driving in heavy rain/snow, the windshield wipers will slow down or stop altogether until the wiper speed is changed manually.  This occurs at any speed setting - intermittent, slow, fast.  Very hazardous having to constantly manually vary the wiper speed to keep them operating.  Ford says that this is a feature intended to protect the wiper motor from excessive load.  Ford is trying to reinvent the wheel and has created an unsafe condition.</t>
  </si>
  <si>
    <t>Windshield pillar driverside flew off driving up interstate.</t>
  </si>
  <si>
    <t>EXPLORER - 2018. Windshield pillar driverside flew off driving up interstate.</t>
  </si>
  <si>
    <t>Traveling west on I90 out of Boston a piece of the bodywork (plastic trim sealing the windshield) on the passenger side of the car tore away and flew into the path of vehicles behind. The car has been inspected and repaired by a Ford dealer to the expense of $250 parts and labor. I have filed a complaint with Ford. They simply said that they would not pay for the damage. Nevertheless, this should not be happening. The bodywork should not failing while driving.  No police or insurance representatives have been involved. And there was no indication this would happen prior to the incident on Thursday, January 26, 2023.</t>
  </si>
  <si>
    <t>EXPLORER - 2017. Traveling west on I90 out of Boston a piece of the bodywork (plastic trim sealing the windshield) on the passenger side of the car tore away and flew into the path of vehicles behind. The car has been inspected and repaired by a Ford dealer to the expense of $250 parts and labor. I have filed a complaint with Ford. They simply said that they would not pay for the damage. Nevertheless, this should not be happening. The bodywork should not failing while driving.  No police or insurance representatives have been involved. And there was no indication this would happen prior to the incident on Thursday, January 26, 2023.</t>
  </si>
  <si>
    <t>The contact owns a 2020 Ford Escape. The contact stated while opening the front driver's side door, there was an abnormal popping and snapping sound while the door was being opened or closed. The contact stated that the failure made it more difficult to open and close the door securely. The contact stated that the window had also stopped operating and no longer was able to be raised or lowered. The contact had taken the vehicle to an independent mechanic where it was diagnosed and determined that the driver's side door spot weld had fractured and needed to be rewelded. The vehicle had not been repaired. The contact researched online and related the failure to NHTSA ID Number: 10201603 (Structure). The manufacturer had been informed of the failure. The failure mileage was 43,640.</t>
  </si>
  <si>
    <t>ESCAPE - 2020. The contact owns a 2020 Ford Escape. The contact stated while opening the front driver's side door, there was an abnormal popping and snapping sound while the door was being opened or closed. The contact stated that the failure made it more difficult to open and close the door securely. The contact stated that the window had also stopped operating and no longer was able to be raised or lowered. The contact had taken the vehicle to an independent mechanic where it was diagnosed and determined that the driver's side door spot weld had fractured and needed to be rewelded. The vehicle had not been repaired. The contact researched online and related the failure to NHTSA ID Number: 10201603 (Structure). The manufacturer had been informed of the failure. The failure mileage was 43,640.</t>
  </si>
  <si>
    <t>The contact owns a 2020 Ford Escape. The contact stated while driving at an undisclosed speed and making a right turn, another vehicle crashed into the front driver's side of the vehicle. The air bags did not deploy. The contact sustained whiplash and neck pain. The contact had not sought medical attention. The contact stated that upon attempting to open the front driver's door, the door failed to open immediately. The contact then pushed the door with excessive force and it opened. The contact related the failure to Ford Technical Service Bulletin Number: 22-2246. The contact was able to exit the vehicle.  A police report was filed. The contact's grand-son met her at the scene and assisted her with driving the vehicle to a nearby autobody center. The dealer and the manufacturer were not notified of the failure. The vehicle was not diagnosed nor repaired for air bags and door failure. The failure mileage was approximately 12,700.</t>
  </si>
  <si>
    <t>ESCAPE - 2020. The contact owns a 2020 Ford Escape. The contact stated while driving at an undisclosed speed and making a right turn, another vehicle crashed into the front driver's side of the vehicle. The air bags did not deploy. The contact sustained whiplash and neck pain. The contact had not sought medical attention. The contact stated that upon attempting to open the front driver's door, the door failed to open immediately. The contact then pushed the door with excessive force and it opened. The contact related the failure to Ford Technical Service Bulletin Number: 22-2246. The contact was able to exit the vehicle.  A police report was filed. The contact's grand-son met her at the scene and assisted her with driving the vehicle to a nearby autobody center. The dealer and the manufacturer were not notified of the failure. The vehicle was not diagnosed nor repaired for air bags and door failure. The failure mileage was approximately 12,700.</t>
  </si>
  <si>
    <t xml:space="preserve">When set to high speed the wipers after a brief period will "slow down to protect the wiper motor" or something, creating a situation where in even mild rain the car forces the wipers to slow down making it unsafe.  Clearly... Ford has severely under spec'd the wiper motor/gearbox hardware and "fixed" it with software making the vehicle unsafe where it will just randomly decide that high speed wiper's are not available anymore. </t>
  </si>
  <si>
    <t xml:space="preserve">BRONCO - 2022. When set to high speed the wipers after a brief period will "slow down to protect the wiper motor" or something, creating a situation where in even mild rain the car forces the wipers to slow down making it unsafe.  Clearly... Ford has severely under spec'd the wiper motor/gearbox hardware and "fixed" it with software making the vehicle unsafe where it will just randomly decide that high speed wiper's are not available anymore. </t>
  </si>
  <si>
    <t>The contact owns a 2022 Ford Bronco. The contact stated that while driving at an undisclosed speed during rainy weather, the windshield wipers failed to operate as needed. The vehicle was not diagnosed nor repaired by an independent mechanic or dealer. The manufacturer was not made aware of the failure. The failure mileage was unknown.</t>
  </si>
  <si>
    <t>BRONCO - 2022. The contact owns a 2022 Ford Bronco. The contact stated that while driving at an undisclosed speed during rainy weather, the windshield wipers failed to operate as needed. The vehicle was not diagnosed nor repaired by an independent mechanic or dealer. The manufacturer was not made aware of the failure. The failure mileage was unknown.</t>
  </si>
  <si>
    <t>1FMEE5DP3NL</t>
  </si>
  <si>
    <t>When driving with the windshield wipers on low speed, after about 30 seconds the wipers will stop and then go into "intermit" mode. To correct you have to turn the wipers from hi to lo, and then the exact same problem occurs. I did take the vehicle to the dealer who inspected and told me this is normal due to the "smart wiper system" that they are equipped with. This is a highly unsafe condition since its very hard to see in heavy rain</t>
  </si>
  <si>
    <t>BRONCO - 2022. When driving with the windshield wipers on low speed, after about 30 seconds the wipers will stop and then go into "intermit" mode. To correct you have to turn the wipers from hi to lo, and then the exact same problem occurs. I did take the vehicle to the dealer who inspected and told me this is normal due to the "smart wiper system" that they are equipped with. This is a highly unsafe condition since its very hard to see in heavy rain</t>
  </si>
  <si>
    <t>The passenger roof "A" pillar (lower half) blew off the vehicle at about 70 MPH. The pillar was not damaged prior to the failure and was not vibrating or making noise prior to suddenly blowing off.</t>
  </si>
  <si>
    <t>EXPLORER - 2018. The passenger roof "A" pillar (lower half) blew off the vehicle at about 70 MPH. The pillar was not damaged prior to the failure and was not vibrating or making noise prior to suddenly blowing off.</t>
  </si>
  <si>
    <t>Wind pulled the â€˜Aâ€™ pillar trim off the vehicle, breaking g the plastic trim and rubber gasket. This is a know problem that FORD has not issued a recall on, but should.</t>
  </si>
  <si>
    <t>EXPLORER - 2017. Wind pulled the â€˜Aâ€™ pillar trim off the vehicle, breaking g the plastic trim and rubber gasket. This is a know problem that FORD has not issued a recall on, but should.</t>
  </si>
  <si>
    <t>1FMEE5DP2NL</t>
  </si>
  <si>
    <t xml:space="preserve">After 30-50 seconds of operation, the wiper speed reduces significantly, regardless of how much rain is falling on the windshield. This is particularly problematic during heavy rain fall. When the speed of the wipers is reduced or increased, then returned to the previous position, they maintain adequate speed for another 30-50 seconds before the speed is reduced once more. </t>
  </si>
  <si>
    <t xml:space="preserve">BRONCO - 2022. After 30-50 seconds of operation, the wiper speed reduces significantly, regardless of how much rain is falling on the windshield. This is particularly problematic during heavy rain fall. When the speed of the wipers is reduced or increased, then returned to the previous position, they maintain adequate speed for another 30-50 seconds before the speed is reduced once more. </t>
  </si>
  <si>
    <t>1FM5K8GT6FG</t>
  </si>
  <si>
    <t xml:space="preserve">Windshield Trim:  My windshield trim began stripping off of my windshield as I was traveling on highway speeds on I-10 back in August 2022.  I managed to "glue" the trim back into place until getting to the dealership.  They informed me that it would be cheaper to replace the whole windshield since I had existing chips and a crack (through my insurance) than it would be to replace the trim.  Therefore, I filed a claim through my insurance and paid my $500 deductible to have the windshield and trim replaced.    Check Engine Light:  Throughout the life of my vehicle, I have had multiple episodes of Check Engine Light errors and "running lean codes."  More recently in October 2022 at 102,000 miles, I experienced check engine errors with running lean codes.  After $8k and 4 separate trips to the Ford Dealership from October 2022 to January 2023 to "fix" the problem by overhauling my engine and replacing sensors etc, the check engine light is gone (for now).  There is obviously a widespread problem with Ford Explorers and their check engine lights.  Ford Consumer Affairs will not provide financial support since they indicated that even though my vehicle is less than 150,000 miles, it is over their 7 year mark (mine just turned 8 years old).  I have copies of all receipts and are available upon request.  Rear Backup Camera: My camera has been glitching in and out (while in reverse) for the last year and is a safety concern. </t>
  </si>
  <si>
    <t xml:space="preserve">EXPLORER - 2015. Windshield Trim:  My windshield trim began stripping off of my windshield as I was traveling on highway speeds on I-10 back in August 2022.  I managed to "glue" the trim back into place until getting to the dealership.  They informed me that it would be cheaper to replace the whole windshield since I had existing chips and a crack (through my insurance) than it would be to replace the trim.  Therefore, I filed a claim through my insurance and paid my $500 deductible to have the windshield and trim replaced.    Check Engine Light:  Throughout the life of my vehicle, I have had multiple episodes of Check Engine Light errors and "running lean codes."  More recently in October 2022 at 102,000 miles, I experienced check engine errors with running lean codes.  After $8k and 4 separate trips to the Ford Dealership from October 2022 to January 2023 to "fix" the problem by overhauling my engine and replacing sensors etc, the check engine light is gone (for now).  There is obviously a widespread problem with Ford Explorers and their check engine lights.  Ford Consumer Affairs will not provide financial support since they indicated that even though my vehicle is less than 150,000 miles, it is over their 7 year mark (mine just turned 8 years old).  I have copies of all receipts and are available upon request.  Rear Backup Camera: My camera has been glitching in and out (while in reverse) for the last year and is a safety concern. </t>
  </si>
  <si>
    <t>1FM5K8D89FG</t>
  </si>
  <si>
    <t>Right "A pillar" cap broke off while driving on the freeway</t>
  </si>
  <si>
    <t>EXPLORER - 2015. Right "A pillar" cap broke off while driving on the freeway</t>
  </si>
  <si>
    <t>1FM5K8GT4FG</t>
  </si>
  <si>
    <t>The vertical black plastic trim piece along the side of the windshield on the drivers side of the car detached and flew away while driving on the highway.</t>
  </si>
  <si>
    <t>EXPLORER - 2015. The vertical black plastic trim piece along the side of the windshield on the drivers side of the car detached and flew away while driving on the highway.</t>
  </si>
  <si>
    <t>I was driving on the interstate at 65mph and the driverside windshield panel flew off. As far as I know, it did not hit any vehicles that were traveling behind me.</t>
  </si>
  <si>
    <t>EXPLORER - 2015. I was driving on the interstate at 65mph and the driverside windshield panel flew off. As far as I know, it did not hit any vehicles that were traveling behind me.</t>
  </si>
  <si>
    <t>I was driving on the interstate at 60 mph and the passenger side windshield panel flew off. As far as I know, it did not hit any vehicles that were traveling behind me.</t>
  </si>
  <si>
    <t>EXPLORER - 2015. I was driving on the interstate at 60 mph and the passenger side windshield panel flew off. As far as I know, it did not hit any vehicles that were traveling behind me.</t>
  </si>
  <si>
    <t>1FMEE5BP6PL</t>
  </si>
  <si>
    <t>The contact owns a 2023 Ford Bronco. The contact stated that while driving 70 MPH during rainy weather, the windshield wipers failed to operate as needed. The vehicle was taken to the dealer; however, the mechanic was unable to duplicate the failure. The vehicle was not repaired. The manufacturer was made aware of the failure. The failure mileage was approximately 100.</t>
  </si>
  <si>
    <t>Crossroads Ford of Apex</t>
  </si>
  <si>
    <t>BRONCO - 2023. The contact owns a 2023 Ford Bronco. The contact stated that while driving 70 MPH during rainy weather, the windshield wipers failed to operate as needed. The vehicle was taken to the dealer; however, the mechanic was unable to duplicate the failure. The vehicle was not repaired. The manufacturer was made aware of the failure. The failure mileage was approximately 100.</t>
  </si>
  <si>
    <t>Windshield trim piece covering passgener side windshield pillar flew off while driving at highway speed. Sounded like something hit the vehicle, but once we stopped, I realized a piece of the car had flown off.</t>
  </si>
  <si>
    <t>EXPLORER - 2017. Windshield trim piece covering passgener side windshield pillar flew off while driving at highway speed. Sounded like something hit the vehicle, but once we stopped, I realized a piece of the car had flown off.</t>
  </si>
  <si>
    <t>1FMCU0G64LU</t>
  </si>
  <si>
    <t>The contact owns a 2020 Ford Escape. The contact stated that there was an abnormal cracking sound coming from the front driverâ€™s side door hinge. The contact stated that the failure progressively worsened, with the front driverâ€™s side door being difficult to close properly. The contact also stated that the front driverâ€™s side window failed to roll down after several attempts. Upon investigation, the contact discovered that the window failure was also related to the door failure. The dealer was notified of the failure and provided an estimate for an inspection. The manufacturer was not notified of the failure. The vehicle was not repaired. The failure mileage was approximately 76,000.</t>
  </si>
  <si>
    <t>Lexington Park Ford</t>
  </si>
  <si>
    <t>ESCAPE - 2020. The contact owns a 2020 Ford Escape. The contact stated that there was an abnormal cracking sound coming from the front driverâ€™s side door hinge. The contact stated that the failure progressively worsened, with the front driverâ€™s side door being difficult to close properly. The contact also stated that the front driverâ€™s side window failed to roll down after several attempts. Upon investigation, the contact discovered that the window failure was also related to the door failure. The dealer was notified of the failure and provided an estimate for an inspection. The manufacturer was not notified of the failure. The vehicle was not repaired. The failure mileage was approximately 76,000.</t>
  </si>
  <si>
    <t>1FM5K8F87JG</t>
  </si>
  <si>
    <t>Our 2018 Ford Explorer windshield trim panel is partially detached. The detachment is on the passenger side lower corner of the windshield and continues up for 9 inches. No crash has occurred as of this time. I reported the detachment to our local Ford Dealer and they were unconcerned. We first noticed a litter detachment late Fall of 2022. The detachment had since extended up the windshield.</t>
  </si>
  <si>
    <t>EXPLORER - 2018. Our 2018 Ford Explorer windshield trim panel is partially detached. The detachment is on the passenger side lower corner of the windshield and continues up for 9 inches. No crash has occurred as of this time. I reported the detachment to our local Ford Dealer and they were unconcerned. We first noticed a litter detachment late Fall of 2022. The detachment had since extended up the windshield.</t>
  </si>
  <si>
    <t>1FM5K7F88HG</t>
  </si>
  <si>
    <t xml:space="preserve">While driving under 80 mph on the highway my passenger side panel flew off and almost hit the vehicle behind me. I was able to locate the panel after having to drive in reverse on the shoulder for a few minutes. This is my second ford explorer and it flew off on my drive side on the first vehicle. </t>
  </si>
  <si>
    <t xml:space="preserve">EXPLORER - 2017. While driving under 80 mph on the highway my passenger side panel flew off and almost hit the vehicle behind me. I was able to locate the panel after having to drive in reverse on the shoulder for a few minutes. This is my second ford explorer and it flew off on my drive side on the first vehicle. </t>
  </si>
  <si>
    <t>1FMDE5CH5NL</t>
  </si>
  <si>
    <t>As a concerned consumer, I was informed by the dealership that the new Bronco comes with "smart wipers" that automatically switch to a slow intermittent feature after running on constant Medium or High speed for around 45 seconds to a minute. However, during a heavy rain on the morning of 2/14/23, my wipers stopped on me, putting me in a dangerous situation where I almost ran off the road due to poor visibility. This is a major safety issue that needs to be addressed urgently. After researching, I discovered that this problem is widespread among Bronco owners and there are no warning lights to alert drivers of the issue. The dealership also failed to inform me of this problem when I purchased the vehicle just 5 days ago. As a loyal Ford customer, I am disappointed that this is the only Ford vehicle I have owned that has this issue. I strongly urge the company to recall and replace the "smart motor" wiper system with a standard motor to prevent further safety hazards.</t>
  </si>
  <si>
    <t>BRONCO - 2022. As a concerned consumer, I was informed by the dealership that the new Bronco comes with "smart wipers" that automatically switch to a slow intermittent feature after running on constant Medium or High speed for around 45 seconds to a minute. However, during a heavy rain on the morning of 2/14/23, my wipers stopped on me, putting me in a dangerous situation where I almost ran off the road due to poor visibility. This is a major safety issue that needs to be addressed urgently. After researching, I discovered that this problem is widespread among Bronco owners and there are no warning lights to alert drivers of the issue. The dealership also failed to inform me of this problem when I purchased the vehicle just 5 days ago. As a loyal Ford customer, I am disappointed that this is the only Ford vehicle I have owned that has this issue. I strongly urge the company to recall and replace the "smart motor" wiper system with a standard motor to prevent further safety hazards.</t>
  </si>
  <si>
    <t>1FM5K8GT0JG</t>
  </si>
  <si>
    <t xml:space="preserve">The contact owns a 2018 Ford Explorer. The contact stated while driving at approximately 60 MPH, the driverâ€™s side roof rail suddenly detached from the roof of the vehicle. The cause of the failure was not yet determined, and the vehicle was not yet repaired. The manufacturer was not notified of the failure and informed the contact that the VIN was not included in the NHTSA Campaign Number: 21V316000 (Structure). The contact stated that the vehicle had experienced the failure listed in the recall. The local dealer was not contacted. The failure mileage was 81,000.        </t>
  </si>
  <si>
    <t xml:space="preserve">EXPLORER - 2018. The contact owns a 2018 Ford Explorer. The contact stated while driving at approximately 60 MPH, the driverâ€™s side roof rail suddenly detached from the roof of the vehicle. The cause of the failure was not yet determined, and the vehicle was not yet repaired. The manufacturer was not notified of the failure and informed the contact that the VIN was not included in the NHTSA Campaign Number: 21V316000 (Structure). The contact stated that the vehicle had experienced the failure listed in the recall. The local dealer was not contacted. The failure mileage was 81,000.        </t>
  </si>
  <si>
    <t>1FMDE5CH1NL</t>
  </si>
  <si>
    <t>During heavy rain or snow fall I turn my wipers to full power mode, but the Ford Bronco will automatically sometimes slow down and stop completely the wipers during the middle of the storm. The first time this happened I almost crashed because I suddenly could not see out of my windshield because the wipers were too slow (or completely stopped). This is so dangerous and I was only driving 30mph. This now happens consistently, and I have to turn the wipers on/off to clear rain/snow off my windshield to allow me to drive. It is distracting to turn wipers on/off consistently while driving during heavy storms. This urgently needs an immediate recall/fix.</t>
  </si>
  <si>
    <t>BRONCO - 2022. During heavy rain or snow fall I turn my wipers to full power mode, but the Ford Bronco will automatically sometimes slow down and stop completely the wipers during the middle of the storm. The first time this happened I almost crashed because I suddenly could not see out of my windshield because the wipers were too slow (or completely stopped). This is so dangerous and I was only driving 30mph. This now happens consistently, and I have to turn the wipers on/off to clear rain/snow off my windshield to allow me to drive. It is distracting to turn wipers on/off consistently while driving during heavy storms. This urgently needs an immediate recall/fix.</t>
  </si>
  <si>
    <t>1FT6W1EV8NW</t>
  </si>
  <si>
    <t xml:space="preserve">As I was driving down the road, my sun roof seems to have spontaneously exploded. I am unaware of anything specific hitting the car. </t>
  </si>
  <si>
    <t xml:space="preserve">F-150 - 2022. As I was driving down the road, my sun roof seems to have spontaneously exploded. I am unaware of anything specific hitting the car. </t>
  </si>
  <si>
    <t xml:space="preserve">Brake light stop switch replaced 2/2/23. Now brake lights cut off if any pressure is released but foot is not removed from brake pedal. Additional harder pressure is required for brake lights to come back on. Brake lights will flicker and then cut off while foot is on brake pedal. Intermittently comes on as it should. This is an extreme safety hazard. </t>
  </si>
  <si>
    <t>BRAKE LIGHT | MALFUNCTION</t>
  </si>
  <si>
    <t xml:space="preserve">MUSTANG - 2020. Brake light stop switch replaced 2/2/23. Now brake lights cut off if any pressure is released but foot is not removed from brake pedal. Additional harder pressure is required for brake lights to come back on. Brake lights will flicker and then cut off while foot is on brake pedal. Intermittently comes on as it should. This is an extreme safety hazard. </t>
  </si>
  <si>
    <t>1FM5K7F82GG</t>
  </si>
  <si>
    <t>Windshield post molding flew off and damaged our mirror at 70MPH.  I took it to the Ford dealer and they have had a number of these incidents, but they still charged me $335.</t>
  </si>
  <si>
    <t>EXPLORER - 2016. Windshield post molding flew off and damaged our mirror at 70MPH.  I took it to the Ford dealer and they have had a number of these incidents, but they still charged me $335.</t>
  </si>
  <si>
    <t>1FMEE5EP9ML</t>
  </si>
  <si>
    <t xml:space="preserve">When driving in light, moderate, and heavy rain, the wipers fail to operate properly causing a loss in visibility and significant risk of accident. Specifically, when the wipers are on the fast intermittent, slow constant on, or fast constant on, they operate as expected for 45-80 seconds after which the wipers begin to slow down and stop. The wipers must be physically turned off and back on the make them work again, only to have the issue continue to occur after another 45-80 seconds.   While driving at freeway speeds in moderate rain, this issue has caused numerous dangerous situations where my visibility has been reduced significantly. </t>
  </si>
  <si>
    <t xml:space="preserve">BRONCO - 2021. When driving in light, moderate, and heavy rain, the wipers fail to operate properly causing a loss in visibility and significant risk of accident. Specifically, when the wipers are on the fast intermittent, slow constant on, or fast constant on, they operate as expected for 45-80 seconds after which the wipers begin to slow down and stop. The wipers must be physically turned off and back on the make them work again, only to have the issue continue to occur after another 45-80 seconds.   While driving at freeway speeds in moderate rain, this issue has caused numerous dangerous situations where my visibility has been reduced significantly. </t>
  </si>
  <si>
    <t>The A pillars, which are the moldings on the left and right side of the windshield, began to come detached from the vehicle while driving down the Interstate at 70 mph. Only one clip was left to hold it on. I had to reduce speed to 40 mph on a very busy interstate until I could exit the interstate. These clips are similar to those used on the roof rails of this vehicle which was part of two previous recalls. Body parts detaching from the vehicle while driving at high speeds down an interstate should certainly constitute a safety concern. From what I understand from the Ford dealership, this has been a problem for a couple of years now that Ford has chosen not to address. It is currently being held on with duct tape until these can be replaced.</t>
  </si>
  <si>
    <t>EXPLORER - 2016. The A pillars, which are the moldings on the left and right side of the windshield, began to come detached from the vehicle while driving down the Interstate at 70 mph. Only one clip was left to hold it on. I had to reduce speed to 40 mph on a very busy interstate until I could exit the interstate. These clips are similar to those used on the roof rails of this vehicle which was part of two previous recalls. Body parts detaching from the vehicle while driving at high speeds down an interstate should certainly constitute a safety concern. From what I understand from the Ford dealership, this has been a problem for a couple of years now that Ford has chosen not to address. It is currently being held on with duct tape until these can be replaced.</t>
  </si>
  <si>
    <t>Windshield wipers slow down and then stop while in either high or low switch position regardless of amount of moisture on windshield.  The only way to get the wipers to continue is to turn the wipers off and then on again.</t>
  </si>
  <si>
    <t>BRONCO - 2022. Windshield wipers slow down and then stop while in either high or low switch position regardless of amount of moisture on windshield.  The only way to get the wipers to continue is to turn the wipers off and then on again.</t>
  </si>
  <si>
    <t xml:space="preserve">I was on I-10 between Phoenix and Tucson southbound.  I heard a thumping noise but could not see anything wrong.  Then there was a loud bang and I thought a semi had kicked up something though I saw nothing in the air.  I was doing 75mph the posted speed but there was a cross wind.  When I arrived home in Oro Valley i noticed the right, front passenger windshield entire trim was gone! Upon looking for a replacement part I noticed that I am not alone with this problem so I am reporting it.  I would suspect many others have this problem but do not. Anyhow it is a safety issue.  It is a large part to have this debris fly into another vehicle. </t>
  </si>
  <si>
    <t xml:space="preserve">EXPLORER - 2016. I was on I-10 between Phoenix and Tucson southbound.  I heard a thumping noise but could not see anything wrong.  Then there was a loud bang and I thought a semi had kicked up something though I saw nothing in the air.  I was doing 75mph the posted speed but there was a cross wind.  When I arrived home in Oro Valley i noticed the right, front passenger windshield entire trim was gone! Upon looking for a replacement part I noticed that I am not alone with this problem so I am reporting it.  I would suspect many others have this problem but do not. Anyhow it is a safety issue.  It is a large part to have this debris fly into another vehicle. </t>
  </si>
  <si>
    <t>1FM5K8HT3HG</t>
  </si>
  <si>
    <t xml:space="preserve">piller moldings between the front and rear windows became loose and one came off.  this creates a hazard to other vehicles on the road. we had them replaced by Earnhardt ford in Chandler AZ on 2/10 2023. . </t>
  </si>
  <si>
    <t xml:space="preserve">EXPLORER - 2017. piller moldings between the front and rear windows became loose and one came off.  this creates a hazard to other vehicles on the road. we had them replaced by Earnhardt ford in Chandler AZ on 2/10 2023. . </t>
  </si>
  <si>
    <t>1FMEE5DP4NL</t>
  </si>
  <si>
    <t xml:space="preserve">While driving in a hard rain/snow mix in central Wisconsin on February 14th 2023, I had to set my wipers to high in order to maintain safe visual clarity of my surroundings.  For unknown reasons, my wipers would progressively slow to a standstill.  The only way to maintain wiper function was to keep one hand on the wiper control and manually turn it from one function to the next to wake the system up and make it work again.  After about a minute of working, it would slow and stall again.  This felt very dangerous and clearly WILL cause many accidents if left unaddressed.  </t>
  </si>
  <si>
    <t xml:space="preserve">BRONCO - 2022. While driving in a hard rain/snow mix in central Wisconsin on February 14th 2023, I had to set my wipers to high in order to maintain safe visual clarity of my surroundings.  For unknown reasons, my wipers would progressively slow to a standstill.  The only way to maintain wiper function was to keep one hand on the wiper control and manually turn it from one function to the next to wake the system up and make it work again.  After about a minute of working, it would slow and stall again.  This felt very dangerous and clearly WILL cause many accidents if left unaddressed.  </t>
  </si>
  <si>
    <t>On December 19, 2022, while driving to work in the morning on Interstate 580 I heard some cracking noises coming from outside my vehicle then all of a sudden I see something fly off the right side of my windshield. I immediately looked in my rearview mirror and see a piece of what appeared to be plastic bouncing off the ground luckily no one was hurt nor did it hit another car but it could have easily considering the force with which it ripped off. Once I arrived at work I noticed the right side of the windshield trim panel was gone there were no warning lights or alert notices on the vehicle prior to this incident. I had this same piece replaced approx 3-4 years ago believing that it was our fault (per the service department at the Ford dealership) for driving the truck through a brush-type carwash since then we NEVER returned to those types of carwashes. The car is available for inspection as we have not had the part replaced. In January I came across a news article in USA TODAY regarding this same issue occuring to others yet no recall has been issued!</t>
  </si>
  <si>
    <t>EXPLORER - 2017. On December 19, 2022, while driving to work in the morning on Interstate 580 I heard some cracking noises coming from outside my vehicle then all of a sudden I see something fly off the right side of my windshield. I immediately looked in my rearview mirror and see a piece of what appeared to be plastic bouncing off the ground luckily no one was hurt nor did it hit another car but it could have easily considering the force with which it ripped off. Once I arrived at work I noticed the right side of the windshield trim panel was gone there were no warning lights or alert notices on the vehicle prior to this incident. I had this same piece replaced approx 3-4 years ago believing that it was our fault (per the service department at the Ford dealership) for driving the truck through a brush-type carwash since then we NEVER returned to those types of carwashes. The car is available for inspection as we have not had the part replaced. In January I came across a news article in USA TODAY regarding this same issue occuring to others yet no recall has been issued!</t>
  </si>
  <si>
    <t>1FTEW1EG0JK</t>
  </si>
  <si>
    <t xml:space="preserve">The wiper motor has failed. Yes, it is available for inspection. This is a safety issue as rain or snow cannot be cleared for visibility during inclement weather. No, it has not yet been inspected by the dealer. There are no warning lamps or indicators associated with the failure. It first started to appear as degraded performance (slow moving) in December of 2022 and has progressively gotten worse. </t>
  </si>
  <si>
    <t xml:space="preserve">F-150 - 2018. The wiper motor has failed. Yes, it is available for inspection. This is a safety issue as rain or snow cannot be cleared for visibility during inclement weather. No, it has not yet been inspected by the dealer. There are no warning lamps or indicators associated with the failure. It first started to appear as degraded performance (slow moving) in December of 2022 and has progressively gotten worse. </t>
  </si>
  <si>
    <t>1FDFE4FC6KD</t>
  </si>
  <si>
    <t xml:space="preserve">The contact owns a 2019 Ford E-450. The contact stated that the passenger's side rear door frame had detached. The vehicle was not diagnosed nor repaired by an independent mechanic or dealer. The manufacturer was not made aware of the failure. The failure mileage was approximately 155,533. The VIN was invalid. </t>
  </si>
  <si>
    <t xml:space="preserve">E-450 - 2019. The contact owns a 2019 Ford E-450. The contact stated that the passenger's side rear door frame had detached. The vehicle was not diagnosed nor repaired by an independent mechanic or dealer. The manufacturer was not made aware of the failure. The failure mileage was approximately 155,533. The VIN was invalid. </t>
  </si>
  <si>
    <t>1FDFE4FS0KD</t>
  </si>
  <si>
    <t xml:space="preserve">The contact owns aÂ 2019 Ford E-450. The contact stated that the passenger's side rear door frame detached. The vehicle was taken to an independent mechanic who replaced the door rivets. The manufacturer was not made aware of the failure. The failure mileage was approximately 111,059. </t>
  </si>
  <si>
    <t xml:space="preserve">E-450 - 2019. The contact owns aÂ 2019 Ford E-450. The contact stated that the passenger's side rear door frame detached. The vehicle was taken to an independent mechanic who replaced the door rivets. The manufacturer was not made aware of the failure. The failure mileage was approximately 111,059. </t>
  </si>
  <si>
    <t xml:space="preserve">The windshield wipers have some sort of system that will automatically slow or increase their speed from what I can tell but the system is not working as intended or if working right is downright unsafe.  This morning I had heavy rain in my area and moved the setting to the highest and fastest it could go, after about 20-30 seconds it would automatically slow itself down to where it would only wipe every 3 seconds or so which during the heavy rain was not enough and I could not see.  To "reset" the automatic system I would have to cycle the intensity modes on the wipers up and down every 30 seconds or so to keep my blades moving fast enough to repel the water off the windows.  From reading other forum posts a lot of people are having this issue and FORD is blowing it off to customers who take them in for repair or to be looked at for this issue.  This needs to fixed and mandated from you all to fix at this point before someone gets seriously injured from this issue. </t>
  </si>
  <si>
    <t xml:space="preserve">BRONCO - 2022. The windshield wipers have some sort of system that will automatically slow or increase their speed from what I can tell but the system is not working as intended or if working right is downright unsafe.  This morning I had heavy rain in my area and moved the setting to the highest and fastest it could go, after about 20-30 seconds it would automatically slow itself down to where it would only wipe every 3 seconds or so which during the heavy rain was not enough and I could not see.  To "reset" the automatic system I would have to cycle the intensity modes on the wipers up and down every 30 seconds or so to keep my blades moving fast enough to repel the water off the windows.  From reading other forum posts a lot of people are having this issue and FORD is blowing it off to customers who take them in for repair or to be looked at for this issue.  This needs to fixed and mandated from you all to fix at this point before someone gets seriously injured from this issue. </t>
  </si>
  <si>
    <t xml:space="preserve">Soft top leaks when it rains. Contacted local Ford Dealership and they have advised a design flaw from Ford, that they cannnot fix. Contacted Ford Motor Co. to advise of problem. They claim they are unaware of such issue and no fix at this time. </t>
  </si>
  <si>
    <t>SOFT TOP | DESIGN / WATER LEAK</t>
  </si>
  <si>
    <t xml:space="preserve">BRONCO - 2022. Soft top leaks when it rains. Contacted local Ford Dealership and they have advised a design flaw from Ford, that they cannnot fix. Contacted Ford Motor Co. to advise of problem. They claim they are unaware of such issue and no fix at this time. </t>
  </si>
  <si>
    <t>1FM5K7BH1GG</t>
  </si>
  <si>
    <t xml:space="preserve">Windshield trim pieces flying off while driving down the highway. </t>
  </si>
  <si>
    <t xml:space="preserve">EXPLORER - 2016. Windshield trim pieces flying off while driving down the highway. </t>
  </si>
  <si>
    <t>1FTEW1E41KF</t>
  </si>
  <si>
    <t xml:space="preserve">Rear tailgate opens when door opens without activating the remote/automatic feature that opens the tailgate. It also opens when Iâ€™m traveling in traffic. Itâ€™s a danger to me and traffic if something is in my truck bed or even if nothing is in there and it opens and someone is too close it will hit there vehicle </t>
  </si>
  <si>
    <t xml:space="preserve">F-150 - 2019. Rear tailgate opens when door opens without activating the remote/automatic feature that opens the tailgate. It also opens when Iâ€™m traveling in traffic. Itâ€™s a danger to me and traffic if something is in my truck bed or even if nothing is in there and it opens and someone is too close it will hit there vehicle </t>
  </si>
  <si>
    <t>1FDME5CP9PL</t>
  </si>
  <si>
    <t xml:space="preserve">The wipers will slow down to almost a complete stop after approximately 1 minute of operation no matter what setting they are on (constant or intermittent) no matter how much rain is on the windshield on my 2023 Ford Bronco. This issue requires the driver to constantly adjust the wiper switch to keep the wipers operating to keep the windshield clear.  Ford has issued a SSM on this issue for 2021-2022 Models, but does not appear to be considering this a safety problem. Text of SSM: "2021-2022 Bronco vehicles are equipped with a smart windshield wiper motor, which has the capability of sensing load of the wiper blades coming across the windshield glass. As a result of this operational characteristic/design, the operation may not be what is expected in certain conditions. The vehicle is programmed with protection features to prevent damage to the wiper motor in case of overheating, operation with dry windshields, or obstructions to the wiper blade (snow, ice, etc.). In such conditions, the wiper motor will temporarily reduce its speed and/or reduce area of cleaning until the condition is no longer present."  </t>
  </si>
  <si>
    <t xml:space="preserve">BRONCO - 2023. The wipers will slow down to almost a complete stop after approximately 1 minute of operation no matter what setting they are on (constant or intermittent) no matter how much rain is on the windshield on my 2023 Ford Bronco. This issue requires the driver to constantly adjust the wiper switch to keep the wipers operating to keep the windshield clear.  Ford has issued a SSM on this issue for 2021-2022 Models, but does not appear to be considering this a safety problem. Text of SSM: "2021-2022 Bronco vehicles are equipped with a smart windshield wiper motor, which has the capability of sensing load of the wiper blades coming across the windshield glass. As a result of this operational characteristic/design, the operation may not be what is expected in certain conditions. The vehicle is programmed with protection features to prevent damage to the wiper motor in case of overheating, operation with dry windshields, or obstructions to the wiper blade (snow, ice, etc.). In such conditions, the wiper motor will temporarily reduce its speed and/or reduce area of cleaning until the condition is no longer present."  </t>
  </si>
  <si>
    <t>We bought this new Ford Escape at Malloy Ford in December 2019.  It now has just under 21,000 miles.  We have never had any prior wiper problem.  Our Escape is a Titanium model with intermittent wipers that adjust automatically to whatever speed is needed to clear whatever amount of rain is hitting the windshield. On January 31, 2023, we made a trip from Falls Church, VA to our home in Slanesville, WV.  The trip started out with intermittent rain, so our wipers were on â€“ sometimes in the intermittent position and sometimes on full time at regular speed.   As we passed through Winchester, VA, the rain had stopped but the wiper control was still in the intermittent position.  We proceeded north on 522 and headed west on 127 toward Slanesville for several miles.  At that point the wipers had not moved for a number of miles, with the control lever still in the intermittent position. Suddenly, without me touching the wiper control at all, the wipers jumped up especially quickly and especially far and stayed in the up position.  The driverâ€™s side wiper actually moved past the windshield post so the tip of the wiper was off the windshield and flapping in the wind.  After remaining in this extreme up position for several seconds the wipers moved back down to the cowl and then back up to the same extreme up position where they held in place.  At this point I moved the wiper control from the intermittent position to the â€œoffâ€ position, at which time the driverâ€™s side wiper moved back down to the cowl and the passenger side wiper remained up in the extreme upright position.  The wipers remained in these different positions for several more miles until we arrived home, and they stayed in these positions when I shut off the car. I called my mechanic who told me I could move the passenger side wiper by hand to its down position and restart the car to see what happened.  When I did this the wipers stayed down at the cowl because the control was still â€œoff.â€  When I moved the contr</t>
  </si>
  <si>
    <t>ESCAPE - 2019. We bought this new Ford Escape at Malloy Ford in December 2019.  It now has just under 21,000 miles.  We have never had any prior wiper problem.  Our Escape is a Titanium model with intermittent wipers that adjust automatically to whatever speed is needed to clear whatever amount of rain is hitting the windshield. On January 31, 2023, we made a trip from Falls Church, VA to our home in Slanesville, WV.  The trip started out with intermittent rain, so our wipers were on â€“ sometimes in the intermittent position and sometimes on full time at regular speed.   As we passed through Winchester, VA, the rain had stopped but the wiper control was still in the intermittent position.  We proceeded north on 522 and headed west on 127 toward Slanesville for several miles.  At that point the wipers had not moved for a number of miles, with the control lever still in the intermittent position. Suddenly, without me touching the wiper control at all, the wipers jumped up especially quickly and especially far and stayed in the up position.  The driverâ€™s side wiper actually moved past the windshield post so the tip of the wiper was off the windshield and flapping in the wind.  After remaining in this extreme up position for several seconds the wipers moved back down to the cowl and then back up to the same extreme up position where they held in place.  At this point I moved the wiper control from the intermittent position to the â€œoffâ€ position, at which time the driverâ€™s side wiper moved back down to the cowl and the passenger side wiper remained up in the extreme upright position.  The wipers remained in these different positions for several more miles until we arrived home, and they stayed in these positions when I shut off the car. I called my mechanic who told me I could move the passenger side wiper by hand to its down position and restart the car to see what happened.  When I did this the wipers stayed down at the cowl because the control was still â€œoff.â€  When I moved the contr</t>
  </si>
  <si>
    <t>1FMDE5CP0PL</t>
  </si>
  <si>
    <t xml:space="preserve">This seems to be a very common and reproducible issue that Ford Motor Company has yet to address.  Here is an clip from a Bronco forum that I follow, and there are literally pages and pages of owners reporting the same issue.  This happened to me last night during freezing rain.  It was not just an inconvenience, but extremely dangerous!  Doing 65-70 on the highway with medium/light rain and the wipers on my Bronco kept changing speed and slowing substantially over time. I had to constantly switch speeds, change the setting on the stalk just to keep them going at times. It was terrifying.   @Ford this is legitimately worrying and I do not feel safe taking trips or driving with this.  I have seen other threads with this issue but to experience it is a totally different feeling. Anyone else experience this or have had the issue fixed? It's any setting, the continuous, the rain detecting, any one and it slows super slow over maybe 3-5 minutes almost to a crawl. This truck has never been off road or beat on. It did this over an hour highway drive and about an hour around town on one trip. </t>
  </si>
  <si>
    <t xml:space="preserve">BRONCO - 2023. This seems to be a very common and reproducible issue that Ford Motor Company has yet to address.  Here is an clip from a Bronco forum that I follow, and there are literally pages and pages of owners reporting the same issue.  This happened to me last night during freezing rain.  It was not just an inconvenience, but extremely dangerous!  Doing 65-70 on the highway with medium/light rain and the wipers on my Bronco kept changing speed and slowing substantially over time. I had to constantly switch speeds, change the setting on the stalk just to keep them going at times. It was terrifying.   @Ford this is legitimately worrying and I do not feel safe taking trips or driving with this.  I have seen other threads with this issue but to experience it is a totally different feeling. Anyone else experience this or have had the issue fixed? It's any setting, the continuous, the rain detecting, any one and it slows super slow over maybe 3-5 minutes almost to a crawl. This truck has never been off road or beat on. It did this over an hour highway drive and about an hour around town on one trip. </t>
  </si>
  <si>
    <t>1FMEE5DHXNL</t>
  </si>
  <si>
    <t xml:space="preserve">Wipers slow to a very delayed intermittent speed after around 40 seconds. This problem doesnâ€™t just happen once in a while, it happens every time I use them. It is extremely dangerous when wipers suddenly stop in heavy rain or sleet, in highway traffic, because the driver instantly cannot see the road. This is a very serious problem. </t>
  </si>
  <si>
    <t xml:space="preserve">BRONCO - 2022. Wipers slow to a very delayed intermittent speed after around 40 seconds. This problem doesnâ€™t just happen once in a while, it happens every time I use them. It is extremely dangerous when wipers suddenly stop in heavy rain or sleet, in highway traffic, because the driver instantly cannot see the road. This is a very serious problem. </t>
  </si>
  <si>
    <t xml:space="preserve">Windshield wipers will not completely shut off. Wipers come on approximately every 12 seconds after being turned to the off setting. Besides being irritating, it eventually will wear down the wiper blades and scratch the windshield which becomes a safety concern. Searching the internet this seems to have been a chronic problem with the combination wiper/turn singal switch on Ford F-150 dating back several years. </t>
  </si>
  <si>
    <t xml:space="preserve">F-150 - 2018. Windshield wipers will not completely shut off. Wipers come on approximately every 12 seconds after being turned to the off setting. Besides being irritating, it eventually will wear down the wiper blades and scratch the windshield which becomes a safety concern. Searching the internet this seems to have been a chronic problem with the combination wiper/turn singal switch on Ford F-150 dating back several years. </t>
  </si>
  <si>
    <t>3FMTK4SX6MM</t>
  </si>
  <si>
    <t>Hood latch on vehicle failed.  When opening hood to access the frunk (either thru manual hood release, or electronic release on car screen), hood unlocks halfway, and then is in a state where it can neither be opened or closed.  Car has questionable safety once hood latch is in this state, as it is partially open and will not relatch.    My car is currently at dealer for replacement of striker, hood latch, and actuator components under warranty.</t>
  </si>
  <si>
    <t>MUSTANG MACH E - 2021. Hood latch on vehicle failed.  When opening hood to access the frunk (either thru manual hood release, or electronic release on car screen), hood unlocks halfway, and then is in a state where it can neither be opened or closed.  Car has questionable safety once hood latch is in this state, as it is partially open and will not relatch.    My car is currently at dealer for replacement of striker, hood latch, and actuator components under warranty.</t>
  </si>
  <si>
    <t xml:space="preserve">The sunroof will leak through both the rear passanger seatbelt assembly which could damage the integrity of the seatbelt and/or seatbelt mount. Additionally, water will come out of the microphone/sunroof controls above the driver, which can cause the driver to become distracted and/or momentarily visually impaired. There are multiple posts in forums about this issue and I think it should be addressed by the NHTSA. </t>
  </si>
  <si>
    <t xml:space="preserve">F-150 - 2020. The sunroof will leak through both the rear passanger seatbelt assembly which could damage the integrity of the seatbelt and/or seatbelt mount. Additionally, water will come out of the microphone/sunroof controls above the driver, which can cause the driver to become distracted and/or momentarily visually impaired. There are multiple posts in forums about this issue and I think it should be addressed by the NHTSA. </t>
  </si>
  <si>
    <t xml:space="preserve">Wiper slow down ( wipe every 30 seconds) during heavy rain even when set to high speed.  This occurs after a few minutes of operation and is intermittent. </t>
  </si>
  <si>
    <t xml:space="preserve">BRONCO - 2022. Wiper slow down ( wipe every 30 seconds) during heavy rain even when set to high speed.  This occurs after a few minutes of operation and is intermittent. </t>
  </si>
  <si>
    <t>1FMEE5BP5NL</t>
  </si>
  <si>
    <t>Wipers will slow down because of resistance setting during hard rain sleep or snow. When put on the fastest setting they will slow down after 30 seconds and you are constantly needing to adjust the wipers during low visibility conditions. This is a huge distraction while I drive.</t>
  </si>
  <si>
    <t>BRONCO - 2022. Wipers will slow down because of resistance setting during hard rain sleep or snow. When put on the fastest setting they will slow down after 30 seconds and you are constantly needing to adjust the wipers during low visibility conditions. This is a huge distraction while I drive.</t>
  </si>
  <si>
    <t>1FMDE5CP6NL</t>
  </si>
  <si>
    <t>When operating the vehicle in the rain, the wipers will start to slow down between 30-60 seconds after turning them on.  In a driving rain this becomes a safety concern as I have to turn the wipers off then back on.  If the wipers are set to always on rather than intermittent, they should not behave like this.  This problem has been reported by numerous owners on a Bronco fan site on the Internet affecting all model years.  The owners manual claims this is a feature to prevent damage to the motor, but the wipers should never stop on their own while driving in the rain or snow.</t>
  </si>
  <si>
    <t>BRONCO - 2022. When operating the vehicle in the rain, the wipers will start to slow down between 30-60 seconds after turning them on.  In a driving rain this becomes a safety concern as I have to turn the wipers off then back on.  If the wipers are set to always on rather than intermittent, they should not behave like this.  This problem has been reported by numerous owners on a Bronco fan site on the Internet affecting all model years.  The owners manual claims this is a feature to prevent damage to the motor, but the wipers should never stop on their own while driving in the rain or snow.</t>
  </si>
  <si>
    <t>1FM5K7DH2HG</t>
  </si>
  <si>
    <t xml:space="preserve">A pillar window trim fails to remain affixed to the vehicle.  After just a year of new vehicle ownership, on at least 15 different occasions, my passenger side "A" window trim or driver's side window trim would fly off while in travel.  This usually occurs on the highway at any speeds exceeding 40 mph. I feel that this creates a safety issue and a financial burden as the piece and sometimes the mounting bracket have to be purchased at each incident.  The safety issues are a somewhat large part of the vehicle separates and goes flying into any following traffic.  The separation from the vehicle is usually a noisy and distracting affair for the operator/driver.  Further, following traffic has to avoid the now airborne part.  An additional safety concern is the missing part exposes the edges of the windshield, possibly affecting the integrity of the windshield, not to mention little protection from rain, water or snow.  Lastly, the missing part creates a very unsightly vehicle.  Attached are pictures of my vehicle without the part and my 2023-2022 eBay purchases. The document shows 6 replacements/purchases in just over a one year period.  I have purchased both very expensive OEM parts and after market parts, with the same unfortunate results.  I am not an engineer, but it appears that poor design allows 45+ mph wind to get under the trim, forcing it away and off the windshield pillar.  Please, consult with any 2011-2019 Ford Explorer owner and I'm sure they have a similar story.  I make a habit of looking at other Ford Explorers on the road and at least half the affected years vehicles are missing the windshield trim.  I'm not one that complains frequently, but this is ridiculous and potentially dangerous. </t>
  </si>
  <si>
    <t xml:space="preserve">EXPLORER - 2017. A pillar window trim fails to remain affixed to the vehicle.  After just a year of new vehicle ownership, on at least 15 different occasions, my passenger side "A" window trim or driver's side window trim would fly off while in travel.  This usually occurs on the highway at any speeds exceeding 40 mph. I feel that this creates a safety issue and a financial burden as the piece and sometimes the mounting bracket have to be purchased at each incident.  The safety issues are a somewhat large part of the vehicle separates and goes flying into any following traffic.  The separation from the vehicle is usually a noisy and distracting affair for the operator/driver.  Further, following traffic has to avoid the now airborne part.  An additional safety concern is the missing part exposes the edges of the windshield, possibly affecting the integrity of the windshield, not to mention little protection from rain, water or snow.  Lastly, the missing part creates a very unsightly vehicle.  Attached are pictures of my vehicle without the part and my 2023-2022 eBay purchases. The document shows 6 replacements/purchases in just over a one year period.  I have purchased both very expensive OEM parts and after market parts, with the same unfortunate results.  I am not an engineer, but it appears that poor design allows 45+ mph wind to get under the trim, forcing it away and off the windshield pillar.  Please, consult with any 2011-2019 Ford Explorer owner and I'm sure they have a similar story.  I make a habit of looking at other Ford Explorers on the road and at least half the affected years vehicles are missing the windshield trim.  I'm not one that complains frequently, but this is ridiculous and potentially dangerous. </t>
  </si>
  <si>
    <t>1FM5K8F87FG</t>
  </si>
  <si>
    <t>Plastic cover of windshield detached while driving. May pose a hazard to other drivers as it becomes a projectile when detaching. It also startled the driver when it detached, causing swerving.There was no damage done to provoke the problem, it was spontaneous. Have not taken the vehicle to be inspected by dealer.</t>
  </si>
  <si>
    <t>EXPLORER - 2015. Plastic cover of windshield detached while driving. May pose a hazard to other drivers as it becomes a projectile when detaching. It also startled the driver when it detached, causing swerving.There was no damage done to provoke the problem, it was spontaneous. Have not taken the vehicle to be inspected by dealer.</t>
  </si>
  <si>
    <t>1FMDE5CH1PL</t>
  </si>
  <si>
    <t xml:space="preserve">Wipers slow down or stop in moderate to heavy rain.  </t>
  </si>
  <si>
    <t xml:space="preserve">BRONCO - 2023. Wipers slow down or stop in moderate to heavy rain.  </t>
  </si>
  <si>
    <t>1FMCU0LZ2NU</t>
  </si>
  <si>
    <t>I recently purchased a 2022 Ford Escape and during my first drive with it upon arriving home while unloading the trunk I felt a pain in my hand. I looked where I had place my hand to reach in the trunk and there was razor sharp metal. I contacted Ford and brought the car in to get it deburred and Ford refused to repair the issue telling me all Ford Escapes had the razor sharp metal and that is as itâ€™s designed. They provided this response in writing.   Please keep in mind the jut outs in the photos on the edge are razer sharp metal burrs from the sheet metal cutting process and not paint drip or other buildups on the metal</t>
  </si>
  <si>
    <t>SHEET METAL | SHARP EDGE</t>
  </si>
  <si>
    <t>ESCAPE - 2022. I recently purchased a 2022 Ford Escape and during my first drive with it upon arriving home while unloading the trunk I felt a pain in my hand. I looked where I had place my hand to reach in the trunk and there was razor sharp metal. I contacted Ford and brought the car in to get it deburred and Ford refused to repair the issue telling me all Ford Escapes had the razor sharp metal and that is as itâ€™s designed. They provided this response in writing.   Please keep in mind the jut outs in the photos on the edge are razer sharp metal burrs from the sheet metal cutting process and not paint drip or other buildups on the metal</t>
  </si>
  <si>
    <t>Driver side door internal function has failed. Door window not functioning properly, not opening correctly and does not stay open in position.</t>
  </si>
  <si>
    <t>ESCAPE - 2020. Driver side door internal function has failed. Door window not functioning properly, not opening correctly and does not stay open in position.</t>
  </si>
  <si>
    <t xml:space="preserve">While driving on the interstate the second day that we had the car, bought it used the right side window A pillar trim came off the car and landed on the interstate and broke in pieces. Several cars behind us had to swerve to keep from hitting the parts. Could have caused a very bad accident as there was a lot of cars on the road. I see that this a major issue with the Explorers and should be recalled due to safety. </t>
  </si>
  <si>
    <t xml:space="preserve">EXPLORER - 2017. While driving on the interstate the second day that we had the car, bought it used the right side window A pillar trim came off the car and landed on the interstate and broke in pieces. Several cars behind us had to swerve to keep from hitting the parts. Could have caused a very bad accident as there was a lot of cars on the road. I see that this a major issue with the Explorers and should be recalled due to safety. </t>
  </si>
  <si>
    <t>Any time that temps fall below freezing one or multiple doors may fail to re latch shut after opening. I am worried that if that is the case then if they do latch shut could they fail and the door re open mid drive anyways? Seems to me this is a very common ford issue starting back in 2015 but a recall has not been issued, only a customer service thing where they "fix" the issue with more people then not stating that the "fix" does not fix it at all</t>
  </si>
  <si>
    <t>F-150 - 2018. Any time that temps fall below freezing one or multiple doors may fail to re latch shut after opening. I am worried that if that is the case then if they do latch shut could they fail and the door re open mid drive anyways? Seems to me this is a very common ford issue starting back in 2015 but a recall has not been issued, only a customer service thing where they "fix" the issue with more people then not stating that the "fix" does not fix it at all</t>
  </si>
  <si>
    <t>On 2/20/23 my spouse was driving northbound around 9:30 am. When she heard what she describes as a gun shot. She immediately called me and I told her to pull over to the closest and safest spot. She explained that it sounded like the glass sunroof exploded. She climbed up to find that was the case. There was a huge gaping hole right in the center of the sunroof. We immediately took the 2022 Expedition to a Ford dealership close by. The dealership stated that Ford has not issued a bulletin or recall and because of that could not cover the repair under warranty. They stated that the damage indicates that an object hit the glass. I feel that this could not be correct since the glass is facing outward and the manner of which the glass shattered. Further I searched the internet and found that there have been several others dealing with the same issue. I came here hoping that by submitting this complaint Ford owns up to the issues that their consumers are having.   Thank you,   [XXX]  INFORMATION Redacted PURSUANT TO THE FREEDOM OF INFORMATION ACT (FOIA), 5 U.S.C. 552(B)(6).</t>
  </si>
  <si>
    <t>EXPEDITION - 2022. On 2/20/23 my spouse was driving northbound around 9:30 am. When she heard what she describes as a gun shot. She immediately called me and I told her to pull over to the closest and safest spot. She explained that it sounded like the glass sunroof exploded. She climbed up to find that was the case. There was a huge gaping hole right in the center of the sunroof. We immediately took the 2022 Expedition to a Ford dealership close by. The dealership stated that Ford has not issued a bulletin or recall and because of that could not cover the repair under warranty. They stated that the damage indicates that an object hit the glass. I feel that this could not be correct since the glass is facing outward and the manner of which the glass shattered. Further I searched the internet and found that there have been several others dealing with the same issue. I came here hoping that by submitting this complaint Ford owns up to the issues that their consumers are having.   Thank you,   [XXX]  INFORMATION Redacted PURSUANT TO THE FREEDOM OF INFORMATION ACT (FOIA), 5 U.S.C. 552(B)(6).</t>
  </si>
  <si>
    <t>The contact owns a 2016 Ford Explorer. The contact stated while driving 65 MPH, the driverâ€™s side windshield side trim loosened. The contact pulled over on the side of the road and placed the trim back in place, but the failure reoccurred. The dealer was contacted, and the dealer stated that the part was okay as-is. The manufacturer was contacted and stated that the vehicle needed to be inspected. The failure mileage was 110,000.</t>
  </si>
  <si>
    <t>EXPLORER - 2016. The contact owns a 2016 Ford Explorer. The contact stated while driving 65 MPH, the driverâ€™s side windshield side trim loosened. The contact pulled over on the side of the road and placed the trim back in place, but the failure reoccurred. The dealer was contacted, and the dealer stated that the part was okay as-is. The manufacturer was contacted and stated that the vehicle needed to be inspected. The failure mileage was 110,000.</t>
  </si>
  <si>
    <t>1FMEE5BPXNL</t>
  </si>
  <si>
    <t>On 2/08/2023, I came out of my garage and backed my bronco to our fence gate to feed our horse.  I left the vehicle running with the heat on.  The outside air was 20-40 degrees and raining.  When I came back to the vehicle there was a crack from the outer edge of the windshield approximately six or more inches across.  From the driver's side towards the passenger side. I had driven the bronco the day before and there was no damage or crack.  When the crack occurred, no one was in the vehicle. When I brought the bronco back to the house, I wiped the rain away for a picture and found a very tiny chip in the crack.  I'm not sure if a tiny rock did the damage or if that was from the windshield cracking.  The chip is smaller than a pinhead and less than a millimeter deep.</t>
  </si>
  <si>
    <t>BRONCO - 2022. On 2/08/2023, I came out of my garage and backed my bronco to our fence gate to feed our horse.  I left the vehicle running with the heat on.  The outside air was 20-40 degrees and raining.  When I came back to the vehicle there was a crack from the outer edge of the windshield approximately six or more inches across.  From the driver's side towards the passenger side. I had driven the bronco the day before and there was no damage or crack.  When the crack occurred, no one was in the vehicle. When I brought the bronco back to the house, I wiped the rain away for a picture and found a very tiny chip in the crack.  I'm not sure if a tiny rock did the damage or if that was from the windshield cracking.  The chip is smaller than a pinhead and less than a millimeter deep.</t>
  </si>
  <si>
    <t>1FTEW1EP4KK</t>
  </si>
  <si>
    <t xml:space="preserve">Hello!  Twice now I have been driving down the road in my 2019 Ford 150 and the back windshield had blown out like a bomb.  The 2nd incident happened yesterday and shook us to the core as my two little ones were in the back seat and had glass all over them!  I am waiting a call back from our ford dealer, Kuhio Ford (Lihue, Kauai). </t>
  </si>
  <si>
    <t xml:space="preserve">F-150 - 2019. Hello!  Twice now I have been driving down the road in my 2019 Ford 150 and the back windshield had blown out like a bomb.  The 2nd incident happened yesterday and shook us to the core as my two little ones were in the back seat and had glass all over them!  I am waiting a call back from our ford dealer, Kuhio Ford (Lihue, Kauai). </t>
  </si>
  <si>
    <t xml:space="preserve">2 pieces of the trim/body have fallen off while driving. One piece fell off and hit a car behind me in the windshield. This is common on these vehicles. </t>
  </si>
  <si>
    <t xml:space="preserve">EXPLORER - 2016. 2 pieces of the trim/body have fallen off while driving. One piece fell off and hit a car behind me in the windshield. This is common on these vehicles. </t>
  </si>
  <si>
    <t>1FMDE5CHXPL</t>
  </si>
  <si>
    <t xml:space="preserve">I live on the north Oregon coast, very rainy one minute, nothing the next. Rural area, could be anything man or beast in the road. The windshield wipers stopped operating in a heavy down pour even though I had the setting for the wipers on low. Felt unsafe, almost zero visibility. The wipers did not restart on their own, had to turn the switch on and off. </t>
  </si>
  <si>
    <t xml:space="preserve">BRONCO - 2023. I live on the north Oregon coast, very rainy one minute, nothing the next. Rural area, could be anything man or beast in the road. The windshield wipers stopped operating in a heavy down pour even though I had the setting for the wipers on low. Felt unsafe, almost zero visibility. The wipers did not restart on their own, had to turn the switch on and off. </t>
  </si>
  <si>
    <t>The driver door frame has a fracture spot weld on the inside of the door, causing the window to fail to move up or down as needed. The failure caused the door to make a lot of grinding and cranking sound while being opened out wide. I took the vehicle to the dealer who diagnosed that the door either needed to be replaced or just the inner portion of the door needed to be repaired. Ford would not cover the cost of repair. Manufacturer is aware of the problem and has released a TSB about the issue Manufacturer Communication Number:Â SSM 50150  NHTSAÂ ID Number: 10201603</t>
  </si>
  <si>
    <t>ESCAPE - 2020. The driver door frame has a fracture spot weld on the inside of the door, causing the window to fail to move up or down as needed. The failure caused the door to make a lot of grinding and cranking sound while being opened out wide. I took the vehicle to the dealer who diagnosed that the door either needed to be replaced or just the inner portion of the door needed to be repaired. Ford would not cover the cost of repair. Manufacturer is aware of the problem and has released a TSB about the issue Manufacturer Communication Number:Â SSM 50150  NHTSAÂ ID Number: 10201603</t>
  </si>
  <si>
    <t>1FMDE5AP2PL</t>
  </si>
  <si>
    <t>The contact owns a 2023 Ford Bronco. The contact stated while driving in rainy weather at an undisclosed speed, the windshield wipers reduced speed and became inoperable. The vehicle was taken to the dealer where the mechanic was able to duplicate the failure; however, the mechanic was unable to determine the cause of the failure. The manufacturer was made aware of the failure and stated that it was a feature for the smart windshield wiper motor. The failure mileage was approximately 25.</t>
  </si>
  <si>
    <t>Richmond Ford Lincoln Service</t>
  </si>
  <si>
    <t>BRONCO - 2023. The contact owns a 2023 Ford Bronco. The contact stated while driving in rainy weather at an undisclosed speed, the windshield wipers reduced speed and became inoperable. The vehicle was taken to the dealer where the mechanic was able to duplicate the failure; however, the mechanic was unable to determine the cause of the failure. The manufacturer was made aware of the failure and stated that it was a feature for the smart windshield wiper motor. The failure mileage was approximately 25.</t>
  </si>
  <si>
    <t>1FMDE5BH1PL</t>
  </si>
  <si>
    <t xml:space="preserve">The windshield wipers will stop, and then start back up on a slower setting. Itâ€™s very alarming and dangerous when itâ€™s pouring rain to have them suddenly stop. Ford is trying to say itâ€™s normal but it definitely is not. Thereâ€™s a glitch somewhere in the motor. </t>
  </si>
  <si>
    <t xml:space="preserve">BRONCO - 2023. The windshield wipers will stop, and then start back up on a slower setting. Itâ€™s very alarming and dangerous when itâ€™s pouring rain to have them suddenly stop. Ford is trying to say itâ€™s normal but it definitely is not. Thereâ€™s a glitch somewhere in the motor. </t>
  </si>
  <si>
    <t>High speed wiper setting runs fast and then becomes extremely slow requiring driver to twist down and back up to reset to high. This is a safety hazard</t>
  </si>
  <si>
    <t>BRONCO - 2023. High speed wiper setting runs fast and then becomes extremely slow requiring driver to twist down and back up to reset to high. This is a safety hazard</t>
  </si>
  <si>
    <t xml:space="preserve">The molding for the windshield driver side flew off while driving on the highway </t>
  </si>
  <si>
    <t xml:space="preserve">EXPLORER - 2016. The molding for the windshield driver side flew off while driving on the highway </t>
  </si>
  <si>
    <t>1FMEE5DP4PL</t>
  </si>
  <si>
    <t>Windshield wipers when turned on will work and after a few seconds begin to slow, then go to working intermittently and then go to swiping like once every 5-8 seconds.  When I reset the wiper it will do it all over again.</t>
  </si>
  <si>
    <t>BRONCO - 2023. Windshield wipers when turned on will work and after a few seconds begin to slow, then go to working intermittently and then go to swiping like once every 5-8 seconds.  When I reset the wiper it will do it all over again.</t>
  </si>
  <si>
    <t>1FM5K7F82FG</t>
  </si>
  <si>
    <t>Passenger side front windshield trim flew off the car while driving on the freeway.</t>
  </si>
  <si>
    <t>EXPLORER - 2015. Passenger side front windshield trim flew off the car while driving on the freeway.</t>
  </si>
  <si>
    <t>So when wipers are on fast or slow constant mode that they slow down and go into a slow intermittent mode all on their own. After about 35 seconds the wipers start to slow down then after 50 seconds they stop causing a serious safety concern. This has now happened several times. I was unable to see in front of me and almost hit anotherâ€™s car. There were no warning lights. I am taking to a dealer next.</t>
  </si>
  <si>
    <t>BRONCO - 2023. So when wipers are on fast or slow constant mode that they slow down and go into a slow intermittent mode all on their own. After about 35 seconds the wipers start to slow down then after 50 seconds they stop causing a serious safety concern. This has now happened several times. I was unable to see in front of me and almost hit anotherâ€™s car. There were no warning lights. I am taking to a dealer next.</t>
  </si>
  <si>
    <t>1FM5K8GT8KG</t>
  </si>
  <si>
    <t>I saw an article about the a pillars coming off while driving and wanted to report my story/experience with this problem vehicle! I pay wayyyy too much for this vehicle to be a 2019 and still have low miles (46,700) for it to be such a safety hazard for my family, I definitely expected more for such a big first Ford purchase. Very very disappointed. I donâ€™t have all the receipts together right now to take pictures at this time but they are at my house if needed.   -the a pillars have flown off the vehicle while driving down the freeway even after being fixed, even most recent fixes will not completely stay down and could still come off again. This has led to the window trim being ripped off with them and it all causing wind issues and allows stuff to catch on the windows while driving or build up underneath for weather conditions.  -there is something within the vehicles power train that will not take alignments and has a very bad shimmy/sway within the wheels while driving. This is very very unsafe at any speed but quite bad at highway speeds, especially with wind because of the a-pillars issue. The way it moves while driving it feels like youâ€™re not in control of the vehicle. Multiple alignments have been attempted, tire swaps and brand new ones have been put on and it continues to get worse. Nobody can figure out whatâ€™s causing this.   -there are some electrical and heating shortages within the vehicle and intermittently these futures will glitch out and wonâ€™t work. Sometimes the display screen wonâ€™t come on or shut off, sometimes all the wipers will stop mid swipe and not fully stay down, sometimes the mirrors wonâ€™t adjust, some sensors barely work, there are times the seat warmer doesnâ€™t work or does partially, the floorboard heat will only put out cold air unless itâ€™s on auto and high, some lighting functions glitch out, same with the radio, sometimes the auto start donâ€™t work, sometimes the seat positions will stop in mid move and wonâ€™t reposition</t>
  </si>
  <si>
    <t>EXPLORER - 2019. I saw an article about the a pillars coming off while driving and wanted to report my story/experience with this problem vehicle! I pay wayyyy too much for this vehicle to be a 2019 and still have low miles (46,700) for it to be such a safety hazard for my family, I definitely expected more for such a big first Ford purchase. Very very disappointed. I donâ€™t have all the receipts together right now to take pictures at this time but they are at my house if needed.   -the a pillars have flown off the vehicle while driving down the freeway even after being fixed, even most recent fixes will not completely stay down and could still come off again. This has led to the window trim being ripped off with them and it all causing wind issues and allows stuff to catch on the windows while driving or build up underneath for weather conditions.  -there is something within the vehicles power train that will not take alignments and has a very bad shimmy/sway within the wheels while driving. This is very very unsafe at any speed but quite bad at highway speeds, especially with wind because of the a-pillars issue. The way it moves while driving it feels like youâ€™re not in control of the vehicle. Multiple alignments have been attempted, tire swaps and brand new ones have been put on and it continues to get worse. Nobody can figure out whatâ€™s causing this.   -there are some electrical and heating shortages within the vehicle and intermittently these futures will glitch out and wonâ€™t work. Sometimes the display screen wonâ€™t come on or shut off, sometimes all the wipers will stop mid swipe and not fully stay down, sometimes the mirrors wonâ€™t adjust, some sensors barely work, there are times the seat warmer doesnâ€™t work or does partially, the floorboard heat will only put out cold air unless itâ€™s on auto and high, some lighting functions glitch out, same with the radio, sometimes the auto start donâ€™t work, sometimes the seat positions will stop in mid move and wonâ€™t reposition</t>
  </si>
  <si>
    <t>1FM5K8FH3GG</t>
  </si>
  <si>
    <t xml:space="preserve">I know it was a Friday in April 2021 not sure what Friday. I was driving down I95 and noticed weather stripping from right side of windshield flapping and hitting the side of the car. Suddenly a piece of plastic flew off the car I am not sure but I do think it hit a vehicle behind me. I immediately pulled over and slowly proceeded on the shoulder incase the other car stopped. No car stopped so I proceeded home. I took the car to have vehicle fixed. Several Ford dealers and three auto repair shops stated "this happens all the time". What was really upsetting was the cost to replace the part. even more upsetting was no one wanted to fix it, advised that in Florida if you end up with a crack or chip in window, insurance will replace windshield. This part usually needs replaced when replacing windshield so told to just wait to you have to replace windshield. It doesn't hurt or cause leaks. But it looks crappy. now I see Ford Explorers all the time missing the trim piece. My vehicle almost all of the weather stripping has rotted away as well.  I did just what everyone advised wait to I have windshield damage.   BTW I am always needing to clean the windshield manually as my windshield washer has never worked properly from day one. Now it doesn't work at all.   Fast forward just over a year later It was late May or early June 2022.  I am again on I95 returning home after retrieving both of my parents death certificates (they both died 12 days apart) I again hear banging noise this time on left side of car. Luckily it was about the time I was about to my exit. I pull over and find the left side of window trim stuck in the left rear wheel well. and was flapping against the car. I was able to pry it loose and thankfully it didn't fling with force and hit someone or another vehicle.   If Ford knows this happens all the time why do they not recall it.    Heck I am tired of my transfer case constantly needing repaired.  My steering even went out on this lemon of a car. </t>
  </si>
  <si>
    <t xml:space="preserve">EXPLORER - 2016. I know it was a Friday in April 2021 not sure what Friday. I was driving down I95 and noticed weather stripping from right side of windshield flapping and hitting the side of the car. Suddenly a piece of plastic flew off the car I am not sure but I do think it hit a vehicle behind me. I immediately pulled over and slowly proceeded on the shoulder incase the other car stopped. No car stopped so I proceeded home. I took the car to have vehicle fixed. Several Ford dealers and three auto repair shops stated "this happens all the time". What was really upsetting was the cost to replace the part. even more upsetting was no one wanted to fix it, advised that in Florida if you end up with a crack or chip in window, insurance will replace windshield. This part usually needs replaced when replacing windshield so told to just wait to you have to replace windshield. It doesn't hurt or cause leaks. But it looks crappy. now I see Ford Explorers all the time missing the trim piece. My vehicle almost all of the weather stripping has rotted away as well.  I did just what everyone advised wait to I have windshield damage.   BTW I am always needing to clean the windshield manually as my windshield washer has never worked properly from day one. Now it doesn't work at all.   Fast forward just over a year later It was late May or early June 2022.  I am again on I95 returning home after retrieving both of my parents death certificates (they both died 12 days apart) I again hear banging noise this time on left side of car. Luckily it was about the time I was about to my exit. I pull over and find the left side of window trim stuck in the left rear wheel well. and was flapping against the car. I was able to pry it loose and thankfully it didn't fling with force and hit someone or another vehicle.   If Ford knows this happens all the time why do they not recall it.    Heck I am tired of my transfer case constantly needing repaired.  My steering even went out on this lemon of a car. </t>
  </si>
  <si>
    <t>1FTEW1C80MF</t>
  </si>
  <si>
    <t>2021 FORD F-150. CONSUMER WRITES IN REGARD TO NHTSA SAFETY RECALL 22V-842.  THE DEALER STATED IF THE CONSUMER WAS NOT HAVING PROBLEMS WITH THE WINDSHIELD WIPER MOTOR, THE RECALL WILL NOT BE REPAIRED.</t>
  </si>
  <si>
    <t>F-150 - 2021. 2021 FORD F-150. CONSUMER WRITES IN REGARD TO NHTSA SAFETY RECALL 22V-842.  THE DEALER STATED IF THE CONSUMER WAS NOT HAVING PROBLEMS WITH THE WINDSHIELD WIPER MOTOR, THE RECALL WILL NOT BE REPAIRED.</t>
  </si>
  <si>
    <t>1FMCU0BZ9LU</t>
  </si>
  <si>
    <t>The contact owns a 2020 Ford Escape. The contact stated that the driver's side door failed to close, and the window failed to operate as needed. The vehicle was taken to the dealer, where the failure was diagnosed as a spot weld failure. The vehicle was not repaired. The manufacturer was made aware of the failure. The failure mileage was approximately 10,500.</t>
  </si>
  <si>
    <t>Haldeman Ford</t>
  </si>
  <si>
    <t>ESCAPE - 2020. The contact owns a 2020 Ford Escape. The contact stated that the driver's side door failed to close, and the window failed to operate as needed. The vehicle was taken to the dealer, where the failure was diagnosed as a spot weld failure. The vehicle was not repaired. The manufacturer was made aware of the failure. The failure mileage was approximately 10,500.</t>
  </si>
  <si>
    <t>1FM5K7D89GG</t>
  </si>
  <si>
    <t>When it rains, somehow water comes into the vehicle and it gets wet. There has been puddles of water in the driver and/or on the passages side. When I took it to a body shop they mentioned that the water leakage couldâ€™ve made the heated seats malfunction.</t>
  </si>
  <si>
    <t>EXPLORER - 2016. When it rains, somehow water comes into the vehicle and it gets wet. There has been puddles of water in the driver and/or on the passages side. When I took it to a body shop they mentioned that the water leakage couldâ€™ve made the heated seats malfunction.</t>
  </si>
  <si>
    <t>1FM5K7F87HG</t>
  </si>
  <si>
    <t>At highway speed the Windshield-Outer Trim Molding Pillar Driver Left Side departed the vehicle.  I saw something flicker by but did not know what it was until I stopped and saw the missing trim piece.</t>
  </si>
  <si>
    <t>EXPLORER - 2017. At highway speed the Windshield-Outer Trim Molding Pillar Driver Left Side departed the vehicle.  I saw something flicker by but did not know what it was until I stopped and saw the missing trim piece.</t>
  </si>
  <si>
    <t>1FTFW1E87NF</t>
  </si>
  <si>
    <t>In cold weather the automatic side mirrors freeze shut and unable to open. Safety Hazzard while driving. Had this happen to me 4 times where passenger side mirror would not open, had to go to work and drove with 1 side mirror. 1 incident where both mirrors froze shut and when they were trying  to open sounded like they were going to break off. Live in South Dakota conditions get cold and features should be operational. Should have a mirror defrost? Deployable side steps have the same issue in the cold, they stick and freeze shut, I need to use them to get in.</t>
  </si>
  <si>
    <t>SIDE MIRRORS | FROZEN</t>
  </si>
  <si>
    <t>F-150 - 2022. In cold weather the automatic side mirrors freeze shut and unable to open. Safety Hazzard while driving. Had this happen to me 4 times where passenger side mirror would not open, had to go to work and drove with 1 side mirror. 1 incident where both mirrors froze shut and when they were trying  to open sounded like they were going to break off. Live in South Dakota conditions get cold and features should be operational. Should have a mirror defrost? Deployable side steps have the same issue in the cold, they stick and freeze shut, I need to use them to get in.</t>
  </si>
  <si>
    <t>The passenger side front windshield A pillar outer trim flew off the car when we were driving on CA freeway 15 on Saturday, February 25, 2023. The entire molding flew off and we donâ€™t know if it hit any cars behind us since we were going at least 70 mph.</t>
  </si>
  <si>
    <t>EXPLORER - 2018. The passenger side front windshield A pillar outer trim flew off the car when we were driving on CA freeway 15 on Saturday, February 25, 2023. The entire molding flew off and we donâ€™t know if it hit any cars behind us since we were going at least 70 mph.</t>
  </si>
  <si>
    <t>Traveling at Highway speed (70mph) on level road without unusual  road conditions is clear daytime weather, the drivers side windshield pillar trim separated from the vehicle, and the drivers side mid pillar trim loosened, but did not separate.  No other vehicle damage occurred.  The vehicle had been purchased from a Dealer in Bowie Tx, 15 minutes before the incident. The dealer has agreed to repair the damage.</t>
  </si>
  <si>
    <t>EXPLORER - 2017. Traveling at Highway speed (70mph) on level road without unusual  road conditions is clear daytime weather, the drivers side windshield pillar trim separated from the vehicle, and the drivers side mid pillar trim loosened, but did not separate.  No other vehicle damage occurred.  The vehicle had been purchased from a Dealer in Bowie Tx, 15 minutes before the incident. The dealer has agreed to repair the damage.</t>
  </si>
  <si>
    <t>1FMEE5BP4PL</t>
  </si>
  <si>
    <t>After less than a minute of running, the wipers suddenly slow down to the lowest wiper delay setting. You notice because, if you're in a storm or rain, you suddenly can't see out of the windshield. It does this on all of the wiper settings. If you're in a bad storm and you have the wipers running on maximum, they suddenly stop and go to like a once every 30 second wipe. you have to constantly turn the wiper control back and forth the whole time you're driving to keep the wipers working.</t>
  </si>
  <si>
    <t>BRONCO - 2023. After less than a minute of running, the wipers suddenly slow down to the lowest wiper delay setting. You notice because, if you're in a storm or rain, you suddenly can't see out of the windshield. It does this on all of the wiper settings. If you're in a bad storm and you have the wipers running on maximum, they suddenly stop and go to like a once every 30 second wipe. you have to constantly turn the wiper control back and forth the whole time you're driving to keep the wipers working.</t>
  </si>
  <si>
    <t>1FM5K7DH1JG</t>
  </si>
  <si>
    <t>roof rail cover flew off on interstate</t>
  </si>
  <si>
    <t>EXPLORER - 2018. roof rail cover flew off on interstate</t>
  </si>
  <si>
    <t>1FT7W2BT2ME</t>
  </si>
  <si>
    <t xml:space="preserve">Wiper blade arm has became inoperable it separates from the vehicle there fore making it difficult to see in rain which I get a lot of in my area </t>
  </si>
  <si>
    <t xml:space="preserve">F-250 - 2021. Wiper blade arm has became inoperable it separates from the vehicle there fore making it difficult to see in rain which I get a lot of in my area </t>
  </si>
  <si>
    <t xml:space="preserve">When it is snowing or raining and you have the wipers on they operate at normal speed setting for about 1 minute.  They then begin to slow down creating a very dangerous situation of not being able to see.  The wipers automatically slow to a speed that is unacceptable for best visibility while driving thru weather. </t>
  </si>
  <si>
    <t xml:space="preserve">BRONCO - 2022. When it is snowing or raining and you have the wipers on they operate at normal speed setting for about 1 minute.  They then begin to slow down creating a very dangerous situation of not being able to see.  The wipers automatically slow to a speed that is unacceptable for best visibility while driving thru weather. </t>
  </si>
  <si>
    <t>1FMEE5DP0PL</t>
  </si>
  <si>
    <t>When wipers are on slow speed, after  17-22 sweeps  will either stop, or to slow intermittant, does not matter on amount of water on the windshield.  SSM FROM FORD IS NOT AN ANSWER. WIPERS SHOULD STAY ON</t>
  </si>
  <si>
    <t>BRONCO - 2023. When wipers are on slow speed, after  17-22 sweeps  will either stop, or to slow intermittant, does not matter on amount of water on the windshield.  SSM FROM FORD IS NOT AN ANSWER. WIPERS SHOULD STAY ON</t>
  </si>
  <si>
    <t>3FMCR9C68PR</t>
  </si>
  <si>
    <t>The contact owns a 2023 Ford Bronco Sport. The contact stated while driving approximately 70 MPH with the sunroof closed, he heard the sunroof glass explode. No warning lights were illuminated. The vehicle was taken to a local dealer; however, the contact stated that only photos were taken, and the vehicle was not yet diagnosed or repaired. The manufacturer was made aware of the failure. The approximate failure mileage was 1,000.</t>
  </si>
  <si>
    <t>Front Royal Ford</t>
  </si>
  <si>
    <t>BRONCO SPORT - 2023. The contact owns a 2023 Ford Bronco Sport. The contact stated while driving approximately 70 MPH with the sunroof closed, he heard the sunroof glass explode. No warning lights were illuminated. The vehicle was taken to a local dealer; however, the contact stated that only photos were taken, and the vehicle was not yet diagnosed or repaired. The manufacturer was made aware of the failure. The approximate failure mileage was 1,000.</t>
  </si>
  <si>
    <t>2FMPK4K89JB</t>
  </si>
  <si>
    <t xml:space="preserve">The contact owns a 2018 Ford Edge. The contact stated that a crack extending approximately 4 feet had developed in the large glass sunroof panel. The contact indicated that no object had struck the sunroof to cause the crack. The local dealer was notified of the failure. The manufacturer was not yet contacted. The failure mileage was 74,600.        </t>
  </si>
  <si>
    <t xml:space="preserve">Bulter Ford </t>
  </si>
  <si>
    <t xml:space="preserve">EDGE - 2018. The contact owns a 2018 Ford Edge. The contact stated that a crack extending approximately 4 feet had developed in the large glass sunroof panel. The contact indicated that no object had struck the sunroof to cause the crack. The local dealer was notified of the failure. The manufacturer was not yet contacted. The failure mileage was 74,600.        </t>
  </si>
  <si>
    <t>1FMEE5DH9PL</t>
  </si>
  <si>
    <t xml:space="preserve">The wipers slowed and stopped during heavy rain making visibility very poor. I had to manually turn the wiper speeds in order to see the road. </t>
  </si>
  <si>
    <t xml:space="preserve">BRONCO - 2023. The wipers slowed and stopped during heavy rain making visibility very poor. I had to manually turn the wiper speeds in order to see the road. </t>
  </si>
  <si>
    <t>1FTEW1E53KK</t>
  </si>
  <si>
    <t xml:space="preserve">Back glass shattered for no reason , alone on a state highway with no houses and other traffic . Thousands of not hundreds of thousands of other people have had the same thing happen to them in f150s for years apparently. A quick google search didnâ€™t take long to read hundreds of other f150 owners sharing the same experience . Ford refuses to accept responsibility for what is an obvious design flaw. Broken shards of glass flying around in the cab . Luckily I didnâ€™t have my grandson in the backseat today. </t>
  </si>
  <si>
    <t xml:space="preserve">F-150 - 2019. Back glass shattered for no reason , alone on a state highway with no houses and other traffic . Thousands of not hundreds of thousands of other people have had the same thing happen to them in f150s for years apparently. A quick google search didnâ€™t take long to read hundreds of other f150 owners sharing the same experience . Ford refuses to accept responsibility for what is an obvious design flaw. Broken shards of glass flying around in the cab . Luckily I didnâ€™t have my grandson in the backseat today. </t>
  </si>
  <si>
    <t>1FMCU9G68LU</t>
  </si>
  <si>
    <t>I purchased this car brand new in July of 2020. In the Fall of 2022 the driver side door started making a popping sound when opening and closing and wouldn't close properly. At this point the window started not going down all the way. I took it in to the dealership and was told that the regulator would have to be replaced. They ordered the part and when it came in they replaced it but they discovered that the welds on the bracket holding the check strap to the inside of the door had come detached and the track had become bent and was actually keeping the window from going down. They said that it could not be repaired and the whole door would have to be replaced. To me this sounds like a factory defect and Ford should be responsible for  100% of this replacement. I was outside of my factory warranty so I would be out of pocket for the replacement. The service advisor reached out to Ford to ask what they could do. Ford offered to cover a portion of the expense but still left me with an out of pocket amount that I can't afford to pay. This car was barely 2 years old when this happened and this should not be happening under normal use. The dealership riveted the bracket back to the inside of the door and it's a temporary fix but the window still doesn't go down. It is a major inconvenience and I'm concerned if in an emergency I won't be able to get my window down. I'm paying good money for a new car and should not be having this issue. FORD YOU ARE RESPONSIBLE AND YOU SHOULD PAY FOR THIS REPLACEMENT! I'VE SEEN MANY COMPLAINTS ABOUT THIS VERY SAME ISSUE.</t>
  </si>
  <si>
    <t>ESCAPE - 2020. I purchased this car brand new in July of 2020. In the Fall of 2022 the driver side door started making a popping sound when opening and closing and wouldn't close properly. At this point the window started not going down all the way. I took it in to the dealership and was told that the regulator would have to be replaced. They ordered the part and when it came in they replaced it but they discovered that the welds on the bracket holding the check strap to the inside of the door had come detached and the track had become bent and was actually keeping the window from going down. They said that it could not be repaired and the whole door would have to be replaced. To me this sounds like a factory defect and Ford should be responsible for  100% of this replacement. I was outside of my factory warranty so I would be out of pocket for the replacement. The service advisor reached out to Ford to ask what they could do. Ford offered to cover a portion of the expense but still left me with an out of pocket amount that I can't afford to pay. This car was barely 2 years old when this happened and this should not be happening under normal use. The dealership riveted the bracket back to the inside of the door and it's a temporary fix but the window still doesn't go down. It is a major inconvenience and I'm concerned if in an emergency I won't be able to get my window down. I'm paying good money for a new car and should not be having this issue. FORD YOU ARE RESPONSIBLE AND YOU SHOULD PAY FOR THIS REPLACEMENT! I'VE SEEN MANY COMPLAINTS ABOUT THIS VERY SAME ISSUE.</t>
  </si>
  <si>
    <t>1FMDE5CP5PL</t>
  </si>
  <si>
    <t xml:space="preserve">Wipers function for about 30 seconds on continuous, then go to intermittent, then stop.  Does this at all speeds and all rain settings (heavy to light rain).  Constantly having to turn wiper off and on to get it to function.  Makes it difficult to see in rainy weather.  </t>
  </si>
  <si>
    <t xml:space="preserve">BRONCO - 2023. Wipers function for about 30 seconds on continuous, then go to intermittent, then stop.  Does this at all speeds and all rain settings (heavy to light rain).  Constantly having to turn wiper off and on to get it to function.  Makes it difficult to see in rainy weather.  </t>
  </si>
  <si>
    <t xml:space="preserve">Wipers have some type of smart setting and the will actually stop working in heavy rain situations. Very dangerous configuration </t>
  </si>
  <si>
    <t xml:space="preserve">BRONCO - 2023. Wipers have some type of smart setting and the will actually stop working in heavy rain situations. Very dangerous configuration </t>
  </si>
  <si>
    <t>1FTMF1EB0MK</t>
  </si>
  <si>
    <t>2021 FORD F-150. CONSUMER WRITES IN REGARD TO NHTSA SAFETY RECALL 22V-142.</t>
  </si>
  <si>
    <t>F-150 - 2021. 2021 FORD F-150. CONSUMER WRITES IN REGARD TO NHTSA SAFETY RECALL 22V-142.</t>
  </si>
  <si>
    <t xml:space="preserve">The contact owns a 2023 Ford Bronco. The contact stated that while driving at an undisclosed during inclement weather, the contact activated the windshield wipers; however, the wiper blades started wiping very slowly until the wiper blades became inoperable. The vehicle was not diagnosed or repaired by an independent mechanic or the dealer. The manufacturer was not made aware of the failure. The failure mileage was approximately 900. </t>
  </si>
  <si>
    <t xml:space="preserve">BRONCO - 2023. The contact owns a 2023 Ford Bronco. The contact stated that while driving at an undisclosed during inclement weather, the contact activated the windshield wipers; however, the wiper blades started wiping very slowly until the wiper blades became inoperable. The vehicle was not diagnosed or repaired by an independent mechanic or the dealer. The manufacturer was not made aware of the failure. The failure mileage was approximately 900. </t>
  </si>
  <si>
    <t>MAJ6S3GL3KC</t>
  </si>
  <si>
    <t xml:space="preserve">Door latch for rear tailgate.  While traveling the warning light would come on and tell me the tailgate was open. Each time this happened Iâ€™d pull over to find the tailgate was not shut tight for no reason. This happened about 4 times. Recently The rear latch was stuck so I couldnâ€™t close the door This happened 2 times.The second time I had to tie a rope to keep it closed.  My mechanic told me that the latch mechanism needs to be replaced. The eco sport goes in for repair 3/8. I do not have repair documentation as of this complaint. </t>
  </si>
  <si>
    <t xml:space="preserve">ECOSPORT - 2019. Door latch for rear tailgate.  While traveling the warning light would come on and tell me the tailgate was open. Each time this happened Iâ€™d pull over to find the tailgate was not shut tight for no reason. This happened about 4 times. Recently The rear latch was stuck so I couldnâ€™t close the door This happened 2 times.The second time I had to tie a rope to keep it closed.  My mechanic told me that the latch mechanism needs to be replaced. The eco sport goes in for repair 3/8. I do not have repair documentation as of this complaint. </t>
  </si>
  <si>
    <t>1FMDE5CP6PL</t>
  </si>
  <si>
    <t xml:space="preserve">Wipers will slow down during constant on operation is selected, in low and high speed mode. They wipe as normal for 30-45 seconds, then start a slow speed wipe (in high or low, both slow to a crawl) for 2-3 wipes, then stop completely until the switch is changed to another setting. Then the cycle repeats. Makes driving in anything more than a drizzle challenging to see while constantly fiddling with the wiper switch. </t>
  </si>
  <si>
    <t xml:space="preserve">BRONCO - 2023. Wipers will slow down during constant on operation is selected, in low and high speed mode. They wipe as normal for 30-45 seconds, then start a slow speed wipe (in high or low, both slow to a crawl) for 2-3 wipes, then stop completely until the switch is changed to another setting. Then the cycle repeats. Makes driving in anything more than a drizzle challenging to see while constantly fiddling with the wiper switch. </t>
  </si>
  <si>
    <t>1FMDE5DH8PL</t>
  </si>
  <si>
    <t>When wipers are on they will intermittently stop even when in run mode.   No change in how hard the rain is coming.  Causes inability to see anything.  Will sometimes start back up but usually can't wait that long and chandelier to fast mode to get them moving again</t>
  </si>
  <si>
    <t>BRONCO - 2023. When wipers are on they will intermittently stop even when in run mode.   No change in how hard the rain is coming.  Causes inability to see anything.  Will sometimes start back up but usually can't wait that long and chandelier to fast mode to get them moving again</t>
  </si>
  <si>
    <t>1FTEW1EP1MF</t>
  </si>
  <si>
    <t>Windshield very easily cracked and not even where it was struck.</t>
  </si>
  <si>
    <t>F-150 - 2021. Windshield very easily cracked and not even where it was struck.</t>
  </si>
  <si>
    <t>1FMCU9G66LU</t>
  </si>
  <si>
    <t>The contact owns a 2020 Ford Escape. The contact stated while the vehicle was parked, the driverâ€™s side door was making abnormally loud sounds while opening and closing the door. The contact stated that the latch on the door fractured, causing the door to swing open unintendedly. Additionally, it was difficult to roll the window up or down. There was no warning prior to the failure. The vehicle was taken to a dealer, and it was determined that the door welds were fractured causing the failure. The vehicle was not yet repaired. The manufacture was notified of the failure. The failure mileage was approximately 22,000.</t>
  </si>
  <si>
    <t>Timbrook Ford of Oakland</t>
  </si>
  <si>
    <t>ESCAPE - 2020. The contact owns a 2020 Ford Escape. The contact stated while the vehicle was parked, the driverâ€™s side door was making abnormally loud sounds while opening and closing the door. The contact stated that the latch on the door fractured, causing the door to swing open unintendedly. Additionally, it was difficult to roll the window up or down. There was no warning prior to the failure. The vehicle was taken to a dealer, and it was determined that the door welds were fractured causing the failure. The vehicle was not yet repaired. The manufacture was notified of the failure. The failure mileage was approximately 22,000.</t>
  </si>
  <si>
    <t>1FTVW1EL5NW</t>
  </si>
  <si>
    <t>Rear tailgate lights red and white fill up with water and stop working. Cruise control jumps up 10mph when passing signs, very scary!</t>
  </si>
  <si>
    <t>F-150 - 2022. Rear tailgate lights red and white fill up with water and stop working. Cruise control jumps up 10mph when passing signs, very scary!</t>
  </si>
  <si>
    <t xml:space="preserve">Windshield wipers fail to maintain consistent operation. Cadence slows down on its own to an unusable speed causing unsafe visibility. Clearly there is something wrong with the programming. </t>
  </si>
  <si>
    <t xml:space="preserve">BRONCO - 2023. Windshield wipers fail to maintain consistent operation. Cadence slows down on its own to an unusable speed causing unsafe visibility. Clearly there is something wrong with the programming. </t>
  </si>
  <si>
    <t>1FMDE5DH7NL</t>
  </si>
  <si>
    <t xml:space="preserve">The windshield wipers stop after a while. This occurs regardless of whether the switch is set to rain-sensing or the two constant speeds. This occurred during a heavy rain storm and my visibility essentially went to zero. This happened at all vehicle speeds. There were no warning lights associated with the occurrence.   On the bronco6g.com forums there are many, many, reports of this very dangerous situation. I have video evidence of what happened. </t>
  </si>
  <si>
    <t xml:space="preserve">BRONCO - 2022. The windshield wipers stop after a while. This occurs regardless of whether the switch is set to rain-sensing or the two constant speeds. This occurred during a heavy rain storm and my visibility essentially went to zero. This happened at all vehicle speeds. There were no warning lights associated with the occurrence.   On the bronco6g.com forums there are many, many, reports of this very dangerous situation. I have video evidence of what happened. </t>
  </si>
  <si>
    <t xml:space="preserve">Driver side door hinge broke away from the frame and as a result you cannot open the drivers door nor can you roll down the window because of this  I have to climb over into the passenger side to get out of the car...if I am in a wreck or the car catches on fire I cannot get out from the driver's side. If I am unconscious because of an accident , rescuers cannot get to me because of the door hinge..warranty will not pay for repair..this is a safety issue </t>
  </si>
  <si>
    <t xml:space="preserve">ESCAPE - 2020. Driver side door hinge broke away from the frame and as a result you cannot open the drivers door nor can you roll down the window because of this  I have to climb over into the passenger side to get out of the car...if I am in a wreck or the car catches on fire I cannot get out from the driver's side. If I am unconscious because of an accident , rescuers cannot get to me because of the door hinge..warranty will not pay for repair..this is a safety issue </t>
  </si>
  <si>
    <t>1FMDE5CP5NL</t>
  </si>
  <si>
    <t>The wipers will slow down or stop even during heavy rain and on a constant setting (not an intermittent setting). I have to turn the wiper speed switch off and on to get them to wipe continuously again, which is very dangerous during heavy rains.  This has been reported already as an issue by many bronco owners and needs to be investigated.  While the smart wiper feature may be a good idea, slowing down in the middle of a rainstorm due to a programming issue or design flaw is extremely dangerous.</t>
  </si>
  <si>
    <t>BRONCO - 2022. The wipers will slow down or stop even during heavy rain and on a constant setting (not an intermittent setting). I have to turn the wiper speed switch off and on to get them to wipe continuously again, which is very dangerous during heavy rains.  This has been reported already as an issue by many bronco owners and needs to be investigated.  While the smart wiper feature may be a good idea, slowing down in the middle of a rainstorm due to a programming issue or design flaw is extremely dangerous.</t>
  </si>
  <si>
    <t>1FMEE5DP1PL</t>
  </si>
  <si>
    <t>Wipers run normal speed for 39 seconds and they revert back to five seconds in between wipes, no matter what the rain conditions or settings</t>
  </si>
  <si>
    <t>BRONCO - 2023. Wipers run normal speed for 39 seconds and they revert back to five seconds in between wipes, no matter what the rain conditions or settings</t>
  </si>
  <si>
    <t>in my 2022 ford bronco, while driving in the rain, I turned wipers on at the highest speed. However, within a short time, the wipers started slowing down and then eventually worked only interminently. I turned them off and then back on to the highest speed and this happened again. they just do not stay at the highest speed. This greatly affects the visibility while driving.</t>
  </si>
  <si>
    <t>BRONCO - 2022. in my 2022 ford bronco, while driving in the rain, I turned wipers on at the highest speed. However, within a short time, the wipers started slowing down and then eventually worked only interminently. I turned them off and then back on to the highest speed and this happened again. they just do not stay at the highest speed. This greatly affects the visibility while driving.</t>
  </si>
  <si>
    <t>1FM5K7FH6GG</t>
  </si>
  <si>
    <t xml:space="preserve">Passenger windshield trim detached and flew off at highway speed. </t>
  </si>
  <si>
    <t xml:space="preserve">EXPLORER - 2016. Passenger windshield trim detached and flew off at highway speed. </t>
  </si>
  <si>
    <t>1FMDE5CP8PL</t>
  </si>
  <si>
    <t>I was driving in moderate rain today and had the windshield wipers in the low setting (continuous wipe, not intermittent).  After approximately 60 seconds, the wipers stopped continuous wipe and I could not see.  I switched to high, the wipers began working again so I switched back to low.  60-90 seconds later, the wipers once again stopped their continuous wipe, I could not see, so switched to high to get them working again.  I continued my drive, having to switch the function from low to high to keep them operating.  When the rain let up, I was able to see when the wipers quit and noticed they decided to wipe intermittently, despite being in the low (continuous) position.  As my drive continued the rain let up a little, I switched to intermittent high (shortest delay).  This function worked for about 10 wipes, then the delay increased and I couldn't see between wipes and had to manipulate the switch again to gain visibility of the road and oncoming traffic.  To answer the questions I offer the following: 1.  The wipers do NOT work in the position selected even if there is significant water on the windshield. 2.  When the wipers stop working, you can't see out of the windshield.  This requires constant manipulation of the switch, taking a hand off the wheel which endangers me, any occupants, and others on the road. 3.  I have not gone to the dealer.  I read the 25 page post on the B6G forum and found many others have experienced this as well and a link for this site to post the issue. 4.  It has not been inspected by anyone. 5.  There were no warning lamps, messages, or other symptoms.  The vehicle only has 700 miles and this is the first time I've driven it in the rain when I needed continuous wipers.</t>
  </si>
  <si>
    <t>BRONCO - 2023. I was driving in moderate rain today and had the windshield wipers in the low setting (continuous wipe, not intermittent).  After approximately 60 seconds, the wipers stopped continuous wipe and I could not see.  I switched to high, the wipers began working again so I switched back to low.  60-90 seconds later, the wipers once again stopped their continuous wipe, I could not see, so switched to high to get them working again.  I continued my drive, having to switch the function from low to high to keep them operating.  When the rain let up, I was able to see when the wipers quit and noticed they decided to wipe intermittently, despite being in the low (continuous) position.  As my drive continued the rain let up a little, I switched to intermittent high (shortest delay).  This function worked for about 10 wipes, then the delay increased and I couldn't see between wipes and had to manipulate the switch again to gain visibility of the road and oncoming traffic.  To answer the questions I offer the following: 1.  The wipers do NOT work in the position selected even if there is significant water on the windshield. 2.  When the wipers stop working, you can't see out of the windshield.  This requires constant manipulation of the switch, taking a hand off the wheel which endangers me, any occupants, and others on the road. 3.  I have not gone to the dealer.  I read the 25 page post on the B6G forum and found many others have experienced this as well and a link for this site to post the issue. 4.  It has not been inspected by anyone. 5.  There were no warning lamps, messages, or other symptoms.  The vehicle only has 700 miles and this is the first time I've driven it in the rain when I needed continuous wipers.</t>
  </si>
  <si>
    <t xml:space="preserve">My drivers windshield wiper arm broke 4 weeks ago in the rain because the little key popped off. The wiper hit the driver behind me and I almost got into an accident. Today my passenger windshield wiper arm broke for the same reason. The little metal key popped off. This wipers are very flawed. That little key should be welded to the wiper. It was snowing and a very little snow caused my wiper arm key to break. Now I have to buy a whole new one. This is my second arm in 2 weeks. I have now replaced both wiper arms. This could have killed me, my family and others. Corners should not be but while making wiper arms. They can cause a visual hazard and result in death. Not smart! Please do a recall on these. </t>
  </si>
  <si>
    <t xml:space="preserve">F-150 - 2018. My drivers windshield wiper arm broke 4 weeks ago in the rain because the little key popped off. The wiper hit the driver behind me and I almost got into an accident. Today my passenger windshield wiper arm broke for the same reason. The little metal key popped off. This wipers are very flawed. That little key should be welded to the wiper. It was snowing and a very little snow caused my wiper arm key to break. Now I have to buy a whole new one. This is my second arm in 2 weeks. I have now replaced both wiper arms. This could have killed me, my family and others. Corners should not be but while making wiper arms. They can cause a visual hazard and result in death. Not smart! Please do a recall on these. </t>
  </si>
  <si>
    <t>1FTEW1EP1KK</t>
  </si>
  <si>
    <t>I purchased my 2019 Ford F150 used in October of 2022 directly from my local Ford dealership. At the time of purchase the tailgate handle did not work properly. The tailgate handle would stick in the open/unlatched position. If you closed the tailgate with the handle in the open/unlatched position the tailgate would fall down. If the falling tailgate struck a child in the head, it could cause injury or death. I purchased a new tailgate handle. The torsion spring and hinge pins on the new handle are coated in grease. The spring and pins on the old tailgate handle are rusted. I still have the old tailgate handle and it is available for inspection.</t>
  </si>
  <si>
    <t>F-150 - 2019. I purchased my 2019 Ford F150 used in October of 2022 directly from my local Ford dealership. At the time of purchase the tailgate handle did not work properly. The tailgate handle would stick in the open/unlatched position. If you closed the tailgate with the handle in the open/unlatched position the tailgate would fall down. If the falling tailgate struck a child in the head, it could cause injury or death. I purchased a new tailgate handle. The torsion spring and hinge pins on the new handle are coated in grease. The spring and pins on the old tailgate handle are rusted. I still have the old tailgate handle and it is available for inspection.</t>
  </si>
  <si>
    <t>5LMJJ3LT0ME</t>
  </si>
  <si>
    <t>Passenger whipper arm is loose especially when you lift the arm to clear snow from the windshield it will not align it its original location without multiple attempts.</t>
  </si>
  <si>
    <t>NAVIGATOR - 2021. Passenger whipper arm is loose especially when you lift the arm to clear snow from the windshield it will not align it its original location without multiple attempts.</t>
  </si>
  <si>
    <t xml:space="preserve">Wipers automatically dramatically slow down when placed in the high setting during heavy rains causing unsafe driving conditions </t>
  </si>
  <si>
    <t xml:space="preserve">BRONCO - 2023. Wipers automatically dramatically slow down when placed in the high setting during heavy rains causing unsafe driving conditions </t>
  </si>
  <si>
    <t>Wiper motor does not stay on Low or High.  Within a minute, they revert back to Intermittent and the driver must constantly switch between Low and High in order to keep visibility.  This has been happening since the day I took delivery (in the rain).  I will be contacting the dealer on 3/6 to discuss.  Many others in forums have reported the same exact behavior.  There has been no inspection yet.  No warning lamps, etc.</t>
  </si>
  <si>
    <t>BRONCO - 2023. Wiper motor does not stay on Low or High.  Within a minute, they revert back to Intermittent and the driver must constantly switch between Low and High in order to keep visibility.  This has been happening since the day I took delivery (in the rain).  I will be contacting the dealer on 3/6 to discuss.  Many others in forums have reported the same exact behavior.  There has been no inspection yet.  No warning lamps, etc.</t>
  </si>
  <si>
    <t>1FTFW1E1XJF</t>
  </si>
  <si>
    <t>Moonroof malfunctioned- causing it to be left open in the winter with poor conditions rendering the vehicle unsafe to drive. Discovered that internal mechanism for opening and closing (made of plastic) had broken in the track. Was able to get it closed for now but I donâ€™t feel safe driving myself and twin toddlers. Saved the portion of the clip that broke off.</t>
  </si>
  <si>
    <t>F-150 - 2018. Moonroof malfunctioned- causing it to be left open in the winter with poor conditions rendering the vehicle unsafe to drive. Discovered that internal mechanism for opening and closing (made of plastic) had broken in the track. Was able to get it closed for now but I donâ€™t feel safe driving myself and twin toddlers. Saved the portion of the clip that broke off.</t>
  </si>
  <si>
    <t>1FTEW1CP6LK</t>
  </si>
  <si>
    <t xml:space="preserve">Rear window cracked along entire length, and shattered. Heated defrost for rear window was activated prior to parking vehicle. Shattered window noticed two hour later when returning to vehicle. Police report filed 3/5/23.   </t>
  </si>
  <si>
    <t xml:space="preserve">F-150 - 2020. Rear window cracked along entire length, and shattered. Heated defrost for rear window was activated prior to parking vehicle. Shattered window noticed two hour later when returning to vehicle. Police report filed 3/5/23.   </t>
  </si>
  <si>
    <t>1FMCU0DZ4LU</t>
  </si>
  <si>
    <t xml:space="preserve">For no apparent reason, Driver side door malfunctioned in early March 2023. Every time the door was opened it would make a horrible popping sound. No accidents or incidents at all with the car, was bought new in Feb. 2021. This morning when the door was opened it sounded like something snapped, now the door will just swing wide open so I have to hold the door and barely open to squeeze in and out or it won't shut correctly. Called Ford Dealership and was advised to take to a body shop for repair, which would involve replacing the left front door check arm and door because the spot welds break on the driver door check arm attachment point, at a price point of over $2K. They stated that is is a common occurrence on the 2020 Escapes, because of a manufacturer defect. This is mentioned in the NHTSA ID #10201603. If a door will not properly shut or window properly open it won't pass a safety inspection for any state. </t>
  </si>
  <si>
    <t xml:space="preserve">ESCAPE - 2020. For no apparent reason, Driver side door malfunctioned in early March 2023. Every time the door was opened it would make a horrible popping sound. No accidents or incidents at all with the car, was bought new in Feb. 2021. This morning when the door was opened it sounded like something snapped, now the door will just swing wide open so I have to hold the door and barely open to squeeze in and out or it won't shut correctly. Called Ford Dealership and was advised to take to a body shop for repair, which would involve replacing the left front door check arm and door because the spot welds break on the driver door check arm attachment point, at a price point of over $2K. They stated that is is a common occurrence on the 2020 Escapes, because of a manufacturer defect. This is mentioned in the NHTSA ID #10201603. If a door will not properly shut or window properly open it won't pass a safety inspection for any state. </t>
  </si>
  <si>
    <t>1FMEE5BP2PL</t>
  </si>
  <si>
    <t>Windshield wipers slow down when driving in rain/snow. Even on the highest setting, they start to slow down after a few minutes and you have to toggle them off and on again to get them back to normal speed.</t>
  </si>
  <si>
    <t>BRONCO - 2023. Windshield wipers slow down when driving in rain/snow. Even on the highest setting, they start to slow down after a few minutes and you have to toggle them off and on again to get them back to normal speed.</t>
  </si>
  <si>
    <t>1FMCU9H98LU</t>
  </si>
  <si>
    <t>The contact owns a 2020 Ford Escape. The contact stated that she heard a cracking sound in the front driverâ€™s side door. The contact then stated that the front driverâ€™s side window failed to operate as designed. The check engine warning light was illuminated. The vehicle was taken to the dealer where it was diagnosed that an unknown front driverâ€™s side door latch assembly part needed to be replaced. The vehicle was not repaired. The manufacturer was notified of the failure and the contact was informed that the VIN was not included in a recall. The contact was advised to call the NHTSA Hotline. The failure mileage was approximately 74,000.</t>
  </si>
  <si>
    <t>Green Ford</t>
  </si>
  <si>
    <t>ESCAPE - 2020. The contact owns a 2020 Ford Escape. The contact stated that she heard a cracking sound in the front driverâ€™s side door. The contact then stated that the front driverâ€™s side window failed to operate as designed. The check engine warning light was illuminated. The vehicle was taken to the dealer where it was diagnosed that an unknown front driverâ€™s side door latch assembly part needed to be replaced. The vehicle was not repaired. The manufacturer was notified of the failure and the contact was informed that the VIN was not included in a recall. The contact was advised to call the NHTSA Hotline. The failure mileage was approximately 74,000.</t>
  </si>
  <si>
    <t>2FMPK4J98NB</t>
  </si>
  <si>
    <t xml:space="preserve">Driving on highway, was not raining snowing or hailing and sunroof spontaneously shattered. Did not see any debris and was not driving behind a truck or car that had any loose debris. No obvious sign of impact, the sunshade is intact and was not damaged. </t>
  </si>
  <si>
    <t xml:space="preserve">EDGE - 2022. Driving on highway, was not raining snowing or hailing and sunroof spontaneously shattered. Did not see any debris and was not driving behind a truck or car that had any loose debris. No obvious sign of impact, the sunshade is intact and was not damaged. </t>
  </si>
  <si>
    <t>1FMDE5BH1NL</t>
  </si>
  <si>
    <t>The contact owns a 2022 Ford Bronco. The contact stated that on numerous occasions while driving at an undisclosed speed in inclement weather, the front driverâ€™s and passenger side windshield wipers inadvertently changed speeds. No warning lights were illuminated. The vehicle was taken to the dealer where it was diagnosed, and the contact was informed that the windshield wipers were operating as designed. The contact was concerned that the issue could cause and crash and injury. The vehicle was not repaired. The manufacturer was not notified of the failure. The failure mileage was approximately 1,673.</t>
  </si>
  <si>
    <t>BRONCO - 2022. The contact owns a 2022 Ford Bronco. The contact stated that on numerous occasions while driving at an undisclosed speed in inclement weather, the front driverâ€™s and passenger side windshield wipers inadvertently changed speeds. No warning lights were illuminated. The vehicle was taken to the dealer where it was diagnosed, and the contact was informed that the windshield wipers were operating as designed. The contact was concerned that the issue could cause and crash and injury. The vehicle was not repaired. The manufacturer was not notified of the failure. The failure mileage was approximately 1,673.</t>
  </si>
  <si>
    <t>1FMDE5CP8NL</t>
  </si>
  <si>
    <t>I turn my wipers onto the constant wipe setting, either high or low, and after about 20-30 or so wipes, they will decrease their speed across the windshield over about 5 or 10 wipes until they pause for about 3 or 4 seconds after each wipe and then continue a slow wipe.    I will turn them off and on immediately after this happens.  When I turn them back on to high, they will operate on high and again repeat the slowing down speed and frequency after about 20-30 wipes until they are very slow and pause for about 4 seconds which is slower than even the slowest intermittent wipe settings.    This happened during a recent ice storm during a long drive making it difficult to keep the window clear causing a hazardous condition.    It happened again just testing in my garage.  I reported this to Ford who said they do not have a fix for it.</t>
  </si>
  <si>
    <t>BRONCO - 2022. I turn my wipers onto the constant wipe setting, either high or low, and after about 20-30 or so wipes, they will decrease their speed across the windshield over about 5 or 10 wipes until they pause for about 3 or 4 seconds after each wipe and then continue a slow wipe.    I will turn them off and on immediately after this happens.  When I turn them back on to high, they will operate on high and again repeat the slowing down speed and frequency after about 20-30 wipes until they are very slow and pause for about 4 seconds which is slower than even the slowest intermittent wipe settings.    This happened during a recent ice storm during a long drive making it difficult to keep the window clear causing a hazardous condition.    It happened again just testing in my garage.  I reported this to Ford who said they do not have a fix for it.</t>
  </si>
  <si>
    <t>When attempting to use the wipers on low speed setting (constant on at a low speed, not on any of the intermittent settings) in medium and heavy rain situations, the wipers will initially operate at the constant low speed, and then after 1 to 2 minutes, the wipers will slow down significantly to a very low speed intermittent speed.  The only way to get the wipers to return to the constant low speed setting is to switch the control stalk setting to high speed wipers and then return the switch to the low speed setting.  Even when turning on the wipers at the high speed setting, the wipers will slow down significantly to a very low intermittent speed. This is a dangerous condition that creates issues in attempting to see during steady rain conditions.</t>
  </si>
  <si>
    <t>BRONCO - 2023. When attempting to use the wipers on low speed setting (constant on at a low speed, not on any of the intermittent settings) in medium and heavy rain situations, the wipers will initially operate at the constant low speed, and then after 1 to 2 minutes, the wipers will slow down significantly to a very low speed intermittent speed.  The only way to get the wipers to return to the constant low speed setting is to switch the control stalk setting to high speed wipers and then return the switch to the low speed setting.  Even when turning on the wipers at the high speed setting, the wipers will slow down significantly to a very low intermittent speed. This is a dangerous condition that creates issues in attempting to see during steady rain conditions.</t>
  </si>
  <si>
    <t>The contact owns a 2017 Ford Explorer. The contact stated that while driving at various speeds, an abnormal knocking sound was coming from the windshield. Upon inspection, the contact discovered that the front, passenger side windshield trim panel was cracked in several places. The contact called the dealer about the failure and was provided an estimate for the repair. The manufacturer was not notified of the failure. The vehicle was not repaired. The failure mileage was 48,120.</t>
  </si>
  <si>
    <t>Cella Ford Inc.</t>
  </si>
  <si>
    <t>EXPLORER - 2017. The contact owns a 2017 Ford Explorer. The contact stated that while driving at various speeds, an abnormal knocking sound was coming from the windshield. Upon inspection, the contact discovered that the front, passenger side windshield trim panel was cracked in several places. The contact called the dealer about the failure and was provided an estimate for the repair. The manufacturer was not notified of the failure. The vehicle was not repaired. The failure mileage was 48,120.</t>
  </si>
  <si>
    <t>1FMCU9J95LU</t>
  </si>
  <si>
    <t>The contact's grandmother owns a 2020 Ford Escape. The contact stated that the driver's side door failed to operate as needed. Additionally, the driver's side window failed to roll down. The contact related the failure to Technical Service Bulletin: 15-0052 (Door Latch). The manufacturer was made aware of the failure and referred the contact to file a complaint with the NHTSA Hotline. The failure mileage was approximately 50,000.</t>
  </si>
  <si>
    <t>Steve Faulkner Automotive</t>
  </si>
  <si>
    <t>ESCAPE - 2020. The contact's grandmother owns a 2020 Ford Escape. The contact stated that the driver's side door failed to operate as needed. Additionally, the driver's side window failed to roll down. The contact related the failure to Technical Service Bulletin: 15-0052 (Door Latch). The manufacturer was made aware of the failure and referred the contact to file a complaint with the NHTSA Hotline. The failure mileage was approximately 50,000.</t>
  </si>
  <si>
    <t xml:space="preserve">Windshield wipers stop moving at regular wiping speed.  After a short time the wipers change from regular speed to intermittent speed causing loss of vision to the road ahead during rain and snow.  </t>
  </si>
  <si>
    <t xml:space="preserve">BRONCO - 2023. Windshield wipers stop moving at regular wiping speed.  After a short time the wipers change from regular speed to intermittent speed causing loss of vision to the road ahead during rain and snow.  </t>
  </si>
  <si>
    <t>1FMDE5CH0PL</t>
  </si>
  <si>
    <t>In moderate or even heavy precipitation the vehicle will reduce wiper speed from high or low continuous to intermittent, severely reducing and  limiting visibility. I took it to Corwin Ford in Reno to fix this and they say that it does this on purpose and it is working as designed. Picture was taken while it was doing this, even with this much rain on the windshield the wipers won't stay in low constant and reduces the wiper speed to intermittent resulting in this level of visibility.</t>
  </si>
  <si>
    <t>BRONCO - 2023. In moderate or even heavy precipitation the vehicle will reduce wiper speed from high or low continuous to intermittent, severely reducing and  limiting visibility. I took it to Corwin Ford in Reno to fix this and they say that it does this on purpose and it is working as designed. Picture was taken while it was doing this, even with this much rain on the windshield the wipers won't stay in low constant and reduces the wiper speed to intermittent resulting in this level of visibility.</t>
  </si>
  <si>
    <t>1FMCU9F64MU</t>
  </si>
  <si>
    <t>Started the vehicle and turned the defroster on high setting one morning to defrost the windshield with heavy frost. Car had been running about 3-4 minutes and I heard a cracking sound. I noticed a 12" crack in the middle of the windshield when the frost was melted off.  The car was still parked when the windshield cracked and was not being driven due to visibility being limited by frost.</t>
  </si>
  <si>
    <t>ESCAPE - 2021. Started the vehicle and turned the defroster on high setting one morning to defrost the windshield with heavy frost. Car had been running about 3-4 minutes and I heard a cracking sound. I noticed a 12" crack in the middle of the windshield when the frost was melted off.  The car was still parked when the windshield cracked and was not being driven due to visibility being limited by frost.</t>
  </si>
  <si>
    <t>1FMEE5DH4NL</t>
  </si>
  <si>
    <t xml:space="preserve">Windshield wipers stop working while driving in both heavy rain and light rain.   When turned on low, or high, not intermittent, the wipers slow down, and sometimes stop altogether.  I was driving in heavy rain on the highway and the were on high.  Repeatedly they kept slowing down, and then stopping.  I had to turn them off, and back on each time, to get them to work on high again.   This happened 6- 7 times.  Not only was it very scary to lose visibilty completely, but also distracting to have to adjust them over and over. I was terrified I would get in an accident. I finally pulled off the highway.   The same happened in light rain.  I did get video of that incident.   This has occurred 8 times in the last month, and one time 2 months ago.  The problem seems to be getting worse and now occurs everytime I drive it in the rain.   I did let my dealer know today.   They had heard nothing about it.   I will be taking it in to get looked at in 3 days.  Brondes Ford Toledo. Unsure if it will be able to be duplicated without driving in the rain. But I do have video from driving in light rain.  Unfortunately I was unable to take video on the highway and a few other times.  There are no warning lights or information showing me there is a problem. I felt very unsafe driving the vehicle.   This is a hazard. This application will not let me upload the video.  </t>
  </si>
  <si>
    <t xml:space="preserve">BRONCO - 2022. Windshield wipers stop working while driving in both heavy rain and light rain.   When turned on low, or high, not intermittent, the wipers slow down, and sometimes stop altogether.  I was driving in heavy rain on the highway and the were on high.  Repeatedly they kept slowing down, and then stopping.  I had to turn them off, and back on each time, to get them to work on high again.   This happened 6- 7 times.  Not only was it very scary to lose visibilty completely, but also distracting to have to adjust them over and over. I was terrified I would get in an accident. I finally pulled off the highway.   The same happened in light rain.  I did get video of that incident.   This has occurred 8 times in the last month, and one time 2 months ago.  The problem seems to be getting worse and now occurs everytime I drive it in the rain.   I did let my dealer know today.   They had heard nothing about it.   I will be taking it in to get looked at in 3 days.  Brondes Ford Toledo. Unsure if it will be able to be duplicated without driving in the rain. But I do have video from driving in light rain.  Unfortunately I was unable to take video on the highway and a few other times.  There are no warning lights or information showing me there is a problem. I felt very unsafe driving the vehicle.   This is a hazard. This application will not let me upload the video.  </t>
  </si>
  <si>
    <t xml:space="preserve">I was driving in rain and the wipers were initially working fine. Then for no reason they just started slowing down. The rain was still heavy and the vehicle does not have rain sensing wipers so there is no reason they should have slowed down. I had to keep changing the wiper speed from high to low to high to get it back to the necessary speed. This is a major safety issue that the wipers do not work consistently. </t>
  </si>
  <si>
    <t xml:space="preserve">BRONCO - 2023. I was driving in rain and the wipers were initially working fine. Then for no reason they just started slowing down. The rain was still heavy and the vehicle does not have rain sensing wipers so there is no reason they should have slowed down. I had to keep changing the wiper speed from high to low to high to get it back to the necessary speed. This is a major safety issue that the wipers do not work consistently. </t>
  </si>
  <si>
    <t xml:space="preserve">The contactâ€™s wife leases a 2022 Ford F-150. The contact stated while his wife was driving at an undisclosed speed in a snowstorm, the windshield wipers ceased to work and the vehicle veered off the road and crashed into a ditch. The air bags did not deploy. The contactâ€™s wife waited 6 hours for towing assistance to arrive and was pulled out of the ditch. There was no injury sustained. The contact did not know whether a police report was filed. The contactâ€™s wife was able to drive away from the scene.  There was no warning light illuminated. The vehicle was taken to the dealer, where it was diagnosed that the windshield wiper motor had failed and needed to be replaced; however, the parts were not available. The vehicle was not repaired. The manufacturer was notified of the failure and informed the contact that the vehicle could not be repaired under NHTSA Campaign Number: 22V842000 (Visibility) as the VIN was not included. The failure milage was 4,000. </t>
  </si>
  <si>
    <t>Varsity Lincoln</t>
  </si>
  <si>
    <t xml:space="preserve">F-150 - 2022. The contactâ€™s wife leases a 2022 Ford F-150. The contact stated while his wife was driving at an undisclosed speed in a snowstorm, the windshield wipers ceased to work and the vehicle veered off the road and crashed into a ditch. The air bags did not deploy. The contactâ€™s wife waited 6 hours for towing assistance to arrive and was pulled out of the ditch. There was no injury sustained. The contact did not know whether a police report was filed. The contactâ€™s wife was able to drive away from the scene.  There was no warning light illuminated. The vehicle was taken to the dealer, where it was diagnosed that the windshield wiper motor had failed and needed to be replaced; however, the parts were not available. The vehicle was not repaired. The manufacturer was notified of the failure and informed the contact that the vehicle could not be repaired under NHTSA Campaign Number: 22V842000 (Visibility) as the VIN was not included. The failure milage was 4,000. </t>
  </si>
  <si>
    <t>1FMEE5DP7NL</t>
  </si>
  <si>
    <t xml:space="preserve">With the windshield wipers on in the continuous low setting, the wipers will slow down and stop after a minute or two of operation.  This has happened more than once while driving in the rain.  The wipers were not obstructed, no snow/ice (40 to 50 degrees outside) and it was raining, so the windshield was not dry.  This stopping of the wipers caused me to remove one hand from the steering wheel, and fiddle with the wiper controls to get the wipers to start back up, while the rain outside was obscuring my vision.  I switched the wipers off and back to the continuous setting, and the same thing happened after a few more minutes, the wipers slowed down and stopped.  The wipers were never on the intermittent setting, always on continuous setting.  I don't find it safe to be driving in the rain with these wipers, since I do need both hands on the wheel, incase there is a pooling of water on the road, which can pull the vehicle to one side and I need both hands to correct, as well as loss of visibility when the windshield fills with rain when the wipers stop. </t>
  </si>
  <si>
    <t xml:space="preserve">BRONCO - 2022. With the windshield wipers on in the continuous low setting, the wipers will slow down and stop after a minute or two of operation.  This has happened more than once while driving in the rain.  The wipers were not obstructed, no snow/ice (40 to 50 degrees outside) and it was raining, so the windshield was not dry.  This stopping of the wipers caused me to remove one hand from the steering wheel, and fiddle with the wiper controls to get the wipers to start back up, while the rain outside was obscuring my vision.  I switched the wipers off and back to the continuous setting, and the same thing happened after a few more minutes, the wipers slowed down and stopped.  The wipers were never on the intermittent setting, always on continuous setting.  I don't find it safe to be driving in the rain with these wipers, since I do need both hands on the wheel, incase there is a pooling of water on the road, which can pull the vehicle to one side and I need both hands to correct, as well as loss of visibility when the windshield fills with rain when the wipers stop. </t>
  </si>
  <si>
    <t>1FTFW1E89MK</t>
  </si>
  <si>
    <t>The contact owns a 2021 Ford F-150. The contact stated while driving approximately 25-65 MPH, the tailgate inadvertently opened without driver input. The vehicle was not diagnosed or repaired. The contact related the failure to Manufacturer Recall Number: 22M08; however, the year, make, and model is not included in this recall. The manufacturer was not notified of the failure. The failure mileage was 44,000.</t>
  </si>
  <si>
    <t>F-150 - 2021. The contact owns a 2021 Ford F-150. The contact stated while driving approximately 25-65 MPH, the tailgate inadvertently opened without driver input. The vehicle was not diagnosed or repaired. The contact related the failure to Manufacturer Recall Number: 22M08; however, the year, make, and model is not included in this recall. The manufacturer was not notified of the failure. The failure mileage was 44,000.</t>
  </si>
  <si>
    <t xml:space="preserve">This is the same complaint as #11509166. I couldn't find a way to add more documentation to the already filed complaint so here is the original information plus more complaints and examples of the safety issue.    ....      https://www.bronco6g.com/forum/threads/wiper-control-speed-issues-urgent-safety.31809/    ....      https://youtu.be/9F8Gc2Huejo    ....      After less than a minute of running, the wipers suddenly slow down to the lowest wiper delay setting. You notice because, if you're in a storm or rain, you suddenly can't see out of the windshield. It does this on all of the wiper settings. If you're in a bad storm and you have the wipers running on maximum, they suddenly stop and go to like a once every 30 second wipe. you have to constantly turn the wiper control back and forth the whole time you're driving to keep the wipers working.    </t>
  </si>
  <si>
    <t xml:space="preserve">BRONCO - 2023. This is the same complaint as #11509166. I couldn't find a way to add more documentation to the already filed complaint so here is the original information plus more complaints and examples of the safety issue.    ....      https://www.bronco6g.com/forum/threads/wiper-control-speed-issues-urgent-safety.31809/    ....      https://youtu.be/9F8Gc2Huejo    ....      After less than a minute of running, the wipers suddenly slow down to the lowest wiper delay setting. You notice because, if you're in a storm or rain, you suddenly can't see out of the windshield. It does this on all of the wiper settings. If you're in a bad storm and you have the wipers running on maximum, they suddenly stop and go to like a once every 30 second wipe. you have to constantly turn the wiper control back and forth the whole time you're driving to keep the wipers working.    </t>
  </si>
  <si>
    <t xml:space="preserve">On two separate occasions, the windshield trim panel blew off my Explorer while I was driving at highway speeds. This was the trim panel on the driver's side in both instances. I had it repaired the first time and then it happened again. I was told by Safelight, who repaired it the first time, that they have done dozens of these repairs. And, it happened to my brother-in-law's Ford Excursion. Just look around while you're driving and you will see many Ford SUVs with missing trim panels. The dealership refuses to fix it even under my extended warranty - even though it's clearly a defect - and it costs hundreds of dollars for the repair. I know Ford is aware of the problem and doesn't seem to care. A recall needs to be issued. The last time the trim blew off I was driving 65 miles an hour on I-10 in traffic - the trim could have easily hit another car - and may have for all I know. </t>
  </si>
  <si>
    <t xml:space="preserve">EXPLORER - 2016. On two separate occasions, the windshield trim panel blew off my Explorer while I was driving at highway speeds. This was the trim panel on the driver's side in both instances. I had it repaired the first time and then it happened again. I was told by Safelight, who repaired it the first time, that they have done dozens of these repairs. And, it happened to my brother-in-law's Ford Excursion. Just look around while you're driving and you will see many Ford SUVs with missing trim panels. The dealership refuses to fix it even under my extended warranty - even though it's clearly a defect - and it costs hundreds of dollars for the repair. I know Ford is aware of the problem and doesn't seem to care. A recall needs to be issued. The last time the trim blew off I was driving 65 miles an hour on I-10 in traffic - the trim could have easily hit another car - and may have for all I know. </t>
  </si>
  <si>
    <t>I was driving on the interstate highway- I-20 in Alabama going eastbound at approx. 70 mph. Suddenly, the driver's side windshield trim moulding blew off without any warning. Mileage was 51,278. The safety issue is that this trim moulding is approx. 18 inches long - 4 inches wide  which may have hit another vehicle as it departed my vehicle at highway speeds. I further read that approx. 170 Ford Explorer owners have also reported the identical issue, so I wanted the goverment to be aware that this occurred and hopefully there is a full recall. The dealer wants $650 to replace this moulding.</t>
  </si>
  <si>
    <t>EXPLORER - 2017. I was driving on the interstate highway- I-20 in Alabama going eastbound at approx. 70 mph. Suddenly, the driver's side windshield trim moulding blew off without any warning. Mileage was 51,278. The safety issue is that this trim moulding is approx. 18 inches long - 4 inches wide  which may have hit another vehicle as it departed my vehicle at highway speeds. I further read that approx. 170 Ford Explorer owners have also reported the identical issue, so I wanted the goverment to be aware that this occurred and hopefully there is a full recall. The dealer wants $650 to replace this moulding.</t>
  </si>
  <si>
    <t xml:space="preserve">The windshield piece flow off while we were traveling around 45mph.  We did not know what happened until the next day when we saw it missing. </t>
  </si>
  <si>
    <t xml:space="preserve">EXPLORER - 2019. The windshield piece flow off while we were traveling around 45mph.  We did not know what happened until the next day when we saw it missing. </t>
  </si>
  <si>
    <t>1FMEE5DP3PL</t>
  </si>
  <si>
    <t xml:space="preserve">When driving in rainy conditions, the windshield wipers cease to function at the selected setting. This happens at any setting.  Specifically, after approximately 30 seconds, the windshield wipers slow to a greatly reduced and intermittent speed. This causes extreme issues with visibility, which in turn, creates a major safety issue, especially at highway speeds. This is not one incident. It happens every time the windshield wipers need to be turned on due to visibility.   </t>
  </si>
  <si>
    <t xml:space="preserve">BRONCO - 2023. When driving in rainy conditions, the windshield wipers cease to function at the selected setting. This happens at any setting.  Specifically, after approximately 30 seconds, the windshield wipers slow to a greatly reduced and intermittent speed. This causes extreme issues with visibility, which in turn, creates a major safety issue, especially at highway speeds. This is not one incident. It happens every time the windshield wipers need to be turned on due to visibility.   </t>
  </si>
  <si>
    <t>A-post (passenger side) trim because detached at high speed, striking another car.</t>
  </si>
  <si>
    <t>EXPLORER - 2017. A-post (passenger side) trim because detached at high speed, striking another car.</t>
  </si>
  <si>
    <t>1FMJK1MT9LE</t>
  </si>
  <si>
    <t>2020 FORD EXPEDITION. CONSUMER WRITES IN REGARD TO NHTSA SAFETY RECALL 22V-250.</t>
  </si>
  <si>
    <t>EXPEDITION - 2020. 2020 FORD EXPEDITION. CONSUMER WRITES IN REGARD TO NHTSA SAFETY RECALL 22V-250.</t>
  </si>
  <si>
    <t>1FMEE5BP8PL</t>
  </si>
  <si>
    <t xml:space="preserve">Windshield wipers operate for a limited time before slowing &amp; then stopping completely.   Multiple adjustments are required of the wiper control to reactivate the wipers.   However, after a few minutes, the wipers will again slow &amp; stop functioning completely.  This situation creates a safety hazard, due to limited visibility &amp; obscured driving conditions, during wet conditions.   </t>
  </si>
  <si>
    <t xml:space="preserve">BRONCO - 2023. Windshield wipers operate for a limited time before slowing &amp; then stopping completely.   Multiple adjustments are required of the wiper control to reactivate the wipers.   However, after a few minutes, the wipers will again slow &amp; stop functioning completely.  This situation creates a safety hazard, due to limited visibility &amp; obscured driving conditions, during wet conditions.   </t>
  </si>
  <si>
    <t>1FMEE5JR4PL</t>
  </si>
  <si>
    <t>While driving in the rain the windshield wipers will randomly slow down to a very unsafe level, making it very difficult to see out of the front windshield.  I talked with the dealership and they said there is no known fix for this issue.  Ford does not seem to have an answer either.  This happens every time the wipers are on.  And happens frequently, like every 30 secs the wipers will slow way down.  They are not rain sensing wipers.</t>
  </si>
  <si>
    <t>BRONCO - 2023. While driving in the rain the windshield wipers will randomly slow down to a very unsafe level, making it very difficult to see out of the front windshield.  I talked with the dealership and they said there is no known fix for this issue.  Ford does not seem to have an answer either.  This happens every time the wipers are on.  And happens frequently, like every 30 secs the wipers will slow way down.  They are not rain sensing wipers.</t>
  </si>
  <si>
    <t xml:space="preserve">A large crack in the windshield appeared out of nowhere. There was no injury to the windshield, no damage from a rock, etc. I got in my car one day after work and a large crack had appeared. I viewed company footage to see if something damaged my car, and there was nothing found. The crack appeared as a malfunction of defect of the car. </t>
  </si>
  <si>
    <t xml:space="preserve">BRONCO SPORT - 2021. A large crack in the windshield appeared out of nowhere. There was no injury to the windshield, no damage from a rock, etc. I got in my car one day after work and a large crack had appeared. I viewed company footage to see if something damaged my car, and there was nothing found. The crack appeared as a malfunction of defect of the car. </t>
  </si>
  <si>
    <t xml:space="preserve">The passenger side windshield trim, separated from the vehicle at highway speeds, and landed onto the windshield of the vehicle behind me. Both vehicles were traveling at 75 mph when the incident occurred.  I contacted my servicing Ford dealership, service, and parts department, to which both entities acknowledged this was a common problem for this year and model vehicle. I further inquired if any additional recalls for this trim component work on Fordâ€™s recall list to which they said no. I am concerned because in 2020 a recall on the Ford Explorer roof rack rails, work executed, because those were separating from the vehicle at high rate of speed as well.  Ford dealership quoted me $851 to replace both windshield trim components, both passenger and driver side a total of four plastic pieces. Ford also stated that the repair work would need to be done by a train service technician vice the end users themselves. Estimating approximately two hours of labor for both components would require the Ford vehicle owner to pay for $1000 to affect a repair which clearly is defective and unsafe at highway speeds. Separation of this component from the vehicle could have resulted in a high-speed collision and potential loss of life as a result of the failure of this part.  I have also notified the Ford dealership that I intend to file a formal complaint on the defective parts with Ford motor company, as well as the NHTSA. </t>
  </si>
  <si>
    <t xml:space="preserve">EXPLORER - 2016. The passenger side windshield trim, separated from the vehicle at highway speeds, and landed onto the windshield of the vehicle behind me. Both vehicles were traveling at 75 mph when the incident occurred.  I contacted my servicing Ford dealership, service, and parts department, to which both entities acknowledged this was a common problem for this year and model vehicle. I further inquired if any additional recalls for this trim component work on Fordâ€™s recall list to which they said no. I am concerned because in 2020 a recall on the Ford Explorer roof rack rails, work executed, because those were separating from the vehicle at high rate of speed as well.  Ford dealership quoted me $851 to replace both windshield trim components, both passenger and driver side a total of four plastic pieces. Ford also stated that the repair work would need to be done by a train service technician vice the end users themselves. Estimating approximately two hours of labor for both components would require the Ford vehicle owner to pay for $1000 to affect a repair which clearly is defective and unsafe at highway speeds. Separation of this component from the vehicle could have resulted in a high-speed collision and potential loss of life as a result of the failure of this part.  I have also notified the Ford dealership that I intend to file a formal complaint on the defective parts with Ford motor company, as well as the NHTSA. </t>
  </si>
  <si>
    <t>On a trip from South Carolina to New York, both A-pillar trims blew off on the highway.  I am attributing this to both the fluctuations in temperature in the prior 12 hours (over 30 degrees) and a known issue with this vehicle. It was also very windy out.</t>
  </si>
  <si>
    <t>EXPLORER - 2018. On a trip from South Carolina to New York, both A-pillar trims blew off on the highway.  I am attributing this to both the fluctuations in temperature in the prior 12 hours (over 30 degrees) and a known issue with this vehicle. It was also very windy out.</t>
  </si>
  <si>
    <t>The contact owns a 2016 Ford Explorer. The contact stated while driving 50 MPH, the trim between the driverâ€™s side door and the windshield detached and flew off the vehicle. The dealer and the manufacturer were notified of the failure. The dealer informed the contact that there were no recalls on the vehicle regarding the failure. The contact was provided an estimate for the repair. The vehicle was not repaired. The failure mileage was approximately 64,000.</t>
  </si>
  <si>
    <t>Veterans Ford</t>
  </si>
  <si>
    <t>EXPLORER - 2016. The contact owns a 2016 Ford Explorer. The contact stated while driving 50 MPH, the trim between the driverâ€™s side door and the windshield detached and flew off the vehicle. The dealer and the manufacturer were notified of the failure. The dealer informed the contact that there were no recalls on the vehicle regarding the failure. The contact was provided an estimate for the repair. The vehicle was not repaired. The failure mileage was approximately 64,000.</t>
  </si>
  <si>
    <t>1FMCU0F69LU</t>
  </si>
  <si>
    <t xml:space="preserve">2020 ford escape only 41k miles Broken spot welds in left front door check arm attachment points .. started making popping noise when opening door and know have trouble with opening g and closing door and ford won't fix it ðŸ˜‘ </t>
  </si>
  <si>
    <t xml:space="preserve">ESCAPE - 2020. 2020 ford escape only 41k miles Broken spot welds in left front door check arm attachment points .. started making popping noise when opening door and know have trouble with opening g and closing door and ford won't fix it ðŸ˜‘ </t>
  </si>
  <si>
    <t>The contact owns a 2018 Ford Fusion. The contact stated while driving 30 MPH, the trunk unlatched independently. The vehicle was not taken to be diagnosed or repaired. A dealer was not contacted. The manufacturer had not been informed of the failure. The failure mileage was 67,205.</t>
  </si>
  <si>
    <t>FUSION - 2018. The contact owns a 2018 Ford Fusion. The contact stated while driving 30 MPH, the trunk unlatched independently. The vehicle was not taken to be diagnosed or repaired. A dealer was not contacted. The manufacturer had not been informed of the failure. The failure mileage was 67,205.</t>
  </si>
  <si>
    <t>The contact owns a 2015 Ford Explorer. The contact stated that while driving at approximately 78 MPH, the front passengerâ€™s side window trim detached from the vehicle. The contact stated that the vehicle was taken to the dealer, but the cause of the failure was not determined. The vehicle was repaired. The manufacturer was not made aware of the issue. The failure mileage was unknown. The VIN was not available.</t>
  </si>
  <si>
    <t>EXPLORER - 2015. The contact owns a 2015 Ford Explorer. The contact stated that while driving at approximately 78 MPH, the front passengerâ€™s side window trim detached from the vehicle. The contact stated that the vehicle was taken to the dealer, but the cause of the failure was not determined. The vehicle was repaired. The manufacturer was not made aware of the issue. The failure mileage was unknown. The VIN was not available.</t>
  </si>
  <si>
    <t>1FMDE5AP3PL</t>
  </si>
  <si>
    <t xml:space="preserve">When driving at any speed from local roads to highways in inclement weather from light rain to sleet to heavy rain, the wipers revert from high speed to intermittent (slow) speed after a period of 30 seconds to 2 minutes and do not revert back to the necessary speed for safe vehicle operation. During sleet and heavy rainfall it became difficult to see out of windshield and I had to keep adjusting the speed of the wipers every 30 seconds to 2 minutes in order for them to operate correctly. Vehicle was brought into the service department at a Ford dealership and I was told it is a â€œfeature of the Smart Wiper Motor Operationâ€ and to pick up the vehicle with no repair available. According to service department it is Ford Special Service Message #51377. I have also found the statement referred to as â€œSSM 50692â€ in my own research. </t>
  </si>
  <si>
    <t xml:space="preserve">BRONCO - 2023. When driving at any speed from local roads to highways in inclement weather from light rain to sleet to heavy rain, the wipers revert from high speed to intermittent (slow) speed after a period of 30 seconds to 2 minutes and do not revert back to the necessary speed for safe vehicle operation. During sleet and heavy rainfall it became difficult to see out of windshield and I had to keep adjusting the speed of the wipers every 30 seconds to 2 minutes in order for them to operate correctly. Vehicle was brought into the service department at a Ford dealership and I was told it is a â€œfeature of the Smart Wiper Motor Operationâ€ and to pick up the vehicle with no repair available. According to service department it is Ford Special Service Message #51377. I have also found the statement referred to as â€œSSM 50692â€ in my own research. </t>
  </si>
  <si>
    <t>1FT8W3BN4ME</t>
  </si>
  <si>
    <t xml:space="preserve">Turned on wiper and passenger side wiper assembly only moved an inch. Does not clear windshield. Wiper arm assembly failure, striped. Can not safely drive vehicle. Manufacturer Recall Number 22S26. NHTSA Recall Number 22v087I was told by the dealership that parts are still not available. </t>
  </si>
  <si>
    <t xml:space="preserve">F-350 - 2021. Turned on wiper and passenger side wiper assembly only moved an inch. Does not clear windshield. Wiper arm assembly failure, striped. Can not safely drive vehicle. Manufacturer Recall Number 22S26. NHTSA Recall Number 22v087I was told by the dealership that parts are still not available. </t>
  </si>
  <si>
    <t>3FMCR9C63MR</t>
  </si>
  <si>
    <t>The contact owns a 2021 Ford Bronco Sport. The contact stated that she noticed a crack was formed at the bottom of the windshield. Upon taking the vehicle to a dealer for an oil change, the mechanic informed her that several cracks had formed at the bottom of the windshield. The mechanic also stated that there was an unknown recall for the failure; however, the VIN was not included. The contact stated that the cracks had expanded vertically on both sides of the windshield, obstructing the driver's vision. The manufacturer was notified of the failure. The vehicle was not repaired. The failure mileage was approximately 13,000.</t>
  </si>
  <si>
    <t>Southgate Ford</t>
  </si>
  <si>
    <t>BRONCO SPORT - 2021. The contact owns a 2021 Ford Bronco Sport. The contact stated that she noticed a crack was formed at the bottom of the windshield. Upon taking the vehicle to a dealer for an oil change, the mechanic informed her that several cracks had formed at the bottom of the windshield. The mechanic also stated that there was an unknown recall for the failure; however, the VIN was not included. The contact stated that the cracks had expanded vertically on both sides of the windshield, obstructing the driver's vision. The manufacturer was notified of the failure. The vehicle was not repaired. The failure mileage was approximately 13,000.</t>
  </si>
  <si>
    <t>1FMCU9H64MU</t>
  </si>
  <si>
    <t>Right headlight was not attached to car properly the clips are bend that hold it on the vehicle. Has been like this since I drove it off the lot. It makes it hard to see at night since the headlight does not sit properly. It points downward. I have reported this to the dealership where I bought it and to Ford itself. They say I didn't report it soon enough but I had just had eye surgery when I bought the car and thought I was having issues because of my eyes. Car is still under bumper to bumper warranty and they refuse to fix the issue. The service manager at the ford dealership did take pictures pf the vehicle and said there was no way this car had ever been wreaked cause  there's not a scratch on it and it had to come off the assembly line that way. The service manager got in trouble from the dealership for telling me this. The want to charge me 1,500.00 to fix this and it's only two brackets. This is a huge safety concern because I can not see well at night.</t>
  </si>
  <si>
    <t>ESCAPE - 2021. Right headlight was not attached to car properly the clips are bend that hold it on the vehicle. Has been like this since I drove it off the lot. It makes it hard to see at night since the headlight does not sit properly. It points downward. I have reported this to the dealership where I bought it and to Ford itself. They say I didn't report it soon enough but I had just had eye surgery when I bought the car and thought I was having issues because of my eyes. Car is still under bumper to bumper warranty and they refuse to fix the issue. The service manager at the ford dealership did take pictures pf the vehicle and said there was no way this car had ever been wreaked cause  there's not a scratch on it and it had to come off the assembly line that way. The service manager got in trouble from the dealership for telling me this. The want to charge me 1,500.00 to fix this and it's only two brackets. This is a huge safety concern because I can not see well at night.</t>
  </si>
  <si>
    <t xml:space="preserve">Windshield wipers would not turn on during a rain storm. Water with still squirt now but I had no action in the wiper blades and stuck in the rain. Next day windshield wipers were working fine acted like there was a short in the system ! Forward for months and windshield wipers suddenly stopped working in the middle of a blizzard white out conditions! Dealer finally says that the windshield wiper motors gave way !! I looked into this the first time it happened, and there was a major recall due to these motor defects ! My Vin number was not associated with the recall that they had my local Ford company put it by the wayside and they still are because the  Soonest they can have it serviced and new fire put in his two months out!! Ridiculous </t>
  </si>
  <si>
    <t xml:space="preserve">F-150 - 2021. Windshield wipers would not turn on during a rain storm. Water with still squirt now but I had no action in the wiper blades and stuck in the rain. Next day windshield wipers were working fine acted like there was a short in the system ! Forward for months and windshield wipers suddenly stopped working in the middle of a blizzard white out conditions! Dealer finally says that the windshield wiper motors gave way !! I looked into this the first time it happened, and there was a major recall due to these motor defects ! My Vin number was not associated with the recall that they had my local Ford company put it by the wayside and they still are because the  Soonest they can have it serviced and new fire put in his two months out!! Ridiculous </t>
  </si>
  <si>
    <t>1FMDE5CP7PL</t>
  </si>
  <si>
    <t>When wipers are used on higher settings during moderate rain it will maintain speed for a short period of time then automatically go to a very slow intermediate speed on its own. This caused zero visibility without warning. My understanding is they do this to protect the wiper motor and do not value lives by causing obstructions in my vision. I have video of the issue.</t>
  </si>
  <si>
    <t>BRONCO - 2023. When wipers are used on higher settings during moderate rain it will maintain speed for a short period of time then automatically go to a very slow intermediate speed on its own. This caused zero visibility without warning. My understanding is they do this to protect the wiper motor and do not value lives by causing obstructions in my vision. I have video of the issue.</t>
  </si>
  <si>
    <t>During moderate rain the wipers were turned on and switched between the top 2 speeds. After a short period of time it automatically goes into a very slow intermittent mode causing loss of visibility. From my understanding this is part of fords â€œsmart wiperâ€ system to save the motor from burning out. This is extremely dangerous and almost caused an accident. I have video of this condition.</t>
  </si>
  <si>
    <t>BRONCO - 2023. During moderate rain the wipers were turned on and switched between the top 2 speeds. After a short period of time it automatically goes into a very slow intermittent mode causing loss of visibility. From my understanding this is part of fords â€œsmart wiperâ€ system to save the motor from burning out. This is extremely dangerous and almost caused an accident. I have video of this condition.</t>
  </si>
  <si>
    <t>1FMEE5DP9PL</t>
  </si>
  <si>
    <t>Wiper control issue - when the wipers are set to the standard slow or fast speed the wipers start to slow down after about 30 seconds and eventually go into intermittent. We have experienced this in the pouring rain, while traveling with children and it makes it impossible to see. We have contacted 2 dealerships, and both were able to replicate the problem and acknowledged it. However, Ford will not acknowledge that there is a problem, and we are told that there is nothing that they can do. We also called Ford Customer Service and were told to read page 100 of our owner's manual and if we still had problems to seek out dealerships until we got a resolution.</t>
  </si>
  <si>
    <t>BRONCO - 2023. Wiper control issue - when the wipers are set to the standard slow or fast speed the wipers start to slow down after about 30 seconds and eventually go into intermittent. We have experienced this in the pouring rain, while traveling with children and it makes it impossible to see. We have contacted 2 dealerships, and both were able to replicate the problem and acknowledged it. However, Ford will not acknowledge that there is a problem, and we are told that there is nothing that they can do. We also called Ford Customer Service and were told to read page 100 of our owner's manual and if we still had problems to seek out dealerships until we got a resolution.</t>
  </si>
  <si>
    <t>The contact owns a 2023 Ford Bronco. The contact stated that while driving approximately 70 MPH in inclement weather, the windshield wipers were activated on high-speed but failed to operate at the highest setting. The contact stated that the windshield wiper defaulted to intermediate speed and deactivated and turned off independently on other occasions. The contact stated that there was a safety feature to deactivate the windshield wipers if the windshield was dry however, it was raining and snowing so the feature should not have been activated. The contact stated that his vision was affected by the failure. The contact toggled with the settings, causing his attention to be diverted from the road which could have caused a crash. The contact stated that the windshield wipers then activated independently. The vehicle was driven and parked at the residence. The vehicle was not taken to a dealer or independent mechanic to be diagnosed or repaired. The manufacturer was not notified of the failure. The failure mileage was approximately 2,200.</t>
  </si>
  <si>
    <t>BRONCO - 2023. The contact owns a 2023 Ford Bronco. The contact stated that while driving approximately 70 MPH in inclement weather, the windshield wipers were activated on high-speed but failed to operate at the highest setting. The contact stated that the windshield wiper defaulted to intermediate speed and deactivated and turned off independently on other occasions. The contact stated that there was a safety feature to deactivate the windshield wipers if the windshield was dry however, it was raining and snowing so the feature should not have been activated. The contact stated that his vision was affected by the failure. The contact toggled with the settings, causing his attention to be diverted from the road which could have caused a crash. The contact stated that the windshield wipers then activated independently. The vehicle was driven and parked at the residence. The vehicle was not taken to a dealer or independent mechanic to be diagnosed or repaired. The manufacturer was not notified of the failure. The failure mileage was approximately 2,200.</t>
  </si>
  <si>
    <t>1FM5K7BH5HG</t>
  </si>
  <si>
    <t>While driving on the freeway the passenger side windshield side panel flew off the car completely.  It looks as though the clips that hold it on all failed.  This seems to be a known issue with this model of car.</t>
  </si>
  <si>
    <t>EXPLORER - 2017. While driving on the freeway the passenger side windshield side panel flew off the car completely.  It looks as though the clips that hold it on all failed.  This seems to be a known issue with this model of car.</t>
  </si>
  <si>
    <t>When windshield wipers are on high speed during a storm they will slow down after 30 seconds to a speed of wiping the window maybe every 5 seconds causing a significant reduction in visibility.</t>
  </si>
  <si>
    <t>BRONCO - 2023. When windshield wipers are on high speed during a storm they will slow down after 30 seconds to a speed of wiping the window maybe every 5 seconds causing a significant reduction in visibility.</t>
  </si>
  <si>
    <t xml:space="preserve">the windshield seal and trim are deteriorating and coming off.  because of the risk, i have scheduled an appointment (April 2023) to repair at the dealer i purchased the vehicle from. windshield could fall out, pieces of material could hit other vehicles, leaks will damage the vehicle. the dealer will confirm at the appointment in April. no others have inspected the vehicle to date. no warning indicators  </t>
  </si>
  <si>
    <t xml:space="preserve">EXPLORER - 2017. the windshield seal and trim are deteriorating and coming off.  because of the risk, i have scheduled an appointment (April 2023) to repair at the dealer i purchased the vehicle from. windshield could fall out, pieces of material could hit other vehicles, leaks will damage the vehicle. the dealer will confirm at the appointment in April. no others have inspected the vehicle to date. no warning indicators  </t>
  </si>
  <si>
    <t>1FM5K8HT9GG</t>
  </si>
  <si>
    <t>The contact owns a 2016 Ford Explorer. The contact stated while driving 70 MPH, the front windshield trim separated and detached from the vehicle. The dealer was contacted, and the dealer stated that the warranty did not cover the trim replacement. The vehicle was not repaired. The manufacturer was not contacted. The failure mileage was 82,300.</t>
  </si>
  <si>
    <t>EXPLORER - 2016. The contact owns a 2016 Ford Explorer. The contact stated while driving 70 MPH, the front windshield trim separated and detached from the vehicle. The dealer was contacted, and the dealer stated that the warranty did not cover the trim replacement. The vehicle was not repaired. The manufacturer was not contacted. The failure mileage was 82,300.</t>
  </si>
  <si>
    <t xml:space="preserve">When wipers are turned on they work for a minute and then change to intermittently working regardless of how much rain. If you flip it to max wiper speed to keep the window clean it does the same thing. There is no setting you can put it on and the wipers continually work. Makes it very hard to see or you are always flipping the switch just to keep them working. </t>
  </si>
  <si>
    <t xml:space="preserve">BRONCO - 2022. When wipers are turned on they work for a minute and then change to intermittently working regardless of how much rain. If you flip it to max wiper speed to keep the window clean it does the same thing. There is no setting you can put it on and the wipers continually work. Makes it very hard to see or you are always flipping the switch just to keep them working. </t>
  </si>
  <si>
    <t>1FTVW1EL6NW</t>
  </si>
  <si>
    <t>I HAVE A 22 F150 LIGHTNING LARIAT WITH A TAILGATE LIGHT BAR THAT IS TAKING ON WATER. AS OF NOW THE LIGHTS ARE FLICKERING AND BURNING OUT. THE WATER MAY BE SHORTING OUT THE LIGHTS AND COULD BE A SAFETY ISSUE. I HAVE READ ON LIGHTNING FORUM SIGHTS ABOUT OTHER OWNERS WITH THE SAME ISSUES.</t>
  </si>
  <si>
    <t>F-150 - 2022. I HAVE A 22 F150 LIGHTNING LARIAT WITH A TAILGATE LIGHT BAR THAT IS TAKING ON WATER. AS OF NOW THE LIGHTS ARE FLICKERING AND BURNING OUT. THE WATER MAY BE SHORTING OUT THE LIGHTS AND COULD BE A SAFETY ISSUE. I HAVE READ ON LIGHTNING FORUM SIGHTS ABOUT OTHER OWNERS WITH THE SAME ISSUES.</t>
  </si>
  <si>
    <t>1FMCU0G61LU</t>
  </si>
  <si>
    <t>The contact owns a 2020 Ford Escape. The contact stated while opening the front driverâ€™s side door, the door failed to open completely. The contact had to forcefully pull the door handle for the door to open. The contact became aware that the latch was welded incorrectly. The vehicle was taken to the dealer and the dealer stated that the front driverâ€™s side door needed to be replaced. The vehicle was not repaired because the door was not available. The manufacturer was not contacted. The failure mileage was 19,000.</t>
  </si>
  <si>
    <t xml:space="preserve">Pacifico Ford Mazda Hyundai </t>
  </si>
  <si>
    <t>ESCAPE - 2020. The contact owns a 2020 Ford Escape. The contact stated while opening the front driverâ€™s side door, the door failed to open completely. The contact had to forcefully pull the door handle for the door to open. The contact became aware that the latch was welded incorrectly. The vehicle was taken to the dealer and the dealer stated that the front driverâ€™s side door needed to be replaced. The vehicle was not repaired because the door was not available. The manufacturer was not contacted. The failure mileage was 19,000.</t>
  </si>
  <si>
    <t>1FT6W1EV0NW</t>
  </si>
  <si>
    <t>Front driver side turn signal fails to signal randomly.  From the instrument panel, I see the turn signal flashing 2x as fast like the bulb is out and it appears the amber light isn't flashing in the headlight.  This continues for the entire duration of the drive, but the next several drive it works OK. Drivers can't see which way I'm turning when it's failed.</t>
  </si>
  <si>
    <t>F-150 - 2022. Front driver side turn signal fails to signal randomly.  From the instrument panel, I see the turn signal flashing 2x as fast like the bulb is out and it appears the amber light isn't flashing in the headlight.  This continues for the entire duration of the drive, but the next several drive it works OK. Drivers can't see which way I'm turning when it's failed.</t>
  </si>
  <si>
    <t>The contact owns a 2016 Ford Explorer. The contact stated while driving 65 MPH, the trim on the front windshield separated and detached from the vehicle. The dealer was contacted, and the dealer stated the failure was a known issue, and that there was no recall related to the failure. The manufacturer was contacted, and a case was filed. The failure mileage was 16,000.</t>
  </si>
  <si>
    <t>EXPLORER - 2016. The contact owns a 2016 Ford Explorer. The contact stated while driving 65 MPH, the trim on the front windshield separated and detached from the vehicle. The dealer was contacted, and the dealer stated the failure was a known issue, and that there was no recall related to the failure. The manufacturer was contacted, and a case was filed. The failure mileage was 16,000.</t>
  </si>
  <si>
    <t>3FMCR9C68NR</t>
  </si>
  <si>
    <t>The windshield cracked for no reason starting behind the rear view mirror.</t>
  </si>
  <si>
    <t>BRONCO SPORT - 2022. The windshield cracked for no reason starting behind the rear view mirror.</t>
  </si>
  <si>
    <t>1FM5K8F84JG</t>
  </si>
  <si>
    <t>The contact owns a 2018 Ford Explorer. The contact stated that while his wife was driving approximately 70 MPH, the exterior rubber molding from the front passengerâ€™s side windshield trim detached from the vehicle and struck a second vehicle. The contact stated that 3 of the 4 windshield trim panels had become loosened and were not properly secured to the vehicle. The cause of the failure was not yet determined. The manufacturer and local dealer were notified of the failure. The contact referenced the NHTSA Investigation: PE23001 and stated that the vehicle had experience the failure. The failure mileage was 55,000.</t>
  </si>
  <si>
    <t>Five Star Ford of Warner Robin</t>
  </si>
  <si>
    <t>EXPLORER - 2018. The contact owns a 2018 Ford Explorer. The contact stated that while his wife was driving approximately 70 MPH, the exterior rubber molding from the front passengerâ€™s side windshield trim detached from the vehicle and struck a second vehicle. The contact stated that 3 of the 4 windshield trim panels had become loosened and were not properly secured to the vehicle. The cause of the failure was not yet determined. The manufacturer and local dealer were notified of the failure. The contact referenced the NHTSA Investigation: PE23001 and stated that the vehicle had experience the failure. The failure mileage was 55,000.</t>
  </si>
  <si>
    <t>1FM5K7DH7JG</t>
  </si>
  <si>
    <t>The windshield trim will not stay on-I will have to take in for replacement. I have already read this was an ongoing issue and was being investigated so I wanted to get my report in as well. This should be a recall issue.</t>
  </si>
  <si>
    <t>EXPLORER - 2018. The windshield trim will not stay on-I will have to take in for replacement. I have already read this was an ongoing issue and was being investigated so I wanted to get my report in as well. This should be a recall issue.</t>
  </si>
  <si>
    <t xml:space="preserve">Body trim around window fell off while driving on freeway.  Vehicle is available for inspection.  Safety risk would be to other drivers who could be hit by part flying off.  Fortunately, no person or vehicle was struck when part flew off my car.  Car has not been inspected since incident.  There was no warning or symptom prior to incident. </t>
  </si>
  <si>
    <t xml:space="preserve">EXPLORER - 2017. Body trim around window fell off while driving on freeway.  Vehicle is available for inspection.  Safety risk would be to other drivers who could be hit by part flying off.  Fortunately, no person or vehicle was struck when part flew off my car.  Car has not been inspected since incident.  There was no warning or symptom prior to incident. </t>
  </si>
  <si>
    <t>1FMCU0G67LU</t>
  </si>
  <si>
    <t xml:space="preserve">Opened the drivers side door to get out of the car and heard a crack and the door would barely open.  Hard to get in and out of and the window won't roll down.  Definitely a safety issue. It has not been in a collision nor has the wind caught the door. The car is only 3 years old.  </t>
  </si>
  <si>
    <t xml:space="preserve">ESCAPE - 2020. Opened the drivers side door to get out of the car and heard a crack and the door would barely open.  Hard to get in and out of and the window won't roll down.  Definitely a safety issue. It has not been in a collision nor has the wind caught the door. The car is only 3 years old.  </t>
  </si>
  <si>
    <t>1FTMF1CB8LF</t>
  </si>
  <si>
    <t xml:space="preserve">Drivers Side Wiper Blade Arm has detached and flew off during use in a rainstorm. I was able to retrieve the wiper blade arm from the road. There is nothing holding it tight on the round silver cylinder it seats on to. I am able to lift the arm straight off the round cylinder it should be locking to. This is not safe and will happen again. I have seen other year F150 recalled for this issue. Is my 2020 F150 going to be included. </t>
  </si>
  <si>
    <t xml:space="preserve">F-150 - 2020. Drivers Side Wiper Blade Arm has detached and flew off during use in a rainstorm. I was able to retrieve the wiper blade arm from the road. There is nothing holding it tight on the round silver cylinder it seats on to. I am able to lift the arm straight off the round cylinder it should be locking to. This is not safe and will happen again. I have seen other year F150 recalled for this issue. Is my 2020 F150 going to be included. </t>
  </si>
  <si>
    <t>2FMPK4K9XNB</t>
  </si>
  <si>
    <t>I have had the liftgate lower unexpectedly in two separate incidents causing injury.  The first happed two weeks ago at a filling station.  I was exited the passenger side and walked behind the car to reach the pump.  When I got to the pump I turned around to go back to get my wallet.  At that moment I struck the liftgate and it cut my head because it had opened without warning and I turned directly into it. (I am 6'2" tall).  The second time was today.  I was putting groceries into the car and I turned to get more groceries from the cart.  As I turned back towards the car, the liftgate was lowering without warning and clobbered me in the head again.  I have a picture from today.  While these are the only two occurrences that I was injured,  there have been others where I was able to quickly catch the tailgate as it tried to close while I was standing there.  In all of these cases I do not have my foot near the sensor.  I will be calling the dealer tomorrow to make an appointment.  This is very dangerous particularly for taller people.  When the gate closes there is a faint sound coming from the front of the car but it is hard to hear when you are in a parking lot.  This has been going on since purchase, but this month is the first time I was injured.</t>
  </si>
  <si>
    <t>EDGE - 2022. I have had the liftgate lower unexpectedly in two separate incidents causing injury.  The first happed two weeks ago at a filling station.  I was exited the passenger side and walked behind the car to reach the pump.  When I got to the pump I turned around to go back to get my wallet.  At that moment I struck the liftgate and it cut my head because it had opened without warning and I turned directly into it. (I am 6'2" tall).  The second time was today.  I was putting groceries into the car and I turned to get more groceries from the cart.  As I turned back towards the car, the liftgate was lowering without warning and clobbered me in the head again.  I have a picture from today.  While these are the only two occurrences that I was injured,  there have been others where I was able to quickly catch the tailgate as it tried to close while I was standing there.  In all of these cases I do not have my foot near the sensor.  I will be calling the dealer tomorrow to make an appointment.  This is very dangerous particularly for taller people.  When the gate closes there is a faint sound coming from the front of the car but it is hard to hear when you are in a parking lot.  This has been going on since purchase, but this month is the first time I was injured.</t>
  </si>
  <si>
    <t>1FMDE5BH0NL</t>
  </si>
  <si>
    <t xml:space="preserve">When wipers are set to continuous operation, they slow down and start going intermittently. This is making it hazardous driving in rain and snow. </t>
  </si>
  <si>
    <t xml:space="preserve">BRONCO - 2022. When wipers are set to continuous operation, they slow down and start going intermittently. This is making it hazardous driving in rain and snow. </t>
  </si>
  <si>
    <t>1FM5K7DHXHG</t>
  </si>
  <si>
    <t xml:space="preserve">Exterior windshield trim on passenger side. Yes it is available for inspection. This part flew off of our vehicle while driving on the highway. This part could have hit another vehicle and caused harm. Yes this is a known issue when I took my vehicle to Corwin Ford in Springfield MO. Service representative stated that this is under an Investigation for recall. Vehicle has not been seen by any other than service department with dealer. No warnings or messages of any kind. </t>
  </si>
  <si>
    <t xml:space="preserve">EXPLORER - 2017. Exterior windshield trim on passenger side. Yes it is available for inspection. This part flew off of our vehicle while driving on the highway. This part could have hit another vehicle and caused harm. Yes this is a known issue when I took my vehicle to Corwin Ford in Springfield MO. Service representative stated that this is under an Investigation for recall. Vehicle has not been seen by any other than service department with dealer. No warnings or messages of any kind. </t>
  </si>
  <si>
    <t xml:space="preserve"> 2018 Ford Explorer windshield trim panels detached and nearly flew while driving at highway speeds. Iâ€™ve also experienced the passenger side window panel detached while driving at highway speeds.  The consequences of the defect could result in a detached panel hitting another vehicle's windshield, a driver, or even a pedestrian. This could cause a driver to swerve and cause a major accident.  Ford must recall the defective panels and all panels immediately. </t>
  </si>
  <si>
    <t xml:space="preserve">EXPLORER - 2017.  2018 Ford Explorer windshield trim panels detached and nearly flew while driving at highway speeds. Iâ€™ve also experienced the passenger side window panel detached while driving at highway speeds.  The consequences of the defect could result in a detached panel hitting another vehicle's windshield, a driver, or even a pedestrian. This could cause a driver to swerve and cause a major accident.  Ford must recall the defective panels and all panels immediately. </t>
  </si>
  <si>
    <t>1FM5K7F89HG</t>
  </si>
  <si>
    <t xml:space="preserve">While driving on the interstate going the speed limit of 70 mph the plastic windshield trim on the left side of the vehicle (driverâ€™s side) became loose and flew off. This was alarming and caused a distraction that could have resulted in an accident. The trim piece is about 2-3 feet long and could have caused damage to the vehicles behind us. Or worse an accident. The trim appears to have also damaged the left side view mirror when it flew off as there are scratches and paint missing from the mirror housing now. Upon inspection of the location of the trim it appears there were plastic tabs holing on the trim that broke off. Due to safety the trim piece itself was not able to be recovered. The plastic seal around the windshield looks to be damaged as well. This is a major safety issue we feel Ford should address with a recall. Please advise. Thank you. </t>
  </si>
  <si>
    <t xml:space="preserve">EXPLORER - 2017. While driving on the interstate going the speed limit of 70 mph the plastic windshield trim on the left side of the vehicle (driverâ€™s side) became loose and flew off. This was alarming and caused a distraction that could have resulted in an accident. The trim piece is about 2-3 feet long and could have caused damage to the vehicles behind us. Or worse an accident. The trim appears to have also damaged the left side view mirror when it flew off as there are scratches and paint missing from the mirror housing now. Upon inspection of the location of the trim it appears there were plastic tabs holing on the trim that broke off. Due to safety the trim piece itself was not able to be recovered. The plastic seal around the windshield looks to be damaged as well. This is a major safety issue we feel Ford should address with a recall. Please advise. Thank you. </t>
  </si>
  <si>
    <t>5LMCJ2C98MU</t>
  </si>
  <si>
    <t xml:space="preserve">The hands free sensor on the liftgate will randomly allow the door to open with the key as far as 20 feet or more from the vehicle. The liftgate opened on its own from the motion of a garage door, becoming entangled with the garage door and damaging the door. The door has opened on its own at least twelve times without a person standing directly in front of the rear bumper making a kicking motion. Ford has failed to provide any technical specifications for the door, including the acceptable distance at which the key must be from the vehicle for motion to activate the door and the distance at which motion must occur. As a result the vehicle cannot be safely stored in a garage. The vehicle poses a safety hazard of striking a passerby who may walk behind it when the key is nearby, and has opened at least three times in such a manner. Ford basically states if the door opens at all then it is working and they do not have any specifications for door operation that they can test against. Video of one unpredictable door opening attached. </t>
  </si>
  <si>
    <t xml:space="preserve">CORSAIR - 2021. The hands free sensor on the liftgate will randomly allow the door to open with the key as far as 20 feet or more from the vehicle. The liftgate opened on its own from the motion of a garage door, becoming entangled with the garage door and damaging the door. The door has opened on its own at least twelve times without a person standing directly in front of the rear bumper making a kicking motion. Ford has failed to provide any technical specifications for the door, including the acceptable distance at which the key must be from the vehicle for motion to activate the door and the distance at which motion must occur. As a result the vehicle cannot be safely stored in a garage. The vehicle poses a safety hazard of striking a passerby who may walk behind it when the key is nearby, and has opened at least three times in such a manner. Ford basically states if the door opens at all then it is working and they do not have any specifications for door operation that they can test against. Video of one unpredictable door opening attached. </t>
  </si>
  <si>
    <t>Windshield wiper blade action slows down or comes to a stop, no matter low speed high speed or intermittent. Driving at 55 mph at early morning darkness during a heavy rain the windshield wipers come to a complete stop. Oncoming traffic headlights glaring through the rain soaked windshield provided almost zero visibility. Quick action had me reaching for the wiper control to fiddle with it upon which the wipe motor started up again, no matter the position the blade continually stopped, unless I constantly flipped the wiper stalk from high to low to keep the blades functioning. I have a manual transmission, imagine trying to shift gears with one hand, flipping the wiper stalk with another all while maintaining control of the vehicle. This not only endangers me, but others  on the road should I lose control and hit them head on!          What component or system failed or malfunctioned, and is it available for inspection upon request? WINDSHIELD WIPERS     How was your safety or the safety of others put at risk? TOTAL LOSS OF VISION OUT THE WINDSHIELD     Has the problem been reproduced or confirmed by a dealer or independent service center? NO HOWEVER OTHERS HAVE REPORTED THE SAME ISSUES. VISIT THE FOLLOWING FORUMS - BRONCO6G - https://www.bronco6g.com/forum/threads/wiper-control-speed-issues-urgent-safety.31809/ - BRONCO NATION - https://thebronconation.com/issues-repair-and-warranty-n.154/bronco-2-door-windshield-wipers-weird-%E2%80%9Cfeature%E2%80%9D-when-on-high-or-low-speed-t.16155/page-1      Has the vehicle or component been inspected by the manufacturer, police, insurance representatives or others? AS OF NOW SEVERAL NEW CAR DEALERSHIPS HAVE BEEN CONFRONTED WITH CUSTOMERS PROBLEMS, SOME HAVE REPLACED THE WIPER MOTORS     Were there any warning lamps, messages or other symptoms of the problem prior to the failure, and when did they first appear? NO PRIOR WARING, JUST COMPLETE STOPPAGE</t>
  </si>
  <si>
    <t>BRONCO - 2023. Windshield wiper blade action slows down or comes to a stop, no matter low speed high speed or intermittent. Driving at 55 mph at early morning darkness during a heavy rain the windshield wipers come to a complete stop. Oncoming traffic headlights glaring through the rain soaked windshield provided almost zero visibility. Quick action had me reaching for the wiper control to fiddle with it upon which the wipe motor started up again, no matter the position the blade continually stopped, unless I constantly flipped the wiper stalk from high to low to keep the blades functioning. I have a manual transmission, imagine trying to shift gears with one hand, flipping the wiper stalk with another all while maintaining control of the vehicle. This not only endangers me, but others  on the road should I lose control and hit them head on!          What component or system failed or malfunctioned, and is it available for inspection upon request? WINDSHIELD WIPERS     How was your safety or the safety of others put at risk? TOTAL LOSS OF VISION OUT THE WINDSHIELD     Has the problem been reproduced or confirmed by a dealer or independent service center? NO HOWEVER OTHERS HAVE REPORTED THE SAME ISSUES. VISIT THE FOLLOWING FORUMS - BRONCO6G - https://www.bronco6g.com/forum/threads/wiper-control-speed-issues-urgent-safety.31809/ - BRONCO NATION - https://thebronconation.com/issues-repair-and-warranty-n.154/bronco-2-door-windshield-wipers-weird-%E2%80%9Cfeature%E2%80%9D-when-on-high-or-low-speed-t.16155/page-1      Has the vehicle or component been inspected by the manufacturer, police, insurance representatives or others? AS OF NOW SEVERAL NEW CAR DEALERSHIPS HAVE BEEN CONFRONTED WITH CUSTOMERS PROBLEMS, SOME HAVE REPLACED THE WIPER MOTORS     Were there any warning lamps, messages or other symptoms of the problem prior to the failure, and when did they first appear? NO PRIOR WARING, JUST COMPLETE STOPPAGE</t>
  </si>
  <si>
    <t>The contact owns a 2020 Ford Escape. The contact stated that on various occasions, the driver's door was creaking while being opened or closed. The contact stated that the failure persisted, and that the driver's door and window failed to close as designed. The contact noticed that the driver's door hinge was loosened. The vehicle was towed to a local dealer, where it was diagnosed that the driver's door needed to be replaced. The contact stated that the hinge was removed; however, the vehicle was not repaired. The manufacturer was made aware of the failure and informed the contact that the warranty had expired. The approximate failure mileage was 29,000.</t>
  </si>
  <si>
    <t>ESCAPE - 2020. The contact owns a 2020 Ford Escape. The contact stated that on various occasions, the driver's door was creaking while being opened or closed. The contact stated that the failure persisted, and that the driver's door and window failed to close as designed. The contact noticed that the driver's door hinge was loosened. The vehicle was towed to a local dealer, where it was diagnosed that the driver's door needed to be replaced. The contact stated that the hinge was removed; however, the vehicle was not repaired. The manufacturer was made aware of the failure and informed the contact that the warranty had expired. The approximate failure mileage was 29,000.</t>
  </si>
  <si>
    <t xml:space="preserve">Side moldings on the windshield came off flying into oncoming traffic. Had them replaced and then had to go back in again to have them reattached cause they came lose again. </t>
  </si>
  <si>
    <t xml:space="preserve">EXPLORER - 2017. Side moldings on the windshield came off flying into oncoming traffic. Had them replaced and then had to go back in again to have them reattached cause they came lose again. </t>
  </si>
  <si>
    <t>1FM5K8B85JG</t>
  </si>
  <si>
    <t>Driving on the highway and drivers side windshield trim blew off at highway speeds almost hitting vehicles behind me. I'm not sure if it hit anyone. I pulled over as soon as I could and no one else pulled over. It could have caused serious accidents.</t>
  </si>
  <si>
    <t>EXPLORER - 2018. Driving on the highway and drivers side windshield trim blew off at highway speeds almost hitting vehicles behind me. I'm not sure if it hit anyone. I pulled over as soon as I could and no one else pulled over. It could have caused serious accidents.</t>
  </si>
  <si>
    <t>1FMEE5DP9NL</t>
  </si>
  <si>
    <t xml:space="preserve">Ford has installed a "Smart Windshield" function on 2021-23 Broncos. It is intended to protect the wipers from overheating. The issue is that it does not work. Every time I use my wipers in low or high mode after about :30 seconds they reduce speed. When driving on the highway in the rain this is extremely dangerous and the driver has to keep switching modes over and over to get the wipers to work. I have had the vehicle into the dealer twice and they agree that this is an issue but can not do anything as it is a "normal" function. </t>
  </si>
  <si>
    <t xml:space="preserve">BRONCO - 2022. Ford has installed a "Smart Windshield" function on 2021-23 Broncos. It is intended to protect the wipers from overheating. The issue is that it does not work. Every time I use my wipers in low or high mode after about :30 seconds they reduce speed. When driving on the highway in the rain this is extremely dangerous and the driver has to keep switching modes over and over to get the wipers to work. I have had the vehicle into the dealer twice and they agree that this is an issue but can not do anything as it is a "normal" function. </t>
  </si>
  <si>
    <t>1FT8W3BTXLE</t>
  </si>
  <si>
    <t xml:space="preserve">The local dealer (Corwin Ford Reno) and Ford have not resolved the wiper recall issue in a timely manner.  The driver-side wiper consistently stalls mid-stroke rendering the vehicle unsafe and unusable during bad or unpredictable weather.  I have made multiple attempts since I received notice of the recall to schedule an appointment to have the issue repaired, but the dealership has yet to return a single call.  </t>
  </si>
  <si>
    <t xml:space="preserve">F-350 - 2020. The local dealer (Corwin Ford Reno) and Ford have not resolved the wiper recall issue in a timely manner.  The driver-side wiper consistently stalls mid-stroke rendering the vehicle unsafe and unusable during bad or unpredictable weather.  I have made multiple attempts since I received notice of the recall to schedule an appointment to have the issue repaired, but the dealership has yet to return a single call.  </t>
  </si>
  <si>
    <t>1FMDE5CH2PL</t>
  </si>
  <si>
    <t xml:space="preserve">Wipers will not stay in continuous setting (low) for more than 20 seconds before slowing down to extra slow for another 20 seconds, then stopping continuous and becoming intermittent. Have to keep changing the wiper speed control manually to keep them going continuously. It appears that the factory windshield is extra high friction even when clean and since new, which may be causing the issue of wiper motor slowing itself down to protect itself. </t>
  </si>
  <si>
    <t xml:space="preserve">BRONCO - 2023. Wipers will not stay in continuous setting (low) for more than 20 seconds before slowing down to extra slow for another 20 seconds, then stopping continuous and becoming intermittent. Have to keep changing the wiper speed control manually to keep them going continuously. It appears that the factory windshield is extra high friction even when clean and since new, which may be causing the issue of wiper motor slowing itself down to protect itself. </t>
  </si>
  <si>
    <t>1FT8W3BT4NE</t>
  </si>
  <si>
    <t xml:space="preserve">Driving down the road, no vehicles nearby or trees along road, the panoramic sunroof exploded. It was slightly bowed out and then fell into the vehicle in pieces. Thankfully no passengers were in the back seat, or they would have been injured by the shattered glass. </t>
  </si>
  <si>
    <t xml:space="preserve">F-350 SD - 2022. Driving down the road, no vehicles nearby or trees along road, the panoramic sunroof exploded. It was slightly bowed out and then fell into the vehicle in pieces. Thankfully no passengers were in the back seat, or they would have been injured by the shattered glass. </t>
  </si>
  <si>
    <t>1FM5K8GT5KG</t>
  </si>
  <si>
    <t xml:space="preserve">I have a 2019 Ford Explorer.  I have seen that serval people have reported the front windshield trimming flying off going down the road for no reason.  I recently had to replace both of my window trimming because this happened to me.  One flew completely off going down the interstate and the other one came off but lucky did not fly off with traffic around.  This is very dangerous not only for the owner of the vehicle but other vehicles around when it flys off.  I have contacted FORD and they do not want to reimburse me for the amount of money I have spent to get this fixed.  This is not a default on the owners end, it is a FORD default.  I feel as if Ford needs to reimburse.  Again, this could be very dangerous for other drivers on the road when these prices fly off.  Safety first. </t>
  </si>
  <si>
    <t xml:space="preserve">EXPLORER - 2019. I have a 2019 Ford Explorer.  I have seen that serval people have reported the front windshield trimming flying off going down the road for no reason.  I recently had to replace both of my window trimming because this happened to me.  One flew completely off going down the interstate and the other one came off but lucky did not fly off with traffic around.  This is very dangerous not only for the owner of the vehicle but other vehicles around when it flys off.  I have contacted FORD and they do not want to reimburse me for the amount of money I have spent to get this fixed.  This is not a default on the owners end, it is a FORD default.  I feel as if Ford needs to reimburse.  Again, this could be very dangerous for other drivers on the road when these prices fly off.  Safety first. </t>
  </si>
  <si>
    <t>1FTFW1ED5MF</t>
  </si>
  <si>
    <t>The contact owns a 2021 Ford F-150. The contact stated that while attempting to remove slush and ice from the front windshield, it was discovered that the windshield wipers and windshield wiper fluid sprayer were inoperable. The vehicle was taken to the local dealer who diagnosed that the windshield wiper motor was faulty and needed to be replaced. The vehicle was not yet repaired. The contact was informed that the parts needed to repair the vehicle were not yet available. The manufacturer was notified of the failure, but no assistance was offered. The contact was informed that the VIN was not included in the NHTSA Campaign Number: 23V163000 (Visibility). The contact stated that the vehicle had experienced that failure listed in the recall. The failure mileage was 33,000.</t>
  </si>
  <si>
    <t>Mitchell Selig Ford</t>
  </si>
  <si>
    <t>F-150 - 2021. The contact owns a 2021 Ford F-150. The contact stated that while attempting to remove slush and ice from the front windshield, it was discovered that the windshield wipers and windshield wiper fluid sprayer were inoperable. The vehicle was taken to the local dealer who diagnosed that the windshield wiper motor was faulty and needed to be replaced. The vehicle was not yet repaired. The contact was informed that the parts needed to repair the vehicle were not yet available. The manufacturer was notified of the failure, but no assistance was offered. The contact was informed that the VIN was not included in the NHTSA Campaign Number: 23V163000 (Visibility). The contact stated that the vehicle had experienced that failure listed in the recall. The failure mileage was 33,000.</t>
  </si>
  <si>
    <t>When I put the windshield wipers on standard speed, they will stay there for about 60 seconds and then drop down to a very slow intermittent speed. It happens in very hard rain so I donâ€™t believe it is the rain sensor. If I turn it to fast speed and then back down to normal. It will continue again for 60 seconds and then drop back to intermittent speed.</t>
  </si>
  <si>
    <t>BRONCO - 2023. When I put the windshield wipers on standard speed, they will stay there for about 60 seconds and then drop down to a very slow intermittent speed. It happens in very hard rain so I donâ€™t believe it is the rain sensor. If I turn it to fast speed and then back down to normal. It will continue again for 60 seconds and then drop back to intermittent speed.</t>
  </si>
  <si>
    <t>1FM5K7F85FG</t>
  </si>
  <si>
    <t>Windshield panels pulling away from the window.</t>
  </si>
  <si>
    <t>EXPLORER - 2015. Windshield panels pulling away from the window.</t>
  </si>
  <si>
    <t>I went to get in my car one day and my door was making a popping noise. I took a closer look and my door check strap unwelded from my car door.</t>
  </si>
  <si>
    <t>ESCAPE - 2020. I went to get in my car one day and my door was making a popping noise. I took a closer look and my door check strap unwelded from my car door.</t>
  </si>
  <si>
    <t>2LMPJ8KP0LB</t>
  </si>
  <si>
    <t>We were driving down the highway, when a huge explosion sound occurred.  We pulled off at the next safe spot to look what happened.  The sunroof had exploded and a huge hole was in the sunroof.  Glass shards were everywhere.  Thankfully the interior cover was shut.  We might not be alive today if it would have been open.  Glass in my eyes, crash into other vehicles, use your imagination on how bad this could have turned out. Looking online reveals this is happening a lot.  Someone will eventually get killed.</t>
  </si>
  <si>
    <t>NAUTILUS - 2020. We were driving down the highway, when a huge explosion sound occurred.  We pulled off at the next safe spot to look what happened.  The sunroof had exploded and a huge hole was in the sunroof.  Glass shards were everywhere.  Thankfully the interior cover was shut.  We might not be alive today if it would have been open.  Glass in my eyes, crash into other vehicles, use your imagination on how bad this could have turned out. Looking online reveals this is happening a lot.  Someone will eventually get killed.</t>
  </si>
  <si>
    <t>3FMCR9A69NR</t>
  </si>
  <si>
    <t>I purchased my 2022 Ford Bronco Sport in February last year.  Approximately two months after purchasing it, my windshield was cracked and it was replaced.  Approximately three months after replacing it, a rock hit it while I was driving on the highway and it cracked again.  Both times, the crack spread across the whole windshield.  My co-worker went to her car at our job, came back into the building and asked me if I knew my car rear window was broken.  I went to my vehicle and found my rear window was totally shattered.  My supervisor reviewed our video surveillance footage and saw nothing.  My rear window just shattered.  I replaced it. I filed three auto claims last year with a $500 deductible.  My windshield replacement cost's $1,900.00 to $2,100.00 if I pay out of pocket. Today, 03/23/23, I was driving to work, something hit it hard (assuming a rock) and it now has a small chipped hole and a large s shaped crack on it.  I will have to replace it again.  Can you help with having Ford put better glass (stronger windshield glass) in their vehicles?  I'm afraid of having my auto insurance cancelled or not renewed by State Farm for filing too many auto glass claims.  I'm waiting for my agent to call me and discuss my concerns.</t>
  </si>
  <si>
    <t>BRONCO SPORT - 2022. I purchased my 2022 Ford Bronco Sport in February last year.  Approximately two months after purchasing it, my windshield was cracked and it was replaced.  Approximately three months after replacing it, a rock hit it while I was driving on the highway and it cracked again.  Both times, the crack spread across the whole windshield.  My co-worker went to her car at our job, came back into the building and asked me if I knew my car rear window was broken.  I went to my vehicle and found my rear window was totally shattered.  My supervisor reviewed our video surveillance footage and saw nothing.  My rear window just shattered.  I replaced it. I filed three auto claims last year with a $500 deductible.  My windshield replacement cost's $1,900.00 to $2,100.00 if I pay out of pocket. Today, 03/23/23, I was driving to work, something hit it hard (assuming a rock) and it now has a small chipped hole and a large s shaped crack on it.  I will have to replace it again.  Can you help with having Ford put better glass (stronger windshield glass) in their vehicles?  I'm afraid of having my auto insurance cancelled or not renewed by State Farm for filing too many auto glass claims.  I'm waiting for my agent to call me and discuss my concerns.</t>
  </si>
  <si>
    <t>1FM5K8F83GG</t>
  </si>
  <si>
    <t xml:space="preserve">Pillar Trim piece next to windshield on the passagener side flew off my car while driving the speed limit of 65 on highway 20 in Iowa.   Piece could have hit other cars, was fortunate no cars were near me. </t>
  </si>
  <si>
    <t xml:space="preserve">EXPLORER - 2016. Pillar Trim piece next to windshield on the passagener side flew off my car while driving the speed limit of 65 on highway 20 in Iowa.   Piece could have hit other cars, was fortunate no cars were near me. </t>
  </si>
  <si>
    <t>Windshield wipers, on multiple settings will slow and then stop on their own. During many string rain events I have set the wipes to higher speeds to only have them slow down on their own or stop completely. This has been reported to Ford directly. At the time of operation the rain is heavy and once the wipers slow or stop it because very difficult to see and the person driving must react quickly to reengage the wipers.  Continually having the wipers slow or stop and having to reengage them creates a very high risk of accident. Ford refuses to acknowledge the issue and instead indicates they are made this way to protect the wiper motor. I do not use my wipers when it is not raining, nor do I use higher speed on the wipers unless the rain is heavy. This is a reoccurring and ongoing issue every time I drive in the rain.</t>
  </si>
  <si>
    <t>BRONCO - 2023. Windshield wipers, on multiple settings will slow and then stop on their own. During many string rain events I have set the wipes to higher speeds to only have them slow down on their own or stop completely. This has been reported to Ford directly. At the time of operation the rain is heavy and once the wipers slow or stop it because very difficult to see and the person driving must react quickly to reengage the wipers.  Continually having the wipers slow or stop and having to reengage them creates a very high risk of accident. Ford refuses to acknowledge the issue and instead indicates they are made this way to protect the wiper motor. I do not use my wipers when it is not raining, nor do I use higher speed on the wipers unless the rain is heavy. This is a reoccurring and ongoing issue every time I drive in the rain.</t>
  </si>
  <si>
    <t>Windshield wipers slow down and stop when used in continuous mode</t>
  </si>
  <si>
    <t>BRONCO - 2022. Windshield wipers slow down and stop when used in continuous mode</t>
  </si>
  <si>
    <t>Spot welds for driver's side door restrainer broke allowing the door to swing open, not close fully and window to not go down.</t>
  </si>
  <si>
    <t>ESCAPE - 2020. Spot welds for driver's side door restrainer broke allowing the door to swing open, not close fully and window to not go down.</t>
  </si>
  <si>
    <t>1FMCU9G60LU</t>
  </si>
  <si>
    <t>faulty spot welds on the drivers door checklink bracket failed and are preventing the door from closing correctly, and now the window wont roll all of the way down. not sure what else is broken inside of the door.</t>
  </si>
  <si>
    <t>ESCAPE - 2020. faulty spot welds on the drivers door checklink bracket failed and are preventing the door from closing correctly, and now the window wont roll all of the way down. not sure what else is broken inside of the door.</t>
  </si>
  <si>
    <t>1FMEE5DPXNL</t>
  </si>
  <si>
    <t xml:space="preserve">have a wiper control issue where at fast speeds the wipers start to slow down and go intermittent. It almost impossible to see at times. You have to play around with it to keep them going. So if it is raining small or  hard all of a sudden they stop working and go intermittently and some times stop completely.  This happens a lot when raining and I have told the dealer about it a few times and showed them as well from video.  </t>
  </si>
  <si>
    <t xml:space="preserve">BRONCO - 2022. have a wiper control issue where at fast speeds the wipers start to slow down and go intermittent. It almost impossible to see at times. You have to play around with it to keep them going. So if it is raining small or  hard all of a sudden they stop working and go intermittently and some times stop completely.  This happens a lot when raining and I have told the dealer about it a few times and showed them as well from video.  </t>
  </si>
  <si>
    <t>1FMDE5DH4NL</t>
  </si>
  <si>
    <t>When driving in the rain with the wipers set on the low or high constant setting, the wipers will intermittently slow down or stop all together. When this issue occurs I have to cycle the wipers off then back on and the issue often repeats itself and leads to periods of zero visibility during cycling off on to correct issue. This is a serious safety concern that my dealer said is "normal" "that's how the rain sensing wiper system works". This cannot be right, I have never experienced a vehicle where the wipers slow down or stop whenever they want.</t>
  </si>
  <si>
    <t>BRONCO - 2022. When driving in the rain with the wipers set on the low or high constant setting, the wipers will intermittently slow down or stop all together. When this issue occurs I have to cycle the wipers off then back on and the issue often repeats itself and leads to periods of zero visibility during cycling off on to correct issue. This is a serious safety concern that my dealer said is "normal" "that's how the rain sensing wiper system works". This cannot be right, I have never experienced a vehicle where the wipers slow down or stop whenever they want.</t>
  </si>
  <si>
    <t>On numerous occaisions while driving in the rain, my wiper speed suddenly starts to drastically slow down/wipe intermittently, even though my vehicle speed or the amount of rainfall has not changed.  This drastically reduced my visibility.  If I change the wiper setting, the wipers function normally for a short time but will start to suddenly slow down again.  This happens on any of the various higher wiper speed settings.  I am  entering a date of today, because it happened today, but it has happened before.</t>
  </si>
  <si>
    <t>BRONCO - 2022. On numerous occaisions while driving in the rain, my wiper speed suddenly starts to drastically slow down/wipe intermittently, even though my vehicle speed or the amount of rainfall has not changed.  This drastically reduced my visibility.  If I change the wiper setting, the wipers function normally for a short time but will start to suddenly slow down again.  This happens on any of the various higher wiper speed settings.  I am  entering a date of today, because it happened today, but it has happened before.</t>
  </si>
  <si>
    <t>The wipers will turn slow way down or turn off completely even though it is still raining very hard.  You have to constantly turn them off and back on.  We live in the Portland, Oregon area where it rains frequently!! This is becoming very problematic.</t>
  </si>
  <si>
    <t>BRONCO - 2023. The wipers will turn slow way down or turn off completely even though it is still raining very hard.  You have to constantly turn them off and back on.  We live in the Portland, Oregon area where it rains frequently!! This is becoming very problematic.</t>
  </si>
  <si>
    <t>1FMDE5BH9PL</t>
  </si>
  <si>
    <t>While driving on the highway during a rainstorm I had my wipers set to the highest setting. After about 1 minute they began to slow down on their own until they were only working intermittently. I was unable to see as soon as the wipers began to slow down. I had to toggle the wiper switch in order to get the wipers back to the high setting. They once again began to slow after 1 minute and my visibility became next to nothing. It was very dangerous traveling down the highway at 70 mph and being unable to see, as well as having to continuously toggle the wiper switch while trying to focus on the road.</t>
  </si>
  <si>
    <t>BRONCO - 2023. While driving on the highway during a rainstorm I had my wipers set to the highest setting. After about 1 minute they began to slow down on their own until they were only working intermittently. I was unable to see as soon as the wipers began to slow down. I had to toggle the wiper switch in order to get the wipers back to the high setting. They once again began to slow after 1 minute and my visibility became next to nothing. It was very dangerous traveling down the highway at 70 mph and being unable to see, as well as having to continuously toggle the wiper switch while trying to focus on the road.</t>
  </si>
  <si>
    <t>In 2020 the right windshield trim detached and flew from the car while driving down the interstate.  I didn't know what happened and I thought maybe something hit my car. On March 22, 2023, while driving on the interstate, the left side detached and flew off the car into the left lane of the interstate.  I don't know if it hit another car or not.  It was too dangerous to try and stop and find it.  This is a factory defect that could potentially cause someone to wreck.  It has cost me about 600.00 to replace.  I feel Ford should pay for the replacement.  I understand parts get old and fail but I don't think "Detachment" is included in that.  Your help is appreciated.  Sincerely, [XXX]  INFORMATION Redacted PURSUANT TO THE FREEDOM OF INFORMATION ACT (FOIA), 5 U.S.C. 552(B)(6).</t>
  </si>
  <si>
    <t>EXPLORER - 2016. In 2020 the right windshield trim detached and flew from the car while driving down the interstate.  I didn't know what happened and I thought maybe something hit my car. On March 22, 2023, while driving on the interstate, the left side detached and flew off the car into the left lane of the interstate.  I don't know if it hit another car or not.  It was too dangerous to try and stop and find it.  This is a factory defect that could potentially cause someone to wreck.  It has cost me about 600.00 to replace.  I feel Ford should pay for the replacement.  I understand parts get old and fail but I don't think "Detachment" is included in that.  Your help is appreciated.  Sincerely, [XXX]  INFORMATION Redacted PURSUANT TO THE FREEDOM OF INFORMATION ACT (FOIA), 5 U.S.C. 552(B)(6).</t>
  </si>
  <si>
    <t>1FMDE5BH6NL</t>
  </si>
  <si>
    <t xml:space="preserve">I do not have auto wipers or rain sensing wipers.  Iâ€™ve now driven through two major rain storms and sleet all three instances required the windshield wipers to be placed into constant on speed of medium and high.  The issue results after the wipers are running in these constant on positions for a short while.    The issue:  The wiper blade speed while in demand of constant on medium and high speed will randomly reduce speed to intermittent making a massive safety hazard when at higher speeds and visibility is poor do to high rain, sleet, and snow volume.   To get the wipers to operate at the intended speed the driver must rotate the speed control to a slower speed and back up to the required speed to handle the weather situation.  This has to be done frequently and is a major hazard.  Many people are reporting this same wiper issue on Bronco Forums such as Bronco Nation and Bronco6G. </t>
  </si>
  <si>
    <t xml:space="preserve">BRONCO - 2022. I do not have auto wipers or rain sensing wipers.  Iâ€™ve now driven through two major rain storms and sleet all three instances required the windshield wipers to be placed into constant on speed of medium and high.  The issue results after the wipers are running in these constant on positions for a short while.    The issue:  The wiper blade speed while in demand of constant on medium and high speed will randomly reduce speed to intermittent making a massive safety hazard when at higher speeds and visibility is poor do to high rain, sleet, and snow volume.   To get the wipers to operate at the intended speed the driver must rotate the speed control to a slower speed and back up to the required speed to handle the weather situation.  This has to be done frequently and is a major hazard.  Many people are reporting this same wiper issue on Bronco Forums such as Bronco Nation and Bronco6G. </t>
  </si>
  <si>
    <t>1FTRS4UG1PK</t>
  </si>
  <si>
    <t>The contact drives a 2023 Ford Transit commercial vehicle. The contact stated that while depressing the brake pedal, the third brake light would not illuminate. The local dealer and the manufacturer were not notified of the failure. The vehicle was not diagnosed nor repaired. The failure mileage was 619.</t>
  </si>
  <si>
    <t>Duncan Ford of Christiansburg</t>
  </si>
  <si>
    <t>TRANSIT - 2023. The contact drives a 2023 Ford Transit commercial vehicle. The contact stated that while depressing the brake pedal, the third brake light would not illuminate. The local dealer and the manufacturer were not notified of the failure. The vehicle was not diagnosed nor repaired. The failure mileage was 619.</t>
  </si>
  <si>
    <t>1FMDE5AP6PL</t>
  </si>
  <si>
    <t>The contact owns a 2023 Ford Bronco. The contact stated while driving 60 MPH, the windshield wipers stopped functioning. The contact disengaged and reengaged the windshield wipers; however, the failure persisted. An unknown dealer was contacted and informed the contact that they were unsure of the cause of the failure. The vehicle was not diagnosed nor repaired. The manufacturer was contacted and referred the contact to the NHTSA hotline for assistance. The failure mileage was 200.  The contact stated the vehicle is equipped with protection features to prevent damage to the wiper motor.  The contact was not in control of the wiper motor as the sensors and computer were in control.</t>
  </si>
  <si>
    <t>BRONCO - 2023. The contact owns a 2023 Ford Bronco. The contact stated while driving 60 MPH, the windshield wipers stopped functioning. The contact disengaged and reengaged the windshield wipers; however, the failure persisted. An unknown dealer was contacted and informed the contact that they were unsure of the cause of the failure. The vehicle was not diagnosed nor repaired. The manufacturer was contacted and referred the contact to the NHTSA hotline for assistance. The failure mileage was 200.  The contact stated the vehicle is equipped with protection features to prevent damage to the wiper motor.  The contact was not in control of the wiper motor as the sensors and computer were in control.</t>
  </si>
  <si>
    <t>1FM5K8LCXNG</t>
  </si>
  <si>
    <t>The sun roof/ moon roof shattered while going down the road at 70 MPH. Glass showered down on my wife as she was traveling until she could stop and get the glass cleaned up.</t>
  </si>
  <si>
    <t>EXPLORER - 2022. The sun roof/ moon roof shattered while going down the road at 70 MPH. Glass showered down on my wife as she was traveling until she could stop and get the glass cleaned up.</t>
  </si>
  <si>
    <t>On many occasions, when we have excessive rain, the windshield wipers on the Bronco will go from the high speed settings to much lower speed. Ford says this is by design to prevent overheating of the windshield wiper motors.   In my opinion, it poses a severe safety risk, as the windshield wipers you cant count on when you need them the most.   As of now Ford isn't acknowledging it as a problem, and claims its normal... but normal or not its a problem.  As a side note, I've owned about 20 diff vehicles of all makes, shapes and sizes... and never had one that I couldnt leave windshield wipers on high without the motors burning up. Ford needs to do something about this.</t>
  </si>
  <si>
    <t>BRONCO - 2023. On many occasions, when we have excessive rain, the windshield wipers on the Bronco will go from the high speed settings to much lower speed. Ford says this is by design to prevent overheating of the windshield wiper motors.   In my opinion, it poses a severe safety risk, as the windshield wipers you cant count on when you need them the most.   As of now Ford isn't acknowledging it as a problem, and claims its normal... but normal or not its a problem.  As a side note, I've owned about 20 diff vehicles of all makes, shapes and sizes... and never had one that I couldnt leave windshield wipers on high without the motors burning up. Ford needs to do something about this.</t>
  </si>
  <si>
    <t>1FATP8UH6J5</t>
  </si>
  <si>
    <t>WHILE DRIVING, THE PASSENGER COMES LOOSE AND THEN IT OPENS, ON ITS OWN. THIS HAS HAPPENED NUMEROUS TIMES, WHILE DRIVING. ADDITIONALLY, THE BACK WINDOWS DO NOT CLOSE ALL THE WAY TO MEET THE FRONT WINDOW, SO I MANUALLY HAVE TO PULL THE WINDOWS CLOSED TO MEET THE SEAL OF THE FRONT WINDOWS. THE DRIVER SIDE WINDOW GETS STUCK AND WONT GO UP OR DOWN, SOMETIMES.</t>
  </si>
  <si>
    <t>MUSTANG - 2018. WHILE DRIVING, THE PASSENGER COMES LOOSE AND THEN IT OPENS, ON ITS OWN. THIS HAS HAPPENED NUMEROUS TIMES, WHILE DRIVING. ADDITIONALLY, THE BACK WINDOWS DO NOT CLOSE ALL THE WAY TO MEET THE FRONT WINDOW, SO I MANUALLY HAVE TO PULL THE WINDOWS CLOSED TO MEET THE SEAL OF THE FRONT WINDOWS. THE DRIVER SIDE WINDOW GETS STUCK AND WONT GO UP OR DOWN, SOMETIMES.</t>
  </si>
  <si>
    <t xml:space="preserve">The trim on the driver side of the windshield blew off while driving. </t>
  </si>
  <si>
    <t xml:space="preserve">EXPLORER - 2017. The trim on the driver side of the windshield blew off while driving. </t>
  </si>
  <si>
    <t>1FMCU0G96JU</t>
  </si>
  <si>
    <t>The contact owns a 2018 Ford Escape. The contact stated that the tailgate failed to function as needed. The vehicle was not diagnosed nor repaired by an independent mechanic or dealer. The manufacturer was not made aware of the failure. The failure mileage was approximately 68,000.</t>
  </si>
  <si>
    <t>ESCAPE - 2018. The contact owns a 2018 Ford Escape. The contact stated that the tailgate failed to function as needed. The vehicle was not diagnosed nor repaired by an independent mechanic or dealer. The manufacturer was not made aware of the failure. The failure mileage was approximately 68,000.</t>
  </si>
  <si>
    <t>5LMJJ3LTXNE</t>
  </si>
  <si>
    <t>Moonroof exploded and shattered while driving.  Was on a 2 lane paved highway and no other cars were around.</t>
  </si>
  <si>
    <t>NAVIGATOR - 2022. Moonroof exploded and shattered while driving.  Was on a 2 lane paved highway and no other cars were around.</t>
  </si>
  <si>
    <t xml:space="preserve">Frame piece flew off while driving. This put other drivers at risk. I have taken pictures of multiple other Ford Explorers with the same missing piece on either side. Mine came off the drivers side. </t>
  </si>
  <si>
    <t xml:space="preserve">EXPLORER - 2017. Frame piece flew off while driving. This put other drivers at risk. I have taken pictures of multiple other Ford Explorers with the same missing piece on either side. Mine came off the drivers side. </t>
  </si>
  <si>
    <t>1FMSK8DH0LG</t>
  </si>
  <si>
    <t>The contact owns a 2020 Ford Explorer. The contact stated while driving approximately 30 MPH, the driver's side door opened while the contact was making a left turn. The contact stated that the "Door Ajar" chime sounded. The contact was wearing his seat belt and managed to shut the door but had to hold on to the door handle to keep the door closed. The contact stated that the failure recurred. The contact had taken the vehicle to a local dealer; however, the mechanic could not duplicate the failure. The vehicle had not been repaired. The contact researched online and related the failure to Ford Customer Satisfaction Program: 19N09 (Latches/Locks/Linkages). The manufacturer had been informed of the failure. The failure mileage was approximately 12,000.</t>
  </si>
  <si>
    <t>Liberty Ford  Aurora</t>
  </si>
  <si>
    <t>EXPLORER - 2020. The contact owns a 2020 Ford Explorer. The contact stated while driving approximately 30 MPH, the driver's side door opened while the contact was making a left turn. The contact stated that the "Door Ajar" chime sounded. The contact was wearing his seat belt and managed to shut the door but had to hold on to the door handle to keep the door closed. The contact stated that the failure recurred. The contact had taken the vehicle to a local dealer; however, the mechanic could not duplicate the failure. The vehicle had not been repaired. The contact researched online and related the failure to Ford Customer Satisfaction Program: 19N09 (Latches/Locks/Linkages). The manufacturer had been informed of the failure. The failure mileage was approximately 12,000.</t>
  </si>
  <si>
    <t xml:space="preserve">Door trim coming off of my well maintained 2017 Explorer in 3 places. Estimate for repair was obtained from Ford garage but I am angry I have to pay for this as it is no fault of mine that this is happening to my vehicle. I am worried these pieces will fly off and be a hazard to other drivers on the road, as I keep reading statements of this happening to others. Ford should stand behind their products when this is a potential safety hazard. </t>
  </si>
  <si>
    <t xml:space="preserve">EXPLORER - 2017. Door trim coming off of my well maintained 2017 Explorer in 3 places. Estimate for repair was obtained from Ford garage but I am angry I have to pay for this as it is no fault of mine that this is happening to my vehicle. I am worried these pieces will fly off and be a hazard to other drivers on the road, as I keep reading statements of this happening to others. Ford should stand behind their products when this is a potential safety hazard. </t>
  </si>
  <si>
    <t>The contact owns a 2015 Ford Explorer. The contact stated while driving approximately 70 MPH, the front windshield trim on the passengerâ€™s side detached from the vehicle. The contact stated he heard an abnormal noise when the trim detached. The contact had taken the vehicle to a body shop to replace the missing trim. The vehicle had been repaired. The manufacturer had not been informed of the failure. The contact researched online and related the failure to Ford Customer Satisfaction Program: 17N04 (Trim). The failure mileage was approximately 45,000.</t>
  </si>
  <si>
    <t>EXPLORER - 2015. The contact owns a 2015 Ford Explorer. The contact stated while driving approximately 70 MPH, the front windshield trim on the passengerâ€™s side detached from the vehicle. The contact stated he heard an abnormal noise when the trim detached. The contact had taken the vehicle to a body shop to replace the missing trim. The vehicle had been repaired. The manufacturer had not been informed of the failure. The contact researched online and related the failure to Ford Customer Satisfaction Program: 17N04 (Trim). The failure mileage was approximately 45,000.</t>
  </si>
  <si>
    <t>1FM5K8FH4GG</t>
  </si>
  <si>
    <t xml:space="preserve">My wife and I were driving on the interstate at 80 mph and without warning, the passenger side exterior A-pillar molding flew off of the car ,hit our windshield and disappeared behind us. </t>
  </si>
  <si>
    <t xml:space="preserve">EXPLORER - 2016. My wife and I were driving on the interstate at 80 mph and without warning, the passenger side exterior A-pillar molding flew off of the car ,hit our windshield and disappeared behind us. </t>
  </si>
  <si>
    <t>1FM5K8GT0HG</t>
  </si>
  <si>
    <t xml:space="preserve">The contact owns a 2017 Ford Explorer. The contact stated while driving 75 MPH, the driverâ€™s side windshield pillar trim separated from the windshield, struck the driverâ€™s side door window, and then struck the truck behind. The contact veered to the side of the road to inspect the vehicle. The vehicle was not diagnosed or repaired. The manufacturer was not notified of the failure. The failure mileage was approximately 53,253. </t>
  </si>
  <si>
    <t xml:space="preserve">EXPLORER - 2017. The contact owns a 2017 Ford Explorer. The contact stated while driving 75 MPH, the driverâ€™s side windshield pillar trim separated from the windshield, struck the driverâ€™s side door window, and then struck the truck behind. The contact veered to the side of the road to inspect the vehicle. The vehicle was not diagnosed or repaired. The manufacturer was not notified of the failure. The failure mileage was approximately 53,253. </t>
  </si>
  <si>
    <t>1FMCU0G69LU</t>
  </si>
  <si>
    <t>When I open the door the driver door. Itâ€™s separated from the bracket to the door. Will do keep those pieces together, came apart in the door.</t>
  </si>
  <si>
    <t>ESCAPE - 2020. When I open the door the driver door. Itâ€™s separated from the bracket to the door. Will do keep those pieces together, came apart in the door.</t>
  </si>
  <si>
    <t>1FM5K7D86JG</t>
  </si>
  <si>
    <t>Windshield trim piece came off while driving on the interstate</t>
  </si>
  <si>
    <t>EXPLORER - 2018. Windshield trim piece came off while driving on the interstate</t>
  </si>
  <si>
    <t>1FMEE5DP0NL</t>
  </si>
  <si>
    <t xml:space="preserve">When wipers are turned on full in heavy rain they slow down and come to a stop. I have to constantly adjust wiper speed to keep them active.   </t>
  </si>
  <si>
    <t xml:space="preserve">BRONCO - 2022. When wipers are turned on full in heavy rain they slow down and come to a stop. I have to constantly adjust wiper speed to keep them active.   </t>
  </si>
  <si>
    <t>1FM5K8B80FG</t>
  </si>
  <si>
    <t xml:space="preserve">The driver side windshield trim separated from the vehicle while driving on the freeway. Upon inspection at our destination, it was evident that 4 of the plastic clips had broken causing the failure. The driver behind us was able to avoid the flying debris from this incident. We have not taken it in for repairs yet. There was no warning or early indication of this problem prior to it occurring. Concerned the passenger side will do the same. </t>
  </si>
  <si>
    <t xml:space="preserve">EXPLORER - 2015. The driver side windshield trim separated from the vehicle while driving on the freeway. Upon inspection at our destination, it was evident that 4 of the plastic clips had broken causing the failure. The driver behind us was able to avoid the flying debris from this incident. We have not taken it in for repairs yet. There was no warning or early indication of this problem prior to it occurring. Concerned the passenger side will do the same. </t>
  </si>
  <si>
    <t xml:space="preserve">Back passenger side rear window shattered was in one piece until I closed my door while all other windows were closed which resulted in the window falling inside of truck and in back bed ford states no recalls and never heard of it being a problem however when I look online at other complaints it seems to not only being isolated to me a coworker of mine had a newer model and hers shatter last year same thing was told to her by our local dealer </t>
  </si>
  <si>
    <t xml:space="preserve">F-150 - 2011. Back passenger side rear window shattered was in one piece until I closed my door while all other windows were closed which resulted in the window falling inside of truck and in back bed ford states no recalls and never heard of it being a problem however when I look online at other complaints it seems to not only being isolated to me a coworker of mine had a newer model and hers shatter last year same thing was told to her by our local dealer </t>
  </si>
  <si>
    <t>1FM5K8DH8GG</t>
  </si>
  <si>
    <t xml:space="preserve">The piece between the windshield and the passenger side door came off while I was driving on the interstate. </t>
  </si>
  <si>
    <t xml:space="preserve">EXPLORER - 2016. The piece between the windshield and the passenger side door came off while I was driving on the interstate. </t>
  </si>
  <si>
    <t>While driving down the interstate a trim piece fllew off of my vehicle..  It was on the driver's side windshield support.</t>
  </si>
  <si>
    <t>EXPLORER - 2018. While driving down the interstate a trim piece fllew off of my vehicle..  It was on the driver's side windshield support.</t>
  </si>
  <si>
    <t xml:space="preserve">Driving on interstate and driver's side panel trim of windshield come off over the weekend.   There were no known symptoms or problems prior to the failure. The passenger side looks like it's loose.   Have been by the dealer but they have no recall information. </t>
  </si>
  <si>
    <t xml:space="preserve">EXPLORER - 2018. Driving on interstate and driver's side panel trim of windshield come off over the weekend.   There were no known symptoms or problems prior to the failure. The passenger side looks like it's loose.   Have been by the dealer but they have no recall information. </t>
  </si>
  <si>
    <t>1FMEE5DP6ML</t>
  </si>
  <si>
    <t xml:space="preserve">The wipers shut off on their own during heavy rains. Need to be turned on and off to get to activate. I took it to dealer and they said Ford said it is normal. </t>
  </si>
  <si>
    <t xml:space="preserve">BRONCO - 2021. The wipers shut off on their own during heavy rains. Need to be turned on and off to get to activate. I took it to dealer and they said Ford said it is normal. </t>
  </si>
  <si>
    <t>1FMCU9BZ1LU</t>
  </si>
  <si>
    <t xml:space="preserve">The welds on the bracket inside the drivers door that attatch to the check arm broke, leaving me with 3 holes in my door and unable to close the door. </t>
  </si>
  <si>
    <t xml:space="preserve">ESCAPE - 2020. The welds on the bracket inside the drivers door that attatch to the check arm broke, leaving me with 3 holes in my door and unable to close the door. </t>
  </si>
  <si>
    <t>What component or system failed or malfunctioned, and is it available for inspection upon request?  Windshield wipers. Yes, it's available, but since it is environmentally dependent, it may be harder to capture.  How was your safety or the safety of others put at risk?  Per Ford:  "The vehicle is equipped with protection features to prevent damage to the wiper motor in case of overheating, usage on dry windshields or obstructions to the wiper blade due to snow or ice accumulation on the windshield. In such conditions, the wiper motor may restrict its speed, reduce area of cleaning or completely stop operation. System returns back to normal operation mode once conditions are resolved."  The current "safety" measures put in place by Ford are actually causing a safety hazard when driving. When driving in rain so heavy that I couldn't see, in 37-degree weather, the wipers slowed down to once every 3-7 seconds, which means I was virtually blind that long on a freeway, going 70mph, and surrounded by vehicles. I haven't seen the issue when the wipers run slower (light-mid rain).  At the most recent time of occurrence:  * The temperatures were near, or below freezing, which should've helped keep the motors cool (I was driving through the mountains at the time).  * There was so much rain that my windshield was completely obfuscated by a layer of water within about 1 second. It was not dry, at all.  * There was no debris or build-up on the windshield, impeding the blades.  Has the problem been reproduced or confirmed by a dealer or independent service center?  No. Other Bronco owners that have reported it were told "this is normal."  Has the vehicle or component been inspected by the manufacturer, police, insurance representatives or others?  No.  Were there any warning lamps, messages or other symptoms of the problem prior to the failure, and when did they first appear?  Nothing indicated why it was happening. It just would happen.</t>
  </si>
  <si>
    <t>BRONCO - 2023. What component or system failed or malfunctioned, and is it available for inspection upon request?  Windshield wipers. Yes, it's available, but since it is environmentally dependent, it may be harder to capture.  How was your safety or the safety of others put at risk?  Per Ford:  "The vehicle is equipped with protection features to prevent damage to the wiper motor in case of overheating, usage on dry windshields or obstructions to the wiper blade due to snow or ice accumulation on the windshield. In such conditions, the wiper motor may restrict its speed, reduce area of cleaning or completely stop operation. System returns back to normal operation mode once conditions are resolved."  The current "safety" measures put in place by Ford are actually causing a safety hazard when driving. When driving in rain so heavy that I couldn't see, in 37-degree weather, the wipers slowed down to once every 3-7 seconds, which means I was virtually blind that long on a freeway, going 70mph, and surrounded by vehicles. I haven't seen the issue when the wipers run slower (light-mid rain).  At the most recent time of occurrence:  * The temperatures were near, or below freezing, which should've helped keep the motors cool (I was driving through the mountains at the time).  * There was so much rain that my windshield was completely obfuscated by a layer of water within about 1 second. It was not dry, at all.  * There was no debris or build-up on the windshield, impeding the blades.  Has the problem been reproduced or confirmed by a dealer or independent service center?  No. Other Bronco owners that have reported it were told "this is normal."  Has the vehicle or component been inspected by the manufacturer, police, insurance representatives or others?  No.  Were there any warning lamps, messages or other symptoms of the problem prior to the failure, and when did they first appear?  Nothing indicated why it was happening. It just would happen.</t>
  </si>
  <si>
    <t>1FM5K8HT5GG</t>
  </si>
  <si>
    <t>Driving NB on I95 in Georgia IVO MM 12, my windshield started vibrating on the passenger side with a loud flapping noise.  Slowed down, pulled over at the next exit and discovered the trim around the windshield had detached.  It appears that the trim allowed air to lift the side of the windshield.  I used duct tape to secure the trim and drove at a reduced speed the rest of the way to Virginia.  Contacted the local Ford dealer for a repair.</t>
  </si>
  <si>
    <t>EXPLORER - 2016. Driving NB on I95 in Georgia IVO MM 12, my windshield started vibrating on the passenger side with a loud flapping noise.  Slowed down, pulled over at the next exit and discovered the trim around the windshield had detached.  It appears that the trim allowed air to lift the side of the windshield.  I used duct tape to secure the trim and drove at a reduced speed the rest of the way to Virginia.  Contacted the local Ford dealer for a repair.</t>
  </si>
  <si>
    <t>1FT8W3BT4LE</t>
  </si>
  <si>
    <t>DOOR LOCKS FREEZE UP IN COLD WEATHER EITHER PARKED OR DRIVING. DOOR LOCKS CAN NOT BE LOCKED OR UNLOCKED AND UNABLE TO OPEN FROM INSIDE OR OUTSIDE OF VEHICLE. DOOR LOCKS HAVE BEEN FREEZING UP SINCE PURCHASE OF VEHICLE</t>
  </si>
  <si>
    <t>F-350 - 2020. DOOR LOCKS FREEZE UP IN COLD WEATHER EITHER PARKED OR DRIVING. DOOR LOCKS CAN NOT BE LOCKED OR UNLOCKED AND UNABLE TO OPEN FROM INSIDE OR OUTSIDE OF VEHICLE. DOOR LOCKS HAVE BEEN FREEZING UP SINCE PURCHASE OF VEHICLE</t>
  </si>
  <si>
    <t xml:space="preserve">While traveling at highway speed, the driver's side windshield pillar trim detached itself from the vehicle and flew into the roadway resulting in the following vehicle needing to take evasive maneuvers to avoid collision. In June of 2021 the passenger side piece also detached at highway speed and collided with the following vehicle.  Ford does not offer a more robust replacement part, so there is no way for drivers to remedy this hazard. </t>
  </si>
  <si>
    <t xml:space="preserve">EXPLORER - 2018. While traveling at highway speed, the driver's side windshield pillar trim detached itself from the vehicle and flew into the roadway resulting in the following vehicle needing to take evasive maneuvers to avoid collision. In June of 2021 the passenger side piece also detached at highway speed and collided with the following vehicle.  Ford does not offer a more robust replacement part, so there is no way for drivers to remedy this hazard. </t>
  </si>
  <si>
    <t>The driverside door has been popping a little bit since we bought the vehicle in August of 2020. Today the popping got worse and you can see what looks to be spot welds broken behind where the door check is located.</t>
  </si>
  <si>
    <t>ESCAPE - 2020. The driverside door has been popping a little bit since we bought the vehicle in August of 2020. Today the popping got worse and you can see what looks to be spot welds broken behind where the door check is located.</t>
  </si>
  <si>
    <t>The power liftgate on my Ford Explorer slammed down on me when I attempted to put groceries into my car in the store parking lot.  My liftgate had given no warning signs of malfunction, and then one day I open it with the key fob button, it opens all the way and while it was opening I was standing ready to load groceries into the back and the second it reached the fully open position, it came slamming down on my head.  I am so fortunate that I was not holding my baby when this occurred.  I could have been seriously injured if I had been standing at a different angle.  The liftgate opens with the interior button in the vehicle and with the key fob, but once it is fully open it comes slamming down.</t>
  </si>
  <si>
    <t>EXPLORER - 2017. The power liftgate on my Ford Explorer slammed down on me when I attempted to put groceries into my car in the store parking lot.  My liftgate had given no warning signs of malfunction, and then one day I open it with the key fob button, it opens all the way and while it was opening I was standing ready to load groceries into the back and the second it reached the fully open position, it came slamming down on my head.  I am so fortunate that I was not holding my baby when this occurred.  I could have been seriously injured if I had been standing at a different angle.  The liftgate opens with the interior button in the vehicle and with the key fob, but once it is fully open it comes slamming down.</t>
  </si>
  <si>
    <t>right side trim of windshield broke off while driving on highway this past weekend. 2APR2023. we heard a crack and then saw the trim flying behind us and then landing in middle of the road. lucky traffic was light and no one was directly behind us. the rubber weather stripping then wrapped around the side mirror which we had to physically remove.</t>
  </si>
  <si>
    <t>EXPLORER - 2016. right side trim of windshield broke off while driving on highway this past weekend. 2APR2023. we heard a crack and then saw the trim flying behind us and then landing in middle of the road. lucky traffic was light and no one was directly behind us. the rubber weather stripping then wrapped around the side mirror which we had to physically remove.</t>
  </si>
  <si>
    <t>1FM5K8D87JG</t>
  </si>
  <si>
    <t xml:space="preserve">Passenger side A Pillar outside trim became loose starting at the top. Clips failed to hold it secure. Broke off in rain storm while driving on expressway. </t>
  </si>
  <si>
    <t xml:space="preserve">EXPLORER - 2018. Passenger side A Pillar outside trim became loose starting at the top. Clips failed to hold it secure. Broke off in rain storm while driving on expressway. </t>
  </si>
  <si>
    <t>1FM5K8DH9GG</t>
  </si>
  <si>
    <t>The contact owns a 2016 Ford Explorer. The contact stated that while driving on the freeway approximately 70 MPH, the front passengerâ€™s side windshield trim detached from the vehicle. The cause of the failure was not yet determined. The manufacturer was notified of the failure. The local dealer was not contacted. The failure mileage was 70,000.</t>
  </si>
  <si>
    <t>EXPLORER - 2016. The contact owns a 2016 Ford Explorer. The contact stated that while driving on the freeway approximately 70 MPH, the front passengerâ€™s side windshield trim detached from the vehicle. The cause of the failure was not yet determined. The manufacturer was notified of the failure. The local dealer was not contacted. The failure mileage was 70,000.</t>
  </si>
  <si>
    <t>The spot welds where the check arm bracket attaches at the left (driver's) door failed, causing the internal bracket to detach.  Once the bracket was no longer attached to the door, any attempt to close the door was met with resistance.  Instead of the check arm receding into the door, the act of closing was trying to have both the check arm and bracket recede into the door; the bracket was at risk of damaging the window mechanism.  In order to close the door, I have cut the check arm and removed the bolt that attached it to the car; leaving the small portion of check arm with the bracket to drop in the door slightly.  Failure of this part is a safety risk to the driver, as it holds the door open; any gust of wind or even gravity will close the door unexpectedly on a person trying to exit the vehicle.  The part is currently available for inspection.  I have brought it to the dealer and provided them with SSM 51050 that I found regarding the known issue.  As it was out of warranty they suggested I see an auto body shop.  Searches online yield many complaints and even videos showing the issue.  There were no warning lights.  Shortly before failure the door presented with a creaking sound; 3 additional closings and it failed.</t>
  </si>
  <si>
    <t>ESCAPE - 2020. The spot welds where the check arm bracket attaches at the left (driver's) door failed, causing the internal bracket to detach.  Once the bracket was no longer attached to the door, any attempt to close the door was met with resistance.  Instead of the check arm receding into the door, the act of closing was trying to have both the check arm and bracket recede into the door; the bracket was at risk of damaging the window mechanism.  In order to close the door, I have cut the check arm and removed the bolt that attached it to the car; leaving the small portion of check arm with the bracket to drop in the door slightly.  Failure of this part is a safety risk to the driver, as it holds the door open; any gust of wind or even gravity will close the door unexpectedly on a person trying to exit the vehicle.  The part is currently available for inspection.  I have brought it to the dealer and provided them with SSM 51050 that I found regarding the known issue.  As it was out of warranty they suggested I see an auto body shop.  Searches online yield many complaints and even videos showing the issue.  There were no warning lights.  Shortly before failure the door presented with a creaking sound; 3 additional closings and it failed.</t>
  </si>
  <si>
    <t>The contact owns a 2017 Ford Explorer. The contact stated while driving at an undisclosed speed, the windshield trim panel started to detach from the windshield and partially separated. The vehicle was taken to an unknown dealer, who informed the contact that the VIN was not included in a recall. The vehicle was repaired. The manufacturer was not notified of the failure. The failure mileage was approximately 73,720.</t>
  </si>
  <si>
    <t>EXPLORER - 2017. The contact owns a 2017 Ford Explorer. The contact stated while driving at an undisclosed speed, the windshield trim panel started to detach from the windshield and partially separated. The vehicle was taken to an unknown dealer, who informed the contact that the VIN was not included in a recall. The vehicle was repaired. The manufacturer was not notified of the failure. The failure mileage was approximately 73,720.</t>
  </si>
  <si>
    <t xml:space="preserve">While driving on the road my front windshield trims started to come loose, cracked and flew away. The windshield trims are compromised all around the front windshield trims. Did report the issue today at the Ford Dealership, they claimed I had to deal with FORD directly. I did reach out to FORD, they claimed no recall has been issued to that effect. Did ask them to address this issue as a serious safety issue that could cause the windshield to dislodge and cause a serious accident. No offer from FORD to fix it. Same issue has been reported to the National Highway Traffic Safety Administration by 164 other FORD Explorer owners. </t>
  </si>
  <si>
    <t xml:space="preserve">EXPLORER - 2016. While driving on the road my front windshield trims started to come loose, cracked and flew away. The windshield trims are compromised all around the front windshield trims. Did report the issue today at the Ford Dealership, they claimed I had to deal with FORD directly. I did reach out to FORD, they claimed no recall has been issued to that effect. Did ask them to address this issue as a serious safety issue that could cause the windshield to dislodge and cause a serious accident. No offer from FORD to fix it. Same issue has been reported to the National Highway Traffic Safety Administration by 164 other FORD Explorer owners. </t>
  </si>
  <si>
    <t>3FTTW8E3XPR</t>
  </si>
  <si>
    <t>Just took delivery of this new vehicle.  The windshield is pitted and this leads to difficulty in cleaning the windshield with the wiper fluid and wipers as a result of the increased surface area and surface roughness.  In addition, when the sun is low in the sky visibility is affected by the pitting causing excess refraction.</t>
  </si>
  <si>
    <t>MAVERICK - 2023. Just took delivery of this new vehicle.  The windshield is pitted and this leads to difficulty in cleaning the windshield with the wiper fluid and wipers as a result of the increased surface area and surface roughness.  In addition, when the sun is low in the sky visibility is affected by the pitting causing excess refraction.</t>
  </si>
  <si>
    <t>1FTMF1C58MK</t>
  </si>
  <si>
    <t xml:space="preserve">Park/Emergency Brake system light illuminates and system engages when vehicle is placed from drive to park, and when system is shut down the light illuminates and engages. Also, when vehicle is started the park brake light shows to be engaged.  When the vehicle is put in reverse the light is still illuminated while the vehicle is backing up. The light stays on while the vehicle is in backward motion.   Safety concerns for me and my family are:   1.  What if the Park Brake engaged while driving at normal speed - what could happen?     2. With vehicle parked and brake system engaged driver should not be able to put vehicle          in reverse and back up without disengaging brake lever. The vehicle was taken to the local dealership service center twice to try to get resolution of the park brake light issue.  They were unable to duplicate the issue and stated that according to Ford's maintenance policy there was nothing more that could be done.  We have tried to contact Ford through their main customer service phone number.   We literally spent hours on the phone trying to reach someone who could help us with the issue, but no one had an answer for us.  A case file was made by Ford Customer Service and marked "RESOLVED".  It has not been resolved. As stated, the park brake light started showing up in February 2022.   As of this time there has not been an incident, but I can't rule out that something might happen.  I think it should be addressed by the dealership and/or Ford engineer with more interest than just a dismissal attitude.  </t>
  </si>
  <si>
    <t xml:space="preserve">F-150 - 2021. Park/Emergency Brake system light illuminates and system engages when vehicle is placed from drive to park, and when system is shut down the light illuminates and engages. Also, when vehicle is started the park brake light shows to be engaged.  When the vehicle is put in reverse the light is still illuminated while the vehicle is backing up. The light stays on while the vehicle is in backward motion.   Safety concerns for me and my family are:   1.  What if the Park Brake engaged while driving at normal speed - what could happen?     2. With vehicle parked and brake system engaged driver should not be able to put vehicle          in reverse and back up without disengaging brake lever. The vehicle was taken to the local dealership service center twice to try to get resolution of the park brake light issue.  They were unable to duplicate the issue and stated that according to Ford's maintenance policy there was nothing more that could be done.  We have tried to contact Ford through their main customer service phone number.   We literally spent hours on the phone trying to reach someone who could help us with the issue, but no one had an answer for us.  A case file was made by Ford Customer Service and marked "RESOLVED".  It has not been resolved. As stated, the park brake light started showing up in February 2022.   As of this time there has not been an incident, but I can't rule out that something might happen.  I think it should be addressed by the dealership and/or Ford engineer with more interest than just a dismissal attitude.  </t>
  </si>
  <si>
    <t xml:space="preserve">Drivers side door will not shut due to spot welds failing which causes the door check assembly to come off the inside of the door.   </t>
  </si>
  <si>
    <t xml:space="preserve">ESCAPE - 2020. Drivers side door will not shut due to spot welds failing which causes the door check assembly to come off the inside of the door.   </t>
  </si>
  <si>
    <t>3FTTW8G91PR</t>
  </si>
  <si>
    <t xml:space="preserve">Windshield will groan and shift when driving , sound is always present and gets louder on uneven roads and bum. Ford stated it was a normal sounds, several maverick owners have had this problem </t>
  </si>
  <si>
    <t>FRONT WIPER | NOISY</t>
  </si>
  <si>
    <t xml:space="preserve">MAVERICK - 2023. Windshield will groan and shift when driving , sound is always present and gets louder on uneven roads and bum. Ford stated it was a normal sounds, several maverick owners have had this problem </t>
  </si>
  <si>
    <t>MA - MAVERICK</t>
  </si>
  <si>
    <t>R5 - MAVERICK (NA-HSAP)</t>
  </si>
  <si>
    <t>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 on online message boards that everyone has the same issue. After reading the Manual it appears this is a "feature" of the new Ford Bronco. This is a major safety issue and Ford should be required to fix the wiper motor on these vehicles. The issue happens on all of the model years - 2021 - 2023.</t>
  </si>
  <si>
    <t>BRONCO - 2023. 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 on online message boards that everyone has the same issue. After reading the Manual it appears this is a "feature" of the new Ford Bronco. This is a major safety issue and Ford should be required to fix the wiper motor on these vehicles. The issue happens on all of the model years - 2021 - 2023.</t>
  </si>
  <si>
    <t>Windshield wipers when set to full on, either slow or fast, will slow down on their own in moderate and heavy rain. This leads to poor visibility. The wipers sometimes stop all together. I constantly have to adjust the wiper control to another setting to get the wipers going at a usable speed.</t>
  </si>
  <si>
    <t>BRONCO - 2023. Windshield wipers when set to full on, either slow or fast, will slow down on their own in moderate and heavy rain. This leads to poor visibility. The wipers sometimes stop all together. I constantly have to adjust the wiper control to another setting to get the wipers going at a usable speed.</t>
  </si>
  <si>
    <t>1FM5K7D88HG</t>
  </si>
  <si>
    <t>Passenger side A-Pillar Front Molding Outer Trim Shield detached from vehicle while driving.</t>
  </si>
  <si>
    <t>EXPLORER - 2017. Passenger side A-Pillar Front Molding Outer Trim Shield detached from vehicle while driving.</t>
  </si>
  <si>
    <t>5LMJJ2TT7ME</t>
  </si>
  <si>
    <t xml:space="preserve">I was driving about 40 miles per hour on an open road when I heard a very loud popping/explosion sound and falling glass. I immediately pulled over and found my panoramic sunroof had exploded and the glass was dropping into the cabin, most of it being caught by the interior sunroof screen. I immediately drove it to the Lincoln dealer where I bought it. They said they have never heard of such a thing as an exploding sunroof, and said it must have been a projectile hitting the top of my car; I find this highly improbable. Also, the pictures they took (attached to this report) are consistent with other pictures found online related to exploding sunroofs. The dealer also said that all glass is not warrantable, therefore, there was nothing they could do. I also called Ford Motor Company who originally said there might be something they can do to cover the cost. After discussing with the local Lincoln dealer, and internally, they wrote back that there was nothing they could do. They also declined to answer if this has been a recurring issue and our request to make a formal incident report to Ford.  Although no one was hurt in this incident, had I been driving my children with the sunroof screen open (which we often to) at the time of this incident, they would have have tempered glass fall down on them, and potentially in their eyes. </t>
  </si>
  <si>
    <t xml:space="preserve">NAVIGATOR - 2021. I was driving about 40 miles per hour on an open road when I heard a very loud popping/explosion sound and falling glass. I immediately pulled over and found my panoramic sunroof had exploded and the glass was dropping into the cabin, most of it being caught by the interior sunroof screen. I immediately drove it to the Lincoln dealer where I bought it. They said they have never heard of such a thing as an exploding sunroof, and said it must have been a projectile hitting the top of my car; I find this highly improbable. Also, the pictures they took (attached to this report) are consistent with other pictures found online related to exploding sunroofs. The dealer also said that all glass is not warrantable, therefore, there was nothing they could do. I also called Ford Motor Company who originally said there might be something they can do to cover the cost. After discussing with the local Lincoln dealer, and internally, they wrote back that there was nothing they could do. They also declined to answer if this has been a recurring issue and our request to make a formal incident report to Ford.  Although no one was hurt in this incident, had I been driving my children with the sunroof screen open (which we often to) at the time of this incident, they would have have tempered glass fall down on them, and potentially in their eyes. </t>
  </si>
  <si>
    <t>1FMSK7DH9MG</t>
  </si>
  <si>
    <t>2021 ford explorer exterior windshield trim is loose and has been shown to come off while driving. it is also causing a wind noise inside of the vehicle while in operration. No warnings shown. Link below shows issue and repair guidelines.    https://www.tsbsearch.com/Ford/22-2021</t>
  </si>
  <si>
    <t>EXPLORER - 2021. 2021 ford explorer exterior windshield trim is loose and has been shown to come off while driving. it is also causing a wind noise inside of the vehicle while in operration. No warnings shown. Link below shows issue and repair guidelines.    https://www.tsbsearch.com/Ford/22-2021</t>
  </si>
  <si>
    <t>1FMJK1JT3JE</t>
  </si>
  <si>
    <t>The contact owns a 2018 Ford Expedition. The contact stated that while driving at an undisclosed speed and attempting to stop the vehicle, water started to enter through the instrument panel. No warning lights were illuminated. The vehicle was taken to the dealer where it was diagnosed that the tracks on the moon roof had failed and needed to be replaced; however, the moon roof was re-sealed as a temporary fix. The vehicle was repaired. The contact was concerned that the failure would reoccur. The manufacturer was notified of the failure and the contact was informed that half the cos would be covered. The failure mileage was approximately 51,271.</t>
  </si>
  <si>
    <t>Gregg Smith Ford Lincoln</t>
  </si>
  <si>
    <t>EXPEDITION - 2018. The contact owns a 2018 Ford Expedition. The contact stated that while driving at an undisclosed speed and attempting to stop the vehicle, water started to enter through the instrument panel. No warning lights were illuminated. The vehicle was taken to the dealer where it was diagnosed that the tracks on the moon roof had failed and needed to be replaced; however, the moon roof was re-sealed as a temporary fix. The vehicle was repaired. The contact was concerned that the failure would reoccur. The manufacturer was notified of the failure and the contact was informed that half the cos would be covered. The failure mileage was approximately 51,271.</t>
  </si>
  <si>
    <t>1FTMF1CB4MK</t>
  </si>
  <si>
    <t xml:space="preserve">The contact owns a 2021 Ford F-150. The contact stated that the passengerâ€™s side door failed to close properly. The vehicle was taken to the dealer twice; however, the vehicle was not repaired. The manufacturer was made aware of the failure. The failure mileage was approximately 200. </t>
  </si>
  <si>
    <t>Five Star Ford Stone Mountain</t>
  </si>
  <si>
    <t xml:space="preserve">F-150 - 2021. The contact owns a 2021 Ford F-150. The contact stated that the passengerâ€™s side door failed to close properly. The vehicle was taken to the dealer twice; however, the vehicle was not repaired. The manufacturer was made aware of the failure. The failure mileage was approximately 200. </t>
  </si>
  <si>
    <t xml:space="preserve">As with 2 million other Ford Explorer drivers my passenger side windshield trim came off. </t>
  </si>
  <si>
    <t xml:space="preserve">EXPLORER - 2017. As with 2 million other Ford Explorer drivers my passenger side windshield trim came off. </t>
  </si>
  <si>
    <t>The trim around my windshield on my driver's side blew off of the car. It is totally missing. Upon research, this appears to be a pretty common problem and it is very dangerous. Parts coming loose while driving could injure other drivers. No warning that the piece was loose. I am not sure who to report the problem to, I am going to call the dealership tomorrow and my warranty company. My concern is that the replacement piece may not stay on the car.</t>
  </si>
  <si>
    <t>EXPLORER - 2018. The trim around my windshield on my driver's side blew off of the car. It is totally missing. Upon research, this appears to be a pretty common problem and it is very dangerous. Parts coming loose while driving could injure other drivers. No warning that the piece was loose. I am not sure who to report the problem to, I am going to call the dealership tomorrow and my warranty company. My concern is that the replacement piece may not stay on the car.</t>
  </si>
  <si>
    <t>2FMPK3K96JB</t>
  </si>
  <si>
    <t xml:space="preserve">The contact owns a 2018 Ford Edge. The contact stated while driving 40-50 MPH, she heard an abnormally loud sound coming from the sunroof before the sunroof glass panel cracked. The contact drove to her residence, where she noticed that the sunroof glass was significantly cracked. The vehicle was taken to the dealer, who informed the contact that they could not assist. The vehicle was not diagnosed nor repaired. The manufacturer was notified of the failure, but no assistance was provided. The failure mileage was unknown. </t>
  </si>
  <si>
    <t>Capital Ford Service Center</t>
  </si>
  <si>
    <t xml:space="preserve">EDGE - 2018. The contact owns a 2018 Ford Edge. The contact stated while driving 40-50 MPH, she heard an abnormally loud sound coming from the sunroof before the sunroof glass panel cracked. The contact drove to her residence, where she noticed that the sunroof glass was significantly cracked. The vehicle was taken to the dealer, who informed the contact that they could not assist. The vehicle was not diagnosed nor repaired. The manufacturer was notified of the failure, but no assistance was provided. The failure mileage was unknown. </t>
  </si>
  <si>
    <t>The contact owns a 2016 Ford Fusion. The contact stated the front passengerâ€™s side door latch failed to latch as designed. The contact took the vehicle to the local dealer, where it was diagnosed with needing the front passengerâ€™s side door latch to be replaced. The vehicle was repaired. Upon investigation, the contact associated the failure with NHTSA Campaign Number: 20V177000 (Latches/Locks/Linkages) however, the VIN was not included. The manufacturer had not been informed of the failure. The failure mileage was 37,995.</t>
  </si>
  <si>
    <t>Chapman Ford</t>
  </si>
  <si>
    <t>FUSION - 2016. The contact owns a 2016 Ford Fusion. The contact stated the front passengerâ€™s side door latch failed to latch as designed. The contact took the vehicle to the local dealer, where it was diagnosed with needing the front passengerâ€™s side door latch to be replaced. The vehicle was repaired. Upon investigation, the contact associated the failure with NHTSA Campaign Number: 20V177000 (Latches/Locks/Linkages) however, the VIN was not included. The manufacturer had not been informed of the failure. The failure mileage was 37,995.</t>
  </si>
  <si>
    <t>The windshield trim flew off and almost caused two accidents and the car is unsafe to drive with this missing as well as what happens when the other one flies off. The trim on the top of the car, both of them have flown off and almost cause two additional accidents. The trim on the back is completely cracked and came that way on the car. This has been very dangerous and could harm my children and I and other drivers. As well as extremely stressful. I have three children's live at risk. There were 3 different incidents.</t>
  </si>
  <si>
    <t>EXPLORER - 2017. The windshield trim flew off and almost caused two accidents and the car is unsafe to drive with this missing as well as what happens when the other one flies off. The trim on the top of the car, both of them have flown off and almost cause two additional accidents. The trim on the back is completely cracked and came that way on the car. This has been very dangerous and could harm my children and I and other drivers. As well as extremely stressful. I have three children's live at risk. There were 3 different incidents.</t>
  </si>
  <si>
    <t>1FTFW1E86NF</t>
  </si>
  <si>
    <t>Issue #1. Forward collision sensors not working warnings keep appearing and flashing on dash. Vehicle has 12000 miles. 2. Hood popped open at speed of 90 MPH without  a warning or manual operation  of lever. Hood was not opened during a 500 Mile trip so operator error is ruled out. The safety latch was able to secured the hood temporarily. It was communicated to Ford Motor Co Under Incident # CAS#42214521. Phone number : 1-866 637 3788 X 79752</t>
  </si>
  <si>
    <t>F-150 - 2022. Issue #1. Forward collision sensors not working warnings keep appearing and flashing on dash. Vehicle has 12000 miles. 2. Hood popped open at speed of 90 MPH without  a warning or manual operation  of lever. Hood was not opened during a 500 Mile trip so operator error is ruled out. The safety latch was able to secured the hood temporarily. It was communicated to Ford Motor Co Under Incident # CAS#42214521. Phone number : 1-866 637 3788 X 79752</t>
  </si>
  <si>
    <t xml:space="preserve">Right side of windshield frame piece fell off while driving </t>
  </si>
  <si>
    <t xml:space="preserve">EXPLORER - 2017. Right side of windshield frame piece fell off while driving </t>
  </si>
  <si>
    <t xml:space="preserve">While driving in a rain/sleet storm with my windshield wiper set to the normal (slow) speed, they suddenly stopped but then resumed in an intermittent fashion. They then continued to slow down making visibility nearly impossible. I could not see other roadway users nor signage. The only remedy at the time was to to toggle them off and back on again. I did this for nearly two hours, which was a considerable distraction. I have not used the vehicle in inclement weather since then and it has not been diagnosed by my dealer. The vehicle instrument panel made no warnings or messages while this happened. </t>
  </si>
  <si>
    <t xml:space="preserve">BRONCO - 2023. While driving in a rain/sleet storm with my windshield wiper set to the normal (slow) speed, they suddenly stopped but then resumed in an intermittent fashion. They then continued to slow down making visibility nearly impossible. I could not see other roadway users nor signage. The only remedy at the time was to to toggle them off and back on again. I did this for nearly two hours, which was a considerable distraction. I have not used the vehicle in inclement weather since then and it has not been diagnosed by my dealer. The vehicle instrument panel made no warnings or messages while this happened. </t>
  </si>
  <si>
    <t>Right windshield trim panel flew off on the ighway.</t>
  </si>
  <si>
    <t>EXPLORER - 2016. Right windshield trim panel flew off on the ighway.</t>
  </si>
  <si>
    <t>1FMCU9HD0JU</t>
  </si>
  <si>
    <t>The paint on the pillar next to the windshield on the drivers side just bubbled up, cracked and flaked away leaving the body of my car exposed to the weather elements.  Searching the internet, I have found this is a common problem with Fords, but Ford won't fix it.  Since this is common and obviously a factory defect, I feel a recall should be issued to cover this.</t>
  </si>
  <si>
    <t>ESCAPE - 2018. The paint on the pillar next to the windshield on the drivers side just bubbled up, cracked and flaked away leaving the body of my car exposed to the weather elements.  Searching the internet, I have found this is a common problem with Fords, but Ford won't fix it.  Since this is common and obviously a factory defect, I feel a recall should be issued to cover this.</t>
  </si>
  <si>
    <t>1FTFW1RG4LF</t>
  </si>
  <si>
    <t>I was driving my car in the highway and out of the blue the sunroof exploded and shttared glass was all other the vehicle, there was no object causing it</t>
  </si>
  <si>
    <t>F-150 - 2020. I was driving my car in the highway and out of the blue the sunroof exploded and shttared glass was all other the vehicle, there was no object causing it</t>
  </si>
  <si>
    <t>The front door trim panels on both driver and passenger side doors are bowing. The problem is noted by Ford under recalls or a service bulletin for my Vin number. The problem was reported to Ford by me in 2022. Ford will not pay to correct the problem, even though the company lists the door problem for my car. I am the original owner of the car and the door panels are original to the car.</t>
  </si>
  <si>
    <t>EXPLORER - 2015. The front door trim panels on both driver and passenger side doors are bowing. The problem is noted by Ford under recalls or a service bulletin for my Vin number. The problem was reported to Ford by me in 2022. Ford will not pay to correct the problem, even though the company lists the door problem for my car. I am the original owner of the car and the door panels are original to the car.</t>
  </si>
  <si>
    <t>1FM5K7FH9JG</t>
  </si>
  <si>
    <t xml:space="preserve">The windshield trim flew off of my car as we were driving down the highway and behind us into traffic. The whole chunk is missing. </t>
  </si>
  <si>
    <t xml:space="preserve">EXPLORER - 2018. The windshield trim flew off of my car as we were driving down the highway and behind us into traffic. The whole chunk is missing. </t>
  </si>
  <si>
    <t>1FMCU0BZ2LU</t>
  </si>
  <si>
    <t>NHTSA ID Number: 10201603  Manufacturer Communication Number: SSM 50150  Summary  Some 2020-2021 Escape vehicles may exhibit cracks or broken spot welds in the left front door at the check arm attachment point in the door assembly. Ford has been provided feedback from fleet customers of this condition on some vehicles with high usage profiles. The door assembly and door check arm replacement is the appropriate repair for this condition. Refer to the parts catalog and Workshop Manual (WSM), Section 501-03 as required to complete the repair. For claiming, use casual part 7823552 and the applicable labor operations of Section 12 and 13 of the Service Labor Time Standards (SLTS) Manual.</t>
  </si>
  <si>
    <t>ESCAPE - 2020. NHTSA ID Number: 10201603  Manufacturer Communication Number: SSM 50150  Summary  Some 2020-2021 Escape vehicles may exhibit cracks or broken spot welds in the left front door at the check arm attachment point in the door assembly. Ford has been provided feedback from fleet customers of this condition on some vehicles with high usage profiles. The door assembly and door check arm replacement is the appropriate repair for this condition. Refer to the parts catalog and Workshop Manual (WSM), Section 501-03 as required to complete the repair. For claiming, use casual part 7823552 and the applicable labor operations of Section 12 and 13 of the Service Labor Time Standards (SLTS) Manual.</t>
  </si>
  <si>
    <t>1FMCU0J9XJU</t>
  </si>
  <si>
    <t>The contact owns a 2018 Ford Escape. The contact stated that after purchasing the vehicle while driving at an undisclosed speed, the front driverâ€™s side seat pivoted back requiring the contact to stand on her left foot to reach the brake pedal while the seat inadvertently adjusted backward without warning. The contact then stated that the rear passengerâ€™s and driverâ€™s side door failed to open, and the front passengerâ€™s side door intermittently failed to open. Additionally, the contact stated that the vehicle started to shake, and the check engine warning light illuminated. The vehicle was taken to Midas where it was diagnosed that the air intake tubes were glued together causing a lack of intake air. Additionally, cylinder #3 had misfired. The vehicle was not repaired. The dealer and the manufacturer were not notified of the failure. The failure mileage was 101,918.</t>
  </si>
  <si>
    <t>ESCAPE - 2018. The contact owns a 2018 Ford Escape. The contact stated that after purchasing the vehicle while driving at an undisclosed speed, the front driverâ€™s side seat pivoted back requiring the contact to stand on her left foot to reach the brake pedal while the seat inadvertently adjusted backward without warning. The contact then stated that the rear passengerâ€™s and driverâ€™s side door failed to open, and the front passengerâ€™s side door intermittently failed to open. Additionally, the contact stated that the vehicle started to shake, and the check engine warning light illuminated. The vehicle was taken to Midas where it was diagnosed that the air intake tubes were glued together causing a lack of intake air. Additionally, cylinder #3 had misfired. The vehicle was not repaired. The dealer and the manufacturer were not notified of the failure. The failure mileage was 101,918.</t>
  </si>
  <si>
    <t>1FTEW1CP9LK</t>
  </si>
  <si>
    <t xml:space="preserve">The contact owns a 2020 Ford F-150. The contact stated that when the vehicle was started, the windshield wipers operated independently and continuously. The vehicle was taken to a dealer where it was diagnosed with an unknown part needing to be replaced. The vehicle was not repaired. The manufacturer notified the contact that the vehicle was not included in an open recall. The failure mileage was approximately 49,500.  </t>
  </si>
  <si>
    <t xml:space="preserve">F-150 - 2020. The contact owns a 2020 Ford F-150. The contact stated that when the vehicle was started, the windshield wipers operated independently and continuously. The vehicle was taken to a dealer where it was diagnosed with an unknown part needing to be replaced. The vehicle was not repaired. The manufacturer notified the contact that the vehicle was not included in an open recall. The failure mileage was approximately 49,500.  </t>
  </si>
  <si>
    <t>2FMPK4K90KB</t>
  </si>
  <si>
    <t xml:space="preserve">My 2019 Ford Edge was sitting in my garage over the weekend at the end of March. I got in on Monday morning to find my sunroof had shattered. Upon further examination, nothing fell in or on the car. The sunroof had actually blown upwards. </t>
  </si>
  <si>
    <t xml:space="preserve">EDGE - 2019. My 2019 Ford Edge was sitting in my garage over the weekend at the end of March. I got in on Monday morning to find my sunroof had shattered. Upon further examination, nothing fell in or on the car. The sunroof had actually blown upwards. </t>
  </si>
  <si>
    <t>1FMEE5BP5PL</t>
  </si>
  <si>
    <t>When driving in rain &amp; snow (both heavy and light), the wipers slow down on their own while I was driving on the freeway from full wiping speed to intermittent wiping once every 5-7 seconds. I kept having to toggle from fast to slow to fast again just to see. It scared me so much the first time it happened.  Thank goodness I have only experienced this weather during the daytime.  The temperatures were near, or below freezing, which should've helped keep the motors cool. The windshield was not dry, at all. There was little to no debris or sleet build-up on the windshield or blades, impeding the blades. Other Bronco owners that have reported it to Ford were told "this is normal" per multiple online reviews. How can impeded vision due to erratic wiper blades be normal??!! There were no warning lamps or messages indicating why it is happening. It just happens.</t>
  </si>
  <si>
    <t>BRONCO - 2023. When driving in rain &amp; snow (both heavy and light), the wipers slow down on their own while I was driving on the freeway from full wiping speed to intermittent wiping once every 5-7 seconds. I kept having to toggle from fast to slow to fast again just to see. It scared me so much the first time it happened.  Thank goodness I have only experienced this weather during the daytime.  The temperatures were near, or below freezing, which should've helped keep the motors cool. The windshield was not dry, at all. There was little to no debris or sleet build-up on the windshield or blades, impeding the blades. Other Bronco owners that have reported it to Ford were told "this is normal" per multiple online reviews. How can impeded vision due to erratic wiper blades be normal??!! There were no warning lamps or messages indicating why it is happening. It just happens.</t>
  </si>
  <si>
    <t>1FT8W3BT5NE</t>
  </si>
  <si>
    <t>Someone broke into my truck by using a wrench of some sort on the door handle one week after buying it.Also Stole the front Ford emblem.</t>
  </si>
  <si>
    <t>F-350 SD - 2022. Someone broke into my truck by using a wrench of some sort on the door handle one week after buying it.Also Stole the front Ford emblem.</t>
  </si>
  <si>
    <t xml:space="preserve">The contact owns a 2020 Ford Escape. The contact stated that while opening the front driverâ€™s side door, the three rivets from the door punctured through the door. After the failure it was discovered that the front driverâ€™s side window would not operate as designed. The cause of the failure was not yet determined. The local dealer and manufacturer were notified of the failure, but no assistance was provided. The approximate failure mileage was 46,000.  </t>
  </si>
  <si>
    <t>Washington Ford</t>
  </si>
  <si>
    <t xml:space="preserve">ESCAPE - 2020. The contact owns a 2020 Ford Escape. The contact stated that while opening the front driverâ€™s side door, the three rivets from the door punctured through the door. After the failure it was discovered that the front driverâ€™s side window would not operate as designed. The cause of the failure was not yet determined. The local dealer and manufacturer were notified of the failure, but no assistance was provided. The approximate failure mileage was 46,000.  </t>
  </si>
  <si>
    <t>1FTEW1E89PF</t>
  </si>
  <si>
    <t xml:space="preserve">Panoramic sunroof panel  exploded while driving the vehicle. The sunroof was closed with shade extended. Less than 2 months new. No debris/ collision or object came in contact with the vehicle.No other vehicles were within either side of the road. The glass panel shattered completely with a very loud explosion noise , raining glass into the truck and onto myself(driver). There were no warning or reason or symptoms prior to the event.  I drove the truck to the Ford dealership for a warranty repair after the explosion   they â€˜inspectedâ€™ and reported Ford would not cover this because the glass shattered. Dealer and manufacture are avoiding responsibility for my safety. Truck is at dealer. </t>
  </si>
  <si>
    <t xml:space="preserve">F-150 - 2023. Panoramic sunroof panel  exploded while driving the vehicle. The sunroof was closed with shade extended. Less than 2 months new. No debris/ collision or object came in contact with the vehicle.No other vehicles were within either side of the road. The glass panel shattered completely with a very loud explosion noise , raining glass into the truck and onto myself(driver). There were no warning or reason or symptoms prior to the event.  I drove the truck to the Ford dealership for a warranty repair after the explosion   they â€˜inspectedâ€™ and reported Ford would not cover this because the glass shattered. Dealer and manufacture are avoiding responsibility for my safety. Truck is at dealer. </t>
  </si>
  <si>
    <t>1FMDE5AH0PL</t>
  </si>
  <si>
    <t>Windshield wipers revert to 4 second intermittent delay after approximately 1 minute, regardless of the speed setting that was selected.  E.G. Driving through heavy rain and sleet, the wipers were put onto the constant low setting. After approximately 1 minute (approximately 25 swipes), the wipers slow to a 4 second delay intermittent setting on their own, resulting in a completely obscured windshield for 4 seconds until the next wiper wipe.  Changing the wiper knob to any other position resumes the newly selected position operation for another approximate minute, then reverts back to 4 second intermittent delay. With moderate or greater rain, or spray from nearby vehicles, the driver is forced to choose between operating the wiper control knob every minute, or having a completely obstructed windshield every 4 seconds.  This problem has been present since the vehicle was purchased, and remains today.</t>
  </si>
  <si>
    <t>BRONCO - 2023. Windshield wipers revert to 4 second intermittent delay after approximately 1 minute, regardless of the speed setting that was selected.  E.G. Driving through heavy rain and sleet, the wipers were put onto the constant low setting. After approximately 1 minute (approximately 25 swipes), the wipers slow to a 4 second delay intermittent setting on their own, resulting in a completely obscured windshield for 4 seconds until the next wiper wipe.  Changing the wiper knob to any other position resumes the newly selected position operation for another approximate minute, then reverts back to 4 second intermittent delay. With moderate or greater rain, or spray from nearby vehicles, the driver is forced to choose between operating the wiper control knob every minute, or having a completely obstructed windshield every 4 seconds.  This problem has been present since the vehicle was purchased, and remains today.</t>
  </si>
  <si>
    <t>1FMCU9BZ6MU</t>
  </si>
  <si>
    <t>The contact owns a 2021 Ford Escape. The contact stated that the front driverâ€™s side door had experienced multiple defects. The contact stated that a metal piece on the door had formed 3 holes on the inside of the door. As a result, the door would swing open without hesitation; in addition, the window failed to roll down as needed. The vehicle was initially taken to a local dealer who could not service the vehicle and referred her to the manufacturer for assistance. The manufacturer was notified, and a case was filed. The vehicle was then taken to Hubler Ford Center, Inc. (2605 IN-130 #44, Shelbyville, IN 46176) and diagnosed and the contact was provided an estimate for the repair. The manufacturer agreed to cover a part of the repair cost. The vehicle was not repaired. The failure mileage was approximately 35,000.</t>
  </si>
  <si>
    <t>ESCAPE - 2021. The contact owns a 2021 Ford Escape. The contact stated that the front driverâ€™s side door had experienced multiple defects. The contact stated that a metal piece on the door had formed 3 holes on the inside of the door. As a result, the door would swing open without hesitation; in addition, the window failed to roll down as needed. The vehicle was initially taken to a local dealer who could not service the vehicle and referred her to the manufacturer for assistance. The manufacturer was notified, and a case was filed. The vehicle was then taken to Hubler Ford Center, Inc. (2605 IN-130 #44, Shelbyville, IN 46176) and diagnosed and the contact was provided an estimate for the repair. The manufacturer agreed to cover a part of the repair cost. The vehicle was not repaired. The failure mileage was approximately 35,000.</t>
  </si>
  <si>
    <t>1FMSK8DH3PG</t>
  </si>
  <si>
    <t>The contact owns a 2023 Ford Explorer. The contact stated while driving 65 MPH, she heard an abnormal noise. The contact stated no warning light was illuminated. The contact stated she was able to park on the side of the road and noticed that the sunroof had shattered independently. The contact took the vehicle to the local dealer and was informed that the sunroof needed to be replaced. The vehicle was not repaired. The manufacturer had been informed of the failure. The failure mileage was approximately 2,500.</t>
  </si>
  <si>
    <t>Ken Wilson Ford</t>
  </si>
  <si>
    <t>EXPLORER - 2023. The contact owns a 2023 Ford Explorer. The contact stated while driving 65 MPH, she heard an abnormal noise. The contact stated no warning light was illuminated. The contact stated she was able to park on the side of the road and noticed that the sunroof had shattered independently. The contact took the vehicle to the local dealer and was informed that the sunroof needed to be replaced. The vehicle was not repaired. The manufacturer had been informed of the failure. The failure mileage was approximately 2,500.</t>
  </si>
  <si>
    <t>The contact owns a 2018 Ford F-150. The contact stated that he noticed that the driver's side rear door failed to open as needed. The vehicle was taken to an independent mechanic, where it was diagnosed that the rear latch cable and assembly needed to be replaced. The vehicle was repaired. The manufacturer was not made aware of the failure. The approximate failure mileage was 96,000.</t>
  </si>
  <si>
    <t>F-150 - 2018. The contact owns a 2018 Ford F-150. The contact stated that he noticed that the driver's side rear door failed to open as needed. The vehicle was taken to an independent mechanic, where it was diagnosed that the rear latch cable and assembly needed to be replaced. The vehicle was repaired. The manufacturer was not made aware of the failure. The approximate failure mileage was 96,000.</t>
  </si>
  <si>
    <t>1FMDE5CP2PL</t>
  </si>
  <si>
    <t>While driving in moderate rain and wipers set on constant low speed the wipers stopped running continuously and went to intermittent even though no changes were made to the wiper control. I moved the control to high speed constant and soon after they went to intermittent. I have not taken it in for service yet but have an appointment this week. This is very dangerous and is a hazard in rainy conditions. There were no warning lights or other indicators of a problem on the vehicle instrument panel or the Ford Pass app.</t>
  </si>
  <si>
    <t>BRONCO - 2023. While driving in moderate rain and wipers set on constant low speed the wipers stopped running continuously and went to intermittent even though no changes were made to the wiper control. I moved the control to high speed constant and soon after they went to intermittent. I have not taken it in for service yet but have an appointment this week. This is very dangerous and is a hazard in rainy conditions. There were no warning lights or other indicators of a problem on the vehicle instrument panel or the Ford Pass app.</t>
  </si>
  <si>
    <t xml:space="preserve">While driving at normal highway speeds, the piece of black trim on the passengers side of windshield flew off. Thankfully I was alone on the road so it did not strike another passenger. I took the vehicle to Ford. The service managed admitted that they had several issues with pieces falling off, but since it was not under warranty or recall I had to pay full price to have it fixed. This could have easily caused damage to another vehicle. I've noticed almost daily several Ford Explorers driving around with trim missing due to this same issue. </t>
  </si>
  <si>
    <t xml:space="preserve">EXPLORER - 2017. While driving at normal highway speeds, the piece of black trim on the passengers side of windshield flew off. Thankfully I was alone on the road so it did not strike another passenger. I took the vehicle to Ford. The service managed admitted that they had several issues with pieces falling off, but since it was not under warranty or recall I had to pay full price to have it fixed. This could have easily caused damage to another vehicle. I've noticed almost daily several Ford Explorers driving around with trim missing due to this same issue. </t>
  </si>
  <si>
    <t>1FMDE5CP1PL</t>
  </si>
  <si>
    <t>Wipers go to an intermittent state while in the constant wipe positions. Both low and high speed.</t>
  </si>
  <si>
    <t>BRONCO - 2023. Wipers go to an intermittent state while in the constant wipe positions. Both low and high speed.</t>
  </si>
  <si>
    <t>1FMDK02135G</t>
  </si>
  <si>
    <t xml:space="preserve">Driving my 2005 Ford Freestyle today when I suddenly heard a loud explosion or crash sound overhead. At first I thought something had fallen from the sky and crashed into the top of our vehicle. I immediately slowed down and pulled the car off the side of the road.   My husband was a passenger in the vehicle. He carefully got out of the vehicle and looked on top of and around the vehicle. That is when we discovered that the glass in the sunroof had literally exploded and blown out of the vehicle.   The track was still in place and operating normally. The glass was completely blown out of the vehicle.   Because the Ford Freestyle was only in production for 3 years (I believe), there probably are not many still in use. Thus, there are probably not many Ford Freestyle owners having or reporting this problem.   Besides being scared, the potential for being hit by the exploding glass and suffering substantial injuries to our heads, eyes, face, shoulders, bodies, could have been tremendous, if not deadly.    I reported the incident to Ford Motor Company. The vehicle has not been inspected yet by manufacturer, police, insurance, or others.   There were no warning lamps, messages or other symptoms of the problem prior to the sunroof glass failure. </t>
  </si>
  <si>
    <t xml:space="preserve">FREESTYLE - 2005. Driving my 2005 Ford Freestyle today when I suddenly heard a loud explosion or crash sound overhead. At first I thought something had fallen from the sky and crashed into the top of our vehicle. I immediately slowed down and pulled the car off the side of the road.   My husband was a passenger in the vehicle. He carefully got out of the vehicle and looked on top of and around the vehicle. That is when we discovered that the glass in the sunroof had literally exploded and blown out of the vehicle.   The track was still in place and operating normally. The glass was completely blown out of the vehicle.   Because the Ford Freestyle was only in production for 3 years (I believe), there probably are not many still in use. Thus, there are probably not many Ford Freestyle owners having or reporting this problem.   Besides being scared, the potential for being hit by the exploding glass and suffering substantial injuries to our heads, eyes, face, shoulders, bodies, could have been tremendous, if not deadly.    I reported the incident to Ford Motor Company. The vehicle has not been inspected yet by manufacturer, police, insurance, or others.   There were no warning lamps, messages or other symptoms of the problem prior to the sunroof glass failure. </t>
  </si>
  <si>
    <t>1FMEE5JR9PL</t>
  </si>
  <si>
    <t xml:space="preserve">The intermittent wiper feature stops. Even when I turn the wiper control to â€œon low speed settingâ€ (Not intermittent or rain sensing) the wipers stop after a short time then resume as it they are on an intermittent setting. This occurs in light rain, drizzle, and heavy downpours. I can get the wipers to resume if I turn the wiper control knob. Then in a minute or two they stop again. </t>
  </si>
  <si>
    <t xml:space="preserve">BRONCO - 2023. The intermittent wiper feature stops. Even when I turn the wiper control to â€œon low speed settingâ€ (Not intermittent or rain sensing) the wipers stop after a short time then resume as it they are on an intermittent setting. This occurs in light rain, drizzle, and heavy downpours. I can get the wipers to resume if I turn the wiper control knob. Then in a minute or two they stop again. </t>
  </si>
  <si>
    <t>On 04/18/2023 around 8pm, I drove to a local Dollar General and parked my car. Once parked I opened my driver door to get out and heard a popping noise and the door felt weird when opening. I thought for a second something was caught in the door causing it to sound that way an cause difficulty opening. After looking and not seeing anything caught in the door I got out of the car and went into the store. Upon returning I opened my driver door to get in and the door felt stiff opening and you could hear the loud popping sound still. I got inside the vehicle and closed the driver door; however, closing the door was difficult. I called my mom, who works in a Ford dealership's service department, and told her what was happening while I drove home. I put her on speaker phone as I got out so she could hear the way the door sounded when opening and closing. She told me to stop using the vehicle until I could bring it into the dealership the next morning. When I brought the vehicle in I tried letting my window down during the drive and noticed that now my  driver side window was having difficulty going up and down. My mileage at the the time was 37,482. My car has never been in a wreck or had any body damage occur. I purchased an extended warranty which will cover fixing the window now malfunctioning, but not the welding issues that has caused the door to not work properly. Upon researching on the internet this is a problem many Ford 2020 Escape owner's have experienced. Some have reported that the window issue is in direct correlation to the door hinge issue.   It astounds me that if so many complaints have been made why is Ford not responding and aiding in getting these cars fixed?</t>
  </si>
  <si>
    <t>ESCAPE - 2020. On 04/18/2023 around 8pm, I drove to a local Dollar General and parked my car. Once parked I opened my driver door to get out and heard a popping noise and the door felt weird when opening. I thought for a second something was caught in the door causing it to sound that way an cause difficulty opening. After looking and not seeing anything caught in the door I got out of the car and went into the store. Upon returning I opened my driver door to get in and the door felt stiff opening and you could hear the loud popping sound still. I got inside the vehicle and closed the driver door; however, closing the door was difficult. I called my mom, who works in a Ford dealership's service department, and told her what was happening while I drove home. I put her on speaker phone as I got out so she could hear the way the door sounded when opening and closing. She told me to stop using the vehicle until I could bring it into the dealership the next morning. When I brought the vehicle in I tried letting my window down during the drive and noticed that now my  driver side window was having difficulty going up and down. My mileage at the the time was 37,482. My car has never been in a wreck or had any body damage occur. I purchased an extended warranty which will cover fixing the window now malfunctioning, but not the welding issues that has caused the door to not work properly. Upon researching on the internet this is a problem many Ford 2020 Escape owner's have experienced. Some have reported that the window issue is in direct correlation to the door hinge issue.   It astounds me that if so many complaints have been made why is Ford not responding and aiding in getting these cars fixed?</t>
  </si>
  <si>
    <t>1FMEE5BP6NL</t>
  </si>
  <si>
    <t xml:space="preserve">Windshield easily chips and cracks. Vehicle has only 4500 miles and two chips without cracking and one chip with cracking. None happened at highway speeds and seemed to be small objects. </t>
  </si>
  <si>
    <t xml:space="preserve">BRONCO - 2022. Windshield easily chips and cracks. Vehicle has only 4500 miles and two chips without cracking and one chip with cracking. None happened at highway speeds and seemed to be small objects. </t>
  </si>
  <si>
    <t>1FADP3L94EL</t>
  </si>
  <si>
    <t>When car is wet, windshield wipers turn on an go crazy an will not stop. Even when car is off they continue to wipe at crazy speeds. Car stay parked in wet weather. Fuse had to be pulled to shut off</t>
  </si>
  <si>
    <t>FOCUS - 2014. When car is wet, windshield wipers turn on an go crazy an will not stop. Even when car is off they continue to wipe at crazy speeds. Car stay parked in wet weather. Fuse had to be pulled to shut off</t>
  </si>
  <si>
    <t xml:space="preserve">Was driving on the freeway going about 60mph when passenger side windshield moulding flew off the vehicle and hit my windshield &amp; mirror. I have no idea where the part landed. My concern is - the part should not just fly off even on an older vehicle.  I have no idea if the part hit anyone elseâ€™s vehicle.  I had no warning that this part could just fly off. </t>
  </si>
  <si>
    <t xml:space="preserve">EXPLORER - 2015. Was driving on the freeway going about 60mph when passenger side windshield moulding flew off the vehicle and hit my windshield &amp; mirror. I have no idea where the part landed. My concern is - the part should not just fly off even on an older vehicle.  I have no idea if the part hit anyone elseâ€™s vehicle.  I had no warning that this part could just fly off. </t>
  </si>
  <si>
    <t>1FA6P0H74G5</t>
  </si>
  <si>
    <t>The contact owns a 2016 Ford Fusion. The contact stated that after locking the doors, the locking mechanism malfunctioned, and the doors could be opened from outside the vehicle. The contact stated that the failure was present on all four doors. The cause of the failure was not yet determined. The local dealer was notified of the failure. The manufacturer was not contacted. The failure mileage was 155,000</t>
  </si>
  <si>
    <t>FUSION - 2016. The contact owns a 2016 Ford Fusion. The contact stated that after locking the doors, the locking mechanism malfunctioned, and the doors could be opened from outside the vehicle. The contact stated that the failure was present on all four doors. The cause of the failure was not yet determined. The local dealer was notified of the failure. The manufacturer was not contacted. The failure mileage was 155,000</t>
  </si>
  <si>
    <t>3FTTW8E95NR</t>
  </si>
  <si>
    <t xml:space="preserve">Windâ€™s go through the door around 70 mph and feels like the windows are open and the front door click to open twice in each door and the computers right away, shows the next door open. </t>
  </si>
  <si>
    <t xml:space="preserve">MAVERICK - 2022. Windâ€™s go through the door around 70 mph and feels like the windows are open and the front door click to open twice in each door and the computers right away, shows the next door open. </t>
  </si>
  <si>
    <t>The contact owns a 2015 Ford Explorer. The contact stated while driving 65 MPH, the driverâ€™s side A pillar windshield trim panel detached and flew off the vehicle. The contact was able to continue driving. The dealer was not notified of the failure. The vehicle was not diagnosed nor repaired. The contact related the failure to NHTSA Action Number: PE23001 (Structure). The manufacturer was not notified of the failure. The failure mileage was approximately 133,000.</t>
  </si>
  <si>
    <t>EXPLORER - 2015. The contact owns a 2015 Ford Explorer. The contact stated while driving 65 MPH, the driverâ€™s side A pillar windshield trim panel detached and flew off the vehicle. The contact was able to continue driving. The dealer was not notified of the failure. The vehicle was not diagnosed nor repaired. The contact related the failure to NHTSA Action Number: PE23001 (Structure). The manufacturer was not notified of the failure. The failure mileage was approximately 133,000.</t>
  </si>
  <si>
    <t>Vista Roof sticks and then glass brackets break leaving the roof in an open and stuck postion.</t>
  </si>
  <si>
    <t>F-150 - 2018. Vista Roof sticks and then glass brackets break leaving the roof in an open and stuck postion.</t>
  </si>
  <si>
    <t>The contact owns a 2018 Ford F-150. The contact stated while driving 40 MPH and attempting to open the sunroof, the contact heard a loud noise and became aware that the glass panel brackets had separated from the sunroof frame assembly and stopped moving. The vehicle was not diagnosed. The vehicle was not repaired. The manufacturer was contacted, and the manufacturer stated that the vehicle was not included in TSB: 18-2374. The manufacturer referred the contact to the NHTSA Hotline. The approximate failure mileage was 48,000.</t>
  </si>
  <si>
    <t>F-150 - 2018. The contact owns a 2018 Ford F-150. The contact stated while driving 40 MPH and attempting to open the sunroof, the contact heard a loud noise and became aware that the glass panel brackets had separated from the sunroof frame assembly and stopped moving. The vehicle was not diagnosed. The vehicle was not repaired. The manufacturer was contacted, and the manufacturer stated that the vehicle was not included in TSB: 18-2374. The manufacturer referred the contact to the NHTSA Hotline. The approximate failure mileage was 48,000.</t>
  </si>
  <si>
    <t xml:space="preserve">While driving down the highway the windshield trim molding flew off vehicle on the driverâ€™s side. At a later date the passenger one also flew off while driving on the highway with a vehicle behind me. Luckily never hit it. Since then I have seen numerous Ford Explorers with the same incident and spoke with them with the same occurrence. </t>
  </si>
  <si>
    <t xml:space="preserve">EXPLORER - 2017. While driving down the highway the windshield trim molding flew off vehicle on the driverâ€™s side. At a later date the passenger one also flew off while driving on the highway with a vehicle behind me. Luckily never hit it. Since then I have seen numerous Ford Explorers with the same incident and spoke with them with the same occurrence. </t>
  </si>
  <si>
    <t>1FM5K7F81GG</t>
  </si>
  <si>
    <t xml:space="preserve">While I was driving on the highway at about 65 mph the passenger side plastic piece that runs from the top of the windshield to the bottom of the windshield flew off suddenly.  This piece was large and had it hit the driver behind me could have caused serious damage.  This has not been confirmed by a dealer yet.  The vehicle has not been inspected by anyone yet.  There was no warning that it was about to come off the vehicle, it happened instantly. </t>
  </si>
  <si>
    <t xml:space="preserve">EXPLORER - 2016. While I was driving on the highway at about 65 mph the passenger side plastic piece that runs from the top of the windshield to the bottom of the windshield flew off suddenly.  This piece was large and had it hit the driver behind me could have caused serious damage.  This has not been confirmed by a dealer yet.  The vehicle has not been inspected by anyone yet.  There was no warning that it was about to come off the vehicle, it happened instantly. </t>
  </si>
  <si>
    <t>1FTNR2CM8FK</t>
  </si>
  <si>
    <t>The contact owns a 2015 Ford Transit. The contact stated that while driving approximately 10 MPH, the contact discovered that the exterior driverâ€™s side mirror had detached from the vehicle. The cause of the failure was not yet determined. The local dealer and manufacturer were notified of the failure, but no assistance was provided. The approximate failure mileage was 94,000.</t>
  </si>
  <si>
    <t>Simmons Rockwell Ford of Bath</t>
  </si>
  <si>
    <t>TRANSIT - 2015. The contact owns a 2015 Ford Transit. The contact stated that while driving approximately 10 MPH, the contact discovered that the exterior driverâ€™s side mirror had detached from the vehicle. The cause of the failure was not yet determined. The local dealer and manufacturer were notified of the failure, but no assistance was provided. The approximate failure mileage was 94,000.</t>
  </si>
  <si>
    <t>2FMDK3KC8DB</t>
  </si>
  <si>
    <t>The contact owns a 2013 Ford Edge. The contact stated that while operating the vehicle, the door ajar message was displayed. The contact stated that the front and rear driverâ€™s side doors were unsecured. During the failure, the car alarm activated, and the interior dome light remained illuminated. The cause of the failure was not yet determined. The manufacturer was notified of the failure, but no assistance was provided. The local dealer was not contacted. The failure mileage was 88,000.</t>
  </si>
  <si>
    <t>EDGE - 2013. The contact owns a 2013 Ford Edge. The contact stated that while operating the vehicle, the door ajar message was displayed. The contact stated that the front and rear driverâ€™s side doors were unsecured. During the failure, the car alarm activated, and the interior dome light remained illuminated. The cause of the failure was not yet determined. The manufacturer was notified of the failure, but no assistance was provided. The local dealer was not contacted. The failure mileage was 88,000.</t>
  </si>
  <si>
    <t>1FMSK7F8XDG</t>
  </si>
  <si>
    <t>The contact owns a 2013 Ford Explorer. The contact stated that while driving approximately 70 MPH, the passengerâ€™s side window trim panel detached from the vehicle, and moments later the front driverâ€™s side window trim panel detached. The cause of the failure was not yet determined. The local dealer and manufacturer were notified of the failure, but no assistance was provided. The failure mileage was 88,345.</t>
  </si>
  <si>
    <t>Gullo Ford</t>
  </si>
  <si>
    <t>EXPLORER - 2013. The contact owns a 2013 Ford Explorer. The contact stated that while driving approximately 70 MPH, the passengerâ€™s side window trim panel detached from the vehicle, and moments later the front driverâ€™s side window trim panel detached. The cause of the failure was not yet determined. The local dealer and manufacturer were notified of the failure, but no assistance was provided. The failure mileage was 88,345.</t>
  </si>
  <si>
    <t>Windshield trim ripped off at highway speeds.  Blocked driver vision and then flew into air striking vehicle behind.  This could have caused a serious accident in either vehicle.  I know you are researching for recall at this time.  It should have been recalled years ago.</t>
  </si>
  <si>
    <t>EXPLORER - 2017. Windshield trim ripped off at highway speeds.  Blocked driver vision and then flew into air striking vehicle behind.  This could have caused a serious accident in either vehicle.  I know you are researching for recall at this time.  It should have been recalled years ago.</t>
  </si>
  <si>
    <t>Panels by windshield one flew off on interstate and other is loose I'm scared this going rip off and cause an accident I see all same models have same issue. Please recall asap. I need this fixed and is a manufacturing defect.</t>
  </si>
  <si>
    <t>EXPLORER - 2017. Panels by windshield one flew off on interstate and other is loose I'm scared this going rip off and cause an accident I see all same models have same issue. Please recall asap. I need this fixed and is a manufacturing defect.</t>
  </si>
  <si>
    <t>The contact owns a 2012 Ford Explorer. The contact stated while driving 65 MPH, the passenger's side windshield trim panel separated and flew off the vehicle. The contact veered to the side of the road. The contact was able to continue driving. The dealer and the manufacturer were not notified of the failure. The vehicle was not diagnosed nor repaired. The failure mileage was approximately 72,000. The VIN was unavailable.</t>
  </si>
  <si>
    <t>EXPLORER - 2012. The contact owns a 2012 Ford Explorer. The contact stated while driving 65 MPH, the passenger's side windshield trim panel separated and flew off the vehicle. The contact veered to the side of the road. The contact was able to continue driving. The dealer and the manufacturer were not notified of the failure. The vehicle was not diagnosed nor repaired. The failure mileage was approximately 72,000. The VIN was unavailable.</t>
  </si>
  <si>
    <t>The contact owns a 2013 Ford Fusion. The contact stated that the front driverâ€™s side door failed to remain closed; and the rear passengerâ€™s side door would not open as designed. The vehicle was taken to the local dealer who diagnosed that the locking mechanism for the doors were faulty and needed to be replaced. The vehicle was not yet repaired. The manufacturer was not yet contacted regarding the failure. The approximate failure mileage was 90,000.</t>
  </si>
  <si>
    <t>FUSION - 2013. The contact owns a 2013 Ford Fusion. The contact stated that the front driverâ€™s side door failed to remain closed; and the rear passengerâ€™s side door would not open as designed. The vehicle was taken to the local dealer who diagnosed that the locking mechanism for the doors were faulty and needed to be replaced. The vehicle was not yet repaired. The manufacturer was not yet contacted regarding the failure. The approximate failure mileage was 90,000.</t>
  </si>
  <si>
    <t>The driver door suddenly unlatched while driving on the highway and the door open warning appeared on the dash. This is the second incident, the first was the passenger door.</t>
  </si>
  <si>
    <t>MUSTANG - 2018. The driver door suddenly unlatched while driving on the highway and the door open warning appeared on the dash. This is the second incident, the first was the passenger door.</t>
  </si>
  <si>
    <t>The door ajar light will come on and remain on after starting the engine and while driving. This happens while in park and while driving. Even after opening and reclosing the doors before moving the door adjar warning light will not go away. If i get up to 55 mph it'll finally go off. The cabin lights remain on while the display light is on distracting at night and beeps while driving. The doors will not automatically lock, whe I try to lock them, the unlock even at speeds of 45mph. This has been an on going issue since we bought the truck. How am i supposed to know if the door is secure if I've checked them all before driving but the light will not go away. Everything I get to the dealership the lights are gone and they say they are unable to troubleshoot without the issue happening in the moment. Videos do not help they say. How am I going g to know the door will not fly open on the road?</t>
  </si>
  <si>
    <t>F-350 - 2017. The door ajar light will come on and remain on after starting the engine and while driving. This happens while in park and while driving. Even after opening and reclosing the doors before moving the door adjar warning light will not go away. If i get up to 55 mph it'll finally go off. The cabin lights remain on while the display light is on distracting at night and beeps while driving. The doors will not automatically lock, whe I try to lock them, the unlock even at speeds of 45mph. This has been an on going issue since we bought the truck. How am i supposed to know if the door is secure if I've checked them all before driving but the light will not go away. Everything I get to the dealership the lights are gone and they say they are unable to troubleshoot without the issue happening in the moment. Videos do not help they say. How am I going g to know the door will not fly open on the road?</t>
  </si>
  <si>
    <t>Window seal has been coming off around the bottom corners of the windshield. Condensation was bad over the winter months and inside needed to be wiped off before driving causing smudging and smears. I'm worried  the window seal will not hold and completely come off while driving.</t>
  </si>
  <si>
    <t>F-350 - 2017. Window seal has been coming off around the bottom corners of the windshield. Condensation was bad over the winter months and inside needed to be wiped off before driving causing smudging and smears. I'm worried  the window seal will not hold and completely come off while driving.</t>
  </si>
  <si>
    <t>5LM5J7XC4LG</t>
  </si>
  <si>
    <t>The sunroof exploded outward.  We were on expressway @70 MPH and did not notice any road debris nor under any bridges at time.  Dealer could not find any other damage to windshield or car body.  Had 6 people in car at time.  Collected all glass that fell in, but only about 1/3 of total glass area, so feel most went up and out.  Dealer admits to 3 other cars in their shop with sunroof issues.  Was like an explosion and we were already in right hand lane so safe to pull over and see what had happened.  Other passengers felt calmness of driver prevented accident.</t>
  </si>
  <si>
    <t>AVIATOR - 2020. The sunroof exploded outward.  We were on expressway @70 MPH and did not notice any road debris nor under any bridges at time.  Dealer could not find any other damage to windshield or car body.  Had 6 people in car at time.  Collected all glass that fell in, but only about 1/3 of total glass area, so feel most went up and out.  Dealer admits to 3 other cars in their shop with sunroof issues.  Was like an explosion and we were already in right hand lane so safe to pull over and see what had happened.  Other passengers felt calmness of driver prevented accident.</t>
  </si>
  <si>
    <t>The A-pillar trim is coming off on both sides.  I currently have a recall for the roof rails for the same type problem (dealer is booked out) where they can also fly off while driving.  I googled the A-pillar concern I am having and it seems to be wide spread.</t>
  </si>
  <si>
    <t>EXPLORER - 2017. The A-pillar trim is coming off on both sides.  I currently have a recall for the roof rails for the same type problem (dealer is booked out) where they can also fly off while driving.  I googled the A-pillar concern I am having and it seems to be wide spread.</t>
  </si>
  <si>
    <t>The windshield trim has fallen off twice, almost hitting the vehicles behind us.  We are about to replace them a 3rd time.</t>
  </si>
  <si>
    <t>EXPLORER - 2017. The windshield trim has fallen off twice, almost hitting the vehicles behind us.  We are about to replace them a 3rd time.</t>
  </si>
  <si>
    <t>The contact owns a 2015 Ford Edge. The contact stated while driving approximately 43 MPH, the sunroof exploded without impact. The contact pulled over and observed that the sunroof had shattered. The contact stated no warning light was illuminated. The contact had not taken the vehicle to a local dealer. The windshield was not replaced. The manufacturer had not been informed of the failure. The failure mileage was approximately 116,004.</t>
  </si>
  <si>
    <t>EDGE - 2015. The contact owns a 2015 Ford Edge. The contact stated while driving approximately 43 MPH, the sunroof exploded without impact. The contact pulled over and observed that the sunroof had shattered. The contact stated no warning light was illuminated. The contact had not taken the vehicle to a local dealer. The windshield was not replaced. The manufacturer had not been informed of the failure. The failure mileage was approximately 116,004.</t>
  </si>
  <si>
    <t>1FM5K7D94DG</t>
  </si>
  <si>
    <t xml:space="preserve">The passenger side windshield trim panel has flown off. When asking the dealership about it, they said it was an issue with the Explorers and that it will most likely happen to the second one as well. We are unable to attach it back on but have kept the piece as we were able to pull over and retrieve it. </t>
  </si>
  <si>
    <t xml:space="preserve">EXPLORER - 2013. The passenger side windshield trim panel has flown off. When asking the dealership about it, they said it was an issue with the Explorers and that it will most likely happen to the second one as well. We are unable to attach it back on but have kept the piece as we were able to pull over and retrieve it. </t>
  </si>
  <si>
    <t>I am writing to complain about the windshield pillar trim. I just had my left trim fly off while doing 80mph down the interstate. This already happened to my right side last year. This is a safety issue. It could have possibly hit a windshield of a car behind me and caused an accident. I have seen other complaints about this same issue. Can you please do something? I can't afford to keep buying aftermarket replacement trim for the rest of my life. That's like 60 dollars a pop. Also the aftermarket part cracks and doesn't fit snug like an OEM part. Please help. Please help others with this same issue. Thank you for your time. [XXX]  INFORMATION Redacted PURSUANT TO THE FREEDOM OF INFORMATION ACT (FOIA), 5 U.S.C. 552(B)(6).</t>
  </si>
  <si>
    <t>EXPLORER - 2014. I am writing to complain about the windshield pillar trim. I just had my left trim fly off while doing 80mph down the interstate. This already happened to my right side last year. This is a safety issue. It could have possibly hit a windshield of a car behind me and caused an accident. I have seen other complaints about this same issue. Can you please do something? I can't afford to keep buying aftermarket replacement trim for the rest of my life. That's like 60 dollars a pop. Also the aftermarket part cracks and doesn't fit snug like an OEM part. Please help. Please help others with this same issue. Thank you for your time. [XXX]  INFORMATION Redacted PURSUANT TO THE FREEDOM OF INFORMATION ACT (FOIA), 5 U.S.C. 552(B)(6).</t>
  </si>
  <si>
    <t xml:space="preserve">Windy conditions here driving along highway and the windshield cover blew off and unsure if hit another car or not but this should not be blowing off a vehicle which I'll have to now replace in addition to a safety hazard to others driving </t>
  </si>
  <si>
    <t xml:space="preserve">EXPLORER - 2017. Windy conditions here driving along highway and the windshield cover blew off and unsure if hit another car or not but this should not be blowing off a vehicle which I'll have to now replace in addition to a safety hazard to others driving </t>
  </si>
  <si>
    <t>1FM5K7D87KG</t>
  </si>
  <si>
    <t xml:space="preserve">While driving on highway I-20 at 80 miles per hour, the trim panel around the windshield detached. The panel detached on the drive side but the passenger side is already detaching from the bottom part. </t>
  </si>
  <si>
    <t xml:space="preserve">EXPLORER - 2019. While driving on highway I-20 at 80 miles per hour, the trim panel around the windshield detached. The panel detached on the drive side but the passenger side is already detaching from the bottom part. </t>
  </si>
  <si>
    <t>1FMDE5AP1PL</t>
  </si>
  <si>
    <t xml:space="preserve"> When driving in heavy rain/sleet and you put the wipers on High (or even Low), they automatically switch to Intermittent after about 1 minute. They actually stop wiping at a high speed and pause between wipes for several seconds. In order to keep the wipers going  you have to keep switching the wipers from Low to High to keep them moving. This is a safety hazard since you honestly cannot see though the windshield. This is a major safety issue, and makes driving in bad weather even more hazardous. Ford should be required to fix the wiper motor on these vehicles. </t>
  </si>
  <si>
    <t xml:space="preserve">BRONCO - 2023.  When driving in heavy rain/sleet and you put the wipers on High (or even Low), they automatically switch to Intermittent after about 1 minute. They actually stop wiping at a high speed and pause between wipes for several seconds. In order to keep the wipers going  you have to keep switching the wipers from Low to High to keep them moving. This is a safety hazard since you honestly cannot see though the windshield. This is a major safety issue, and makes driving in bad weather even more hazardous. Ford should be required to fix the wiper motor on these vehicles. </t>
  </si>
  <si>
    <t>1FM5K8DH9HG</t>
  </si>
  <si>
    <t xml:space="preserve">I was driving down the interstate and the passenger side pillar molding appliquÃ© completely dislodged and flew off behind me, narrowly missing a vehicle behind me.  Had I not already been in the furthest left lane, it would have hit another car.   When I arrived to my destination, I checked the same part on the drivers side, which includes the electric keypad entry, and it was also pulling away at the top.   I contacted the ford dealership.  They said this was a commonly known issue, but unfortunately was only recalled up until the 2016 model so I would have to pay to replace the complete molding all around each window and possibly onto the windshield.  Their comment was that itâ€™s basically only attached with 3M double sided tape.  </t>
  </si>
  <si>
    <t xml:space="preserve">EXPLORER - 2017. I was driving down the interstate and the passenger side pillar molding appliquÃ© completely dislodged and flew off behind me, narrowly missing a vehicle behind me.  Had I not already been in the furthest left lane, it would have hit another car.   When I arrived to my destination, I checked the same part on the drivers side, which includes the electric keypad entry, and it was also pulling away at the top.   I contacted the ford dealership.  They said this was a commonly known issue, but unfortunately was only recalled up until the 2016 model so I would have to pay to replace the complete molding all around each window and possibly onto the windshield.  Their comment was that itâ€™s basically only attached with 3M double sided tape.  </t>
  </si>
  <si>
    <t>During wiper operation in the low speed setting, after approximately 40-50 seconds of operation the wipers sometimes reduce in speed to a slow intermittent setting and stay that way until the wiper is turned to a new setting.  This happens even in heavy rain, which can result in a significant safety hazard.</t>
  </si>
  <si>
    <t>BRONCO - 2022. During wiper operation in the low speed setting, after approximately 40-50 seconds of operation the wipers sometimes reduce in speed to a slow intermittent setting and stay that way until the wiper is turned to a new setting.  This happens even in heavy rain, which can result in a significant safety hazard.</t>
  </si>
  <si>
    <t>I've had both passenger and driver side Windshield A-Pillar Molding rip off while driving on highway which thankfully no one was behind me but could have causes serious damage if it hit another vehicle going 70 mph. Both of these have failed to stay intact/ place</t>
  </si>
  <si>
    <t>EXPLORER - 2017. I've had both passenger and driver side Windshield A-Pillar Molding rip off while driving on highway which thankfully no one was behind me but could have causes serious damage if it hit another vehicle going 70 mph. Both of these have failed to stay intact/ place</t>
  </si>
  <si>
    <t>1FM5K8D81JG</t>
  </si>
  <si>
    <t xml:space="preserve">The windshield trim is dethatching from the vehicle. The detached item can cause damage to other vehicles or injury to other motorist. The problem has been confirmed by a service center but not inspected. There is no warning lamp, discovered after hearing a noise while driving.  </t>
  </si>
  <si>
    <t xml:space="preserve">EXPLORER - 2018. The windshield trim is dethatching from the vehicle. The detached item can cause damage to other vehicles or injury to other motorist. The problem has been confirmed by a service center but not inspected. There is no warning lamp, discovered after hearing a noise while driving.  </t>
  </si>
  <si>
    <t>1FTEX1EB0JF</t>
  </si>
  <si>
    <t>The contact owns a 2018 Ford F-150. The contact stated that the tailgate opened independently twice. The contact took the vehicle to the local dealer and made them aware of the failure. The vehicle was not diagnosed or repaired. Upon investigation, the contact associated the failure with NHTSA Campaign Number: 21V983000 (Latches/Locks/Linkages) however, the VIN was not included. The manufacturer had been informed of the failure. The failure mileage was approximately 72,361.</t>
  </si>
  <si>
    <t>Herb Chambers Ford of Braintre</t>
  </si>
  <si>
    <t>F-150 - 2018. The contact owns a 2018 Ford F-150. The contact stated that the tailgate opened independently twice. The contact took the vehicle to the local dealer and made them aware of the failure. The vehicle was not diagnosed or repaired. Upon investigation, the contact associated the failure with NHTSA Campaign Number: 21V983000 (Latches/Locks/Linkages) however, the VIN was not included. The manufacturer had been informed of the failure. The failure mileage was approximately 72,361.</t>
  </si>
  <si>
    <t>Broken Drivers side Front Door Check Arm Attachment. Door made a popping sound and dealership states that it is a common problem with this model.  This happened without accident or unusual circumstances.</t>
  </si>
  <si>
    <t>ESCAPE - 2020. Broken Drivers side Front Door Check Arm Attachment. Door made a popping sound and dealership states that it is a common problem with this model.  This happened without accident or unusual circumstances.</t>
  </si>
  <si>
    <t>1FT7W2B62GE</t>
  </si>
  <si>
    <t>OTHER ELECTRICAL MALFUNCTIONS OCCURING, WINDSHIELD WIPERS WON'T TURN OFF</t>
  </si>
  <si>
    <t>F-250 - 2016. OTHER ELECTRICAL MALFUNCTIONS OCCURING, WINDSHIELD WIPERS WON'T TURN OFF</t>
  </si>
  <si>
    <t xml:space="preserve">In March my driverâ€™s side door starting popping or squeaking. I thought my door needed oil. I didnâ€™t call the dealership because was going on vacation and was going to get it oiled when I returned since my car would just be in the garage. I came home mid April and it was much worse. I was finally able to get in and told it is SSM50150 and that the weld broke and my door needed replaced. My car turned 3 years old on April 11th ( under 31,000 miles), so since I was two weeks past my warranty, it wouldnâ€™t be covered and would be about $3500 to fix.  In addition, I tried to use my lift gate to put something in back a few days ago, and it went up and came slamming down nearly in my head. I rarely use the back and am not sure when I tried it last. I was told today that both motors for the lift gate needed to be replaced because one was badly corroded and the other was cracked. This car is not even 37 months old, not even 31,000 miles, and it needs a complete door replaced and 2 motors on the lift gate??? This is not right at all, and Ford said sorry, your warranty ended 2 weeks ago! </t>
  </si>
  <si>
    <t xml:space="preserve">ESCAPE - 2020. In March my driverâ€™s side door starting popping or squeaking. I thought my door needed oil. I didnâ€™t call the dealership because was going on vacation and was going to get it oiled when I returned since my car would just be in the garage. I came home mid April and it was much worse. I was finally able to get in and told it is SSM50150 and that the weld broke and my door needed replaced. My car turned 3 years old on April 11th ( under 31,000 miles), so since I was two weeks past my warranty, it wouldnâ€™t be covered and would be about $3500 to fix.  In addition, I tried to use my lift gate to put something in back a few days ago, and it went up and came slamming down nearly in my head. I rarely use the back and am not sure when I tried it last. I was told today that both motors for the lift gate needed to be replaced because one was badly corroded and the other was cracked. This car is not even 37 months old, not even 31,000 miles, and it needs a complete door replaced and 2 motors on the lift gate??? This is not right at all, and Ford said sorry, your warranty ended 2 weeks ago! </t>
  </si>
  <si>
    <t xml:space="preserve">Rear window shattered. I was in a restaurant ate dinner and came back out the rear window was completely shattered </t>
  </si>
  <si>
    <t xml:space="preserve">F-150 - 2021. Rear window shattered. I was in a restaurant ate dinner and came back out the rear window was completely shattered </t>
  </si>
  <si>
    <t>1FM5K8D86FG</t>
  </si>
  <si>
    <t>The contact owns a 2015 Ford Explorer. The contact stated while driving approximately 70 MPH, she heard an abnormal thumping sound coming from the passengerâ€™s side front of the vehicle. The contact stated no warning light was illuminated. The contact stated that when she arrived at her destination, she observed that a part of the windshield trim was missing. The contact drove the vehicle to a dealer; however, the missing trim panel was not replaced. The contact ordered the part and installed the trim. The vehicle was repaired; however, the contact stated that later the driver's side trim panel also detached from the vehicle and was replaced. The manufacturer had not been informed of the failure. The contact researched online and related the failure to NHTSA Action Number: PE23001 (Structure). The failure mileage was approximately 90,000.</t>
  </si>
  <si>
    <t>EXPLORER - 2015. The contact owns a 2015 Ford Explorer. The contact stated while driving approximately 70 MPH, she heard an abnormal thumping sound coming from the passengerâ€™s side front of the vehicle. The contact stated no warning light was illuminated. The contact stated that when she arrived at her destination, she observed that a part of the windshield trim was missing. The contact drove the vehicle to a dealer; however, the missing trim panel was not replaced. The contact ordered the part and installed the trim. The vehicle was repaired; however, the contact stated that later the driver's side trim panel also detached from the vehicle and was replaced. The manufacturer had not been informed of the failure. The contact researched online and related the failure to NHTSA Action Number: PE23001 (Structure). The failure mileage was approximately 90,000.</t>
  </si>
  <si>
    <t>I was driving on Interstate 75 Sunday April 30 , when the Windshield A-Pillar molding trim ,passenger side blew off and flew into the traffic behind me.</t>
  </si>
  <si>
    <t>EXPLORER - 2018. I was driving on Interstate 75 Sunday April 30 , when the Windshield A-Pillar molding trim ,passenger side blew off and flew into the traffic behind me.</t>
  </si>
  <si>
    <t>3FA6P0K99GR</t>
  </si>
  <si>
    <t>The contact owns a 2016 Ford Fusion. The contact stated that while driving at an undisclosed speed, the front passengerâ€™s side door inadvertently opened with the door ajar light illuminated. The vehicle was taken to an independent mechanic where it was diagnosed that the door latch failed and needed to be replaced. The vehicle was repaired. The contact stated that a year later while driving at an undisclosed speed, the rear driverâ€™s side door inadvertently opened. The door ajar light illuminated. The vehicle was not diagnosed or repaired. The dealer was not notified of the failure. The manufacturer was notified of the failure and the contact was advised to call the NHTSA Hotline. The failure mileage was approximately 96,000.</t>
  </si>
  <si>
    <t>FUSION - 2016. The contact owns a 2016 Ford Fusion. The contact stated that while driving at an undisclosed speed, the front passengerâ€™s side door inadvertently opened with the door ajar light illuminated. The vehicle was taken to an independent mechanic where it was diagnosed that the door latch failed and needed to be replaced. The vehicle was repaired. The contact stated that a year later while driving at an undisclosed speed, the rear driverâ€™s side door inadvertently opened. The door ajar light illuminated. The vehicle was not diagnosed or repaired. The dealer was not notified of the failure. The manufacturer was notified of the failure and the contact was advised to call the NHTSA Hotline. The failure mileage was approximately 96,000.</t>
  </si>
  <si>
    <t>â€¢ DOOR LATCH REPEAT REPAIR INHTSA #20V331)</t>
  </si>
  <si>
    <t>FOCUS - 2014. â€¢ DOOR LATCH REPEAT REPAIR INHTSA #20V331)</t>
  </si>
  <si>
    <t xml:space="preserve">While driving, a large piece of debris came off of my windshield area causing the vehicle next to me to swerve. The remaining material was flapping in the air at highway speeds causing a startle reaction. I initially thought I had hit something. When stopped, I discovered the material in question was coming from around the windshield. Large portions of the material are coming loose. </t>
  </si>
  <si>
    <t xml:space="preserve">EXPLORER - 2017. While driving, a large piece of debris came off of my windshield area causing the vehicle next to me to swerve. The remaining material was flapping in the air at highway speeds causing a startle reaction. I initially thought I had hit something. When stopped, I discovered the material in question was coming from around the windshield. Large portions of the material are coming loose. </t>
  </si>
  <si>
    <t>1FM5K7F86JG</t>
  </si>
  <si>
    <t xml:space="preserve">Both of the front window panels/trim on the outside flew off on the highway. Two different incidents. As if they are not properly installed because why are they so loose and flying off. Ford needs to fix this with a recall this is ridiculous </t>
  </si>
  <si>
    <t xml:space="preserve">EXPLORER - 2018. Both of the front window panels/trim on the outside flew off on the highway. Two different incidents. As if they are not properly installed because why are they so loose and flying off. Ford needs to fix this with a recall this is ridiculous </t>
  </si>
  <si>
    <t xml:space="preserve">Driver door suddenly began making a very loud sound when opening and shutting as if the hinge is going to break. </t>
  </si>
  <si>
    <t xml:space="preserve">ESCAPE - 2020. Driver door suddenly began making a very loud sound when opening and shutting as if the hinge is going to break. </t>
  </si>
  <si>
    <t>The contact owns a 2016 Ford Explorer. The contact stated that while driving at an undisclosed speed, the windshield trim panel was partially detached. The contact applied double-sided tape to prevent the windshield trim panel from completely detaching. The contact stated that the windshield trim panel had previously been replaced; however, the failure recurred. The vehicle was not diagnosed or repaired by an independent mechanic or dealer. The manufacturer was made aware of the failure. The failure mileage was approximately 225,000.</t>
  </si>
  <si>
    <t>EXPLORER - 2016. The contact owns a 2016 Ford Explorer. The contact stated that while driving at an undisclosed speed, the windshield trim panel was partially detached. The contact applied double-sided tape to prevent the windshield trim panel from completely detaching. The contact stated that the windshield trim panel had previously been replaced; however, the failure recurred. The vehicle was not diagnosed or repaired by an independent mechanic or dealer. The manufacturer was made aware of the failure. The failure mileage was approximately 225,000.</t>
  </si>
  <si>
    <t>1FT8W3BN5LE</t>
  </si>
  <si>
    <t xml:space="preserve">Routinely have issues with the wiper arms not returning to resting locations or not working intermittingly while in use.  Known issue that has gone completely unresolved. Have been contacting dealership for over a year and logged support issue with Ford Corporate with minimal response and leaving the issue unaddressed.   I will attach the support correspondence (or lack there of). </t>
  </si>
  <si>
    <t xml:space="preserve">F-350 - 2020. Routinely have issues with the wiper arms not returning to resting locations or not working intermittingly while in use.  Known issue that has gone completely unresolved. Have been contacting dealership for over a year and logged support issue with Ford Corporate with minimal response and leaving the issue unaddressed.   I will attach the support correspondence (or lack there of). </t>
  </si>
  <si>
    <t>1FMCU0H66LU</t>
  </si>
  <si>
    <t xml:space="preserve">I have a 2020 Ford Escape SEL edition. Purchased new from dealership in 2021. It was approx 720pm on Thursday 4/13/23. I was driving in Orlando. It was clear weather. No cars were around me and I did not go under an overpass.  All of a sudden, I heard a big explosion sound, like a gun shot. I immediately pulled over and took photos and a video of the giant hole in the moon roof.  There was no evidence of a strike. On Friday, I took the vehicle to safelite and they said they donâ€™t do repairs but they vacuumed out the glass, said they did not see any foreign object and put a crash wrap over it to protect from elements until I could figure out what to do.  The vehicle has 35,000 miles on it. I took to a Ford Service Body Shop to have it repaired under warranty.  Ford denied my claim, but never contacted me for questions.   This defect should be covered under warranty as it was a simultaneous occurrence with no apparent reason for the explosion.  I have previously taken the vehicle to at least two different dealerships the first time one month after I purchased the vehicle.  for a total of three occasions concerned about weird thumping/flapping sound coming from the roof of the vehicle since Iâ€™ve purchased the vehicle. Each time, the mechanics said they couldnâ€™t find anything wrong and didnâ€™t hear the sound. Now this has happened. Iâ€™m lucky it didnâ€™t cause me to wreck and to that, Iâ€™m glad my young daughter was not in the vehicle and that the sun shade was closed otherwise I would have had glass all over me.   There was no other warning this would happen and it's a serious danger/risk to drivers.    </t>
  </si>
  <si>
    <t xml:space="preserve">ESCAPE - 2020. I have a 2020 Ford Escape SEL edition. Purchased new from dealership in 2021. It was approx 720pm on Thursday 4/13/23. I was driving in Orlando. It was clear weather. No cars were around me and I did not go under an overpass.  All of a sudden, I heard a big explosion sound, like a gun shot. I immediately pulled over and took photos and a video of the giant hole in the moon roof.  There was no evidence of a strike. On Friday, I took the vehicle to safelite and they said they donâ€™t do repairs but they vacuumed out the glass, said they did not see any foreign object and put a crash wrap over it to protect from elements until I could figure out what to do.  The vehicle has 35,000 miles on it. I took to a Ford Service Body Shop to have it repaired under warranty.  Ford denied my claim, but never contacted me for questions.   This defect should be covered under warranty as it was a simultaneous occurrence with no apparent reason for the explosion.  I have previously taken the vehicle to at least two different dealerships the first time one month after I purchased the vehicle.  for a total of three occasions concerned about weird thumping/flapping sound coming from the roof of the vehicle since Iâ€™ve purchased the vehicle. Each time, the mechanics said they couldnâ€™t find anything wrong and didnâ€™t hear the sound. Now this has happened. Iâ€™m lucky it didnâ€™t cause me to wreck and to that, Iâ€™m glad my young daughter was not in the vehicle and that the sun shade was closed otherwise I would have had glass all over me.   There was no other warning this would happen and it's a serious danger/risk to drivers.    </t>
  </si>
  <si>
    <t>August 28, 2021 I was driving on the interstate when out of nowhere the rubber moulding/trim on  my passenger side came partially detached and continued to bang up my window for the remainder of my trip (about 20 minutes at that time) until I could safely pull over and see what was happening.  Majority of the rubber was missing and continued to disintegrate and fall off over the last 2 years.  Yesterday, May 7, 2023, I was again driving on the highway when the entire pillar trim/moulding and rubber flew off the driver's side going 60+ mph which hit my mirror and side door chipping the paint on it's departure from my vehicle.  This is obviously a major safety issue and needs to be a recall immediately. I've had nothing but continuous problems with this poorly manufactured vehicle (including the roof racks STILL not being repaired after over 10 repairs from the local Ford service department). Thank God no other car was around to get hit by the flying parts off my car!</t>
  </si>
  <si>
    <t>EXPLORER - 2017. August 28, 2021 I was driving on the interstate when out of nowhere the rubber moulding/trim on  my passenger side came partially detached and continued to bang up my window for the remainder of my trip (about 20 minutes at that time) until I could safely pull over and see what was happening.  Majority of the rubber was missing and continued to disintegrate and fall off over the last 2 years.  Yesterday, May 7, 2023, I was again driving on the highway when the entire pillar trim/moulding and rubber flew off the driver's side going 60+ mph which hit my mirror and side door chipping the paint on it's departure from my vehicle.  This is obviously a major safety issue and needs to be a recall immediately. I've had nothing but continuous problems with this poorly manufactured vehicle (including the roof racks STILL not being repaired after over 10 repairs from the local Ford service department). Thank God no other car was around to get hit by the flying parts off my car!</t>
  </si>
  <si>
    <t>While driving on the interstate at 65mph, the driver side windshield trim cover and outer rubber windshield seal flew off the vehicle. There was no evidence of this possible issue prior to the event and no previous damage to the part.</t>
  </si>
  <si>
    <t>EXPLORER - 2016. While driving on the interstate at 65mph, the driver side windshield trim cover and outer rubber windshield seal flew off the vehicle. There was no evidence of this possible issue prior to the event and no previous damage to the part.</t>
  </si>
  <si>
    <t>I was driving down the road when out of nowhere my sunroof started raining glass in the inside of my car!! There was no Crack or stone that hit it nothing!! There needs to be a recall on this had I known this was an issue I never would have bought a vehicle with a sunroof gad I known!! The Ford dealership said they hadn't heard about anything like this happening but where I was suppose to have it fixed they had another ford 2019 edge same thing happend! I now have to pay 500 dollars for something that's not my fault! I did research and there have been issues with the sunroof randomly exploding and shattering! Please do better ford! There so quick to put a recall on something that isn't safety related but an exploding sunroof isn't an issue?!? Not happy!!</t>
  </si>
  <si>
    <t>EDGE - 2019. I was driving down the road when out of nowhere my sunroof started raining glass in the inside of my car!! There was no Crack or stone that hit it nothing!! There needs to be a recall on this had I known this was an issue I never would have bought a vehicle with a sunroof gad I known!! The Ford dealership said they hadn't heard about anything like this happening but where I was suppose to have it fixed they had another ford 2019 edge same thing happend! I now have to pay 500 dollars for something that's not my fault! I did research and there have been issues with the sunroof randomly exploding and shattering! Please do better ford! There so quick to put a recall on something that isn't safety related but an exploding sunroof isn't an issue?!? Not happy!!</t>
  </si>
  <si>
    <t>The contact owns a 2017 Ford Escape. The contact stated that the rear driverâ€™s and passengerâ€™s side taillight lenses had started to detach. As a result of the failure, water started to enter the taillight housings. The contact stated that due to the water intrusion, several warning lights were intermittently illuminated and malfunctioned. The vehicle was taken to an independent mechanic where it was diagnosed that the taillight assemblies needed to be replaced. The vehicle was repaired. Neither the dealer nor the manufacturer was notified of the failure. The failure mileage was approximately 60,000. The VIN was unavailable.</t>
  </si>
  <si>
    <t>ESCAPE - 2017. The contact owns a 2017 Ford Escape. The contact stated that the rear driverâ€™s and passengerâ€™s side taillight lenses had started to detach. As a result of the failure, water started to enter the taillight housings. The contact stated that due to the water intrusion, several warning lights were intermittently illuminated and malfunctioned. The vehicle was taken to an independent mechanic where it was diagnosed that the taillight assemblies needed to be replaced. The vehicle was repaired. Neither the dealer nor the manufacturer was notified of the failure. The failure mileage was approximately 60,000. The VIN was unavailable.</t>
  </si>
  <si>
    <t>1FMDE5DH1PL</t>
  </si>
  <si>
    <t>I live in southern Wisconsin and the rainy season is upon us.  While driving in mild to hard rain on 35 MPG and 70 MPG roadways I've had the wipers stop or randomly slow where I can't see vehicles ahead of me.  I have tried to manually change the setting quickly to try and engage adequate mode and had it continue to malfunction.  This has happened in at least 4 separate incidents.  Am concerned I will not be able to safety navigate to the offramp or side of road to safely wait for the rain to pass and ok to drive again.  Bare minimum the top 3 speeds of the wiper controls should stay on unless driver manually choses intermittant option for road mist or light rain conditions.  This is an accident and death waiting to happen.  I will be alerting my local dealership of the issue and would expect Ford to issue a saftey recall for this asap.</t>
  </si>
  <si>
    <t>BRONCO - 2023. I live in southern Wisconsin and the rainy season is upon us.  While driving in mild to hard rain on 35 MPG and 70 MPG roadways I've had the wipers stop or randomly slow where I can't see vehicles ahead of me.  I have tried to manually change the setting quickly to try and engage adequate mode and had it continue to malfunction.  This has happened in at least 4 separate incidents.  Am concerned I will not be able to safety navigate to the offramp or side of road to safely wait for the rain to pass and ok to drive again.  Bare minimum the top 3 speeds of the wiper controls should stay on unless driver manually choses intermittant option for road mist or light rain conditions.  This is an accident and death waiting to happen.  I will be alerting my local dealership of the issue and would expect Ford to issue a saftey recall for this asap.</t>
  </si>
  <si>
    <t>The contact owns a 2011 Ford Escape. The contact stated that the rear windshield wiper motor failed to deactivate, causing the battery to drain. The vehicle was taken to the dealer, where it was diagnosed that the rear windshield wiper motor needed to be replaced; however, the dealer confirmed that the warranty had expired. The contact stated that the dealer had previously replaced the rear windshield wiper motor; however, the failure recurred. The vehicle was not repaired. The manufacturer was not made aware of the failure. The failure mileage was approximately 200,000. The VIN was unavailable.</t>
  </si>
  <si>
    <t>Fox Ford</t>
  </si>
  <si>
    <t>ESCAPE - 2011. The contact owns a 2011 Ford Escape. The contact stated that the rear windshield wiper motor failed to deactivate, causing the battery to drain. The vehicle was taken to the dealer, where it was diagnosed that the rear windshield wiper motor needed to be replaced; however, the dealer confirmed that the warranty had expired. The contact stated that the dealer had previously replaced the rear windshield wiper motor; however, the failure recurred. The vehicle was not repaired. The manufacturer was not made aware of the failure. The failure mileage was approximately 200,000. The VIN was unavailable.</t>
  </si>
  <si>
    <t>1FTFW1EG8GF</t>
  </si>
  <si>
    <t xml:space="preserve">The windshield wipers seem to work intermittently. I turn the wipers to its highest setting and it does not run. It seems to be working with the rain sensing but only after passing the first tick on the wiper arm. </t>
  </si>
  <si>
    <t xml:space="preserve">F-150 - 2016. The windshield wipers seem to work intermittently. I turn the wipers to its highest setting and it does not run. It seems to be working with the rain sensing but only after passing the first tick on the wiper arm. </t>
  </si>
  <si>
    <t xml:space="preserve">Drivers side door popping from doorwell due to broken arm. </t>
  </si>
  <si>
    <t xml:space="preserve">ESCAPE - 2020. Drivers side door popping from doorwell due to broken arm. </t>
  </si>
  <si>
    <t xml:space="preserve">The drivers side door hinge broke and the window no longer rolls down.  When I took it to the dealership they told me the weld on the hinge broke, that it was not covered under warranty, and that I would need a whole new door.  It is the middle hinge that stabilizes the door and stops the top two hinges from becoming damaged.  My door is still functional (despite making a very loud popping noise when opening) but the first time it gets opened too hard or far the top or bottom hinge is going to bend. This will result in the door not being able to latch correctly or at all.  If it does latch there is a chance it doesn't open if they hinges are bent. They did not diagnose the window. Upon looking online this is a common issue with 2020 Escapes.  The part (hinge) did not fail; their weld did. My vehicle currently has 50,400 miles.  </t>
  </si>
  <si>
    <t xml:space="preserve">ESCAPE - 2020. The drivers side door hinge broke and the window no longer rolls down.  When I took it to the dealership they told me the weld on the hinge broke, that it was not covered under warranty, and that I would need a whole new door.  It is the middle hinge that stabilizes the door and stops the top two hinges from becoming damaged.  My door is still functional (despite making a very loud popping noise when opening) but the first time it gets opened too hard or far the top or bottom hinge is going to bend. This will result in the door not being able to latch correctly or at all.  If it does latch there is a chance it doesn't open if they hinges are bent. They did not diagnose the window. Upon looking online this is a common issue with 2020 Escapes.  The part (hinge) did not fail; their weld did. My vehicle currently has 50,400 miles.  </t>
  </si>
  <si>
    <t xml:space="preserve">I was driving on the interstate, traveling about 70 MPH, when my windshield trim piece of my car just detached and flew off the car. There was no initial impact or causing factor when this occurred. I was confused and looked back when it happened not knowing that a piece of my car had flown off in the moment. I do not know if it struck another car or caused any damage to other vehicles. The car behind me was still behind me and did not crash at least.   There was no warning lights or prior accidents or damage to the car when this occurred. The vehicle other than this is still in good shape and has not had any other problems.   I called my dealership about getting the piece to be replaced and the dealership said that this was a very common occurrence on Ford Explorers. </t>
  </si>
  <si>
    <t xml:space="preserve">EXPLORER - 2018. I was driving on the interstate, traveling about 70 MPH, when my windshield trim piece of my car just detached and flew off the car. There was no initial impact or causing factor when this occurred. I was confused and looked back when it happened not knowing that a piece of my car had flown off in the moment. I do not know if it struck another car or caused any damage to other vehicles. The car behind me was still behind me and did not crash at least.   There was no warning lights or prior accidents or damage to the car when this occurred. The vehicle other than this is still in good shape and has not had any other problems.   I called my dealership about getting the piece to be replaced and the dealership said that this was a very common occurrence on Ford Explorers. </t>
  </si>
  <si>
    <t xml:space="preserve">Passenger side Window trim. Trim detached flying off at traffic behind almost striking vehicle traveling directly behind my vehicle on interstate. No inspections have been completed by any professionals at this time. trim retainer is broke in half while still attached to the car. the trim piece itself was unable to be safely recovered. rubber along windshield next to trim came loose minutes before. </t>
  </si>
  <si>
    <t xml:space="preserve">EXPLORER - 2017. Passenger side Window trim. Trim detached flying off at traffic behind almost striking vehicle traveling directly behind my vehicle on interstate. No inspections have been completed by any professionals at this time. trim retainer is broke in half while still attached to the car. the trim piece itself was unable to be safely recovered. rubber along windshield next to trim came loose minutes before. </t>
  </si>
  <si>
    <t>2FMDK3KC5DB</t>
  </si>
  <si>
    <t>My driver door ajar light comes on and stays on if you start the Ford Edge before shutting the door. If you turn off the car then shut the driver door wait a min then start the Edge then the door ajar light does not come on. And sometimes it doesn't matter the door ajar light comes on anyway. It has something to do with either the sensor or door latch. I believe it is unsafe cause you don't know if its just on or if your door is really shut as you drive around. Also when it on while you are driving when stopping at a red light the screen comes on telling you to put the car in park. It doesn't make since to me. I haven't had it looked at cause can't afford the service call. This started happening in Sept 2022. The passenger door had the same problem and was fixed upon buying my Ford Edge. I don't have proof of it but I can show someone.</t>
  </si>
  <si>
    <t>EDGE - 2013. My driver door ajar light comes on and stays on if you start the Ford Edge before shutting the door. If you turn off the car then shut the driver door wait a min then start the Edge then the door ajar light does not come on. And sometimes it doesn't matter the door ajar light comes on anyway. It has something to do with either the sensor or door latch. I believe it is unsafe cause you don't know if its just on or if your door is really shut as you drive around. Also when it on while you are driving when stopping at a red light the screen comes on telling you to put the car in park. It doesn't make since to me. I haven't had it looked at cause can't afford the service call. This started happening in Sept 2022. The passenger door had the same problem and was fixed upon buying my Ford Edge. I don't have proof of it but I can show someone.</t>
  </si>
  <si>
    <t xml:space="preserve">Outer plastic A-Pillar Trim detaching from body of vehicle, putting other drivers at risk of vehicle parts coming off and hitting vehicle or causing accident </t>
  </si>
  <si>
    <t xml:space="preserve">EXPLORER - 2017. Outer plastic A-Pillar Trim detaching from body of vehicle, putting other drivers at risk of vehicle parts coming off and hitting vehicle or causing accident </t>
  </si>
  <si>
    <t>1FTVW1EV6NW</t>
  </si>
  <si>
    <t xml:space="preserve">Water seeps into brake lightbar in tailgate and shorts the light. The light bar now does light at all during braking or normal operation. This seems to be a known issue amongst forum contributors, some which have had 3+ light bars replaced. Seems to be an awful design choice but itâ€™s affecting the safety of travelers. </t>
  </si>
  <si>
    <t xml:space="preserve">F-150 - 2022. Water seeps into brake lightbar in tailgate and shorts the light. The light bar now does light at all during braking or normal operation. This seems to be a known issue amongst forum contributors, some which have had 3+ light bars replaced. Seems to be an awful design choice but itâ€™s affecting the safety of travelers. </t>
  </si>
  <si>
    <t>1FM5K7F81HG</t>
  </si>
  <si>
    <t>Driver side A pillar windshield molding came flying off while driving on highway at 70 mph on I95. It detached from vehichle and slammed into my windshield caused it to crack and caused multiple scratches. Then flew over my vehichle and landed in the lane of travel, multiple other explorer owners said they experienced the same issues and dealer told me it was a common issue on these vehicles but no recall ha been issued.No warning lights or inspection by insurance.</t>
  </si>
  <si>
    <t>EXPLORER - 2017. Driver side A pillar windshield molding came flying off while driving on highway at 70 mph on I95. It detached from vehichle and slammed into my windshield caused it to crack and caused multiple scratches. Then flew over my vehichle and landed in the lane of travel, multiple other explorer owners said they experienced the same issues and dealer told me it was a common issue on these vehicles but no recall ha been issued.No warning lights or inspection by insurance.</t>
  </si>
  <si>
    <t>2FMPK3J92LB</t>
  </si>
  <si>
    <t>The contact owns a 2020 Ford Edge. The contact stated while her husband was driving 65-70 MPH with her and her 21-month-old son in the rear seats, she heard abnormal exploding sounds and noticed that the sunroof glass panel had exploded into several pieces. There were no injuries sustained. The contact stated that the shade guard was closed at the time of the failure occurred. The contact's husband veered to the side of the road, where he removed and discarded the sunroof glass panel broken pieces. The contact stated that duct tape was applied to the sunroof several times while driving to the destination. Two unknown dealers were notified of the failure but did not provide any assistance. Additionally, the vehicle was taken to the local dealer, who informed the contact that the vehicle needed to remain with the dealer for diagnostic tests and repairs. The vehicle was not diagnosed nor repaired. The manufacturer was notified of the failure and referred the contact to the NHTSA Hotline for assistance. The failure mileage was approximately 27,000.</t>
  </si>
  <si>
    <t>Wayne Ford</t>
  </si>
  <si>
    <t>EDGE - 2020. The contact owns a 2020 Ford Edge. The contact stated while her husband was driving 65-70 MPH with her and her 21-month-old son in the rear seats, she heard abnormal exploding sounds and noticed that the sunroof glass panel had exploded into several pieces. There were no injuries sustained. The contact stated that the shade guard was closed at the time of the failure occurred. The contact's husband veered to the side of the road, where he removed and discarded the sunroof glass panel broken pieces. The contact stated that duct tape was applied to the sunroof several times while driving to the destination. Two unknown dealers were notified of the failure but did not provide any assistance. Additionally, the vehicle was taken to the local dealer, who informed the contact that the vehicle needed to remain with the dealer for diagnostic tests and repairs. The vehicle was not diagnosed nor repaired. The manufacturer was notified of the failure and referred the contact to the NHTSA Hotline for assistance. The failure mileage was approximately 27,000.</t>
  </si>
  <si>
    <t>1FTFW1CT4BF</t>
  </si>
  <si>
    <t xml:space="preserve">The contact owns a 2011 Ford F-150. The contact stated that there was a crack on the passenger's side rear windshield. There was no impact to the rear windshield that could have caused the crack. The vehicle was not diagnosed or repaired by an independent mechanic or dealer. The manufacturer was made aware of the failure and confirmed that there was no recall associated with the VIN. The failure mileage was 89,000. </t>
  </si>
  <si>
    <t xml:space="preserve">F-150 - 2011. The contact owns a 2011 Ford F-150. The contact stated that there was a crack on the passenger's side rear windshield. There was no impact to the rear windshield that could have caused the crack. The vehicle was not diagnosed or repaired by an independent mechanic or dealer. The manufacturer was made aware of the failure and confirmed that there was no recall associated with the VIN. The failure mileage was 89,000. </t>
  </si>
  <si>
    <t>1FM5K8F84GG</t>
  </si>
  <si>
    <t xml:space="preserve">Iâ€™ve had two instances of the windshield moulding becoming detached and flying off the car while on the highway.  The first was a couple of years ago and involved the right side windshield moulding, this last one involved the left side windshield moulding.  Each time I canâ€™t be sure that the moulding didnâ€™t fly into another car because it came off with such force, it actually scratched my car when it flew off.  This is the second time Iâ€™ve had to pay over $300 to get the moulding replaced because of what I feel are faulty clips that hold it on.  This poses a safety hazard to not only me (distraction when it comes off while on the highway) as well as other drivers around me.  I feel this needs to be a recall issue and, if owners have paid to have said repairs already done, a reimbursement made for the repairs done to date.  As an added note, I was at my grandsonâ€™s baseball game Friday night and there were three explorers in the parking lot, I ring mine.  ALL THREE were missing one side of their windshield mouldings!!  </t>
  </si>
  <si>
    <t xml:space="preserve">EXPLORER - 2016. Iâ€™ve had two instances of the windshield moulding becoming detached and flying off the car while on the highway.  The first was a couple of years ago and involved the right side windshield moulding, this last one involved the left side windshield moulding.  Each time I canâ€™t be sure that the moulding didnâ€™t fly into another car because it came off with such force, it actually scratched my car when it flew off.  This is the second time Iâ€™ve had to pay over $300 to get the moulding replaced because of what I feel are faulty clips that hold it on.  This poses a safety hazard to not only me (distraction when it comes off while on the highway) as well as other drivers around me.  I feel this needs to be a recall issue and, if owners have paid to have said repairs already done, a reimbursement made for the repairs done to date.  As an added note, I was at my grandsonâ€™s baseball game Friday night and there were three explorers in the parking lot, I ring mine.  ALL THREE were missing one side of their windshield mouldings!!  </t>
  </si>
  <si>
    <t>1FM5K7B82GG</t>
  </si>
  <si>
    <t xml:space="preserve">While traveling at highway speed on Interstate 20 W in Texas, the right A-pillar molding detached and flew off. There were no indications of the part beginning to loosen prior to detaching. I have not taken the vehicle to the dealer as it is out of warranty. </t>
  </si>
  <si>
    <t xml:space="preserve">EXPLORER - 2016. While traveling at highway speed on Interstate 20 W in Texas, the right A-pillar molding detached and flew off. There were no indications of the part beginning to loosen prior to detaching. I have not taken the vehicle to the dealer as it is out of warranty. </t>
  </si>
  <si>
    <t xml:space="preserve">The contact owns a 2020 Ford Escape. The contact stated that while opening the front driverâ€™s side door, there was a loud cracking sound was present. The vehicle was taken to the local dealer who diagnosed that the door welding had fractured and needed to be rewelded. The vehicle was not yet repaired. The manufacturer was notified of the failure, but no assistance was offered. The failure mileage was 40,317.  </t>
  </si>
  <si>
    <t>Gorno Ford</t>
  </si>
  <si>
    <t xml:space="preserve">ESCAPE - 2020. The contact owns a 2020 Ford Escape. The contact stated that while opening the front driverâ€™s side door, there was a loud cracking sound was present. The vehicle was taken to the local dealer who diagnosed that the door welding had fractured and needed to be rewelded. The vehicle was not yet repaired. The manufacturer was notified of the failure, but no assistance was offered. The failure mileage was 40,317.  </t>
  </si>
  <si>
    <t>NM0GE9G70E1</t>
  </si>
  <si>
    <t xml:space="preserve">The driver side door latch failed and the door will no longer latch when closed. Thankfully it failed while the vehicle was stopped. Obviously this is a safety concern as the door can now open on its own and can not be secured closed. The vehicle is currently at a local Ford dealership (Gary Yeoman's Ford) where the component is being replaced. There were no warning lights or symptoms, it was working fine until it failed. </t>
  </si>
  <si>
    <t xml:space="preserve">TRANSIT CONNECT - 2014. The driver side door latch failed and the door will no longer latch when closed. Thankfully it failed while the vehicle was stopped. Obviously this is a safety concern as the door can now open on its own and can not be secured closed. The vehicle is currently at a local Ford dealership (Gary Yeoman's Ford) where the component is being replaced. There were no warning lights or symptoms, it was working fine until it failed. </t>
  </si>
  <si>
    <t>1FTEW1CG8GK</t>
  </si>
  <si>
    <t>The contact owns a 2016 Ford F-150. The contact stated that on various occasions, water was entering into the vehicle through the sunroof. The contact also stated that water was seen coming from the ceiling light buttons. The vehicle was taken to a local dealer, where it was diagnosed that the sunroof guard, motor and trim needed to be replaced. The VIN was not included in NHTSA Campaign Number: 21V977000 (Visibility). The vehicle was not repaired. The manufacturer was made aware of the failure and advised the contact to file a complaint with the NHTSA Hotline. The approximate failure mileage was 12,000.</t>
  </si>
  <si>
    <t>Joe Myers Ford</t>
  </si>
  <si>
    <t>F-150 - 2016. The contact owns a 2016 Ford F-150. The contact stated that on various occasions, water was entering into the vehicle through the sunroof. The contact also stated that water was seen coming from the ceiling light buttons. The vehicle was taken to a local dealer, where it was diagnosed that the sunroof guard, motor and trim needed to be replaced. The VIN was not included in NHTSA Campaign Number: 21V977000 (Visibility). The vehicle was not repaired. The manufacturer was made aware of the failure and advised the contact to file a complaint with the NHTSA Hotline. The approximate failure mileage was 12,000.</t>
  </si>
  <si>
    <t>1FM5K8FH9HG</t>
  </si>
  <si>
    <t>Was driving at highway speeds when a hitting sound was heard to the body.  Could not determine while driving what or where the noise came from.  Later discovered the RH side a-pillar trim had detached from the car. Unsure whether the trim piece affected other vehicles on the road.</t>
  </si>
  <si>
    <t>EXPLORER - 2017. Was driving at highway speeds when a hitting sound was heard to the body.  Could not determine while driving what or where the noise came from.  Later discovered the RH side a-pillar trim had detached from the car. Unsure whether the trim piece affected other vehicles on the road.</t>
  </si>
  <si>
    <t>1FMCU0HD0JU</t>
  </si>
  <si>
    <t xml:space="preserve">Drivers side headlight burned out and had to replace. 3 months later passenger side headlight burned out. While at the shop to replace the passenger side, the drivers side burned out again. 4 months later the drivers side is out again. I'm afraid they are both going to go randomly one night while driving in the dark. </t>
  </si>
  <si>
    <t xml:space="preserve">ESCAPE - 2018. Drivers side headlight burned out and had to replace. 3 months later passenger side headlight burned out. While at the shop to replace the passenger side, the drivers side burned out again. 4 months later the drivers side is out again. I'm afraid they are both going to go randomly one night while driving in the dark. </t>
  </si>
  <si>
    <t>The contact owns 2020 Ford Escape. The contact stated that while parked, the driver's side door stopper made an abnormal sound and the door failed to close or open as needed. Additionally, the driver's side window failed to operate. The vehicle was not diagnosed or repaired by an independent mechanic or dealer. The manufacturer was made aware of the failure and referred the contact to file a complaint with the NHTSA Hotline. The failure mileage was approximately 49,000.  The contact stated that the dealership and manufacturer were aware of the failure happening to other vehicles. The door was replaced by the delership.</t>
  </si>
  <si>
    <t>Paul Miller Ford</t>
  </si>
  <si>
    <t>ESCAPE - 2020. The contact owns 2020 Ford Escape. The contact stated that while parked, the driver's side door stopper made an abnormal sound and the door failed to close or open as needed. Additionally, the driver's side window failed to operate. The vehicle was not diagnosed or repaired by an independent mechanic or dealer. The manufacturer was made aware of the failure and referred the contact to file a complaint with the NHTSA Hotline. The failure mileage was approximately 49,000.  The contact stated that the dealership and manufacturer were aware of the failure happening to other vehicles. The door was replaced by the delership.</t>
  </si>
  <si>
    <t>1FM5K7DH4HG</t>
  </si>
  <si>
    <t>The contact owns a 2017 Ford Explorer. The contact stated that while driving at an undisclosed speed, the passengerâ€™s side windshield trim detached. Additionally, while driving at 80 MPH, the driverâ€™s side windshield trim detached. The vehicle was not diagnosed or repaired by an independent mechanic or dealer. The manufacturer was made aware of the failure. The failure mileage was 126,415.</t>
  </si>
  <si>
    <t>EXPLORER - 2017. The contact owns a 2017 Ford Explorer. The contact stated that while driving at an undisclosed speed, the passengerâ€™s side windshield trim detached. Additionally, while driving at 80 MPH, the driverâ€™s side windshield trim detached. The vehicle was not diagnosed or repaired by an independent mechanic or dealer. The manufacturer was made aware of the failure. The failure mileage was 126,415.</t>
  </si>
  <si>
    <t>The contact owns a 2020 Ford Escape. The contact stated that upon exiting the vehicle, he attempted to open the front driver's side door, and the door latch weld cracked. As a result, the front driverâ€™s side door failed to open. The vehicle was taken to the dealer where it remained and was diagnosed and determined that the front driverâ€™s side door needed to be replaced. The vehicle had not yet been repaired. The manufacturer was not notified of the failure. The failure mileage was approximately 35,000. The VIN was unavailable.</t>
  </si>
  <si>
    <t>Borgman Ford</t>
  </si>
  <si>
    <t>ESCAPE - 2020. The contact owns a 2020 Ford Escape. The contact stated that upon exiting the vehicle, he attempted to open the front driver's side door, and the door latch weld cracked. As a result, the front driverâ€™s side door failed to open. The vehicle was taken to the dealer where it remained and was diagnosed and determined that the front driverâ€™s side door needed to be replaced. The vehicle had not yet been repaired. The manufacturer was not notified of the failure. The failure mileage was approximately 35,000. The VIN was unavailable.</t>
  </si>
  <si>
    <t xml:space="preserve">The contact owns a 2020 Ford Escape. The contact stated that the driverâ€™s side door hinge welds were cracking, and the hinge appeared to be detaching from the frame. The contact stated that the door was not opened completely for fear of the hinge shearing off and not being able to close the door. The contact had taken the vehicle to a local dealer, where it was diagnosed and determined that the driver's side door needed to be replaced. The vehicle had not been repaired. The manufacturer had been informed of the failure. The failure mileage was approximately 56,000.  </t>
  </si>
  <si>
    <t>Nemer Ford</t>
  </si>
  <si>
    <t xml:space="preserve">ESCAPE - 2020. The contact owns a 2020 Ford Escape. The contact stated that the driverâ€™s side door hinge welds were cracking, and the hinge appeared to be detaching from the frame. The contact stated that the door was not opened completely for fear of the hinge shearing off and not being able to close the door. The contact had taken the vehicle to a local dealer, where it was diagnosed and determined that the driver's side door needed to be replaced. The vehicle had not been repaired. The manufacturer had been informed of the failure. The failure mileage was approximately 56,000.  </t>
  </si>
  <si>
    <t xml:space="preserve">Resistance sensing wiper motor does not operate as advertised. The motor is designed to automatically slow if the windshield is dry or obstructed in order to keep the motor from overheating.  However, regardless of windshield condition or setting the wipers begin slowing to the lowest setting after approximately 45 seconds. This creates an extremely dangerous condition during moderate to heavy rain as it leaves the driver with extremely poor visibility during critical driving conditions.  The only way to speed up the wipers is to again cycle the switch which results in another 45 seconds of high speed operation. Again, this creates a dangerous situation by requiring the driver to repeatedly remove hands from the wheel during heavy precipitation.  If left un-corrected this malfunction will most certainly be causal in injurious or fatal accidents. </t>
  </si>
  <si>
    <t xml:space="preserve">BRONCO - 2023. Resistance sensing wiper motor does not operate as advertised. The motor is designed to automatically slow if the windshield is dry or obstructed in order to keep the motor from overheating.  However, regardless of windshield condition or setting the wipers begin slowing to the lowest setting after approximately 45 seconds. This creates an extremely dangerous condition during moderate to heavy rain as it leaves the driver with extremely poor visibility during critical driving conditions.  The only way to speed up the wipers is to again cycle the switch which results in another 45 seconds of high speed operation. Again, this creates a dangerous situation by requiring the driver to repeatedly remove hands from the wheel during heavy precipitation.  If left un-corrected this malfunction will most certainly be causal in injurious or fatal accidents. </t>
  </si>
  <si>
    <t>1FMDE5CH3PL</t>
  </si>
  <si>
    <t xml:space="preserve">I set my wipers to the speed that fits the weather conditions. However, after about 45 seconds the wipers automatically slow down. They are NOT rain sensing wipers.  This is extremely dangerous during a heavy rain as they automatically slow down and you literally cannot see. </t>
  </si>
  <si>
    <t xml:space="preserve">BRONCO - 2023. I set my wipers to the speed that fits the weather conditions. However, after about 45 seconds the wipers automatically slow down. They are NOT rain sensing wipers.  This is extremely dangerous during a heavy rain as they automatically slow down and you literally cannot see. </t>
  </si>
  <si>
    <t>Check arm welds on door are faulty, and the welds break.</t>
  </si>
  <si>
    <t>ESCAPE - 2020. Check arm welds on door are faulty, and the welds break.</t>
  </si>
  <si>
    <t>1FM5K8F80JG</t>
  </si>
  <si>
    <t xml:space="preserve">On 2018 ford explorer, the windshield trim on passenger side came off during a road trip. Vehicle was going 70mph and the trim piece flew off. </t>
  </si>
  <si>
    <t xml:space="preserve">EXPLORER - 2018. On 2018 ford explorer, the windshield trim on passenger side came off during a road trip. Vehicle was going 70mph and the trim piece flew off. </t>
  </si>
  <si>
    <t>1FMCU0H65LU</t>
  </si>
  <si>
    <t>I opened the driver side door after returning home and heard some kind of popping sound, kind of like something in the door was catching on something else and then I opened the door more to see three holes on the door near the middle hinge. I opened the door all the way to get out and am now unable to close the door because the hinge is completely broken. I googled it and have seen other people have this same issue from only opening the door. I have no idea how to even close the door.</t>
  </si>
  <si>
    <t>ESCAPE - 2020. I opened the driver side door after returning home and heard some kind of popping sound, kind of like something in the door was catching on something else and then I opened the door more to see three holes on the door near the middle hinge. I opened the door all the way to get out and am now unable to close the door because the hinge is completely broken. I googled it and have seen other people have this same issue from only opening the door. I have no idea how to even close the door.</t>
  </si>
  <si>
    <t>1FMCU9BZ2LU</t>
  </si>
  <si>
    <t>On the drivers side doir, the 3 spot welds for the door stop failed. Now it makes a horrible cracking sound. I was told the whole door needs to be replaced and I'm out of warranty. I've had the vehicle just over 3 years.</t>
  </si>
  <si>
    <t>ESCAPE - 2020. On the drivers side doir, the 3 spot welds for the door stop failed. Now it makes a horrible cracking sound. I was told the whole door needs to be replaced and I'm out of warranty. I've had the vehicle just over 3 years.</t>
  </si>
  <si>
    <t>1FT8W2BT2NE</t>
  </si>
  <si>
    <t xml:space="preserve">Driving down the road. 70 degree day. Rear slider exploded. Defrost was not on. </t>
  </si>
  <si>
    <t xml:space="preserve">F-250 - 2022. Driving down the road. 70 degree day. Rear slider exploded. Defrost was not on. </t>
  </si>
  <si>
    <t xml:space="preserve">While driving 75 mph on I-80 in Nebraska, the passenger side windshield trim flew off my 2018 Ford Explorer with no warning. This is the second time it has happened, although we heard  something hitting the car before it flew off the first time. This was  in 2020. </t>
  </si>
  <si>
    <t xml:space="preserve">EXPLORER - 2018. While driving 75 mph on I-80 in Nebraska, the passenger side windshield trim flew off my 2018 Ford Explorer with no warning. This is the second time it has happened, although we heard  something hitting the car before it flew off the first time. This was  in 2020. </t>
  </si>
  <si>
    <t>Wipers do not maintain constant speed. They slow down in dangerous situations when I need them to wipe continuously. They skip and slower speeds Had happened every time it rains</t>
  </si>
  <si>
    <t>BRONCO - 2022. Wipers do not maintain constant speed. They slow down in dangerous situations when I need them to wipe continuously. They skip and slower speeds Had happened every time it rains</t>
  </si>
  <si>
    <t>1FM5K7D8XGG</t>
  </si>
  <si>
    <t xml:space="preserve">A piece of the windsheild pillar trim flew off at highway speed  on the passenger side </t>
  </si>
  <si>
    <t xml:space="preserve">EXPLORER - 2016. A piece of the windsheild pillar trim flew off at highway speed  on the passenger side </t>
  </si>
  <si>
    <t xml:space="preserve">When I try and electronically close my windows they don't always roll up completely. I can open and close the door to get them to roll up. It's random and not always the same windows. </t>
  </si>
  <si>
    <t xml:space="preserve">BRONCO - 2023. When I try and electronically close my windows they don't always roll up completely. I can open and close the door to get them to roll up. It's random and not always the same windows. </t>
  </si>
  <si>
    <t>1FTFW1ED9NF</t>
  </si>
  <si>
    <t xml:space="preserve">Multiple times while driving, the tailgate has come open, allowing cargo to fall out onto the roadway.  There is no notification to the driver that the tailgate has been opened or that it remains unsecured.  The problem has been recognized in other F-150s but I believe it is more widespread.  I am unsure what causes the tailgate to open but it has happened multiple times in both city and freeway driving. </t>
  </si>
  <si>
    <t xml:space="preserve">F-150 - 2022. Multiple times while driving, the tailgate has come open, allowing cargo to fall out onto the roadway.  There is no notification to the driver that the tailgate has been opened or that it remains unsecured.  The problem has been recognized in other F-150s but I believe it is more widespread.  I am unsure what causes the tailgate to open but it has happened multiple times in both city and freeway driving. </t>
  </si>
  <si>
    <t>Yesterday I was driving on the highway and the molding next to windshield driver's side of the car flew away. We heard a loud nose when we stopped, we saw that the molding was complete gone. It could have hit another vehicle or a person</t>
  </si>
  <si>
    <t>EXPLORER - 2017. Yesterday I was driving on the highway and the molding next to windshield driver's side of the car flew away. We heard a loud nose when we stopped, we saw that the molding was complete gone. It could have hit another vehicle or a person</t>
  </si>
  <si>
    <t>The contact owns a 2016 Ford Fusion. The contact stated that upon opening the front driverâ€™s side door, the latch failed to latch securely. The door ajar warning light illuminated with an alert sound indicating that the door was still open. The vehicle was taken to the dealer where it was diagnosed that the latch assembly needed to be replaced. The vehicle was repaired; however, the contact stated that the failure recurred with that rear driverâ€™s side door latch. The vehicle was taken to an independent mechanic where it was diagnosed that the latch assembly failed and needed to be replaced. The vehicle was repaired; however, the failure recurred. The contact stated that the front passengerâ€™s side door latch failed to latch securely. As a result, the contact had to use a rope to secure the doors while driving. The vehicle had not been diagnosed or repaired. The manufacturer was not notified of the failure. The failure mileage was approximately 113,800.</t>
  </si>
  <si>
    <t>FUSION - 2016. The contact owns a 2016 Ford Fusion. The contact stated that upon opening the front driverâ€™s side door, the latch failed to latch securely. The door ajar warning light illuminated with an alert sound indicating that the door was still open. The vehicle was taken to the dealer where it was diagnosed that the latch assembly needed to be replaced. The vehicle was repaired; however, the contact stated that the failure recurred with that rear driverâ€™s side door latch. The vehicle was taken to an independent mechanic where it was diagnosed that the latch assembly failed and needed to be replaced. The vehicle was repaired; however, the failure recurred. The contact stated that the front passengerâ€™s side door latch failed to latch securely. As a result, the contact had to use a rope to secure the doors while driving. The vehicle had not been diagnosed or repaired. The manufacturer was not notified of the failure. The failure mileage was approximately 113,800.</t>
  </si>
  <si>
    <t>2FMHK6DT6GB</t>
  </si>
  <si>
    <t>The passenger door latch cracked and door would not close. This is exactly as described in a recall of other Ford vehicles from the same model year, however, the Flex was not included.</t>
  </si>
  <si>
    <t>FLEX - 2016. The passenger door latch cracked and door would not close. This is exactly as described in a recall of other Ford vehicles from the same model year, however, the Flex was not included.</t>
  </si>
  <si>
    <t xml:space="preserve"> The door weld on drivers side door cracked and became unwelded and door will only open partically and win dow does not operate to go down                                                                          SSM 50150 - 2020-2021 Escape - Cracked Or Broken Spot Welds In The Left  Front Door At The Check Arm Attachment Points In The Door Assembly Some 2020-2021 Escape vehicles may exhibit cracks or broken spot welds in the left front door at the check arm attachment point in the door assembly. The door assembly and door  check arm replacement is the appropriate repair for this condition. Refer to the parts catalog and Workshop Manual (WSM), Section 501-03 as required to complete the repair. For claiming, use  casual part 7823552 and the applicable labor operations of Section 12 and 13 of the Service Lab Took to McRee Ford and they stated not covered under extended warrant and I have to pay over 1100.00 to repair.  This is Clearly a FORD defective workmanship and repairs need to be covered by Ford.</t>
  </si>
  <si>
    <t>ESCAPE - 2020.  The door weld on drivers side door cracked and became unwelded and door will only open partically and win dow does not operate to go down                                                                          SSM 50150 - 2020-2021 Escape - Cracked Or Broken Spot Welds In The Left  Front Door At The Check Arm Attachment Points In The Door Assembly Some 2020-2021 Escape vehicles may exhibit cracks or broken spot welds in the left front door at the check arm attachment point in the door assembly. The door assembly and door  check arm replacement is the appropriate repair for this condition. Refer to the parts catalog and Workshop Manual (WSM), Section 501-03 as required to complete the repair. For claiming, use  casual part 7823552 and the applicable labor operations of Section 12 and 13 of the Service Lab Took to McRee Ford and they stated not covered under extended warrant and I have to pay over 1100.00 to repair.  This is Clearly a FORD defective workmanship and repairs need to be covered by Ford.</t>
  </si>
  <si>
    <t>1FM5K8D85FG</t>
  </si>
  <si>
    <t>A-Pillar molding suddenly detached and flew off while driving down interstate. The driver's side flew off in October of 2020. Caused me to swerve as I thought I hit something. Thankfully, no one was beside me. I didn't realize what it was until I was able to pull over at rest stop. Passenger side flew off while on highway in April of 2023. This time, the seal/gasket remained attached and was slapping the side of the vehicle until I could get somewhere to top and yank it off. The pillar molding caused several vehicles behind me to swerve, but no accidents were caused. Both times this happened, several of the plastic clips appear to have been broken. Both times this happened, there was no warning. No sounds or minor lifting to indicate that something might be loose. After the driver's side one happened, I took the vehicle in to the dealership and was told by Barton Ford that "this is a common problem with this style of Explorer." I could not afford the amount that I was quoted to replace. Also, after the first incident, I started noticing how many other Explorers are driving around with the same issue. This is ridiculous that Ford is allowing this issue to remain unresolved. I live in the country, where highway speeds are common on back roads and the sound alone that this makes is terrifying. I thought that I blew a tire and there was rubber on my windshield the first time. The second time, I had people slowing down and trying to get away from me probably in fear that more parts were going to suddenly start falling off. Also caused cosmetic damage to my passenger side door and windows due to the "flapping" of the rubber.</t>
  </si>
  <si>
    <t>EXPLORER - 2015. A-Pillar molding suddenly detached and flew off while driving down interstate. The driver's side flew off in October of 2020. Caused me to swerve as I thought I hit something. Thankfully, no one was beside me. I didn't realize what it was until I was able to pull over at rest stop. Passenger side flew off while on highway in April of 2023. This time, the seal/gasket remained attached and was slapping the side of the vehicle until I could get somewhere to top and yank it off. The pillar molding caused several vehicles behind me to swerve, but no accidents were caused. Both times this happened, several of the plastic clips appear to have been broken. Both times this happened, there was no warning. No sounds or minor lifting to indicate that something might be loose. After the driver's side one happened, I took the vehicle in to the dealership and was told by Barton Ford that "this is a common problem with this style of Explorer." I could not afford the amount that I was quoted to replace. Also, after the first incident, I started noticing how many other Explorers are driving around with the same issue. This is ridiculous that Ford is allowing this issue to remain unresolved. I live in the country, where highway speeds are common on back roads and the sound alone that this makes is terrifying. I thought that I blew a tire and there was rubber on my windshield the first time. The second time, I had people slowing down and trying to get away from me probably in fear that more parts were going to suddenly start falling off. Also caused cosmetic damage to my passenger side door and windows due to the "flapping" of the rubber.</t>
  </si>
  <si>
    <t>1FD8W3F63LE</t>
  </si>
  <si>
    <t>The contact owns a 2020 Ford F-350. The contact stated that her son became aware that the white bulbs in the third brake light had two burned holes and cracks inside. The vehicle had not yet been taken to an independent mechanic or local dealer to be diagnosed or repaired. The manufacturer was made aware of the failure and advised the contact to file a complaint with the NHTSA Hotline. The approximate failure mileage was 57,000.</t>
  </si>
  <si>
    <t>F-350 - 2020. The contact owns a 2020 Ford F-350. The contact stated that her son became aware that the white bulbs in the third brake light had two burned holes and cracks inside. The vehicle had not yet been taken to an independent mechanic or local dealer to be diagnosed or repaired. The manufacturer was made aware of the failure and advised the contact to file a complaint with the NHTSA Hotline. The approximate failure mileage was 57,000.</t>
  </si>
  <si>
    <t>The contact owns a 2021 Ford F-150. The contact received notification of the NHTSA Campaign Number: 22V142000 (Visibility) and 23V163000 (Visibility) however, the parts to do the recall repair were not yet available. The contact stated that while driving during inclement weather, he activated the windshield wipers; however, the windshield wiper motor intermittently operated as designed. The contact stated that on a separate occasion, the windshield wipers failed to operate. The vehicle was taken to an independent mechanic however, the failure could not be duplicated. The contact was informed that parts were not yet available for the recall repair. The vehicle was not repaired. The contact stated that the manufacturer had exceeded a reasonable amount of time for the recall repair. The manufacturer was not made aware of the issue. The failure mileage was approximately 3,800. VIN tool confirms parts not available.</t>
  </si>
  <si>
    <t>Ruidoso Ford Lincoln,</t>
  </si>
  <si>
    <t>F-150 - 2021. The contact owns a 2021 Ford F-150. The contact received notification of the NHTSA Campaign Number: 22V142000 (Visibility) and 23V163000 (Visibility) however, the parts to do the recall repair were not yet available. The contact stated that while driving during inclement weather, he activated the windshield wipers; however, the windshield wiper motor intermittently operated as designed. The contact stated that on a separate occasion, the windshield wipers failed to operate. The vehicle was taken to an independent mechanic however, the failure could not be duplicated. The contact was informed that parts were not yet available for the recall repair. The vehicle was not repaired. The contact stated that the manufacturer had exceeded a reasonable amount of time for the recall repair. The manufacturer was not made aware of the issue. The failure mileage was approximately 3,800. VIN tool confirms parts not available.</t>
  </si>
  <si>
    <t>5LMJJ2LT8ME</t>
  </si>
  <si>
    <t>Passenger windshield wiper arm flew off while driving vehicle in moderate rainy weather.</t>
  </si>
  <si>
    <t>NAVIGATOR - 2021. Passenger windshield wiper arm flew off while driving vehicle in moderate rainy weather.</t>
  </si>
  <si>
    <t>The inside run channel which holds the "check strap arm" on the driver-side door has broken loose from the welds. The door would barely open which is a potential safety concern should someone need to exit the vehicle quickly in an emergency. This is the same issue reported in SSM 50150. Ford should issue a recall as this is a widespread issue with this model as reported online by customers and in SSM 50150.</t>
  </si>
  <si>
    <t>ESCAPE - 2020. The inside run channel which holds the "check strap arm" on the driver-side door has broken loose from the welds. The door would barely open which is a potential safety concern should someone need to exit the vehicle quickly in an emergency. This is the same issue reported in SSM 50150. Ford should issue a recall as this is a widespread issue with this model as reported online by customers and in SSM 50150.</t>
  </si>
  <si>
    <t>1FTER4EHXML</t>
  </si>
  <si>
    <t xml:space="preserve">On Monday 15th of May the ford ranger was involved in a front end collision. The air bags did not deploy and the engine compartment caught fire. I was un able to open door and other doors would not unlock from inside switch. Finally able to kick door open will the truck filled with smoke and people put out fire. </t>
  </si>
  <si>
    <t xml:space="preserve">RANGER - 2021. On Monday 15th of May the ford ranger was involved in a front end collision. The air bags did not deploy and the engine compartment caught fire. I was un able to open door and other doors would not unlock from inside switch. Finally able to kick door open will the truck filled with smoke and people put out fire. </t>
  </si>
  <si>
    <t>After opening hood (front trunk) electronically, the hood will not close after pushing electrical actuation button.  The hood sometimes only opens partially after pushing the button on the front edge of the grill.  The hood can be difficult to latch after malfunction of the electronic open/close mechanism.  The emergency exit button is likely affected by the failure to open after pushing the button.  It might be possible to be trapped in the front trunk or to have to hood open while driving.</t>
  </si>
  <si>
    <t>F-150 - 2022. After opening hood (front trunk) electronically, the hood will not close after pushing electrical actuation button.  The hood sometimes only opens partially after pushing the button on the front edge of the grill.  The hood can be difficult to latch after malfunction of the electronic open/close mechanism.  The emergency exit button is likely affected by the failure to open after pushing the button.  It might be possible to be trapped in the front trunk or to have to hood open while driving.</t>
  </si>
  <si>
    <t>When the battery dies and the vehicle doors are locked you can not unlock the door with the physical key.  Doors will not open.  I am thankful I was not inside or I would have to break the window to get out.</t>
  </si>
  <si>
    <t>F-150 - 2014. When the battery dies and the vehicle doors are locked you can not unlock the door with the physical key.  Doors will not open.  I am thankful I was not inside or I would have to break the window to get out.</t>
  </si>
  <si>
    <t>1FMJU1HT5LE</t>
  </si>
  <si>
    <t xml:space="preserve"> I have a 2020 Expedition that we have had to change the windshield wipers out on frequently.  I just replaced them last week and they are already bouncing during a heavy rain.  I saw there was a recall to some of the windshield wiper arms but when I entered my VIN, mine was not included.</t>
  </si>
  <si>
    <t>EXPEDITION - 2020.  I have a 2020 Expedition that we have had to change the windshield wipers out on frequently.  I just replaced them last week and they are already bouncing during a heavy rain.  I saw there was a recall to some of the windshield wiper arms but when I entered my VIN, mine was not included.</t>
  </si>
  <si>
    <t>1FMHK7D8XBG</t>
  </si>
  <si>
    <t xml:space="preserve">Front left window trim coming off. </t>
  </si>
  <si>
    <t xml:space="preserve">EXPLORER - 2011. Front left window trim coming off. </t>
  </si>
  <si>
    <t>1FTEX1EB7LK</t>
  </si>
  <si>
    <t xml:space="preserve">purchased 2020 Ford F-150 XL. Ford, New condition, Ford held the truck back for a wiper arm recall. The repairs were made and we drove it home noticing the wipers were not parking down off the line of sight. After removing the arm to proceed to adjust to the spline I found keyways had been installed so these arms are fixed, ( Nonadjustable). This fix is not acceptable. these arms are in the way. The recall was not satisfied. Danger!  </t>
  </si>
  <si>
    <t xml:space="preserve">F-150 - 2020. purchased 2020 Ford F-150 XL. Ford, New condition, Ford held the truck back for a wiper arm recall. The repairs were made and we drove it home noticing the wipers were not parking down off the line of sight. After removing the arm to proceed to adjust to the spline I found keyways had been installed so these arms are fixed, ( Nonadjustable). This fix is not acceptable. these arms are in the way. The recall was not satisfied. Danger!  </t>
  </si>
  <si>
    <t xml:space="preserve">The contact owns a 2015 Ford Explorer. The contact stated that rainwater was entering the vehicle. There is water on the front floorboard. The contact stated that the sunroof motor became inoperable, and the sunroof could no longer be opened. There were no warning lights illuminated. The local dealer was not contacted. The vehicle was not diagnosed or repaired. The manufacturer was contacted and provided the contact with a claim number, but no additional assistance was provided. The failure mileage was approximately 127,021. </t>
  </si>
  <si>
    <t xml:space="preserve">EXPLORER - 2015. The contact owns a 2015 Ford Explorer. The contact stated that rainwater was entering the vehicle. There is water on the front floorboard. The contact stated that the sunroof motor became inoperable, and the sunroof could no longer be opened. There were no warning lights illuminated. The local dealer was not contacted. The vehicle was not diagnosed or repaired. The manufacturer was contacted and provided the contact with a claim number, but no additional assistance was provided. The failure mileage was approximately 127,021. </t>
  </si>
  <si>
    <t>1FM5K8GT4JG</t>
  </si>
  <si>
    <t>WINDSHIELD TRIM CAME OFF WHILE DRIVING ON THE HIGHWAY.  LUCKILY NO ONE WAS DIRECTLY BEHIND ME , BUT ANOTHER DRIVER ON THE RIGHT OF ME SAW THE PIECE FLAGGED ME DOWN TO LET ME KNOW.  AND INFORMED THAT THERE IS AN INVESTIGATION ABOUT THIS PIECE</t>
  </si>
  <si>
    <t>EXPLORER - 2018. WINDSHIELD TRIM CAME OFF WHILE DRIVING ON THE HIGHWAY.  LUCKILY NO ONE WAS DIRECTLY BEHIND ME , BUT ANOTHER DRIVER ON THE RIGHT OF ME SAW THE PIECE FLAGGED ME DOWN TO LET ME KNOW.  AND INFORMED THAT THERE IS AN INVESTIGATION ABOUT THIS PIECE</t>
  </si>
  <si>
    <t>1FMCU0G66MU</t>
  </si>
  <si>
    <t>since I have owned this SUV the break has been bad I have taken it in with no help from ford now the weld on my drive side door has broken away from the frame. ford has told me that there nothing they can do about it, and I have to pay for the repairs. i have had the car for 2 1/2 years and i have read on line that this has happen to a lot of people</t>
  </si>
  <si>
    <t>ESCAPE - 2021. since I have owned this SUV the break has been bad I have taken it in with no help from ford now the weld on my drive side door has broken away from the frame. ford has told me that there nothing they can do about it, and I have to pay for the repairs. i have had the car for 2 1/2 years and i have read on line that this has happen to a lot of people</t>
  </si>
  <si>
    <t>1FM5K8GT6HG</t>
  </si>
  <si>
    <t xml:space="preserve">The contact owns a 2017 Ford Explorer. The contact stated that after parking the vehicle, it was discovered that the passengerâ€™s side windshield trim panel had detached from the vehicle. Later while driving approximately 70 MPH, the front driverâ€™s side windshield trim panel detached from the vehicle. The contact rolled down the window to retrieve the detached panel to prevent the trim panel from separating from the vehicle. The vehicle was taken to the local dealer who indicated that the trim panels needed to be replaced. The vehicle was not yet repaired. The contact stated that vehicle had experienced the failure listed in the NHTSA Action Number: PE23001 (Equipment). The manufacturer was notified of the failure, but no assistance was offered. The failure mileage was 60,000.  </t>
  </si>
  <si>
    <t xml:space="preserve">EXPLORER - 2017. The contact owns a 2017 Ford Explorer. The contact stated that after parking the vehicle, it was discovered that the passengerâ€™s side windshield trim panel had detached from the vehicle. Later while driving approximately 70 MPH, the front driverâ€™s side windshield trim panel detached from the vehicle. The contact rolled down the window to retrieve the detached panel to prevent the trim panel from separating from the vehicle. The vehicle was taken to the local dealer who indicated that the trim panels needed to be replaced. The vehicle was not yet repaired. The contact stated that vehicle had experienced the failure listed in the NHTSA Action Number: PE23001 (Equipment). The manufacturer was notified of the failure, but no assistance was offered. The failure mileage was 60,000.  </t>
  </si>
  <si>
    <t>As I was driving on the freeway, the windshield trim panel flew off my car. This put the safety of the cars behind me in jeopardy as it did or could have hit them or caused an accident by people  attempting to avoid running over it in the road.  I took my car to a Ford and they said this car is notorious for having this problem and they see it all the time. The previous owner of this car said that the trim on the opposite side had flown off too and had to have It replaced as well.</t>
  </si>
  <si>
    <t>EXPLORER - 2017. As I was driving on the freeway, the windshield trim panel flew off my car. This put the safety of the cars behind me in jeopardy as it did or could have hit them or caused an accident by people  attempting to avoid running over it in the road.  I took my car to a Ford and they said this car is notorious for having this problem and they see it all the time. The previous owner of this car said that the trim on the opposite side had flown off too and had to have It replaced as well.</t>
  </si>
  <si>
    <t xml:space="preserve">Weather seal on moon roof fails, allowing wind and water to enter the passenger compartment and on electrical components.  Apparently this is a common issue that is only warrantied under the initial 3/36 warranty. The seal is not available separately from the glass, and the glass is â€œnot coveredâ€ by fords ESP warranty. The glass is also not available to purchase, and the dealer service department wants $2400 to replace said glass. </t>
  </si>
  <si>
    <t xml:space="preserve">EXPLORER - 2020. Weather seal on moon roof fails, allowing wind and water to enter the passenger compartment and on electrical components.  Apparently this is a common issue that is only warrantied under the initial 3/36 warranty. The seal is not available separately from the glass, and the glass is â€œnot coveredâ€ by fords ESP warranty. The glass is also not available to purchase, and the dealer service department wants $2400 to replace said glass. </t>
  </si>
  <si>
    <t xml:space="preserve">As I was driving down the freeway the panel between the front and rear passenger door flew off. Noticed today that the driver side one is loose and it holds the keyless entry pad. </t>
  </si>
  <si>
    <t xml:space="preserve">EXPLORER - 2017. As I was driving down the freeway the panel between the front and rear passenger door flew off. Noticed today that the driver side one is loose and it holds the keyless entry pad. </t>
  </si>
  <si>
    <t>1FM5K8F89HG</t>
  </si>
  <si>
    <t>The windshield trim on the drivers side flew off while I was driving on the highway unexpectedly and startled me. I was driving at 75mph and could have easily lost control of my vehicle. This is very dangerous! While searching for how to fix it online, I read that this is VERY common! How is this not a recall? This is awful!</t>
  </si>
  <si>
    <t>EXPLORER - 2017. The windshield trim on the drivers side flew off while I was driving on the highway unexpectedly and startled me. I was driving at 75mph and could have easily lost control of my vehicle. This is very dangerous! While searching for how to fix it online, I read that this is VERY common! How is this not a recall? This is awful!</t>
  </si>
  <si>
    <t>At interstate highway speed and without warning, front panel of panoramic sunroof (Vista Roof) shattered, throwing shards of glass upward, rearward, and down into the sunshade. The closed cloth constructed sunshade was the only thing that prevented a barrage of glass fragments from injuring passengers in our vehicle, as the pieces remaining on the top of the sunshade were numerous. There was no warning for this, nor environmental cause that we could see. Incident happened on a rural stretch of highway, so other cars were not impacted. In a more densely traveled area and if the sunshade were open, this could have caused injury. Vehicle is being repaired by a dealer-group-affiliated body shop. Two  of the manufacturer's dealerships were consulted and denied this being experienced before. They indicated this was not a repair covered by warranty or extended service contract and referred us to glass or body repair shops for advice and repair. The contact stated the driver of the vehicle suffered eye irritation for approximately two weeks following the incident before consulting a physician. Physician referred patient to an eye specialist who examined the eye and removed what was described as a clear piece of debris.</t>
  </si>
  <si>
    <t>EDGE - 2015. At interstate highway speed and without warning, front panel of panoramic sunroof (Vista Roof) shattered, throwing shards of glass upward, rearward, and down into the sunshade. The closed cloth constructed sunshade was the only thing that prevented a barrage of glass fragments from injuring passengers in our vehicle, as the pieces remaining on the top of the sunshade were numerous. There was no warning for this, nor environmental cause that we could see. Incident happened on a rural stretch of highway, so other cars were not impacted. In a more densely traveled area and if the sunshade were open, this could have caused injury. Vehicle is being repaired by a dealer-group-affiliated body shop. Two  of the manufacturer's dealerships were consulted and denied this being experienced before. They indicated this was not a repair covered by warranty or extended service contract and referred us to glass or body repair shops for advice and repair. The contact stated the driver of the vehicle suffered eye irritation for approximately two weeks following the incident before consulting a physician. Physician referred patient to an eye specialist who examined the eye and removed what was described as a clear piece of debris.</t>
  </si>
  <si>
    <t>1FMEE5DH0PL</t>
  </si>
  <si>
    <t xml:space="preserve">My 2023 Ford Bronco has "Advanced" rain-sensing wipers that automatically stop wiping when they think the windshield is dry or think the wiper motor may be damaged. When driving in heavy rain with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threads on online message boards that everyone has the same issue. After reading the Manual it appears this is a "feature" of the new Ford Bronco. This is a major safety issue and Ford should be required to fix the wiper motor on these vehicles. </t>
  </si>
  <si>
    <t xml:space="preserve">BRONCO - 2023. My 2023 Ford Bronco has "Advanced" rain-sensing wipers that automatically stop wiping when they think the windshield is dry or think the wiper motor may be damaged. When driving in heavy rain with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threads on online message boards that everyone has the same issue. After reading the Manual it appears this is a "feature" of the new Ford Bronco. This is a major safety issue and Ford should be required to fix the wiper motor on these vehicles. </t>
  </si>
  <si>
    <t>The contact owns a 2017 Ford Explorer. The contact stated while driving 60 MPH, she heard an abnormal sound and noticed that the sunroof glass panel had shattered without impact. The contact took the vehicle to the local dealer, where it was diagnosed with needing the sunroof glass panel to be replaced. The vehicle was not repaired. The manufacturer had not been informed of the failure. The failure mileage was approximately 71,000.</t>
  </si>
  <si>
    <t>Larry H. Miller Ford Lakewood</t>
  </si>
  <si>
    <t>EXPLORER - 2017. The contact owns a 2017 Ford Explorer. The contact stated while driving 60 MPH, she heard an abnormal sound and noticed that the sunroof glass panel had shattered without impact. The contact took the vehicle to the local dealer, where it was diagnosed with needing the sunroof glass panel to be replaced. The vehicle was not repaired. The manufacturer had not been informed of the failure. The failure mileage was approximately 71,000.</t>
  </si>
  <si>
    <t>Door started squeaking.  Dealership checked and found that, "Door skin spot weld is broken under door weather strip near door check."  Door has never been damaged by owner.</t>
  </si>
  <si>
    <t>ESCAPE - 2020. Door started squeaking.  Dealership checked and found that, "Door skin spot weld is broken under door weather strip near door check."  Door has never been damaged by owner.</t>
  </si>
  <si>
    <t>1FMCU9BZ0LU</t>
  </si>
  <si>
    <t xml:space="preserve">Welds holding driver's side door broke inside the door, door makes a crunching noise, is hard to close and window can't be rolled down.   Door was not caught by wind or any other strain, no abnormal use. The car has 26,000 miles and the welds just gave out. </t>
  </si>
  <si>
    <t xml:space="preserve">ESCAPE - 2020. Welds holding driver's side door broke inside the door, door makes a crunching noise, is hard to close and window can't be rolled down.   Door was not caught by wind or any other strain, no abnormal use. The car has 26,000 miles and the welds just gave out. </t>
  </si>
  <si>
    <t>1LNHM81V57Y</t>
  </si>
  <si>
    <t>This safety issue was discovered yesterday.  The passenger-side rear door will not unlock, either by manual attempt to raise the knob or by using the control buttons on the FOB nor at the driver's station.  The window in that door also no longer responds to attempts to raise or lower it.  Both my rear seat passengers had to enter using the driver's-side rear door.  This creates a serious potential safety hazard by preventing rear-seat passengers exiting the vehicle near their closest door in an emergency.  The car will be taken to a local dealership to resolve this safety and convenience issue upon my return from an extended trip.  I had no warning of any impending component failure.  That door lock and window worked well days ago.</t>
  </si>
  <si>
    <t>TOWN CAR - 2007. This safety issue was discovered yesterday.  The passenger-side rear door will not unlock, either by manual attempt to raise the knob or by using the control buttons on the FOB nor at the driver's station.  The window in that door also no longer responds to attempts to raise or lower it.  Both my rear seat passengers had to enter using the driver's-side rear door.  This creates a serious potential safety hazard by preventing rear-seat passengers exiting the vehicle near their closest door in an emergency.  The car will be taken to a local dealership to resolve this safety and convenience issue upon my return from an extended trip.  I had no warning of any impending component failure.  That door lock and window worked well days ago.</t>
  </si>
  <si>
    <t>The driver's side front check arm welds inside the door broke loose, and the door can't be closed.</t>
  </si>
  <si>
    <t>ESCAPE - 2020. The driver's side front check arm welds inside the door broke loose, and the door can't be closed.</t>
  </si>
  <si>
    <t>The weld spots inside the drivers side door control arm snapped resulting in the door barely being usable</t>
  </si>
  <si>
    <t>ESCAPE - 2020. The weld spots inside the drivers side door control arm snapped resulting in the door barely being usable</t>
  </si>
  <si>
    <t>Window trim pieces detached while driving on the highway, hitting window hard and then flying back into traffic. This is the 2nd piece of trim that has detached while on the highway. First piece was on further back on side.</t>
  </si>
  <si>
    <t>EXPLORER - 2016. Window trim pieces detached while driving on the highway, hitting window hard and then flying back into traffic. This is the 2nd piece of trim that has detached while on the highway. First piece was on further back on side.</t>
  </si>
  <si>
    <t xml:space="preserve">I heard a series of loud pops coming from the vicinity of my driver door hinges, while inside the vehicle with the door closed, over the course of several days. I could not identify exactly where they came from until the driver door stopped operating properly. Upon inspection I could see several small holes in the front inside edge of the driver door and after comparing them to the passenger side door they were clearly the location of spot welds holding the check arm inside the door.   I took the vehicle to the dealer and was informed that they expected me to pay out of pocket to repair this obvious material defect. I then contacted Ford Customer Relations and was again informed that Ford would offer no remedy for this problem. The complaint number assigned by Ford is CAS-42808154-Y3S6L2.  This is a clear safety concern because my driver door no longer operates correctly. The driver window also no longer operates. The door swings wildly without the stability of the check arm and often fails to latch properly when closing.   As of the time of filing this complaint, I have not conducted any repair of the defective door because I cannot afford to do so at this time. This means that the problem is still completely available for inspection should anyone desire to do so. </t>
  </si>
  <si>
    <t xml:space="preserve">ESCAPE - 2020. I heard a series of loud pops coming from the vicinity of my driver door hinges, while inside the vehicle with the door closed, over the course of several days. I could not identify exactly where they came from until the driver door stopped operating properly. Upon inspection I could see several small holes in the front inside edge of the driver door and after comparing them to the passenger side door they were clearly the location of spot welds holding the check arm inside the door.   I took the vehicle to the dealer and was informed that they expected me to pay out of pocket to repair this obvious material defect. I then contacted Ford Customer Relations and was again informed that Ford would offer no remedy for this problem. The complaint number assigned by Ford is CAS-42808154-Y3S6L2.  This is a clear safety concern because my driver door no longer operates correctly. The driver window also no longer operates. The door swings wildly without the stability of the check arm and often fails to latch properly when closing.   As of the time of filing this complaint, I have not conducted any repair of the defective door because I cannot afford to do so at this time. This means that the problem is still completely available for inspection should anyone desire to do so. </t>
  </si>
  <si>
    <t>3FMCR9D92NR</t>
  </si>
  <si>
    <t xml:space="preserve">I was driving on the interstate and heard a very loud noise. The glass moon completely shattered without warning. Pieces of the shattered glass were falling off the vehicle and inside. The temperature that day was warm and a storm was coming in. The barometer pressure was changing as the storm was approaching. </t>
  </si>
  <si>
    <t xml:space="preserve">BRONCO SPORT - 2022. I was driving on the interstate and heard a very loud noise. The glass moon completely shattered without warning. Pieces of the shattered glass were falling off the vehicle and inside. The temperature that day was warm and a storm was coming in. The barometer pressure was changing as the storm was approaching. </t>
  </si>
  <si>
    <t>1FTFW1EF9BK</t>
  </si>
  <si>
    <t>It was a really cold night. My niece got in my truck in the passenger side back door. When we got to the grocery store 10 minutes later, that door refused to open. When I hit the lock/unlock button, it didn't even sound like it engaged at all in that door panel. The manual lock could neither be pushed down or pulled up.  As soon as it got warm out again, the door opened and the locking mechanism worked just fine.</t>
  </si>
  <si>
    <t>F-150 - 2011. It was a really cold night. My niece got in my truck in the passenger side back door. When we got to the grocery store 10 minutes later, that door refused to open. When I hit the lock/unlock button, it didn't even sound like it engaged at all in that door panel. The manual lock could neither be pushed down or pulled up.  As soon as it got warm out again, the door opened and the locking mechanism worked just fine.</t>
  </si>
  <si>
    <t>1FATP8UH8K5</t>
  </si>
  <si>
    <t xml:space="preserve">Passenger door ajar on dash  Then checked and seen door that was once completely closed had in fact unlocked itself and cracked open slightly after rolling over a normal bump on street. No one was in seat at the time but definitely couldâ€™ve put Passenger in danger or driver. Thankfully was not on freeway at the time.  Problem has occurred 3 times so far in a two week period.   Issue will be reported to dealer on the matter no later than 05/26/23  No other personnel has been informed, came to immediately alert nhtsa on the matter. </t>
  </si>
  <si>
    <t xml:space="preserve">MUSTANG - 2019. Passenger door ajar on dash  Then checked and seen door that was once completely closed had in fact unlocked itself and cracked open slightly after rolling over a normal bump on street. No one was in seat at the time but definitely couldâ€™ve put Passenger in danger or driver. Thankfully was not on freeway at the time.  Problem has occurred 3 times so far in a two week period.   Issue will be reported to dealer on the matter no later than 05/26/23  No other personnel has been informed, came to immediately alert nhtsa on the matter. </t>
  </si>
  <si>
    <t>1FMCU0BZ0LU</t>
  </si>
  <si>
    <t xml:space="preserve">On the driver's side door are spot welds that are breaking away and preventing the window from coming down. As documented in SSM-50150. </t>
  </si>
  <si>
    <t xml:space="preserve">ESCAPE - 2020. On the driver's side door are spot welds that are breaking away and preventing the window from coming down. As documented in SSM-50150. </t>
  </si>
  <si>
    <t xml:space="preserve">My driverâ€™s side door top hinge the spot welds let go, I already had the door replaced by Ford under warranty back in 2021 my car is not under warranty anymore I have about 156,000 miles on it.  I got a estimate at a body shop it will cost me about $1820 to replace the door.  </t>
  </si>
  <si>
    <t xml:space="preserve">ESCAPE - 2020. My driverâ€™s side door top hinge the spot welds let go, I already had the door replaced by Ford under warranty back in 2021 my car is not under warranty anymore I have about 156,000 miles on it.  I got a estimate at a body shop it will cost me about $1820 to replace the door.  </t>
  </si>
  <si>
    <t>1FM5K8F80GG</t>
  </si>
  <si>
    <t>The contact owns a 2016 Ford Escape. The contact stated that while driving at an undisclosed speed, the front driver's side windshield trim detached and flew off the vehicle. Additionally, the windshield rubber gasket was flapping while driving, and the contact removed the rubber gasket from the windshield. The vehicle was taken to the dealer, where it was diagnosed that the windshield trim clips had fractured and needed to be replaced. The vehicle was not repaired. The manufacturer was made aware of the failure and confirmed that there was no recall associated with the VIN. The failure mileage was approximately 81,000.</t>
  </si>
  <si>
    <t>Sames Bastrop Ford, Inc.</t>
  </si>
  <si>
    <t>EXPLORER - 2016. The contact owns a 2016 Ford Escape. The contact stated that while driving at an undisclosed speed, the front driver's side windshield trim detached and flew off the vehicle. Additionally, the windshield rubber gasket was flapping while driving, and the contact removed the rubber gasket from the windshield. The vehicle was taken to the dealer, where it was diagnosed that the windshield trim clips had fractured and needed to be replaced. The vehicle was not repaired. The manufacturer was made aware of the failure and confirmed that there was no recall associated with the VIN. The failure mileage was approximately 81,000.</t>
  </si>
  <si>
    <t>1FM5K8HT1JG</t>
  </si>
  <si>
    <t>The driver side trim piece near the windshield blew off while driving down the highway.</t>
  </si>
  <si>
    <t>EXPLORER - 2018. The driver side trim piece near the windshield blew off while driving down the highway.</t>
  </si>
  <si>
    <t>1FMCU9BZXLU</t>
  </si>
  <si>
    <t>The welds securing the check arm on driver's side door detached without prior warning during normal use, making the door nearly impossible to close fully, and keeping the window from going down more than about an inch.  The dealer says they have seen multiple instances of this on the 2020 Escape, and there are many reports of the same thing on the internet.  The body shop that repaired it has also seen it many times, always with the 2020 model.  Ford appears to have strengthened it in subsequent model, but hasn't issued a recall and won't cover the cost the repair.  Obviously, having a door (or even a window) that doesn't operate well, especially on the driver's side, is a safety issue.  This detached check arm also allowed the door to swing out uncontrollably if caught by the wind or on a downhill slope, which could damage other cars in a parking lot.</t>
  </si>
  <si>
    <t>ESCAPE - 2020. The welds securing the check arm on driver's side door detached without prior warning during normal use, making the door nearly impossible to close fully, and keeping the window from going down more than about an inch.  The dealer says they have seen multiple instances of this on the 2020 Escape, and there are many reports of the same thing on the internet.  The body shop that repaired it has also seen it many times, always with the 2020 model.  Ford appears to have strengthened it in subsequent model, but hasn't issued a recall and won't cover the cost the repair.  Obviously, having a door (or even a window) that doesn't operate well, especially on the driver's side, is a safety issue.  This detached check arm also allowed the door to swing out uncontrollably if caught by the wind or on a downhill slope, which could damage other cars in a parking lot.</t>
  </si>
  <si>
    <t>3FADP4EJ8KM</t>
  </si>
  <si>
    <t>The contact owns a 2019 Ford Fiesta. The contact stated that during heavy rains, water seeped into the vehicle through the taillights. Upon investigating, the contact stated that he observed what appeared to be water damage, unpleasant odors, mildew, and corrosion. No warning lights were illuminated. The vehicle was taken to a dealer, who informed the contact that there were no recalls open on the VIN. The vehicle was not repaired.  The manufacturer was notified of the failure and advised the contact to contact the NHTSA Hotline for assistance. The failure mileage was 55,000</t>
  </si>
  <si>
    <t>Tom Ball Ford</t>
  </si>
  <si>
    <t>FIESTA - 2019. The contact owns a 2019 Ford Fiesta. The contact stated that during heavy rains, water seeped into the vehicle through the taillights. Upon investigating, the contact stated that he observed what appeared to be water damage, unpleasant odors, mildew, and corrosion. No warning lights were illuminated. The vehicle was taken to a dealer, who informed the contact that there were no recalls open on the VIN. The vehicle was not repaired.  The manufacturer was notified of the failure and advised the contact to contact the NHTSA Hotline for assistance. The failure mileage was 55,000</t>
  </si>
  <si>
    <t>1FM5K8F80DG</t>
  </si>
  <si>
    <t xml:space="preserve">Vehicle A pillar flew off while driving on the highway and almost hit a vehicle behind me. </t>
  </si>
  <si>
    <t xml:space="preserve">EXPLORER - 2013. Vehicle A pillar flew off while driving on the highway and almost hit a vehicle behind me. </t>
  </si>
  <si>
    <t>1FMCU9G62LU</t>
  </si>
  <si>
    <t>drivers door started making a grinding metal on metal noise and no longer able to lower drivers window. took vehicle to local ford dealer for known recall and mentioned problem to service writer.  30 minutes later was told to pick up car drivers door problem requires door replacement by a collision shop for broken welds in door and recall part is back ordered  2-3 months.  Googled door problem and see it is a well known manufacturing defect in this model.  Problem makes it difficult to pay tolls, use a parking ramp, or  anything that requires opening window without exiting vehicle.</t>
  </si>
  <si>
    <t>ESCAPE - 2020. drivers door started making a grinding metal on metal noise and no longer able to lower drivers window. took vehicle to local ford dealer for known recall and mentioned problem to service writer.  30 minutes later was told to pick up car drivers door problem requires door replacement by a collision shop for broken welds in door and recall part is back ordered  2-3 months.  Googled door problem and see it is a well known manufacturing defect in this model.  Problem makes it difficult to pay tolls, use a parking ramp, or  anything that requires opening window without exiting vehicle.</t>
  </si>
  <si>
    <t>I've noticed on 2 separate occasions my tailgate opening while driving.  I see I separate recall but it doesn't include my vehicle year.</t>
  </si>
  <si>
    <t>F-150 - 2016. I've noticed on 2 separate occasions my tailgate opening while driving.  I see I separate recall but it doesn't include my vehicle year.</t>
  </si>
  <si>
    <t>2FMPK4J94KB</t>
  </si>
  <si>
    <t xml:space="preserve">The sunroof on my vehicle exploded spontaneously today. </t>
  </si>
  <si>
    <t xml:space="preserve">EDGE - 2019. The sunroof on my vehicle exploded spontaneously today. </t>
  </si>
  <si>
    <t>2FMDK51C99B</t>
  </si>
  <si>
    <t xml:space="preserve">The door ajar sensor malfunctions and is crazy expensive to fix. There are numerous posts and videos online of workarounds bcz itâ€™s so common but they donâ€™t seem safe since thatâ€™s a safety feature and the workarounds are simply a way to trick or bypass the warning sensors since the doors are actually closed in most cases.  Ford needs to take ownership of this and issue a recall.  Thereâ€™s a tire pressure sensor failure as well. </t>
  </si>
  <si>
    <t xml:space="preserve">FLEX - 2009. The door ajar sensor malfunctions and is crazy expensive to fix. There are numerous posts and videos online of workarounds bcz itâ€™s so common but they donâ€™t seem safe since thatâ€™s a safety feature and the workarounds are simply a way to trick or bypass the warning sensors since the doors are actually closed in most cases.  Ford needs to take ownership of this and issue a recall.  Thereâ€™s a tire pressure sensor failure as well. </t>
  </si>
  <si>
    <t>1FMCU9DZXLU</t>
  </si>
  <si>
    <t xml:space="preserve">2020 Ford Escape drivers door had the check arm fail due to the inner reinforcement bracket breaking off of the outer door shell. The failure caused the check arm to lodge into the window track and the door would not close and the vehicle couldnâ€™t be driven or secured.  The door made a popping sound just 1 time before the failure.  Ford states an issue with the check arm welds failing in SSM 51553 but doesnâ€™t have a remedy other than replacing the door. I worry a new door will fail in the same way unless itâ€™s been redesigned. </t>
  </si>
  <si>
    <t xml:space="preserve">ESCAPE - 2020. 2020 Ford Escape drivers door had the check arm fail due to the inner reinforcement bracket breaking off of the outer door shell. The failure caused the check arm to lodge into the window track and the door would not close and the vehicle couldnâ€™t be driven or secured.  The door made a popping sound just 1 time before the failure.  Ford states an issue with the check arm welds failing in SSM 51553 but doesnâ€™t have a remedy other than replacing the door. I worry a new door will fail in the same way unless itâ€™s been redesigned. </t>
  </si>
  <si>
    <t>1FM5K8D81HG</t>
  </si>
  <si>
    <t>Right side pillar trim detached at 70 mph on freeway causing other vehicles to avoid flying debris.</t>
  </si>
  <si>
    <t>EXPLORER - 2017. Right side pillar trim detached at 70 mph on freeway causing other vehicles to avoid flying debris.</t>
  </si>
  <si>
    <t>Windshield trim flew off driving down the interstate, hit my side mirror, and passenger window. The trim piece put my family and me in a dangerous situation. It could have easily broken the window. No warning.</t>
  </si>
  <si>
    <t>EXPLORER - 2017. Windshield trim flew off driving down the interstate, hit my side mirror, and passenger window. The trim piece put my family and me in a dangerous situation. It could have easily broken the window. No warning.</t>
  </si>
  <si>
    <t xml:space="preserve">The locks on the doors do not all unlock at the same time or lock at the same time. The passenger door has locked and would not unlock. My daughter had to climb through car to get out. If thereâ€™s an accident my kids can not safely exit the vehicle due to the locks. You canâ€™t unlock it either from the inside. It randomly will unlock on its own. </t>
  </si>
  <si>
    <t xml:space="preserve">EXPLORER - 2017. The locks on the doors do not all unlock at the same time or lock at the same time. The passenger door has locked and would not unlock. My daughter had to climb through car to get out. If thereâ€™s an accident my kids can not safely exit the vehicle due to the locks. You canâ€™t unlock it either from the inside. It randomly will unlock on its own. </t>
  </si>
  <si>
    <t>1FADP3F22EL</t>
  </si>
  <si>
    <t xml:space="preserve">Back passenger side door wonâ€™t latch  </t>
  </si>
  <si>
    <t xml:space="preserve">FOCUS - 2014. Back passenger side door wonâ€™t latch  </t>
  </si>
  <si>
    <t xml:space="preserve">The pillar trim windshield molding on both sides detached and flew off the vehicle while driving on the highway. </t>
  </si>
  <si>
    <t xml:space="preserve">EXPLORER - 2017. The pillar trim windshield molding on both sides detached and flew off the vehicle while driving on the highway. </t>
  </si>
  <si>
    <t>1FAHP3E26CL</t>
  </si>
  <si>
    <t xml:space="preserve">The contact owns a 2012 Ford Focus. The contact stated the front passengerâ€™s side door latch opened independently while the vehicle was parked in a parking lot. The contact called the local dealer and made them aware of the failure. The vehicle was not diagnosed or repaired. Upon investigation, the contact associated the failure with NHTSA Campaign Number: 20V331000 (Latches/Locks/Linkages); however, the VIN was not included. The manufacturer had been informed of the failure. The failure mileage was approximately 115,000.   </t>
  </si>
  <si>
    <t>Levittown Ford Parts</t>
  </si>
  <si>
    <t xml:space="preserve">FOCUS - 2012. The contact owns a 2012 Ford Focus. The contact stated the front passengerâ€™s side door latch opened independently while the vehicle was parked in a parking lot. The contact called the local dealer and made them aware of the failure. The vehicle was not diagnosed or repaired. Upon investigation, the contact associated the failure with NHTSA Campaign Number: 20V331000 (Latches/Locks/Linkages); however, the VIN was not included. The manufacturer had been informed of the failure. The failure mileage was approximately 115,000.   </t>
  </si>
  <si>
    <t>1FM5K8B85GG</t>
  </si>
  <si>
    <t>The contact owns a 2016 Ford Explorer. The contact stated while driving at an undisclosed speed, she heard an abnormal sound near the windshield. The contact then stated that the windshield trim panel detached from the windshield. The vehicle was not diagnosed or repaired. The dealer was not notified of the failure. The manufacturer was notified of the failure and the contact was transferred to the NHTSA Hotline. The failure mileage was approximately 90,000.</t>
  </si>
  <si>
    <t>EXPLORER - 2016. The contact owns a 2016 Ford Explorer. The contact stated while driving at an undisclosed speed, she heard an abnormal sound near the windshield. The contact then stated that the windshield trim panel detached from the windshield. The vehicle was not diagnosed or repaired. The dealer was not notified of the failure. The manufacturer was notified of the failure and the contact was transferred to the NHTSA Hotline. The failure mileage was approximately 90,000.</t>
  </si>
  <si>
    <t>The contact owns a 2018 Ford Mustang. The contact stated that while parked, he attempted to access the trunk of the vehicle, and upon depressing the trunk release, he heard clicking, but the trunk failed to open. Upon investigation, the contact noticed that the trunk appeared stuck or jammed, with no external damages observed. A month prior to the trunk malfunction, the contact noticed unspecified video feed issues with the rearview camera. No warning lights were illuminated. The vehicle was taken to a Ford dealer, who diagnosed a malfunctioning body wiring harness in the trunk and related the malfunction to the rearview camera failure. The vehicle was not repaired. The manufacturer was notified of the failure, and a case was opened. The failure mileage was 81,000.</t>
  </si>
  <si>
    <t>Autonation Ford Union City</t>
  </si>
  <si>
    <t>MUSTANG - 2018. The contact owns a 2018 Ford Mustang. The contact stated that while parked, he attempted to access the trunk of the vehicle, and upon depressing the trunk release, he heard clicking, but the trunk failed to open. Upon investigation, the contact noticed that the trunk appeared stuck or jammed, with no external damages observed. A month prior to the trunk malfunction, the contact noticed unspecified video feed issues with the rearview camera. No warning lights were illuminated. The vehicle was taken to a Ford dealer, who diagnosed a malfunctioning body wiring harness in the trunk and related the malfunction to the rearview camera failure. The vehicle was not repaired. The manufacturer was notified of the failure, and a case was opened. The failure mileage was 81,000.</t>
  </si>
  <si>
    <t>1FTFW1E81NF</t>
  </si>
  <si>
    <t xml:space="preserve">I ordered an f150 in march of 2022 The build date was April of 2022 It was apparently stored in a harsh environment for 10.5 months  It was January 31 of 2023 before I received the truck The windshield was pitted and visibility was diminished, especially with early or late sun  There were also apparently chemicals on the inside of windshield that were difficult to remove even after 10+ attempts at cleaning.  Complaint was filed through the MN attorney general office to ford motor and nothing was done.  I brought back to dealer on 4/24/23 Windshield was finally changed on 5/19/23 Visibility was definitely hindered and I feel all vehicles made and stored by ford in this manner should be recalled and inspected. </t>
  </si>
  <si>
    <t xml:space="preserve">F-150 - 2022. I ordered an f150 in march of 2022 The build date was April of 2022 It was apparently stored in a harsh environment for 10.5 months  It was January 31 of 2023 before I received the truck The windshield was pitted and visibility was diminished, especially with early or late sun  There were also apparently chemicals on the inside of windshield that were difficult to remove even after 10+ attempts at cleaning.  Complaint was filed through the MN attorney general office to ford motor and nothing was done.  I brought back to dealer on 4/24/23 Windshield was finally changed on 5/19/23 Visibility was definitely hindered and I feel all vehicles made and stored by ford in this manner should be recalled and inspected. </t>
  </si>
  <si>
    <t>1FMCU0JXXGU</t>
  </si>
  <si>
    <t>Rear passenger door came open while driving with my granddaughter in vehicle. No warning just flew open while driving.   Vehicle is at dealer getting door latch replaced.  There were recalls for the exact same problem on several ford escapes but apparently mine is not in that recall.  I want this looked into please. As this could have caused injury or death if my granddaughter had not been properly restrained.  Do not have any report from dealer as is still in shop being repaired.</t>
  </si>
  <si>
    <t>ESCAPE - 2016. Rear passenger door came open while driving with my granddaughter in vehicle. No warning just flew open while driving.   Vehicle is at dealer getting door latch replaced.  There were recalls for the exact same problem on several ford escapes but apparently mine is not in that recall.  I want this looked into please. As this could have caused injury or death if my granddaughter had not been properly restrained.  Do not have any report from dealer as is still in shop being repaired.</t>
  </si>
  <si>
    <t xml:space="preserve">Door welds broke.  Ford is refusing to assist in covering.  Repair shop is saying this is fords responsibility and a defect.  </t>
  </si>
  <si>
    <t xml:space="preserve">ESCAPE - 2020. Door welds broke.  Ford is refusing to assist in covering.  Repair shop is saying this is fords responsibility and a defect.  </t>
  </si>
  <si>
    <t>5LM5J7WCXLG</t>
  </si>
  <si>
    <t xml:space="preserve">The panoramic sunroof exploded without warning while traveling at 70 MPH on interstate 55 in Southaven Mississippi. Glass entered the vehicle resulting in cuts on front passenger arms. My husband was able to maintain control of the vehicle and exit safely on the next exit ramp. We notified Southaven police and inspection of the vehicle by ourselves and the officer resulted in no foreign objects causing the explosion. The sound of the pressurized boom and following spray of glass shards was very dangerous and could have easily resulted in a vehicle crash or more serious injury from glass debris. </t>
  </si>
  <si>
    <t xml:space="preserve">AVIATOR - 2020. The panoramic sunroof exploded without warning while traveling at 70 MPH on interstate 55 in Southaven Mississippi. Glass entered the vehicle resulting in cuts on front passenger arms. My husband was able to maintain control of the vehicle and exit safely on the next exit ramp. We notified Southaven police and inspection of the vehicle by ourselves and the officer resulted in no foreign objects causing the explosion. The sound of the pressurized boom and following spray of glass shards was very dangerous and could have easily resulted in a vehicle crash or more serious injury from glass debris. </t>
  </si>
  <si>
    <t>While driving on the highway the right windshield trim piece on the pillar completely ripped off.</t>
  </si>
  <si>
    <t>EXPLORER - 2018. While driving on the highway the right windshield trim piece on the pillar completely ripped off.</t>
  </si>
  <si>
    <t>1FMCU9DZ0LU</t>
  </si>
  <si>
    <t>Broken weld points inside the front driver-side door. There was no accident or impact to the door. The door was used properly and never overextended or caught by the wind to my knowledge. I am the primary driver. My spouse occasionally drives the car and he doesnâ€™t recall any such incidents either. I opened it to get in one day and started hearing a popping sound. Immediately after the popping sound, I was not able to close the door. Ultimately, I was able to close the door but there are creaking and grinding noises every time I use the door.</t>
  </si>
  <si>
    <t>ESCAPE - 2020. Broken weld points inside the front driver-side door. There was no accident or impact to the door. The door was used properly and never overextended or caught by the wind to my knowledge. I am the primary driver. My spouse occasionally drives the car and he doesnâ€™t recall any such incidents either. I opened it to get in one day and started hearing a popping sound. Immediately after the popping sound, I was not able to close the door. Ultimately, I was able to close the door but there are creaking and grinding noises every time I use the door.</t>
  </si>
  <si>
    <t>3FA6P0HD6GR</t>
  </si>
  <si>
    <t>THE TRUNK ON THE FUSION RANDOMLY OPENS ON IT'S OWN, THE KEY FOB CAN BE HANGING INSIDE THE HOUSE, IT OPENS WHEN IT'S SUNNY, CLOUDY, DARK, WHEN THE CAR IS PARKED OR WHEN I AM DRIVING THE CAR, WHICH IS A SAFETY HAZARD AS IT CAN BLOCK MY VISION BEHIND THE CAR.  IT HAS BEEN HAPPENING FOR OVER A YEAR NOW.  NO WARNING LIGHTS ALERT OF THE SOON TO POP OPEN TRUNK.  LOOKED FOR SOLUTIONS AND NONE ARE AVAILABLE, MANY EXPERIENCE SAME ISSUE AND HAVE GONE TO DEALERSHIP AND THEY AREN'T ABLE TO CORRECT THE PROBLEM</t>
  </si>
  <si>
    <t>FUSION - 2016. THE TRUNK ON THE FUSION RANDOMLY OPENS ON IT'S OWN, THE KEY FOB CAN BE HANGING INSIDE THE HOUSE, IT OPENS WHEN IT'S SUNNY, CLOUDY, DARK, WHEN THE CAR IS PARKED OR WHEN I AM DRIVING THE CAR, WHICH IS A SAFETY HAZARD AS IT CAN BLOCK MY VISION BEHIND THE CAR.  IT HAS BEEN HAPPENING FOR OVER A YEAR NOW.  NO WARNING LIGHTS ALERT OF THE SOON TO POP OPEN TRUNK.  LOOKED FOR SOLUTIONS AND NONE ARE AVAILABLE, MANY EXPERIENCE SAME ISSUE AND HAVE GONE TO DEALERSHIP AND THEY AREN'T ABLE TO CORRECT THE PROBLEM</t>
  </si>
  <si>
    <t xml:space="preserve">Front Driver side door, door check is broken. Issue identified by dealership after taking it for evaluation. Per dealer, entire door needs to be replaced. </t>
  </si>
  <si>
    <t xml:space="preserve">ESCAPE - 2020. Front Driver side door, door check is broken. Issue identified by dealership after taking it for evaluation. Per dealer, entire door needs to be replaced. </t>
  </si>
  <si>
    <t>2FMPK4J82GB</t>
  </si>
  <si>
    <t>Rear door latch stuck and door will not close</t>
  </si>
  <si>
    <t>EDGE - 2016. Rear door latch stuck and door will not close</t>
  </si>
  <si>
    <t xml:space="preserve">While driving around 45 mph I was startled by something black flapping against the passenger side of the windshield. I thought I must have hit a large bird and it was caught somehow. I immediately pulled off the road to see what happened. I found a large strip of rubber sealer had come loose from around my windshield and was causing the flapping, also the windshield trim was gone. I drove back the way I came and found the missing part in the road. Yes I feel this is a hazard to traffic. I was very startled with the commotion and if there was a car behind me they could have been startled by flying pieces of my car. I haven't had the repairs done yet. </t>
  </si>
  <si>
    <t xml:space="preserve">EXPLORER - 2015. While driving around 45 mph I was startled by something black flapping against the passenger side of the windshield. I thought I must have hit a large bird and it was caught somehow. I immediately pulled off the road to see what happened. I found a large strip of rubber sealer had come loose from around my windshield and was causing the flapping, also the windshield trim was gone. I drove back the way I came and found the missing part in the road. Yes I feel this is a hazard to traffic. I was very startled with the commotion and if there was a car behind me they could have been startled by flying pieces of my car. I haven't had the repairs done yet. </t>
  </si>
  <si>
    <t xml:space="preserve">The contact owns a 2020 Ford Escape. The contact stated that upon opening the driver's side, the door fractured. There were no warning lights illuminated. The vehicle was taken to the local dealer where it was diagnosed and determined that the spot weld on the driver's side door had fractured from the inside. The vehicle was not repaired. The manufacturer was contacted and provided a case number. The contact was referred to the NHTSA Hotline for assistance. The failure mileage was approximately 39,976.  </t>
  </si>
  <si>
    <t>Victory Lane Ford, Inc.</t>
  </si>
  <si>
    <t xml:space="preserve">ESCAPE - 2020. The contact owns a 2020 Ford Escape. The contact stated that upon opening the driver's side, the door fractured. There were no warning lights illuminated. The vehicle was taken to the local dealer where it was diagnosed and determined that the spot weld on the driver's side door had fractured from the inside. The vehicle was not repaired. The manufacturer was contacted and provided a case number. The contact was referred to the NHTSA Hotline for assistance. The failure mileage was approximately 39,976.  </t>
  </si>
  <si>
    <t>1FT7W2BT5NE</t>
  </si>
  <si>
    <t xml:space="preserve">I was driving down I-64 and the sunroof suddenly exploded with a bang that sounded like a shotgun going off. Subsequently, my family and I were showered with glass pellets.  Nothing hit this roof. The roof simply exploded.  It caused me to swerve and almost hit the car next to me and cars behind me were swerving to avoid glass pellets that were blowing off the top of the truck. My wife and I both experienced superficial cuts to our fingers and my wife cut her toe cleaning up the glass. This is a safety issue in every way.  Ford refused to stand behind the repair and I was forced to pay for the repair. </t>
  </si>
  <si>
    <t xml:space="preserve">F-250 - 2022. I was driving down I-64 and the sunroof suddenly exploded with a bang that sounded like a shotgun going off. Subsequently, my family and I were showered with glass pellets.  Nothing hit this roof. The roof simply exploded.  It caused me to swerve and almost hit the car next to me and cars behind me were swerving to avoid glass pellets that were blowing off the top of the truck. My wife and I both experienced superficial cuts to our fingers and my wife cut her toe cleaning up the glass. This is a safety issue in every way.  Ford refused to stand behind the repair and I was forced to pay for the repair. </t>
  </si>
  <si>
    <t>1FT8W3BN8NE</t>
  </si>
  <si>
    <t xml:space="preserve">I was driving off the ramp merging onto another interstate when my sunroof exploded. There was nothing above me or any cars in front or back of me. The cloth sunroof cover shows no damage. I take it to Ted Russell Ford in Knoxville, TN and they deny my warranty. Stating something the size of a basketball hit my sunroof but the cloth barrier shows no sign of damage. I spoke with customer service and they refused to warranty the issue. This is a known issue with Ford and Lincoln and have thousands of complaints concerning this issue. </t>
  </si>
  <si>
    <t xml:space="preserve">F-350 SD - 2022. I was driving off the ramp merging onto another interstate when my sunroof exploded. There was nothing above me or any cars in front or back of me. The cloth sunroof cover shows no damage. I take it to Ted Russell Ford in Knoxville, TN and they deny my warranty. Stating something the size of a basketball hit my sunroof but the cloth barrier shows no sign of damage. I spoke with customer service and they refused to warranty the issue. This is a known issue with Ford and Lincoln and have thousands of complaints concerning this issue. </t>
  </si>
  <si>
    <t>1FM5K8FH5KG</t>
  </si>
  <si>
    <t xml:space="preserve">We were traveling on I90 west of Sioux Falls, SD. 06-01-2023.   There is a 14 mile stretch that is under construction and the traffic is head to head in that stretch.  We met a semi that created a gust of wind that blew the front window trim off the passenger side of the vehicle.  I do not know where the trim went once it exited the vehicle.  It was in an area where construction workers were working along side of the road and there was a line of cars behind us.  </t>
  </si>
  <si>
    <t xml:space="preserve">EXPLORER - 2019. We were traveling on I90 west of Sioux Falls, SD. 06-01-2023.   There is a 14 mile stretch that is under construction and the traffic is head to head in that stretch.  We met a semi that created a gust of wind that blew the front window trim off the passenger side of the vehicle.  I do not know where the trim went once it exited the vehicle.  It was in an area where construction workers were working along side of the road and there was a line of cars behind us.  </t>
  </si>
  <si>
    <t>3FADP4FJ7DM</t>
  </si>
  <si>
    <t xml:space="preserve">Rear Passenger Door Latch Failed. We were forced to use a ratchet strap to return home safely due to door swinging open on turns. The safety recall for this was created in 2015 but as of June 2023 there is still not a solution from Ford. They also will not reimburse any repair done after 2017. This is unacceptable. </t>
  </si>
  <si>
    <t xml:space="preserve">FIESTA - 2013. Rear Passenger Door Latch Failed. We were forced to use a ratchet strap to return home safely due to door swinging open on turns. The safety recall for this was created in 2015 but as of June 2023 there is still not a solution from Ford. They also will not reimburse any repair done after 2017. This is unacceptable. </t>
  </si>
  <si>
    <t>Driver's side windshield molding flew off while traveling on the PA turnpike at approximately 70mph. This not only startled myself (the driver) but caused the vehicle behind me to swerve. No accident was caused as there were no vehicles in the left lane of traffic at that time.</t>
  </si>
  <si>
    <t>EXPLORER - 2015. Driver's side windshield molding flew off while traveling on the PA turnpike at approximately 70mph. This not only startled myself (the driver) but caused the vehicle behind me to swerve. No accident was caused as there were no vehicles in the left lane of traffic at that time.</t>
  </si>
  <si>
    <t>Tailgate unexpectedly opens. This has been going on the duration of ownership. Had items blow out. Had the â€œfixâ€ done on it. 5 days later, tailgate opened again. Again, item blew out. Concerned about this bc it could cause an issue while towing and not allowing vehicle to turn properly due to tailgate hitting trailer.</t>
  </si>
  <si>
    <t>F-150 - 2020. Tailgate unexpectedly opens. This has been going on the duration of ownership. Had items blow out. Had the â€œfixâ€ done on it. 5 days later, tailgate opened again. Again, item blew out. Concerned about this bc it could cause an issue while towing and not allowing vehicle to turn properly due to tailgate hitting trailer.</t>
  </si>
  <si>
    <t>1FMCU9DZ8LU</t>
  </si>
  <si>
    <t>I was opening the front driverâ€™s side door, the door failed to open completely. I had to forcefully pull the door handle for the door to open and heard a loud clicking noise. Took car to dealer and became aware that the latch was welded incorrectly and welded area broke.  The dealer  stated that the front driverâ€™s side door needed to be replaced. The vehicle was not repaired because the door cost is $2,500 and my warranty had just expired 4-30-23. I called Ford customer service to tell them the door check broke out of door to see if they had some assistance for the cost. They said they did not. The failure mileage was 32,100.  You can see with the pictures attached the right front door bracket is not broke and the Drivers side front door bracket is broke with three welding holes that broke off the bracket.  The bracket cost $47 to $50, but they say the whole door needs to be replaced.  $2500 cost is not fair to a owner when a small part breaks with the only fix and whole new door.  If all four of my doors break soon the cost would be $10,000.00.  This needs to be considered a RECALL so Ford can fix and bare the cost for a part that has gone bad and there are many complaints on this same issue.  Thanks for looking into it.</t>
  </si>
  <si>
    <t>ESCAPE - 2020. I was opening the front driverâ€™s side door, the door failed to open completely. I had to forcefully pull the door handle for the door to open and heard a loud clicking noise. Took car to dealer and became aware that the latch was welded incorrectly and welded area broke.  The dealer  stated that the front driverâ€™s side door needed to be replaced. The vehicle was not repaired because the door cost is $2,500 and my warranty had just expired 4-30-23. I called Ford customer service to tell them the door check broke out of door to see if they had some assistance for the cost. They said they did not. The failure mileage was 32,100.  You can see with the pictures attached the right front door bracket is not broke and the Drivers side front door bracket is broke with three welding holes that broke off the bracket.  The bracket cost $47 to $50, but they say the whole door needs to be replaced.  $2500 cost is not fair to a owner when a small part breaks with the only fix and whole new door.  If all four of my doors break soon the cost would be $10,000.00.  This needs to be considered a RECALL so Ford can fix and bare the cost for a part that has gone bad and there are many complaints on this same issue.  Thanks for looking into it.</t>
  </si>
  <si>
    <t>1FTEW1E55KK</t>
  </si>
  <si>
    <t xml:space="preserve">Drivers side wiper arm is visibly loose. It does not make constant contact with the windshield  Engine consumes 3 quarts of oil in less then 2k miles, it currently has 57,818 on odometer, has been regularly serviced  Ford recommend 91 or above octane to curve â€œpinging and pre detonationâ€. Have run 91 octane fuel for last 5 tanks and continues to misfire and ping between 1500-2000 rpms while under no load besides the weight of the vehicle </t>
  </si>
  <si>
    <t xml:space="preserve">F-150 - 2019. Drivers side wiper arm is visibly loose. It does not make constant contact with the windshield  Engine consumes 3 quarts of oil in less then 2k miles, it currently has 57,818 on odometer, has been regularly serviced  Ford recommend 91 or above octane to curve â€œpinging and pre detonationâ€. Have run 91 octane fuel for last 5 tanks and continues to misfire and ping between 1500-2000 rpms while under no load besides the weight of the vehicle </t>
  </si>
  <si>
    <t xml:space="preserve">The windshield cowl is separated from the body of the car and could break apart and hit a car </t>
  </si>
  <si>
    <t xml:space="preserve">EXPLORER - 2016. The windshield cowl is separated from the body of the car and could break apart and hit a car </t>
  </si>
  <si>
    <t xml:space="preserve">The truck opens by itself while Iâ€™m driving. </t>
  </si>
  <si>
    <t xml:space="preserve">FOCUS - 2012. The truck opens by itself while Iâ€™m driving. </t>
  </si>
  <si>
    <t>2FMDK3KC0DB</t>
  </si>
  <si>
    <t>Door ajar shows not closed, itâ€™s closed. This is a safety hazard.  Plus the interior lights never shut off and drain the battery.  Other similar car with the same door latch assembly in ford cars have been recalled, why not mine. Multitudes of Ford Edge owners are experiencing the same problem.  Just look online. Please make Ford accountable for this model as well. Thank you.</t>
  </si>
  <si>
    <t>EDGE - 2013. Door ajar shows not closed, itâ€™s closed. This is a safety hazard.  Plus the interior lights never shut off and drain the battery.  Other similar car with the same door latch assembly in ford cars have been recalled, why not mine. Multitudes of Ford Edge owners are experiencing the same problem.  Just look online. Please make Ford accountable for this model as well. Thank you.</t>
  </si>
  <si>
    <t>The contact owns a 2020 Ford Escape. The contact stated that when she opened the driverâ€™s side door, she heard an abnormal popping sound. The contact stated that the door hinge had separated from the door frame. The contact stated that she could no longer roll the window down. The contact had taken the vehicle to a local dealer, where it was diagnosed and determined that the door needed to be replaced. The vehicle had not been repaired. The manufacturer had been informed of the failure. The failure mileage was approximately 109,000.</t>
  </si>
  <si>
    <t>ESCAPE - 2020. The contact owns a 2020 Ford Escape. The contact stated that when she opened the driverâ€™s side door, she heard an abnormal popping sound. The contact stated that the door hinge had separated from the door frame. The contact stated that she could no longer roll the window down. The contact had taken the vehicle to a local dealer, where it was diagnosed and determined that the door needed to be replaced. The vehicle had not been repaired. The manufacturer had been informed of the failure. The failure mileage was approximately 109,000.</t>
  </si>
  <si>
    <t>The contact owns a 2020 Ford Escape. The contact stated that when she opened the driverâ€™s side door, she heard an abnormal sound when the door welds suddenly cracked and failed without warning. The contact stated that the driverâ€™s side door failed to latch closed securely. The vehicle was taken to the dealer where it was diagnosed that the driverâ€™s side door spot welds had cracked at the check arm attachment points door assembly and needed to be replaced. The vehicle was not repaired. The contact stated that she was advised by the dealer to take the vehicle to another location. The vehicle was then taken to an independent mechanic where it was diagnosed that the spot welds had cracked and needed to be replaced. The vehicle received a temporary fix, but the vehicle was not repaired. The manufacturer was notified of the failure and the contact was advised to call the NHTSA Hotline. The failure mileage was approximately 56,000.</t>
  </si>
  <si>
    <t>Lithia Ford of Missoula</t>
  </si>
  <si>
    <t>ESCAPE - 2020. The contact owns a 2020 Ford Escape. The contact stated that when she opened the driverâ€™s side door, she heard an abnormal sound when the door welds suddenly cracked and failed without warning. The contact stated that the driverâ€™s side door failed to latch closed securely. The vehicle was taken to the dealer where it was diagnosed that the driverâ€™s side door spot welds had cracked at the check arm attachment points door assembly and needed to be replaced. The vehicle was not repaired. The contact stated that she was advised by the dealer to take the vehicle to another location. The vehicle was then taken to an independent mechanic where it was diagnosed that the spot welds had cracked and needed to be replaced. The vehicle received a temporary fix, but the vehicle was not repaired. The manufacturer was notified of the failure and the contact was advised to call the NHTSA Hotline. The failure mileage was approximately 56,000.</t>
  </si>
  <si>
    <t>My wife took her 2017 Ford Explorer XLT to South Carolina from Florida.  Upon her return last night, on 5 Jun 23 she was driving through Georgia and she heard a vibration coming from the drivers side windshield and then all of a sudden it stopped.  When she parked inside our garage she noticed the drivers side A Pillar moulding trim piece had departed the vehicle and was missing.  PN is BB5Z-7803145-AA.</t>
  </si>
  <si>
    <t>EXPLORER - 2017. My wife took her 2017 Ford Explorer XLT to South Carolina from Florida.  Upon her return last night, on 5 Jun 23 she was driving through Georgia and she heard a vibration coming from the drivers side windshield and then all of a sudden it stopped.  When she parked inside our garage she noticed the drivers side A Pillar moulding trim piece had departed the vehicle and was missing.  PN is BB5Z-7803145-AA.</t>
  </si>
  <si>
    <t>1FMCU0F61LU</t>
  </si>
  <si>
    <t xml:space="preserve">Drivers rear door does open from inside </t>
  </si>
  <si>
    <t xml:space="preserve">ESCAPE - 2020. Drivers rear door does open from inside </t>
  </si>
  <si>
    <t xml:space="preserve">The contact owns a 2016 Ford Explorer. The contact stated that while driving at an undisclosed speed, the windshield trim on the passengerâ€™s and driver's side detached from the vehicle. The vehicle was taken to the dealer and the vehicle was repaired; however, the failure recurred. The manufacturer was not made aware of the failure. The failure mileage was approximately 30,000. The VIN was not available. </t>
  </si>
  <si>
    <t xml:space="preserve">EXPLORER - 2016. The contact owns a 2016 Ford Explorer. The contact stated that while driving at an undisclosed speed, the windshield trim on the passengerâ€™s and driver's side detached from the vehicle. The vehicle was taken to the dealer and the vehicle was repaired; however, the failure recurred. The manufacturer was not made aware of the failure. The failure mileage was approximately 30,000. The VIN was not available. </t>
  </si>
  <si>
    <t>1FM5K7F83FG</t>
  </si>
  <si>
    <t>The A-Pillar Windscreen TRIM on each side of the vehicle are a failed Ford design and require pending replacement to prevent them flying off whilst traveling and endangering other road users or pedestrians.</t>
  </si>
  <si>
    <t>EXPLORER - 2015. The A-Pillar Windscreen TRIM on each side of the vehicle are a failed Ford design and require pending replacement to prevent them flying off whilst traveling and endangering other road users or pedestrians.</t>
  </si>
  <si>
    <t>1FM5K7D80FG</t>
  </si>
  <si>
    <t xml:space="preserve">The windshield trim piece on the passenger side flew off while driving and could have hit another vehicle /property or a person causing damage or injury. Online research indicates there is a known issue with these parts. However, I was unable to locate a recall. </t>
  </si>
  <si>
    <t xml:space="preserve">EXPLORER - 2015. The windshield trim piece on the passenger side flew off while driving and could have hit another vehicle /property or a person causing damage or injury. Online research indicates there is a known issue with these parts. However, I was unable to locate a recall. </t>
  </si>
  <si>
    <t>1FBAX2CG2JK</t>
  </si>
  <si>
    <t>The right side passenger door opens when driving.  The door will not stay latched even when locked.  I close the door, pull on it to ensure it is latched, but when I start driving, the door slides open.  This is my family vehicle used to transport our children, and is a very dangerous situation.</t>
  </si>
  <si>
    <t>TRANSIT - 2018. The right side passenger door opens when driving.  The door will not stay latched even when locked.  I close the door, pull on it to ensure it is latched, but when I start driving, the door slides open.  This is my family vehicle used to transport our children, and is a very dangerous situation.</t>
  </si>
  <si>
    <t xml:space="preserve">For the 4th time since I have owned this vehicle, the trim on the driver's side of the windshield came loose, (the other times it snapped off), the gasket seal around the windshield came loose as a result, loosening the edge of the windshield. The first and second times we thought it was a coincidence or installation problem. By the 3rd time, after Ford denied there was an issue, my mechanic's shop took the time to investigate and found that this is a recurring problem and a design defect. This just happened again and once again I found myself hoping to make it to a store where I could buy tape to hold it all in place until I got home. I used a fair amount of 10x tape, but in addition to severe anxiety and stress over wondering if my windshield was going to peel off (that's what it sounds like), I also had the worry of being in an accident or causing one when the trim snapped loose completely and flew onto the highway. Because I travel for work as well as fun, I am now facing another repair bill that I cannot afford, but cannot do without. All four times this has been at highway speeds. I have reached out to Ford Motor Company and they have denied that there are any reports of problems. I looked online to see that you have opened an investigation and that there have, in fact, been numerous complaints about this same issue.  Any support or suggestions would be greatly appreciated, and I am happy to speak in further detail with you. Thanks.                                       </t>
  </si>
  <si>
    <t xml:space="preserve">EXPLORER - 2013. For the 4th time since I have owned this vehicle, the trim on the driver's side of the windshield came loose, (the other times it snapped off), the gasket seal around the windshield came loose as a result, loosening the edge of the windshield. The first and second times we thought it was a coincidence or installation problem. By the 3rd time, after Ford denied there was an issue, my mechanic's shop took the time to investigate and found that this is a recurring problem and a design defect. This just happened again and once again I found myself hoping to make it to a store where I could buy tape to hold it all in place until I got home. I used a fair amount of 10x tape, but in addition to severe anxiety and stress over wondering if my windshield was going to peel off (that's what it sounds like), I also had the worry of being in an accident or causing one when the trim snapped loose completely and flew onto the highway. Because I travel for work as well as fun, I am now facing another repair bill that I cannot afford, but cannot do without. All four times this has been at highway speeds. I have reached out to Ford Motor Company and they have denied that there are any reports of problems. I looked online to see that you have opened an investigation and that there have, in fact, been numerous complaints about this same issue.  Any support or suggestions would be greatly appreciated, and I am happy to speak in further detail with you. Thanks.                                       </t>
  </si>
  <si>
    <t>1FMCU9DZ1LU</t>
  </si>
  <si>
    <t>A panel under the moon roof that is used to deflect water in case water leaks through the moon roof suddenly fell down on the back seat of the car while we were driving with the moon roof open. Upon inspection we discovered that this panel is glued to some foam pads and apparently the adhesive had lost it's grip. We were able to put the panel back in place.  But the next time we opened the moon roof it came down again this time bouncing off the back seat and hitting my wife (the passenger) in the head. Fortunately, she was not injured. Had it hit me (the driver) it could have caused an accident with unknown consequences. Ford's response when we addressed it with Dealer was to replace the panel  and install it using the same method of adhesive and foam pads. I believe this is an engineering failure because it was not secured with screws or nuts &amp; bolts. Pictures of the part number and part are attached.</t>
  </si>
  <si>
    <t>ESCAPE - 2020. A panel under the moon roof that is used to deflect water in case water leaks through the moon roof suddenly fell down on the back seat of the car while we were driving with the moon roof open. Upon inspection we discovered that this panel is glued to some foam pads and apparently the adhesive had lost it's grip. We were able to put the panel back in place.  But the next time we opened the moon roof it came down again this time bouncing off the back seat and hitting my wife (the passenger) in the head. Fortunately, she was not injured. Had it hit me (the driver) it could have caused an accident with unknown consequences. Ford's response when we addressed it with Dealer was to replace the panel  and install it using the same method of adhesive and foam pads. I believe this is an engineering failure because it was not secured with screws or nuts &amp; bolts. Pictures of the part number and part are attached.</t>
  </si>
  <si>
    <t xml:space="preserve">We were driving on the freeway and out of nowhere, the trim next to the windshield completely flew off on the passenger side of the car and then the driver side trim broke in half. </t>
  </si>
  <si>
    <t xml:space="preserve">EXPLORER - 2016. We were driving on the freeway and out of nowhere, the trim next to the windshield completely flew off on the passenger side of the car and then the driver side trim broke in half. </t>
  </si>
  <si>
    <t>1FMCU0J96HU</t>
  </si>
  <si>
    <t>I special ordered a 2017 Ford Escape.The paint on both side windshield pillars is peeling and blistering. I took it to the Ford Dealership and was basically told that Ford would not repair it. There are many with the same problem. My concern is that due to the fact that raw metal is visible it will eventually rust and weaken the windshield, possibly causing it to break or even fly off. Please help all of us. I live on Social security and can't afford to get it painted.</t>
  </si>
  <si>
    <t>ESCAPE - 2017. I special ordered a 2017 Ford Escape.The paint on both side windshield pillars is peeling and blistering. I took it to the Ford Dealership and was basically told that Ford would not repair it. There are many with the same problem. My concern is that due to the fact that raw metal is visible it will eventually rust and weaken the windshield, possibly causing it to break or even fly off. Please help all of us. I live on Social security and can't afford to get it painted.</t>
  </si>
  <si>
    <t>The window trim/window pillars keep flying off on the interstate/highway!!! Iâ€™ve replaced them multiple times and yet continue to fly off !!!!  PLEASE RECALL AND REPLACE THESE ON THE EXPLORERS ITS SAD !!!!</t>
  </si>
  <si>
    <t>EXPLORER - 2016. The window trim/window pillars keep flying off on the interstate/highway!!! Iâ€™ve replaced them multiple times and yet continue to fly off !!!!  PLEASE RECALL AND REPLACE THESE ON THE EXPLORERS ITS SAD !!!!</t>
  </si>
  <si>
    <t>As I was driving 70mph on the interstate my driverâ€™s side windshield pillar molding flew off.</t>
  </si>
  <si>
    <t>EXPLORER - 2017. As I was driving 70mph on the interstate my driverâ€™s side windshield pillar molding flew off.</t>
  </si>
  <si>
    <t>2FMPK3J98HB</t>
  </si>
  <si>
    <t>The contact owns a 2017 Ford Edge. The contact stated while driving 30 MPH, the front windshield wipers were activated; however, the passengerâ€™s side windshield wiper was not functioning correctly. The contact stated that the passengerâ€™s side windshield wiper was not contacting the windshield. The contact replaced the windshield wipers however, the failure reoccurred. The dealer was contacted but provided no assistance. The contact was referred to the manufacturer. The manufacturer was contacted but no assistance was provided. The contact was referred to the NHTSA Hotline. The failure mileage was approximately 17,000.</t>
  </si>
  <si>
    <t>EDGE - 2017. The contact owns a 2017 Ford Edge. The contact stated while driving 30 MPH, the front windshield wipers were activated; however, the passengerâ€™s side windshield wiper was not functioning correctly. The contact stated that the passengerâ€™s side windshield wiper was not contacting the windshield. The contact replaced the windshield wipers however, the failure reoccurred. The dealer was contacted but provided no assistance. The contact was referred to the manufacturer. The manufacturer was contacted but no assistance was provided. The contact was referred to the NHTSA Hotline. The failure mileage was approximately 17,000.</t>
  </si>
  <si>
    <t>The drivers side trim piece that runs vertically on the edge of the windshield and holds the rubber gasket in place came loose at the top and allowed the rubber gasket to flap around and hit the window, trim, and windshield.  I was on the highway for a relatively short distance so it didn't come off completely.  If it had flown off the car it could have caused an accident or hit someone else's vehicle causing damage.  I am assuming there is some type of clip or screw? that has come off allowing the trim piece to come loose at the top.   I have notified the dealership where I purchased the vehicle.  They have not responded yet.  I have not contacted anyone else about the incident.</t>
  </si>
  <si>
    <t>EXPLORER - 2016. The drivers side trim piece that runs vertically on the edge of the windshield and holds the rubber gasket in place came loose at the top and allowed the rubber gasket to flap around and hit the window, trim, and windshield.  I was on the highway for a relatively short distance so it didn't come off completely.  If it had flown off the car it could have caused an accident or hit someone else's vehicle causing damage.  I am assuming there is some type of clip or screw? that has come off allowing the trim piece to come loose at the top.   I have notified the dealership where I purchased the vehicle.  They have not responded yet.  I have not contacted anyone else about the incident.</t>
  </si>
  <si>
    <t>1FTFW1CD8NF</t>
  </si>
  <si>
    <t>Injury caused when power tailgate failed to slowly lower upon release.  Upon release, the tailgate fell open instead of slowly opening as normal (it is a power tailgate).   The force of the falling tailgate twisted my wrist and the tailgate hit my arm as I was unprepared for the tailgate to fail and quickly fall.    The tailgate operated normally immediately after this incident.</t>
  </si>
  <si>
    <t>POWER TAILGATE | MALFUNCTION</t>
  </si>
  <si>
    <t>F-150 - 2022. Injury caused when power tailgate failed to slowly lower upon release.  Upon release, the tailgate fell open instead of slowly opening as normal (it is a power tailgate).   The force of the falling tailgate twisted my wrist and the tailgate hit my arm as I was unprepared for the tailgate to fail and quickly fall.    The tailgate operated normally immediately after this incident.</t>
  </si>
  <si>
    <t>1FMJU1HT5NE</t>
  </si>
  <si>
    <t xml:space="preserve">The rear glass busted after being inside the carport. Shattered. You could hear the glass sizzling when I found it. I have images of this. My concern is what this would have happened had my kids been in the car and the vehicle in motion. </t>
  </si>
  <si>
    <t xml:space="preserve">EXPEDITION - 2022. The rear glass busted after being inside the carport. Shattered. You could hear the glass sizzling when I found it. I have images of this. My concern is what this would have happened had my kids been in the car and the vehicle in motion. </t>
  </si>
  <si>
    <t>1FTFW1ED7PF</t>
  </si>
  <si>
    <t xml:space="preserve">Driving on highway at 70mph and sunroof on the vehicle "explodes/blows out". Glass shattered.  No other vehicles ahead or over pass above.  No outside object caused damage.  The sound of the "explosion" caused me to brake severely and slow down, putting vehicles behind me at risk.  Shattered glass also caused risk to drivers behind. The problem has been confirmed by dealer and component inspected by manufacturer. </t>
  </si>
  <si>
    <t xml:space="preserve">F-150 - 2023. Driving on highway at 70mph and sunroof on the vehicle "explodes/blows out". Glass shattered.  No other vehicles ahead or over pass above.  No outside object caused damage.  The sound of the "explosion" caused me to brake severely and slow down, putting vehicles behind me at risk.  Shattered glass also caused risk to drivers behind. The problem has been confirmed by dealer and component inspected by manufacturer. </t>
  </si>
  <si>
    <t>1FA6P0HD4F5</t>
  </si>
  <si>
    <t xml:space="preserve">The side mirrors adjust to a position on their own.  They also become fixed in this position and are unable to move.  Not sure why this happens.  I saw some complaints of water exposure being the issue but I have not been able to test this theory. This issue becomes very dangerous when on any road but especially the highway </t>
  </si>
  <si>
    <t xml:space="preserve">FUSION - 2015. The side mirrors adjust to a position on their own.  They also become fixed in this position and are unable to move.  Not sure why this happens.  I saw some complaints of water exposure being the issue but I have not been able to test this theory. This issue becomes very dangerous when on any road but especially the highway </t>
  </si>
  <si>
    <t>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Our Bronco is currently at the dealership being serviced.  We were blinded in the rain storm traveling on the interstate.  This is a very serious issue that needs to be resolved before someone is killed!!</t>
  </si>
  <si>
    <t>BRONCO - 2022.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Our Bronco is currently at the dealership being serviced.  We were blinded in the rain storm traveling on the interstate.  This is a very serious issue that needs to be resolved before someone is killed!!</t>
  </si>
  <si>
    <t xml:space="preserve">The twin panel sunroof has water leaks threw the factory installed rivets on the rail causing electrical shortages and which can lead to a fire hazard water and electrical do not mix ford needs to redesign these sunroof rails to prevent water from seeping threw the cracks of the factory installed rivets </t>
  </si>
  <si>
    <t xml:space="preserve">F-150 - 2018. The twin panel sunroof has water leaks threw the factory installed rivets on the rail causing electrical shortages and which can lead to a fire hazard water and electrical do not mix ford needs to redesign these sunroof rails to prevent water from seeping threw the cracks of the factory installed rivets </t>
  </si>
  <si>
    <t>3FA6P0K98GR</t>
  </si>
  <si>
    <t>The passenger side door latch won't latch or move into the locked position.  We can't have anyone sitting the front seat because the door won't close completely.  No warning lights or anything came on to indicate this would fail.</t>
  </si>
  <si>
    <t>FUSION - 2016. The passenger side door latch won't latch or move into the locked position.  We can't have anyone sitting the front seat because the door won't close completely.  No warning lights or anything came on to indicate this would fail.</t>
  </si>
  <si>
    <t>Spot welds failed on left front door at door check arm mount. This allowed damage to the door and window mechanism and also prevented the door from closing. See SSM 50150.</t>
  </si>
  <si>
    <t>ESCAPE - 2020. Spot welds failed on left front door at door check arm mount. This allowed damage to the door and window mechanism and also prevented the door from closing. See SSM 50150.</t>
  </si>
  <si>
    <t>1FM5K8D82GG</t>
  </si>
  <si>
    <t>The contact owns a 2016 Ford Explorer. The contact stated while driving 70 MPH, the front passengerâ€™s side windshield trim detached from the vehicle. The contact also became aware that the front driverâ€™s side windshield trim was loosened and almost detaching from the vehicle. The vehicle was taken to the dealer and the contact was informed that the windshield trims needed to be replaced. The vehicle was not repaired. The manufacturer was not contacted. The failure mileage was 65,000.</t>
  </si>
  <si>
    <t>EXPLORER - 2016. The contact owns a 2016 Ford Explorer. The contact stated while driving 70 MPH, the front passengerâ€™s side windshield trim detached from the vehicle. The contact also became aware that the front driverâ€™s side windshield trim was loosened and almost detaching from the vehicle. The vehicle was taken to the dealer and the contact was informed that the windshield trims needed to be replaced. The vehicle was not repaired. The manufacturer was not contacted. The failure mileage was 65,000.</t>
  </si>
  <si>
    <t>1FMHK8F85BG</t>
  </si>
  <si>
    <t>Daughter drives this vehicle to college...4hrs via highway.  On a recent trip home, her passenger side windshield trim flew off and nearly it the car behind her.  I gave her a hard time about not stopping to pick it up but you can't just do that on the interstate.  Looking around, we see lots of Ford Explorers with missing windshield trim.  The rubber windshield seal underneath looks in bad shape now and I'm concerned that it could fail allowing the whole windshield glass to separate from the car.   Love for you to come and inspect the vehicle.  There were no warning lights or messages letting us know there was a problem before the trim separated but we obviously know there is a problem based on the numerous examples we see on the road.  Please have Ford address this with a recall.  It is unacceptable that this part fails so regularly on Ford Explorers.</t>
  </si>
  <si>
    <t>EXPLORER - 2011. Daughter drives this vehicle to college...4hrs via highway.  On a recent trip home, her passenger side windshield trim flew off and nearly it the car behind her.  I gave her a hard time about not stopping to pick it up but you can't just do that on the interstate.  Looking around, we see lots of Ford Explorers with missing windshield trim.  The rubber windshield seal underneath looks in bad shape now and I'm concerned that it could fail allowing the whole windshield glass to separate from the car.   Love for you to come and inspect the vehicle.  There were no warning lights or messages letting us know there was a problem before the trim separated but we obviously know there is a problem based on the numerous examples we see on the road.  Please have Ford address this with a recall.  It is unacceptable that this part fails so regularly on Ford Explorers.</t>
  </si>
  <si>
    <t>1FMCU9F61MU</t>
  </si>
  <si>
    <t xml:space="preserve">At 38,000 miles I got into my car and it started making a popping noise on my drivers side door when opening it and closing it. After further inspection, I cannot put my window down and I am met with resistance whenever trying to open or close it. This poses safety concerns in the event of a car crash. Apparently this is not a recall item at this time and I am awaiting my dealership to even see if itâ€™s covered as it is past 36,000 miles. </t>
  </si>
  <si>
    <t xml:space="preserve">ESCAPE - 2021. At 38,000 miles I got into my car and it started making a popping noise on my drivers side door when opening it and closing it. After further inspection, I cannot put my window down and I am met with resistance whenever trying to open or close it. This poses safety concerns in the event of a car crash. Apparently this is not a recall item at this time and I am awaiting my dealership to even see if itâ€™s covered as it is past 36,000 miles. </t>
  </si>
  <si>
    <t xml:space="preserve">The wiper system when turned to the standard or fast wiping position during any rainfall condition will slowing reduce its speed in less than a minute to the slowest speed for both positions and stay at that speed regardless of rainfall conditions. Even in normal rainfall conditions this has caused serious responses because of the delay with wiper returning to clear water from window.  Whether your coming to a stop behind someone or passing on a turnpike with semi's or even following in heavy traffic. I have been able to work around with a switch back and forth from standard to fast or fast to standard to keep the wipers moving however the same issue arises.   Today is my first scheduled oil change and tire rotation, which is when I asked about the wipers.  The service person had not been aware of the wiper issue.  He looked it up and is told by Ford that  there is no problem. No warning lights or messages.  </t>
  </si>
  <si>
    <t xml:space="preserve">BRONCO - 2022. The wiper system when turned to the standard or fast wiping position during any rainfall condition will slowing reduce its speed in less than a minute to the slowest speed for both positions and stay at that speed regardless of rainfall conditions. Even in normal rainfall conditions this has caused serious responses because of the delay with wiper returning to clear water from window.  Whether your coming to a stop behind someone or passing on a turnpike with semi's or even following in heavy traffic. I have been able to work around with a switch back and forth from standard to fast or fast to standard to keep the wipers moving however the same issue arises.   Today is my first scheduled oil change and tire rotation, which is when I asked about the wipers.  The service person had not been aware of the wiper issue.  He looked it up and is told by Ford that  there is no problem. No warning lights or messages.  </t>
  </si>
  <si>
    <t>My door do not lock/unlock automatically. It started with one door. Then that door started working and another door stopped working. Then that started working and a different door stopped working. This cycle kept happening until all doors stopped working. Then they started working again and then stopped working again. On several occasions the locks I couldn't unlock door with the key or  open the door from the inside with handle/button or lever. Also tried to lock car manually only for the lever to pop right back up. So my car was left unsecured on many occasions.  Door problems Started may of 2022 until recent</t>
  </si>
  <si>
    <t>EXPLORER - 2017. My door do not lock/unlock automatically. It started with one door. Then that door started working and another door stopped working. Then that started working and a different door stopped working. This cycle kept happening until all doors stopped working. Then they started working again and then stopped working again. On several occasions the locks I couldn't unlock door with the key or  open the door from the inside with handle/button or lever. Also tried to lock car manually only for the lever to pop right back up. So my car was left unsecured on many occasions.  Door problems Started may of 2022 until recent</t>
  </si>
  <si>
    <t>1FM5K7D86EG</t>
  </si>
  <si>
    <t>The contact owns a 2014 Ford Explorer. The contact stated while driving 35 MPH, the trim on the driver's side windshield detached. The vehicle was taken to the dealer, where the cause of the failure was not determined, and the vehicle was not repaired. The manufacturer was not made aware of the failure. The failure mileage was approximately 68,000.</t>
  </si>
  <si>
    <t xml:space="preserve">Tindol Ford </t>
  </si>
  <si>
    <t>EXPLORER - 2014. The contact owns a 2014 Ford Explorer. The contact stated while driving 35 MPH, the trim on the driver's side windshield detached. The vehicle was taken to the dealer, where the cause of the failure was not determined, and the vehicle was not repaired. The manufacturer was not made aware of the failure. The failure mileage was approximately 68,000.</t>
  </si>
  <si>
    <t>1FTEW1CFXGF</t>
  </si>
  <si>
    <t>The contact owns a 2016 Ford F-150. The contact stated while driving approximately 65 MPH, the rear windshield shattered without impact. The contact stated that broken glass fell onto the rear seat occupants. There were no reported injuries. The contact called the local dealer, but the vehicle was not inspected or repaired. The manufacturer was notified of the failure but provided no additional assistance. The manufacturer referred the contact to the NHTSA Hotline for assistance. The failure mileage was approximately 100,000.</t>
  </si>
  <si>
    <t>WINDSHIELD | SHATTERED</t>
  </si>
  <si>
    <t>Sanders Ford Inc</t>
  </si>
  <si>
    <t>F-150 - 2016. The contact owns a 2016 Ford F-150. The contact stated while driving approximately 65 MPH, the rear windshield shattered without impact. The contact stated that broken glass fell onto the rear seat occupants. There were no reported injuries. The contact called the local dealer, but the vehicle was not inspected or repaired. The manufacturer was notified of the failure but provided no additional assistance. The manufacturer referred the contact to the NHTSA Hotline for assistance. The failure mileage was approximately 100,000.</t>
  </si>
  <si>
    <t>3FAHP07Z68R</t>
  </si>
  <si>
    <t>I discovered my drivers rear brake light bulb melted in their socket. The socket themselves are burnt black and the drivers side tail light case has been hot enough to melt. A quick search on the Internet turns up a lot more chatter about this same issue. Even scarier is the fact that this happening with zero warning. No blown fuse, no codes, nothing to indicate your frying stuff in the back at all. The dealership denies hearing anything , Ford denies hearing anything, even though it's happening all over the country and I found at least five other complaints listed with the National Highway Traffic Safety Administratiion. I took car in for oil change and discovered this but want $250 for repair and no guarantee it won't happen again. I'm a senior with limited income and it's a 2008 Ford fusion SE HELP NEED RECALL!</t>
  </si>
  <si>
    <t>LAMP / LIGHT | MELTED BULB</t>
  </si>
  <si>
    <t>FUSION - 2008. I discovered my drivers rear brake light bulb melted in their socket. The socket themselves are burnt black and the drivers side tail light case has been hot enough to melt. A quick search on the Internet turns up a lot more chatter about this same issue. Even scarier is the fact that this happening with zero warning. No blown fuse, no codes, nothing to indicate your frying stuff in the back at all. The dealership denies hearing anything , Ford denies hearing anything, even though it's happening all over the country and I found at least five other complaints listed with the National Highway Traffic Safety Administratiion. I took car in for oil change and discovered this but want $250 for repair and no guarantee it won't happen again. I'm a senior with limited income and it's a 2008 Ford fusion SE HELP NEED RECALL!</t>
  </si>
  <si>
    <t xml:space="preserve">My Wife, child, and I, were driving down the interstate and the exterior driver side panel by the windshield flew just flew off. When we stopped at a gas station it looked like serious deterioration to the seal and clips that held it together was present. The clips were all broken. On this same trip, we began to hear what sounded like bees buzzing in the dash. We stopped again to worry that something had to be going wrong. We did some research on the spot, and it seems to be the windshield cowl. After getting home it we did more research and it looks like these are very common issues, but when we talk to Ford, they just dismiss our concerns and tell us it's not covered under warranty. even though it's an apparent quality control issue on their part. We bought this vehicle used about 5 months ago and have put less than 5 thousand miles on it. We do not have the panel that flew off as we were unsure what had happened until we stopped down the road many miles at the next exit. The car itself is available to be inspected. Our safety was affected because this panel could have hit a motorist or become a road hazard. </t>
  </si>
  <si>
    <t xml:space="preserve">EXPLORER - 2017. My Wife, child, and I, were driving down the interstate and the exterior driver side panel by the windshield flew just flew off. When we stopped at a gas station it looked like serious deterioration to the seal and clips that held it together was present. The clips were all broken. On this same trip, we began to hear what sounded like bees buzzing in the dash. We stopped again to worry that something had to be going wrong. We did some research on the spot, and it seems to be the windshield cowl. After getting home it we did more research and it looks like these are very common issues, but when we talk to Ford, they just dismiss our concerns and tell us it's not covered under warranty. even though it's an apparent quality control issue on their part. We bought this vehicle used about 5 months ago and have put less than 5 thousand miles on it. We do not have the panel that flew off as we were unsure what had happened until we stopped down the road many miles at the next exit. The car itself is available to be inspected. Our safety was affected because this panel could have hit a motorist or become a road hazard. </t>
  </si>
  <si>
    <t>1FMYU96H66K</t>
  </si>
  <si>
    <t>This 2006 Ford Escape Hybrid, and all first and second generation (2001-2012) Escape models, were designed and built with a significant, known defect in the mating area and materials used for the rear floor pan, rear sub-assembly/rails, and rear inner fender liners/upper shock absorber mounts, all made of pressed steel. The design of the components renders them subject to trapping road debris/salt/contaminants, and the inferior steel used oxidizes quickly, resulting in perforated areas of substantial rust. In our 2006 model, the right rear inner fender liner was completely replaced, and the rear subassembly/rails were welded, in 2013 with new Ford parts. By May, 2018, it had to be repaired and welded again. As of May, 2013, five years almost to the day, it has again rusted and separated. As this hybrid Escape carries a 600 pound battery between the rails in the rear of the vehicle, this is a substantial, dangerous defect affecting potentially millions of cars manufactured over a decade. The current status of the oxidation, corrosion, rot and decay affecting our Ford Escape has rendered it incapable of being repaired per the auto mechanic shop we visited first, followed by the body shop we visited next. Both indicated that the poor design combined with the steel used contributed to the dangerous vehicle it has become.</t>
  </si>
  <si>
    <t>ESCAPE - 2006. This 2006 Ford Escape Hybrid, and all first and second generation (2001-2012) Escape models, were designed and built with a significant, known defect in the mating area and materials used for the rear floor pan, rear sub-assembly/rails, and rear inner fender liners/upper shock absorber mounts, all made of pressed steel. The design of the components renders them subject to trapping road debris/salt/contaminants, and the inferior steel used oxidizes quickly, resulting in perforated areas of substantial rust. In our 2006 model, the right rear inner fender liner was completely replaced, and the rear subassembly/rails were welded, in 2013 with new Ford parts. By May, 2018, it had to be repaired and welded again. As of May, 2013, five years almost to the day, it has again rusted and separated. As this hybrid Escape carries a 600 pound battery between the rails in the rear of the vehicle, this is a substantial, dangerous defect affecting potentially millions of cars manufactured over a decade. The current status of the oxidation, corrosion, rot and decay affecting our Ford Escape has rendered it incapable of being repaired per the auto mechanic shop we visited first, followed by the body shop we visited next. Both indicated that the poor design combined with the steel used contributed to the dangerous vehicle it has become.</t>
  </si>
  <si>
    <t>T/M6 - ESCAPE HEV (U293) [05-06]</t>
  </si>
  <si>
    <t xml:space="preserve">The contact owns a 2018 Ford Explorer. The contact stated while driving at an undisclosed speed, the passengerâ€™s side windshield trim detached from the vehicle. The vehicle was taken to the dealer and the contact was informed that the windshield trim needed to be replaced. The vehicle was not repaired. The manufacturer was contacted but did not provide any assistance. The contact was advised to contact the NHTSA Hotline for assistance. The failure mileage was 72,000. The VIN was not available.  </t>
  </si>
  <si>
    <t xml:space="preserve">EXPLORER - 2018. The contact owns a 2018 Ford Explorer. The contact stated while driving at an undisclosed speed, the passengerâ€™s side windshield trim detached from the vehicle. The vehicle was taken to the dealer and the contact was informed that the windshield trim needed to be replaced. The vehicle was not repaired. The manufacturer was contacted but did not provide any assistance. The contact was advised to contact the NHTSA Hotline for assistance. The failure mileage was 72,000. The VIN was not available.  </t>
  </si>
  <si>
    <t xml:space="preserve">Shortly after turning on the rear window defroster the vehicle interior began to fill with a strong electrical burning odor and then within about 30 seconds the back glass shattered with a loud pop that was very startling and distracting.  I took photos but plan to have the window replaced as soon as possible since I need it to get to work.  This happened while driving at a slow speed but if it had happened at high speed then it could have caused me to swerve and lead to an accident.  I called the Ford dealer and they were not aware of this being a problem.  However, the retail glass repair shop said that they frequently see this issue with F-150s.  The vehicle has not been inspected by manufacturer, police, insurance representatives or others.  Aside from the electrical burning smell there were no indications the impending glass shattering. I did some internet searching and found that many ofther F150 owners have had the exact same issue and all report that it occurred when the rear window defroster was activated.  </t>
  </si>
  <si>
    <t xml:space="preserve">F-150 - 2015. Shortly after turning on the rear window defroster the vehicle interior began to fill with a strong electrical burning odor and then within about 30 seconds the back glass shattered with a loud pop that was very startling and distracting.  I took photos but plan to have the window replaced as soon as possible since I need it to get to work.  This happened while driving at a slow speed but if it had happened at high speed then it could have caused me to swerve and lead to an accident.  I called the Ford dealer and they were not aware of this being a problem.  However, the retail glass repair shop said that they frequently see this issue with F-150s.  The vehicle has not been inspected by manufacturer, police, insurance representatives or others.  Aside from the electrical burning smell there were no indications the impending glass shattering. I did some internet searching and found that many ofther F150 owners have had the exact same issue and all report that it occurred when the rear window defroster was activated.  </t>
  </si>
  <si>
    <t>Driver side door will make a loud clank everytime you open the door as if it is coming off the hinge. The driver side window will no longer go down properly. The driver side door lock won't open with the key fab but the key only. I took it to ford to be fixed under warranty and they tried to say it wasn't their problem and it isn't covered. They said it was in an accident and it wasn't.They said I had to have the whole door welded back together. I have seen numerous people with this same problem on the same 2020 escape. Are our doors falling off gonna be enough of a safety issue? This started last month.</t>
  </si>
  <si>
    <t>ESCAPE - 2020. Driver side door will make a loud clank everytime you open the door as if it is coming off the hinge. The driver side window will no longer go down properly. The driver side door lock won't open with the key fab but the key only. I took it to ford to be fixed under warranty and they tried to say it wasn't their problem and it isn't covered. They said it was in an accident and it wasn't.They said I had to have the whole door welded back together. I have seen numerous people with this same problem on the same 2020 escape. Are our doors falling off gonna be enough of a safety issue? This started last month.</t>
  </si>
  <si>
    <t>The contact owns a 2020 Ford Escape. The contact stated that upon opening the driverâ€™s side door, a popping sound was coming from the vehicle. The vehicle was taken to a dealer where the contact was informed that the spot weld on the front driverâ€™s side door had fractured at the check arm attachment point. The contact then took the vehicle to two other independent mechanics who provided the same results and provided an estimate for repair. The manufacturer was not notified the failure. The vehicle was not repaired. The failure mileage was 39,000.</t>
  </si>
  <si>
    <t>Hines Park Ford</t>
  </si>
  <si>
    <t>ESCAPE - 2020. The contact owns a 2020 Ford Escape. The contact stated that upon opening the driverâ€™s side door, a popping sound was coming from the vehicle. The vehicle was taken to a dealer where the contact was informed that the spot weld on the front driverâ€™s side door had fractured at the check arm attachment point. The contact then took the vehicle to two other independent mechanics who provided the same results and provided an estimate for repair. The manufacturer was not notified the failure. The vehicle was not repaired. The failure mileage was 39,000.</t>
  </si>
  <si>
    <t>1FMCU0H60LU</t>
  </si>
  <si>
    <t>The contact owns a 2020 Ford Escape. The contact stated that the driver's side hinge had fractured. The contact stated that there were three holes in the door. While opening and closing the door, there was an abnormal popping sound heard. Additionally, the window failed to roll down completely. There were no warning lights illuminated. The vehicle was taken to the local dealer where it was diagnosed that the door and hinges needed to be replaced. The mechanic informed the contact that the repair was not covered under warranty. The vehicle was not repaired. The manufacturer was contacted and provided a case number. The contact was referred to the NHTSA Hotline for assistance. The failure mileage was approximately 42,000.</t>
  </si>
  <si>
    <t>Sunny King Ford</t>
  </si>
  <si>
    <t>ESCAPE - 2020. The contact owns a 2020 Ford Escape. The contact stated that the driver's side hinge had fractured. The contact stated that there were three holes in the door. While opening and closing the door, there was an abnormal popping sound heard. Additionally, the window failed to roll down completely. There were no warning lights illuminated. The vehicle was taken to the local dealer where it was diagnosed that the door and hinges needed to be replaced. The mechanic informed the contact that the repair was not covered under warranty. The vehicle was not repaired. The manufacturer was contacted and provided a case number. The contact was referred to the NHTSA Hotline for assistance. The failure mileage was approximately 42,000.</t>
  </si>
  <si>
    <t>1FAHP2MK6EG</t>
  </si>
  <si>
    <t>The contact owns a 2014 Ford Taurus. The contact stated that the rear passengerâ€™s side door failed to close fully. The contact also noticed corrosion inside the license plate light. The contact called the local dealer and made them aware of the failure. The vehicle was not diagnosed or repaired. Upon investigation, the contact associated the failure with NHTSA Campaign Number: 14V285000 (Exterior Lighting) and Manufacturer Recall Number: 20S30/15S16/16S30 however, the VIN was not included. The manufacturer had been informed of the failure. The failure mileage was 84,131.</t>
  </si>
  <si>
    <t>Grieco Ford of Delray Beach</t>
  </si>
  <si>
    <t>TAURUS - 2014. The contact owns a 2014 Ford Taurus. The contact stated that the rear passengerâ€™s side door failed to close fully. The contact also noticed corrosion inside the license plate light. The contact called the local dealer and made them aware of the failure. The vehicle was not diagnosed or repaired. Upon investigation, the contact associated the failure with NHTSA Campaign Number: 14V285000 (Exterior Lighting) and Manufacturer Recall Number: 20S30/15S16/16S30 however, the VIN was not included. The manufacturer had been informed of the failure. The failure mileage was 84,131.</t>
  </si>
  <si>
    <t>PH - TAURUS POLICE INTERCEPTOR - SEDAN (NA-CAP)</t>
  </si>
  <si>
    <t>While driving at highway speed, about 70 mph, passenger side window pillar trim separated and flew off of a 2016 Ford Explorer Limited.  Do not know if part hit other vehicles.  Vehicle has approx 78,000 miles.</t>
  </si>
  <si>
    <t>EXPLORER - 2016. While driving at highway speed, about 70 mph, passenger side window pillar trim separated and flew off of a 2016 Ford Explorer Limited.  Do not know if part hit other vehicles.  Vehicle has approx 78,000 miles.</t>
  </si>
  <si>
    <t>1FATP8EM3H5</t>
  </si>
  <si>
    <t>While on the freeway, my passenger door unlatches and opens. The warning indicator goes off that a door is open and it is free from the locking mechanism, requiring the door be opened and pulled closed while in motion. The door has done this repeatedly for over a year. Most recently, it opened and almost hit another vehicle on the road. This is incredibly dangerous and a panic inducing concern that occurs with no advanced notice. The door has been checked and verified as securely fastened before departing every trip and it still happens.</t>
  </si>
  <si>
    <t>MUSTANG - 2017. While on the freeway, my passenger door unlatches and opens. The warning indicator goes off that a door is open and it is free from the locking mechanism, requiring the door be opened and pulled closed while in motion. The door has done this repeatedly for over a year. Most recently, it opened and almost hit another vehicle on the road. This is incredibly dangerous and a panic inducing concern that occurs with no advanced notice. The door has been checked and verified as securely fastened before departing every trip and it still happens.</t>
  </si>
  <si>
    <t>2FMPK4K84HB</t>
  </si>
  <si>
    <t xml:space="preserve">Within the past few weeks I recall hearing an explosive sound while driving. I pulled over to assess the situation but could not see any obvious cause of the loud noise.  I seldom open the moon roof but when I did I made the connection between the explosive sound and the shattered glass moon roof.   My research shows that there have been many reported incidents of  shattering moon roofs and I would like to know if the manufacturer is liable for the damages. </t>
  </si>
  <si>
    <t xml:space="preserve">EDGE - 2017. Within the past few weeks I recall hearing an explosive sound while driving. I pulled over to assess the situation but could not see any obvious cause of the loud noise.  I seldom open the moon roof but when I did I made the connection between the explosive sound and the shattered glass moon roof.   My research shows that there have been many reported incidents of  shattering moon roofs and I would like to know if the manufacturer is liable for the damages. </t>
  </si>
  <si>
    <t>3FA6P0LU5HR</t>
  </si>
  <si>
    <t xml:space="preserve">Trunk unlatches itself when car is unlocked, has happened when backing out of driveway, it doesnâ€™t do it for a few weeks then starts back up again, </t>
  </si>
  <si>
    <t xml:space="preserve">FUSION - 2017. Trunk unlatches itself when car is unlocked, has happened when backing out of driveway, it doesnâ€™t do it for a few weeks then starts back up again, </t>
  </si>
  <si>
    <t>1FMCU0DZ1LU</t>
  </si>
  <si>
    <t>THE "SPOT WELD" ON THE DRIVERS SIDE DOOR FAILED NOT ALLOWING THE DRIVERS SIDE DOOR TO OPEN OR CLOSE. THIS PROBLEM IS OCCURING ON BOTH THE FORD EDGE AND FORD ESCAPE ACCORDING TO JARRETT'S REPAIR PEOPLE.  MINE IS A 2020 ESCAPE AND CANNOT BE REPAIRED.  FORD WILL NOT ALLOW IT, AND WILL ONLY FIX IT IF IT FALLS UNDER THE 3 YR, 36000 PART OF THE WARRANTY.  MINE IS OUTSIDE OF THE 36 MONTH WARRANTY AND THEY WANT TO BILL ME OVER $2000 TO REPAIR IT BY BUYING A NEW DOOR, NOT ACCEPTABLE.  THIS IS A MANUFACTURER DEFECT AND FORD SHOULD FIX IT, WELDS SHOULD NOT FAIL.</t>
  </si>
  <si>
    <t>ESCAPE - 2020. THE "SPOT WELD" ON THE DRIVERS SIDE DOOR FAILED NOT ALLOWING THE DRIVERS SIDE DOOR TO OPEN OR CLOSE. THIS PROBLEM IS OCCURING ON BOTH THE FORD EDGE AND FORD ESCAPE ACCORDING TO JARRETT'S REPAIR PEOPLE.  MINE IS A 2020 ESCAPE AND CANNOT BE REPAIRED.  FORD WILL NOT ALLOW IT, AND WILL ONLY FIX IT IF IT FALLS UNDER THE 3 YR, 36000 PART OF THE WARRANTY.  MINE IS OUTSIDE OF THE 36 MONTH WARRANTY AND THEY WANT TO BILL ME OVER $2000 TO REPAIR IT BY BUYING A NEW DOOR, NOT ACCEPTABLE.  THIS IS A MANUFACTURER DEFECT AND FORD SHOULD FIX IT, WELDS SHOULD NOT FAIL.</t>
  </si>
  <si>
    <t>Driver A pillar molding flew off and hit the driver's mirror and driver's side window doing 70 mph. Amost resulting in a accident.</t>
  </si>
  <si>
    <t>EXPLORER - 2016. Driver A pillar molding flew off and hit the driver's mirror and driver's side window doing 70 mph. Amost resulting in a accident.</t>
  </si>
  <si>
    <t xml:space="preserve">My Ford Explorer 2016 windshield outer trim fell off while driving causing major danger on the highway. </t>
  </si>
  <si>
    <t xml:space="preserve">EXPLORER - 2016. My Ford Explorer 2016 windshield outer trim fell off while driving causing major danger on the highway. </t>
  </si>
  <si>
    <t>A Piller trim came flying off on the highway.</t>
  </si>
  <si>
    <t>EXPLORER - 2018. A Piller trim came flying off on the highway.</t>
  </si>
  <si>
    <t>1FT7X2B69ME</t>
  </si>
  <si>
    <t>While driving, rear window spontaneously exploded. Entire glass broke out of frame. Not while hitting bump or any other unusual concussions made to vehicle. No rear defroster on.  Car has under 5,000 miles.  We had for over 2 years, only used rarely.</t>
  </si>
  <si>
    <t>F-250 - 2021. While driving, rear window spontaneously exploded. Entire glass broke out of frame. Not while hitting bump or any other unusual concussions made to vehicle. No rear defroster on.  Car has under 5,000 miles.  We had for over 2 years, only used rarely.</t>
  </si>
  <si>
    <t>1FM5K8D84HG</t>
  </si>
  <si>
    <t xml:space="preserve">The windshield trim, A post, drivers side is loose and in jeopardy of falling off. I am going to have this repaired. But, should this come off during driving it could affect another driver. I have seen multiple vehicles like mine missing these pieces. Please investigate and see if a recall is needed to avoid accidents on our freeways. </t>
  </si>
  <si>
    <t xml:space="preserve">EXPLORER - 2017. The windshield trim, A post, drivers side is loose and in jeopardy of falling off. I am going to have this repaired. But, should this come off during driving it could affect another driver. I have seen multiple vehicles like mine missing these pieces. Please investigate and see if a recall is needed to avoid accidents on our freeways. </t>
  </si>
  <si>
    <t>1FM5K7D84DG</t>
  </si>
  <si>
    <t>The trim on the front windshield blows off constantly at highway speeds. Iâ€™ve had this car for a little over a year now and weâ€™ve already replaced it four different times. Every time, it stays on about a month before it detaches and blows off again. The last time, it just barely missed the car behind me. I havenâ€™t replaced it since then because I am terrified the next time it happens, a motorcyclist will be behind me and it could hit them and cause a fatal accident. This is a SERIOUS issue that needs addressed! I should not be scared to drive my car over 45 MPH for fear of causing a serious accident!   On top of that, not replacing it means it now leaks into my car when it rains. I love my explorer but the trim on it is absolute garbage..</t>
  </si>
  <si>
    <t>EXPLORER - 2013. The trim on the front windshield blows off constantly at highway speeds. Iâ€™ve had this car for a little over a year now and weâ€™ve already replaced it four different times. Every time, it stays on about a month before it detaches and blows off again. The last time, it just barely missed the car behind me. I havenâ€™t replaced it since then because I am terrified the next time it happens, a motorcyclist will be behind me and it could hit them and cause a fatal accident. This is a SERIOUS issue that needs addressed! I should not be scared to drive my car over 45 MPH for fear of causing a serious accident!   On top of that, not replacing it means it now leaks into my car when it rains. I love my explorer but the trim on it is absolute garbage..</t>
  </si>
  <si>
    <t>The passenger side window trim flew off on the expressway. Barely missing the vehicle behind. The drivers side trim looks as if it's becoming detached also.</t>
  </si>
  <si>
    <t>EXPLORER - 2015. The passenger side window trim flew off on the expressway. Barely missing the vehicle behind. The drivers side trim looks as if it's becoming detached also.</t>
  </si>
  <si>
    <t xml:space="preserve">The tailgate with no apparent reason or indication all of a sudden failed to latch.  The latches on both sides of the tailgate would no longer engage the pin that holds the tail gate in place.  There is no way to secure cargo or equipment is side the cargo bed as the tailgate will not hold the tailgate up and keep secured and closed.  It appears that Ford will not cover the electronic tailgate door latches but just the electrical components that control the electronic release.  The latching mechanism should also be replaced along with the electronic wiring.    This is a safety concern because if I carrying any type of cargo.  The cargo may leave the truck bed.    In Addition, if pulling a trailer or RV in which in my case.  I have a RV trailer (5th wheel) .  The tailgate may open while towing and cause damage to the truck and RV.    I just so happened was towing my RV 5th wheel just prior to and  before my initial experience In early January of 2023.  I dropped the rv to it's intended spot/location, and attempted to close the tailgate.  Then, discovered the tailgate would not secure closed to the tailgate latches.    There is no way to adjust or self-fix or correct the.  There is no other damage to the tailgate other than the tailgate latches failing to engage and secure the tailgate in its closed upright .position.   </t>
  </si>
  <si>
    <t xml:space="preserve">F-350 - 2020. The tailgate with no apparent reason or indication all of a sudden failed to latch.  The latches on both sides of the tailgate would no longer engage the pin that holds the tail gate in place.  There is no way to secure cargo or equipment is side the cargo bed as the tailgate will not hold the tailgate up and keep secured and closed.  It appears that Ford will not cover the electronic tailgate door latches but just the electrical components that control the electronic release.  The latching mechanism should also be replaced along with the electronic wiring.    This is a safety concern because if I carrying any type of cargo.  The cargo may leave the truck bed.    In Addition, if pulling a trailer or RV in which in my case.  I have a RV trailer (5th wheel) .  The tailgate may open while towing and cause damage to the truck and RV.    I just so happened was towing my RV 5th wheel just prior to and  before my initial experience In early January of 2023.  I dropped the rv to it's intended spot/location, and attempted to close the tailgate.  Then, discovered the tailgate would not secure closed to the tailgate latches.    There is no way to adjust or self-fix or correct the.  There is no other damage to the tailgate other than the tailgate latches failing to engage and secure the tailgate in its closed upright .position.   </t>
  </si>
  <si>
    <t>Driver side windshield trim detached from vehicle while driving at highway speed. Do not have the actual trim, have photographs of the A-post where trim detached. Safety of other drivers at risk due to part flying off vehicle at highway speeds. A quick Google search shows this as an issue for many drivers. No inspection of the issue completed. No warning lamps or messages. Rubber trim around windshield began to degrade and rattle could be heard on occasion at highway speeds.</t>
  </si>
  <si>
    <t>EXPLORER - 2017. Driver side windshield trim detached from vehicle while driving at highway speed. Do not have the actual trim, have photographs of the A-post where trim detached. Safety of other drivers at risk due to part flying off vehicle at highway speeds. A quick Google search shows this as an issue for many drivers. No inspection of the issue completed. No warning lamps or messages. Rubber trim around windshield began to degrade and rattle could be heard on occasion at highway speeds.</t>
  </si>
  <si>
    <t>1FMCU9H61LU</t>
  </si>
  <si>
    <t xml:space="preserve">Drivers door started making grinding noise when opening and shutting. Found all six spot welds broke. Car has less than 29000 miles on it and just out of warranty. Dealer said Ford wants the door replaced. Cost me 1,880.00 dollars to replace. Highway robbery!.  [XXX]  INFORMATION Redacted PURSUANT TO THE FREEDOM OF INFORMATION ACT (FOIA), 5 U.S.C. 552(B)(6). </t>
  </si>
  <si>
    <t xml:space="preserve">ESCAPE - 2020. Drivers door started making grinding noise when opening and shutting. Found all six spot welds broke. Car has less than 29000 miles on it and just out of warranty. Dealer said Ford wants the door replaced. Cost me 1,880.00 dollars to replace. Highway robbery!.  [XXX]  INFORMATION Redacted PURSUANT TO THE FREEDOM OF INFORMATION ACT (FOIA), 5 U.S.C. 552(B)(6). </t>
  </si>
  <si>
    <t>1FM5K7B87DG</t>
  </si>
  <si>
    <t xml:space="preserve">Side pillar flew off while driving </t>
  </si>
  <si>
    <t xml:space="preserve">EXPLORER - 2013. Side pillar flew off while driving </t>
  </si>
  <si>
    <t>1FDUF5GT5DE</t>
  </si>
  <si>
    <t>Entry/exit steps failed.  While exiting the coach, the entry/exit steps collapsed.  I almost fell out of the coach while exiting.</t>
  </si>
  <si>
    <t>SIDE STEP | DETACHED</t>
  </si>
  <si>
    <t>F-550 - 2013. Entry/exit steps failed.  While exiting the coach, the entry/exit steps collapsed.  I almost fell out of the coach while exiting.</t>
  </si>
  <si>
    <t>1FM5K7B84DG</t>
  </si>
  <si>
    <t>The front windshield trim starting flapping and hitting my side window and windshield while driving approximately 65 miles an hour.  At first I had no idea what the loud noise was. Something was in my eye sight hitting my window and windshield.  I did not know what was happening, it was very startling and scary!  I was in  traffic. I pulled over as soon as I could, trying to avoid getting hit by other vehicles. When I was able to get out, I saw the trim had come loose. I taped it so I could continue on my trip.  It is very frightening and unsafe while in traffic.  The other side of the windshield trim is now coming out.  I fear that the windshield is not secure.  A couple of months ago, I received a letter about this problem in the mail.  We made an appt. with Ford dealer to get it fixed.  I had to cancel that appt. due to an emergency.  I contacted the dealer last week and said I could now bring the Explorer in to get it fixed.  I was told that there has never been a recall or any letters addressing this problem sent out to owners.  I DID receive a letter several months ago, my husband took the letter to Ford when he scheduled the original appt. and the dealer kept it as reference!  Now I am told that a letter about this windshield trim has never existed!  I will take my Explorer to a dealer and get it repaired, letter or no letter.  I feel like Ford is not being totally honest with me about an unsafe problem.</t>
  </si>
  <si>
    <t>EXPLORER - 2013. The front windshield trim starting flapping and hitting my side window and windshield while driving approximately 65 miles an hour.  At first I had no idea what the loud noise was. Something was in my eye sight hitting my window and windshield.  I did not know what was happening, it was very startling and scary!  I was in  traffic. I pulled over as soon as I could, trying to avoid getting hit by other vehicles. When I was able to get out, I saw the trim had come loose. I taped it so I could continue on my trip.  It is very frightening and unsafe while in traffic.  The other side of the windshield trim is now coming out.  I fear that the windshield is not secure.  A couple of months ago, I received a letter about this problem in the mail.  We made an appt. with Ford dealer to get it fixed.  I had to cancel that appt. due to an emergency.  I contacted the dealer last week and said I could now bring the Explorer in to get it fixed.  I was told that there has never been a recall or any letters addressing this problem sent out to owners.  I DID receive a letter several months ago, my husband took the letter to Ford when he scheduled the original appt. and the dealer kept it as reference!  Now I am told that a letter about this windshield trim has never existed!  I will take my Explorer to a dealer and get it repaired, letter or no letter.  I feel like Ford is not being totally honest with me about an unsafe problem.</t>
  </si>
  <si>
    <t>1FM5K7F86KG</t>
  </si>
  <si>
    <t xml:space="preserve">Passenger side window trim blew off at highway speed without warning. Have not had it to the dealer yet as this appears to be a problem for the Explorer. I am not sure where the piece ended up. There was not a vehicle immediately behind the car so I donâ€™t believe it struck anyone. </t>
  </si>
  <si>
    <t xml:space="preserve">EXPLORER - 2019. Passenger side window trim blew off at highway speed without warning. Have not had it to the dealer yet as this appears to be a problem for the Explorer. I am not sure where the piece ended up. There was not a vehicle immediately behind the car so I donâ€™t believe it struck anyone. </t>
  </si>
  <si>
    <t>3LN6L2J97FR</t>
  </si>
  <si>
    <t xml:space="preserve">The contact owns a 2015 Lincoln MKZ. The contact stated that after entering the vehicle, the driverâ€™s side door failed to close securely. The contact held the door closed while driving. There were no warning lights illuminated. The vehicle was taken to an independent mechanic who referred the contact to the dealer for assistance. The contact called the local dealer who was unable to determine the cause of the failure. The vehicle was not diagnosed or repaired. The manufacturer was contacted and informed the contact to follow the instructions from the dealer. The failure mileage was approximately 72,000.  </t>
  </si>
  <si>
    <t>East West Lincoln</t>
  </si>
  <si>
    <t xml:space="preserve">MKZ - 2015. The contact owns a 2015 Lincoln MKZ. The contact stated that after entering the vehicle, the driverâ€™s side door failed to close securely. The contact held the door closed while driving. There were no warning lights illuminated. The vehicle was taken to an independent mechanic who referred the contact to the dealer for assistance. The contact called the local dealer who was unable to determine the cause of the failure. The vehicle was not diagnosed or repaired. The manufacturer was contacted and informed the contact to follow the instructions from the dealer. The failure mileage was approximately 72,000.  </t>
  </si>
  <si>
    <t>2FMPK4K93JB</t>
  </si>
  <si>
    <t>The glass sunroof has spontaneous wavy cracking throughout 50% of the front portion.  I am concerned about the integrity of the glass, as well as the safety of myself and passengers in the vehicle.  There was no apparent point of impact; it appears to be a tempering/temperature issue. No warning lights, messages, etc. were present. I noticed the issue upon opening the shade screen below the roof, which I haven't opened for a few weeks.  I am not sure of the exact date that the cracking began. I will keep a close eye on it to see if the surface area increases.</t>
  </si>
  <si>
    <t>EDGE - 2018. The glass sunroof has spontaneous wavy cracking throughout 50% of the front portion.  I am concerned about the integrity of the glass, as well as the safety of myself and passengers in the vehicle.  There was no apparent point of impact; it appears to be a tempering/temperature issue. No warning lights, messages, etc. were present. I noticed the issue upon opening the shade screen below the roof, which I haven't opened for a few weeks.  I am not sure of the exact date that the cracking began. I will keep a close eye on it to see if the surface area increases.</t>
  </si>
  <si>
    <t xml:space="preserve">The contact owns a 2016 Ford Fusion. The contact stated the rear driverâ€™s side door failed to latch properly. The contact took the vehicle to the local dealer, where it was diagnosed with needing the rear driverâ€™s side door latch to be replaced. The vehicle was repaired. The contact stated the front driverâ€™s side door failed to latch on 6/20/2023. The vehicle was not diagnosed or repaired. A dealer was not contacted. Upon investigation, the contact associated the failure with NHTSA Campaign Number: 20V177000 (Latches/Locks/Linkages) however, the VIN was not included. The manufacturer had been informed of the failure. The failure mileage was approximately 70,000.  </t>
  </si>
  <si>
    <t>Philpott Ford</t>
  </si>
  <si>
    <t xml:space="preserve">FUSION - 2016. The contact owns a 2016 Ford Fusion. The contact stated the rear driverâ€™s side door failed to latch properly. The contact took the vehicle to the local dealer, where it was diagnosed with needing the rear driverâ€™s side door latch to be replaced. The vehicle was repaired. The contact stated the front driverâ€™s side door failed to latch on 6/20/2023. The vehicle was not diagnosed or repaired. A dealer was not contacted. Upon investigation, the contact associated the failure with NHTSA Campaign Number: 20V177000 (Latches/Locks/Linkages) however, the VIN was not included. The manufacturer had been informed of the failure. The failure mileage was approximately 70,000.  </t>
  </si>
  <si>
    <t xml:space="preserve">Passenger door suddenly opens at highway speed (over 70 mph), requiring very dangerous manoeuvres to stop and close it again. This happened 6 times in 4 hours of travel. </t>
  </si>
  <si>
    <t xml:space="preserve">MUSTANG - 2015. Passenger door suddenly opens at highway speed (over 70 mph), requiring very dangerous manoeuvres to stop and close it again. This happened 6 times in 4 hours of travel. </t>
  </si>
  <si>
    <t xml:space="preserve">Door guide hinge failed where the guide hinge is "welded" (glued) to the internal frame of the door, causing the door to sometimes not to close, window to stop lowering, and inoperable lock. Shockingly not covered under warranty </t>
  </si>
  <si>
    <t xml:space="preserve">ESCAPE - 2020. Door guide hinge failed where the guide hinge is "welded" (glued) to the internal frame of the door, causing the door to sometimes not to close, window to stop lowering, and inoperable lock. Shockingly not covered under warranty </t>
  </si>
  <si>
    <t>The contact owns a 2020 Ford Escape. The contact stated that the driver's side door hinge welds were fractured. While opening and closing the door, there was an abnormal popping sound heard. Additionally, the window failed to roll down completely. There were no warning lights illuminated. The vehicle was taken to the local dealer where it was diagnosed that the door and hinges needed to be replaced. The mechanic informed the contact that the repair was not covered under warranty. The vehicle was not repaired. The manufacturer was contacted and provided a case number. The contact was referred to the NHTSA Hotline for assistance. The failure mileage was approximately 35,900.</t>
  </si>
  <si>
    <t>ESCAPE - 2020. The contact owns a 2020 Ford Escape. The contact stated that the driver's side door hinge welds were fractured. While opening and closing the door, there was an abnormal popping sound heard. Additionally, the window failed to roll down completely. There were no warning lights illuminated. The vehicle was taken to the local dealer where it was diagnosed that the door and hinges needed to be replaced. The mechanic informed the contact that the repair was not covered under warranty. The vehicle was not repaired. The manufacturer was contacted and provided a case number. The contact was referred to the NHTSA Hotline for assistance. The failure mileage was approximately 35,900.</t>
  </si>
  <si>
    <t>back ride side door will not latch and stay closed,if aperson was in back seat with door that won't latch that person is in a dangerious position.backing out of drive way door opened  and wouldnot latch shut.</t>
  </si>
  <si>
    <t>FIESTA - 2014. back ride side door will not latch and stay closed,if aperson was in back seat with door that won't latch that person is in a dangerious position.backing out of drive way door opened  and wouldnot latch shut.</t>
  </si>
  <si>
    <t>Over the time of ownership for this Ford Explorer (original owner) the window trim and the gasket under the trim has continued to fall off. The gasket on the passenger side has come out enough to where when you are driving it is slapping the window which is very distracting and unsafe to the driver. Most of the gasket has already ripped off. I contacted Ford and they refused to cover it under the warranty. The trim is a one time use item so to replace it they must break it and it cost over $1000 per Ford. This needs to be a recall item it is unsafe!</t>
  </si>
  <si>
    <t>EXPLORER - 2017. Over the time of ownership for this Ford Explorer (original owner) the window trim and the gasket under the trim has continued to fall off. The gasket on the passenger side has come out enough to where when you are driving it is slapping the window which is very distracting and unsafe to the driver. Most of the gasket has already ripped off. I contacted Ford and they refused to cover it under the warranty. The trim is a one time use item so to replace it they must break it and it cost over $1000 per Ford. This needs to be a recall item it is unsafe!</t>
  </si>
  <si>
    <t>1FM5K8FH4HG</t>
  </si>
  <si>
    <t xml:space="preserve">The contact owns a 2017 Ford Explorer. The contact stated the rear driverâ€™s side door failed to open as needed. The contact took the vehicle to the local dealer, where it was diagnosed with needing the rear driverâ€™s side door latch to be replaced. The vehicle was repaired but the rear passengerâ€™s side door latch experienced a similar failure. The contact took the vehicle to the local dealer, where it was diagnosed with needing the rear passengerâ€™s side door latch to be replaced. The vehicle was not repaired. The manufacturer had been informed of the failure. The failure mileage was approximately 80,000.  </t>
  </si>
  <si>
    <t>Brad Howell Ford</t>
  </si>
  <si>
    <t xml:space="preserve">EXPLORER - 2017. The contact owns a 2017 Ford Explorer. The contact stated the rear driverâ€™s side door failed to open as needed. The contact took the vehicle to the local dealer, where it was diagnosed with needing the rear driverâ€™s side door latch to be replaced. The vehicle was repaired but the rear passengerâ€™s side door latch experienced a similar failure. The contact took the vehicle to the local dealer, where it was diagnosed with needing the rear passengerâ€™s side door latch to be replaced. The vehicle was not repaired. The manufacturer had been informed of the failure. The failure mileage was approximately 80,000.  </t>
  </si>
  <si>
    <t>The contact owns a 2015 Ford Explorer. The contact stated while driving approximately 70 MPH, the contact heard an abnormal banging sound against the passengerâ€™s side window. The contact thought that road debris had been kicked up and struck the vehicle. The contact stated that she heard an abnormal wind rushing noise coming from the top of the passengerâ€™s side door. The contact stopped the vehicle and realized that a part of the door trim panel had detached from the vehicle and struck the vehicle. The contact had not taken the vehicle to a local dealer and the vehicle had not been diagnosed or repaired. The manufacturer had been informed of the failure. The contact researched online and related the failure to NHTSA Action Number: PE23001 (Structure). The failure mileage was approximately 55,000.</t>
  </si>
  <si>
    <t>EXPLORER - 2015. The contact owns a 2015 Ford Explorer. The contact stated while driving approximately 70 MPH, the contact heard an abnormal banging sound against the passengerâ€™s side window. The contact thought that road debris had been kicked up and struck the vehicle. The contact stated that she heard an abnormal wind rushing noise coming from the top of the passengerâ€™s side door. The contact stopped the vehicle and realized that a part of the door trim panel had detached from the vehicle and struck the vehicle. The contact had not taken the vehicle to a local dealer and the vehicle had not been diagnosed or repaired. The manufacturer had been informed of the failure. The contact researched online and related the failure to NHTSA Action Number: PE23001 (Structure). The failure mileage was approximately 55,000.</t>
  </si>
  <si>
    <t xml:space="preserve">Since first taking delivery of the vehicle, the front windshield has exhibited poor visibility and significant glare, especially in rain during the evening/night, due to what appears to be a film of some sort.   The windshield impairs visibility to the extent that it scares me to drive in rain, producing a sort of cataract effect on your vision.   My local Ford dealer in Louisiana attempted to address by replacing the windshield wipers and cleaning the windshield on at least three separate occasions over the course of six months, yet the issue persists. Like another complainant with the same issue (NHTSA ID no. 11524402), Ford stored my truck for months while awaiting chips to finish the vehicle.   As of 6/21/23, my local dealer is communicating with corporate Ford regarding windshield replacement. </t>
  </si>
  <si>
    <t xml:space="preserve">F-150 - 2022. Since first taking delivery of the vehicle, the front windshield has exhibited poor visibility and significant glare, especially in rain during the evening/night, due to what appears to be a film of some sort.   The windshield impairs visibility to the extent that it scares me to drive in rain, producing a sort of cataract effect on your vision.   My local Ford dealer in Louisiana attempted to address by replacing the windshield wipers and cleaning the windshield on at least three separate occasions over the course of six months, yet the issue persists. Like another complainant with the same issue (NHTSA ID no. 11524402), Ford stored my truck for months while awaiting chips to finish the vehicle.   As of 6/21/23, my local dealer is communicating with corporate Ford regarding windshield replacement. </t>
  </si>
  <si>
    <t>At around 66,000, I opened the driver's side door and noticed a popping sound when the door opened wide. I investigated a bit and noticed the door welds were cracked. The workaround was to only open the driver's side door slightly when entering and exiting. Then the driver's side window began behaving erratically. It could lower slightly but then may roll back up or roll all the way down without human intervention. Then, if it was lowered, you may have to help guide the window back up to the top using the button and pulling the window upward.   I do not know if this issue affects the integrity of the door, and if it is at risk of becoming dislodged. I took it to Ford who wanted to charge me to replace the door, which I have not yet done.   There is a communication number and an NHTSA ID number, but so far Ford is not doing the right thing by having a recall for this defective engineering and safety issue.   NHTSA ID Number:Â 10201603 Manufacturer Communication Number:Â SSM 50150</t>
  </si>
  <si>
    <t>ESCAPE - 2020. At around 66,000, I opened the driver's side door and noticed a popping sound when the door opened wide. I investigated a bit and noticed the door welds were cracked. The workaround was to only open the driver's side door slightly when entering and exiting. Then the driver's side window began behaving erratically. It could lower slightly but then may roll back up or roll all the way down without human intervention. Then, if it was lowered, you may have to help guide the window back up to the top using the button and pulling the window upward.   I do not know if this issue affects the integrity of the door, and if it is at risk of becoming dislodged. I took it to Ford who wanted to charge me to replace the door, which I have not yet done.   There is a communication number and an NHTSA ID number, but so far Ford is not doing the right thing by having a recall for this defective engineering and safety issue.   NHTSA ID Number:Â 10201603 Manufacturer Communication Number:Â SSM 50150</t>
  </si>
  <si>
    <t xml:space="preserve">The contact owns a 2020 Ford Escape. The contact stated that while opening and closing the driver's side door, there was an abnormal crunching sound coming from the door. The contact stated that he observed that the welds on the door and the check arm were fractured. The contact stated that the driver's side window no longer raised or lowered as designed. The contact had taken the vehicle to a local dealer, where it was diagnosed and determined that the driver's side door needed to be replaced. The vehicle was repaired. The manufacturer had not been informed of the failure. The failure mileage was approximately 40,000.  </t>
  </si>
  <si>
    <t xml:space="preserve">ESCAPE - 2020. The contact owns a 2020 Ford Escape. The contact stated that while opening and closing the driver's side door, there was an abnormal crunching sound coming from the door. The contact stated that he observed that the welds on the door and the check arm were fractured. The contact stated that the driver's side window no longer raised or lowered as designed. The contact had taken the vehicle to a local dealer, where it was diagnosed and determined that the driver's side door needed to be replaced. The vehicle was repaired. The manufacturer had not been informed of the failure. The failure mileage was approximately 40,000.  </t>
  </si>
  <si>
    <t xml:space="preserve">The contact owns a 2016 Ford Explorer. The contact stated while driving 55 MPH, the front driverâ€™s and passengerâ€™s side pillar covers detached from the vehicle. The vehicle was taken to the dealer and the contact was informed that the vehicle was previously repaired under NHTSA Campaign Number: 21V316000 (Structure) and stated that the pillar covers were not a part of the repair. The vehicle was not repaired. The manufacturer was contacted and referred the contact to the NHTSA Hotline. The approximate failure mileage was 100,000. </t>
  </si>
  <si>
    <t xml:space="preserve">Five state Ford </t>
  </si>
  <si>
    <t xml:space="preserve">EXPLORER - 2016. The contact owns a 2016 Ford Explorer. The contact stated while driving 55 MPH, the front driverâ€™s and passengerâ€™s side pillar covers detached from the vehicle. The vehicle was taken to the dealer and the contact was informed that the vehicle was previously repaired under NHTSA Campaign Number: 21V316000 (Structure) and stated that the pillar covers were not a part of the repair. The vehicle was not repaired. The manufacturer was contacted and referred the contact to the NHTSA Hotline. The approximate failure mileage was 100,000. </t>
  </si>
  <si>
    <t>1FM5K8F80EG</t>
  </si>
  <si>
    <t xml:space="preserve">Bought the vehicle used from a dealership. The windshield wobbles at highways speeds. Noticed today that the trim on the left side of the vehicle is detached partially. Dealership will not do anything to resolve the issue. Serious safety concern. </t>
  </si>
  <si>
    <t>WINDSHIELD | LOOSEN</t>
  </si>
  <si>
    <t xml:space="preserve">EXPLORER - 2014. Bought the vehicle used from a dealership. The windshield wobbles at highways speeds. Noticed today that the trim on the left side of the vehicle is detached partially. Dealership will not do anything to resolve the issue. Serious safety concern. </t>
  </si>
  <si>
    <t>The Panoramic Vista Glass Sunroof on my 2015 Ford Edge shows many cracks along the front edge of the glass for no apparent reasons.  This was discovered recently on a calm cloudy day. I've attached some pictures at different angles.   This roof has the potential to explode if going on a high speed.  I'm surprise to discovered that their is no recall issue for this model, but on other Ford Models with Panoramic Glass Sunroof.  Please investigate and add this Make/Model to Ford Panoramic Vista Glass Sunfoof Recall List.  No vehicle should have a roof top crack for no apparent reason. I'm afraid to even open the soft divider separating the car riders from the glass sunroof.</t>
  </si>
  <si>
    <t>EDGE - 2015. The Panoramic Vista Glass Sunroof on my 2015 Ford Edge shows many cracks along the front edge of the glass for no apparent reasons.  This was discovered recently on a calm cloudy day. I've attached some pictures at different angles.   This roof has the potential to explode if going on a high speed.  I'm surprise to discovered that their is no recall issue for this model, but on other Ford Models with Panoramic Glass Sunroof.  Please investigate and add this Make/Model to Ford Panoramic Vista Glass Sunfoof Recall List.  No vehicle should have a roof top crack for no apparent reason. I'm afraid to even open the soft divider separating the car riders from the glass sunroof.</t>
  </si>
  <si>
    <t>opened driver side door making a popping noise coming from stop arm. found that spot welds broken off and stop arm will not allow me to open door not allowing me access to get into driver side door. found  ssm 50150 on the internet. this is a safety issue and needs to be a recall.</t>
  </si>
  <si>
    <t>ESCAPE - 2020. opened driver side door making a popping noise coming from stop arm. found that spot welds broken off and stop arm will not allow me to open door not allowing me access to get into driver side door. found  ssm 50150 on the internet. this is a safety issue and needs to be a recall.</t>
  </si>
  <si>
    <t xml:space="preserve">The windshield trim panel on passenger side suddenly flew off while I was driving on the highway.  Apparently this is a focus of investigation already (Investigation: PE 23-001). </t>
  </si>
  <si>
    <t xml:space="preserve">EXPLORER - 2016. The windshield trim panel on passenger side suddenly flew off while I was driving on the highway.  Apparently this is a focus of investigation already (Investigation: PE 23-001). </t>
  </si>
  <si>
    <t>Rear window exploded sitting in my closed garage. Did a lot of research on it and apparently this has been happening to numerous people dating back to 2010 on all the f series picks. FORD refuses to issue a recall. CHILDREN CAN BE HURT BY THIS. SOMETHING MUST BE DONE.</t>
  </si>
  <si>
    <t>F-150 - 2017. Rear window exploded sitting in my closed garage. Did a lot of research on it and apparently this has been happening to numerous people dating back to 2010 on all the f series picks. FORD refuses to issue a recall. CHILDREN CAN BE HURT BY THIS. SOMETHING MUST BE DONE.</t>
  </si>
  <si>
    <t>The tailgate unlocks on its own and becomes unlatched on its own.  It is unpredictable but has happened at least once when coming to a stop (still in gear) and once when sitting with the engine off, after having come to a stop.  My dogs ride in the back so they could fall out of the vehicle if it occurred while driving; in addition, cargo in the back of the van could fall onto the road if the tailgate came unlatched and opened.  I have not taken the van to a dealer because the nearby Ford dealership has a reputation as not being easy to work with, and I don't know who else would be qualified to work on such a problem.  The "tailgate open" warnings do occur, when the door unlocks/unlatches.  But the lock makes audible noises FREQUENTLY, and it's not always easy to tell if the lock has disengaged or just made a noise.</t>
  </si>
  <si>
    <t>TRANSIT CONNECT - 2014. The tailgate unlocks on its own and becomes unlatched on its own.  It is unpredictable but has happened at least once when coming to a stop (still in gear) and once when sitting with the engine off, after having come to a stop.  My dogs ride in the back so they could fall out of the vehicle if it occurred while driving; in addition, cargo in the back of the van could fall onto the road if the tailgate came unlatched and opened.  I have not taken the van to a dealer because the nearby Ford dealership has a reputation as not being easy to work with, and I don't know who else would be qualified to work on such a problem.  The "tailgate open" warnings do occur, when the door unlocks/unlatches.  But the lock makes audible noises FREQUENTLY, and it's not always easy to tell if the lock has disengaged or just made a noise.</t>
  </si>
  <si>
    <t>1FMEE5DP3ML</t>
  </si>
  <si>
    <t>Windshield wipers are very slow when set to high speed. On the highest setting they are going the same speed as other vehicles low speed setting. During heavier rain visibility is near zero in the Bronco when it wouldnâ€™t be in other vehicles.</t>
  </si>
  <si>
    <t>BRONCO - 2021. Windshield wipers are very slow when set to high speed. On the highest setting they are going the same speed as other vehicles low speed setting. During heavier rain visibility is near zero in the Bronco when it wouldnâ€™t be in other vehicles.</t>
  </si>
  <si>
    <t xml:space="preserve">While driving on Freeway 10 on June 23, 2023 around the Palm Springs area the passenger windshield side panel flew off. There were considerable wind gusts while driving at average traffic speed around 70 mph. The driver windshield side panel flew off on June 2020 on the same freeway also during wind gusts. I fixed the driver side panel by ordering a replacement part and used additional epoxy reinforcement which proved more effective than just original affixing as the part still remains affixed in place. </t>
  </si>
  <si>
    <t xml:space="preserve">EXPLORER - 2016. While driving on Freeway 10 on June 23, 2023 around the Palm Springs area the passenger windshield side panel flew off. There were considerable wind gusts while driving at average traffic speed around 70 mph. The driver windshield side panel flew off on June 2020 on the same freeway also during wind gusts. I fixed the driver side panel by ordering a replacement part and used additional epoxy reinforcement which proved more effective than just original affixing as the part still remains affixed in place. </t>
  </si>
  <si>
    <t>1FT8W3BT0CE</t>
  </si>
  <si>
    <t>The contact owns a 2012 Ford F-350. The contact stated that there was an extreme amount of rust on the vehicle. The vehicle was taken to an independent mechanic where the hood and the front end were replaced, but the failure persisted. The local dealer was not contacted. The vehicle was not diagnosed or repaired. The manufacturer was not contacted. The failure mileage was approximately 42,000.</t>
  </si>
  <si>
    <t>F-350 - 2012. The contact owns a 2012 Ford F-350. The contact stated that there was an extreme amount of rust on the vehicle. The vehicle was taken to an independent mechanic where the hood and the front end were replaced, but the failure persisted. The local dealer was not contacted. The vehicle was not diagnosed or repaired. The manufacturer was not contacted. The failure mileage was approximately 42,000.</t>
  </si>
  <si>
    <t>1FM5K7F80KG</t>
  </si>
  <si>
    <t>Windshield and door trim is coming unglued and flaps while driving normal highway speeds.</t>
  </si>
  <si>
    <t>EXPLORER - 2019. Windshield and door trim is coming unglued and flaps while driving normal highway speeds.</t>
  </si>
  <si>
    <t>1FM5K8GTXEG</t>
  </si>
  <si>
    <t xml:space="preserve">I was driving several months back and heard a strange noise. I was on an interstate so I could not pull over but then suddenly I heard a very loud crack. I thought maybe something in the road had hit my car. Then a driver came alongside me in the other lane and he was yelling and pointing and seemed angry. I felt like it was unsafe to pull over so I waited until the next exit and I got off at the exit. At that time, the driver kept going and did not pull over with me. But as soon as I got out of my car, I saw what had happened. The trim on the side of my windshield had completely come off.   I took it to my local Ford dealership and they fixed it the best they could but they said thereâ€™s not the parts to fix it. Now it looks like my other side might do it as well. And Ford doesnâ€™t seem to know how to fix it.   I feel like the trim piece had hit the car behind me and it could have caused damage to another vehicle. I donâ€™t know because the man didnâ€™t pull over. And now Iâ€™m afraid it might happen again on the other side. Iâ€™m going to put tape over it tomorrow to help secure it. But I feel like this is something that Ford should be aware of and at least be able to fix. </t>
  </si>
  <si>
    <t xml:space="preserve">EXPLORER - 2014. I was driving several months back and heard a strange noise. I was on an interstate so I could not pull over but then suddenly I heard a very loud crack. I thought maybe something in the road had hit my car. Then a driver came alongside me in the other lane and he was yelling and pointing and seemed angry. I felt like it was unsafe to pull over so I waited until the next exit and I got off at the exit. At that time, the driver kept going and did not pull over with me. But as soon as I got out of my car, I saw what had happened. The trim on the side of my windshield had completely come off.   I took it to my local Ford dealership and they fixed it the best they could but they said thereâ€™s not the parts to fix it. Now it looks like my other side might do it as well. And Ford doesnâ€™t seem to know how to fix it.   I feel like the trim piece had hit the car behind me and it could have caused damage to another vehicle. I donâ€™t know because the man didnâ€™t pull over. And now Iâ€™m afraid it might happen again on the other side. Iâ€™m going to put tape over it tomorrow to help secure it. But I feel like this is something that Ford should be aware of and at least be able to fix. </t>
  </si>
  <si>
    <t>1FMDE5BH9ML</t>
  </si>
  <si>
    <t>The contact owns a 2021 Ford Bronco. The contact stated that while driving at various speeds with the front windshield wipers at the low or high position, the windshield wipers slowed down and almost stopped. There were no warning lights illuminated. The vehicle was taken to the local dealer who informed him that the windshield wipers were working as designed. The vehicle was not repaired. The manufacturer was contacted on several occasions and referred the contact to the NHTSA Hotline. The failure mileage was approximately 18,822.</t>
  </si>
  <si>
    <t>Kerns Ford, Inc.</t>
  </si>
  <si>
    <t>BRONCO - 2021. The contact owns a 2021 Ford Bronco. The contact stated that while driving at various speeds with the front windshield wipers at the low or high position, the windshield wipers slowed down and almost stopped. There were no warning lights illuminated. The vehicle was taken to the local dealer who informed him that the windshield wipers were working as designed. The vehicle was not repaired. The manufacturer was contacted on several occasions and referred the contact to the NHTSA Hotline. The failure mileage was approximately 18,822.</t>
  </si>
  <si>
    <t>The contact owns a 2020 Ford Escape. The contact stated that there were three holes in the front driverâ€™s side door. The contact stated that while opening and closing the front driverâ€™s side door, she heard abnormal clunking and popping sound. The contact stated that her son used WD-40 to lubricate the hinge and noticed that the hinge was fractured. Additionally, the contact stated that the driverâ€™s side window failed to roll down completely and the front driverâ€™s side door failed to open or close properly. No warning lights were illuminated. The vehicle was not diagnosed or repaired. Neither the dealer nor the manufacturer was notified of the failure. The failure mileage was approximately 50,000.</t>
  </si>
  <si>
    <t>ESCAPE - 2020. The contact owns a 2020 Ford Escape. The contact stated that there were three holes in the front driverâ€™s side door. The contact stated that while opening and closing the front driverâ€™s side door, she heard abnormal clunking and popping sound. The contact stated that her son used WD-40 to lubricate the hinge and noticed that the hinge was fractured. Additionally, the contact stated that the driverâ€™s side window failed to roll down completely and the front driverâ€™s side door failed to open or close properly. No warning lights were illuminated. The vehicle was not diagnosed or repaired. Neither the dealer nor the manufacturer was notified of the failure. The failure mileage was approximately 50,000.</t>
  </si>
  <si>
    <t>1FTEW1EP2NK</t>
  </si>
  <si>
    <t>The contact owns a 2022 Ford F-150. The contact received notification of NHTSA Campaign Number: 22V842000 (Visibility) however, the part to do the recall repair was not yet available. The contact stated while driving 30 MPH in the rain, the windshield wipers stopped working. There was no warning light illuminated. The contact veered to the side of the road, where he remained until the vehicle was safe to drive. The vehicle was taken to an independent mechanic, where the windshield wiper motor terminals were cleaned, and the motor was reinstalled. The windshield wipers became operable however, the failure recurred three days later. The vehicle was taken to the local dealer, where it was diagnosed that the failure was related to the recall. The vehicle was not repaired. The contact stated that the manufacturer had exceeded a reasonable amount of time for the recall repair. The manufacturer was made aware of the failure and referred the contact to the dealer for assistance. The failure mileage was approximately 7,000. Parts distribution disconnect.</t>
  </si>
  <si>
    <t>Lance Cunningham Ford</t>
  </si>
  <si>
    <t>F-150 - 2022. The contact owns a 2022 Ford F-150. The contact received notification of NHTSA Campaign Number: 22V842000 (Visibility) however, the part to do the recall repair was not yet available. The contact stated while driving 30 MPH in the rain, the windshield wipers stopped working. There was no warning light illuminated. The contact veered to the side of the road, where he remained until the vehicle was safe to drive. The vehicle was taken to an independent mechanic, where the windshield wiper motor terminals were cleaned, and the motor was reinstalled. The windshield wipers became operable however, the failure recurred three days later. The vehicle was taken to the local dealer, where it was diagnosed that the failure was related to the recall. The vehicle was not repaired. The contact stated that the manufacturer had exceeded a reasonable amount of time for the recall repair. The manufacturer was made aware of the failure and referred the contact to the dealer for assistance. The failure mileage was approximately 7,000. Parts distribution disconnect.</t>
  </si>
  <si>
    <t>2FMPK4AP7KB</t>
  </si>
  <si>
    <t>The contact owns a 2019 Ford Edge. The contact stated while driving 75 MPH, the sunroof imploded and shattered inadvertently. The contact stated that the sunroof shade guard was closed at the time of the failure. The contact exited the highway and veered to the side of the roadway. The contact then drove for 40 Minutes to the residence and parked the vehicle. The dealer was notified of the failure and informed the contact that the vehicle was unsafe to drive. The vehicle was not diagnosed nor repaired. The manufacturer was not notified of the failure. The failure mileage was approximately 77,000.</t>
  </si>
  <si>
    <t>Thoroughbred Ford</t>
  </si>
  <si>
    <t>EDGE - 2019. The contact owns a 2019 Ford Edge. The contact stated while driving 75 MPH, the sunroof imploded and shattered inadvertently. The contact stated that the sunroof shade guard was closed at the time of the failure. The contact exited the highway and veered to the side of the roadway. The contact then drove for 40 Minutes to the residence and parked the vehicle. The dealer was notified of the failure and informed the contact that the vehicle was unsafe to drive. The vehicle was not diagnosed nor repaired. The manufacturer was not notified of the failure. The failure mileage was approximately 77,000.</t>
  </si>
  <si>
    <t>5LMJJ3HT1JE</t>
  </si>
  <si>
    <t>Rail Track for to Sunroof breaks. Plastic clips cause the sunroof to stay open and unable to close.  Causes damage to interior when rains  Confirmed by Dealer. Lincoln stated they re-designed the Rail track system but did not offer a recall. Was told "I" have to replace the entire rail track for the moonroof, $4000 to fix.  Yes, It was inspected by a Mechanic.  No warning indicators</t>
  </si>
  <si>
    <t>NAVIGATOR - 2018. Rail Track for to Sunroof breaks. Plastic clips cause the sunroof to stay open and unable to close.  Causes damage to interior when rains  Confirmed by Dealer. Lincoln stated they re-designed the Rail track system but did not offer a recall. Was told "I" have to replace the entire rail track for the moonroof, $4000 to fix.  Yes, It was inspected by a Mechanic.  No warning indicators</t>
  </si>
  <si>
    <t>1FMHK7D83CG</t>
  </si>
  <si>
    <t>The contact owns a 2012 Ford Explorer. The contact stated that while driving approximately 35-40 MPH, the trim around the windshield suddenly detached from the vehicle. The contact took the vehicle to the dealer who confirmed that it was a known failure. The contact was informed that the trim needed to be replaced. The vehicle had not been repaired. The manufacturer was made aware of the failure. The failure mileage was unknown.</t>
  </si>
  <si>
    <t>EXPLORER - 2012. The contact owns a 2012 Ford Explorer. The contact stated that while driving approximately 35-40 MPH, the trim around the windshield suddenly detached from the vehicle. The contact took the vehicle to the dealer who confirmed that it was a known failure. The contact was informed that the trim needed to be replaced. The vehicle had not been repaired. The manufacturer was made aware of the failure. The failure mileage was unknown.</t>
  </si>
  <si>
    <t>The contact owns a 2020 Ford Escape. The contact stated while opening the front driverâ€™s side door, the contact heard an abnormal sound coming from the door and the door was difficult to open. The dealer was contacted and stated that the vehicle needed to be inspected and referred the contact to a local independent mechanic. The vehicle was taken to the independent mechanic and the contact was informed that the check strap on the front driverâ€™s side door had separated from the frame of the vehicle. The contact was informed that the door needed to be replaced. The vehicle was not repaired. The manufacturer was not contacted. The failure mileage was 57,200.</t>
  </si>
  <si>
    <t xml:space="preserve">Airhead Autobody </t>
  </si>
  <si>
    <t>ESCAPE - 2020. The contact owns a 2020 Ford Escape. The contact stated while opening the front driverâ€™s side door, the contact heard an abnormal sound coming from the door and the door was difficult to open. The dealer was contacted and stated that the vehicle needed to be inspected and referred the contact to a local independent mechanic. The vehicle was taken to the independent mechanic and the contact was informed that the check strap on the front driverâ€™s side door had separated from the frame of the vehicle. The contact was informed that the door needed to be replaced. The vehicle was not repaired. The manufacturer was not contacted. The failure mileage was 57,200.</t>
  </si>
  <si>
    <t>1FM5K8DHXGG</t>
  </si>
  <si>
    <t xml:space="preserve">The windshield trim on right side of the car is coming ungluded. Now weather strip is flapping all over the place damaging my passenger window and mirror. I am now noticing trim is coming unglued on drivers side door. I already replaced the passenger door trim a few years back. Please help us consumers by demanding that Ford issue this recall. It is clear this is a defect in their vehicles. </t>
  </si>
  <si>
    <t xml:space="preserve">EXPLORER - 2016. The windshield trim on right side of the car is coming ungluded. Now weather strip is flapping all over the place damaging my passenger window and mirror. I am now noticing trim is coming unglued on drivers side door. I already replaced the passenger door trim a few years back. Please help us consumers by demanding that Ford issue this recall. It is clear this is a defect in their vehicles. </t>
  </si>
  <si>
    <t>3FAHP0HA7BR</t>
  </si>
  <si>
    <t xml:space="preserve">Door handle mechanism made of plastic and breaks, preventing the locking and opening of door from the inside. The inability to leave your car without opening the door from the outside poses a serious safety risk to the driver and passenger in the need to exit a car quickly during emergency situations.  This is a common occurrence from the self-repair videos I found online, and the method of failure and the symptoms of failure seem to be the same.   My failure occurred when trying to pull the handle quickly breaks the plastic latch inside the mechanism and prevents the door from opening upon pulling the handle. </t>
  </si>
  <si>
    <t xml:space="preserve">FUSION - 2011. Door handle mechanism made of plastic and breaks, preventing the locking and opening of door from the inside. The inability to leave your car without opening the door from the outside poses a serious safety risk to the driver and passenger in the need to exit a car quickly during emergency situations.  This is a common occurrence from the self-repair videos I found online, and the method of failure and the symptoms of failure seem to be the same.   My failure occurred when trying to pull the handle quickly breaks the plastic latch inside the mechanism and prevents the door from opening upon pulling the handle. </t>
  </si>
  <si>
    <t>NM0GE9G70H1</t>
  </si>
  <si>
    <t xml:space="preserve">The contact owns a 2017 Ford Transit Connect. The contact stated while driving 60 MPH, the panoramic roof panel detached from the vehicle. The vehicle was not diagnosed or repaired by an independent mechanic or dealer. The contact related the failure to Technical Service Bulletin: 20S22 (Panoramic Roof Panel Repair). The manufacturer was made aware of the failure and referred the contact to file a complaint with the NHTSA Hotline. The failure mileage was approximately 58,373. </t>
  </si>
  <si>
    <t xml:space="preserve">TRANSIT CONNECT - 2017. The contact owns a 2017 Ford Transit Connect. The contact stated while driving 60 MPH, the panoramic roof panel detached from the vehicle. The vehicle was not diagnosed or repaired by an independent mechanic or dealer. The contact related the failure to Technical Service Bulletin: 20S22 (Panoramic Roof Panel Repair). The manufacturer was made aware of the failure and referred the contact to file a complaint with the NHTSA Hotline. The failure mileage was approximately 58,373. </t>
  </si>
  <si>
    <t>1FM5K8GT6JG</t>
  </si>
  <si>
    <t xml:space="preserve">Windshield allows wind noise to come through. components loose scare it might fly off </t>
  </si>
  <si>
    <t xml:space="preserve">EXPLORER - 2018. Windshield allows wind noise to come through. components loose scare it might fly off </t>
  </si>
  <si>
    <t>THE MANUFACTURER WELDS ON THE DOOR CHECK ARM FAILED.  THIS PREVENTED THE DRIVER SIDE DOOR FROM CLOSING.  INSPECTED BY DEALERSHIP AND THEY ACKNOWLEDGED THAT FORD WAS AWARE OF THE PROBLEM.  THEY HAVE HAD MANY SIMILAR FAILURES ON BOTH THE ESCAPE AND EDGE VEHICLES.  FORD HAS SAID THEY WILL NOT MAKE "OUT OF WARRANTY" REPAIRS.  THE REPAIRS ARE AT OWNERS OWN EXPENSE AND FORD WILL NOT ISSUE A RECALL FOR WHAT IS A MANUFACTURING DEFECT.  FORD'S SOLUTION, REPLACE ENTIRE DOOR AND ASSEMBLY. MY OPINION, FACTORY WELDS SHOULD NOT FAIL.</t>
  </si>
  <si>
    <t>ESCAPE - 2020. THE MANUFACTURER WELDS ON THE DOOR CHECK ARM FAILED.  THIS PREVENTED THE DRIVER SIDE DOOR FROM CLOSING.  INSPECTED BY DEALERSHIP AND THEY ACKNOWLEDGED THAT FORD WAS AWARE OF THE PROBLEM.  THEY HAVE HAD MANY SIMILAR FAILURES ON BOTH THE ESCAPE AND EDGE VEHICLES.  FORD HAS SAID THEY WILL NOT MAKE "OUT OF WARRANTY" REPAIRS.  THE REPAIRS ARE AT OWNERS OWN EXPENSE AND FORD WILL NOT ISSUE A RECALL FOR WHAT IS A MANUFACTURING DEFECT.  FORD'S SOLUTION, REPLACE ENTIRE DOOR AND ASSEMBLY. MY OPINION, FACTORY WELDS SHOULD NOT FAIL.</t>
  </si>
  <si>
    <t>1FMCU9F6XLU</t>
  </si>
  <si>
    <t>The check arm door makes a strong creaking/cracking sound as the door is opened and closed. This is believed to be due to cracked spot welds in the check arm assembly. It creates an inability to roll down the window all day and I fear further damage if this is unable to be fixed through a recall.</t>
  </si>
  <si>
    <t>ESCAPE - 2020. The check arm door makes a strong creaking/cracking sound as the door is opened and closed. This is believed to be due to cracked spot welds in the check arm assembly. It creates an inability to roll down the window all day and I fear further damage if this is unable to be fixed through a recall.</t>
  </si>
  <si>
    <t xml:space="preserve">Right passenger door came open while driving and without warning. The door will not latch to secure the door to the car frame in a closed or secure manner. The door has to be secured with a strap until it can repaired appropriately. </t>
  </si>
  <si>
    <t xml:space="preserve">FUSION - 2016. Right passenger door came open while driving and without warning. The door will not latch to secure the door to the car frame in a closed or secure manner. The door has to be secured with a strap until it can repaired appropriately. </t>
  </si>
  <si>
    <t>The contact owns a 2020 Ford Escape. The contact stated that the front driver's side hinge was fractured. The contact stated that there were three holes in the front driverâ€™s side door. Additionally, the contact stated that he heard an abnormal sound when the door weld fractured. The vehicle was taken to the dealer where it was diagnosed that the hinge had fractured from the spot weld and needed to be replaced. The vehicle had not yet been repaired. The contact then stated that he was informed by the dealer that the VIN was included in an unknown recall. The manufacturer was notified of the failure and the contact was advised to call the NHTSA Hotline. The failure mileage was approximately 29,000.</t>
  </si>
  <si>
    <t>Ken Pollock Ford</t>
  </si>
  <si>
    <t>ESCAPE - 2020. The contact owns a 2020 Ford Escape. The contact stated that the front driver's side hinge was fractured. The contact stated that there were three holes in the front driverâ€™s side door. Additionally, the contact stated that he heard an abnormal sound when the door weld fractured. The vehicle was taken to the dealer where it was diagnosed that the hinge had fractured from the spot weld and needed to be replaced. The vehicle had not yet been repaired. The contact then stated that he was informed by the dealer that the VIN was included in an unknown recall. The manufacturer was notified of the failure and the contact was advised to call the NHTSA Hotline. The failure mileage was approximately 29,000.</t>
  </si>
  <si>
    <t xml:space="preserve">Component: Passenger side windshield trim Safety Risk: I was traveling on the interstate between 70-75mph when the trim flew off.  It went directly in the path of the vehicle behind me causing them to swerve.  They nearly hit the vehicle in the left lane by doing so.  Problem confirmed: No, just happened and have not contacted dealership yet Component inspected: No, was destroyed after being run over multiple times in rush hour traffic Warnings, messages, or symptoms:  Just as it was happening there was a clicking or smacking sound then it went.  Maybe 30 seconds between sound and part flying off. </t>
  </si>
  <si>
    <t xml:space="preserve">EXPLORER - 2017. Component: Passenger side windshield trim Safety Risk: I was traveling on the interstate between 70-75mph when the trim flew off.  It went directly in the path of the vehicle behind me causing them to swerve.  They nearly hit the vehicle in the left lane by doing so.  Problem confirmed: No, just happened and have not contacted dealership yet Component inspected: No, was destroyed after being run over multiple times in rush hour traffic Warnings, messages, or symptoms:  Just as it was happening there was a clicking or smacking sound then it went.  Maybe 30 seconds between sound and part flying off. </t>
  </si>
  <si>
    <t>My 2022 Ford Bronco 2 door hard top has wind (air leak) noise where the T-top joins the hard top. The weatherstripping does not properly seal causing wind noise, possible water intrusion (potential mold issue). This wind noise has been brought to the attention of the dealer and Ford's regional field engineer. The wind noise can cause hearing problems but not hearing emergency vehicles, and potential heating loss. The voids in the weather stripping can allow water to enter interior causing a mold issue. The factory has replaced the hard top once, but the issue still persist. This is a common problem with hard top  Broncos.</t>
  </si>
  <si>
    <t>HARDTOP ROOF | WIND NOISE</t>
  </si>
  <si>
    <t>BRONCO - 2022. My 2022 Ford Bronco 2 door hard top has wind (air leak) noise where the T-top joins the hard top. The weatherstripping does not properly seal causing wind noise, possible water intrusion (potential mold issue). This wind noise has been brought to the attention of the dealer and Ford's regional field engineer. The wind noise can cause hearing problems but not hearing emergency vehicles, and potential heating loss. The voids in the weather stripping can allow water to enter interior causing a mold issue. The factory has replaced the hard top once, but the issue still persist. This is a common problem with hard top  Broncos.</t>
  </si>
  <si>
    <t xml:space="preserve">First of all i drive a 2016 Ford Fusion. Two years ago as i was leaving work my back driver's side door swung open and i thought i forgot to shut it. As i went to attempt to shut it it wouldnt close. My boyfriend had to meet me at work and tie it closed with rope that he had. I contacted Ford and they said they would fix it and charged me almost $500. Now just last week as i get into my passenger side of my car, my boyfriend was driving, as i went to shut the door the SAME THING happened! It would not close! What if that door lock had broken as we were driving?? I could of fallen out of the car if i didnt have my seatbelt on?? So i do some research online and go back to Ford in Delray Beach Florida. I see that there has been recalls with this EXACT problem on certain makes and models of Fords! I tell them.that and show the manager and he tells me that MY car vin is not under the recalls! So i tell him than there must be a mistake and my car is supposed to be under that recall and why did I have to pay almost $500 to fix the first door lock that broke?? He looked at me and acted as if he could care less! That is why i am writing you. </t>
  </si>
  <si>
    <t xml:space="preserve">FUSION - 2016. First of all i drive a 2016 Ford Fusion. Two years ago as i was leaving work my back driver's side door swung open and i thought i forgot to shut it. As i went to attempt to shut it it wouldnt close. My boyfriend had to meet me at work and tie it closed with rope that he had. I contacted Ford and they said they would fix it and charged me almost $500. Now just last week as i get into my passenger side of my car, my boyfriend was driving, as i went to shut the door the SAME THING happened! It would not close! What if that door lock had broken as we were driving?? I could of fallen out of the car if i didnt have my seatbelt on?? So i do some research online and go back to Ford in Delray Beach Florida. I see that there has been recalls with this EXACT problem on certain makes and models of Fords! I tell them.that and show the manager and he tells me that MY car vin is not under the recalls! So i tell him than there must be a mistake and my car is supposed to be under that recall and why did I have to pay almost $500 to fix the first door lock that broke?? He looked at me and acted as if he could care less! That is why i am writing you. </t>
  </si>
  <si>
    <t>I was driving down Highway 90 in Houston Tx, doing roughly 60 mph when all of a sudden the drivers side window trim, I believe it's called a pillar, just detached and flew behind the car causing the cars behind me to swerve almost crashing into each other. When it detached, the car besides me abruptly swerved to the right almost hitting a car which caused them to swerve back towards me, almost hitting me which caused me to swerve towards the right almost hitting a concrete barrier. I drove maybe a block up, pulled over and had a panic attack.  This could have been a horrific outcome and would have had to carry the responsibility, that's if I didn't get injured by the wall, things could have been very bad maybe deadly if EVERYONE wasn't paying attention.  I'm actually mentally disturbed by this. There was no reason for the part to fly off, it just popped off on its own. This needs to be fixed immediately before someone dies.</t>
  </si>
  <si>
    <t>EXPLORER - 2016. I was driving down Highway 90 in Houston Tx, doing roughly 60 mph when all of a sudden the drivers side window trim, I believe it's called a pillar, just detached and flew behind the car causing the cars behind me to swerve almost crashing into each other. When it detached, the car besides me abruptly swerved to the right almost hitting a car which caused them to swerve back towards me, almost hitting me which caused me to swerve towards the right almost hitting a concrete barrier. I drove maybe a block up, pulled over and had a panic attack.  This could have been a horrific outcome and would have had to carry the responsibility, that's if I didn't get injured by the wall, things could have been very bad maybe deadly if EVERYONE wasn't paying attention.  I'm actually mentally disturbed by this. There was no reason for the part to fly off, it just popped off on its own. This needs to be fixed immediately before someone dies.</t>
  </si>
  <si>
    <t>1FMCU0G66LU</t>
  </si>
  <si>
    <t>Spot welds broke off of the door limiter. Took it to ford while under warranty at 34,000mi and they could not fix due to mechanics strike. Came back after the strike and was told that since the vehicle is at 36,800 miles they would not cover it, even though they had info that I was there before the warranty ran out. They did remove the part so it would not break the glass but it left the door sagging and out of alignment.</t>
  </si>
  <si>
    <t>ESCAPE - 2020. Spot welds broke off of the door limiter. Took it to ford while under warranty at 34,000mi and they could not fix due to mechanics strike. Came back after the strike and was told that since the vehicle is at 36,800 miles they would not cover it, even though they had info that I was there before the warranty ran out. They did remove the part so it would not break the glass but it left the door sagging and out of alignment.</t>
  </si>
  <si>
    <t>2FMDK3KC3BB</t>
  </si>
  <si>
    <t>The contact owns a 2011 Ford Edge. The contact stated that after closing the front driver's side door, the "Door Ajar" message was displayed, and the interior lights remained illuminated. The contact was concerned that the front driver's side door might open while driving. The dealer was made aware of the failure; however, the vehicle was not diagnosed or repaired. The manufacturer was made aware of the failure and advised the contact to file a complaint with the NHTSA Hotline. The failure mileage was approximately 139,000.</t>
  </si>
  <si>
    <t>Gary Smith Ford Inc Service</t>
  </si>
  <si>
    <t>EDGE - 2011. The contact owns a 2011 Ford Edge. The contact stated that after closing the front driver's side door, the "Door Ajar" message was displayed, and the interior lights remained illuminated. The contact was concerned that the front driver's side door might open while driving. The dealer was made aware of the failure; however, the vehicle was not diagnosed or repaired. The manufacturer was made aware of the failure and advised the contact to file a complaint with the NHTSA Hotline. The failure mileage was approximately 139,000.</t>
  </si>
  <si>
    <t>1FMDE5AH7NL</t>
  </si>
  <si>
    <t xml:space="preserve">While wipers are in full-time mode, they will occasionally switch to intermittent mode even though rain continues to accumulate on the windshield. This forces me to take my left hand off the steering wheel to 'reset' the wiper system while driving with limited windshield visibility. Taking my hand off the wheel during a downpour is unsafe and should be the last thing I need to be concerned about. My vehicle is available for inspection.   Dealership replicated the fault on similar Broncos and said it was 'normal operations'. They claim that the wipers go into intermittent mode so the wipers motor doesn't overheat. However,  there is plenty of rain on the windshield when I've experienced the transition to intermittent mode.   No warning lamps, messages lit up during this failure.   I have a video available that documents this issue. </t>
  </si>
  <si>
    <t xml:space="preserve">BRONCO - 2022. While wipers are in full-time mode, they will occasionally switch to intermittent mode even though rain continues to accumulate on the windshield. This forces me to take my left hand off the steering wheel to 'reset' the wiper system while driving with limited windshield visibility. Taking my hand off the wheel during a downpour is unsafe and should be the last thing I need to be concerned about. My vehicle is available for inspection.   Dealership replicated the fault on similar Broncos and said it was 'normal operations'. They claim that the wipers go into intermittent mode so the wipers motor doesn't overheat. However,  there is plenty of rain on the windshield when I've experienced the transition to intermittent mode.   No warning lamps, messages lit up during this failure.   I have a video available that documents this issue. </t>
  </si>
  <si>
    <t>The components that hold the windshield in started coming out going down the highway at 55 miles per hour terrifying me that the windshield was coming out. I understand that this is happening a lot in the ford explorers. I am having components replaced next week.</t>
  </si>
  <si>
    <t>EXPLORER - 2015. The components that hold the windshield in started coming out going down the highway at 55 miles per hour terrifying me that the windshield was coming out. I understand that this is happening a lot in the ford explorers. I am having components replaced next week.</t>
  </si>
  <si>
    <t>1FM5K8F82HG</t>
  </si>
  <si>
    <t xml:space="preserve">The front windshield side trim piece detached from my vehicle while driving and was hanging on by a tiny piece of rubber. I had to pull over on the interstate to pull it off which was very dangerous. </t>
  </si>
  <si>
    <t xml:space="preserve">EXPLORER - 2017. The front windshield side trim piece detached from my vehicle while driving and was hanging on by a tiny piece of rubber. I had to pull over on the interstate to pull it off which was very dangerous. </t>
  </si>
  <si>
    <t>2FMDK3GC1DB</t>
  </si>
  <si>
    <t>Door ajar switch won't work on passenger door to turn off the interior lights and leaves door ajar warning in dash on when driving....runs down battery...has been happening since May 2023</t>
  </si>
  <si>
    <t>EDGE - 2013. Door ajar switch won't work on passenger door to turn off the interior lights and leaves door ajar warning in dash on when driving....runs down battery...has been happening since May 2023</t>
  </si>
  <si>
    <t>1FADP3K27FL</t>
  </si>
  <si>
    <t xml:space="preserve">My driver rear door does not shut. The latch is not broke but it will not latch on the metal part it is suppose to. </t>
  </si>
  <si>
    <t xml:space="preserve">FOCUS - 2015. My driver rear door does not shut. The latch is not broke but it will not latch on the metal part it is suppose to. </t>
  </si>
  <si>
    <t>1FMCU0H6XLU</t>
  </si>
  <si>
    <t>The contact owns a 2020 Ford Escape. The contact stated that the front driver's side door made an abnormal popping sound and opened independently. The vehicle was taken to the dealer and diagnosed with a front driver's side arm assembly fracture. The contact was informed that the door and arm assembly needed to be replaced; however, the vehicle was not repaired. The manufacturer was made aware of the failure but provided no assistance. The failure mileage was approximately 65,000.</t>
  </si>
  <si>
    <t xml:space="preserve">Bill Collins Ford </t>
  </si>
  <si>
    <t>ESCAPE - 2020. The contact owns a 2020 Ford Escape. The contact stated that the front driver's side door made an abnormal popping sound and opened independently. The vehicle was taken to the dealer and diagnosed with a front driver's side arm assembly fracture. The contact was informed that the door and arm assembly needed to be replaced; however, the vehicle was not repaired. The manufacturer was made aware of the failure but provided no assistance. The failure mileage was approximately 65,000.</t>
  </si>
  <si>
    <t>1FM5K8GC7LG</t>
  </si>
  <si>
    <t>The contact owns a 2020 Ford Explorer. The contact stated while driving 70 MPH, the trim on passengerâ€™s side windshield had detached from the windshield. The contact stated that the trim on the driverâ€™s side windshield had also detached. The vehicle was diagnosed. The dealer was contacted and stated that the vehicle was out of warranty. The vehicle was not repaired. The manufacturer was contacted and stated that the vehicle was out of warranty and provided no assistance. The failure mileage was 40,000.</t>
  </si>
  <si>
    <t>EXPLORER - 2020. The contact owns a 2020 Ford Explorer. The contact stated while driving 70 MPH, the trim on passengerâ€™s side windshield had detached from the windshield. The contact stated that the trim on the driverâ€™s side windshield had also detached. The vehicle was diagnosed. The dealer was contacted and stated that the vehicle was out of warranty. The vehicle was not repaired. The manufacturer was contacted and stated that the vehicle was out of warranty and provided no assistance. The failure mileage was 40,000.</t>
  </si>
  <si>
    <t>First time driving the vehicle in the rain at 55mph the wiper motor was turned on to high continuous during heavy down pour. After about 30 seconds the wipers just quit and started wiping on the lowest intermittent setting.  Rain was hard enough I couldnâ€™t see the road lines without the wipers and ran off the road. Had to greatly slow down 30mph to see clear enough to move forward while having other cars pass me and about cause another accident. I was able to find a spot to pull off the road and wait on the rain to stop.   Called the dealer and they looked at it and said it was the rain sensing wipers and everything was working like it should. Broncos do not come with rain sensing wipers at all. Got a video of the issue and sent it to the dealer and they said same thing again. They donâ€™t know what the problem is or how to fix it and that the wipers are working as is.  This problem happens every time it rains and every time the wipers are put into either high or low continuous mode at 55mph.   I have videos and service records I can provide if needed.</t>
  </si>
  <si>
    <t>BRONCO - 2023. First time driving the vehicle in the rain at 55mph the wiper motor was turned on to high continuous during heavy down pour. After about 30 seconds the wipers just quit and started wiping on the lowest intermittent setting.  Rain was hard enough I couldnâ€™t see the road lines without the wipers and ran off the road. Had to greatly slow down 30mph to see clear enough to move forward while having other cars pass me and about cause another accident. I was able to find a spot to pull off the road and wait on the rain to stop.   Called the dealer and they looked at it and said it was the rain sensing wipers and everything was working like it should. Broncos do not come with rain sensing wipers at all. Got a video of the issue and sent it to the dealer and they said same thing again. They donâ€™t know what the problem is or how to fix it and that the wipers are working as is.  This problem happens every time it rains and every time the wipers are put into either high or low continuous mode at 55mph.   I have videos and service records I can provide if needed.</t>
  </si>
  <si>
    <t>3FA6P0H75GR</t>
  </si>
  <si>
    <t xml:space="preserve">After parking the car, I opened the front passenger door from the outside and then attempted to close it but the door would not latch.  The latch was not engaging to keep it should.  I can hear the lock working when pressed with the key remote and on the door, but did not change the catching of the door.  This is a safety issue because the door is currently tied shut with rope as I am working on getting it fixed. I am concerned that the door could open while driving and windows must be rolled down to tie it, so it is not secured when left parked.   A Ford dealer mechanic did look at the door and confirmed the issue as it has still not been fixed.  There were no warning signs or issues leading up to the door latch giving way.  However there is a current recall on door latches of 2016 Ford Fusions sold in Arizona (where the car was bought and still located) with the exact same issue.  However, after speaking  with the Ford service department they stated that my VIN number was not included in the recall, even though it was the exact same issue. </t>
  </si>
  <si>
    <t xml:space="preserve">FUSION - 2016. After parking the car, I opened the front passenger door from the outside and then attempted to close it but the door would not latch.  The latch was not engaging to keep it should.  I can hear the lock working when pressed with the key remote and on the door, but did not change the catching of the door.  This is a safety issue because the door is currently tied shut with rope as I am working on getting it fixed. I am concerned that the door could open while driving and windows must be rolled down to tie it, so it is not secured when left parked.   A Ford dealer mechanic did look at the door and confirmed the issue as it has still not been fixed.  There were no warning signs or issues leading up to the door latch giving way.  However there is a current recall on door latches of 2016 Ford Fusions sold in Arizona (where the car was bought and still located) with the exact same issue.  However, after speaking  with the Ford service department they stated that my VIN number was not included in the recall, even though it was the exact same issue. </t>
  </si>
  <si>
    <t>1FM5K8GT8JG</t>
  </si>
  <si>
    <t xml:space="preserve">The passenger side windshield panel flew off while driving 70 mph on the highway. There is now a rattling sound when I drive over 30 mph. There were no warning signs, only a loud crack. This could have been very dangerous if someone had been next to or behind the vehicle. </t>
  </si>
  <si>
    <t xml:space="preserve">EXPLORER - 2018. The passenger side windshield panel flew off while driving 70 mph on the highway. There is now a rattling sound when I drive over 30 mph. There were no warning signs, only a loud crack. This could have been very dangerous if someone had been next to or behind the vehicle. </t>
  </si>
  <si>
    <t xml:space="preserve">Since June 5th, 2023, I have had to have the passenger side windshield pillar mount trim replaced 3 different times due to clips breaking and the trim piece begins to become unattached when driving. It was replaced again yesterday and not even 2 hours after it was replaced, the top clip that is attached to the trim piece and clicks into the body of my car, it already broke off from the trim piece and the top of the trim piece is loose again. This is absolutely unacceptable and a major safety issue. </t>
  </si>
  <si>
    <t xml:space="preserve">EXPLORER - 2017. Since June 5th, 2023, I have had to have the passenger side windshield pillar mount trim replaced 3 different times due to clips breaking and the trim piece begins to become unattached when driving. It was replaced again yesterday and not even 2 hours after it was replaced, the top clip that is attached to the trim piece and clicks into the body of my car, it already broke off from the trim piece and the top of the trim piece is loose again. This is absolutely unacceptable and a major safety issue. </t>
  </si>
  <si>
    <t>2FMGK5C85KB</t>
  </si>
  <si>
    <t>I pulled out of my driveway and maybe 2 miles down the road heard a giant â€œpopâ€ noise. I pulled over to see what happened and found a giant whole and cracking/glass from my sunroof! The weather is clear there was no debris hit my sunroof simply shattered.</t>
  </si>
  <si>
    <t>FLEX - 2019. I pulled out of my driveway and maybe 2 miles down the road heard a giant â€œpopâ€ noise. I pulled over to see what happened and found a giant whole and cracking/glass from my sunroof! The weather is clear there was no debris hit my sunroof simply shattered.</t>
  </si>
  <si>
    <t>1FM5K7DH4GG</t>
  </si>
  <si>
    <t xml:space="preserve">The contact owns a 2016 Ford Explorer. The contact stated that while driving at an undisclosed speed, he heard an abnormal sound coming from the roof of the vehicle. After a visual inspection, the contact became aware that the passengerâ€™s side roof rack rail had detached from the roof. The vehicle was taken to the dealer and the contact was informed that parts for the repair were not available. The vehicle was not repaired. The contact related the failure to NHTSA Campaign Number: 21V316000 (Structure) however, the VIN was not included. The manufacturer was not notified of the failure. The failure mileage was 99,000. </t>
  </si>
  <si>
    <t>AutoNation Ford Frisco</t>
  </si>
  <si>
    <t xml:space="preserve">EXPLORER - 2016. The contact owns a 2016 Ford Explorer. The contact stated that while driving at an undisclosed speed, he heard an abnormal sound coming from the roof of the vehicle. After a visual inspection, the contact became aware that the passengerâ€™s side roof rack rail had detached from the roof. The vehicle was taken to the dealer and the contact was informed that parts for the repair were not available. The vehicle was not repaired. The contact related the failure to NHTSA Campaign Number: 21V316000 (Structure) however, the VIN was not included. The manufacturer was not notified of the failure. The failure mileage was 99,000. </t>
  </si>
  <si>
    <t xml:space="preserve">Vehicles driver door check arm failed and it appears to have detached. A loud popping sound can be heard. Occurred at 64,500 miles. No collision and no inappropriate use. </t>
  </si>
  <si>
    <t xml:space="preserve">ESCAPE - 2020. Vehicles driver door check arm failed and it appears to have detached. A loud popping sound can be heard. Occurred at 64,500 miles. No collision and no inappropriate use. </t>
  </si>
  <si>
    <t>1FTFW1EV2AF</t>
  </si>
  <si>
    <t xml:space="preserve">While driving on interstate with defog operating, I heard a loud pop and one of the rear window panels had shattered. Apparently this is a common issue, yet Ford has not issued a recall. </t>
  </si>
  <si>
    <t xml:space="preserve">F-150 - 2010. While driving on interstate with defog operating, I heard a loud pop and one of the rear window panels had shattered. Apparently this is a common issue, yet Ford has not issued a recall. </t>
  </si>
  <si>
    <t xml:space="preserve">Drivers door began making a clunking/popping/scratching noise when opening without incident or cause. Window will only roll down approximately 4 inches. No warning lamps or messages present. The noise and the metal on metal feeling when opening or closing is getting worse and the door is getting harder to close. I am worried it may fall off at anytime, or if it is repaired that it will be replaced with the same defective materials and will happen again at anytime. It may be inspected on request. </t>
  </si>
  <si>
    <t xml:space="preserve">ESCAPE - 2020. Drivers door began making a clunking/popping/scratching noise when opening without incident or cause. Window will only roll down approximately 4 inches. No warning lamps or messages present. The noise and the metal on metal feeling when opening or closing is getting worse and the door is getting harder to close. I am worried it may fall off at anytime, or if it is repaired that it will be replaced with the same defective materials and will happen again at anytime. It may be inspected on request. </t>
  </si>
  <si>
    <t>5LM5J7WC9LG</t>
  </si>
  <si>
    <t xml:space="preserve">When I am inside the car, the button to open the door from the inside (drivers side) is not working. As of right now there is no way to exit the vehicle from the drivers side. When we called Galpin Lincoln to make an urgent appointment since this is a safety issue - they said there was nothing they could do and we go online and make an appointment for a month++ out. My safety is currently at risk as there is no way for me to safely get out of my car since the door does not open from the inside. </t>
  </si>
  <si>
    <t xml:space="preserve">AVIATOR - 2020. When I am inside the car, the button to open the door from the inside (drivers side) is not working. As of right now there is no way to exit the vehicle from the drivers side. When we called Galpin Lincoln to make an urgent appointment since this is a safety issue - they said there was nothing they could do and we go online and make an appointment for a month++ out. My safety is currently at risk as there is no way for me to safely get out of my car since the door does not open from the inside. </t>
  </si>
  <si>
    <t>1FMCU0H67LU</t>
  </si>
  <si>
    <t>The contact owns a 2020 Ford Escape. The contact stated that the weld on the driver's side front door had fractured. There were no warning lights illuminated. The vehicle was taken to the local dealer where it was determined that the door weld check unit had fractured. The vehicle was not repaired. The manufacturer was contacted, and the contact was referred to the NHTSA Hotline for assistance. The failure mileage was approximately 60,000.</t>
  </si>
  <si>
    <t>Asheboro Ford, Inc.</t>
  </si>
  <si>
    <t>ESCAPE - 2020. The contact owns a 2020 Ford Escape. The contact stated that the weld on the driver's side front door had fractured. There were no warning lights illuminated. The vehicle was taken to the local dealer where it was determined that the door weld check unit had fractured. The vehicle was not repaired. The manufacturer was contacted, and the contact was referred to the NHTSA Hotline for assistance. The failure mileage was approximately 60,000.</t>
  </si>
  <si>
    <t>The driver side door pops and cracks when opened and is difficult to open and close now. I am concerned that I will not be able to open or close, and if I cannot close my door I cannot put the car into gear so I am concerned that there will be multiple different opportunities to leave me stranded. I have pictures of both driver side and passenger side doors showing that the weld on the driver side door are all broken off. I cannot afford to fix this problem myself and also it is nothing that I have done to this vehicle to cause this problem.</t>
  </si>
  <si>
    <t>ESCAPE - 2020. The driver side door pops and cracks when opened and is difficult to open and close now. I am concerned that I will not be able to open or close, and if I cannot close my door I cannot put the car into gear so I am concerned that there will be multiple different opportunities to leave me stranded. I have pictures of both driver side and passenger side doors showing that the weld on the driver side door are all broken off. I cannot afford to fix this problem myself and also it is nothing that I have done to this vehicle to cause this problem.</t>
  </si>
  <si>
    <t>1FM5K7B90FG</t>
  </si>
  <si>
    <t xml:space="preserve">I currently have a 2015 Ford Explorer. This is the 2nd time that I am having to replace the windshield trim on the passenger side due to it flying off while driving. </t>
  </si>
  <si>
    <t xml:space="preserve">EXPLORER - 2015. I currently have a 2015 Ford Explorer. This is the 2nd time that I am having to replace the windshield trim on the passenger side due to it flying off while driving. </t>
  </si>
  <si>
    <t>2FMDK3GC6BB</t>
  </si>
  <si>
    <t xml:space="preserve">Door ajar not working. Was replaced twice under warranty. This should have been a recall </t>
  </si>
  <si>
    <t xml:space="preserve">EDGE - 2011. Door ajar not working. Was replaced twice under warranty. This should have been a recall </t>
  </si>
  <si>
    <t>1FMSK7DH8LG</t>
  </si>
  <si>
    <t xml:space="preserve">Child Safety Lock - rear right door Regardless of position of safety lock - door is not fully operational.  Generally does not open from the inside, however one out of ten times estimated door will open.  No way to turn child safety lock on to secure.  Had independent inspector and retail location look at vehicle.  They recommended replacing the latch. Further research shows that Ford Broncos from 2020 to 2022 have similar issue with same door (right, rear).  Would like investigated to ensure not impacting other vehicles being the issue year and manufacturer are the same.  </t>
  </si>
  <si>
    <t xml:space="preserve">EXPLORER - 2020. Child Safety Lock - rear right door Regardless of position of safety lock - door is not fully operational.  Generally does not open from the inside, however one out of ten times estimated door will open.  No way to turn child safety lock on to secure.  Had independent inspector and retail location look at vehicle.  They recommended replacing the latch. Further research shows that Ford Broncos from 2020 to 2022 have similar issue with same door (right, rear).  Would like investigated to ensure not impacting other vehicles being the issue year and manufacturer are the same.  </t>
  </si>
  <si>
    <t>The contact owns a 2020 Ford Escape. The contact stated that he noticed six holes and one large crack located on the front driverâ€™s side door. The contact then stated that the weld hinges had also cracked. The vehicle was taken to the dealer where it was diagnosed that the top center hinge had fractured from the spot weld and needed to be replaced. The contact was then advised to take the vehicle to an auto repair shop for the repair. The vehicle was not repaired. The manufacturer was notified of the failure and the contact was informed that the vehicle was not covered under warranty. The contact was referred to the NHTSA Hotline. The failure mileage was approximately 47,767.</t>
  </si>
  <si>
    <t>Nashville Ford of GA</t>
  </si>
  <si>
    <t>ESCAPE - 2020. The contact owns a 2020 Ford Escape. The contact stated that he noticed six holes and one large crack located on the front driverâ€™s side door. The contact then stated that the weld hinges had also cracked. The vehicle was taken to the dealer where it was diagnosed that the top center hinge had fractured from the spot weld and needed to be replaced. The contact was then advised to take the vehicle to an auto repair shop for the repair. The vehicle was not repaired. The manufacturer was notified of the failure and the contact was informed that the vehicle was not covered under warranty. The contact was referred to the NHTSA Hotline. The failure mileage was approximately 47,767.</t>
  </si>
  <si>
    <t xml:space="preserve">Driving 70 mph on Interstate -10 the window seal came off and a side panel adjacent to the window flew off of the Explorer. I had to pay for the two parts and labor charges. I had the trim piece and the window seal replaced at a Ford dealership. The Ford Represenative told me, â€œFord is aware it's been a problemâ€. At the present the rubber seal around the doors are coming apart from the frame. </t>
  </si>
  <si>
    <t xml:space="preserve">EXPLORER - 2017. Driving 70 mph on Interstate -10 the window seal came off and a side panel adjacent to the window flew off of the Explorer. I had to pay for the two parts and labor charges. I had the trim piece and the window seal replaced at a Ford dealership. The Ford Represenative told me, â€œFord is aware it's been a problemâ€. At the present the rubber seal around the doors are coming apart from the frame. </t>
  </si>
  <si>
    <t>Driver door detached from body by normal opening the door. The window is unable to lower down and the door is unable to be opened and closed. It seemed the door was attached by three small welded spots which seemed unsecured due to the doors natural weight.</t>
  </si>
  <si>
    <t>ESCAPE - 2020. Driver door detached from body by normal opening the door. The window is unable to lower down and the door is unable to be opened and closed. It seemed the door was attached by three small welded spots which seemed unsecured due to the doors natural weight.</t>
  </si>
  <si>
    <t>1FMJK1KT4JE</t>
  </si>
  <si>
    <t xml:space="preserve">Rear passenger door will not open from the outside even in the unlocked position. It is still locked and cannot be opened from the inside or the outside. We have children that require the use of safety seats. in the event of an accident, we cannot remove them from the back seats. We have to climb from the front seats to the back just to get them out of the car. I have not been to the dealer but, the problem is still not resolved. No one has inspected the vehicle. There were no warning signals whatsoever. i consider this a major problem in the event of an accident. Not being able to get out or have help open the door from the outside will put lives at risk. </t>
  </si>
  <si>
    <t xml:space="preserve">EXPEDITION - 2018. Rear passenger door will not open from the outside even in the unlocked position. It is still locked and cannot be opened from the inside or the outside. We have children that require the use of safety seats. in the event of an accident, we cannot remove them from the back seats. We have to climb from the front seats to the back just to get them out of the car. I have not been to the dealer but, the problem is still not resolved. No one has inspected the vehicle. There were no warning signals whatsoever. i consider this a major problem in the event of an accident. Not being able to get out or have help open the door from the outside will put lives at risk. </t>
  </si>
  <si>
    <t xml:space="preserve">Driver side Windshield trim flew off on interstate </t>
  </si>
  <si>
    <t xml:space="preserve">EXPLORER - 2015. Driver side Windshield trim flew off on interstate </t>
  </si>
  <si>
    <t>At about 30,000k miles, began to hear a creak/pop sound when opening and closing the front d/s door.  This past weekend, at about 30,075 miles, there was a loud noise when opening and closing the door, and noted that 3 spot welds appear to have popped and pulled through the sheet metal.  These held the safety 'check arm' in place inside the door.  In researching the matter, I located that you already have this noted (SSM 50150) on vehicles with high usage profiles.  I am a regular driver.  This is NOT a fleet vehicle.  I'm lucky in that the car is under warranty and will hopefully be repaired with zero costs, HOWEVER, this is nothing that any Ford Escape owner should have to deal with, at all, through the LIFE of the vehicle.  Furthermore, the same spot welds and check arm apparatus appears to be used on the other car doors, so my guess is that this too can pose an issue.  Ford should honor these repairs well beyond any bumper to bumper warranty period, as well as disclose IF the replacement door is using an improved weld or fastening system.  ***!!! THIS IS A SAFETY ISSUE because without the arm check functioning properly the door can fly into passing or oncoming traffic unexpectedly, causing injury to the driver of the Escape and/or any oncoming vehicle that slams into said failing door assembly which could result in the loss of control of their vehicle!!! ***  My car is in the shop now where I hope this will be part of a covered claim to document.  Apparently, I may have to wait months for new front door assembly.</t>
  </si>
  <si>
    <t>ESCAPE - 2020. At about 30,000k miles, began to hear a creak/pop sound when opening and closing the front d/s door.  This past weekend, at about 30,075 miles, there was a loud noise when opening and closing the door, and noted that 3 spot welds appear to have popped and pulled through the sheet metal.  These held the safety 'check arm' in place inside the door.  In researching the matter, I located that you already have this noted (SSM 50150) on vehicles with high usage profiles.  I am a regular driver.  This is NOT a fleet vehicle.  I'm lucky in that the car is under warranty and will hopefully be repaired with zero costs, HOWEVER, this is nothing that any Ford Escape owner should have to deal with, at all, through the LIFE of the vehicle.  Furthermore, the same spot welds and check arm apparatus appears to be used on the other car doors, so my guess is that this too can pose an issue.  Ford should honor these repairs well beyond any bumper to bumper warranty period, as well as disclose IF the replacement door is using an improved weld or fastening system.  ***!!! THIS IS A SAFETY ISSUE because without the arm check functioning properly the door can fly into passing or oncoming traffic unexpectedly, causing injury to the driver of the Escape and/or any oncoming vehicle that slams into said failing door assembly which could result in the loss of control of their vehicle!!! ***  My car is in the shop now where I hope this will be part of a covered claim to document.  Apparently, I may have to wait months for new front door assembly.</t>
  </si>
  <si>
    <t xml:space="preserve">The inside wheel boot fills with water and boot liner gets moldy causing breathing issues.  It is apparently a known issue and Ford has no resolution.  I also have a driver's side window that has issues since the day I bought and all the Ford dealership quick fixes has not resolved the issue.  They reset the up/down of the windows and it keeps going out of alignment so that when then window is pushed up it overshoots the sensor and comes back down.  </t>
  </si>
  <si>
    <t xml:space="preserve">ESCAPE - 2020. The inside wheel boot fills with water and boot liner gets moldy causing breathing issues.  It is apparently a known issue and Ford has no resolution.  I also have a driver's side window that has issues since the day I bought and all the Ford dealership quick fixes has not resolved the issue.  They reset the up/down of the windows and it keeps going out of alignment so that when then window is pushed up it overshoots the sensor and comes back down.  </t>
  </si>
  <si>
    <t xml:space="preserve">The doors come open and will not latch back. They come open while driving. This has happened a few times, the doors currently will not shut properly. </t>
  </si>
  <si>
    <t xml:space="preserve">FUSION - 2016. The doors come open and will not latch back. They come open while driving. This has happened a few times, the doors currently will not shut properly. </t>
  </si>
  <si>
    <t xml:space="preserve">My front left drivers side door wouldnt close, I noticed the spot welds holding the door strap component in place had broke free and was now being pushed into the door shell. I took my car to the dealership and they said it is not covered. I have since looked on line, on how to repair this defect and see this is a known issue to the make and model year of my vehicle. </t>
  </si>
  <si>
    <t xml:space="preserve">ESCAPE - 2020. My front left drivers side door wouldnt close, I noticed the spot welds holding the door strap component in place had broke free and was now being pushed into the door shell. I took my car to the dealership and they said it is not covered. I have since looked on line, on how to repair this defect and see this is a known issue to the make and model year of my vehicle. </t>
  </si>
  <si>
    <t>The short drop and bounce up on the drivers and passenger side windows continuously faults and fails to return to the proper position when the door is closed.  There are thousand online with the same issue.  I am now going to replace the passenger window motor for the third time since I cannot troubleshoot the issue any longer.  The dealer has replaced the motor for the same issue and I am now out of warranty so I fix it myself.  This seems to be a recurring issue on my car and for others with this generation mustang and should be addressed by Ford at this point   Any assistance at this point would be greatly appreciated.  Ahold not be happening as regularly as it is</t>
  </si>
  <si>
    <t>MUSTANG - 2019. The short drop and bounce up on the drivers and passenger side windows continuously faults and fails to return to the proper position when the door is closed.  There are thousand online with the same issue.  I am now going to replace the passenger window motor for the third time since I cannot troubleshoot the issue any longer.  The dealer has replaced the motor for the same issue and I am now out of warranty so I fix it myself.  This seems to be a recurring issue on my car and for others with this generation mustang and should be addressed by Ford at this point   Any assistance at this point would be greatly appreciated.  Ahold not be happening as regularly as it is</t>
  </si>
  <si>
    <t xml:space="preserve">Both front plastic windshield covers have flown off on the highway traveling around at rate of 65. The passenger side detached and flew off in one piece and the driver side only half of it flew off after cracking in half. </t>
  </si>
  <si>
    <t xml:space="preserve">EXPLORER - 2017. Both front plastic windshield covers have flown off on the highway traveling around at rate of 65. The passenger side detached and flew off in one piece and the driver side only half of it flew off after cracking in half. </t>
  </si>
  <si>
    <t>The contact owns a 2020 Ford Escape. The contact stated the welds fractured on the front driverâ€™s side door. The contact stated that the front driverâ€™s side door and window failed to close properly. The contact took the vehicle to the local dealer and made them aware of the failure. The vehicle was not diagnosed or repaired. The manufacturer had been informed of the failure. The failure mileage was approximately 37,800.</t>
  </si>
  <si>
    <t>Hawk Ford of St. Charles</t>
  </si>
  <si>
    <t>ESCAPE - 2020. The contact owns a 2020 Ford Escape. The contact stated the welds fractured on the front driverâ€™s side door. The contact stated that the front driverâ€™s side door and window failed to close properly. The contact took the vehicle to the local dealer and made them aware of the failure. The vehicle was not diagnosed or repaired. The manufacturer had been informed of the failure. The failure mileage was approximately 37,800.</t>
  </si>
  <si>
    <t>The contact owns a 2020 Ford Escape. The contact stated while opening the front driverâ€™s side door the contact felt the door falling off the hinge. When the contact entered the vehicle and attempted to roll down the window, the window failed to roll down. The vehicle was taken to the dealer and stated that the front driverâ€™s side door was defective and needed to be repaired. The vehicle was repaired. On another occasion while opening the front passengerâ€™s side door, the contact heard a popping sound coming from the door. The vehicle was taken to the dealer again and the contact stated the that the door was defective, and that the door needed to be replaced. The vehicle was not repaired. The manufacturer was contacted and stated that a half of the repair cost would be covered. A case was filed. The failure mileage was 38,000.</t>
  </si>
  <si>
    <t xml:space="preserve">Uftring </t>
  </si>
  <si>
    <t>ESCAPE - 2020. The contact owns a 2020 Ford Escape. The contact stated while opening the front driverâ€™s side door the contact felt the door falling off the hinge. When the contact entered the vehicle and attempted to roll down the window, the window failed to roll down. The vehicle was taken to the dealer and stated that the front driverâ€™s side door was defective and needed to be repaired. The vehicle was repaired. On another occasion while opening the front passengerâ€™s side door, the contact heard a popping sound coming from the door. The vehicle was taken to the dealer again and the contact stated the that the door was defective, and that the door needed to be replaced. The vehicle was not repaired. The manufacturer was contacted and stated that a half of the repair cost would be covered. A case was filed. The failure mileage was 38,000.</t>
  </si>
  <si>
    <t>The driver door made a loud noise when I opened it.  I took it to my Ford dealer and they told me the door hinges had broken.  Now my window will not go down and the Ford dealer suggested I take the car to a weld shop to fix.</t>
  </si>
  <si>
    <t>ESCAPE - 2020. The driver door made a loud noise when I opened it.  I took it to my Ford dealer and they told me the door hinges had broken.  Now my window will not go down and the Ford dealer suggested I take the car to a weld shop to fix.</t>
  </si>
  <si>
    <t>1FM5K8F89EG</t>
  </si>
  <si>
    <t>The contact owns a 2014 Ford Fusion. The contact stated that he became aware that the front passengerâ€™s side floorboard was soaked with water. The contact also stated that water was leaking from the windshield trim panel. The dealer was notified of the failure and an appointment was scheduled. The vehicle was not repaired. The manufacturer was notified of the failure and the contact was informed that the VIN was not included in a recall and advised to contact the NHTSA Hotline. The failure mileage was approximately 120,000.</t>
  </si>
  <si>
    <t>Crossroads Ford of Sanford</t>
  </si>
  <si>
    <t>EXPLORER - 2014. The contact owns a 2014 Ford Fusion. The contact stated that he became aware that the front passengerâ€™s side floorboard was soaked with water. The contact also stated that water was leaking from the windshield trim panel. The dealer was notified of the failure and an appointment was scheduled. The vehicle was not repaired. The manufacturer was notified of the failure and the contact was informed that the VIN was not included in a recall and advised to contact the NHTSA Hotline. The failure mileage was approximately 120,000.</t>
  </si>
  <si>
    <t>1FMCU0DZ0MU</t>
  </si>
  <si>
    <t xml:space="preserve">I was just sent A report on the issues with the door of the 2021 Ford Escape.    I live in Dallas Tx.  I purchased my Ford Escape in 2021 and in the past month I have had so many issues until I don't know where to start.  One is currently the door issue; I heard a pop then a knocking, then a grinding then the door would not close.  I was told the bracket needs to be replaced and that I would have to pay for the repairs.    Because of what is happening with the door I can't let my window down because it either goes back up slowly or will go down when I am pushing for it to go up, or it will not go back up at all.   I've been fighting with the dealership they are saying I will have to pay for the repairs.    I Filed a complaint with customer relations but was not given a claim number but was told they might or might not respond back. </t>
  </si>
  <si>
    <t xml:space="preserve">ESCAPE - 2021. I was just sent A report on the issues with the door of the 2021 Ford Escape.    I live in Dallas Tx.  I purchased my Ford Escape in 2021 and in the past month I have had so many issues until I don't know where to start.  One is currently the door issue; I heard a pop then a knocking, then a grinding then the door would not close.  I was told the bracket needs to be replaced and that I would have to pay for the repairs.    Because of what is happening with the door I can't let my window down because it either goes back up slowly or will go down when I am pushing for it to go up, or it will not go back up at all.   I've been fighting with the dealership they are saying I will have to pay for the repairs.    I Filed a complaint with customer relations but was not given a claim number but was told they might or might not respond back. </t>
  </si>
  <si>
    <t>1FMCU9F69LU</t>
  </si>
  <si>
    <t>A week and a half ago, as I opened my driver's side door on my 2020 Ford Escape, i heard a clunking and popping sound. As I examined closer, I noticed that the door hinge limiter was rattling and the hinge pin was moving, along with the sound. I took it to my nearest Ford dealer to get it investigated (Academy Ford, Laurel MD) and they determined that indeed, the welds for the door hinge had broken, ad that the broken part was bumping up against the window regulator, thus the sounds. There was a TSB for this from Ford, covering the same thing, for commercial trucks, but they had also seen this start to happen on Ford Escapes as well. Because I'm still under bumper-to-bumper warranty, my door will be replaced for free, but this car only has 18K miles on it, and it shouldn't be happening at all.</t>
  </si>
  <si>
    <t>ESCAPE - 2020. A week and a half ago, as I opened my driver's side door on my 2020 Ford Escape, i heard a clunking and popping sound. As I examined closer, I noticed that the door hinge limiter was rattling and the hinge pin was moving, along with the sound. I took it to my nearest Ford dealer to get it investigated (Academy Ford, Laurel MD) and they determined that indeed, the welds for the door hinge had broken, ad that the broken part was bumping up against the window regulator, thus the sounds. There was a TSB for this from Ford, covering the same thing, for commercial trucks, but they had also seen this start to happen on Ford Escapes as well. Because I'm still under bumper-to-bumper warranty, my door will be replaced for free, but this car only has 18K miles on it, and it shouldn't be happening at all.</t>
  </si>
  <si>
    <t>1FT7W2A68HE</t>
  </si>
  <si>
    <t>The contact owns a 2017 Ford F-250. The contact stated the front driver's side door lock was inoperable, causing him to be locked inside the vehicle on several occasions. The vehicle was not diagnosed or repaired by an independent mechanic or dealer. The manufacturer was not made aware of the failure. The failure mileage was approximately 150,000.</t>
  </si>
  <si>
    <t>F-250 - 2017. The contact owns a 2017 Ford F-250. The contact stated the front driver's side door lock was inoperable, causing him to be locked inside the vehicle on several occasions. The vehicle was not diagnosed or repaired by an independent mechanic or dealer. The manufacturer was not made aware of the failure. The failure mileage was approximately 150,000.</t>
  </si>
  <si>
    <t>1FM5K7F88DG</t>
  </si>
  <si>
    <t>This weekend we were driving down the interstate and all of a sudden the windshield trim flew off. It didnâ€™t cause any wrecks thankfully but the cars behind us did break all of a sudden and another swerved. Luckily nothing happened but it could of caused an accident.</t>
  </si>
  <si>
    <t>EXPLORER - 2013. This weekend we were driving down the interstate and all of a sudden the windshield trim flew off. It didnâ€™t cause any wrecks thankfully but the cars behind us did break all of a sudden and another swerved. Luckily nothing happened but it could of caused an accident.</t>
  </si>
  <si>
    <t xml:space="preserve">Windshield trim blew off going down the interstate. I replaced it and it blew off again! Now I have extra wind noise and Iâ€™m scared itâ€™s going to leak.  I would try to glue another one down but do not want to affect my windshield integrity. </t>
  </si>
  <si>
    <t xml:space="preserve">EXPLORER - 2016. Windshield trim blew off going down the interstate. I replaced it and it blew off again! Now I have extra wind noise and Iâ€™m scared itâ€™s going to leak.  I would try to glue another one down but do not want to affect my windshield integrity. </t>
  </si>
  <si>
    <t>The Driver, left front, door has a bracket that makes a popping noise when the door is opened fully and when it is being closed.  The vehicle has not been to a dealer yet for repair.  We're in the process of making an appointment now.</t>
  </si>
  <si>
    <t>ESCAPE - 2020. The Driver, left front, door has a bracket that makes a popping noise when the door is opened fully and when it is being closed.  The vehicle has not been to a dealer yet for repair.  We're in the process of making an appointment now.</t>
  </si>
  <si>
    <t>Driver door spot welds where hinge attaches to the door has came loose and popping. It was interfering with the function of the window rolling up and down. We used screws to reattach because i was informed when I contacted dealer, they would not cover it because it was out of warranty.  It doesnt interfere with the operation of the window now but it is still popping every time you open/close the door.</t>
  </si>
  <si>
    <t>ESCAPE - 2020. Driver door spot welds where hinge attaches to the door has came loose and popping. It was interfering with the function of the window rolling up and down. We used screws to reattach because i was informed when I contacted dealer, they would not cover it because it was out of warranty.  It doesnt interfere with the operation of the window now but it is still popping every time you open/close the door.</t>
  </si>
  <si>
    <t>The contact owns a 2017 Ford Explorer. The contact stated that there was water leaking from around the front windshield. The contact took the vehicle to the local dealer and made them aware of the failure. The vehicle was not repaired. The manufacturer had been informed of the failure. The failure mileage was approximately 30,000. The VIN was not available.</t>
  </si>
  <si>
    <t>LaFayette Ford, Inc.</t>
  </si>
  <si>
    <t>EXPLORER - 2017. The contact owns a 2017 Ford Explorer. The contact stated that there was water leaking from around the front windshield. The contact took the vehicle to the local dealer and made them aware of the failure. The vehicle was not repaired. The manufacturer had been informed of the failure. The failure mileage was approximately 30,000. The VIN was not available.</t>
  </si>
  <si>
    <t>Last fall when I stopped at my in-laws and got out my drivers door made a popping sound and I proceeded to close it. When I came back out and got in and went to close it it sounded like a door out of the Addams family. Lot of creaking and grinding. Immediately called the Ford dealership and was told to bring it over first thing the next morning. After [XXX] looked at it he had guessed the spot welds had left go in the door. When he shown the flashlight in the door he said oh no I'm going to go get the body man. I think it has messed up your bracket also. [XXX] came out and immediately looked at it and said oh yeah the spot welds have popped and said it was messing up the bracket. [XXX] said I don't want it to leave we're going to take it right around to the body shop to get it fixed and he would see what he could do with Ford on the repair. We crawled back in the car to drive around the building to the body shop. [XXX] parked outside the door got out and went to shut the door and the bracket completely left go at that point and would not shut. They had to hang on to the door to keep it closed enough to get it in the building since it would not latch. That door was closed three times after the initial pop and then would not latch. That would have been a safety issue if I had been away from home and not at the dealership at the time of failure. Ford took care of the bulk of the bill but it still cost me $520.14 out of pocket for shoddy workmanship on Ford's part. Curious to know if the other three doors are going to have the same issue at some point in time!   INFORMATION Redacted PURSUANT TO THE FREEDOM OF INFORMATION ACT (FOIA), 5 U.S.C. 552(B)(6).</t>
  </si>
  <si>
    <t>ESCAPE - 2020. Last fall when I stopped at my in-laws and got out my drivers door made a popping sound and I proceeded to close it. When I came back out and got in and went to close it it sounded like a door out of the Addams family. Lot of creaking and grinding. Immediately called the Ford dealership and was told to bring it over first thing the next morning. After [XXX] looked at it he had guessed the spot welds had left go in the door. When he shown the flashlight in the door he said oh no I'm going to go get the body man. I think it has messed up your bracket also. [XXX] came out and immediately looked at it and said oh yeah the spot welds have popped and said it was messing up the bracket. [XXX] said I don't want it to leave we're going to take it right around to the body shop to get it fixed and he would see what he could do with Ford on the repair. We crawled back in the car to drive around the building to the body shop. [XXX] parked outside the door got out and went to shut the door and the bracket completely left go at that point and would not shut. They had to hang on to the door to keep it closed enough to get it in the building since it would not latch. That door was closed three times after the initial pop and then would not latch. That would have been a safety issue if I had been away from home and not at the dealership at the time of failure. Ford took care of the bulk of the bill but it still cost me $520.14 out of pocket for shoddy workmanship on Ford's part. Curious to know if the other three doors are going to have the same issue at some point in time!   INFORMATION Redacted PURSUANT TO THE FREEDOM OF INFORMATION ACT (FOIA), 5 U.S.C. 552(B)(6).</t>
  </si>
  <si>
    <t>1FM5K8F8XGG</t>
  </si>
  <si>
    <t xml:space="preserve">Windshield trim piece came loose and broke off while driving on the highway. I had to tape down the part that was still on there two times before I could have it repaired so that I did not lose the rest of it on the highway and cause an accident.  The driver's side failed first and now my passenger side has split apart and is rattling while on the highway, so I have to have both sides repaired out of safety concerns! </t>
  </si>
  <si>
    <t xml:space="preserve">EXPLORER - 2016. Windshield trim piece came loose and broke off while driving on the highway. I had to tape down the part that was still on there two times before I could have it repaired so that I did not lose the rest of it on the highway and cause an accident.  The driver's side failed first and now my passenger side has split apart and is rattling while on the highway, so I have to have both sides repaired out of safety concerns! </t>
  </si>
  <si>
    <t>1FMJK1KTXJE</t>
  </si>
  <si>
    <t>The contact owns a 2018 Ford Expedition. The contact stated that he had taken the vehicle to the dealer on four separate occasions due to moisture leaking from the panoramic sunroof. Due to the failure, the roof headliner needed to be replaced a second time. The contact stated that the panoramic sunroof had never been used and had remained covered. The manufacturer had been notified of the failure and referred him to the NHTSA Hotline. The vehicle was not repaired. The failure mileage was approximately 20,000.</t>
  </si>
  <si>
    <t>Wayne Akers Ford</t>
  </si>
  <si>
    <t>EXPEDITION - 2018. The contact owns a 2018 Ford Expedition. The contact stated that he had taken the vehicle to the dealer on four separate occasions due to moisture leaking from the panoramic sunroof. Due to the failure, the roof headliner needed to be replaced a second time. The contact stated that the panoramic sunroof had never been used and had remained covered. The manufacturer had been notified of the failure and referred him to the NHTSA Hotline. The vehicle was not repaired. The failure mileage was approximately 20,000.</t>
  </si>
  <si>
    <t>The contact's company owns a 2020 Ford Escape. The contact stated that the hinge detached from the front driverâ€™s side door. The contact took the vehicle to the local dealer, where it was diagnosed with needing the front driverâ€™s side door to be replaced. The vehicle was repaired however, the failure recurred. The contact took the vehicle to the local dealer, where it was diagnosed with needing the front driverâ€™s side door to be replaced. The vehicle was not repaired due to the parts not being available. The manufacturer had not been informed of the failure. The failure mileage was unknown. The contact stated the door was set to repaired again on 07/31/2023.</t>
  </si>
  <si>
    <t>Holmes Tuttle Ford</t>
  </si>
  <si>
    <t>ESCAPE - 2020. The contact's company owns a 2020 Ford Escape. The contact stated that the hinge detached from the front driverâ€™s side door. The contact took the vehicle to the local dealer, where it was diagnosed with needing the front driverâ€™s side door to be replaced. The vehicle was repaired however, the failure recurred. The contact took the vehicle to the local dealer, where it was diagnosed with needing the front driverâ€™s side door to be replaced. The vehicle was not repaired due to the parts not being available. The manufacturer had not been informed of the failure. The failure mileage was unknown. The contact stated the door was set to repaired again on 07/31/2023.</t>
  </si>
  <si>
    <t>On May 30th my driver's side door hinge broke and arm fell inside the door, my Ford dealership ordered new door, due to not being able to make repairs,  still waiting on 1st door, then on June 27th the passenger front door did the same exact thing, only this time door would not close, had to go to dealership  while my wife had to hold door because it was open, we are both elderly and this is  dangerous . I contacted Ford relations and because I am barely over the 36,000 miles they said they cannot repair either of the doors..please help..there needs to be a recall under this. I see alot of people filing complaints. Look under SSM50150, THIS IS AN ONGOING, very dangerous problem. Ford needs to be responsible!! It is a flaw in manufacturing , how this happened to both doors within a month of each other..please help.</t>
  </si>
  <si>
    <t>ESCAPE - 2020. On May 30th my driver's side door hinge broke and arm fell inside the door, my Ford dealership ordered new door, due to not being able to make repairs,  still waiting on 1st door, then on June 27th the passenger front door did the same exact thing, only this time door would not close, had to go to dealership  while my wife had to hold door because it was open, we are both elderly and this is  dangerous . I contacted Ford relations and because I am barely over the 36,000 miles they said they cannot repair either of the doors..please help..there needs to be a recall under this. I see alot of people filing complaints. Look under SSM50150, THIS IS AN ONGOING, very dangerous problem. Ford needs to be responsible!! It is a flaw in manufacturing , how this happened to both doors within a month of each other..please help.</t>
  </si>
  <si>
    <t>1FMRU15W81L</t>
  </si>
  <si>
    <t>On the second row seat, passenger side door will not open using the door handle with the child safety switch in lock or unlock position. It will open from the outside handle. This is a safety concern. In case accident happen or fire in the vehicle occurs,  the second and third row passengers can not get out of the vehicle fast enough for their safety. This has not work for over a year now.</t>
  </si>
  <si>
    <t>EXPEDITION - 2001. On the second row seat, passenger side door will not open using the door handle with the child safety switch in lock or unlock position. It will open from the outside handle. This is a safety concern. In case accident happen or fire in the vehicle occurs,  the second and third row passengers can not get out of the vehicle fast enough for their safety. This has not work for over a year now.</t>
  </si>
  <si>
    <t>T/B3 - EXPEDITION [97-02]</t>
  </si>
  <si>
    <t xml:space="preserve">Back in March my door started making a popping noise. As time went on the weld spots broke which then led to me not being able use my car door window or lock the doors as the fuse keeps blowing due to the parts that are broken. My door also doesnâ€™t latch completely and I donâ€™t feel safe. </t>
  </si>
  <si>
    <t xml:space="preserve">ESCAPE - 2020. Back in March my door started making a popping noise. As time went on the weld spots broke which then led to me not being able use my car door window or lock the doors as the fuse keeps blowing due to the parts that are broken. My door also doesnâ€™t latch completely and I donâ€™t feel safe. </t>
  </si>
  <si>
    <t>The driver side front door made a creaking sound, could not be opened, and the window would not go down. The internal weld to the door failed.</t>
  </si>
  <si>
    <t>ESCAPE - 2020. The driver side front door made a creaking sound, could not be opened, and the window would not go down. The internal weld to the door failed.</t>
  </si>
  <si>
    <t>Drivers side door weld points in the hinge system failed causing the door to fall off the car. Door was repaired by FORD but we have had issues with same door and are not being taken care of.</t>
  </si>
  <si>
    <t>ESCAPE - 2020. Drivers side door weld points in the hinge system failed causing the door to fall off the car. Door was repaired by FORD but we have had issues with same door and are not being taken care of.</t>
  </si>
  <si>
    <t xml:space="preserve">The initial occurrence was on March 7, 2023. The door suddenly made very loud popping noises when opening and closing the drivers side front door. The window was inoperable because of the door malfunction. I took the vehicle to Borgman Ford on March 8, 2023. They acknowledged that they knew what the problem was and had seen quite a few Escapes with the same issue. My Escape was then scheduled for repair/replacement on March  13-15, 2023. This was a great expense to me. </t>
  </si>
  <si>
    <t xml:space="preserve">ESCAPE - 2020. The initial occurrence was on March 7, 2023. The door suddenly made very loud popping noises when opening and closing the drivers side front door. The window was inoperable because of the door malfunction. I took the vehicle to Borgman Ford on March 8, 2023. They acknowledged that they knew what the problem was and had seen quite a few Escapes with the same issue. My Escape was then scheduled for repair/replacement on March  13-15, 2023. This was a great expense to me. </t>
  </si>
  <si>
    <t>1FMCU9DZ7LU</t>
  </si>
  <si>
    <t>The contact owns a 2020 Ford Escape. The contact stated that the front driver's door arm assembly was fractured and made it hard to open and shut the door. The vehicle was taken to an independent mechanic, where it was diagnosed with a fractured door and arm assembly, and the door and arm assembly needed to be replaced; however, the vehicle was repaired. The manufacturer was made aware of the failure, and a case was filed. The failure mileage was approximately 33,000.</t>
  </si>
  <si>
    <t xml:space="preserve">Kachera Auto Body </t>
  </si>
  <si>
    <t>ESCAPE - 2020. The contact owns a 2020 Ford Escape. The contact stated that the front driver's door arm assembly was fractured and made it hard to open and shut the door. The vehicle was taken to an independent mechanic, where it was diagnosed with a fractured door and arm assembly, and the door and arm assembly needed to be replaced; however, the vehicle was repaired. The manufacturer was made aware of the failure, and a case was filed. The failure mileage was approximately 33,000.</t>
  </si>
  <si>
    <t>The contact owns 2016 Ford Fusion. The contact stated while driving at an undisclosed speed, the rear driverâ€™s side door flew open without warning. The vehicle was taken a dealer where it was repaired out of pocket. After the initial repair was performed, the front passengerâ€™s and rear passengerâ€™s side doors both failed to operate as needed. Upon investigation, the contact discovered NHTSA Campaign Number: 20V177000 (Latches/Locks/Linkage). The manufacturer was contacted, and the contact was informed that the VIN was not included in the recall. The vehicle was not repaired. The failure mileage was 33,290.</t>
  </si>
  <si>
    <t>FUSION - 2016. The contact owns 2016 Ford Fusion. The contact stated while driving at an undisclosed speed, the rear driverâ€™s side door flew open without warning. The vehicle was taken a dealer where it was repaired out of pocket. After the initial repair was performed, the front passengerâ€™s and rear passengerâ€™s side doors both failed to operate as needed. Upon investigation, the contact discovered NHTSA Campaign Number: 20V177000 (Latches/Locks/Linkage). The manufacturer was contacted, and the contact was informed that the VIN was not included in the recall. The vehicle was not repaired. The failure mileage was 33,290.</t>
  </si>
  <si>
    <t>1FMCU9H66LU</t>
  </si>
  <si>
    <t>Lt door is very hard to close, does not open properly.  Lt door check arm weld broke.</t>
  </si>
  <si>
    <t>ESCAPE - 2020. Lt door is very hard to close, does not open properly.  Lt door check arm weld broke.</t>
  </si>
  <si>
    <t>While opening and closing left front door (driver door) making a popping noise which is now making it difficult to close and open the door. This opposes a safety if Iâ€™m not able to open my door when needed. This has started a few days ago so I have not contacted dealership and confirmed with them but I have watched a few YouTube videos regarding others having the same problem and concern. There were no warning lights/lamps present and no prior problems before this occurred.</t>
  </si>
  <si>
    <t>ESCAPE - 2020. While opening and closing left front door (driver door) making a popping noise which is now making it difficult to close and open the door. This opposes a safety if Iâ€™m not able to open my door when needed. This has started a few days ago so I have not contacted dealership and confirmed with them but I have watched a few YouTube videos regarding others having the same problem and concern. There were no warning lights/lamps present and no prior problems before this occurred.</t>
  </si>
  <si>
    <t>1FMCU9H95LU</t>
  </si>
  <si>
    <t>The door welds came apart with a loud pop. The door would not open or close properly.  There was no warning prior to the failure. Ford inspected door and gave an estimate of $1900 to paint and replace the door. Independent body shop inspected and welded new check arm for $700.</t>
  </si>
  <si>
    <t>ESCAPE - 2020. The door welds came apart with a loud pop. The door would not open or close properly.  There was no warning prior to the failure. Ford inspected door and gave an estimate of $1900 to paint and replace the door. Independent body shop inspected and welded new check arm for $700.</t>
  </si>
  <si>
    <t xml:space="preserve">windshield trim coming off before 5 year mark.  had part of the trim come off and go flying along making a bad sound at highway speeds.  had a about a 1 feet chunk fly off and hit the car behind me on the interstate.   </t>
  </si>
  <si>
    <t xml:space="preserve">EXPLORER - 2017. windshield trim coming off before 5 year mark.  had part of the trim come off and go flying along making a bad sound at highway speeds.  had a about a 1 feet chunk fly off and hit the car behind me on the interstate.   </t>
  </si>
  <si>
    <t xml:space="preserve">Front windshield pillars came off auto while driving. The passenger side flew off in July 2022 and the driver side came off in July 2023. Nether hit a car behind us but it happened on the freeway so could not stop to find the piece. We had the passenger side replaced by Vroom auto shop and just ordered a non OEM part for the driver side. If we have Ford replace it the cost is about $500 EACH. </t>
  </si>
  <si>
    <t xml:space="preserve">EXPLORER - 2017. Front windshield pillars came off auto while driving. The passenger side flew off in July 2022 and the driver side came off in July 2023. Nether hit a car behind us but it happened on the freeway so could not stop to find the piece. We had the passenger side replaced by Vroom auto shop and just ordered a non OEM part for the driver side. If we have Ford replace it the cost is about $500 EACH. </t>
  </si>
  <si>
    <t>1FMCU9J92EU</t>
  </si>
  <si>
    <t>The contact owns a 2014 Ford Escape. The contact stated that the driver's and passenger's side rear doors failed to shut securely. The contact related the failure to NHTSA Campaign Number: 20V331000 (Latches/Locks/Linkages). The vehicle was not diagnosed or repaired by an independent mechanic or dealer. The manufacturer was made aware of the failure and referred the contact to file a complaint with the NHTSA Hotline. The failure mileage was approximately 100,000.</t>
  </si>
  <si>
    <t>ESCAPE - 2014. The contact owns a 2014 Ford Escape. The contact stated that the driver's and passenger's side rear doors failed to shut securely. The contact related the failure to NHTSA Campaign Number: 20V331000 (Latches/Locks/Linkages). The vehicle was not diagnosed or repaired by an independent mechanic or dealer. The manufacturer was made aware of the failure and referred the contact to file a complaint with the NHTSA Hotline. The failure mileage was approximately 100,000.</t>
  </si>
  <si>
    <t xml:space="preserve">I was getting out of my car and when I opened my door it sounded like someone had hit my car. I checked to see if there was any damages and there was none. After further investigation I noticed that the spot welds on the driver side door of my 2020 Ford Escape came loose and the door  was starting to move freely inside the door. This causes the door to not be able to open all the way. I took my vehicle to the dealership and they kept it for weeks before they told me that I had to have my door replaced and it was going to be $4000. I called Ford and they sent a representative to the dealership to look at it and they did agree to pay 40% of getting it fixed but I still don't have the $2000 to get something fixed that is clearly a manufacturer defect. I even have an extended warranty but this part was not covered.  There were no warning lights, messages, or anything. This happened at 59,600 miles. I have attached pictures of the left and right door jams (spot welds) for comparison. </t>
  </si>
  <si>
    <t xml:space="preserve">ESCAPE - 2020. I was getting out of my car and when I opened my door it sounded like someone had hit my car. I checked to see if there was any damages and there was none. After further investigation I noticed that the spot welds on the driver side door of my 2020 Ford Escape came loose and the door  was starting to move freely inside the door. This causes the door to not be able to open all the way. I took my vehicle to the dealership and they kept it for weeks before they told me that I had to have my door replaced and it was going to be $4000. I called Ford and they sent a representative to the dealership to look at it and they did agree to pay 40% of getting it fixed but I still don't have the $2000 to get something fixed that is clearly a manufacturer defect. I even have an extended warranty but this part was not covered.  There were no warning lights, messages, or anything. This happened at 59,600 miles. I have attached pictures of the left and right door jams (spot welds) for comparison. </t>
  </si>
  <si>
    <t>1FMCU9H90LU</t>
  </si>
  <si>
    <t xml:space="preserve">Door check device on the drivers door broke off at the riveted attachment point.  Device started making a popping noise followed by a complete failure.  Door would not close and window would not roll down or get stuck in the down position.  Stopped and had body shop remove door check device.   </t>
  </si>
  <si>
    <t xml:space="preserve">ESCAPE - 2020. Door check device on the drivers door broke off at the riveted attachment point.  Device started making a popping noise followed by a complete failure.  Door would not close and window would not roll down or get stuck in the down position.  Stopped and had body shop remove door check device.   </t>
  </si>
  <si>
    <t xml:space="preserve">My 2020 Ford Escape has the reported problem with the door making a popping noise due to a problem with the spot welds on the inside. I have not had an issue with the door coming open on its own and did not know that was a possibility until I read about it in the news today however my vehicle does have the same symptoms as are reported. I was in the process of taking the vehicle in for the other safety recalls on it but had to delay that work due to the door issue.  </t>
  </si>
  <si>
    <t xml:space="preserve">ESCAPE - 2020. My 2020 Ford Escape has the reported problem with the door making a popping noise due to a problem with the spot welds on the inside. I have not had an issue with the door coming open on its own and did not know that was a possibility until I read about it in the news today however my vehicle does have the same symptoms as are reported. I was in the process of taking the vehicle in for the other safety recalls on it but had to delay that work due to the door issue.  </t>
  </si>
  <si>
    <t>Spot Welds at door check are starting to crack/fail making a intermittent snapping noise.  This is on both front doors. There are 6 spot welds holding bracket on. At this time the ones behind the check on the door is failing putting stress on the other spot welds. Dealer said it out of 36 month warranty so, I would need to pay myself when it completely fails.</t>
  </si>
  <si>
    <t>ESCAPE - 2020. Spot Welds at door check are starting to crack/fail making a intermittent snapping noise.  This is on both front doors. There are 6 spot welds holding bracket on. At this time the ones behind the check on the door is failing putting stress on the other spot welds. Dealer said it out of 36 month warranty so, I would need to pay myself when it completely fails.</t>
  </si>
  <si>
    <t>1FMCU0F73HU</t>
  </si>
  <si>
    <t>Car is leaking water in weather strip across the right side of the roof. Causing water to leak into my trunk, pooling in my spare tire area, also leaks near a fuse box that's in my trunk. That's a safety hazard &amp; very scary foe such a new car. I've browsed online and have seen thousands of others that have this same issue with newer cars. So this to me should be taking care of by Ford. I'm a mom of 2 kids that doesn't have 1,700 to fix a leak. It was fixed in October 22' for the same issue. Here we are again with the exact same issue but now it's traveled what appears to be the full length of the roof. I beg that this is resolved with a recall etc. Nobody should have a pool of water literally in their car. I'm sure my spare needs to be replaced. Also, if I hadn't opened my trunk right after a rain storm &amp; noticed it was wet. I probably wouldn't have ever noticed it till it was too late. Thanks for any help on resolving this issue with not only my car but others with the same problem. Have a blessed day!</t>
  </si>
  <si>
    <t>ESCAPE - 2017. Car is leaking water in weather strip across the right side of the roof. Causing water to leak into my trunk, pooling in my spare tire area, also leaks near a fuse box that's in my trunk. That's a safety hazard &amp; very scary foe such a new car. I've browsed online and have seen thousands of others that have this same issue with newer cars. So this to me should be taking care of by Ford. I'm a mom of 2 kids that doesn't have 1,700 to fix a leak. It was fixed in October 22' for the same issue. Here we are again with the exact same issue but now it's traveled what appears to be the full length of the roof. I beg that this is resolved with a recall etc. Nobody should have a pool of water literally in their car. I'm sure my spare needs to be replaced. Also, if I hadn't opened my trunk right after a rain storm &amp; noticed it was wet. I probably wouldn't have ever noticed it till it was too late. Thanks for any help on resolving this issue with not only my car but others with the same problem. Have a blessed day!</t>
  </si>
  <si>
    <t>When I first purchased vehicle noticed passenger side windshield frame cracked, so I asked dealer to repair which they did. 2 weeks later driving on the freeway at 70 mph the piece flew off. Luckily I was in the lane next to exit and no cars were hit. I then purchased the kit to replace the one lost and same thing happened again but this time on a side road going 45-50 mph. I hope this gets taken care of by Ford because it is getting to be costly!!</t>
  </si>
  <si>
    <t>EXPLORER - 2013. When I first purchased vehicle noticed passenger side windshield frame cracked, so I asked dealer to repair which they did. 2 weeks later driving on the freeway at 70 mph the piece flew off. Luckily I was in the lane next to exit and no cars were hit. I then purchased the kit to replace the one lost and same thing happened again but this time on a side road going 45-50 mph. I hope this gets taken care of by Ford because it is getting to be costly!!</t>
  </si>
  <si>
    <t xml:space="preserve">2020 Ford Escape - 3 Broken Spot Welds In The Left Front driver Door At The Check Arm Attachment Points In The door assembly. The door swings wide open. Just broken off on their own. Nothing stops door now bc arm limiter is detached off. Can see 3 obvious Welding holes that broke off.  Closing door is very difficult bc broken arm is in way. Makes cracking clicking sounds. Window will not go down now either. </t>
  </si>
  <si>
    <t xml:space="preserve">ESCAPE - 2020. 2020 Ford Escape - 3 Broken Spot Welds In The Left Front driver Door At The Check Arm Attachment Points In The door assembly. The door swings wide open. Just broken off on their own. Nothing stops door now bc arm limiter is detached off. Can see 3 obvious Welding holes that broke off.  Closing door is very difficult bc broken arm is in way. Makes cracking clicking sounds. Window will not go down now either. </t>
  </si>
  <si>
    <t>1FT7W2BT3LE</t>
  </si>
  <si>
    <t>The contact owns a 2020 Ford F-250. The contact stated that while using the remote key fob to unlock the doors, the doors failed to unlock. The contact had to manually unlock the doors. The contact then stated that the electrical system started malfunctioning and the A/C unit, the radio, and the Blind Spot Monitoring (BSM) light failed to operate as designed. The vehicle was taken to the dealer where the technician noticed that the rear passengerâ€™s side taillight was filled with 3-inches of water. Additionally, the bliss module was corroded due to the water intrusion. The contact was informed that the tail lamp seal and the taillight assembly needed to be replaced. The water was drained; however, the vehicle was not repaired. The manufacturer was notified of the failure and the contact was advised to call the NHTSA Hotline. The failure mileage was approximately 51,997.</t>
  </si>
  <si>
    <t>Klein Ford, Inc.</t>
  </si>
  <si>
    <t>F-250 - 2020. The contact owns a 2020 Ford F-250. The contact stated that while using the remote key fob to unlock the doors, the doors failed to unlock. The contact had to manually unlock the doors. The contact then stated that the electrical system started malfunctioning and the A/C unit, the radio, and the Blind Spot Monitoring (BSM) light failed to operate as designed. The vehicle was taken to the dealer where the technician noticed that the rear passengerâ€™s side taillight was filled with 3-inches of water. Additionally, the bliss module was corroded due to the water intrusion. The contact was informed that the tail lamp seal and the taillight assembly needed to be replaced. The water was drained; however, the vehicle was not repaired. The manufacturer was notified of the failure and the contact was advised to call the NHTSA Hotline. The failure mileage was approximately 51,997.</t>
  </si>
  <si>
    <t>2FMPK4J90MB</t>
  </si>
  <si>
    <t xml:space="preserve">Sunroof exploded suddenly driving 25 mph shards of glass going everywhere </t>
  </si>
  <si>
    <t xml:space="preserve">EDGE - 2021. Sunroof exploded suddenly driving 25 mph shards of glass going everywhere </t>
  </si>
  <si>
    <t>1FM5K7D85DG</t>
  </si>
  <si>
    <t xml:space="preserve">While driving on highway, 65-70 mph, both sides windshield trim flew off of vehicle. The right side first , then the left side approximately 5 minutes later. Unsure if debris struck any vehicles behind me. </t>
  </si>
  <si>
    <t xml:space="preserve">EXPLORER - 2013. While driving on highway, 65-70 mph, both sides windshield trim flew off of vehicle. The right side first , then the left side approximately 5 minutes later. Unsure if debris struck any vehicles behind me. </t>
  </si>
  <si>
    <t>3FMCR9C66PR</t>
  </si>
  <si>
    <t>The contact owns a 2023 Ford Bronco Sport. The contact stated that while driving approximately 35 MPH, the front windshield cracked without impact. The contact noticed four cracks. There were several stress lines. The crack extended from the rear-view mirror toward the passengerâ€™s and driver's side. The contact called the local dealer, but the vehicle was not diagnosed. The windshield was not replaced. The manufacturer was notified about the failure. The failure mileage was approximately 5,000.</t>
  </si>
  <si>
    <t>Deery Brothers Ford of Iowa Ci</t>
  </si>
  <si>
    <t>BRONCO SPORT - 2023. The contact owns a 2023 Ford Bronco Sport. The contact stated that while driving approximately 35 MPH, the front windshield cracked without impact. The contact noticed four cracks. There were several stress lines. The crack extended from the rear-view mirror toward the passengerâ€™s and driver's side. The contact called the local dealer, but the vehicle was not diagnosed. The windshield was not replaced. The manufacturer was notified about the failure. The failure mileage was approximately 5,000.</t>
  </si>
  <si>
    <t>1FM5K8D83FG</t>
  </si>
  <si>
    <t>The contact owns a 2015 Ford Explorer. The contact stated that when he closed the front driver's side door, the outside door handle fractured and detached. The contact stated that the vehicle was taken to the dealer and the contact was informed that the fractured door handle needed to be replaced. The vehicle was not repaired. The manufacturer was not made aware of the failure. The failure mileage was approximately 73,000.</t>
  </si>
  <si>
    <t xml:space="preserve">Koons Ford </t>
  </si>
  <si>
    <t>EXPLORER - 2015. The contact owns a 2015 Ford Explorer. The contact stated that when he closed the front driver's side door, the outside door handle fractured and detached. The contact stated that the vehicle was taken to the dealer and the contact was informed that the fractured door handle needed to be replaced. The vehicle was not repaired. The manufacturer was not made aware of the failure. The failure mileage was approximately 73,000.</t>
  </si>
  <si>
    <t>1FMCU9BZ8MU</t>
  </si>
  <si>
    <t>I have a Certified 21 Ford Escape Hybrid - I opened the drivers side door and the 3 welds to the hinge broke.  The internet stated this is a common safety issue.  It was a past recall with Ford. Ford is not honoring their quality, and refuses to fix the issue. Even the dealer admitted it is a common safety issue. The case number with [XXX] / Ford Motor Company [XXX]  / [XXX] will not return calls, and I've been reaching out for 2 weeks.  [XXX] a supervisor admitted this was a recall issue but my car escape isn't on the list... The dealer is trying to charge over $4000 to repair 3 welds.  Please help, I don't feel safe with the door broken      INFORMATION Redacted PURSUANT TO THE FREEDOM OF INFORMATION ACT (FOIA), 5 U.S.C. 552(B)(6).</t>
  </si>
  <si>
    <t>ESCAPE - 2021. I have a Certified 21 Ford Escape Hybrid - I opened the drivers side door and the 3 welds to the hinge broke.  The internet stated this is a common safety issue.  It was a past recall with Ford. Ford is not honoring their quality, and refuses to fix the issue. Even the dealer admitted it is a common safety issue. The case number with [XXX] / Ford Motor Company [XXX]  / [XXX] will not return calls, and I've been reaching out for 2 weeks.  [XXX] a supervisor admitted this was a recall issue but my car escape isn't on the list... The dealer is trying to charge over $4000 to repair 3 welds.  Please help, I don't feel safe with the door broken      INFORMATION Redacted PURSUANT TO THE FREEDOM OF INFORMATION ACT (FOIA), 5 U.S.C. 552(B)(6).</t>
  </si>
  <si>
    <t>1FM5K7DH0JG</t>
  </si>
  <si>
    <t>The windshield trim molding on both sides of my vehicle, at different times, became unattached, broke and flew off while traveling at 70 mph, causing damage to my vehicle, while jeopardizing the safety and well-being of other vehicles behind or around me on the road.  The safety of others are at risk if this piece hit them, especially on a Motocycle.  The Ford Motor Company does not offer a recall and the cost for the dealership to replace and reattach is $800-900.  I have tried using cement glue to reattach, and it has also broken loose and flew off from that.  These pieces are projectiles and could fatally harm someone and do damage to another vehicle.  These pieces need to be recalled and replaced at no charge to the consumer.</t>
  </si>
  <si>
    <t>EXPLORER - 2018. The windshield trim molding on both sides of my vehicle, at different times, became unattached, broke and flew off while traveling at 70 mph, causing damage to my vehicle, while jeopardizing the safety and well-being of other vehicles behind or around me on the road.  The safety of others are at risk if this piece hit them, especially on a Motocycle.  The Ford Motor Company does not offer a recall and the cost for the dealership to replace and reattach is $800-900.  I have tried using cement glue to reattach, and it has also broken loose and flew off from that.  These pieces are projectiles and could fatally harm someone and do damage to another vehicle.  These pieces need to be recalled and replaced at no charge to the consumer.</t>
  </si>
  <si>
    <t>The contact owns a 2020 Ford Escape. The contact stated that the check arm attachment points were fractured on the front driver's side door. The front driver's side door made an abnormally loud sound while being opened. The dealer was made aware of the failure; however, the vehicle was not diagnosed or repaired. The dealer confirmed that there was no recall associated with the VIN. The manufacturer was made aware of the failure. The failure mileage was approximately 39,000.</t>
  </si>
  <si>
    <t>AutoFair Ford of Haverhill</t>
  </si>
  <si>
    <t>ESCAPE - 2020. The contact owns a 2020 Ford Escape. The contact stated that the check arm attachment points were fractured on the front driver's side door. The front driver's side door made an abnormally loud sound while being opened. The dealer was made aware of the failure; however, the vehicle was not diagnosed or repaired. The dealer confirmed that there was no recall associated with the VIN. The manufacturer was made aware of the failure. The failure mileage was approximately 39,000.</t>
  </si>
  <si>
    <t>1FTEW1CP7FF</t>
  </si>
  <si>
    <t>PANARAMIC MOON ROOF COLLAPSE INTO CAB, PASSENGER SIDE, WHEN CLOSING DURING RAIN EVENT.</t>
  </si>
  <si>
    <t>F-150 - 2015. PANARAMIC MOON ROOF COLLAPSE INTO CAB, PASSENGER SIDE, WHEN CLOSING DURING RAIN EVENT.</t>
  </si>
  <si>
    <t>1FMCU0LZ4NU</t>
  </si>
  <si>
    <t>We were driving and the front passenger door unexpectedly opened. Fortunately my wife was able to grab the door and pull it closed without incident.</t>
  </si>
  <si>
    <t>ESCAPE - 2022. We were driving and the front passenger door unexpectedly opened. Fortunately my wife was able to grab the door and pull it closed without incident.</t>
  </si>
  <si>
    <t xml:space="preserve">A-pillar passenger side window trim came loose, would not pop back in, and broke off while driving down the highway. </t>
  </si>
  <si>
    <t xml:space="preserve">EXPLORER - 2018. A-pillar passenger side window trim came loose, would not pop back in, and broke off while driving down the highway. </t>
  </si>
  <si>
    <t xml:space="preserve">At 75,000 miles the door spot weld on the check arm bracket failed. The window also will not go down.  We now have 85,000 miles and the passenger door spot welds failed. </t>
  </si>
  <si>
    <t xml:space="preserve">ESCAPE - 2020. At 75,000 miles the door spot weld on the check arm bracket failed. The window also will not go down.  We now have 85,000 miles and the passenger door spot welds failed. </t>
  </si>
  <si>
    <t>1FMCU9H91LU</t>
  </si>
  <si>
    <t>In 2021, driver door popped and made grinding sounds when opening. Mechanism inside had broken. Door was replaced under warranty by the dealer, Boucher Ford. Fall 2022, same issue with the driver door. Also started noticing door wouldn't always close completely and intermittent problems with the electric window not remaining closed. Dealer would not help despite only one year since it had been replaced, told me to call Ford.</t>
  </si>
  <si>
    <t>ESCAPE - 2020. In 2021, driver door popped and made grinding sounds when opening. Mechanism inside had broken. Door was replaced under warranty by the dealer, Boucher Ford. Fall 2022, same issue with the driver door. Also started noticing door wouldn't always close completely and intermittent problems with the electric window not remaining closed. Dealer would not help despite only one year since it had been replaced, told me to call Ford.</t>
  </si>
  <si>
    <t>1FMCU9G67MU</t>
  </si>
  <si>
    <t>In the fall of 2022, the driver door on my 2021 Ford Escape would not close properly and I took to the Ford Dealership as I told them it felt unsafe as I felt the door wanted to fall off when driving as the door was physically moving in and out. They laughed at me and said that would never happen. After two visits, they realized the weld had broken on the door and said they would order a new one. They said they had never seen that on a passenger vehicle. It took 12 weeks for the door to arrive and they first said they would cover the rental vehicle and then came back the next day and said they would not cover a rental vehicle even when I said I felt unsafe driving it. So I kept driving it because it was my only vehicle. Ford Corporate tried to charge me $571.00 to pay for my part of the repair. They also dismissed that it was a larger problem. I have documentation regarding these interactions. The dealer stepped in and covered my portion of the repair. After they replaced the door, I reported the door appeared to be falling of the hinges and they investigated and said because they do not replace doors at the dealership often, they improperly installed the door as one of the hinge bolts was already missing. In April, 2023, I traded my 2021 Escape in for a 2022 Escape as I did not feel safe because of the door and the dealer agreed. It cost an additional $5,000 to get out of the lease, but it was worth my safety.</t>
  </si>
  <si>
    <t>ESCAPE - 2021. In the fall of 2022, the driver door on my 2021 Ford Escape would not close properly and I took to the Ford Dealership as I told them it felt unsafe as I felt the door wanted to fall off when driving as the door was physically moving in and out. They laughed at me and said that would never happen. After two visits, they realized the weld had broken on the door and said they would order a new one. They said they had never seen that on a passenger vehicle. It took 12 weeks for the door to arrive and they first said they would cover the rental vehicle and then came back the next day and said they would not cover a rental vehicle even when I said I felt unsafe driving it. So I kept driving it because it was my only vehicle. Ford Corporate tried to charge me $571.00 to pay for my part of the repair. They also dismissed that it was a larger problem. I have documentation regarding these interactions. The dealer stepped in and covered my portion of the repair. After they replaced the door, I reported the door appeared to be falling of the hinges and they investigated and said because they do not replace doors at the dealership often, they improperly installed the door as one of the hinge bolts was already missing. In April, 2023, I traded my 2021 Escape in for a 2022 Escape as I did not feel safe because of the door and the dealer agreed. It cost an additional $5,000 to get out of the lease, but it was worth my safety.</t>
  </si>
  <si>
    <t>The driver's side door stopped latching today.  Obviously, driving a car with a door that does not latch is a serious issue!</t>
  </si>
  <si>
    <t>FUSION - 2014. The driver's side door stopped latching today.  Obviously, driving a car with a door that does not latch is a serious issue!</t>
  </si>
  <si>
    <t>1FMCU0H61LU</t>
  </si>
  <si>
    <t xml:space="preserve">Some 2020-2021 Escape vehicles may exhibit cracks or broken spot welds in the left front door at the check arm attachment point in the door assembly.  My door started making a lot of noise when opening it and closing it.  Now I can only open my door to a certain degree and and cannot open it all of the way.  My window now is not working properly so I can't open it without it getting stuck halfway down.  Is very hard to close the window.  </t>
  </si>
  <si>
    <t xml:space="preserve">ESCAPE - 2020. Some 2020-2021 Escape vehicles may exhibit cracks or broken spot welds in the left front door at the check arm attachment point in the door assembly.  My door started making a lot of noise when opening it and closing it.  Now I can only open my door to a certain degree and and cannot open it all of the way.  My window now is not working properly so I can't open it without it getting stuck halfway down.  Is very hard to close the window.  </t>
  </si>
  <si>
    <t>The contact owns a 2018 Ford F-150. The contact stated that the panoramic sunroof failed to close while pressing the close button. The vehicle was taken to a dealer where it was diagnosed and determined that the sunroof guide rails needed to be replaced. The vehicle was not repaired. The manufacturer was contacted and advised the contact to file a complaint with the NHTSA Hotline. The failure mileage was 60,000.</t>
  </si>
  <si>
    <t xml:space="preserve">Folsom Lake Ford </t>
  </si>
  <si>
    <t>F-150 - 2018. The contact owns a 2018 Ford F-150. The contact stated that the panoramic sunroof failed to close while pressing the close button. The vehicle was taken to a dealer where it was diagnosed and determined that the sunroof guide rails needed to be replaced. The vehicle was not repaired. The manufacturer was contacted and advised the contact to file a complaint with the NHTSA Hotline. The failure mileage was 60,000.</t>
  </si>
  <si>
    <t>1FTPX125X4N</t>
  </si>
  <si>
    <t>The contact owns a 2004 Ford F-150. The contact stated that the rear driver's side door failed to open. The contact removed the door and replaced the plastic ends with new metal ends. The local dealer was not contacted. The vehicle was not diagnosed or repaired. The manufacturer was contacted and referred the contact to the NHTSA Hotline for assistance. The failure mileage was approximately 160,472.</t>
  </si>
  <si>
    <t>F-150 - 2004. The contact owns a 2004 Ford F-150. The contact stated that the rear driver's side door failed to open. The contact removed the door and replaced the plastic ends with new metal ends. The local dealer was not contacted. The vehicle was not diagnosed or repaired. The manufacturer was contacted and referred the contact to the NHTSA Hotline for assistance. The failure mileage was approximately 160,472.</t>
  </si>
  <si>
    <t xml:space="preserve">The center hinge connecting the driver's side door to the car has become disconnected as if it is no longer welded to the car door. This hinge limits how far the door can swing open. The concern is the door being unable to close completely and the window mechanism not working properly.   The problem was first noticed on July 5 as there was a clicking sound as the door was opened as well as some resistance. People at three different dealerships noted that "this is a problem that has been occurring." The third Ford dealership is willing to do the work. Here the problem was documented and is scheduled to be repaired on July 24. A new door will need to be ordered and replaced.   The service manager warned me of two complications that could possibly occur because of the broken hinge. Since July 5 I have been exiting and entering my three year old car through the passenger side since I cannot risk not being able to close the door. I also am careful not to open the window as it may come off of its track.   </t>
  </si>
  <si>
    <t xml:space="preserve">ESCAPE - 2020. The center hinge connecting the driver's side door to the car has become disconnected as if it is no longer welded to the car door. This hinge limits how far the door can swing open. The concern is the door being unable to close completely and the window mechanism not working properly.   The problem was first noticed on July 5 as there was a clicking sound as the door was opened as well as some resistance. People at three different dealerships noted that "this is a problem that has been occurring." The third Ford dealership is willing to do the work. Here the problem was documented and is scheduled to be repaired on July 24. A new door will need to be ordered and replaced.   The service manager warned me of two complications that could possibly occur because of the broken hinge. Since July 5 I have been exiting and entering my three year old car through the passenger side since I cannot risk not being able to close the door. I also am careful not to open the window as it may come off of its track.   </t>
  </si>
  <si>
    <t>My driver's side front door has started to make a large popping noise and is resisting opening/shutting. A few days after this started my window has also started to act up, not wanting to go all the way down or going down when I'm trying to get it to go up.</t>
  </si>
  <si>
    <t>ESCAPE - 2020. My driver's side front door has started to make a large popping noise and is resisting opening/shutting. A few days after this started my window has also started to act up, not wanting to go all the way down or going down when I'm trying to get it to go up.</t>
  </si>
  <si>
    <t>1FTEW1EF2GF</t>
  </si>
  <si>
    <t>My 2016 F150 moon roof track broke with 61k miles on itâ€¦ it left my moon roof jammed open for rain and snow to enter my vehicle.  After further research it appears that this is a common problem for this design.  A ford dealer quoted me 4k to fixâ€¦.If this does not qualify for a recall i have no idea what will.  Please help all of us and make this a recall.</t>
  </si>
  <si>
    <t>F-150 - 2016. My 2016 F150 moon roof track broke with 61k miles on itâ€¦ it left my moon roof jammed open for rain and snow to enter my vehicle.  After further research it appears that this is a common problem for this design.  A ford dealer quoted me 4k to fixâ€¦.If this does not qualify for a recall i have no idea what will.  Please help all of us and make this a recall.</t>
  </si>
  <si>
    <t xml:space="preserve">On 7/11/2023, I opened my driver's side door and heard some strange popping sounds I had not heard before, my window would not work correctly either. I got into my Ford 2020 Escape and proceeded to drive home while driving approx 35 miles an hour while making a left turn the driver's side door flew open. The weld on the driver's side door has failed along it exhibits cracks and/or broken spot welds in the left front door at the check arm attachment point in the door assembly. Please see attached photos.  There was no warning that the door was not completely shut.  The car has been looked at, at the dealership and they have assessed that the failure of the weld  Section 501-03 is what caused the problem. </t>
  </si>
  <si>
    <t xml:space="preserve">ESCAPE - 2020. On 7/11/2023, I opened my driver's side door and heard some strange popping sounds I had not heard before, my window would not work correctly either. I got into my Ford 2020 Escape and proceeded to drive home while driving approx 35 miles an hour while making a left turn the driver's side door flew open. The weld on the driver's side door has failed along it exhibits cracks and/or broken spot welds in the left front door at the check arm attachment point in the door assembly. Please see attached photos.  There was no warning that the door was not completely shut.  The car has been looked at, at the dealership and they have assessed that the failure of the weld  Section 501-03 is what caused the problem. </t>
  </si>
  <si>
    <t>1FMCU0G60MU</t>
  </si>
  <si>
    <t>The door weld on the door is causing it to pop when you open and close the door.</t>
  </si>
  <si>
    <t>ESCAPE - 2021. The door weld on the door is causing it to pop when you open and close the door.</t>
  </si>
  <si>
    <t xml:space="preserve">The welds on my door snapped, which is causing a grinding noise and preventing the window from opening. The dealership has told me that I need a new door for my vehicle. My vehicle has less than 30,000 miles. </t>
  </si>
  <si>
    <t xml:space="preserve">ESCAPE - 2020. The welds on my door snapped, which is causing a grinding noise and preventing the window from opening. The dealership has told me that I need a new door for my vehicle. My vehicle has less than 30,000 miles. </t>
  </si>
  <si>
    <t>Windshield  panel pillar and moldings are missing and flying off vehicle.</t>
  </si>
  <si>
    <t>EXPLORER - 2018. Windshield  panel pillar and moldings are missing and flying off vehicle.</t>
  </si>
  <si>
    <t>The drivers door when opening looks like itâ€™s going to rip off at the hinges.</t>
  </si>
  <si>
    <t>ESCAPE - 2020. The drivers door when opening looks like itâ€™s going to rip off at the hinges.</t>
  </si>
  <si>
    <t>1FM5K7D87GG</t>
  </si>
  <si>
    <t>While driving on the highway,  the passenger side windshield trim flew off hitting my windshield. I've been told by the police that it happens frequently on their vehicles,  but never thought it would happen to me.  It did. Now. I have to pay for the repair and it could have easily caused an accident,  because it scared me so much that I swerved thinking something hit me. Which it did. My own car!</t>
  </si>
  <si>
    <t>EXPLORER - 2016. While driving on the highway,  the passenger side windshield trim flew off hitting my windshield. I've been told by the police that it happens frequently on their vehicles,  but never thought it would happen to me.  It did. Now. I have to pay for the repair and it could have easily caused an accident,  because it scared me so much that I swerved thinking something hit me. Which it did. My own car!</t>
  </si>
  <si>
    <t>3FMCR9G69PR</t>
  </si>
  <si>
    <t>My Ford Bronco Sport windshield cracked without a any sign of impact. The crack on the windshield just appeared overnight just below the area of the rearview mirror. There is no sign of a chip that could have explained how the crack would have started to expand. Maybe a stress crack from the factory?  After doing a quick online search it appears that similar issue has happened to other 2023 Ford Bronco Sports.</t>
  </si>
  <si>
    <t>BRONCO SPORT - 2023. My Ford Bronco Sport windshield cracked without a any sign of impact. The crack on the windshield just appeared overnight just below the area of the rearview mirror. There is no sign of a chip that could have explained how the crack would have started to expand. Maybe a stress crack from the factory?  After doing a quick online search it appears that similar issue has happened to other 2023 Ford Bronco Sports.</t>
  </si>
  <si>
    <t xml:space="preserve">The contact owns a 2020 Ford Escape. The contact stated that while opening the driverâ€™s side door, there was an abnormal popping sound and the door failed to open. Additionally, the window failed to roll down as designed. The contact had to use the other doors to enter the vehicle. There were no warning lights illuminated. The vehicle was taken to the local dealer where it was diagnosed and determined that the bracket had separated from the door. The vehicle was not repaired. The contact stated that the failure was related to NHTSA Action Number: PE23013 (Structure). The manufacturer was contacted, and the contact was referred to the NHTSA Hotline for assistance. The failure mileage was approximately 55,000. </t>
  </si>
  <si>
    <t>Bob-Boyd Ford</t>
  </si>
  <si>
    <t xml:space="preserve">ESCAPE - 2020. The contact owns a 2020 Ford Escape. The contact stated that while opening the driverâ€™s side door, there was an abnormal popping sound and the door failed to open. Additionally, the window failed to roll down as designed. The contact had to use the other doors to enter the vehicle. There were no warning lights illuminated. The vehicle was taken to the local dealer where it was diagnosed and determined that the bracket had separated from the door. The vehicle was not repaired. The contact stated that the failure was related to NHTSA Action Number: PE23013 (Structure). The manufacturer was contacted, and the contact was referred to the NHTSA Hotline for assistance. The failure mileage was approximately 55,000. </t>
  </si>
  <si>
    <t>1FMCU0H62LU</t>
  </si>
  <si>
    <t xml:space="preserve">The door check bracket on front driver door failed completely. The anchor point in the door broke off the door frame internally. All 6 tack welds failed. The door was stuck open with the check arm fully extended into the door. DeLong Ford of Dwight got me back on the road after removing the check arm. I drilled out the six failed tack welds and riveted the anchor to the door frame at the six points on driver door and replaced the check arm due to damage. I could not afford the almost $2k it would have cost to have the entire door shell replaced and painted, with no promise that I would not experience the failure again in the future.  Ford offered to split that cost with me 50/50 because I purchased the vehicle brand new and was no longer in the warranty period. The door check is currently failing on the passenger front door, 2 of the 6 tack welds have failed. It is a matter of time before it fails completely. </t>
  </si>
  <si>
    <t xml:space="preserve">ESCAPE - 2020. The door check bracket on front driver door failed completely. The anchor point in the door broke off the door frame internally. All 6 tack welds failed. The door was stuck open with the check arm fully extended into the door. DeLong Ford of Dwight got me back on the road after removing the check arm. I drilled out the six failed tack welds and riveted the anchor to the door frame at the six points on driver door and replaced the check arm due to damage. I could not afford the almost $2k it would have cost to have the entire door shell replaced and painted, with no promise that I would not experience the failure again in the future.  Ford offered to split that cost with me 50/50 because I purchased the vehicle brand new and was no longer in the warranty period. The door check is currently failing on the passenger front door, 2 of the 6 tack welds have failed. It is a matter of time before it fails completely. </t>
  </si>
  <si>
    <t>The black weather striping under the windshield trim molding is coming off / detaching while driving</t>
  </si>
  <si>
    <t>EXPLORER - 2017. The black weather striping under the windshield trim molding is coming off / detaching while driving</t>
  </si>
  <si>
    <t xml:space="preserve">Drivers door began popping when opened or being closed. Looked at door and the spot welds on door check attachment point were broken out. We had our local dealer inspect and were told that they were aware of several that were broken in our local area. They also stated one of the cars was sent to a local body shop and repaired. New door and door check. All was paid by Ford. A second came in not long after and they sent it in for repair (same dealer same body shop) and Ford will not pay(reimburse) dealer for completed repairs. Ford knows there is a problem. Apparently they don't want to fix it. I put screws in our door to temporarily fix the problem because we were afraid the check bracket could cut the wiring inside door or get hung up inside the door causing the door to be inoperable.  Our car had about 68000 miles on it when it was first noticed. </t>
  </si>
  <si>
    <t xml:space="preserve">ESCAPE - 2020. Drivers door began popping when opened or being closed. Looked at door and the spot welds on door check attachment point were broken out. We had our local dealer inspect and were told that they were aware of several that were broken in our local area. They also stated one of the cars was sent to a local body shop and repaired. New door and door check. All was paid by Ford. A second came in not long after and they sent it in for repair (same dealer same body shop) and Ford will not pay(reimburse) dealer for completed repairs. Ford knows there is a problem. Apparently they don't want to fix it. I put screws in our door to temporarily fix the problem because we were afraid the check bracket could cut the wiring inside door or get hung up inside the door causing the door to be inoperable.  Our car had about 68000 miles on it when it was first noticed. </t>
  </si>
  <si>
    <t>1FM5K7D8XDG</t>
  </si>
  <si>
    <t>Windshield Trim Panel Detachment.  Driver side panel detached while driving app 60 mph on the highway.  Began with rubber underneath plastic panel breaking off and flying away followed by the panel flying off in two pieces and hitting the vehicle behind me before shattering on the roadway.</t>
  </si>
  <si>
    <t>EXPLORER - 2013. Windshield Trim Panel Detachment.  Driver side panel detached while driving app 60 mph on the highway.  Began with rubber underneath plastic panel breaking off and flying away followed by the panel flying off in two pieces and hitting the vehicle behind me before shattering on the roadway.</t>
  </si>
  <si>
    <t>Both ( Left and Right ) front door check strap attachment points have broken welds. This causes difficulty closing the doors and causes a loud auditable creaking noise when opening or closing the doors. Dealer attempted to fix issue by replacing the actual check strap on each side a total of 3 times before deciding it was a broken weld. By that time car was out of warranty and Ford declined to repair it at their expense. Estimate given by dealer to repair at my cost was over $3500, citing the need to replace both front doors.</t>
  </si>
  <si>
    <t>ESCAPE - 2020. Both ( Left and Right ) front door check strap attachment points have broken welds. This causes difficulty closing the doors and causes a loud auditable creaking noise when opening or closing the doors. Dealer attempted to fix issue by replacing the actual check strap on each side a total of 3 times before deciding it was a broken weld. By that time car was out of warranty and Ford declined to repair it at their expense. Estimate given by dealer to repair at my cost was over $3500, citing the need to replace both front doors.</t>
  </si>
  <si>
    <t>While driving on the interstate around 65 mph, the windshield trim flew off of my vehicle. It appeared that a truck behind me drove over it but I am not 100% sure</t>
  </si>
  <si>
    <t>EXPLORER - 2013. While driving on the interstate around 65 mph, the windshield trim flew off of my vehicle. It appeared that a truck behind me drove over it but I am not 100% sure</t>
  </si>
  <si>
    <t>1FMJK2AT7NE</t>
  </si>
  <si>
    <t>I had my three young children in the car and was driving a brand new 2022 Ford Expedition when I heard a loud sound and my sunroof completely shattered, causing shards of glass to fall on me and my 3 children, as well as almost causing me to get into an accident due to the shock of the incident.</t>
  </si>
  <si>
    <t>EXPEDITION - 2022. I had my three young children in the car and was driving a brand new 2022 Ford Expedition when I heard a loud sound and my sunroof completely shattered, causing shards of glass to fall on me and my 3 children, as well as almost causing me to get into an accident due to the shock of the incident.</t>
  </si>
  <si>
    <t>1FMCU9DZ2LU</t>
  </si>
  <si>
    <t xml:space="preserve">Drivers door check stop is creaking and snapping and exibiting all the behavior being investgated by your department as reported in the Reuters article https://www.reuters.com/business/autos-transportation/us-investigates-346000-ford-escape-suvs-over-door-issues-2023-07-11/ </t>
  </si>
  <si>
    <t xml:space="preserve">ESCAPE - 2020. Drivers door check stop is creaking and snapping and exibiting all the behavior being investgated by your department as reported in the Reuters article https://www.reuters.com/business/autos-transportation/us-investigates-346000-ford-escape-suvs-over-door-issues-2023-07-11/ </t>
  </si>
  <si>
    <t>1FM5K7D8XKG</t>
  </si>
  <si>
    <t>Passenger's side A pillar trim piece broke and flew off at highway speed.  This seems to be a previously identified manufacturer's defect not yet recalled.</t>
  </si>
  <si>
    <t>EXPLORER - 2019. Passenger's side A pillar trim piece broke and flew off at highway speed.  This seems to be a previously identified manufacturer's defect not yet recalled.</t>
  </si>
  <si>
    <t xml:space="preserve">Windshield trim piece (passenger side) detached from vehicle while travelling at 40 mph. </t>
  </si>
  <si>
    <t xml:space="preserve">EXPLORER - 2019. Windshield trim piece (passenger side) detached from vehicle while travelling at 40 mph. </t>
  </si>
  <si>
    <t xml:space="preserve">The door started popping when it was opened and closed. After one day the weld completely busted loose and the window no longer rolls down either. </t>
  </si>
  <si>
    <t xml:space="preserve">ESCAPE - 2020. The door started popping when it was opened and closed. After one day the weld completely busted loose and the window no longer rolls down either. </t>
  </si>
  <si>
    <t>My car is displaying similar symptom found on a fleet version of the car - SSM 50150 - 2020-2021 Escape - Cracked Or Broken Spot Welds In The Left Front Door At The Check Arm Attachment Points In The Door Assembly.</t>
  </si>
  <si>
    <t>ESCAPE - 2020. My car is displaying similar symptom found on a fleet version of the car - SSM 50150 - 2020-2021 Escape - Cracked Or Broken Spot Welds In The Left Front Door At The Check Arm Attachment Points In The Door Assembly.</t>
  </si>
  <si>
    <t xml:space="preserve">In February 2023, we noticed a popping/ snapping sound coming from the driver's door and it would not stay open on its own. Over the next couple weeks the power window began having trouble staying up and then it simply would not stay up at all. In March I took it to the dealership it was purchased from and had it looked it. After a couple hours I was told that the spot welds had failed and that the only way to fix it was to replace the entire door at my expense (approx $2k). The gentleman in charge told me it was not the first he had seen with this issue and if I got it repaired anywhere to keep my receipt for any issues recalls. The only solution I had was to have my husband get the window into place and disconnect the electrical to the window buttons. I have also had to deal with many bruises on my legs due to the door randomly closing on me while getting in and out. I'm disabled and this is a major problem for me. I have personally inspected the door and there are three holes next to the interior door panel that I believe are the location of some of the broken welds. </t>
  </si>
  <si>
    <t xml:space="preserve">ESCAPE - 2020. In February 2023, we noticed a popping/ snapping sound coming from the driver's door and it would not stay open on its own. Over the next couple weeks the power window began having trouble staying up and then it simply would not stay up at all. In March I took it to the dealership it was purchased from and had it looked it. After a couple hours I was told that the spot welds had failed and that the only way to fix it was to replace the entire door at my expense (approx $2k). The gentleman in charge told me it was not the first he had seen with this issue and if I got it repaired anywhere to keep my receipt for any issues recalls. The only solution I had was to have my husband get the window into place and disconnect the electrical to the window buttons. I have also had to deal with many bruises on my legs due to the door randomly closing on me while getting in and out. I'm disabled and this is a major problem for me. I have personally inspected the door and there are three holes next to the interior door panel that I believe are the location of some of the broken welds. </t>
  </si>
  <si>
    <t>3FMCR9D92MR</t>
  </si>
  <si>
    <t>My husband was driving down a mountain highway when suddenly he heard a loud noise. He pulled over and found the moonroof glass had shattered. There were no cars around and no signs that something had hit itâ€”we think it was glass failure due to a pressure change. Ford has had issues with moonroof glass spontaneously shattering on other vehicles and there are a few reports online about it happening to other Bronco Sports. Ford will not take responsibility and says we need to file an insurance claim. This is a major safety issueâ€”my husband could have been seriously injured if the moonroof cover had been open and glass had fell on him.</t>
  </si>
  <si>
    <t>BRONCO SPORT - 2021. My husband was driving down a mountain highway when suddenly he heard a loud noise. He pulled over and found the moonroof glass had shattered. There were no cars around and no signs that something had hit itâ€”we think it was glass failure due to a pressure change. Ford has had issues with moonroof glass spontaneously shattering on other vehicles and there are a few reports online about it happening to other Bronco Sports. Ford will not take responsibility and says we need to file an insurance claim. This is a major safety issueâ€”my husband could have been seriously injured if the moonroof cover had been open and glass had fell on him.</t>
  </si>
  <si>
    <t>The contact owns a 2015 Ford Explorer. The contact stated that while driving at an undisclosed speed, the trim on the windshield detached. The vehicle was taken to an independent mechanic, who replaced the door gasket. The manufacturer was made aware of the failure and referred the contact to file a complaint with the NHTSA Hotline. The failure mileage was approximately 120,000.</t>
  </si>
  <si>
    <t>EXPLORER - 2015. The contact owns a 2015 Ford Explorer. The contact stated that while driving at an undisclosed speed, the trim on the windshield detached. The vehicle was taken to an independent mechanic, who replaced the door gasket. The manufacturer was made aware of the failure and referred the contact to file a complaint with the NHTSA Hotline. The failure mileage was approximately 120,000.</t>
  </si>
  <si>
    <t xml:space="preserve">The contact owns a 2020 Ford Escape. The contact stated while attempting to open the front driverâ€™s side door, the door failed to open all the way. Additionally, there was a cracking sound coming from the door. The vehicle was taken to the dealer and the contact was informed that the door weld on the front driverâ€™s side door had fractured, and that the door needed to be replaced. The vehicle was not repaired. The manufacturer was contacted and stated that assistance would be provided with the cost of the door replacement. The failure mileage was 30,000. The VIN was not available.  </t>
  </si>
  <si>
    <t xml:space="preserve">Ford Of Rochester </t>
  </si>
  <si>
    <t xml:space="preserve">ESCAPE - 2020. The contact owns a 2020 Ford Escape. The contact stated while attempting to open the front driverâ€™s side door, the door failed to open all the way. Additionally, there was a cracking sound coming from the door. The vehicle was taken to the dealer and the contact was informed that the door weld on the front driverâ€™s side door had fractured, and that the door needed to be replaced. The vehicle was not repaired. The manufacturer was contacted and stated that assistance would be provided with the cost of the door replacement. The failure mileage was 30,000. The VIN was not available.  </t>
  </si>
  <si>
    <t>We noticed a loud "popping" sound in the hinge of the driver side front door. The door was unstable and we had trouble shutting the door. After research we realized this could be a problem that could cause the door to open while driving. The car is at a Ford Dealer being repaired now and the cost to me is $1157. Ford is not taking care of this dangerous situation.</t>
  </si>
  <si>
    <t>ESCAPE - 2020. We noticed a loud "popping" sound in the hinge of the driver side front door. The door was unstable and we had trouble shutting the door. After research we realized this could be a problem that could cause the door to open while driving. The car is at a Ford Dealer being repaired now and the cost to me is $1157. Ford is not taking care of this dangerous situation.</t>
  </si>
  <si>
    <t>3FAHP07147R</t>
  </si>
  <si>
    <t xml:space="preserve">My boyfriends mom was up north driving and the latch on the driverside door stopped working. She's 60+ and still years later has to tie her door close and climb over the passenger seat to get in the car. I can get it closed if it's accidentally opened just like an inch but the door absolutely cannot to opened any further. </t>
  </si>
  <si>
    <t xml:space="preserve">FUSION - 2007. My boyfriends mom was up north driving and the latch on the driverside door stopped working. She's 60+ and still years later has to tie her door close and climb over the passenger seat to get in the car. I can get it closed if it's accidentally opened just like an inch but the door absolutely cannot to opened any further. </t>
  </si>
  <si>
    <t xml:space="preserve">Driving down the highway and the passenger side windshield trim broke and detached from car, scraping down the side of my car and hitting the car behind us. </t>
  </si>
  <si>
    <t xml:space="preserve">EXPLORER - 2015. Driving down the highway and the passenger side windshield trim broke and detached from car, scraping down the side of my car and hitting the car behind us. </t>
  </si>
  <si>
    <t>1FMCU9H69NU</t>
  </si>
  <si>
    <t xml:space="preserve">The middle hinge of front door has broke off inside the door and has my window â€œpinchedâ€ and no longer able to be rolled up or down. Occasionally the rod that is broken off will prevent me from closing my door all the way and will come unhinged going down the road.   Was 500 miles over warranty (took me a few days to bring it in due to getting a day off approved) and FORD says itâ€™s $2500 to fix their safety flaw. </t>
  </si>
  <si>
    <t xml:space="preserve">ESCAPE - 2022. The middle hinge of front door has broke off inside the door and has my window â€œpinchedâ€ and no longer able to be rolled up or down. Occasionally the rod that is broken off will prevent me from closing my door all the way and will come unhinged going down the road.   Was 500 miles over warranty (took me a few days to bring it in due to getting a day off approved) and FORD says itâ€™s $2500 to fix their safety flaw. </t>
  </si>
  <si>
    <t>1FM5K7F80FG</t>
  </si>
  <si>
    <t xml:space="preserve">While driving the trim by my windshield flew off after hitting my windsheild, which made me swerve and almost crash into car next to me.  Then the weatherstripping started to detach from windsheild and come loose. Pulled over to see what had happened.  Saw the missing part. Now the other side came off while driving!  I've used duct tape in its place because Ford wants way too much money to replace. Thank God my family and other families were not injured by my vehicle. </t>
  </si>
  <si>
    <t xml:space="preserve">EXPLORER - 2015. While driving the trim by my windshield flew off after hitting my windsheild, which made me swerve and almost crash into car next to me.  Then the weatherstripping started to detach from windsheild and come loose. Pulled over to see what had happened.  Saw the missing part. Now the other side came off while driving!  I've used duct tape in its place because Ford wants way too much money to replace. Thank God my family and other families were not injured by my vehicle. </t>
  </si>
  <si>
    <t>I am reporting a weld malfunction on the driver's side door for the check arm assembly. I started to hear a log poping noise out of the blue one day. And the next thing i knew the door was not opening properly. Took it in they informed me the weld had broken and that i would need a brand new door. I unfortunately am no longer under warranty. And feel this should be a recall, given it is a manufaturers error.</t>
  </si>
  <si>
    <t>ESCAPE - 2020. I am reporting a weld malfunction on the driver's side door for the check arm assembly. I started to hear a log poping noise out of the blue one day. And the next thing i knew the door was not opening properly. Took it in they informed me the weld had broken and that i would need a brand new door. I unfortunately am no longer under warranty. And feel this should be a recall, given it is a manufaturers error.</t>
  </si>
  <si>
    <t xml:space="preserve">The welding at the door check has completely come apart on the driver door and is popping in the passenger door. The driver window no longer rolls down. </t>
  </si>
  <si>
    <t xml:space="preserve">ESCAPE - 2020. The welding at the door check has completely come apart on the driver door and is popping in the passenger door. The driver window no longer rolls down. </t>
  </si>
  <si>
    <t xml:space="preserve">My door all of a sudden started popping and now the window will not go down and the door will not lock. The welded spots to hold on the door henge thing is gone and the henge is free moving in the door but still attached to the frame. </t>
  </si>
  <si>
    <t xml:space="preserve">ESCAPE - 2020. My door all of a sudden started popping and now the window will not go down and the door will not lock. The welded spots to hold on the door henge thing is gone and the henge is free moving in the door but still attached to the frame. </t>
  </si>
  <si>
    <t xml:space="preserve">Both side pieces on the windshield have flow off while traveling down the high way. The first time it happened was about 2 months ago on the passengers side and last night 7/21 on the drivers side </t>
  </si>
  <si>
    <t xml:space="preserve">EXPLORER - 2018. Both side pieces on the windshield have flow off while traveling down the high way. The first time it happened was about 2 months ago on the passengers side and last night 7/21 on the drivers side </t>
  </si>
  <si>
    <t xml:space="preserve">Broken spot welds in the left front door at the check arm attachment point in the door assembly.  Window not operable.  Door difficult to close due to interference of broken bracket inside door assembly.  This is a known issue for make/model.  Poor quality spot welds at point of attachment.  </t>
  </si>
  <si>
    <t xml:space="preserve">ESCAPE - 2020. Broken spot welds in the left front door at the check arm attachment point in the door assembly.  Window not operable.  Door difficult to close due to interference of broken bracket inside door assembly.  This is a known issue for make/model.  Poor quality spot welds at point of attachment.  </t>
  </si>
  <si>
    <t xml:space="preserve">My check arm broke at the welding sites and has now affected my locks, window, and the door staying open/shut. I am worried about my window shattering and my door not closing or opening while I am driving.   My locks are no longer working which leaves me to be worried about someone getting into my car, since there is not way for me to lock my door. They donâ€™t even work with the key fob. The outside manual lock will not turn.   The problem was confirmed by the dealership Ken Stoepel Ford In Kerrville, TX. But they will not fix it because it is out of warranty due to mileage.   There was no warning of this. I was parked when it happened. I simply opened my door to get in and it snapped. </t>
  </si>
  <si>
    <t xml:space="preserve">ESCAPE - 2020. My check arm broke at the welding sites and has now affected my locks, window, and the door staying open/shut. I am worried about my window shattering and my door not closing or opening while I am driving.   My locks are no longer working which leaves me to be worried about someone getting into my car, since there is not way for me to lock my door. They donâ€™t even work with the key fob. The outside manual lock will not turn.   The problem was confirmed by the dealership Ken Stoepel Ford In Kerrville, TX. But they will not fix it because it is out of warranty due to mileage.   There was no warning of this. I was parked when it happened. I simply opened my door to get in and it snapped. </t>
  </si>
  <si>
    <t>1FMCU0BZ4LU</t>
  </si>
  <si>
    <t xml:space="preserve">1 Engine Fire Safety Recall Dealer not able to fix the problem.  2 Driver's side door hinge broken window will not go down. Dealer told me this is not a manufacture problem.   </t>
  </si>
  <si>
    <t xml:space="preserve">ESCAPE - 2020. 1 Engine Fire Safety Recall Dealer not able to fix the problem.  2 Driver's side door hinge broken window will not go down. Dealer told me this is not a manufacture problem.   </t>
  </si>
  <si>
    <t>Window switch on driverâ€™s door quit working. Switch for rear passenger windows also not working. Front passenger window switch works. Possible cause is faulty wiring harness in the door (only one blue wire comes loose from the plug, causing the driverâ€™s window switch to go dead.)</t>
  </si>
  <si>
    <t>EDGE - 2013. Window switch on driverâ€™s door quit working. Switch for rear passenger windows also not working. Front passenger window switch works. Possible cause is faulty wiring harness in the door (only one blue wire comes loose from the plug, causing the driverâ€™s window switch to go dead.)</t>
  </si>
  <si>
    <t xml:space="preserve">Wipes stop working no safety and happen to a lot of them wipes transmission need replaced </t>
  </si>
  <si>
    <t xml:space="preserve">F-150 - 2018. Wipes stop working no safety and happen to a lot of them wipes transmission need replaced </t>
  </si>
  <si>
    <t>1FMCU9G9XEU</t>
  </si>
  <si>
    <t xml:space="preserve">My driver passenger door does not close anymore as of 7/9/2023. My 2-year-old son could have flown out the door as he sits on that side in his car seat. </t>
  </si>
  <si>
    <t xml:space="preserve">ESCAPE - 2014. My driver passenger door does not close anymore as of 7/9/2023. My 2-year-old son could have flown out the door as he sits on that side in his car seat. </t>
  </si>
  <si>
    <t xml:space="preserve">The windshield trim blew off while driving on the Highway. Happened so fast I couldnâ€™t tell if it blew into the ditch or what happened to it. Could have easily hit a vehicle behind me and cause an accident. Very distracting for the driver as well. I almost veered into other lane with oncoming traffic with how loud and surprising it was. </t>
  </si>
  <si>
    <t xml:space="preserve">EXPLORER - 2016. The windshield trim blew off while driving on the Highway. Happened so fast I couldnâ€™t tell if it blew into the ditch or what happened to it. Could have easily hit a vehicle behind me and cause an accident. Very distracting for the driver as well. I almost veered into other lane with oncoming traffic with how loud and surprising it was. </t>
  </si>
  <si>
    <t xml:space="preserve">Driver side door kept clicking when opening or closing. At one point while opening, hinge where it is riveted in broke off and door will not close properly. </t>
  </si>
  <si>
    <t xml:space="preserve">ESCAPE - 2020. Driver side door kept clicking when opening or closing. At one point while opening, hinge where it is riveted in broke off and door will not close properly. </t>
  </si>
  <si>
    <t>The contact owns a 2020 Ford Escape. The contact stated there was a clicking sound while opening and closing the front driver's side door. The contact stated that the front driver's side window failed to roll down completely. The contact stated that eventually the front driver's side door failed to close as needed. Upon inspection it was discovered that the front driver's side door middle weld had separated. The cause of the failure was not yet determined. The vehicle was taken to the local dealer who indicated that the door needed to be replaced. The vehicle was not yet repaired. The manufacturer was notified of the failure but no assistance was provided. The failure mileage was 11,000.</t>
  </si>
  <si>
    <t>Flood Ford of East Greenwich</t>
  </si>
  <si>
    <t>RI</t>
  </si>
  <si>
    <t>ESCAPE - 2020. The contact owns a 2020 Ford Escape. The contact stated there was a clicking sound while opening and closing the front driver's side door. The contact stated that the front driver's side window failed to roll down completely. The contact stated that eventually the front driver's side door failed to close as needed. Upon inspection it was discovered that the front driver's side door middle weld had separated. The cause of the failure was not yet determined. The vehicle was taken to the local dealer who indicated that the door needed to be replaced. The vehicle was not yet repaired. The manufacturer was notified of the failure but no assistance was provided. The failure mileage was 11,000.</t>
  </si>
  <si>
    <t xml:space="preserve">The drivers side windshield trim panel came off of the car while driving down a highway at 55mph. Luckily, there were no other cars on the highway and no further damage or injury occurred. </t>
  </si>
  <si>
    <t xml:space="preserve">EXPLORER - 2016. The drivers side windshield trim panel came off of the car while driving down a highway at 55mph. Luckily, there were no other cars on the highway and no further damage or injury occurred. </t>
  </si>
  <si>
    <t>1FMCU9BZ5LU</t>
  </si>
  <si>
    <t xml:space="preserve">Dealer advised it is a bracket inside the door that has broken, possibly due to broken welds holding said bracket.  The Dealer advised that this is an unfixable issue, and the entire door needs replaced.  If it is not fixed, the dealer said it will cause other issues with the door, possibly leaving it inoperable.  Dealer also confirmed this is a very common issue with this model and that it is not covered.  The Dealer said I will need to repair at my own expense, with an estimated cost of $2,000 or more.  </t>
  </si>
  <si>
    <t xml:space="preserve">ESCAPE - 2020. Dealer advised it is a bracket inside the door that has broken, possibly due to broken welds holding said bracket.  The Dealer advised that this is an unfixable issue, and the entire door needs replaced.  If it is not fixed, the dealer said it will cause other issues with the door, possibly leaving it inoperable.  Dealer also confirmed this is a very common issue with this model and that it is not covered.  The Dealer said I will need to repair at my own expense, with an estimated cost of $2,000 or more.  </t>
  </si>
  <si>
    <t>1FMSK7DH9NG</t>
  </si>
  <si>
    <t xml:space="preserve">The power lift gate was making a popping noise, so I took the truck to Ford for repair. They supposedly repaired the truck, but the power lift gate started opening and closing on its own and at random times. It also started to rain through the back glass, which caused mild in the truck. The warning states that the power loft gate should be completely closed or it can result in death, but it wasnâ€™t able to close at all times.   Ours safety was out at risk due to the power lift gate opening and closing at random times, which could have caused me to be hit, other drivers to be injured, and theft of property from other people having access while the power lift gate didnâ€™t properly close.  The problem was confirmed by a dealer. I showed video as well.  The manufacturer has inspected the vehicle component, but they broke a panel on the driver door and tried to glue it on, so the manufacturer is dishonest. They also advised that I have a â€œbad carâ€ but refuse to do anything.   No it was no warnings.  </t>
  </si>
  <si>
    <t xml:space="preserve">EXPLORER - 2022. The power lift gate was making a popping noise, so I took the truck to Ford for repair. They supposedly repaired the truck, but the power lift gate started opening and closing on its own and at random times. It also started to rain through the back glass, which caused mild in the truck. The warning states that the power loft gate should be completely closed or it can result in death, but it wasnâ€™t able to close at all times.   Ours safety was out at risk due to the power lift gate opening and closing at random times, which could have caused me to be hit, other drivers to be injured, and theft of property from other people having access while the power lift gate didnâ€™t properly close.  The problem was confirmed by a dealer. I showed video as well.  The manufacturer has inspected the vehicle component, but they broke a panel on the driver door and tried to glue it on, so the manufacturer is dishonest. They also advised that I have a â€œbad carâ€ but refuse to do anything.   No it was no warnings.  </t>
  </si>
  <si>
    <t>The contact owns a 2020 Ford Escape. The contact stated that the front driver side door latch detached from the vehicle making it difficult to properly close the door. The contact called the local dealer and made them aware of the failure. The vehicle was not diagnosed or repaired. The vehicle was taken to an independent mechanic, where it was diagnosed with needing the front driverâ€™s side door to be replaced. The vehicle was not repaired. The manufacturer had not been informed of the failure. The failure mileage was approximately 58,000.</t>
  </si>
  <si>
    <t>Ricart Automotive Mega Mall</t>
  </si>
  <si>
    <t>ESCAPE - 2020. The contact owns a 2020 Ford Escape. The contact stated that the front driver side door latch detached from the vehicle making it difficult to properly close the door. The contact called the local dealer and made them aware of the failure. The vehicle was not diagnosed or repaired. The vehicle was taken to an independent mechanic, where it was diagnosed with needing the front driverâ€™s side door to be replaced. The vehicle was not repaired. The manufacturer had not been informed of the failure. The failure mileage was approximately 58,000.</t>
  </si>
  <si>
    <t xml:space="preserve">The contact owns a 2016 Ford Explorer. The contact stated that while driving approximately 70 MPH, the driverâ€™s and passengerâ€™s side windshield trim panel detached. Additionally, while driving, the roof rail detached. The contact called the local dealer, but the vehicle was not diagnosed or repaired. The manufacturer was contacted and referred the contact to NHTSA Hotline. The contact stated that the failure was related to NHTSA Action Number: PE23001 (Structure). The failure mileage was 98,000. </t>
  </si>
  <si>
    <t>Capital Ford of Wilmington</t>
  </si>
  <si>
    <t xml:space="preserve">EXPLORER - 2016. The contact owns a 2016 Ford Explorer. The contact stated that while driving approximately 70 MPH, the driverâ€™s and passengerâ€™s side windshield trim panel detached. Additionally, while driving, the roof rail detached. The contact called the local dealer, but the vehicle was not diagnosed or repaired. The manufacturer was contacted and referred the contact to NHTSA Hotline. The contact stated that the failure was related to NHTSA Action Number: PE23001 (Structure). The failure mileage was 98,000. </t>
  </si>
  <si>
    <t xml:space="preserve">When opening and shutting the drivers door it makes a terrible popping noise and is hard to shut. </t>
  </si>
  <si>
    <t xml:space="preserve">ESCAPE - 2020. When opening and shutting the drivers door it makes a terrible popping noise and is hard to shut. </t>
  </si>
  <si>
    <t>The driver side door brake isn't working properly due to broken welds in the assembly. I took it to my Ford dealer, and they will not give warranty consideration because the vehicle is over 36,000 miles, but under 3 years. I have done some research, and this is an ongoing problem with this model year.  Their solution is to have me pay for an entire new door and assembly at a cost of between $2500-$3500.</t>
  </si>
  <si>
    <t>ESCAPE - 2020. The driver side door brake isn't working properly due to broken welds in the assembly. I took it to my Ford dealer, and they will not give warranty consideration because the vehicle is over 36,000 miles, but under 3 years. I have done some research, and this is an ongoing problem with this model year.  Their solution is to have me pay for an entire new door and assembly at a cost of between $2500-$3500.</t>
  </si>
  <si>
    <t>3FA6P0SU5GR</t>
  </si>
  <si>
    <t xml:space="preserve">A year ago (2022), the passenger door latch failed for unknown reasons out of the blue. The door simply would not close. At the shop, the technician mentioned that it had mechanically and electrically failed and the door would not latch. A year later (2023),  The issue is reoccuring; same (passenger) door and driver door both suddenly will not latch making the car inoperable due to safety risks. Upon research, it seems this issue is common to specific Ford models. Re: Ford Fusion Hybrid/Energi Recall Campaign # 20S15/20V177, there is an outstanding recall for certain VIN numbers but Ford refuses to cover my issue despite clear safety concern. </t>
  </si>
  <si>
    <t xml:space="preserve">FUSION - 2016. A year ago (2022), the passenger door latch failed for unknown reasons out of the blue. The door simply would not close. At the shop, the technician mentioned that it had mechanically and electrically failed and the door would not latch. A year later (2023),  The issue is reoccuring; same (passenger) door and driver door both suddenly will not latch making the car inoperable due to safety risks. Upon research, it seems this issue is common to specific Ford models. Re: Ford Fusion Hybrid/Energi Recall Campaign # 20S15/20V177, there is an outstanding recall for certain VIN numbers but Ford refuses to cover my issue despite clear safety concern. </t>
  </si>
  <si>
    <t xml:space="preserve">This vehicle has many blind spots and the blind spot alert only works sometimes. The locks only work sometimes too. It consistently does not lock the passenger side door with the lock or the key fob. When I was in traffic someone was able to open the door. </t>
  </si>
  <si>
    <t xml:space="preserve">EXPLORER - 2017. This vehicle has many blind spots and the blind spot alert only works sometimes. The locks only work sometimes too. It consistently does not lock the passenger side door with the lock or the key fob. When I was in traffic someone was able to open the door. </t>
  </si>
  <si>
    <t>3FA6P0D91KR</t>
  </si>
  <si>
    <t>For the third time in two years my trunk opened while I was driving. Today, it opened while I had lumber in the trunk. Had I been on the freeway this could have caused a serious accident. I confirmed that the button on the dash was not being pushed and the emergency release in the trunk was not pulled either. This seems to be a somewhat common issue with Ford Fusions based on online commentary. Please look into this before it leads to serious injuries or worse. Thank you for your help.</t>
  </si>
  <si>
    <t>FUSION - 2019. For the third time in two years my trunk opened while I was driving. Today, it opened while I had lumber in the trunk. Had I been on the freeway this could have caused a serious accident. I confirmed that the button on the dash was not being pushed and the emergency release in the trunk was not pulled either. This seems to be a somewhat common issue with Ford Fusions based on online commentary. Please look into this before it leads to serious injuries or worse. Thank you for your help.</t>
  </si>
  <si>
    <t>The rear drivers side door opened unexpectedly going around a turn and did not re-latch after it was closed. The door opened and slammed closed going around a turn and injured my son sitting in the back seat. The child locks on the door were still engaged during the incident and after. This is the second time it has happened. Both days were close to 100 degrees in temperature. The door intermittently does not latch.</t>
  </si>
  <si>
    <t>C-MAX - 2015. The rear drivers side door opened unexpectedly going around a turn and did not re-latch after it was closed. The door opened and slammed closed going around a turn and injured my son sitting in the back seat. The child locks on the door were still engaged during the incident and after. This is the second time it has happened. Both days were close to 100 degrees in temperature. The door intermittently does not latch.</t>
  </si>
  <si>
    <t>1FTEW1EF7GK</t>
  </si>
  <si>
    <t xml:space="preserve">rear window shattered after use of Defrost.  Smell of burning wires/plastic immediately before. looks like a burn spot at window base, last photo with white smudge </t>
  </si>
  <si>
    <t xml:space="preserve">F-150 - 2016. rear window shattered after use of Defrost.  Smell of burning wires/plastic immediately before. looks like a burn spot at window base, last photo with white smudge </t>
  </si>
  <si>
    <t>1FM5K8GCXNG</t>
  </si>
  <si>
    <t>Windshield stress crack developed overnight. First notices July 18th as small crack (less than 6 inches) on right top third. Over the week grew to 8 inches. Less than 10,000 miles and under 1 year.  Ford considers this a wear item and is only covered for 90 days. Currently available for inspection. Not driving car in case the windshield completely fails. Windshield will be inspected and replaced by insurance.</t>
  </si>
  <si>
    <t>EXPLORER - 2022. Windshield stress crack developed overnight. First notices July 18th as small crack (less than 6 inches) on right top third. Over the week grew to 8 inches. Less than 10,000 miles and under 1 year.  Ford considers this a wear item and is only covered for 90 days. Currently available for inspection. Not driving car in case the windshield completely fails. Windshield will be inspected and replaced by insurance.</t>
  </si>
  <si>
    <t>The left front door is making popping noises.  Body shop has stated that the spot welds on the door have failed and the entire door will need to be replaced.  Yes, it is available for inspection.  Safety issue is that the door could open while driving threatening life of those in car and on highway if door were to pop open.  The problem has been confirmed by independent service center.  Plan on bringing car to dealership for inspection.  No warnings prior to failure, just started without warning.</t>
  </si>
  <si>
    <t>ESCAPE - 2020. The left front door is making popping noises.  Body shop has stated that the spot welds on the door have failed and the entire door will need to be replaced.  Yes, it is available for inspection.  Safety issue is that the door could open while driving threatening life of those in car and on highway if door were to pop open.  The problem has been confirmed by independent service center.  Plan on bringing car to dealership for inspection.  No warnings prior to failure, just started without warning.</t>
  </si>
  <si>
    <t>1FTEW1EF1HF</t>
  </si>
  <si>
    <t>Entire rear window appears to have bulged outward and shattered....Outside temperature in 90s (not unusual for this time of year) ...parked in driveway...no contact with anything else...no one in vehicle</t>
  </si>
  <si>
    <t>F-150 - 2017. Entire rear window appears to have bulged outward and shattered....Outside temperature in 90s (not unusual for this time of year) ...parked in driveway...no contact with anything else...no one in vehicle</t>
  </si>
  <si>
    <t xml:space="preserve">Driver door opened while driving. Door latch will not secure. Remains open. There is a recall for same type of vehicle year make and model. 20S15 is the recall number. </t>
  </si>
  <si>
    <t xml:space="preserve">FUSION - 2016. Driver door opened while driving. Door latch will not secure. Remains open. There is a recall for same type of vehicle year make and model. 20S15 is the recall number. </t>
  </si>
  <si>
    <t>1FM5K8HC7LG</t>
  </si>
  <si>
    <t>Rear lift gate doesn't operate or operates erratically .   Rear lift gate will not open traping occupants in the vehicle.  Particularly any occupant seated in the third row seats. Yes.  Took it to the dealer and they failed to address the problem First began February 2023.   The dash board button will work some times and not others.  Same for the key FOB and rear lift gate located on the the exterior of the vehicle.   I have had occupants trapped in the back of the vehicle when the lift gate will not operate at all.</t>
  </si>
  <si>
    <t>EXPLORER - 2020. Rear lift gate doesn't operate or operates erratically .   Rear lift gate will not open traping occupants in the vehicle.  Particularly any occupant seated in the third row seats. Yes.  Took it to the dealer and they failed to address the problem First began February 2023.   The dash board button will work some times and not others.  Same for the key FOB and rear lift gate located on the the exterior of the vehicle.   I have had occupants trapped in the back of the vehicle when the lift gate will not operate at all.</t>
  </si>
  <si>
    <t>1FMCU0BZ6MU</t>
  </si>
  <si>
    <t>The spot welds in the front driver's side door have failed, the door makes a loud popping noise when opening or closing the door, and the window has difficulty going up and down.  The vehicle would be available for inspection.  An internet search of this problem has indicated that my door could come open without warning. I have taken the vehicle to a body shop who have confirmed the spot welds have failed. The door began to make a slight creaking noise about 2 weeks prior to my noticing the spot welds had failed.</t>
  </si>
  <si>
    <t>ESCAPE - 2021. The spot welds in the front driver's side door have failed, the door makes a loud popping noise when opening or closing the door, and the window has difficulty going up and down.  The vehicle would be available for inspection.  An internet search of this problem has indicated that my door could come open without warning. I have taken the vehicle to a body shop who have confirmed the spot welds have failed. The door began to make a slight creaking noise about 2 weeks prior to my noticing the spot welds had failed.</t>
  </si>
  <si>
    <t>1FT8W3DT0GE</t>
  </si>
  <si>
    <t>The control arm for the turnsignals and wiper system fails resulting in the delay wipers constantly running.  This is both an annoyance to driving as well as an obstruction to your field of vision.  There also a risk of damage to the windshield as well.  This is a very, very common part failure with Ford Trucks.</t>
  </si>
  <si>
    <t>F-350 - 2016. The control arm for the turnsignals and wiper system fails resulting in the delay wipers constantly running.  This is both an annoyance to driving as well as an obstruction to your field of vision.  There also a risk of damage to the windshield as well.  This is a very, very common part failure with Ford Trucks.</t>
  </si>
  <si>
    <t>The front left drivers door check guide bracket spot welds have separated from the door frame resulting in the door not opening and closing properly,the window will not roll down or up with the door closed .The door can only open about half way and doesn't shut properly without using unexcusable force .The spot-welds are clearly broken because there are 3 holes in the door where the door check mounting bracket is spot welded to the door shell .If I need to get in or out of the vehicle very fast in an emergency,the door may not open enough for me to get in or out or may not even open at all.If I need to roll down the window with the door shut in an emergency situation I will not be able to,I would have to break the window to escape danger.Ford needs to be responsible for fixing this problem that is clearly a manufacturing defect .A recall by Ford is due immediately to fix this dangerous issue.</t>
  </si>
  <si>
    <t>ESCAPE - 2020. The front left drivers door check guide bracket spot welds have separated from the door frame resulting in the door not opening and closing properly,the window will not roll down or up with the door closed .The door can only open about half way and doesn't shut properly without using unexcusable force .The spot-welds are clearly broken because there are 3 holes in the door where the door check mounting bracket is spot welded to the door shell .If I need to get in or out of the vehicle very fast in an emergency,the door may not open enough for me to get in or out or may not even open at all.If I need to roll down the window with the door shut in an emergency situation I will not be able to,I would have to break the window to escape danger.Ford needs to be responsible for fixing this problem that is clearly a manufacturing defect .A recall by Ford is due immediately to fix this dangerous issue.</t>
  </si>
  <si>
    <t>1FAFP34P22W</t>
  </si>
  <si>
    <t>The drivers door will not open. It is stuck shut. Turning the key in the lock does not work. Broke outer handle trying to open door to assist elderly party out of drivers seat. Power lock fuse is fine. Took door panel off partly to expose cable, cannot push or pull cable to force open. Safety issue because owner is elderly. Cannot reasonably crawl in and out through passenger side. Emergency personnel would not be able to reach occupants in case of an accident.</t>
  </si>
  <si>
    <t>FOCUS - 2002. The drivers door will not open. It is stuck shut. Turning the key in the lock does not work. Broke outer handle trying to open door to assist elderly party out of drivers seat. Power lock fuse is fine. Took door panel off partly to expose cable, cannot push or pull cable to force open. Safety issue because owner is elderly. Cannot reasonably crawl in and out through passenger side. Emergency personnel would not be able to reach occupants in case of an accident.</t>
  </si>
  <si>
    <t>2 car door latches unresponsive and wont lock. Known issue with ford this VIN isnt covered by recall but same issue</t>
  </si>
  <si>
    <t>FUSION - 2016. 2 car door latches unresponsive and wont lock. Known issue with ford this VIN isnt covered by recall but same issue</t>
  </si>
  <si>
    <t>The passenger side of windshield trim flew off on highway when driving. There was no indication or evidence that it was loose or coming off.</t>
  </si>
  <si>
    <t>EXPLORER - 2017. The passenger side of windshield trim flew off on highway when driving. There was no indication or evidence that it was loose or coming off.</t>
  </si>
  <si>
    <t>NM0GS9E7XJ1</t>
  </si>
  <si>
    <t>The contact's company owns a 2018 Ford Transit Connect. The contact stated that while an employee was driving at 30 MPH, the rear driver side sliding door unintendedly opened. The employee could not shut the door due to a defective latch. The contact stated that a zip tie was used to secure the door. The vehicle was not diagnosed or repaired. The manufacturer nor the dealer had been notified of the failure. The vehicle was not repaired. The failure mileage was approximately 80,000.</t>
  </si>
  <si>
    <t>TRANSIT CONNECT - 2018. The contact's company owns a 2018 Ford Transit Connect. The contact stated that while an employee was driving at 30 MPH, the rear driver side sliding door unintendedly opened. The employee could not shut the door due to a defective latch. The contact stated that a zip tie was used to secure the door. The vehicle was not diagnosed or repaired. The manufacturer nor the dealer had been notified of the failure. The vehicle was not repaired. The failure mileage was approximately 80,000.</t>
  </si>
  <si>
    <t>Spot weld on door may exhibit cracks or broken spot welds in the left front door at the check arm attachment point in the door assembly. Door pops and cracks when it is opened or closed due to welds failing. We took it to the ford dealer and they told us there is not a recall on it so we will have to pay for the repair and IF  there is a recall on it they will pay us back for the repair cost. Will that be the dealer price or the price we had to pay at another garage? We have a repair scheduled at another garage. It will be $400. IF YOU DON'T OWN A FORD, DON'T BUY ONE. This model already has had 10 recalls! Ford don't build cars, they build junk! DOES ANYONE KNOW IF THERE IS A CLASS ACTION LAWSUIT YET?</t>
  </si>
  <si>
    <t>ESCAPE - 2020. Spot weld on door may exhibit cracks or broken spot welds in the left front door at the check arm attachment point in the door assembly. Door pops and cracks when it is opened or closed due to welds failing. We took it to the ford dealer and they told us there is not a recall on it so we will have to pay for the repair and IF  there is a recall on it they will pay us back for the repair cost. Will that be the dealer price or the price we had to pay at another garage? We have a repair scheduled at another garage. It will be $400. IF YOU DON'T OWN A FORD, DON'T BUY ONE. This model already has had 10 recalls! Ford don't build cars, they build junk! DOES ANYONE KNOW IF THERE IS A CLASS ACTION LAWSUIT YET?</t>
  </si>
  <si>
    <t>1FM5K7B8XGG</t>
  </si>
  <si>
    <t xml:space="preserve">The contact owns a 2016 Ford Explorer. The contact stated while driving approximately 70 MPH, he heard an abnormal vibration coming from the passengerâ€™s side front door. The contact stated that a plastic panel had partially detached from the windshield pillar. The contact stated that the plastic trim was held on by glue. The contact pulled over and removed the trim. The contact had taken the vehicle to a local dealer, where it was diagnosed and determined that the passengerâ€™s side and driver's side windshield pillar trim needed to be replaced. The vehicle had not been repaired. The manufacturer had been informed of the failure. The failure mileage was approximately 120,000. </t>
  </si>
  <si>
    <t>Gosch Ford - Temecula</t>
  </si>
  <si>
    <t xml:space="preserve">EXPLORER - 2016. The contact owns a 2016 Ford Explorer. The contact stated while driving approximately 70 MPH, he heard an abnormal vibration coming from the passengerâ€™s side front door. The contact stated that a plastic panel had partially detached from the windshield pillar. The contact stated that the plastic trim was held on by glue. The contact pulled over and removed the trim. The contact had taken the vehicle to a local dealer, where it was diagnosed and determined that the passengerâ€™s side and driver's side windshield pillar trim needed to be replaced. The vehicle had not been repaired. The manufacturer had been informed of the failure. The failure mileage was approximately 120,000. </t>
  </si>
  <si>
    <t>1FMCU9BZ0MU</t>
  </si>
  <si>
    <t>Drivers door stop latch welds failed. This severely limits smooth opening and closing of the door as it binds up while moving the door. This happened at 34,500 miles, so fortunately it will be covered by the warranty. If this poor quality manufacturing causes it to happen to the other 3 doors, who will pay for this? Please issue a recall, this is a very common problem.</t>
  </si>
  <si>
    <t>ESCAPE - 2021. Drivers door stop latch welds failed. This severely limits smooth opening and closing of the door as it binds up while moving the door. This happened at 34,500 miles, so fortunately it will be covered by the warranty. If this poor quality manufacturing causes it to happen to the other 3 doors, who will pay for this? Please issue a recall, this is a very common problem.</t>
  </si>
  <si>
    <t>1FTFW1E5XNK</t>
  </si>
  <si>
    <t xml:space="preserve">Door latches are inoperable from the inside after slamming the door. Three out of four doors have become inoperable from the inside since new. The problem is repairable however I fear that upon a front impact doors will become inoperable and create confined space entrapment. Incidents were 11/1/2022 (rear passenger), 4/12/2023 (driver's), and 6/15/2023 (rear driver's). </t>
  </si>
  <si>
    <t xml:space="preserve">F-150 - 2022. Door latches are inoperable from the inside after slamming the door. Three out of four doors have become inoperable from the inside since new. The problem is repairable however I fear that upon a front impact doors will become inoperable and create confined space entrapment. Incidents were 11/1/2022 (rear passenger), 4/12/2023 (driver's), and 6/15/2023 (rear driver's). </t>
  </si>
  <si>
    <t xml:space="preserve">Driver's side door not closing completely, making loud cracking noise. Unable to roll window down. Door not closing completely is a safety hazard while traveling, concerned the door might open while moving. Because the door isn't closing all the way, it's messing up the electronics as well. The door welds where the bracket attaches has come detached. </t>
  </si>
  <si>
    <t xml:space="preserve">ESCAPE - 2020. Driver's side door not closing completely, making loud cracking noise. Unable to roll window down. Door not closing completely is a safety hazard while traveling, concerned the door might open while moving. Because the door isn't closing all the way, it's messing up the electronics as well. The door welds where the bracket attaches has come detached. </t>
  </si>
  <si>
    <t>1FMJU2AT7ME</t>
  </si>
  <si>
    <t>On April 14, 2022, a recall was issued for the wiper blade arms for my Ford Expedition. Unfortunately, I did not receive a notice until June of that year, due to a separate recall concerning potential under the hood fire risks. In September 2022, my vehicle was brought in for both recall repairs, but there was a supply shortage of wiper blades, rendering any immediate resolution impossible. Despite subsequent visits for regular check-ups, the wiper blade shortage persisted.   On two different occasions (Jan &amp; March 2023) my wiper blades did not work properly. After the wiper blades moved back and forth to clear my window, they got stuck at an angle and completely obstructed my view. I went to my local dealership to temporarily correct the issue. Fast forward to July 2023, and the eagerly awaited wiper blades have finally arrived. However, installing them has revealed a new problem: the blades do not fully retract. Although the wiper motor itself functions correctly, this issue stems from a combination of programming and quality concerns. It appears that a small part within the wiper blade, which prompted the recall, has led the motor to adapt to functioning without that part. Consequently, when the new recall blades are fitted, they do not retract properly, obstructing my view.   Upon identifying the problem, the manager at my Ford Dealership promptly reported the issue to Ford, requesting coverage for the cost of a new motor to align with the recall blades. Despite their efforts, Ford has refused to take responsibility for an issue that is clearly not my fault. It is important to note that at the time of the recall, my motor was still under warranty. Additionally, during subsequent visits for oil changes, I was still within the warranty period. Unfortunately, due to the delay in receiving the recall blades, my motor's warranty has now expired based on the mileage of my vehicle. To receive a new motor, I have to pay for it since Ford refuses.</t>
  </si>
  <si>
    <t>EXPEDITION - 2021. On April 14, 2022, a recall was issued for the wiper blade arms for my Ford Expedition. Unfortunately, I did not receive a notice until June of that year, due to a separate recall concerning potential under the hood fire risks. In September 2022, my vehicle was brought in for both recall repairs, but there was a supply shortage of wiper blades, rendering any immediate resolution impossible. Despite subsequent visits for regular check-ups, the wiper blade shortage persisted.   On two different occasions (Jan &amp; March 2023) my wiper blades did not work properly. After the wiper blades moved back and forth to clear my window, they got stuck at an angle and completely obstructed my view. I went to my local dealership to temporarily correct the issue. Fast forward to July 2023, and the eagerly awaited wiper blades have finally arrived. However, installing them has revealed a new problem: the blades do not fully retract. Although the wiper motor itself functions correctly, this issue stems from a combination of programming and quality concerns. It appears that a small part within the wiper blade, which prompted the recall, has led the motor to adapt to functioning without that part. Consequently, when the new recall blades are fitted, they do not retract properly, obstructing my view.   Upon identifying the problem, the manager at my Ford Dealership promptly reported the issue to Ford, requesting coverage for the cost of a new motor to align with the recall blades. Despite their efforts, Ford has refused to take responsibility for an issue that is clearly not my fault. It is important to note that at the time of the recall, my motor was still under warranty. Additionally, during subsequent visits for oil changes, I was still within the warranty period. Unfortunately, due to the delay in receiving the recall blades, my motor's warranty has now expired based on the mileage of my vehicle. To receive a new motor, I have to pay for it since Ford refuses.</t>
  </si>
  <si>
    <t>1FTEW1E87GF</t>
  </si>
  <si>
    <t>The contact owns a 2016 Ford F-150. The contact stated while attempting to open the driverâ€™s side front door from inside the vehicle, the door failed to open. The contact attempted to open the passengerâ€™s side front door from inside the vehicle and the door failed to open. The contact called a family member to open the doors from outside the vehicle. The dealer was not contacted. The contact stated that the vehicle was previously repaired under NHTSA Campaign Number: 17V652000 (Latches/Locks/Linkages). Additionally, on another occasion while driving 80 MPH, the vehicle would not accelerate as needed with an unknown warning light illuminated. The vehicle was taken to a dealer, but the vehicle was not diagnosed. The manufacturer was not contacted. The failure mileage was 80,000.</t>
  </si>
  <si>
    <t>F-150 - 2016. The contact owns a 2016 Ford F-150. The contact stated while attempting to open the driverâ€™s side front door from inside the vehicle, the door failed to open. The contact attempted to open the passengerâ€™s side front door from inside the vehicle and the door failed to open. The contact called a family member to open the doors from outside the vehicle. The dealer was not contacted. The contact stated that the vehicle was previously repaired under NHTSA Campaign Number: 17V652000 (Latches/Locks/Linkages). Additionally, on another occasion while driving 80 MPH, the vehicle would not accelerate as needed with an unknown warning light illuminated. The vehicle was taken to a dealer, but the vehicle was not diagnosed. The manufacturer was not contacted. The failure mileage was 80,000.</t>
  </si>
  <si>
    <t xml:space="preserve">Drivers side check arm broke resulting in 3 rivet joints to break where itâ€™s attached to the inside door skin. SSM 50150 for fleet vehicles addresses this. This was purchased from Enterprise. Was told a new door skin was required along with the check arm replacement. Over $1200. This should be a recall. </t>
  </si>
  <si>
    <t xml:space="preserve">ESCAPE - 2020. Drivers side check arm broke resulting in 3 rivet joints to break where itâ€™s attached to the inside door skin. SSM 50150 for fleet vehicles addresses this. This was purchased from Enterprise. Was told a new door skin was required along with the check arm replacement. Over $1200. This should be a recall. </t>
  </si>
  <si>
    <t>3FMTK1RM6MM</t>
  </si>
  <si>
    <t xml:space="preserve">Windshield loose adhesion from paint separation from primer. The Glass windshield in my car had a small chip occur while driving at 40 mph.. about 60 seconds later a crack appeared about 18 inch long lengthwise across the windshield. after being parked will ordering a new windshield the crack grew to 90 percent the horizontal width of the windshield. Later while having the windshield removed for replacement by the owner New View glass in a cool indoor environment we examined the windshield adhesive and found that the paint was peeling off from the primer where the glass adhesive attaches to the car. The strength of the paint or clear coat bond to the primer or car metal is not sufficient to hold in the glass as a structural part of the car body. I am a car dealer so have more windshields replaced that a normal person. It is very unusual to see this condition. I am aware that some 2021 Mustang mach e had a recall for this condition but this VIN was not included in that recall. Perhaps it should have been. The glue just peels off with the clear or paint </t>
  </si>
  <si>
    <t xml:space="preserve">MUSTANG MACH E - 2021. Windshield loose adhesion from paint separation from primer. The Glass windshield in my car had a small chip occur while driving at 40 mph.. about 60 seconds later a crack appeared about 18 inch long lengthwise across the windshield. after being parked will ordering a new windshield the crack grew to 90 percent the horizontal width of the windshield. Later while having the windshield removed for replacement by the owner New View glass in a cool indoor environment we examined the windshield adhesive and found that the paint was peeling off from the primer where the glass adhesive attaches to the car. The strength of the paint or clear coat bond to the primer or car metal is not sufficient to hold in the glass as a structural part of the car body. I am a car dealer so have more windshields replaced that a normal person. It is very unusual to see this condition. I am aware that some 2021 Mustang mach e had a recall for this condition but this VIN was not included in that recall. Perhaps it should have been. The glue just peels off with the clear or paint </t>
  </si>
  <si>
    <t>The sunroof rail broken is the big issue for this Ford F-150 from 2015 to 2020. A lot of F150 between 2015 and 2020 have the sunroof issue which manufactures still not recall for this widely sunroof issue. If you search F150 sunroof issue it will come up a lot on the internet. There is no safety risk</t>
  </si>
  <si>
    <t>F-150 - 2018. The sunroof rail broken is the big issue for this Ford F-150 from 2015 to 2020. A lot of F150 between 2015 and 2020 have the sunroof issue which manufactures still not recall for this widely sunroof issue. If you search F150 sunroof issue it will come up a lot on the internet. There is no safety risk</t>
  </si>
  <si>
    <t>The contact owns a 2016 Ford Transit Connect. The contact stated that during rainy weather, moisture was leaking into the vehicle through the top passengerâ€™s side windshield. After the contact was involved in a crash, the leak started across the entire top of the windshield. The contact took the vehicle to a dealer and paid to have the windshield sealant replaced; however, the windshield cracked during the repair and the contact was forced to pay for a new windshield. The manufacturer was notified of the failure and the contact was provided a case number. The vehicle was repaired. The failure mileage was unknown.</t>
  </si>
  <si>
    <t>TRANSIT CONNECT - 2017. The contact owns a 2016 Ford Transit Connect. The contact stated that during rainy weather, moisture was leaking into the vehicle through the top passengerâ€™s side windshield. After the contact was involved in a crash, the leak started across the entire top of the windshield. The contact took the vehicle to a dealer and paid to have the windshield sealant replaced; however, the windshield cracked during the repair and the contact was forced to pay for a new windshield. The manufacturer was notified of the failure and the contact was provided a case number. The vehicle was repaired. The failure mileage was unknown.</t>
  </si>
  <si>
    <t>2017 ford explorer. Driving down the interstate and the window trim around front window starts flying off. Itâ€™s completely dry rotted. No warning, have not taken it to the dealership because they charge $150 just for diagnostic.</t>
  </si>
  <si>
    <t>EXPLORER - 2017. 2017 ford explorer. Driving down the interstate and the window trim around front window starts flying off. Itâ€™s completely dry rotted. No warning, have not taken it to the dealership because they charge $150 just for diagnostic.</t>
  </si>
  <si>
    <t>1FM5K8GT2EG</t>
  </si>
  <si>
    <t>Front windshield trim coming off at highway speed.</t>
  </si>
  <si>
    <t>EXPLORER - 2014. Front windshield trim coming off at highway speed.</t>
  </si>
  <si>
    <t xml:space="preserve">To whom it may concern,  I urgently report a critical safety issue with my 2013 Ford Edge that poses significant risks to driver and passenger safety. The door locking mechanism has malfunctioned, making it unresponsive to any switches inside or outside the vehicle. This prevents access or swift exit during emergencies, jeopardizing lives.  Despite the door being securely closed, a false warning light indicates that the door is ajar. Opening the door from inside has become difficult due to a faulty interior handle, and the auto-locking system engages immediately upon manual opening, hindering quick exit.  This issue has been reported on forums, and it appears that some dealerships are aware of the problem; however, the fix is reported to be costly. Such safety concerns demand immediate attention to avoid potential accidents and injuries. I request a thorough inspection of the malfunctioning component and urge for an urgent resolution. I also call for Ford's comprehensive investigation and prompt action to ensure driver safety.  There were no warning lamps or messages prior to the failure. Please take immediate action to rectify this safety concern and safeguard lives on the road.  Sincerely, [XXX]   [XXX]    INFORMATION REDACTED PURSUANT TO THE FREEDOM OF INFORMATION ACT (FOIA), 5 U.S.C. 552(B)(6)   </t>
  </si>
  <si>
    <t xml:space="preserve">EDGE - 2013. To whom it may concern,  I urgently report a critical safety issue with my 2013 Ford Edge that poses significant risks to driver and passenger safety. The door locking mechanism has malfunctioned, making it unresponsive to any switches inside or outside the vehicle. This prevents access or swift exit during emergencies, jeopardizing lives.  Despite the door being securely closed, a false warning light indicates that the door is ajar. Opening the door from inside has become difficult due to a faulty interior handle, and the auto-locking system engages immediately upon manual opening, hindering quick exit.  This issue has been reported on forums, and it appears that some dealerships are aware of the problem; however, the fix is reported to be costly. Such safety concerns demand immediate attention to avoid potential accidents and injuries. I request a thorough inspection of the malfunctioning component and urge for an urgent resolution. I also call for Ford's comprehensive investigation and prompt action to ensure driver safety.  There were no warning lamps or messages prior to the failure. Please take immediate action to rectify this safety concern and safeguard lives on the road.  Sincerely, [XXX]   [XXX]    INFORMATION REDACTED PURSUANT TO THE FREEDOM OF INFORMATION ACT (FOIA), 5 U.S.C. 552(B)(6)   </t>
  </si>
  <si>
    <t>Heard a flapping noise from the upper drivers corner of the windshield at highway speed. Stopped before anything catastrophic occurred, but part of the drivers side windshield trim was loose and flapping in the wind. It was striking the drivers window and the windshield as it flapped back and forth. The stiffer cover piece was also loose, but removing the flapping piece of trim resolved the immediate concern. The trim apparently needs replacement.</t>
  </si>
  <si>
    <t>EXPLORER - 2017. Heard a flapping noise from the upper drivers corner of the windshield at highway speed. Stopped before anything catastrophic occurred, but part of the drivers side windshield trim was loose and flapping in the wind. It was striking the drivers window and the windshield as it flapped back and forth. The stiffer cover piece was also loose, but removing the flapping piece of trim resolved the immediate concern. The trim apparently needs replacement.</t>
  </si>
  <si>
    <t xml:space="preserve">Driver's side windshield A pillar molding.. Flew off on the interstate. </t>
  </si>
  <si>
    <t xml:space="preserve">EXPLORER - 2015. Driver's side windshield A pillar molding.. Flew off on the interstate. </t>
  </si>
  <si>
    <t xml:space="preserve">Door is making popping sound when open. Both driver side and passenger front doors. The driver side window won't roll down. </t>
  </si>
  <si>
    <t xml:space="preserve">ESCAPE - 2020. Door is making popping sound when open. Both driver side and passenger front doors. The driver side window won't roll down. </t>
  </si>
  <si>
    <t>1FMSK8DH6LG</t>
  </si>
  <si>
    <t xml:space="preserve">The trim between the rear passenger side and the non-moving window flew off on the freeway 3 weeks ago. I had an appt at the dealership for an oil change and was told â€œyeah, it can happen.â€ I opted not to have them reschedule me to fit me in for a fix and Iâ€™m glad I didnâ€™t because the driverâ€™s side trim in the same window location came off while driving over the Golden Gate Bridge. There were pedestrians all over and it could have hit someone. Both window trims in three weeks, one on a freeway and another on a highly-populated pedestrian/vehicle bridge. These pieces appear to be metal. </t>
  </si>
  <si>
    <t xml:space="preserve">EXPLORER - 2020. The trim between the rear passenger side and the non-moving window flew off on the freeway 3 weeks ago. I had an appt at the dealership for an oil change and was told â€œyeah, it can happen.â€ I opted not to have them reschedule me to fit me in for a fix and Iâ€™m glad I didnâ€™t because the driverâ€™s side trim in the same window location came off while driving over the Golden Gate Bridge. There were pedestrians all over and it could have hit someone. Both window trims in three weeks, one on a freeway and another on a highly-populated pedestrian/vehicle bridge. These pieces appear to be metal. </t>
  </si>
  <si>
    <t xml:space="preserve">On 07/30/2023 The right passenger front windshield trim plus rubber stripping flew off our 2016 Ford Explorer XL. We were travelling 60 mph down a mountain area from San Diego, CA heading into Yuma, AZ. The noise of the trim was so loud hitting the windshield then the windshield panel blew off and the windshield stripping blew off. We made sure no one was behind us as it could have caused damage if the cover would have hit car behind us. Vehicle inspection yearly and no signs of any areas of concern. No warning or signs of this part coming off. </t>
  </si>
  <si>
    <t xml:space="preserve">EXPLORER - 2016. On 07/30/2023 The right passenger front windshield trim plus rubber stripping flew off our 2016 Ford Explorer XL. We were travelling 60 mph down a mountain area from San Diego, CA heading into Yuma, AZ. The noise of the trim was so loud hitting the windshield then the windshield panel blew off and the windshield stripping blew off. We made sure no one was behind us as it could have caused damage if the cover would have hit car behind us. Vehicle inspection yearly and no signs of any areas of concern. No warning or signs of this part coming off. </t>
  </si>
  <si>
    <t>1FMJK2AT4HE</t>
  </si>
  <si>
    <t xml:space="preserve">Tack welds on vehicle roof rusted out along passenger side, causing water and other structural damage to electrical components, vehicle body, and other vehicles components. Water leak caused mold and mildew damage to headliner, carpet, etc. Air quality in vehicle diminished for passengers, variety of children age ranges. </t>
  </si>
  <si>
    <t xml:space="preserve">EXPEDITION - 2017. Tack welds on vehicle roof rusted out along passenger side, causing water and other structural damage to electrical components, vehicle body, and other vehicles components. Water leak caused mold and mildew damage to headliner, carpet, etc. Air quality in vehicle diminished for passengers, variety of children age ranges. </t>
  </si>
  <si>
    <t xml:space="preserve">DRIVER SIDE DOOR THE DOOR SPOT WELD THAT IS FOR THE DOOR ARM THAT OPENS HAS BROKEN ON 07/28/2023. TOOK IT TO LOCAL FORD DEALERSHIP NOT COVERED PAST 3 YEAR 36000 MILE WARRANTTY. THIS IS A DEFECT FROM FORD AND SHOULD BE COVERED </t>
  </si>
  <si>
    <t xml:space="preserve">ESCAPE - 2020. DRIVER SIDE DOOR THE DOOR SPOT WELD THAT IS FOR THE DOOR ARM THAT OPENS HAS BROKEN ON 07/28/2023. TOOK IT TO LOCAL FORD DEALERSHIP NOT COVERED PAST 3 YEAR 36000 MILE WARRANTTY. THIS IS A DEFECT FROM FORD AND SHOULD BE COVERED </t>
  </si>
  <si>
    <t>1FMCU9G64MU</t>
  </si>
  <si>
    <t>When opened  the driver side door on July 29, 2023 my door made a horrible popping noise that is continuing every time I open or close the driver side door.</t>
  </si>
  <si>
    <t>ESCAPE - 2021. When opened  the driver side door on July 29, 2023 my door made a horrible popping noise that is continuing every time I open or close the driver side door.</t>
  </si>
  <si>
    <t>The component or system that is failing/malfunctioning is the opening and closing of the driver side door. Yes, it is available for inspection upon request. My safety/the safety of others are put at risk should the door opens during driving or at any time without a physical being opening it. No, the problem hasnâ€™t been reproduced or confirmed by a dealer or independent service center not to my knowledge. The vehicle or component has not been inspected by the manufacturer, police, or insurance representatives but has been inspected by myself and others. No, there was not any warning lamps, or messages of the problem prior to the failure. However, there was other symptoms which included a mild sounding popping noise coming from the driver door when opening it to enter and exit the vehicle. This first appeared about two days prior to the component or system complete failure/malfunction.</t>
  </si>
  <si>
    <t>ESCAPE - 2020. The component or system that is failing/malfunctioning is the opening and closing of the driver side door. Yes, it is available for inspection upon request. My safety/the safety of others are put at risk should the door opens during driving or at any time without a physical being opening it. No, the problem hasnâ€™t been reproduced or confirmed by a dealer or independent service center not to my knowledge. The vehicle or component has not been inspected by the manufacturer, police, or insurance representatives but has been inspected by myself and others. No, there was not any warning lamps, or messages of the problem prior to the failure. However, there was other symptoms which included a mild sounding popping noise coming from the driver door when opening it to enter and exit the vehicle. This first appeared about two days prior to the component or system complete failure/malfunction.</t>
  </si>
  <si>
    <t>3FA6P0HD2GR</t>
  </si>
  <si>
    <t>The contact owns a 2016 Ford Fusion. The contact stated that the rear driverâ€™s side door failed to latch properly. The contact took the vehicle to the local dealer and made them aware of the failure. The vehicle was not diagnosed or repaired. Upon investigation, the contact associated the failure with NHTSA Campaign Number: 20V177000 (Latch/Locks/Linkages) however, the VIN was not included. The manufacturer had been informed of the failure. The failure mileage was approximately 95,714.</t>
  </si>
  <si>
    <t>Chino Hills Ford</t>
  </si>
  <si>
    <t>FUSION - 2016. The contact owns a 2016 Ford Fusion. The contact stated that the rear driverâ€™s side door failed to latch properly. The contact took the vehicle to the local dealer and made them aware of the failure. The vehicle was not diagnosed or repaired. Upon investigation, the contact associated the failure with NHTSA Campaign Number: 20V177000 (Latch/Locks/Linkages) however, the VIN was not included. The manufacturer had been informed of the failure. The failure mileage was approximately 95,714.</t>
  </si>
  <si>
    <t>1FMCU9H94LU</t>
  </si>
  <si>
    <t xml:space="preserve">My drivers side door makes a creaking noise and window doesnâ€™t roll down </t>
  </si>
  <si>
    <t xml:space="preserve">ESCAPE - 2020. My drivers side door makes a creaking noise and window doesnâ€™t roll down </t>
  </si>
  <si>
    <t>1FM5K8GT0EG</t>
  </si>
  <si>
    <t>The contact owns a 2014 Ford Explorer. The contact stated that while driving at an undisclosed speed, the steering wheel locked inadvertently. The message "Traction Failure - Stop Safely" and several unknown warning lights were illuminated. There was no further information provided. The vehicle was taken to the dealer, where the electronic steering rack and pinion were replaced. The vehicle was repaired. Additionally, the contact stated while driving 65 MPH, the driver's side windshield trim panel separated, struck, and cracked the windshield of the vehicle behind. There was no injury sustained. Additionally, the driver's side windshield rubber detached and started striking the side of the vehicle. The contact veered to the side of the road. A Ford technician met the contact on the side of the road and assisted the contact in securing the rubber into position and tape was applied. The dealer was notified of the failure and referred the contact to the NHTSA Hotline for assistance. The vehicle was not repaired. The manufacturer was notified of the failure and informed the contact that they could not assist because the vehicle was not covered under warranty. The failure mileage was approximately 94,000.</t>
  </si>
  <si>
    <t>EXPLORER - 2014. The contact owns a 2014 Ford Explorer. The contact stated that while driving at an undisclosed speed, the steering wheel locked inadvertently. The message "Traction Failure - Stop Safely" and several unknown warning lights were illuminated. There was no further information provided. The vehicle was taken to the dealer, where the electronic steering rack and pinion were replaced. The vehicle was repaired. Additionally, the contact stated while driving 65 MPH, the driver's side windshield trim panel separated, struck, and cracked the windshield of the vehicle behind. There was no injury sustained. Additionally, the driver's side windshield rubber detached and started striking the side of the vehicle. The contact veered to the side of the road. A Ford technician met the contact on the side of the road and assisted the contact in securing the rubber into position and tape was applied. The dealer was notified of the failure and referred the contact to the NHTSA Hotline for assistance. The vehicle was not repaired. The manufacturer was notified of the failure and informed the contact that they could not assist because the vehicle was not covered under warranty. The failure mileage was approximately 94,000.</t>
  </si>
  <si>
    <t>1FTFW1E54NK</t>
  </si>
  <si>
    <t>While driving down interstate Friday, July 28, at approximately 6:15PM in North Augusta, SC, I heard a loud noise and could not identify what had happened. It was raining so I did not notice that the fixed portion of the panoramic sunroof over the back seat was shattered. I did not think to even look back there closely.  The next morning I got into vehicle to find glass in back seat and water all over floor and seat in back. The whole panel had shattered.</t>
  </si>
  <si>
    <t>F-150 - 2022. While driving down interstate Friday, July 28, at approximately 6:15PM in North Augusta, SC, I heard a loud noise and could not identify what had happened. It was raining so I did not notice that the fixed portion of the panoramic sunroof over the back seat was shattered. I did not think to even look back there closely.  The next morning I got into vehicle to find glass in back seat and water all over floor and seat in back. The whole panel had shattered.</t>
  </si>
  <si>
    <t xml:space="preserve">While driving on a highway at +70 mph, the rear window shattered inward, with such force that it sounded like a shotgun had discharged. I did not stop, because literally thought I may have been shot at.  The window shattered with such force that the plastic molding around the rear speakers were sliced by the glass.  Thank goodness no one was in the back seat, my wife and I were both covered in glass fragments, including small shards of glass. The Ford dealership stated the glass must have been faulty. </t>
  </si>
  <si>
    <t xml:space="preserve">BRONCO - 2023. While driving on a highway at +70 mph, the rear window shattered inward, with such force that it sounded like a shotgun had discharged. I did not stop, because literally thought I may have been shot at.  The window shattered with such force that the plastic molding around the rear speakers were sliced by the glass.  Thank goodness no one was in the back seat, my wife and I were both covered in glass fragments, including small shards of glass. The Ford dealership stated the glass must have been faulty. </t>
  </si>
  <si>
    <t>1FM5K7D80EG</t>
  </si>
  <si>
    <t xml:space="preserve">I was traveling down I10 from Houston to San Antonio, somewhere near Luling. I thought a rock hit the windshield, then I few seconds later I heard it again, and then I noticed a black piece of something flapping back and forth along my passenger window. There was no place to safely stop so I reduced my speed, 75 to 60. I traveled until I could find a safe trace to stop. That is when I discovered the rubber molding along the right side of the windshield had pealed away and was flapping , hitting the side of my Explorer, the right mirror, and the passenger window. The mirror and window were so marked up because of the molding flapping I could hardly see through them.  I had to continue my trip at a greatly reduced speed. The molding on the right was also loose. Once I arrived at my destination I used painters tape to secure the molding , on both sides of the windshield. </t>
  </si>
  <si>
    <t xml:space="preserve">EXPLORER - 2014. I was traveling down I10 from Houston to San Antonio, somewhere near Luling. I thought a rock hit the windshield, then I few seconds later I heard it again, and then I noticed a black piece of something flapping back and forth along my passenger window. There was no place to safely stop so I reduced my speed, 75 to 60. I traveled until I could find a safe trace to stop. That is when I discovered the rubber molding along the right side of the windshield had pealed away and was flapping , hitting the side of my Explorer, the right mirror, and the passenger window. The mirror and window were so marked up because of the molding flapping I could hardly see through them.  I had to continue my trip at a greatly reduced speed. The molding on the right was also loose. Once I arrived at my destination I used painters tape to secure the molding , on both sides of the windshield. </t>
  </si>
  <si>
    <t>1FTEW1EG2GF</t>
  </si>
  <si>
    <t>The rear sliding window mechanism failed. The top track for the window was poorly affixed and has come off of the rear cab leaving the window hanging and unattached.</t>
  </si>
  <si>
    <t>F-150 - 2016. The rear sliding window mechanism failed. The top track for the window was poorly affixed and has come off of the rear cab leaving the window hanging and unattached.</t>
  </si>
  <si>
    <t>3FMTK3SU2NM</t>
  </si>
  <si>
    <t>They Crystal of they roof is broken i Made a complaint at they Ford dealership but they denied they claim because they said something hit on they roof anda i'm sure that nothing hit</t>
  </si>
  <si>
    <t>MUSTANG MACH E - 2022. They Crystal of they roof is broken i Made a complaint at they Ford dealership but they denied they claim because they said something hit on they roof anda i'm sure that nothing hit</t>
  </si>
  <si>
    <t>The drivers side windshield trim molding A-pillar flew off of my 2017 Explorer on the highway, hitting my rear view mirror and startling me causing me to veer.   The Ford dealer body shop has ordered a new one at $547 for the part, but it still has not come in  I ordered both sides as the passenger side is very loose.   They are sharp and present danger of injury and/or property damage when they fly off. I saw on-line that this is a common problem for this model.   The consumer stated that the repair was completed, however promptly after the repair work, the same piece broke off again. The vehicle was returned to the dealer where they reinstalled the piece and added urethane.</t>
  </si>
  <si>
    <t>EXPLORER - 2017. The drivers side windshield trim molding A-pillar flew off of my 2017 Explorer on the highway, hitting my rear view mirror and startling me causing me to veer.   The Ford dealer body shop has ordered a new one at $547 for the part, but it still has not come in  I ordered both sides as the passenger side is very loose.   They are sharp and present danger of injury and/or property damage when they fly off. I saw on-line that this is a common problem for this model.   The consumer stated that the repair was completed, however promptly after the repair work, the same piece broke off again. The vehicle was returned to the dealer where they reinstalled the piece and added urethane.</t>
  </si>
  <si>
    <t>NM0LS7E71G1</t>
  </si>
  <si>
    <t>Vehicle was taken into the Fleet Division of Joe Cooper Ford on or around March 30th 2023 for the Active Windshield recall.  On that visit, they were notified that the windshield had already been replaced by Safelite on March 18th 2021 due to a crack that compromised the windshield's integrity. After the vehicle being in their possession for ~13 days, they stated that all they needed was a copy of the invoice and that the recall information would be sent to Ford and the recall alert cleared.  I provided a physical copy at the same time I picked it up and as of this moment the recall still has not been cleared.  This is a fleet vehicle, so I am notified regularly that I still have not had this taken care of.  I called Joe Cooper back on two occasions to check up on the status, with the last time being July 3rd, 2023 in which they requested I email copies of the Safelite Invoice again.  Attached is the Invoice from Joe Cooper as well as the invoice from Safelite confirming full windshield replacement using an aftermarket Fuyao windshield.  I cannot get an answer as to why there is a hold up so I cannot tell if this is an issue on Ford's part or the dealership.  I am, however, looking to resolve this issue.</t>
  </si>
  <si>
    <t>TRANSIT CONNECT - 2016. Vehicle was taken into the Fleet Division of Joe Cooper Ford on or around March 30th 2023 for the Active Windshield recall.  On that visit, they were notified that the windshield had already been replaced by Safelite on March 18th 2021 due to a crack that compromised the windshield's integrity. After the vehicle being in their possession for ~13 days, they stated that all they needed was a copy of the invoice and that the recall information would be sent to Ford and the recall alert cleared.  I provided a physical copy at the same time I picked it up and as of this moment the recall still has not been cleared.  This is a fleet vehicle, so I am notified regularly that I still have not had this taken care of.  I called Joe Cooper back on two occasions to check up on the status, with the last time being July 3rd, 2023 in which they requested I email copies of the Safelite Invoice again.  Attached is the Invoice from Joe Cooper as well as the invoice from Safelite confirming full windshield replacement using an aftermarket Fuyao windshield.  I cannot get an answer as to why there is a hold up so I cannot tell if this is an issue on Ford's part or the dealership.  I am, however, looking to resolve this issue.</t>
  </si>
  <si>
    <t>Driver side door front is making a creaking sound like a popping noise when opening.</t>
  </si>
  <si>
    <t>ESCAPE - 2020. Driver side door front is making a creaking sound like a popping noise when opening.</t>
  </si>
  <si>
    <t xml:space="preserve">My vehicle is a 2016 Ford Fusion SE VIN3FA6P0H79GR130351. There is currently a recall (20V177000) on 2016 Ford Fusions, however it appears that the recall does not cover my specific vehicle per Ford. In 2021 we had an incident where the driver side door latch broke/stopped functioning causing the door to swing open and the door not securing properly. Upon that incident occurring, I took the vehicle to the dealership (Duval Ford, Jacksonville Florida) for repair, at which time I was told my vehicle was not covered under the recall nor was the issue covered under warranty. Thus I paid approximately $400 to have the repair complete. Yesterday the door latch failed again, this time while driving in traffic as I was coming to a stop at an intersection. The door violently flew open as the vehicle was still moving. Had there been someone standing or walking in the median, the door would have hit them. Upon stopping I attempted to secure the door but it will not secure and just stays open. It will be required to again pay to repair this major safety issue. I believe this safety issue should be covered under the current recall for the same model vehicles in this year. I am concerned that after repair this issue will occur again and could cause a major accident or great bodily harm. </t>
  </si>
  <si>
    <t xml:space="preserve">FUSION - 2016. My vehicle is a 2016 Ford Fusion SE VIN3FA6P0H79GR130351. There is currently a recall (20V177000) on 2016 Ford Fusions, however it appears that the recall does not cover my specific vehicle per Ford. In 2021 we had an incident where the driver side door latch broke/stopped functioning causing the door to swing open and the door not securing properly. Upon that incident occurring, I took the vehicle to the dealership (Duval Ford, Jacksonville Florida) for repair, at which time I was told my vehicle was not covered under the recall nor was the issue covered under warranty. Thus I paid approximately $400 to have the repair complete. Yesterday the door latch failed again, this time while driving in traffic as I was coming to a stop at an intersection. The door violently flew open as the vehicle was still moving. Had there been someone standing or walking in the median, the door would have hit them. Upon stopping I attempted to secure the door but it will not secure and just stays open. It will be required to again pay to repair this major safety issue. I believe this safety issue should be covered under the current recall for the same model vehicles in this year. I am concerned that after repair this issue will occur again and could cause a major accident or great bodily harm. </t>
  </si>
  <si>
    <t>The contact owns a 2020 Ford Escape. The contact stated that the front driverâ€™s side door failed to properly close with the door ajar image displayed on the instrument panel. The contact took the vehicle to a dealer and was informed that there were no recalls on the vehicle. The contact was provided an estimate for the repair. The manufacturer was not notified of the failure. The vehicle was not repaired. The failure mileage was unknown.</t>
  </si>
  <si>
    <t>Ford of Pleasanton</t>
  </si>
  <si>
    <t>ESCAPE - 2020. The contact owns a 2020 Ford Escape. The contact stated that the front driverâ€™s side door failed to properly close with the door ajar image displayed on the instrument panel. The contact took the vehicle to a dealer and was informed that there were no recalls on the vehicle. The contact was provided an estimate for the repair. The manufacturer was not notified of the failure. The vehicle was not repaired. The failure mileage was unknown.</t>
  </si>
  <si>
    <t>1FMHK7F87BG</t>
  </si>
  <si>
    <t xml:space="preserve">I was driving on interstate 95 when the trim that covers the driver's side A pillar began to flap for a few seconds before flying off the car.  It smashed the B pillar and cracked it before ultimately flying directly at the car behind me narrowly missing it.  It was difficult to maintain control of the vehicle due to the sudden noise, it felt like the car was suddenly under attack.  </t>
  </si>
  <si>
    <t xml:space="preserve">EXPLORER - 2011. I was driving on interstate 95 when the trim that covers the driver's side A pillar began to flap for a few seconds before flying off the car.  It smashed the B pillar and cracked it before ultimately flying directly at the car behind me narrowly missing it.  It was difficult to maintain control of the vehicle due to the sudden noise, it felt like the car was suddenly under attack.  </t>
  </si>
  <si>
    <t xml:space="preserve">Driverâ€™s door started to make a loud popping sound.  Found that weld spots on the door had failed.   Local dealer removed the door check so now the sound is gone but need to be careful opening door in the wind.   They have quoted $2,235 to replace the door!   Already charged me $52 to remove the door check.   I donâ€™t feel safe driving this car being unsure if the door will stay latched.   I hope there is a recall by Ford to fix this problem.   </t>
  </si>
  <si>
    <t xml:space="preserve">ESCAPE - 2020. Driverâ€™s door started to make a loud popping sound.  Found that weld spots on the door had failed.   Local dealer removed the door check so now the sound is gone but need to be careful opening door in the wind.   They have quoted $2,235 to replace the door!   Already charged me $52 to remove the door check.   I donâ€™t feel safe driving this car being unsure if the door will stay latched.   I hope there is a recall by Ford to fix this problem.   </t>
  </si>
  <si>
    <t>1FMCU9864LU</t>
  </si>
  <si>
    <t>The contact owns a 2020 Ford Escape. The contact stated that the front driver's side door made abnormal clicking sounds while opening and closing. The contact's wife had difficulty closing the door securely. The contact related the failure to a faulty front driver's side door middle hinge pin. The vehicle was not diagnosed or repaired by an independent mechanic or the dealer. The manufacturer was made aware of the failure and a case was opened. The failure mileage was approximately 27,000.</t>
  </si>
  <si>
    <t>ESCAPE - 2020. The contact owns a 2020 Ford Escape. The contact stated that the front driver's side door made abnormal clicking sounds while opening and closing. The contact's wife had difficulty closing the door securely. The contact related the failure to a faulty front driver's side door middle hinge pin. The vehicle was not diagnosed or repaired by an independent mechanic or the dealer. The manufacturer was made aware of the failure and a case was opened. The failure mileage was approximately 27,000.</t>
  </si>
  <si>
    <t>2FMPK4J81JB</t>
  </si>
  <si>
    <t xml:space="preserve">On many occasions, rain pours through overhead lights and buttons when driving or sitting in a rain storm. Safety at risk to drive when raining inside carâ€”very distracting also risk of shock because pouring through lights. A dealer has seen the car after incident. Not inspected by police or others. No warning. </t>
  </si>
  <si>
    <t>LIGHTING | WATER LEAK</t>
  </si>
  <si>
    <t xml:space="preserve">EDGE - 2018. On many occasions, rain pours through overhead lights and buttons when driving or sitting in a rain storm. Safety at risk to drive when raining inside carâ€”very distracting also risk of shock because pouring through lights. A dealer has seen the car after incident. Not inspected by police or others. No warning. </t>
  </si>
  <si>
    <t>My door latches fail to secure door and it went open while the vehicle was being driven. It happened in a long distance trip around 6-8 times. Both driver and passenger doors were opening while driving on the high speed.</t>
  </si>
  <si>
    <t>MUSTANG - 2016. My door latches fail to secure door and it went open while the vehicle was being driven. It happened in a long distance trip around 6-8 times. Both driver and passenger doors were opening while driving on the high speed.</t>
  </si>
  <si>
    <t>After owning this car for 38 months we were out running errands and the driver's door began making a cracking noise when opened or closed. We visually inspected the door and found that it was related to the bracket that keeps the door from opening too far,. The bracket did not appear to be broken on the outside of the door but upon further further review, we noticed that 3 spot welds that secured the bracket inside the door  had failed. I have attached a picture of the failed welds taken by the body shop (circled in yellow). The assessment of the body shop was that the door needed to replaced due to a "design flaw" that was known by the manufacturer. When I spoke to the body shop manager he said that he had replaced several doors for the exact same reason in his shop. This car was never in an accident so this issue is just from normal opening and closing. We noticed that the other 3 doors did not have the same method for attaching the bracket to the inside of the door. The loaner car the dealer gave us was also a Escape model (2023) and the flaw had been corrected. Had the car ever been in an accident on the driver's side and those welds did not hold there could have been serious injuries or a fatality. I am requesting that a recall be issued for that model of Escape for 2020 to replace the driver's door.</t>
  </si>
  <si>
    <t>ESCAPE - 2020. After owning this car for 38 months we were out running errands and the driver's door began making a cracking noise when opened or closed. We visually inspected the door and found that it was related to the bracket that keeps the door from opening too far,. The bracket did not appear to be broken on the outside of the door but upon further further review, we noticed that 3 spot welds that secured the bracket inside the door  had failed. I have attached a picture of the failed welds taken by the body shop (circled in yellow). The assessment of the body shop was that the door needed to replaced due to a "design flaw" that was known by the manufacturer. When I spoke to the body shop manager he said that he had replaced several doors for the exact same reason in his shop. This car was never in an accident so this issue is just from normal opening and closing. We noticed that the other 3 doors did not have the same method for attaching the bracket to the inside of the door. The loaner car the dealer gave us was also a Escape model (2023) and the flaw had been corrected. Had the car ever been in an accident on the driver's side and those welds did not hold there could have been serious injuries or a fatality. I am requesting that a recall be issued for that model of Escape for 2020 to replace the driver's door.</t>
  </si>
  <si>
    <t xml:space="preserve">My front drivers door started squeaking and yesterday it started making this crunching noise.  I noticed that I have three holes on the inside front door panel  where the hinges are. I was told by a mechanic that the door check arm on the interior of the door the weld did not hold and that was the noise I was hearing it braking.  I can not open my door all the way and it gets stuck open sometimes.  I called Ford and because my car is 2800 miles over warranty they will do nothing. Upon investigation I have found you have an investigation into this problem SSM 50150.  I have a Ford 2020 Escape.  How is it that the weld on a 3 year old car breaks?  I have not had it repaired because of the cost involved.  I feel this should be escalated to a recall. </t>
  </si>
  <si>
    <t xml:space="preserve">ESCAPE - 2020. My front drivers door started squeaking and yesterday it started making this crunching noise.  I noticed that I have three holes on the inside front door panel  where the hinges are. I was told by a mechanic that the door check arm on the interior of the door the weld did not hold and that was the noise I was hearing it braking.  I can not open my door all the way and it gets stuck open sometimes.  I called Ford and because my car is 2800 miles over warranty they will do nothing. Upon investigation I have found you have an investigation into this problem SSM 50150.  I have a Ford 2020 Escape.  How is it that the weld on a 3 year old car breaks?  I have not had it repaired because of the cost involved.  I feel this should be escalated to a recall. </t>
  </si>
  <si>
    <t>In 2021, the driver's side door began to be difficult to open and close.  It make a loud cracking or popping sound each time it was opened and closed.  Eventually, I was unable to open or close the door at all, and had to enter and exit the vehicle through the passenger door.  Ford repaired the door under warranty.  In 2023, the passenger's side door began to make the same noise and exhibit resistance to opening and closing.  As the car is no longer under warranty, I will have to pay for the repair, but the issue is clearly a defective hinge or weld.</t>
  </si>
  <si>
    <t>ESCAPE - 2020. In 2021, the driver's side door began to be difficult to open and close.  It make a loud cracking or popping sound each time it was opened and closed.  Eventually, I was unable to open or close the door at all, and had to enter and exit the vehicle through the passenger door.  Ford repaired the door under warranty.  In 2023, the passenger's side door began to make the same noise and exhibit resistance to opening and closing.  As the car is no longer under warranty, I will have to pay for the repair, but the issue is clearly a defective hinge or weld.</t>
  </si>
  <si>
    <t>1FT8X3DT3HE</t>
  </si>
  <si>
    <t xml:space="preserve">The truck has multiple leaks when it rains and water is getting inside of the truck through the back window, the sunroof and other places. Water recently go into the radio after a big rain storm and now the radio touch screen is not working. Itâ€™s making a crackling sound as if itâ€™s going to start on fire. There was recall for this on other fords but not this specific model but is having the same exact issue. Ford needs to cover this as this is safety hazard. Multiple owners of this specific model have complained and thereâ€™s been no resolve. </t>
  </si>
  <si>
    <t xml:space="preserve">F-350 - 2017. The truck has multiple leaks when it rains and water is getting inside of the truck through the back window, the sunroof and other places. Water recently go into the radio after a big rain storm and now the radio touch screen is not working. Itâ€™s making a crackling sound as if itâ€™s going to start on fire. There was recall for this on other fords but not this specific model but is having the same exact issue. Ford needs to cover this as this is safety hazard. Multiple owners of this specific model have complained and thereâ€™s been no resolve. </t>
  </si>
  <si>
    <t>The contact owns a 2016 Ford Fusion. The contact stated that the rear passengerâ€™s side door latch had failed, and the door would not remain closed securely. The cause of the failure was not yet determined. The manufacturer and local dealer were notified of the failure, but no assistance was offered. The contact was informed that the VIN was not included in the NHTSA Campaign Number: 20V177000 (Latches/Locks/Linkages). The contact stated that the vehicle had experienced the failure listed in the recall. The failure mileage was 70,000.</t>
  </si>
  <si>
    <t>Helfman Ford</t>
  </si>
  <si>
    <t>FUSION - 2016. The contact owns a 2016 Ford Fusion. The contact stated that the rear passengerâ€™s side door latch had failed, and the door would not remain closed securely. The cause of the failure was not yet determined. The manufacturer and local dealer were notified of the failure, but no assistance was offered. The contact was informed that the VIN was not included in the NHTSA Campaign Number: 20V177000 (Latches/Locks/Linkages). The contact stated that the vehicle had experienced the failure listed in the recall. The failure mileage was 70,000.</t>
  </si>
  <si>
    <t>The contact owns a 2021 Ford Escape. The contact stated the driver-side window failed to operate properly (open or close). The vehicle was not diagnosed or repaired. A dealer was not contacted. The manufacturer had not been informed of the failure. The failure mileage was unknown.</t>
  </si>
  <si>
    <t>ESCAPE - 2021. The contact owns a 2021 Ford Escape. The contact stated the driver-side window failed to operate properly (open or close). The vehicle was not diagnosed or repaired. A dealer was not contacted. The manufacturer had not been informed of the failure. The failure mileage was unknown.</t>
  </si>
  <si>
    <t>NM0GE9G75F1</t>
  </si>
  <si>
    <t>The contact owns a 2015 Ford Transit Connect. The contact stated while driving at an undisclosed speed and turning into a parking lot, the front driver's side door inadvertently opened. The contact stated that the failure had been recurring while driving. The contact stated that he had applied tape to the door to keep the door closed. The contact later received notification of NHTSA Campaign Number: 23V502000 (Latches/Locks/Linkages) however, the part to do the recall repair was not yet available. The local dealer was contacted. The vehicle was not diagnosed nor repaired. The contact stated that the manufacturer had exceeded a reasonable amount of time for the recall repair. The manufacturer was made aware of the failure. The failure mileage was approximately 134,100. VIN tool confirms parts not available.</t>
  </si>
  <si>
    <t>TRANSIT CONNECT - 2015. The contact owns a 2015 Ford Transit Connect. The contact stated while driving at an undisclosed speed and turning into a parking lot, the front driver's side door inadvertently opened. The contact stated that the failure had been recurring while driving. The contact stated that he had applied tape to the door to keep the door closed. The contact later received notification of NHTSA Campaign Number: 23V502000 (Latches/Locks/Linkages) however, the part to do the recall repair was not yet available. The local dealer was contacted. The vehicle was not diagnosed nor repaired. The contact stated that the manufacturer had exceeded a reasonable amount of time for the recall repair. The manufacturer was made aware of the failure. The failure mileage was approximately 134,100. VIN tool confirms parts not available.</t>
  </si>
  <si>
    <t>Door mechanical issue could become a future safety issue where failed/poor spot welds on a doors check arm bracket could cause the door to swing too far when opened or it could open while driving because of the spot weld failure. Current popping sound when opening and closing the door indicates spot welds on the check arm bracket, internal to the door, have failed, making the door difficult to open and close. A secondary failure is the inability to open and close the window.</t>
  </si>
  <si>
    <t>ESCAPE - 2020. Door mechanical issue could become a future safety issue where failed/poor spot welds on a doors check arm bracket could cause the door to swing too far when opened or it could open while driving because of the spot weld failure. Current popping sound when opening and closing the door indicates spot welds on the check arm bracket, internal to the door, have failed, making the door difficult to open and close. A secondary failure is the inability to open and close the window.</t>
  </si>
  <si>
    <t>The contact owns a 2020 Ford Escape. The contact stated the front driver's side door failed to close securely. The  vehicle was taken to the local dealer, where it was diagnosed that the door check needed to be replaced. The vehicle was not repaired. The manufacturer was informed of the failure. The failure mileage was approximately 50,000.</t>
  </si>
  <si>
    <t>Maguire's Ford East</t>
  </si>
  <si>
    <t>ESCAPE - 2020. The contact owns a 2020 Ford Escape. The contact stated the front driver's side door failed to close securely. The  vehicle was taken to the local dealer, where it was diagnosed that the door check needed to be replaced. The vehicle was not repaired. The manufacturer was informed of the failure. The failure mileage was approximately 50,000.</t>
  </si>
  <si>
    <t xml:space="preserve">The contact owns a 2020 Ford Escape. The contact stated while entering the vehicle on the front passenger's side, she heard an abnormal cracking sound coming from the front passenger's side door. Additionally, the contact stated that she attempted to roll down the window, but the window failed to roll down. There was no warning light illuminated. The vehicle was not diagnosed nor repaired. There was no further information provided. The manufacturer was notified of the failure and informed the contact that the VIN was not included in a recall related to the failure. The manufacturer referred the contact to the NHTSA hotline for assistance. The failure mileage was 42,005. </t>
  </si>
  <si>
    <t xml:space="preserve">ESCAPE - 2020. The contact owns a 2020 Ford Escape. The contact stated while entering the vehicle on the front passenger's side, she heard an abnormal cracking sound coming from the front passenger's side door. Additionally, the contact stated that she attempted to roll down the window, but the window failed to roll down. There was no warning light illuminated. The vehicle was not diagnosed nor repaired. There was no further information provided. The manufacturer was notified of the failure and informed the contact that the VIN was not included in a recall related to the failure. The manufacturer referred the contact to the NHTSA hotline for assistance. The failure mileage was 42,005. </t>
  </si>
  <si>
    <t>The contact owns a 2020 Ford Escape. The contact stated while opening the driver's side door, she heard an abnormal popping sound. The contact stated that the failure had become constant. Additionally, the driver's side window failed to roll down. The contact had not taken the vehicle to a local dealer or independent mechanic. The vehicle was not diagnosed and had not been repaired. The manufacturer had been informed of the failure. The failure mileage was approximately 44,000.</t>
  </si>
  <si>
    <t>ESCAPE - 2020. The contact owns a 2020 Ford Escape. The contact stated while opening the driver's side door, she heard an abnormal popping sound. The contact stated that the failure had become constant. Additionally, the driver's side window failed to roll down. The contact had not taken the vehicle to a local dealer or independent mechanic. The vehicle was not diagnosed and had not been repaired. The manufacturer had been informed of the failure. The failure mileage was approximately 44,000.</t>
  </si>
  <si>
    <t>The contact owns a 2020 Ford Escape. The contact stated that when he opened the front driverâ€™s side door, he heard a cracking sound. Upon inspecting the door, he noticed that the hinge had loosened and that the spot welds had cracked. The vehicle was taken to the dealer where the contact was advised by the technician to take the vehicle to an auto repair shop. The contact was informed that the front driver's side door might need to be replaced. The vehicle was not repaired. The manufacturer was notified of the failure and the contact was informed that the VIN was not included in a recall and advised to call the NHTSA Hotline. The failure mileage was approximately 73,000.</t>
  </si>
  <si>
    <t>Villa Ford of Orange</t>
  </si>
  <si>
    <t>ESCAPE - 2020. The contact owns a 2020 Ford Escape. The contact stated that when he opened the front driverâ€™s side door, he heard a cracking sound. Upon inspecting the door, he noticed that the hinge had loosened and that the spot welds had cracked. The vehicle was taken to the dealer where the contact was advised by the technician to take the vehicle to an auto repair shop. The contact was informed that the front driver's side door might need to be replaced. The vehicle was not repaired. The manufacturer was notified of the failure and the contact was informed that the VIN was not included in a recall and advised to call the NHTSA Hotline. The failure mileage was approximately 73,000.</t>
  </si>
  <si>
    <t xml:space="preserve">Door welds have broken and door arm is not attached to door any longer. Door has been inspected by Ford and are unwilling to fix due to it being weeks out of warranty. </t>
  </si>
  <si>
    <t xml:space="preserve">ESCAPE - 2020. Door welds have broken and door arm is not attached to door any longer. Door has been inspected by Ford and are unwilling to fix due to it being weeks out of warranty. </t>
  </si>
  <si>
    <t>I was driving on the highway at about 70 mph when the passenger side window trim flew off of the vehicle, causing a loud noise that startled me as I drove. I do not believe the trim piece hit another vehicle as it was nighttime and the road was not crowded, but it easily could have in other circumstances.</t>
  </si>
  <si>
    <t>EXPLORER - 2018. I was driving on the highway at about 70 mph when the passenger side window trim flew off of the vehicle, causing a loud noise that startled me as I drove. I do not believe the trim piece hit another vehicle as it was nighttime and the road was not crowded, but it easily could have in other circumstances.</t>
  </si>
  <si>
    <t>1FA6P0HD5F5</t>
  </si>
  <si>
    <t xml:space="preserve">My trunk.just randomly opens also ever time I use my remote it will open the latch just clicks if I start the car the trunk opens many many times if I get in super quick close the doors and lock the doors it will stay closed this is not correct Ford just tells you to bring it in and nothing ever happens this is ongoing for most of the escapes fusions focus newer and alder mine is a 2015 fusion 1.5 eco boost This really needs to be fixed thereâ€™s to many other problems these cars have bad transmission using coolant cracked blocks electric power steering growling like mine does just stinks spend good money for all these problems </t>
  </si>
  <si>
    <t xml:space="preserve">FUSION - 2015. My trunk.just randomly opens also ever time I use my remote it will open the latch just clicks if I start the car the trunk opens many many times if I get in super quick close the doors and lock the doors it will stay closed this is not correct Ford just tells you to bring it in and nothing ever happens this is ongoing for most of the escapes fusions focus newer and alder mine is a 2015 fusion 1.5 eco boost This really needs to be fixed thereâ€™s to many other problems these cars have bad transmission using coolant cracked blocks electric power steering growling like mine does just stinks spend good money for all these problems </t>
  </si>
  <si>
    <t>While driving on the interstate at speed of around 65mph, plastic piece that is mounted between windshield and passenger side door detached and flew into following traffic</t>
  </si>
  <si>
    <t>EXPLORER - 2017. While driving on the interstate at speed of around 65mph, plastic piece that is mounted between windshield and passenger side door detached and flew into following traffic</t>
  </si>
  <si>
    <t xml:space="preserve">Drivers side door weld has failed at one point. </t>
  </si>
  <si>
    <t xml:space="preserve">ESCAPE - 2020. Drivers side door weld has failed at one point. </t>
  </si>
  <si>
    <t>Driver door hinge isnt working. Door doesnt stay open and is hard to close. Makes loud popping noise when trying to close. Driver side window doesn't go down.</t>
  </si>
  <si>
    <t>ESCAPE - 2020. Driver door hinge isnt working. Door doesnt stay open and is hard to close. Makes loud popping noise when trying to close. Driver side window doesn't go down.</t>
  </si>
  <si>
    <t>1FMCU9H92LU</t>
  </si>
  <si>
    <t xml:space="preserve">The left front drivers door is difficult to open and close due to broken factory spot welds on the door where it attaches to a factory mechanism. This causes the door to make a popping sound and makes it periodically difficult to both open and securely close the door. </t>
  </si>
  <si>
    <t xml:space="preserve">ESCAPE - 2020. The left front drivers door is difficult to open and close due to broken factory spot welds on the door where it attaches to a factory mechanism. This causes the door to make a popping sound and makes it periodically difficult to both open and securely close the door. </t>
  </si>
  <si>
    <t>2FMPK3K97HB</t>
  </si>
  <si>
    <t xml:space="preserve">When the vehical was brought to us by 2 sales person , one sales guy told us that everything was good to go that the only issue there was on the car was that they did not have the code to the doors in case we couldn't get in . The same night we noticed that the lights inside were not going off we tried to press buttons to have them go off and nothing, then all of a sudden the lights automatically turned off. As we continued to drive the vehicle we got to our destination ( our home) we got off locked the doors and turned alarm on and we noticed that the lights were still on and couldn't understand why the tailgate/trunk was showing that it was opened when we never had not opened it. When we tried to open it it wouldn't let us. You could hear it trying to open but nothing. Again we assumed that the lights would turn off but the next morning I called and left messages and even on their personal phones asking them to please call me back that it was in regards to the vehical. 9am 10am 11am I got a text back and I had to explain everything over a text. Not once did they ever attempt to make a conversation phone call but to help with the issue on 'getting into ur vehical when the battery is dead I was sent a YouTube link and yet I kindly had asked for a home visit because the main cause for the battery to have drained was because the back door indicator light states that the back door is open but really it was jammed but I got no help from anyone from the dealership. Everytime I called we would get the runaround that they will have someone get in touch with us. But nothing .this is not the only issue we have had with the car there is also a rattling noise coming from either the engine or the  front tires again we called them to inform them and yet again the message we got from the car place was that they will have someone be in contact with us shortly but nothing . </t>
  </si>
  <si>
    <t xml:space="preserve">EDGE - 2017. When the vehical was brought to us by 2 sales person , one sales guy told us that everything was good to go that the only issue there was on the car was that they did not have the code to the doors in case we couldn't get in . The same night we noticed that the lights inside were not going off we tried to press buttons to have them go off and nothing, then all of a sudden the lights automatically turned off. As we continued to drive the vehicle we got to our destination ( our home) we got off locked the doors and turned alarm on and we noticed that the lights were still on and couldn't understand why the tailgate/trunk was showing that it was opened when we never had not opened it. When we tried to open it it wouldn't let us. You could hear it trying to open but nothing. Again we assumed that the lights would turn off but the next morning I called and left messages and even on their personal phones asking them to please call me back that it was in regards to the vehical. 9am 10am 11am I got a text back and I had to explain everything over a text. Not once did they ever attempt to make a conversation phone call but to help with the issue on 'getting into ur vehical when the battery is dead I was sent a YouTube link and yet I kindly had asked for a home visit because the main cause for the battery to have drained was because the back door indicator light states that the back door is open but really it was jammed but I got no help from anyone from the dealership. Everytime I called we would get the runaround that they will have someone get in touch with us. But nothing .this is not the only issue we have had with the car there is also a rattling noise coming from either the engine or the  front tires again we called them to inform them and yet again the message we got from the car place was that they will have someone be in contact with us shortly but nothing . </t>
  </si>
  <si>
    <t>Driver's door hinge limit opening check-arm mechanism failure.  First awareness when popping  noise occurred when opening and closing the door.  Internet search found this and related hinge failure experiences by many other Escape owners.  The factory welds attaching the mechanism housing to the interior of the door body are failing.  Ford has not made a recall.  While this is a primary vehicle function, our car is slightly out of warranty and the Indianapolis Skillman Ford dealer offered no help after presenting the vehicle in-person as soon as the problem occurred.  Our check arm has not completely failed.  Complete failure reports include interference with power window operation and inability to safely open and close the door.  We contacted Ford Motor Company direct; the person on the phone checked and said there was no recall and no assistance due to our vehicle being past warranty but they did create a case#: SSM 51553.</t>
  </si>
  <si>
    <t>ESCAPE - 2020. Driver's door hinge limit opening check-arm mechanism failure.  First awareness when popping  noise occurred when opening and closing the door.  Internet search found this and related hinge failure experiences by many other Escape owners.  The factory welds attaching the mechanism housing to the interior of the door body are failing.  Ford has not made a recall.  While this is a primary vehicle function, our car is slightly out of warranty and the Indianapolis Skillman Ford dealer offered no help after presenting the vehicle in-person as soon as the problem occurred.  Our check arm has not completely failed.  Complete failure reports include interference with power window operation and inability to safely open and close the door.  We contacted Ford Motor Company direct; the person on the phone checked and said there was no recall and no assistance due to our vehicle being past warranty but they did create a case#: SSM 51553.</t>
  </si>
  <si>
    <t>1FMCU9H67LU</t>
  </si>
  <si>
    <t xml:space="preserve">Door latch on drivers side has begun to make popping noise every time it is opened or closed. </t>
  </si>
  <si>
    <t xml:space="preserve">ESCAPE - 2020. Door latch on drivers side has begun to make popping noise every time it is opened or closed. </t>
  </si>
  <si>
    <t>1FM5K7B88HG</t>
  </si>
  <si>
    <t>The trim surrounding the windshield on the passenger side detached and flew off at high way speeds. While no vehicles were close enough to be impacted by this part of the vehicle detaching, it could create a hazard had there been a vehicle close by. I have seen evidence that this is prevalent on this year, make, and model and it should be remedied. There was no evidence that this would happen and it occurred randomly while driving ~70 MPH.</t>
  </si>
  <si>
    <t>EXPLORER - 2017. The trim surrounding the windshield on the passenger side detached and flew off at high way speeds. While no vehicles were close enough to be impacted by this part of the vehicle detaching, it could create a hazard had there been a vehicle close by. I have seen evidence that this is prevalent on this year, make, and model and it should be remedied. There was no evidence that this would happen and it occurred randomly while driving ~70 MPH.</t>
  </si>
  <si>
    <t>1FM5A8GT3FG</t>
  </si>
  <si>
    <t>The contact owns a 2015 Ford Explorer. The contact stated that after visually inspecting the rear hatch, he observed corrosion damage at the base of the hatch from outside of the vehicle. The vehicle was taken to the dealer, who confirmed the corrosion with no specific diagnosis but advised that the hatch needed to be replaced. The vehicle was not repaired. The manufacturer was notified of the failure but referred the contact to the NHTSA Hotline for assistance. The failure mileage was 36,000.</t>
  </si>
  <si>
    <t>EXPLORER - 2015. The contact owns a 2015 Ford Explorer. The contact stated that after visually inspecting the rear hatch, he observed corrosion damage at the base of the hatch from outside of the vehicle. The vehicle was taken to the dealer, who confirmed the corrosion with no specific diagnosis but advised that the hatch needed to be replaced. The vehicle was not repaired. The manufacturer was notified of the failure but referred the contact to the NHTSA Hotline for assistance. The failure mileage was 36,000.</t>
  </si>
  <si>
    <t xml:space="preserve">The door limiter is ripped free of its mounting [inside the door] and makes keeping the door closed and/or opening it impossible at times.  In addition, the broken pieces in the door damaged the window regulator, making egress through the window equally impossible.  Our safety is put at risk due to the possibility of the door opening while driving as well as the safety of oncoming traffic.  Both Ford dealer and independent body shop confirmed that they have seen this problem on many other Ford vehicles, and the only remedy is a complete door replacement.  Prior to door failure, there was a lot of creaking and difficulty closing the door.  When we first bought the car [new], the door was not closing correctly, and the dealer claimed that the weatherstripping was the issue.  Now that the car is OUT of warranty, Dealer mechanic confirmed this door limiter breaking from the spot welds is a common occurance, yet not yet under recall for my VIN number.  </t>
  </si>
  <si>
    <t xml:space="preserve">ESCAPE - 2020. The door limiter is ripped free of its mounting [inside the door] and makes keeping the door closed and/or opening it impossible at times.  In addition, the broken pieces in the door damaged the window regulator, making egress through the window equally impossible.  Our safety is put at risk due to the possibility of the door opening while driving as well as the safety of oncoming traffic.  Both Ford dealer and independent body shop confirmed that they have seen this problem on many other Ford vehicles, and the only remedy is a complete door replacement.  Prior to door failure, there was a lot of creaking and difficulty closing the door.  When we first bought the car [new], the door was not closing correctly, and the dealer claimed that the weatherstripping was the issue.  Now that the car is OUT of warranty, Dealer mechanic confirmed this door limiter breaking from the spot welds is a common occurance, yet not yet under recall for my VIN number.  </t>
  </si>
  <si>
    <t xml:space="preserve">Both A-pillar pieces have blown off while driving. The first time this happened I had them replaced at a local windshield repair. And now they have both blown off again. </t>
  </si>
  <si>
    <t xml:space="preserve">EXPLORER - 2016. Both A-pillar pieces have blown off while driving. The first time this happened I had them replaced at a local windshield repair. And now they have both blown off again. </t>
  </si>
  <si>
    <t>The contact owns a 2016 Ford Fusion. The contact stated that while driving at an undisclosed speed, the front driverâ€™s side door inadvertently opened without warning. The contact stated that he had to hold the door handle to keep the door closed to avoid an accident. The contact was able to proceed with caution to his destination. The vehicle was taken to the dealer where it was diagnosed that the front driverâ€™s side door latch failed and needed to be replaced. The vehicle was repaired. The contact stated that on a separate occasion after he had closed the rear driverâ€™s side door, he heard a beeping sound indicating that the door was ajar. The contact became aware that the rear driverâ€™s side door failed to latch securely. The vehicle was taken to the dealer where it was diagnosed that the rear driverâ€™s side door latch had failed and needed to be replaced. The vehicle had not yet been repaired. The contact referenced NHTSA Campaign Number: 20V1770000 (Latches, Locks, Linkages). The manufacturer was notified of the failure and the contact was informed that the VIN was not included in a recall and advised to call the NHTSA Hotline. The failure mileage was approximately 73,000.</t>
  </si>
  <si>
    <t xml:space="preserve">Randall Reed's Planet Ford </t>
  </si>
  <si>
    <t>FUSION - 2016. The contact owns a 2016 Ford Fusion. The contact stated that while driving at an undisclosed speed, the front driverâ€™s side door inadvertently opened without warning. The contact stated that he had to hold the door handle to keep the door closed to avoid an accident. The contact was able to proceed with caution to his destination. The vehicle was taken to the dealer where it was diagnosed that the front driverâ€™s side door latch failed and needed to be replaced. The vehicle was repaired. The contact stated that on a separate occasion after he had closed the rear driverâ€™s side door, he heard a beeping sound indicating that the door was ajar. The contact became aware that the rear driverâ€™s side door failed to latch securely. The vehicle was taken to the dealer where it was diagnosed that the rear driverâ€™s side door latch had failed and needed to be replaced. The vehicle had not yet been repaired. The contact referenced NHTSA Campaign Number: 20V1770000 (Latches, Locks, Linkages). The manufacturer was notified of the failure and the contact was informed that the VIN was not included in a recall and advised to call the NHTSA Hotline. The failure mileage was approximately 73,000.</t>
  </si>
  <si>
    <t>1FMCU9H60LU</t>
  </si>
  <si>
    <t>The contact owns a 2020 Ford Escape. The contact stated that the front driver's side door made an abnormal popping sound while opening and then failed to close. Additionally, the front driver's side window failed to roll up. Upon inspection, the contact noticed that the welding on the front driver's side door bracket was faulty, causing the bracket to detach. The vehicle was towed to the dealer, and the contact was referred to the collision center. The vehicle was then towed to the collision center, where it was diagnosed that the front driver's side door needed to be replaced. The vehicle was not repaired. The manufacturer was made aware of the failure and advised the contact to file a complaint with the NHTSA Hotline. The failure mileage was approximately 93,000.</t>
  </si>
  <si>
    <t>Malloy Ford of Winchester</t>
  </si>
  <si>
    <t>ESCAPE - 2020. The contact owns a 2020 Ford Escape. The contact stated that the front driver's side door made an abnormal popping sound while opening and then failed to close. Additionally, the front driver's side window failed to roll up. Upon inspection, the contact noticed that the welding on the front driver's side door bracket was faulty, causing the bracket to detach. The vehicle was towed to the dealer, and the contact was referred to the collision center. The vehicle was then towed to the collision center, where it was diagnosed that the front driver's side door needed to be replaced. The vehicle was not repaired. The manufacturer was made aware of the failure and advised the contact to file a complaint with the NHTSA Hotline. The failure mileage was approximately 93,000.</t>
  </si>
  <si>
    <t>Driver side door is making a clanking noise when opening and closing. I also had difficulty closing and keeping the door closed. The window will not open more than 6 inches.   Door hinge or door stop  on the interior of the door has some welding part that my mechanic says has broken within the door's frame. He identifies this as a manufacturing problem, not something my mechanic will attempt to fix.</t>
  </si>
  <si>
    <t>ESCAPE - 2020. Driver side door is making a clanking noise when opening and closing. I also had difficulty closing and keeping the door closed. The window will not open more than 6 inches.   Door hinge or door stop  on the interior of the door has some welding part that my mechanic says has broken within the door's frame. He identifies this as a manufacturing problem, not something my mechanic will attempt to fix.</t>
  </si>
  <si>
    <t>1FM5K7B86GG</t>
  </si>
  <si>
    <t>Passenger side frame on windshield flew off my car while I was driving on the highway.</t>
  </si>
  <si>
    <t>EXPLORER - 2016. Passenger side frame on windshield flew off my car while I was driving on the highway.</t>
  </si>
  <si>
    <t>My driver door hinge has come apart from door due to welding, which has impacted my window from going down and although i lock the doors they are still able to come unlock by pulling door handle which leaves my car vunerable to vandelism or theft. i made an appointment and got the first date available. My vehicle is a lease and out of warranty although I paid for extra miles and after showing them all the data from NHTSA they want me to pay $450-$500 and be without a vehicle for a minimum of 4 days with a max of 5 without a loaner and for me to pay for a rental car on top of paying monthly note along with repair and rental which already has inflated rates. They need to fix and have a recall. This is dangerous and can be costly considering your car door is unlock in the "lock position".</t>
  </si>
  <si>
    <t>ESCAPE - 2020. My driver door hinge has come apart from door due to welding, which has impacted my window from going down and although i lock the doors they are still able to come unlock by pulling door handle which leaves my car vunerable to vandelism or theft. i made an appointment and got the first date available. My vehicle is a lease and out of warranty although I paid for extra miles and after showing them all the data from NHTSA they want me to pay $450-$500 and be without a vehicle for a minimum of 4 days with a max of 5 without a loaner and for me to pay for a rental car on top of paying monthly note along with repair and rental which already has inflated rates. They need to fix and have a recall. This is dangerous and can be costly considering your car door is unlock in the "lock position".</t>
  </si>
  <si>
    <t>1FMCU0D78BK</t>
  </si>
  <si>
    <t>The contact owns a 2011 Ford Escape. The contact stated that while driving at an undisclosed speed, the sunroof inadvertently exploded. The vehicle was not diagnosed or repaired. Neither the dealer nor the manufacturer was notified of the failure. The failure mileage was approximately 129,000.</t>
  </si>
  <si>
    <t>ESCAPE - 2011. The contact owns a 2011 Ford Escape. The contact stated that while driving at an undisclosed speed, the sunroof inadvertently exploded. The vehicle was not diagnosed or repaired. Neither the dealer nor the manufacturer was notified of the failure. The failure mileage was approximately 129,000.</t>
  </si>
  <si>
    <t>1LN6L9NP0K5</t>
  </si>
  <si>
    <t>The contact owns a 2019 Lincoln Continental. The contact stated that the front driverâ€™s side door failed to open while attempting to exit the vehicle. The contact was forced to use the exterior door handle to open the door to exit the vehicle. The dealer was notified of the failure and informed the contact that the VIN was not included in NHTSA Campaign Number: 19V077000 (Latches/Locks/Linkages). The manufacturer was also notified of the failure and the contact was provided the same information. The vehicle was not repaired. The failure mileage was approximately 20,000.</t>
  </si>
  <si>
    <t>Ted Britt Lincoln of Chantilly</t>
  </si>
  <si>
    <t>CONTINENTAL - 2019. The contact owns a 2019 Lincoln Continental. The contact stated that the front driverâ€™s side door failed to open while attempting to exit the vehicle. The contact was forced to use the exterior door handle to open the door to exit the vehicle. The dealer was notified of the failure and informed the contact that the VIN was not included in NHTSA Campaign Number: 19V077000 (Latches/Locks/Linkages). The manufacturer was also notified of the failure and the contact was provided the same information. The vehicle was not repaired. The failure mileage was approximately 20,000.</t>
  </si>
  <si>
    <t>1FM5K8HT8HG</t>
  </si>
  <si>
    <t>Passanger side pillar broke off while traveling about 60mph. Hit window and almost hit a motorcycle traveling in adjacent lane. Looking for a replacement online and found several forums requesting it to be reported for a possible recall.</t>
  </si>
  <si>
    <t>EXPLORER - 2017. Passanger side pillar broke off while traveling about 60mph. Hit window and almost hit a motorcycle traveling in adjacent lane. Looking for a replacement online and found several forums requesting it to be reported for a possible recall.</t>
  </si>
  <si>
    <t>1FM5K8D83GG</t>
  </si>
  <si>
    <t>The mouldings on the side of the windshield have detached multiple times. There is no warning lights, and I have been told by the dealership and outside repair shops that it is a common problem. Detachment of these parts puts other motorists at risk of injury. July 2021 driver side flew off on the highway - parts on backorder from dealership so they never repaired it. May 2022 had both sides replaced for $160 since they were done at time of windshield replacement. June 2022 passenger side flew off on the highway (no cost replacement since so soon after last replacement). August 2023 passenger side flew off on the highway and hit a semi, $100 repair quote.</t>
  </si>
  <si>
    <t>EXPLORER - 2016. The mouldings on the side of the windshield have detached multiple times. There is no warning lights, and I have been told by the dealership and outside repair shops that it is a common problem. Detachment of these parts puts other motorists at risk of injury. July 2021 driver side flew off on the highway - parts on backorder from dealership so they never repaired it. May 2022 had both sides replaced for $160 since they were done at time of windshield replacement. June 2022 passenger side flew off on the highway (no cost replacement since so soon after last replacement). August 2023 passenger side flew off on the highway and hit a semi, $100 repair quote.</t>
  </si>
  <si>
    <t>The front driver's side door latch failed. The latch would not secure to keep the door closed. The vehicle is at a dealership and could be inspected on request.  My safety was put at risk because the latch could have failed while I was driving it.  The dealership said they "didn't know why" my vehicle did not have a recall on the door latch as many 2016 Ford Fusions do have that recall.  The vehicle is being inspected today by the dealership.  There were no warnings for the door latch malfunction.</t>
  </si>
  <si>
    <t>FUSION - 2016. The front driver's side door latch failed. The latch would not secure to keep the door closed. The vehicle is at a dealership and could be inspected on request.  My safety was put at risk because the latch could have failed while I was driving it.  The dealership said they "didn't know why" my vehicle did not have a recall on the door latch as many 2016 Ford Fusions do have that recall.  The vehicle is being inspected today by the dealership.  There were no warnings for the door latch malfunction.</t>
  </si>
  <si>
    <t>1FTEW1CP9JF</t>
  </si>
  <si>
    <t xml:space="preserve">The tailgate falls down on its own, and yes it is available upon request.  I am unable to carry heavy items in my truck bed due to the tailgate not latching securely.   The problem has been reproduced numerous times. When I drove the truck off the dealer lot, the tailgate fell down before I even got onto the road. Since then, I bought a replacement part for the tailgate which has helped drastically, but the recall hasn't been repaired so I don't trust my bed with a lot of weight.   There are no warning lights or messages for this.  I have tried to schedule with local dealerships to repair the recall, but they require me to leave my truck there for two weeks without a loaner. My truck is used for personal and business purposes, and I am unable to properly use it for business purposes which is affecting my income and productivity. </t>
  </si>
  <si>
    <t xml:space="preserve">F-150 - 2018. The tailgate falls down on its own, and yes it is available upon request.  I am unable to carry heavy items in my truck bed due to the tailgate not latching securely.   The problem has been reproduced numerous times. When I drove the truck off the dealer lot, the tailgate fell down before I even got onto the road. Since then, I bought a replacement part for the tailgate which has helped drastically, but the recall hasn't been repaired so I don't trust my bed with a lot of weight.   There are no warning lights or messages for this.  I have tried to schedule with local dealerships to repair the recall, but they require me to leave my truck there for two weeks without a loaner. My truck is used for personal and business purposes, and I am unable to properly use it for business purposes which is affecting my income and productivity. </t>
  </si>
  <si>
    <t>PASSENGER SIDE WINSHIELD TRIM FLEW OFF GOING DOWN THE ROAD</t>
  </si>
  <si>
    <t>EXPLORER - 2017. PASSENGER SIDE WINSHIELD TRIM FLEW OFF GOING DOWN THE ROAD</t>
  </si>
  <si>
    <t>The contact owns a 2022 Ford Escape Hybrid. The contact stated that the driver's side door was making an abnormal clunking noise. Additionally, the window failed to roll up or down as designed. While driving at an undisclosed speed, the vehicle stalled. The EVAP system warning light was illuminated. Additionally, the brake pedal went down to the floor. The vehicle was taken to the local dealer but was not diagnosed or repaired. The manufacturer was contacted and referred the contact to the NHTSA Hotline for assistance. The failure mileage was approximately 69,000. The VIN was not available.</t>
  </si>
  <si>
    <t>Bergstrom Ford of Neenah</t>
  </si>
  <si>
    <t>ESCAPE HYBRID - 2022. The contact owns a 2022 Ford Escape Hybrid. The contact stated that the driver's side door was making an abnormal clunking noise. Additionally, the window failed to roll up or down as designed. While driving at an undisclosed speed, the vehicle stalled. The EVAP system warning light was illuminated. Additionally, the brake pedal went down to the floor. The vehicle was taken to the local dealer but was not diagnosed or repaired. The manufacturer was contacted and referred the contact to the NHTSA Hotline for assistance. The failure mileage was approximately 69,000. The VIN was not available.</t>
  </si>
  <si>
    <t>1FMCU9F60LU</t>
  </si>
  <si>
    <t>Driver door popping and cracking arm weld broken</t>
  </si>
  <si>
    <t>ESCAPE - 2020. Driver door popping and cracking arm weld broken</t>
  </si>
  <si>
    <t>1FTEW1CG8GF</t>
  </si>
  <si>
    <t xml:space="preserve">Rear Window Keeps Shattering 2016 F150 King Ranch have already replaced once now about couple weeks later did it again this is my fathers truck and heâ€™s almost 70 Years old and scared him !! This is a problem I called Ford and no help .. Need to stand behind their product!!! Not fair for him to keep paying.. </t>
  </si>
  <si>
    <t xml:space="preserve">F-150 - 2016. Rear Window Keeps Shattering 2016 F150 King Ranch have already replaced once now about couple weeks later did it again this is my fathers truck and heâ€™s almost 70 Years old and scared him !! This is a problem I called Ford and no help .. Need to stand behind their product!!! Not fair for him to keep paying.. </t>
  </si>
  <si>
    <t xml:space="preserve">Opened door as usual made loud pop noise and now does not shut properly and flings open.  Window will not go down and when I accidentally tried to put it down it made the dash flash and go blank for awhile.  Ford said it is a known issue but my car went out of warranty in May and directed me to Ford.  Ford said that they may help pay for some of the repairs.  But will have to see and investigate. I figured it was just a piece that needed to be fixed they say a whole new door? But tonight the door just came open while going down the road.  </t>
  </si>
  <si>
    <t xml:space="preserve">ESCAPE - 2020. Opened door as usual made loud pop noise and now does not shut properly and flings open.  Window will not go down and when I accidentally tried to put it down it made the dash flash and go blank for awhile.  Ford said it is a known issue but my car went out of warranty in May and directed me to Ford.  Ford said that they may help pay for some of the repairs.  But will have to see and investigate. I figured it was just a piece that needed to be fixed they say a whole new door? But tonight the door just came open while going down the road.  </t>
  </si>
  <si>
    <t>The contact owns a 2020 Ford Escape. The contact stated while opening the driver's side door, he heard an abnormal popping sound. The contact stated that the popping sound was intermittent at first but had become a recurring failure. Additionally, the driver's side window failed to open and close normally. The contact observed four missing spot welds on the door hinge. The contact also stated that the passengerâ€™s side door had started making the popping sound while opening the door. There were several spot welds missing. The contact had taken the vehicle to a local dealer, where it was diagnosed and determined that the driver's side door needed to be replaced, but at the ownerâ€™s expense. The vehicle had not been repaired. The manufacturer had been informed of the failure. The contact researched online and related the failure to NHTSA Action Number: PE23013 (Structure). The failure mileage was approximately 61,000.</t>
  </si>
  <si>
    <t>Performance Ford Lincoln Bount</t>
  </si>
  <si>
    <t>UT</t>
  </si>
  <si>
    <t>ESCAPE - 2020. The contact owns a 2020 Ford Escape. The contact stated while opening the driver's side door, he heard an abnormal popping sound. The contact stated that the popping sound was intermittent at first but had become a recurring failure. Additionally, the driver's side window failed to open and close normally. The contact observed four missing spot welds on the door hinge. The contact also stated that the passengerâ€™s side door had started making the popping sound while opening the door. There were several spot welds missing. The contact had taken the vehicle to a local dealer, where it was diagnosed and determined that the driver's side door needed to be replaced, but at the ownerâ€™s expense. The vehicle had not been repaired. The manufacturer had been informed of the failure. The contact researched online and related the failure to NHTSA Action Number: PE23013 (Structure). The failure mileage was approximately 61,000.</t>
  </si>
  <si>
    <t>The contact owns a 2020 Ford Escape. The contact stated that while attempting to exit the vehicle from the driver's side, the door made an abnormal sound and was difficult to open. The vehicle was taken to the dealer, who determined a structural failure of the door well. The vehicle was not repaired. The manufacturer was notified of the failure but was unable to assist. The failure mileage was 56,000.</t>
  </si>
  <si>
    <t>ESCAPE - 2020. The contact owns a 2020 Ford Escape. The contact stated that while attempting to exit the vehicle from the driver's side, the door made an abnormal sound and was difficult to open. The vehicle was taken to the dealer, who determined a structural failure of the door well. The vehicle was not repaired. The manufacturer was notified of the failure but was unable to assist. The failure mileage was 56,000.</t>
  </si>
  <si>
    <t xml:space="preserve">audible loud click/twang noise from drivers door upon full opening.It happens every time door is opened and has become worse since trip to Virginia where when opening door on a hill the door really started popping loudly at full open.The Ford Dealer says its due to a broken/failed  door check weld inside door.Dealer also stated Ford is aware of this defect and released an internal directive called a Special Service Message which directs Dealer to replace drivers door due to a failed weld at the door check assembly base part number 7823552.The Dealer also advised me they have seen multiple instances of unintended  door opening/closing failures due to this Safety concern which is very alarming.Unfortunately our vehicle is just out of base warranty by time quoting approx 2899.$ to fix it.I called FOMOCO customer assistance 800 392 3673 created contact CAS44167123-Z9G8H0 requesting  WARRANTABLE repair based on known safety defect.FOMOCO  denied financial assistance.I am notifying NHTSA of this known defect and the obvious related  safety hazard of unintended door opening or failure to fully close .My local dealer advised me they have had to replace doors on approximately 15 vehicle so far and the larger dealer in Brandon advised me they have seen that many failures as well.i certainly hope we r not next.    </t>
  </si>
  <si>
    <t xml:space="preserve">ESCAPE - 2020. audible loud click/twang noise from drivers door upon full opening.It happens every time door is opened and has become worse since trip to Virginia where when opening door on a hill the door really started popping loudly at full open.The Ford Dealer says its due to a broken/failed  door check weld inside door.Dealer also stated Ford is aware of this defect and released an internal directive called a Special Service Message which directs Dealer to replace drivers door due to a failed weld at the door check assembly base part number 7823552.The Dealer also advised me they have seen multiple instances of unintended  door opening/closing failures due to this Safety concern which is very alarming.Unfortunately our vehicle is just out of base warranty by time quoting approx 2899.$ to fix it.I called FOMOCO customer assistance 800 392 3673 created contact CAS44167123-Z9G8H0 requesting  WARRANTABLE repair based on known safety defect.FOMOCO  denied financial assistance.I am notifying NHTSA of this known defect and the obvious related  safety hazard of unintended door opening or failure to fully close .My local dealer advised me they have had to replace doors on approximately 15 vehicle so far and the larger dealer in Brandon advised me they have seen that many failures as well.i certainly hope we r not next.    </t>
  </si>
  <si>
    <t>The driver door started making a popping/creaking sound when I opened and closed it. The sound was quiet at first, like I wasn't even sure I heard it right, then it got really loud and stopped altogether and my window wouldn't roll down properly. The sound only lasted a week or two fron when it started to when it stopped. I took it to the Ford dealership where I bought it, and they told me the door check became UNWELDED inside the door.</t>
  </si>
  <si>
    <t>ESCAPE - 2020. The driver door started making a popping/creaking sound when I opened and closed it. The sound was quiet at first, like I wasn't even sure I heard it right, then it got really loud and stopped altogether and my window wouldn't roll down properly. The sound only lasted a week or two fron when it started to when it stopped. I took it to the Ford dealership where I bought it, and they told me the door check became UNWELDED inside the door.</t>
  </si>
  <si>
    <t>Driver door is creaking and not wanting to close all the way</t>
  </si>
  <si>
    <t>ESCAPE - 2020. Driver door is creaking and not wanting to close all the way</t>
  </si>
  <si>
    <t>3FA6P0H77ER</t>
  </si>
  <si>
    <t>When I went to unload groceries from my 2014 Ford Fusion SE, the Driver side Rear door did not latch closed. Despite not latching, the warning that the door was open did not come on. I read that there was a recall back in 2020 for a similar issue in states that were subjected to warmer temperatures. I have not yet gotten the issue inspected but will be taking the car to a mechanic. NHTSA is welcome to inspect my car if given enough notice.</t>
  </si>
  <si>
    <t>FUSION - 2014. When I went to unload groceries from my 2014 Ford Fusion SE, the Driver side Rear door did not latch closed. Despite not latching, the warning that the door was open did not come on. I read that there was a recall back in 2020 for a similar issue in states that were subjected to warmer temperatures. I have not yet gotten the issue inspected but will be taking the car to a mechanic. NHTSA is welcome to inspect my car if given enough notice.</t>
  </si>
  <si>
    <t>1FMCU0F6XLU</t>
  </si>
  <si>
    <t>The contact owns a 2020 Ford Escape. The contact stated that the driverâ€™s side door was emitting a clicking sound while the door was moved. The contact stated that the door weld had fractured. The window failed to roll up automatically due to the failure. The back of the driverâ€™s side seat had started tearing which exposed the frame of the seat. The contact took the vehicle to the dealer who replaced the door however, the failure persisted due to parts from the old door being used to secure the new door. The seat had not been repaired. The dealer was informed of the failure however, the vehicle had not been taken to the dealer for additional repairs. The manufacturer was made aware of the failure. The approximate failure mileage was 68,000.</t>
  </si>
  <si>
    <t>Briarwood Ford, Inc.</t>
  </si>
  <si>
    <t>ESCAPE - 2020. The contact owns a 2020 Ford Escape. The contact stated that the driverâ€™s side door was emitting a clicking sound while the door was moved. The contact stated that the door weld had fractured. The window failed to roll up automatically due to the failure. The back of the driverâ€™s side seat had started tearing which exposed the frame of the seat. The contact took the vehicle to the dealer who replaced the door however, the failure persisted due to parts from the old door being used to secure the new door. The seat had not been repaired. The dealer was informed of the failure however, the vehicle had not been taken to the dealer for additional repairs. The manufacturer was made aware of the failure. The approximate failure mileage was 68,000.</t>
  </si>
  <si>
    <t>Door welds associated with the door check stop failed. Problem is the same as SSM-50150. Ford is telling me that itâ€™s 1800$ to repair and I am on the hook for the repair.</t>
  </si>
  <si>
    <t>ESCAPE - 2020. Door welds associated with the door check stop failed. Problem is the same as SSM-50150. Ford is telling me that itâ€™s 1800$ to repair and I am on the hook for the repair.</t>
  </si>
  <si>
    <t>1FMCU9J98HU</t>
  </si>
  <si>
    <t xml:space="preserve">The contact owns a 2017 Ford Escape. The contact stated that while the rear hatch door was opened for the contact to remove an item from the vehicle, the rear hatch door inadvertently lowered and struck her ankles. The contact was not seriously injured. On another occasion, while attempting to open the rear hatch door, the door failed to open. The vehicle was taken to an independent mechanic and the mechanic forcefully opened the door. The vehicle was taken to the dealer however, the dealer was unsure what had caused the failure. The vehicle was not repaired. The manufacturer was not contacted. The failure mileage was 2,000.  </t>
  </si>
  <si>
    <t xml:space="preserve">ESCAPE - 2017. The contact owns a 2017 Ford Escape. The contact stated that while the rear hatch door was opened for the contact to remove an item from the vehicle, the rear hatch door inadvertently lowered and struck her ankles. The contact was not seriously injured. On another occasion, while attempting to open the rear hatch door, the door failed to open. The vehicle was taken to an independent mechanic and the mechanic forcefully opened the door. The vehicle was taken to the dealer however, the dealer was unsure what had caused the failure. The vehicle was not repaired. The manufacturer was not contacted. The failure mileage was 2,000.  </t>
  </si>
  <si>
    <t xml:space="preserve">Trim piece on the front of the vehicle beside the windshield flew off while driving on the interstate. It smacked my windshield and flew off behind me. Very big safety concern considering there were other vehicles driving behind me and it could have hit them. I did not see where it went as I was confused as I did not know what the sound/item was at first. </t>
  </si>
  <si>
    <t xml:space="preserve">EXPLORER - 2016. Trim piece on the front of the vehicle beside the windshield flew off while driving on the interstate. It smacked my windshield and flew off behind me. Very big safety concern considering there were other vehicles driving behind me and it could have hit them. I did not see where it went as I was confused as I did not know what the sound/item was at first. </t>
  </si>
  <si>
    <t xml:space="preserve">Spot welds on driver side door where the "Check Arm" attaches to the door have come loose. Unable to close the door. </t>
  </si>
  <si>
    <t xml:space="preserve">ESCAPE - 2020. Spot welds on driver side door where the "Check Arm" attaches to the door have come loose. Unable to close the door. </t>
  </si>
  <si>
    <t>Not reported to dealer yet but the driver door hinge welds broke and I believe the door could come off.</t>
  </si>
  <si>
    <t>ESCAPE - 2020. Not reported to dealer yet but the driver door hinge welds broke and I believe the door could come off.</t>
  </si>
  <si>
    <t>I purchased this car in January of 2021 and in April of 2022 the passenger side front window A pillar trim flew off while driving down the highway. Since then, the same thing has happened to my driverâ€™s side A pillar exterior trim, and just this week (August 2023) the B pillar trim that also held my keyless entry keypad has also flown off while driving down the highway.  Iâ€™ve joined a â€œ5th Generation Ford explorerâ€ Facebook group, and it seems that this is a VERY common occurrence to many users of this vehicle. Iâ€™ve also seen many ford explorers driving around that have the trim pieces missing meaning that either they fly off so often that I am seeing these vehicles during this short time before the ownerâ€™s get them replaced, or they flew off and people just didnâ€™t want to fix it because they fly off so often. Iâ€™m lucky that all 3 times it happened to me, there werenâ€™t any motorcycles driving behind me that could have gotten seriously injured by these pieces flying off at highway speeds. I really believe something needs to happen to fix this. These seem to be poorly engineered parts if they continually fly off the vehicles, plus ford doesnâ€™t make or sell these parts very cheap so itâ€™s obvious they are just trying to make money while putting lives at risk. I unfortunately do not have specific dates/milage/pictures of my previous incidents, and didnâ€™t think of filling out a report until now when Iâ€™m in the middle of replacing my B-Pillar, but I can provide the dates and pictures of the piece off of my B-pillar below. I hope this helps.  Please investigate this and really review this issue. Iâ€™ve seen previous articles that mention the NHTSA has received reports of these flying off, but the number of reports was only around 160. Iâ€™m sure if anyone from the government reached out to the Facebook group mentioned above, along with other ford Facebook/Social Media groups that this would cover like the ford Edge groups, they would easily find that this is a major safety issu</t>
  </si>
  <si>
    <t>EXPLORER - 2016. I purchased this car in January of 2021 and in April of 2022 the passenger side front window A pillar trim flew off while driving down the highway. Since then, the same thing has happened to my driverâ€™s side A pillar exterior trim, and just this week (August 2023) the B pillar trim that also held my keyless entry keypad has also flown off while driving down the highway.  Iâ€™ve joined a â€œ5th Generation Ford explorerâ€ Facebook group, and it seems that this is a VERY common occurrence to many users of this vehicle. Iâ€™ve also seen many ford explorers driving around that have the trim pieces missing meaning that either they fly off so often that I am seeing these vehicles during this short time before the ownerâ€™s get them replaced, or they flew off and people just didnâ€™t want to fix it because they fly off so often. Iâ€™m lucky that all 3 times it happened to me, there werenâ€™t any motorcycles driving behind me that could have gotten seriously injured by these pieces flying off at highway speeds. I really believe something needs to happen to fix this. These seem to be poorly engineered parts if they continually fly off the vehicles, plus ford doesnâ€™t make or sell these parts very cheap so itâ€™s obvious they are just trying to make money while putting lives at risk. I unfortunately do not have specific dates/milage/pictures of my previous incidents, and didnâ€™t think of filling out a report until now when Iâ€™m in the middle of replacing my B-Pillar, but I can provide the dates and pictures of the piece off of my B-pillar below. I hope this helps.  Please investigate this and really review this issue. Iâ€™ve seen previous articles that mention the NHTSA has received reports of these flying off, but the number of reports was only around 160. Iâ€™m sure if anyone from the government reached out to the Facebook group mentioned above, along with other ford Facebook/Social Media groups that this would cover like the ford Edge groups, they would easily find that this is a major safety issu</t>
  </si>
  <si>
    <t>The passenger side door has become unusable. When opening it seems to fall of some sort of hinge and is hard to close so we arenâ€™t able to use the driver side door. We took it to Ford BEFORE our warranty expired and they said it wasnâ€™t covered. Now we see that hundreds of people has also had this happen so we know for a fact it was a â€œlemonâ€ but they refuse to fix it and will cost us thousands to repair even though itâ€™s a factory malfunction. The door is dangerous because it can fall open at any time.</t>
  </si>
  <si>
    <t>ESCAPE - 2020. The passenger side door has become unusable. When opening it seems to fall of some sort of hinge and is hard to close so we arenâ€™t able to use the driver side door. We took it to Ford BEFORE our warranty expired and they said it wasnâ€™t covered. Now we see that hundreds of people has also had this happen so we know for a fact it was a â€œlemonâ€ but they refuse to fix it and will cost us thousands to repair even though itâ€™s a factory malfunction. The door is dangerous because it can fall open at any time.</t>
  </si>
  <si>
    <t>The driver's side window trim blew off, striking the side of my car and hitting a car passing me.   Also - the piece that holds the keypad on the driver's side has come off once, tried to come off a 2nd time and is currently being held in place by a binder clip.</t>
  </si>
  <si>
    <t>EXPLORER - 2017. The driver's side window trim blew off, striking the side of my car and hitting a car passing me.   Also - the piece that holds the keypad on the driver's side has come off once, tried to come off a 2nd time and is currently being held in place by a binder clip.</t>
  </si>
  <si>
    <t xml:space="preserve">The door hinge bracket is over extending and popping when the door is opened all the way.  </t>
  </si>
  <si>
    <t xml:space="preserve">ESCAPE - 2020. The door hinge bracket is over extending and popping when the door is opened all the way.  </t>
  </si>
  <si>
    <t>My Escape has just over 41,000 miles. Very well taken care of and after sitting in a personal garage, while on vacation, I opened drivers side door and LOUD popping noise began when opening or closing. I took to dealership where I lease from and was informed door stop is broken and only way to fixe is total door replacement. This would need to be at my own cost, I REFUSE TO PAY SINCE I DID NOTHING TO IT, and I exchange in 7 months. This is freaking ridiculous. I can now not use my window and literally am anxious to use my only care to get to and from work. They need to fix!!</t>
  </si>
  <si>
    <t>ESCAPE - 2020. My Escape has just over 41,000 miles. Very well taken care of and after sitting in a personal garage, while on vacation, I opened drivers side door and LOUD popping noise began when opening or closing. I took to dealership where I lease from and was informed door stop is broken and only way to fixe is total door replacement. This would need to be at my own cost, I REFUSE TO PAY SINCE I DID NOTHING TO IT, and I exchange in 7 months. This is freaking ridiculous. I can now not use my window and literally am anxious to use my only care to get to and from work. They need to fix!!</t>
  </si>
  <si>
    <t xml:space="preserve">The spot welds on the driver's door broke. This causes the door to grind when opening/closing. If left for too long, this could lead to the entire door being unusable.   No one has looked at this issue other than myself.  </t>
  </si>
  <si>
    <t xml:space="preserve">ESCAPE - 2020. The spot welds on the driver's door broke. This causes the door to grind when opening/closing. If left for too long, this could lead to the entire door being unusable.   No one has looked at this issue other than myself.  </t>
  </si>
  <si>
    <t>1FM5K8D82DG</t>
  </si>
  <si>
    <t xml:space="preserve">Was driving on the highway at normal speed and the windshield trim on the drivers side flew off. </t>
  </si>
  <si>
    <t xml:space="preserve">EXPLORER - 2013. Was driving on the highway at normal speed and the windshield trim on the drivers side flew off. </t>
  </si>
  <si>
    <t>1FM5K8HW8PN</t>
  </si>
  <si>
    <t>New car has millions of tiny dots everywhere in the windshield placed in irregular pattern. Not visible at normal light they brightly shine when sun is  low and shining. I almost can't see anything in front of the car. Here is someone else on internet having exactly same problem. https: [XXX]  Windshield is clear, washed multiple times - it doesn't seem that it can be removed from outside.   INFORMATION REDACTED PURSUANT TO THE FREEDOM OF INFORMATION ACT (FOIA), 5 U.S.C. 552(B)(6)</t>
  </si>
  <si>
    <t>EXPLORER - 2023. New car has millions of tiny dots everywhere in the windshield placed in irregular pattern. Not visible at normal light they brightly shine when sun is  low and shining. I almost can't see anything in front of the car. Here is someone else on internet having exactly same problem. https: [XXX]  Windshield is clear, washed multiple times - it doesn't seem that it can be removed from outside.   INFORMATION REDACTED PURSUANT TO THE FREEDOM OF INFORMATION ACT (FOIA), 5 U.S.C. 552(B)(6)</t>
  </si>
  <si>
    <t>3FA6P0HD8GR</t>
  </si>
  <si>
    <t>The contact owns a 2016 Ford Fusion. The contact stated that his wife was about to drive the vehicle however, when she closed the front driver's side door, the door failed to latch securely. The vehicle was taken to the dealer where, it was diagnosed that the front driver's side door latch needed to be replaced. The vehicle was being repaired. The manufacturer was notified of the failure and informed the contact the vehicle was not covered under NHTSA Campaign Number: 20V177000 (Latches/Locks/Linkages). The manufacturer referred the contact to the NHTSA Hotline for assistance. The failure mileage was approximately 69,669.</t>
  </si>
  <si>
    <t>Future Ford Lincoln of Rosevil</t>
  </si>
  <si>
    <t>FUSION - 2016. The contact owns a 2016 Ford Fusion. The contact stated that his wife was about to drive the vehicle however, when she closed the front driver's side door, the door failed to latch securely. The vehicle was taken to the dealer where, it was diagnosed that the front driver's side door latch needed to be replaced. The vehicle was being repaired. The manufacturer was notified of the failure and informed the contact the vehicle was not covered under NHTSA Campaign Number: 20V177000 (Latches/Locks/Linkages). The manufacturer referred the contact to the NHTSA Hotline for assistance. The failure mileage was approximately 69,669.</t>
  </si>
  <si>
    <t>1FA6P8AM3F5</t>
  </si>
  <si>
    <t>The contact owns a 2015 Ford Mustang. The contact stated that the body seal under the passengerâ€™s side front windshield had pinholes. There was water entering the vehicle onto the floorboard. The contact called the local dealer, but the vehicle was not diagnosed or repaired. The manufacturer was contacted and referred the contact to the NHTSA Hotline for assistance. The failure mileage was approximately 65,000.</t>
  </si>
  <si>
    <t>MUSTANG - 2015. The contact owns a 2015 Ford Mustang. The contact stated that the body seal under the passengerâ€™s side front windshield had pinholes. There was water entering the vehicle onto the floorboard. The contact called the local dealer, but the vehicle was not diagnosed or repaired. The manufacturer was contacted and referred the contact to the NHTSA Hotline for assistance. The failure mileage was approximately 65,000.</t>
  </si>
  <si>
    <t>3FA6P0G72GR</t>
  </si>
  <si>
    <t>THE TRUNK WILL OPEN BY ITSELF. THIS HAPPENS AT RANDOM TIME TO INCLUDE WHILE DRIVING. I AM SEEING LOTS OF OTHER PEOPLE HAVING THE SAME ISSUE ONLINE BUT NOW ONE HAS FOUND A FIX AT THIS TIME.</t>
  </si>
  <si>
    <t>FUSION - 2016. THE TRUNK WILL OPEN BY ITSELF. THIS HAPPENS AT RANDOM TIME TO INCLUDE WHILE DRIVING. I AM SEEING LOTS OF OTHER PEOPLE HAVING THE SAME ISSUE ONLINE BUT NOW ONE HAS FOUND A FIX AT THIS TIME.</t>
  </si>
  <si>
    <t>1FTEW1CP5GK</t>
  </si>
  <si>
    <t>The contact owns a 2016 Ford F-150. The contact stated that while driving at an undisclosed speed, the center sliding window detached. As a result, the window struck the passenger but there was no injury. The contact was concerned for the safety of passengers near the center window. The vehicle was taken to the dealer where it was diagnosed that the adhesive had failed, and that the window needed to be replaced. The vehicle as not repaired. The manufacturer was notified of the failure. The failure mileage was approximately 113,000.</t>
  </si>
  <si>
    <t>SLIDING REAR WINDOW | DETACHED</t>
  </si>
  <si>
    <t>Peacock Ford</t>
  </si>
  <si>
    <t>F-150 - 2016. The contact owns a 2016 Ford F-150. The contact stated that while driving at an undisclosed speed, the center sliding window detached. As a result, the window struck the passenger but there was no injury. The contact was concerned for the safety of passengers near the center window. The vehicle was taken to the dealer where it was diagnosed that the adhesive had failed, and that the window needed to be replaced. The vehicle as not repaired. The manufacturer was notified of the failure. The failure mileage was approximately 113,000.</t>
  </si>
  <si>
    <t xml:space="preserve">The driver's side door makes a popping/cracking noise when opening. Check arm/hinge seems to have failed and the door is not only making noise but the door assembly is pulling apart. The window now does not go all the way down. The vehicle is available for inspection. The door does not properly open or close properly and at times has to be double checked when in the vehicle to make sure it is closed all the way. This is not safe for travel.  The vehicle was brought to the dealership and they said they would have to take it to the body shop in order to inspect it. Estimate of charges for repairs is $3,000 - repair would require a new door (both panels), hinges, and paint along with labor.  There were zero warnings prior to the failure. The door just makes noise (popping or cracking) when opening and closing. </t>
  </si>
  <si>
    <t xml:space="preserve">ESCAPE - 2020. The driver's side door makes a popping/cracking noise when opening. Check arm/hinge seems to have failed and the door is not only making noise but the door assembly is pulling apart. The window now does not go all the way down. The vehicle is available for inspection. The door does not properly open or close properly and at times has to be double checked when in the vehicle to make sure it is closed all the way. This is not safe for travel.  The vehicle was brought to the dealership and they said they would have to take it to the body shop in order to inspect it. Estimate of charges for repairs is $3,000 - repair would require a new door (both panels), hinges, and paint along with labor.  There were zero warnings prior to the failure. The door just makes noise (popping or cracking) when opening and closing. </t>
  </si>
  <si>
    <t>1FMCU9BZ8LU</t>
  </si>
  <si>
    <t>Weld failed in front door making loud popping noise when door opens and closes , affects window operation , eventually affecting door closing</t>
  </si>
  <si>
    <t>ESCAPE - 2020. Weld failed in front door making loud popping noise when door opens and closes , affects window operation , eventually affecting door closing</t>
  </si>
  <si>
    <t>The body-A pillar trim panel doorman on the passenger side. Flew off while driving on the highway. I happened to be the passenger this day and if I had the window rolled down a little more, this piece would have hit me in the face. At first,  we thought it was a piece of debris from the ground on the highway so we kept driving. But then the rubber part that sits underneath the trim began to flap and thatâ€™s when we realized we needed to exit. Thereâ€™s no way we were going to be able to recovery that piece from the highway. Luckily no one got hurt.</t>
  </si>
  <si>
    <t>EXPLORER - 2016. The body-A pillar trim panel doorman on the passenger side. Flew off while driving on the highway. I happened to be the passenger this day and if I had the window rolled down a little more, this piece would have hit me in the face. At first,  we thought it was a piece of debris from the ground on the highway so we kept driving. But then the rubber part that sits underneath the trim began to flap and thatâ€™s when we realized we needed to exit. Thereâ€™s no way we were going to be able to recovery that piece from the highway. Luckily no one got hurt.</t>
  </si>
  <si>
    <t xml:space="preserve"> The contact owns a 2020 Ford Escape. The contact stated that the rivets on the driver's side door detached, causing the door not to function properly. Additionally, the window on the driver's side door failed to roll down. The vehicle was taken to a collision repair center, where the contact was informed that the driver's side door needed to be replaced. The vehicle was not repaired. The manufacturer was not made aware of the failure. The failure mileage was approximately 67,000.</t>
  </si>
  <si>
    <t>ESCAPE - 2020.  The contact owns a 2020 Ford Escape. The contact stated that the rivets on the driver's side door detached, causing the door not to function properly. Additionally, the window on the driver's side door failed to roll down. The vehicle was taken to a collision repair center, where the contact was informed that the driver's side door needed to be replaced. The vehicle was not repaired. The manufacturer was not made aware of the failure. The failure mileage was approximately 67,000.</t>
  </si>
  <si>
    <t>Driver door doesnâ€™t latch properly, and window wonâ€™t open/close.</t>
  </si>
  <si>
    <t>ESCAPE - 2020. Driver door doesnâ€™t latch properly, and window wonâ€™t open/close.</t>
  </si>
  <si>
    <t>1FTEW1C56KF</t>
  </si>
  <si>
    <t>The contact owns a 2019 Ford F-150. The contact stated that the keyless entry keypad on the driverâ€™s side door had detached from the vehicle. The contact spoke with the dealer and was informed that the keypad needed to be replaced. The vehicle was repaired under an extended warranty. The manufacturer was made aware of the failure and referred the contact to the NHTSA Hotline to file a complaint. The approximate failure mileage was 35,508.</t>
  </si>
  <si>
    <t>Wally's Ford of East Greenbush</t>
  </si>
  <si>
    <t>F-150 - 2019. The contact owns a 2019 Ford F-150. The contact stated that the keyless entry keypad on the driverâ€™s side door had detached from the vehicle. The contact spoke with the dealer and was informed that the keypad needed to be replaced. The vehicle was repaired under an extended warranty. The manufacturer was made aware of the failure and referred the contact to the NHTSA Hotline to file a complaint. The approximate failure mileage was 35,508.</t>
  </si>
  <si>
    <t xml:space="preserve">Windshield trim became detached while driving 70 mph on the freeway. </t>
  </si>
  <si>
    <t xml:space="preserve">EXPLORER - 2017. Windshield trim became detached while driving 70 mph on the freeway. </t>
  </si>
  <si>
    <t>The driver's side door was making a creaking noise then a loud pop occurred. Took it to a Ford autobody shop and they said the weld on the check arm attachment broke. I can't use the window. Estimate for repair is over $2000. My car has 38659 miles and is a 2020 Ford Escape.</t>
  </si>
  <si>
    <t>ESCAPE - 2020. The driver's side door was making a creaking noise then a loud pop occurred. Took it to a Ford autobody shop and they said the weld on the check arm attachment broke. I can't use the window. Estimate for repair is over $2000. My car has 38659 miles and is a 2020 Ford Escape.</t>
  </si>
  <si>
    <t>1FM5K8F85FG</t>
  </si>
  <si>
    <t>The contact owns a 2015 Ford Explorer. The contact stated that the front driver's side door and window trim panels were detaching and deteriorating. The vehicle was taken to the dealer, where it was determined that the failure was related to Customer Satisfaction Program: 17N01 (Crankshaft Position System Variation Not Learned), however, the campaign had expired. The vehicle was not repaired. The manufacturer was notified of the failure but declined to assist because the campaign had expired. The failure mileage was approximately 91,000.</t>
  </si>
  <si>
    <t>Keith Hawthorne Ford of Belmon</t>
  </si>
  <si>
    <t>EXPLORER - 2015. The contact owns a 2015 Ford Explorer. The contact stated that the front driver's side door and window trim panels were detaching and deteriorating. The vehicle was taken to the dealer, where it was determined that the failure was related to Customer Satisfaction Program: 17N01 (Crankshaft Position System Variation Not Learned), however, the campaign had expired. The vehicle was not repaired. The manufacturer was notified of the failure but declined to assist because the campaign had expired. The failure mileage was approximately 91,000.</t>
  </si>
  <si>
    <t>Drivers side door hinge has failed. Makes a cracking noise when opening and closing the door. Window will not close automatically if opened so now not able to open it anymore. Occasionally getting warnings that the door is not secure when the car is in Drive. Dealer says $2-3k to replace the door. Vehicle is 3.5 years old but only 23k miles so not covered by warranty.</t>
  </si>
  <si>
    <t>ESCAPE - 2020. Drivers side door hinge has failed. Makes a cracking noise when opening and closing the door. Window will not close automatically if opened so now not able to open it anymore. Occasionally getting warnings that the door is not secure when the car is in Drive. Dealer says $2-3k to replace the door. Vehicle is 3.5 years old but only 23k miles so not covered by warranty.</t>
  </si>
  <si>
    <t>The contact owns a 2017 Ford Mustang. The contact stated while driving 65 MPH, the front passengerâ€™s side door opened independently. The contact stated the door ajar warning light was illuminated. The contact experienced the failure a second time on August 12, 2023, three times in a row. The contact called and made the local dealer aware of the failure. The vehicle was not diagnosed or repaired. Upon investigation, the contact associated the failure with NHTSA Campaign Number: 17V168000 (Latches/Locks/Linkages) however, the VIN was not included. The manufacturer had been informed of the failure. The failure mileage was approximately 125,000.</t>
  </si>
  <si>
    <t>Pines Ford</t>
  </si>
  <si>
    <t>MUSTANG - 2017. The contact owns a 2017 Ford Mustang. The contact stated while driving 65 MPH, the front passengerâ€™s side door opened independently. The contact stated the door ajar warning light was illuminated. The contact experienced the failure a second time on August 12, 2023, three times in a row. The contact called and made the local dealer aware of the failure. The vehicle was not diagnosed or repaired. Upon investigation, the contact associated the failure with NHTSA Campaign Number: 17V168000 (Latches/Locks/Linkages) however, the VIN was not included. The manufacturer had been informed of the failure. The failure mileage was approximately 125,000.</t>
  </si>
  <si>
    <t>The contact owns a 2020 Ford Escape. The contact stated that while opening the driver's side door, there was an abnormal popping sound heard. Additionally, the driver's side window failed to raise or lower as designed. The contact stated that that the driver's side door hinge was missing several spot welds. The contact had taken the vehicle to a local dealer, where it was diagnosed and determined that the door needed to be replaced. The vehicle had not been repaired. The manufacturer had been informed of the failure. The failure mileage was approximately 98,000.</t>
  </si>
  <si>
    <t>Ford of Londonderry</t>
  </si>
  <si>
    <t>NH</t>
  </si>
  <si>
    <t>ESCAPE - 2020. The contact owns a 2020 Ford Escape. The contact stated that while opening the driver's side door, there was an abnormal popping sound heard. Additionally, the driver's side window failed to raise or lower as designed. The contact stated that that the driver's side door hinge was missing several spot welds. The contact had taken the vehicle to a local dealer, where it was diagnosed and determined that the door needed to be replaced. The vehicle had not been repaired. The manufacturer had been informed of the failure. The failure mileage was approximately 98,000.</t>
  </si>
  <si>
    <t>Vehicle had roof leak which resulted in visible water stains on roof liner, issue persists with now having rust stains on liner from the same area the roof leak was occurring.</t>
  </si>
  <si>
    <t>AVIATOR - 2022. Vehicle had roof leak which resulted in visible water stains on roof liner, issue persists with now having rust stains on liner from the same area the roof leak was occurring.</t>
  </si>
  <si>
    <t xml:space="preserve">The contact owns a 2020 Ford Escape. The contact stated that while opening the driver's side door, she heard a loud popping sound. The contact stated that the door opened extremely wide. The contact stated that she entered the vehicle using the passengerâ€™s side door because she was afraid that the door would not close properly. The contact had not taken the vehicle to a local dealer or independent mechanic. The vehicle was not diagnosed or repaired. The manufacturer had not been informed of the failure. The failure mileage was approximately 70,000. </t>
  </si>
  <si>
    <t xml:space="preserve">ESCAPE - 2020. The contact owns a 2020 Ford Escape. The contact stated that while opening the driver's side door, she heard a loud popping sound. The contact stated that the door opened extremely wide. The contact stated that she entered the vehicle using the passengerâ€™s side door because she was afraid that the door would not close properly. The contact had not taken the vehicle to a local dealer or independent mechanic. The vehicle was not diagnosed or repaired. The manufacturer had not been informed of the failure. The failure mileage was approximately 70,000. </t>
  </si>
  <si>
    <t>1FMCU9DZ3LU</t>
  </si>
  <si>
    <t>There is a weld broken in door arm  on driver's door and now driver's side window is not working.</t>
  </si>
  <si>
    <t>ESCAPE - 2020. There is a weld broken in door arm  on driver's door and now driver's side window is not working.</t>
  </si>
  <si>
    <t>4M2ZU86KX5U</t>
  </si>
  <si>
    <t xml:space="preserve">Back rear windshield keeps exploding on its own Iâ€™m not the only person to complain about this </t>
  </si>
  <si>
    <t xml:space="preserve">MOUNTAINEER - 2005. Back rear windshield keeps exploding on its own Iâ€™m not the only person to complain about this </t>
  </si>
  <si>
    <t>U3 - MOUNTAINEER</t>
  </si>
  <si>
    <t>U3 - MOUNTAINEER (NA)</t>
  </si>
  <si>
    <t>1FMCU0G9XEU</t>
  </si>
  <si>
    <t xml:space="preserve">Hood latch became un bolted and opened on the freeway going about 60mph . smashed the windshield and damaged the hood .   </t>
  </si>
  <si>
    <t xml:space="preserve">ESCAPE - 2014. Hood latch became un bolted and opened on the freeway going about 60mph . smashed the windshield and damaged the hood .   </t>
  </si>
  <si>
    <t>2FMPK4AP3KB</t>
  </si>
  <si>
    <t>The Moon roof spontaneously combusted with my two babies in the back seat.  There were no cracks or chips and I wasnâ€™t even driving 15 mph.</t>
  </si>
  <si>
    <t>EDGE - 2019. The Moon roof spontaneously combusted with my two babies in the back seat.  There were no cracks or chips and I wasnâ€™t even driving 15 mph.</t>
  </si>
  <si>
    <t>The contact owns a 2017 Ford Explorer. The contact stated while driving at an undisclosed speed, the front passengerâ€™s side windshield pillar fractured. The dealer was notified of the failure and the contact was given an estimate for the repair. The manufacturer was also notified of the failure and the contact was informed that the vehicle was not covered under recall or warranty. The contact also noticed that the front driverâ€™s side pillar had also become loosened. The vehicle was not repaired. The failure mileage was approximately 76,000.</t>
  </si>
  <si>
    <t>Newins Bay Shore Ford</t>
  </si>
  <si>
    <t>EXPLORER - 2017. The contact owns a 2017 Ford Explorer. The contact stated while driving at an undisclosed speed, the front passengerâ€™s side windshield pillar fractured. The dealer was notified of the failure and the contact was given an estimate for the repair. The manufacturer was also notified of the failure and the contact was informed that the vehicle was not covered under recall or warranty. The contact also noticed that the front driverâ€™s side pillar had also become loosened. The vehicle was not repaired. The failure mileage was approximately 76,000.</t>
  </si>
  <si>
    <t>4 months after my manufactures warranty ran out, I heard a loud popping sound as I opened and then closed my driverâ€™s door. I looked online and found that this particular model and year are known to have the door check weld break away from the door panel. This can cause the drivers door to swing open without any resistance and is dangerous when parking on an incline or if the door isnâ€™t secured properly while driving. I took the car to the dealership where they informed me that this is a known problem because it is so common but not enough that Ford has issued a recall. Their fix is to replace the entire door assembly instead of rewelding a new one in place to the cost of $2127.58.</t>
  </si>
  <si>
    <t>ESCAPE - 2020. 4 months after my manufactures warranty ran out, I heard a loud popping sound as I opened and then closed my driverâ€™s door. I looked online and found that this particular model and year are known to have the door check weld break away from the door panel. This can cause the drivers door to swing open without any resistance and is dangerous when parking on an incline or if the door isnâ€™t secured properly while driving. I took the car to the dealership where they informed me that this is a known problem because it is so common but not enough that Ford has issued a recall. Their fix is to replace the entire door assembly instead of rewelding a new one in place to the cost of $2127.58.</t>
  </si>
  <si>
    <t>I had a piece of window trim fly off while I was driving on the highway at 70 mph.  When it flew off, it may have hit another car.  With the piece gone, I am not unable to open the hatch and the dome lights stays on for a considerable amount of time.  There is no way to turn off the dome lights, you have to wait for them to go off, which is sometimes more than 10 minutes.  When the piece was replaced, the hatch worked as normal.  I had the window trim replaced and the same thing happened.  I was traveling down the highway over 70 mph and the piece flew off in heavy traffic.  I, again, have not been able to open the hatch nor turn off of the dome lights.</t>
  </si>
  <si>
    <t>EXPLORER - 2017. I had a piece of window trim fly off while I was driving on the highway at 70 mph.  When it flew off, it may have hit another car.  With the piece gone, I am not unable to open the hatch and the dome lights stays on for a considerable amount of time.  There is no way to turn off the dome lights, you have to wait for them to go off, which is sometimes more than 10 minutes.  When the piece was replaced, the hatch worked as normal.  I had the window trim replaced and the same thing happened.  I was traveling down the highway over 70 mph and the piece flew off in heavy traffic.  I, again, have not been able to open the hatch nor turn off of the dome lights.</t>
  </si>
  <si>
    <t>The spot welds on the drivers side door are broken causing the door to not close properly and the window to not function</t>
  </si>
  <si>
    <t>ESCAPE - 2020. The spot welds on the drivers side door are broken causing the door to not close properly and the window to not function</t>
  </si>
  <si>
    <t xml:space="preserve">While driving on the freeway at about 65mph, the driver side windshield Trim and Rubber Seal detached. The trim moulding flew off completely and the rubber trim began flapping against my driver window. Now I need to look into getting this replaced/repaired. Apparently this is a common issue with these model and year Ford Explorers. This is a serious issue that should be recalled and repaired by Ford immediately. </t>
  </si>
  <si>
    <t xml:space="preserve">EXPLORER - 2016. While driving on the freeway at about 65mph, the driver side windshield Trim and Rubber Seal detached. The trim moulding flew off completely and the rubber trim began flapping against my driver window. Now I need to look into getting this replaced/repaired. Apparently this is a common issue with these model and year Ford Explorers. This is a serious issue that should be recalled and repaired by Ford immediately. </t>
  </si>
  <si>
    <t xml:space="preserve">Windshield trim panels have come off vehicle while driving in normal conditions. This includes the factory installed drivers and passengers side moldings as well as numerous replacement pieces. Local dealership states there are no issues with components. </t>
  </si>
  <si>
    <t xml:space="preserve">EXPLORER - 2017. Windshield trim panels have come off vehicle while driving in normal conditions. This includes the factory installed drivers and passengers side moldings as well as numerous replacement pieces. Local dealership states there are no issues with components. </t>
  </si>
  <si>
    <t>While traveling about 70 to 75 mph the passenger side door unlatched and several minutes later the driver side door unlocked the door is a jar alert showed on the dashboard this happened twice</t>
  </si>
  <si>
    <t>MUSTANG - 2018. While traveling about 70 to 75 mph the passenger side door unlatched and several minutes later the driver side door unlocked the door is a jar alert showed on the dashboard this happened twice</t>
  </si>
  <si>
    <t xml:space="preserve">I have been informed that the "door check welds" inside the driver side front door have cracked an separated, that it is not repairable and the door must be replaced. I took the car to the dealer I purchased it from and had it inspected by Ford certified technicians. The vehicle has not, as of this time, been inspected by the manufacturer, police, or insurance company. There were not warning signs until the front door began making and awful noise when opened, I was told by the technicians at the dealership that that was when the welds cracked. </t>
  </si>
  <si>
    <t xml:space="preserve">ESCAPE - 2020. I have been informed that the "door check welds" inside the driver side front door have cracked an separated, that it is not repairable and the door must be replaced. I took the car to the dealer I purchased it from and had it inspected by Ford certified technicians. The vehicle has not, as of this time, been inspected by the manufacturer, police, or insurance company. There were not warning signs until the front door began making and awful noise when opened, I was told by the technicians at the dealership that that was when the welds cracked. </t>
  </si>
  <si>
    <t xml:space="preserve">Drivers door check arm welds broke. Three points. The door is not opening or closing properly. The window does not work properly because of this. </t>
  </si>
  <si>
    <t xml:space="preserve">ESCAPE - 2020. Drivers door check arm welds broke. Three points. The door is not opening or closing properly. The window does not work properly because of this. </t>
  </si>
  <si>
    <t>MAJ6S3JL5KC</t>
  </si>
  <si>
    <t>On July 26, 2023 while traveling on the Chesapeake Bay Bridge in the tunnel, the rear spoiler, which is attached to the Rear Header flew off my vehicleâ€™s roof. Upon inspection of the Rear Header, there are clips which snapped off and broken, which are manufacturing defects.</t>
  </si>
  <si>
    <t>REAR SPOILER | DETACHED</t>
  </si>
  <si>
    <t>ECOSPORT - 2019. On July 26, 2023 while traveling on the Chesapeake Bay Bridge in the tunnel, the rear spoiler, which is attached to the Rear Header flew off my vehicleâ€™s roof. Upon inspection of the Rear Header, there are clips which snapped off and broken, which are manufacturing defects.</t>
  </si>
  <si>
    <t>Driver's side door hinge has failed. Makes a cracking noise when opening and closing the door. Window will not close automatically if opened so now not able to open it anymore. Occasionally getting warnings that the door is not secure when the car is in Drive. Vehicle is 3.5 years old and only 46k miles so not covered by warranty.</t>
  </si>
  <si>
    <t>ESCAPE - 2020. Driver's side door hinge has failed. Makes a cracking noise when opening and closing the door. Window will not close automatically if opened so now not able to open it anymore. Occasionally getting warnings that the door is not secure when the car is in Drive. Vehicle is 3.5 years old and only 46k miles so not covered by warranty.</t>
  </si>
  <si>
    <t xml:space="preserve">Windshield trim on both sides is broken and some is missing. It is available for inspection if done soon, Iâ€™m afraid to drive it much as it is, so I need to get it repaired. Iâ€™m concerned it could fly off and hit another vehicle and cause an accident, or my windshield could come out. I have not gotten service to look at it but will be soon if recall isnâ€™t done. </t>
  </si>
  <si>
    <t xml:space="preserve">EXPLORER - 2017. Windshield trim on both sides is broken and some is missing. It is available for inspection if done soon, Iâ€™m afraid to drive it much as it is, so I need to get it repaired. Iâ€™m concerned it could fly off and hit another vehicle and cause an accident, or my windshield could come out. I have not gotten service to look at it but will be soon if recall isnâ€™t done. </t>
  </si>
  <si>
    <t xml:space="preserve">Black plastic surround trim pieces of windshield and side door pillar are coming unglued and flying off at cruise speeds on highway without any warning or indication that it is about to happen. This presents a startle-effect distraction to the driver, possibly leading to lose of control of vehicle and/or impact hazards to following vehicles and pedestrians. Vehicle was taken to dealer for inspection and repair, and we were advised by the Maintenance Advisor to be on the look-out for a possible recall from Ford because they had been receiving a lot of these types of complaints. This has happened three separate times on this vehicle, each side of the windshield separated, and one side pillar is separating now. </t>
  </si>
  <si>
    <t xml:space="preserve">EXPLORER - 2017. Black plastic surround trim pieces of windshield and side door pillar are coming unglued and flying off at cruise speeds on highway without any warning or indication that it is about to happen. This presents a startle-effect distraction to the driver, possibly leading to lose of control of vehicle and/or impact hazards to following vehicles and pedestrians. Vehicle was taken to dealer for inspection and repair, and we were advised by the Maintenance Advisor to be on the look-out for a possible recall from Ford because they had been receiving a lot of these types of complaints. This has happened three separate times on this vehicle, each side of the windshield separated, and one side pillar is separating now. </t>
  </si>
  <si>
    <t>1FMJK1JT5FE</t>
  </si>
  <si>
    <t xml:space="preserve">Was driving down the highway and The sunroof exploded , sounded like a loud gun shot in the car and glass everywhere </t>
  </si>
  <si>
    <t xml:space="preserve">EXPEDITION - 2015. Was driving down the highway and The sunroof exploded , sounded like a loud gun shot in the car and glass everywhere </t>
  </si>
  <si>
    <t>Windshield rubber trim has almost entirely come off. I'm concerned that the plastic trim is next. You can hear the air coming into the car through the gap and now during a heavy rainstorm on 95 I had water coming into the vehicle. I spoke to the dealership where I have the vehicle serviced when it first happened and told them I had read on the Ford Owners forum that this was a known problem and still no recall. At that time I was told it would cost hundreds of dollars to replace. I didn't have the funds then, and I don't have them now but I am forced to repair it at my expense because it is very dangerous and getting worse.</t>
  </si>
  <si>
    <t>EXPLORER - 2017. Windshield rubber trim has almost entirely come off. I'm concerned that the plastic trim is next. You can hear the air coming into the car through the gap and now during a heavy rainstorm on 95 I had water coming into the vehicle. I spoke to the dealership where I have the vehicle serviced when it first happened and told them I had read on the Ford Owners forum that this was a known problem and still no recall. At that time I was told it would cost hundreds of dollars to replace. I didn't have the funds then, and I don't have them now but I am forced to repair it at my expense because it is very dangerous and getting worse.</t>
  </si>
  <si>
    <t>3FADP4BJ9DM</t>
  </si>
  <si>
    <t>The contact owns a 2013 Ford Fiesta. The contact stated while making a left turn at the traffic light, with her grandchild in a car seat in the rear passenger seat, the rear passenger's side door opened inadvertently. The contact stopped in the middle of the road. A bystander attempted to close the rear passenger's side door; however, the door failed to closed. The bystander was able to keep the door closed by using a cord. The contact moved her grandchild to the rear middle seat. The contact also stated that while driving on another occasion, the front driver's side and front passenger's side doors inadvertently opened. Â Additionally, the contact stated while driving on a slight incline, the vehicle inadvertently rolled back. The contact depressed the accelerator pedal, but the vehicle failed to respond. The contact depressed the brake pedal, but the failed to respond. The contact engaged the electronic parking brake; however, the vehicle rolled to the base of the incline. The contact was able to continue driving on the leveled road surface. The contact stated that the failure had been recurring while driving on an incline. The manufacturer was notified of the failure and advised to contact the dealer for recall repairs. The dealer was contacted. The vehicle was not diagnosed nor repaired.  The contact also stated that the seat belts pretensioners of the vehicle were not retracting as intended. Additionally, the contact stated that the vehicle was previously involved in a crash. The contact stated while idled at the traffic light, another vehicle crashed into the front end of the vehicle. The front driver's side air bag and knee air bag deployed and propelled burning fragments on the contact's face, legs, neck chest, arms. The contact also stated that the front driver's side air bag also hit her on her chin and neck and knocked her unconscious. The contact was transported to the hospital by emergency services. A police report was filed. The contact stated that she sustained burns all over her body and had been r</t>
  </si>
  <si>
    <t xml:space="preserve">Randall Reed's Planet Ford in </t>
  </si>
  <si>
    <t>FIESTA - 2013. The contact owns a 2013 Ford Fiesta. The contact stated while making a left turn at the traffic light, with her grandchild in a car seat in the rear passenger seat, the rear passenger's side door opened inadvertently. The contact stopped in the middle of the road. A bystander attempted to close the rear passenger's side door; however, the door failed to closed. The bystander was able to keep the door closed by using a cord. The contact moved her grandchild to the rear middle seat. The contact also stated that while driving on another occasion, the front driver's side and front passenger's side doors inadvertently opened. Â Additionally, the contact stated while driving on a slight incline, the vehicle inadvertently rolled back. The contact depressed the accelerator pedal, but the vehicle failed to respond. The contact depressed the brake pedal, but the failed to respond. The contact engaged the electronic parking brake; however, the vehicle rolled to the base of the incline. The contact was able to continue driving on the leveled road surface. The contact stated that the failure had been recurring while driving on an incline. The manufacturer was notified of the failure and advised to contact the dealer for recall repairs. The dealer was contacted. The vehicle was not diagnosed nor repaired.  The contact also stated that the seat belts pretensioners of the vehicle were not retracting as intended. Additionally, the contact stated that the vehicle was previously involved in a crash. The contact stated while idled at the traffic light, another vehicle crashed into the front end of the vehicle. The front driver's side air bag and knee air bag deployed and propelled burning fragments on the contact's face, legs, neck chest, arms. The contact also stated that the front driver's side air bag also hit her on her chin and neck and knocked her unconscious. The contact was transported to the hospital by emergency services. A police report was filed. The contact stated that she sustained burns all over her body and had been r</t>
  </si>
  <si>
    <t>1FTEW1C82GF</t>
  </si>
  <si>
    <t xml:space="preserve">This afternoon when it started to rain I turned on my wipers only to discover they would not turn on. I managed to get off the road and even tried swapping fuses, but the wipers still wouldnâ€™t turn on. I had my child in the car and this was a very dangerous situation! Ford is telling me that the wiper recall doesnâ€™t cover my truck. Help! </t>
  </si>
  <si>
    <t xml:space="preserve">F-150 - 2016. This afternoon when it started to rain I turned on my wipers only to discover they would not turn on. I managed to get off the road and even tried swapping fuses, but the wipers still wouldnâ€™t turn on. I had my child in the car and this was a very dangerous situation! Ford is telling me that the wiper recall doesnâ€™t cover my truck. Help! </t>
  </si>
  <si>
    <t xml:space="preserve">The door started popping every time I opened or closed the door. Then three days later the spot welds near the hinges fell apart and the door wouldnâ€™t close all the way. According to the dealership where I bought it I am like the third or fourth this month to come in with this complaint. Fordâ€™s recommendation is to replace the entire door. Itâ€™s like over $2000 repair. itâ€™s a safety issue due to the fact that the door first of all wouldnâ€™t close and the only way to fix it was to drill some screws into the door as a temporary fixed at least get it to the dealership. Ford also told me that only the drivers side door is covered under the warranty to replace the door. The others are not and the chalk it up to â€œoverextendingâ€ the door. I also found online that when others have taken a look at the cars the hinge is what is breaking and putting strain on the door and putting the full weight on the actual spot where it connects to the door. A it is not just mine that is doing this a friends Ford TransAm is doing the same thing! I worry that the door will come flying off while driving or I wonâ€™t be able to get it closed one day while out and about and I have a newborn right now that is scary! Also I am out of warranty and have to now pay out of pocket to have it fixed! </t>
  </si>
  <si>
    <t xml:space="preserve">ESCAPE - 2020. The door started popping every time I opened or closed the door. Then three days later the spot welds near the hinges fell apart and the door wouldnâ€™t close all the way. According to the dealership where I bought it I am like the third or fourth this month to come in with this complaint. Fordâ€™s recommendation is to replace the entire door. Itâ€™s like over $2000 repair. itâ€™s a safety issue due to the fact that the door first of all wouldnâ€™t close and the only way to fix it was to drill some screws into the door as a temporary fixed at least get it to the dealership. Ford also told me that only the drivers side door is covered under the warranty to replace the door. The others are not and the chalk it up to â€œoverextendingâ€ the door. I also found online that when others have taken a look at the cars the hinge is what is breaking and putting strain on the door and putting the full weight on the actual spot where it connects to the door. A it is not just mine that is doing this a friends Ford TransAm is doing the same thing! I worry that the door will come flying off while driving or I wonâ€™t be able to get it closed one day while out and about and I have a newborn right now that is scary! Also I am out of warranty and have to now pay out of pocket to have it fixed! </t>
  </si>
  <si>
    <t>3FTTW8E98NR</t>
  </si>
  <si>
    <t>The passenger side footwell is accumulating water.  Windows are closed, no significant rainfall. Perhaps associated with the AC.  Mold spores have formed on the carpet causing a health hazard.  I am too worried to pull up the carpet to see what it is like underneath.  After drying it several times, it continues to form puddles, again with no rain.</t>
  </si>
  <si>
    <t>MAVERICK - 2022. The passenger side footwell is accumulating water.  Windows are closed, no significant rainfall. Perhaps associated with the AC.  Mold spores have formed on the carpet causing a health hazard.  I am too worried to pull up the carpet to see what it is like underneath.  After drying it several times, it continues to form puddles, again with no rain.</t>
  </si>
  <si>
    <t>Driver side door welds are failing.  Vehicle has only 20,600 miles.  First noticed the problem Saturday 8/19/2023. The contact stated on occasion the driver side door has problems closing, and the window will not go down all the way.</t>
  </si>
  <si>
    <t>ESCAPE - 2020. Driver side door welds are failing.  Vehicle has only 20,600 miles.  First noticed the problem Saturday 8/19/2023. The contact stated on occasion the driver side door has problems closing, and the window will not go down all the way.</t>
  </si>
  <si>
    <t xml:space="preserve">The front door drivers side is making a cracking popping noise and is not latching. Was never in accident. Dealership says it is unsafe and needs to be replace. Window will not come down and it is also causing the airbag signal to come on. Dealship is u sure if airbag will work because of door. Cat is 3 years old and 37,000 miles. </t>
  </si>
  <si>
    <t xml:space="preserve">ESCAPE - 2020. The front door drivers side is making a cracking popping noise and is not latching. Was never in accident. Dealership says it is unsafe and needs to be replace. Window will not come down and it is also causing the airbag signal to come on. Dealship is u sure if airbag will work because of door. Cat is 3 years old and 37,000 miles. </t>
  </si>
  <si>
    <t>1FM5K7D83FG</t>
  </si>
  <si>
    <t>The contact owns a 2015 Ford Explorer. The contact stated while driving approximately 53 MPH, there was an abnormal booming sound detected. The contact noticed that the windshield panels had detached from the driverâ€™s and passengerâ€™s side. There were no warning lights illuminated. The contact called the local dealer, but the vehicle was not diagnosed or repaired. The manufacturer was contacted, and a complaint was filed, and the contact was referred to the NHTSA Hotline for assistance. The failure mileage was approximately 61,711.</t>
  </si>
  <si>
    <t>EXPLORER - 2015. The contact owns a 2015 Ford Explorer. The contact stated while driving approximately 53 MPH, there was an abnormal booming sound detected. The contact noticed that the windshield panels had detached from the driverâ€™s and passengerâ€™s side. There were no warning lights illuminated. The contact called the local dealer, but the vehicle was not diagnosed or repaired. The manufacturer was contacted, and a complaint was filed, and the contact was referred to the NHTSA Hotline for assistance. The failure mileage was approximately 61,711.</t>
  </si>
  <si>
    <t>1FM5K7F83GG</t>
  </si>
  <si>
    <t xml:space="preserve">Passenger side A Pillar Trim (OEM Part # BB5Z-7803144-AA) detached while driving at Highway speed.  </t>
  </si>
  <si>
    <t xml:space="preserve">EXPLORER - 2016. Passenger side A Pillar Trim (OEM Part # BB5Z-7803144-AA) detached while driving at Highway speed.  </t>
  </si>
  <si>
    <t>The driverâ€™s side door has started creaking and having difficult shutting as of this afternoon. Looked closer at the door and the door limiting arm/ check arm seems to be defective and causing resistance and the creaking sounds. The spot welds on the door by the arm have completely come apart.</t>
  </si>
  <si>
    <t>ESCAPE - 2020. The driverâ€™s side door has started creaking and having difficult shutting as of this afternoon. Looked closer at the door and the door limiting arm/ check arm seems to be defective and causing resistance and the creaking sounds. The spot welds on the door by the arm have completely come apart.</t>
  </si>
  <si>
    <t xml:space="preserve">Drivers side pillar trim has flown off the car at hiway speeds twice now. This is a very dangerous incident, that keeps happening and ford will not acknowledge that there is an issue. </t>
  </si>
  <si>
    <t xml:space="preserve">EXPLORER - 2014. Drivers side pillar trim has flown off the car at hiway speeds twice now. This is a very dangerous incident, that keeps happening and ford will not acknowledge that there is an issue. </t>
  </si>
  <si>
    <t>1FMCU9H93LU</t>
  </si>
  <si>
    <t>Left (driver's) door check arm attachment broke - door will not open/close. Only 17,000 miles on 2020 Ford Escape. This is a known issue; why are there no recalls?</t>
  </si>
  <si>
    <t>ESCAPE - 2020. Left (driver's) door check arm attachment broke - door will not open/close. Only 17,000 miles on 2020 Ford Escape. This is a known issue; why are there no recalls?</t>
  </si>
  <si>
    <t xml:space="preserve">In October of 2022 my welding to my door came apart on the driver door. It started and continues to make a really loud popping noise whenever itâ€™s opened. Since then, my window has not been able to roll down either. When Iâ€™m driving the door will open on its own randomly and itâ€™s extremely dangerous. Iâ€™ve taken this matter up with ford multiple times and they refuse to address it or fix it without me paying out of pocket. </t>
  </si>
  <si>
    <t xml:space="preserve">ESCAPE - 2020. In October of 2022 my welding to my door came apart on the driver door. It started and continues to make a really loud popping noise whenever itâ€™s opened. Since then, my window has not been able to roll down either. When Iâ€™m driving the door will open on its own randomly and itâ€™s extremely dangerous. Iâ€™ve taken this matter up with ford multiple times and they refuse to address it or fix it without me paying out of pocket. </t>
  </si>
  <si>
    <t xml:space="preserve">The rear passenger back door latch is out. Has to be replaced because door will not shut an my toddler almost feel out but I caught him. </t>
  </si>
  <si>
    <t xml:space="preserve">FUSION - 2014. The rear passenger back door latch is out. Has to be replaced because door will not shut an my toddler almost feel out but I caught him. </t>
  </si>
  <si>
    <t>The contact owns a 2020 Ford Escape. The contact stated while opening the front passengerâ€™s side door, the contact heard a cracking sound coming from the door. When the contact rolled down to the front passengerâ€™s side window, the window was difficult to roll up. The vehicle was taken to the dealer, but no assistance was provided. The vehicle was not diagnosed. The vehicle was not repaired. The manufacturer was contacted and stated that the vehicle needed to be diagnosed. The failure mileage was approximately 87,000.</t>
  </si>
  <si>
    <t>ESCAPE - 2020. The contact owns a 2020 Ford Escape. The contact stated while opening the front passengerâ€™s side door, the contact heard a cracking sound coming from the door. When the contact rolled down to the front passengerâ€™s side window, the window was difficult to roll up. The vehicle was taken to the dealer, but no assistance was provided. The vehicle was not diagnosed. The vehicle was not repaired. The manufacturer was contacted and stated that the vehicle needed to be diagnosed. The failure mileage was approximately 87,000.</t>
  </si>
  <si>
    <t>3FMCR9D98PR</t>
  </si>
  <si>
    <t>The contact owns a 2023 Ford Bronco Sport. The contact stated that while driving at a slow speed, the sunroof inadvertently shattered without warning or impact. The vehicle was taken to the dealer where the cause of the failure could not be determined. The vehicle was not repaired. The manufacturer was notified of the failure and the contact was advised to call the NHTSA Hotline for assistance. The failure mileage was approximately 12,000.</t>
  </si>
  <si>
    <t>BRONCO SPORT - 2023. The contact owns a 2023 Ford Bronco Sport. The contact stated that while driving at a slow speed, the sunroof inadvertently shattered without warning or impact. The vehicle was taken to the dealer where the cause of the failure could not be determined. The vehicle was not repaired. The manufacturer was notified of the failure and the contact was advised to call the NHTSA Hotline for assistance. The failure mileage was approximately 12,000.</t>
  </si>
  <si>
    <t>1FMCU9H62LU</t>
  </si>
  <si>
    <t>Front drivers side door making a popping sound upon opening and closing a quick google search confirmed there was a issue with the cheap spot welds holding door check bracket on most people are reporting them breaking and window becoming inoperable wonâ€™t go up or down and with ford charging 3500 to fix the issue with the same part and only 3 spot welds holding in place as a commercial truck driver seeing car crashes on a daily basis and have seen multiple people have to climb out of the window of the cars, (hello ford) people could very well be trapped inside a vehicle due to cheap manufacturing and you not fixing the issue talked to 2 different ford dealers in my area and both brushed it off like itâ€™s a common thing â€œtodd Judy ford stated we repaired 4 or so in the last month â€œ called ford directly and the only information they could offer was there is no recall the vehicle my wife drives is a 2020 ford escape with 41000 miles I find it amazing how a structural issue of the door isnâ€™t covered past that point.</t>
  </si>
  <si>
    <t>ESCAPE - 2020. Front drivers side door making a popping sound upon opening and closing a quick google search confirmed there was a issue with the cheap spot welds holding door check bracket on most people are reporting them breaking and window becoming inoperable wonâ€™t go up or down and with ford charging 3500 to fix the issue with the same part and only 3 spot welds holding in place as a commercial truck driver seeing car crashes on a daily basis and have seen multiple people have to climb out of the window of the cars, (hello ford) people could very well be trapped inside a vehicle due to cheap manufacturing and you not fixing the issue talked to 2 different ford dealers in my area and both brushed it off like itâ€™s a common thing â€œtodd Judy ford stated we repaired 4 or so in the last month â€œ called ford directly and the only information they could offer was there is no recall the vehicle my wife drives is a 2020 ford escape with 41000 miles I find it amazing how a structural issue of the door isnâ€™t covered past that point.</t>
  </si>
  <si>
    <t>1FTFW1E4XLF</t>
  </si>
  <si>
    <t>The windshield wipers suddenly started moving very slow moving up and as they go back down they just jerk and take several minutes to go back down.</t>
  </si>
  <si>
    <t>F-150 - 2020. The windshield wipers suddenly started moving very slow moving up and as they go back down they just jerk and take several minutes to go back down.</t>
  </si>
  <si>
    <t>1FMCU9H6XLU</t>
  </si>
  <si>
    <t xml:space="preserve">The driver side door hinge came off. I can still open/shut it but the window is now stuck at the halfway point. </t>
  </si>
  <si>
    <t xml:space="preserve">ESCAPE - 2020. The driver side door hinge came off. I can still open/shut it but the window is now stuck at the halfway point. </t>
  </si>
  <si>
    <t>The contact owns a 2020 Ford escape. The contact stated that upon opening the front driver's side door, the door made abnormal clicking sounds. The vehicle was taken to the dealer, where it was determined that the welding on the door hinges was fractured and needed to be replaced. The vehicle was not repaired. The manufacturer was notified of the failure and the informed the contact that they could not assist because the vehicle was out of warranty. The manufacturer referred the contact to the NHTSA Hotline for assistance. The failure mileage was approximately 40,000.</t>
  </si>
  <si>
    <t>Todd Judy Ford East</t>
  </si>
  <si>
    <t>WV</t>
  </si>
  <si>
    <t>ESCAPE - 2020. The contact owns a 2020 Ford escape. The contact stated that upon opening the front driver's side door, the door made abnormal clicking sounds. The vehicle was taken to the dealer, where it was determined that the welding on the door hinges was fractured and needed to be replaced. The vehicle was not repaired. The manufacturer was notified of the failure and the informed the contact that they could not assist because the vehicle was out of warranty. The manufacturer referred the contact to the NHTSA Hotline for assistance. The failure mileage was approximately 40,000.</t>
  </si>
  <si>
    <t>The contact owns a 2016 Ford Mustang. The contact stated that while driving approximately 75 MPH, the driverâ€™s side door latch mechanism malfunctioned, causing the door to unintendedly open. The contact stated that the failure had occurred on multiple occasions. The cause of the failure was not yet determined. The local dealer and manufacturer were notified of the failure, but no assistance was offered. The failure mileage was 95,000.</t>
  </si>
  <si>
    <t>MUSTANG - 2016. The contact owns a 2016 Ford Mustang. The contact stated that while driving approximately 75 MPH, the driverâ€™s side door latch mechanism malfunctioned, causing the door to unintendedly open. The contact stated that the failure had occurred on multiple occasions. The cause of the failure was not yet determined. The local dealer and manufacturer were notified of the failure, but no assistance was offered. The failure mileage was 95,000.</t>
  </si>
  <si>
    <t xml:space="preserve">Drivers door limiter has a broken weld and makes a creaking noise and has caused the window regulator to bind. </t>
  </si>
  <si>
    <t xml:space="preserve">ESCAPE - 2020. Drivers door limiter has a broken weld and makes a creaking noise and has caused the window regulator to bind. </t>
  </si>
  <si>
    <t>The contact owns a 2020 Ford Escape. The contact stated while opening the front driver's side door, the door weld fractured. The contact stated that she closed the door with force to keep it closed. The vehicle was taken to an unknown dealer, who informed the contact that the warranty had expired. Additionally, the contact stated while driving 30 MPH, the warning light indicating that the passenger's side door was opened, illuminated and she noticed that the door was not closed securely. The vehicle was not repaired. The manufacturer was contacted, and a case was opened; however, the manufacturer referred the contact to the NHTSA Hotline for assistance. The failure mileage was 45,000.</t>
  </si>
  <si>
    <t>ESCAPE - 2020. The contact owns a 2020 Ford Escape. The contact stated while opening the front driver's side door, the door weld fractured. The contact stated that she closed the door with force to keep it closed. The vehicle was taken to an unknown dealer, who informed the contact that the warranty had expired. Additionally, the contact stated while driving 30 MPH, the warning light indicating that the passenger's side door was opened, illuminated and she noticed that the door was not closed securely. The vehicle was not repaired. The manufacturer was contacted, and a case was opened; however, the manufacturer referred the contact to the NHTSA Hotline for assistance. The failure mileage was 45,000.</t>
  </si>
  <si>
    <t xml:space="preserve">The wipers are slowing during use. Seems like a intermittent weak motor. </t>
  </si>
  <si>
    <t xml:space="preserve">BRONCO - 2021. The wipers are slowing during use. Seems like a intermittent weak motor. </t>
  </si>
  <si>
    <t xml:space="preserve">The first window that exploded is The back windshield when my husband and I were sitting in the parking lot at the American Legion.  I took the Explorer to Duval Ford they suggested I call Ford Corporate. They said they didnâ€™t know why the window exploded. On Wednesday the right passenger back window exploded as I was traveling on Interstate 95.  I called Corporate Ford and they said take it to Duval Ford to be assessed. This is two windows in 8 months that have exploded. It cost me out of pocket a total of $900 to replace both windows.  </t>
  </si>
  <si>
    <t xml:space="preserve">EXPLORER - 2021. The first window that exploded is The back windshield when my husband and I were sitting in the parking lot at the American Legion.  I took the Explorer to Duval Ford they suggested I call Ford Corporate. They said they didnâ€™t know why the window exploded. On Wednesday the right passenger back window exploded as I was traveling on Interstate 95.  I called Corporate Ford and they said take it to Duval Ford to be assessed. This is two windows in 8 months that have exploded. It cost me out of pocket a total of $900 to replace both windows.  </t>
  </si>
  <si>
    <t>3FA6P0G73JR</t>
  </si>
  <si>
    <t>While driving on PA Turnpike westbound, in the rain, my windshield wipers suddenly stopped working. THANKFULLY, I was in the far left lane and able to pull off to the shoulder safely. Once rain stopped, I was able to take my car to my mechanic. Stated that my cars windshield wiper motors both failed AND melted, causing them to stop working.</t>
  </si>
  <si>
    <t>FUSION - 2018. While driving on PA Turnpike westbound, in the rain, my windshield wipers suddenly stopped working. THANKFULLY, I was in the far left lane and able to pull off to the shoulder safely. Once rain stopped, I was able to take my car to my mechanic. Stated that my cars windshield wiper motors both failed AND melted, causing them to stop working.</t>
  </si>
  <si>
    <t xml:space="preserve">The driver's side door made popping or cracking noises when opening and closing. It eventually locked in place while open, and it could not be closed. I took it to the dealer where they initially said that the check strap needed to be replaced. After the part arrived and they disassembled the door, it was discovered that the welds on the component that holds the check strap in place were broken. The car was moved to the body/collision shop for further assessment. In the meantime, I've discovered this has happened with several other 2020 Escapes, but there is no recall as of yet. Obviously, this is a manufacturer defect that needs to be addressed in a more global and urgent manner. </t>
  </si>
  <si>
    <t xml:space="preserve">ESCAPE - 2020. The driver's side door made popping or cracking noises when opening and closing. It eventually locked in place while open, and it could not be closed. I took it to the dealer where they initially said that the check strap needed to be replaced. After the part arrived and they disassembled the door, it was discovered that the welds on the component that holds the check strap in place were broken. The car was moved to the body/collision shop for further assessment. In the meantime, I've discovered this has happened with several other 2020 Escapes, but there is no recall as of yet. Obviously, this is a manufacturer defect that needs to be addressed in a more global and urgent manner. </t>
  </si>
  <si>
    <t xml:space="preserve">Driver door - one day, without prior warning, when opening or closing the door, it makes a popping sound as if a hing of some sort is broken.  The door does not remain in an open position when getting in our out.   Consequently, the drive window only opens about 2 inches.  </t>
  </si>
  <si>
    <t xml:space="preserve">ESCAPE - 2020. Driver door - one day, without prior warning, when opening or closing the door, it makes a popping sound as if a hing of some sort is broken.  The door does not remain in an open position when getting in our out.   Consequently, the drive window only opens about 2 inches.  </t>
  </si>
  <si>
    <t xml:space="preserve">Doors are registered as open but are closed. </t>
  </si>
  <si>
    <t xml:space="preserve">EDGE - 2013. Doors are registered as open but are closed. </t>
  </si>
  <si>
    <t>1FM5K7B85FG</t>
  </si>
  <si>
    <t>Left side windshield trim molding flew off hitting car behind me. Causing car to then chase me down and run me off the road. Two months later the right side flew off while driving luckily not hitting another car on the road. Something needs done about this. Every Ford Explorer I see on the road is missing one or both of these trim pieces! Do better FORD!</t>
  </si>
  <si>
    <t>EXPLORER - 2015. Left side windshield trim molding flew off hitting car behind me. Causing car to then chase me down and run me off the road. Two months later the right side flew off while driving luckily not hitting another car on the road. Something needs done about this. Every Ford Explorer I see on the road is missing one or both of these trim pieces! Do better FORD!</t>
  </si>
  <si>
    <t xml:space="preserve">Driver side door and power window malfunction </t>
  </si>
  <si>
    <t xml:space="preserve">ESCAPE - 2020. Driver side door and power window malfunction </t>
  </si>
  <si>
    <t xml:space="preserve">I was driving down the interstate when the passenger side windshield moulding flew off of my vehicle.  Parts flying off of a vehicle at 70+ mph could cause accidents and injur other drivers.    </t>
  </si>
  <si>
    <t xml:space="preserve">EXPLORER - 2016. I was driving down the interstate when the passenger side windshield moulding flew off of my vehicle.  Parts flying off of a vehicle at 70+ mph could cause accidents and injur other drivers.    </t>
  </si>
  <si>
    <t>The contact owns a 2020 Ford Escape. The contact stated that the front driver's side door had become unsecured and failed to remain securely closed. The vehicle was taken to the local dealer who diagnosed and determined that the front driver's side door welding assembly had failed and needed to be repaired. The vehicle was not yet repaired. The manufacturer was not yet contacted. The failure mileage was 38,000.</t>
  </si>
  <si>
    <t>ESCAPE - 2020. The contact owns a 2020 Ford Escape. The contact stated that the front driver's side door had become unsecured and failed to remain securely closed. The vehicle was taken to the local dealer who diagnosed and determined that the front driver's side door welding assembly had failed and needed to be repaired. The vehicle was not yet repaired. The manufacturer was not yet contacted. The failure mileage was 38,000.</t>
  </si>
  <si>
    <t>The contact owns a 2020 Ford Escape. The contact stated that while his wife was exiting the vehicle, she opened the front passengerâ€™s side door and heard a clicking sound, and the front passengerâ€™s side door extended open with force. The contact stated that upon entering the vehicle, he opened the front driverâ€™s side door and heard a clicking sound. Upon inspecting the front driverâ€™s and passengerâ€™s side doors, he noticed that the spot welds had fractured. The vehicle was taken to the dealer where it was determined that the front driver's and passengerâ€™s side doors needed to be replaced. The vehicle was not repaired. The manufacturer was notified of the failure and the contact was advised to call the NHTSA Hotline. The failure mileage was approximately 43,000.</t>
  </si>
  <si>
    <t>Dahl Ford</t>
  </si>
  <si>
    <t>ESCAPE - 2020. The contact owns a 2020 Ford Escape. The contact stated that while his wife was exiting the vehicle, she opened the front passengerâ€™s side door and heard a clicking sound, and the front passengerâ€™s side door extended open with force. The contact stated that upon entering the vehicle, he opened the front driverâ€™s side door and heard a clicking sound. Upon inspecting the front driverâ€™s and passengerâ€™s side doors, he noticed that the spot welds had fractured. The vehicle was taken to the dealer where it was determined that the front driver's and passengerâ€™s side doors needed to be replaced. The vehicle was not repaired. The manufacturer was notified of the failure and the contact was advised to call the NHTSA Hotline. The failure mileage was approximately 43,000.</t>
  </si>
  <si>
    <t>1FMCU9G63MU</t>
  </si>
  <si>
    <t xml:space="preserve">Left Driver door making popping sound when opening or closing due to spot welds failing. Left Driver door has no catch when opening until door is completely open. Left Driver door electronics affected due to spot welds failing this includes window up/down function and locking/unlocking. Claim filed with Ford customer concern and spoke to dealer. Ford wants $2600.00 to repair and will contribute $900.00 because vehicle is out of warranty. </t>
  </si>
  <si>
    <t xml:space="preserve">ESCAPE - 2021. Left Driver door making popping sound when opening or closing due to spot welds failing. Left Driver door has no catch when opening until door is completely open. Left Driver door electronics affected due to spot welds failing this includes window up/down function and locking/unlocking. Claim filed with Ford customer concern and spoke to dealer. Ford wants $2600.00 to repair and will contribute $900.00 because vehicle is out of warranty. </t>
  </si>
  <si>
    <t>2FMDK3KC6DB</t>
  </si>
  <si>
    <t>THE HEADLIGHTS HAVE BEEN A PORBLEM FROM DAY ONE. WE CHANGED THEM TO A BRIGHTER BULB AND WE CANT SEEM TO GET THEM ADJUSTED.  DOOR AJAR HAS BEEN REPLACED ON THE RIGHT REAR AND NOW IS DOING THE SAME THING ON THE RIGHT FRONT PASSENGER DOOR.  NOW THE BRAKE PEDAL SEEMS "HARD" WHEN WE PUSH IT AND I HAVE SEEN RECALLS FOR THE BRAKE BOOSTER YET IT SHOWS OUR EDGE HAS NO RECALLS.  WE WILL BE TAKING IT TO OUR MECHANIC TO BE CHECKED.</t>
  </si>
  <si>
    <t>EDGE - 2013. THE HEADLIGHTS HAVE BEEN A PORBLEM FROM DAY ONE. WE CHANGED THEM TO A BRIGHTER BULB AND WE CANT SEEM TO GET THEM ADJUSTED.  DOOR AJAR HAS BEEN REPLACED ON THE RIGHT REAR AND NOW IS DOING THE SAME THING ON THE RIGHT FRONT PASSENGER DOOR.  NOW THE BRAKE PEDAL SEEMS "HARD" WHEN WE PUSH IT AND I HAVE SEEN RECALLS FOR THE BRAKE BOOSTER YET IT SHOWS OUR EDGE HAS NO RECALLS.  WE WILL BE TAKING IT TO OUR MECHANIC TO BE CHECKED.</t>
  </si>
  <si>
    <t>1FMCU9DZ2MU</t>
  </si>
  <si>
    <t>Driver side door hinge welds have gave way as making popping sounds and the window does not roll down all the way.</t>
  </si>
  <si>
    <t>ESCAPE - 2021. Driver side door hinge welds have gave way as making popping sounds and the window does not roll down all the way.</t>
  </si>
  <si>
    <t>1FAHP35N59W</t>
  </si>
  <si>
    <t>The contact owns a 2009 Ford Focus. The contact stated while parked in the driveway, the contact opened both rear doors; however, while attempting to close the doors, the doors failed to latch securely. No warning light was illuminated. The vehicle was taken to an independent mechanic to be diagnosed. The mechanic determined that the latch was faulty and needed to be replaced. The vehicle was not repaired. The manufacturer was made aware of the failure and referred the contact to the NHTSA Hotline for assistance. The failure mileage was unknown.</t>
  </si>
  <si>
    <t>FOCUS - 2009. The contact owns a 2009 Ford Focus. The contact stated while parked in the driveway, the contact opened both rear doors; however, while attempting to close the doors, the doors failed to latch securely. No warning light was illuminated. The vehicle was taken to an independent mechanic to be diagnosed. The mechanic determined that the latch was faulty and needed to be replaced. The vehicle was not repaired. The manufacturer was made aware of the failure and referred the contact to the NHTSA Hotline for assistance. The failure mileage was unknown.</t>
  </si>
  <si>
    <t xml:space="preserve">The contact owns a 2020 Ford Escape. The contact stated that the front driver's side door became unsecured and failed to remain securely closed. The contact called the local dealer who acknowledged that the failure was a known issue with similar vehicles. The local dealer informed the contact that their facility did not have the ability to repair the vehicle. The manufacturer was notified of the failure. The vehicle was not repaired. The failure mileage was approximately 42,000. </t>
  </si>
  <si>
    <t>Ames Ford Lincoln</t>
  </si>
  <si>
    <t xml:space="preserve">ESCAPE - 2020. The contact owns a 2020 Ford Escape. The contact stated that the front driver's side door became unsecured and failed to remain securely closed. The contact called the local dealer who acknowledged that the failure was a known issue with similar vehicles. The local dealer informed the contact that their facility did not have the ability to repair the vehicle. The manufacturer was notified of the failure. The vehicle was not repaired. The failure mileage was approximately 42,000. </t>
  </si>
  <si>
    <t>3FA6P0H77FR</t>
  </si>
  <si>
    <t xml:space="preserve">My trunk keeps popping open randomly at least 6-10 times a day.  It happens at night, during the day, when Iâ€™m out running errands.  It might not happen for a day, but then happen for the next few days in a row. There is no rhyme or reason as to why or when it will happen.  I have googled this problem on line abs see that it is a major problem with this make model and year. My trunk keeps getting wet because it does not stay in a garage and the rain just pours in at night if it opens during the night, which it has several times now.  I took it to the Ford dealership today to have them fix a different recall issue and fix my trunk. The trunk did not pop open for them when it was there abs therefore they said they couldnâ€™t fix it.  I am very disappointed with this answer.  I need my trunk fixed now with all the rain and eventual snow of winter and Ford has no answers for me, and hasnâ€™t helped fix the issue with anyone else that I see with this same issue on line.  This is definitely a defective issue that Ford needs to fix asap!! This is not acceptable and is a major driving hazard as it happens when driving as well.  I wish I could afford to get a different vehicle but I canâ€™t. This issue first started this June 2023.  I changed my key fob battery as some suggested, but no change.  When this has happened if I have been in the car I can hear a definite â€œclickingâ€ sound in the trunk area. Possibly a faulty wiring system??  I want this fixed as I am moving to another state in a month and I am very scared to have this fly open on the highway and put myself and others at riskâ€¦.hence why I took it in today to have them fix the recall and also replace the trunk so that it is fixed, but they said it didnâ€™t open for them when it was it was in the shop for a couple hours and therefore there wa smithing wrong with it that they could see.  Definitely not acceptable abd I need this fixed asap if this car is to be considered safe to drive for me and for others on the roads. </t>
  </si>
  <si>
    <t xml:space="preserve">FUSION - 2015. My trunk keeps popping open randomly at least 6-10 times a day.  It happens at night, during the day, when Iâ€™m out running errands.  It might not happen for a day, but then happen for the next few days in a row. There is no rhyme or reason as to why or when it will happen.  I have googled this problem on line abs see that it is a major problem with this make model and year. My trunk keeps getting wet because it does not stay in a garage and the rain just pours in at night if it opens during the night, which it has several times now.  I took it to the Ford dealership today to have them fix a different recall issue and fix my trunk. The trunk did not pop open for them when it was there abs therefore they said they couldnâ€™t fix it.  I am very disappointed with this answer.  I need my trunk fixed now with all the rain and eventual snow of winter and Ford has no answers for me, and hasnâ€™t helped fix the issue with anyone else that I see with this same issue on line.  This is definitely a defective issue that Ford needs to fix asap!! This is not acceptable and is a major driving hazard as it happens when driving as well.  I wish I could afford to get a different vehicle but I canâ€™t. This issue first started this June 2023.  I changed my key fob battery as some suggested, but no change.  When this has happened if I have been in the car I can hear a definite â€œclickingâ€ sound in the trunk area. Possibly a faulty wiring system??  I want this fixed as I am moving to another state in a month and I am very scared to have this fly open on the highway and put myself and others at riskâ€¦.hence why I took it in today to have them fix the recall and also replace the trunk so that it is fixed, but they said it didnâ€™t open for them when it was it was in the shop for a couple hours and therefore there wa smithing wrong with it that they could see.  Definitely not acceptable abd I need this fixed asap if this car is to be considered safe to drive for me and for others on the roads. </t>
  </si>
  <si>
    <t>1FTFW1E88NK</t>
  </si>
  <si>
    <t xml:space="preserve">I brought this vehicle into 2 different Ford dealers to have the Recall 22C22 (wiper motor) taken care of.  Both dealers said my wiper motors were not part of the affected recall parts.  My wipers had stopped working one time and this was reported to both the dealers and Ford.  The dealers will not fix it without Ford's permission.  Ford is telling me I must take it back to a dealer to see if they will fix it. Here is the quote from Ford,  "Since the vehicle is still having issues with the wiper motors not working, the dealership must assist. They need to inspect again and if they are refusing service you will need to find another dealer. I have been in touch with [XXX] , and he stated same thing you first thing you told me that it had passed inspection. If they state that current malfunction is not related to the recall, then we can still review to see how we can help. The vehicle needs to be inspected again and if they refuse, go to another dealer and we can review again."   INFORMATION REDACTED PURSUANT TO THE FREEDOM OF INFORMATION ACT (FOIA), 5 U.S.C. 552(B)(6) </t>
  </si>
  <si>
    <t xml:space="preserve">F-150 - 2022. I brought this vehicle into 2 different Ford dealers to have the Recall 22C22 (wiper motor) taken care of.  Both dealers said my wiper motors were not part of the affected recall parts.  My wipers had stopped working one time and this was reported to both the dealers and Ford.  The dealers will not fix it without Ford's permission.  Ford is telling me I must take it back to a dealer to see if they will fix it. Here is the quote from Ford,  "Since the vehicle is still having issues with the wiper motors not working, the dealership must assist. They need to inspect again and if they are refusing service you will need to find another dealer. I have been in touch with [XXX] , and he stated same thing you first thing you told me that it had passed inspection. If they state that current malfunction is not related to the recall, then we can still review to see how we can help. The vehicle needs to be inspected again and if they refuse, go to another dealer and we can review again."   INFORMATION REDACTED PURSUANT TO THE FREEDOM OF INFORMATION ACT (FOIA), 5 U.S.C. 552(B)(6) </t>
  </si>
  <si>
    <t>1FMCU9G68MU</t>
  </si>
  <si>
    <t>The contact owns a 2021 Ford Escape. The contact stated while opening the front driver's side door, the door made an abnormal popping sound. Additionally, the contact stated that the door failed to open wide enough or close securely. The vehicle was taken to the dealer several times and the dealer applied a lubricant to the door, and the door was adjusted; however, the failure persisted. The contact also stated that the door only opened 6-8 inches wide, causing him to slide in or out when entering or exiting the vehicle. The dealer informed the contact of the door weld failure, and that the manufacturer had determined that the door needed to be replaced. The vehicle was not repaired. The manufacturer was notified of the failure and referred the contact to the NHTSA Hotline for assistance. The failure mileage was approximately 17,000.</t>
  </si>
  <si>
    <t>Magic City Ford Lincoln</t>
  </si>
  <si>
    <t>ESCAPE - 2021. The contact owns a 2021 Ford Escape. The contact stated while opening the front driver's side door, the door made an abnormal popping sound. Additionally, the contact stated that the door failed to open wide enough or close securely. The vehicle was taken to the dealer several times and the dealer applied a lubricant to the door, and the door was adjusted; however, the failure persisted. The contact also stated that the door only opened 6-8 inches wide, causing him to slide in or out when entering or exiting the vehicle. The dealer informed the contact of the door weld failure, and that the manufacturer had determined that the door needed to be replaced. The vehicle was not repaired. The manufacturer was notified of the failure and referred the contact to the NHTSA Hotline for assistance. The failure mileage was approximately 17,000.</t>
  </si>
  <si>
    <t>2FMPK4J88JB</t>
  </si>
  <si>
    <t xml:space="preserve">The car trunk will not latch right and also has problems with latch closing and won't stop even if something is under it. I've had the trunk hit me in the head twice and continued to close and also broke items in the car. </t>
  </si>
  <si>
    <t xml:space="preserve">EDGE - 2018. The car trunk will not latch right and also has problems with latch closing and won't stop even if something is under it. I've had the trunk hit me in the head twice and continued to close and also broke items in the car. </t>
  </si>
  <si>
    <t>1FTEW1E8XMF</t>
  </si>
  <si>
    <t>The front section of the panoramic sunroof on my 2021 Ford F150 unexpectedly shattered as I was driving down the road today. There were no cars immediately in front of or near me. None had passed by me. I was not driving underneath anything. The only thing I can deduce is that the glass spontaneously shattered due to unseen stress or faulty glass. I have owned the truck since new and had no issues or concerns with the sunroof previously. As a result of the glass shattering shards fell on me and inside of my truck. After getting out and shutting the door, the glass began collapsing inward and falling inside the truck. This is a safety concern as glass shards flying into a vehicle on a roadway can cause serious injury to the occupants inside.</t>
  </si>
  <si>
    <t>F-150 - 2021. The front section of the panoramic sunroof on my 2021 Ford F150 unexpectedly shattered as I was driving down the road today. There were no cars immediately in front of or near me. None had passed by me. I was not driving underneath anything. The only thing I can deduce is that the glass spontaneously shattered due to unseen stress or faulty glass. I have owned the truck since new and had no issues or concerns with the sunroof previously. As a result of the glass shattering shards fell on me and inside of my truck. After getting out and shutting the door, the glass began collapsing inward and falling inside the truck. This is a safety concern as glass shards flying into a vehicle on a roadway can cause serious injury to the occupants inside.</t>
  </si>
  <si>
    <t>1FMCU9H65MU</t>
  </si>
  <si>
    <t xml:space="preserve">The driver side door started popping when opening and closing door. After a couple days it got stuck and wouldnâ€™t fully close. When I did fully close the door the check arm disconnected. The window will not move much since check arm broke. I have not had this inspected at a dealership but plan to. The only light that comes on is a door ajar light comes on occasionally and I have to shut door again. </t>
  </si>
  <si>
    <t xml:space="preserve">ESCAPE - 2021. The driver side door started popping when opening and closing door. After a couple days it got stuck and wouldnâ€™t fully close. When I did fully close the door the check arm disconnected. The window will not move much since check arm broke. I have not had this inspected at a dealership but plan to. The only light that comes on is a door ajar light comes on occasionally and I have to shut door again. </t>
  </si>
  <si>
    <t>1FMSK7DH0PG</t>
  </si>
  <si>
    <t>While on interstate at 70mph, the front sunroof exploded. Sounding like a gun going off.. was no vehicles in front of me to cause debris.. after pulling over to see what happened I could tell the glass was pushed up away from vehicle. Not only was this safety concern for me. But also the vehicles behind me that had to suddenly stop and avoid the flying glass..</t>
  </si>
  <si>
    <t>EXPLORER - 2023. While on interstate at 70mph, the front sunroof exploded. Sounding like a gun going off.. was no vehicles in front of me to cause debris.. after pulling over to see what happened I could tell the glass was pushed up away from vehicle. Not only was this safety concern for me. But also the vehicles behind me that had to suddenly stop and avoid the flying glass..</t>
  </si>
  <si>
    <t>Through normal use the drivers door spot welds have broken. Ford would cover $1500 of a $4000 fix. This is not my fault and I feel that they should cover the repair 100%</t>
  </si>
  <si>
    <t>ESCAPE - 2020. Through normal use the drivers door spot welds have broken. Ford would cover $1500 of a $4000 fix. This is not my fault and I feel that they should cover the repair 100%</t>
  </si>
  <si>
    <t>The contact owns a 2016 Ford Explorer. The contact stated that while driving 65 MPH, the driver's side windshield trim panel detached and was hitting against the vehicle. The contact veered to the side of the road and cut the trim panel. The contact stated that the failure recurred with the passenger's side windshield trim panel. Additionally, the contact stated that the trim panel at the base of the windshield was fractured. The vehicle was taken to an unknown dealer, where it was determined that the entire windshield trim panel needed to be replaced. The dealer informed the contact that he would be charged a fee for the repair. The vehicle was not repaired. The contact related the failure to NHTSA Action Number: PE23001 (Structure). The manufacturer was not notified of the failure. The failure mileage was approximately 100,000.</t>
  </si>
  <si>
    <t>EXPLORER - 2016. The contact owns a 2016 Ford Explorer. The contact stated that while driving 65 MPH, the driver's side windshield trim panel detached and was hitting against the vehicle. The contact veered to the side of the road and cut the trim panel. The contact stated that the failure recurred with the passenger's side windshield trim panel. Additionally, the contact stated that the trim panel at the base of the windshield was fractured. The vehicle was taken to an unknown dealer, where it was determined that the entire windshield trim panel needed to be replaced. The dealer informed the contact that he would be charged a fee for the repair. The vehicle was not repaired. The contact related the failure to NHTSA Action Number: PE23001 (Structure). The manufacturer was not notified of the failure. The failure mileage was approximately 100,000.</t>
  </si>
  <si>
    <t>3FA6P0HD2FR</t>
  </si>
  <si>
    <t>The contact owns a 2015 Ford Fusion. The contact stated that while the vehicle was parked, the driverâ€™s side door failed to close as needed. No warning light was illuminated. The vehicle had not been diagnosed or repaired. The manufacturer was made aware of the failure and confirmed that the vehicle was not included in a recall. The contact referenced NHTSA Campaign Number: 20V177000 (Latches/Locks/Linkage) however, the VIN was not included. The failure mileage was approximately 80,000.</t>
  </si>
  <si>
    <t>FUSION - 2015. The contact owns a 2015 Ford Fusion. The contact stated that while the vehicle was parked, the driverâ€™s side door failed to close as needed. No warning light was illuminated. The vehicle had not been diagnosed or repaired. The manufacturer was made aware of the failure and confirmed that the vehicle was not included in a recall. The contact referenced NHTSA Campaign Number: 20V177000 (Latches/Locks/Linkage) however, the VIN was not included. The failure mileage was approximately 80,000.</t>
  </si>
  <si>
    <t>1FMCU9GD9HU</t>
  </si>
  <si>
    <t>I was driving to work at 7am on Saturday, August 26, 2023- and it was a mild morning... maybe 50 degrees. As I was driving I heard what sounded like a gunshot- and once I was able to gather myself, I realized that my panoramic sunroof had exploded. Outward. Nothing hit the glass- it merely exploded. There is no point of impact from an outside object. I was driving past a cattle ranch- no trees hanging over the road and there were no other vehicles in sight. I was only 2 miles from home and was able to close the sunroof cover and slowly drive home to park in garage. It is available- at our home, currently, if inspection is needed.  Glass did fall on me, the driver. Luckily I did not have any passengers with me at the time.  And my nerves were shot from the loud sound.  We have tried, unsuccessfully, to have our calls returned by Ford. And we are hesitant to reach out to our insurance as we truly feel the manufacturer is at fault here. After doing some research, this seems to be a common problem with many Ford models with panoramic sunroofs.  We appreciate you recording this incident- and if you have any advice on how to proceed, that would also be appreciated.</t>
  </si>
  <si>
    <t>ESCAPE - 2017. I was driving to work at 7am on Saturday, August 26, 2023- and it was a mild morning... maybe 50 degrees. As I was driving I heard what sounded like a gunshot- and once I was able to gather myself, I realized that my panoramic sunroof had exploded. Outward. Nothing hit the glass- it merely exploded. There is no point of impact from an outside object. I was driving past a cattle ranch- no trees hanging over the road and there were no other vehicles in sight. I was only 2 miles from home and was able to close the sunroof cover and slowly drive home to park in garage. It is available- at our home, currently, if inspection is needed.  Glass did fall on me, the driver. Luckily I did not have any passengers with me at the time.  And my nerves were shot from the loud sound.  We have tried, unsuccessfully, to have our calls returned by Ford. And we are hesitant to reach out to our insurance as we truly feel the manufacturer is at fault here. After doing some research, this seems to be a common problem with many Ford models with panoramic sunroofs.  We appreciate you recording this incident- and if you have any advice on how to proceed, that would also be appreciated.</t>
  </si>
  <si>
    <t>The contact owns a 2020 Ford Escape. The contact stated while opening the front driverâ€™s side door, he heard a loud abnormal noise, and the front driverâ€™s side door failed to close properly. The contact took the vehicle to the local dealer, where it was diagnosed with needing the front driverâ€™s side door check strap to be replaced. The vehicle was repaired but the front passengerâ€™s side door check strap became faulty. The contact took the vehicle to the local dealer, where it was diagnosed with needing the front passengerâ€™s side door check strap to be replaced. The vehicle was not repaired. The manufacturer had not been informed of the failure. The failure mileage was approximately 30,000.</t>
  </si>
  <si>
    <t>Midway Ford Incorporated</t>
  </si>
  <si>
    <t>ESCAPE - 2020. The contact owns a 2020 Ford Escape. The contact stated while opening the front driverâ€™s side door, he heard a loud abnormal noise, and the front driverâ€™s side door failed to close properly. The contact took the vehicle to the local dealer, where it was diagnosed with needing the front driverâ€™s side door check strap to be replaced. The vehicle was repaired but the front passengerâ€™s side door check strap became faulty. The contact took the vehicle to the local dealer, where it was diagnosed with needing the front passengerâ€™s side door check strap to be replaced. The vehicle was not repaired. The manufacturer had not been informed of the failure. The failure mileage was approximately 30,000.</t>
  </si>
  <si>
    <t xml:space="preserve">Driver side door started to make a noise while using it. Shortly after the door was hard to close and open at the same time and a pop sound happened and door could not close at all due to door arm breaking loose inside of door.   I had to take the door apart and try to get the arm out which was a battle but I managed. Door swings open and closed way too easy now.  Driver side window now has scratches from going up and down.  I am taking my car in for a recall repair on September 15, 2023 and at that time the dealership will be looking into what they can do for me regarding the door arm repair since this happend just outside of the 36,000 mile warranty. The Ford Escape 2020 is at this moment at 38,525. </t>
  </si>
  <si>
    <t xml:space="preserve">ESCAPE - 2020. Driver side door started to make a noise while using it. Shortly after the door was hard to close and open at the same time and a pop sound happened and door could not close at all due to door arm breaking loose inside of door.   I had to take the door apart and try to get the arm out which was a battle but I managed. Door swings open and closed way too easy now.  Driver side window now has scratches from going up and down.  I am taking my car in for a recall repair on September 15, 2023 and at that time the dealership will be looking into what they can do for me regarding the door arm repair since this happend just outside of the 36,000 mile warranty. The Ford Escape 2020 is at this moment at 38,525. </t>
  </si>
  <si>
    <t>The contact owns a 2020 Ford Escape. The contact stated that upon opening the door to enter the vehicle, the door armrest made an abnormal sound. There was no warning light illuminated. The vehicle was taken to the dealer, who determined that the door check arm strap was defective. The vehicle was not repaired. The contact related the failure to NHTSA Action Number: PE23013 (Structure). The manufacturer was notified of the failure, and a case was opened. The failure mileage was 51,000.</t>
  </si>
  <si>
    <t>Brondes Ford Toledo</t>
  </si>
  <si>
    <t>ESCAPE - 2020. The contact owns a 2020 Ford Escape. The contact stated that upon opening the door to enter the vehicle, the door armrest made an abnormal sound. There was no warning light illuminated. The vehicle was taken to the dealer, who determined that the door check arm strap was defective. The vehicle was not repaired. The contact related the failure to NHTSA Action Number: PE23013 (Structure). The manufacturer was notified of the failure, and a case was opened. The failure mileage was 51,000.</t>
  </si>
  <si>
    <t>The contact owns a 2016 Ford Explorer. The contact stated that while driving at an undisclosed speed, she noticed that the driver's side windshield trim panel had detached. The dealer was not notified of the failure.  The vehicle was repaired. The contact related the failure to NHTSA Action Number PE23001 (Structure). The manufacturer was notified of the failure, but no assistance was provided. The failure mileage was 48,700.</t>
  </si>
  <si>
    <t>EXPLORER - 2016. The contact owns a 2016 Ford Explorer. The contact stated that while driving at an undisclosed speed, she noticed that the driver's side windshield trim panel had detached. The dealer was not notified of the failure.  The vehicle was repaired. The contact related the failure to NHTSA Action Number PE23001 (Structure). The manufacturer was notified of the failure, but no assistance was provided. The failure mileage was 48,700.</t>
  </si>
  <si>
    <t>The contact owns a 2020 Ford Escape. The contact stated that he was informed by his wife that upon opening the front driverâ€™s side door, she heard a creaking sound. The contact then stated that upon inspecting the front driverâ€™s side door, he noticed that the spot welds had fractured. The vehicle was taken to the dealer where it was diagnosed that the front driver's side door spot welds had fractured, and the front driverâ€™s side door needed to be replaced. The vehicle was not repaired. The manufacturer was notified of the failure, and the contact was advised to call the NHTSA Hotline. The failure mileage was approximately 38,300.</t>
  </si>
  <si>
    <t>Landmark Ford, Inc.</t>
  </si>
  <si>
    <t>ESCAPE - 2020. The contact owns a 2020 Ford Escape. The contact stated that he was informed by his wife that upon opening the front driverâ€™s side door, she heard a creaking sound. The contact then stated that upon inspecting the front driverâ€™s side door, he noticed that the spot welds had fractured. The vehicle was taken to the dealer where it was diagnosed that the front driver's side door spot welds had fractured, and the front driverâ€™s side door needed to be replaced. The vehicle was not repaired. The manufacturer was notified of the failure, and the contact was advised to call the NHTSA Hotline. The failure mileage was approximately 38,300.</t>
  </si>
  <si>
    <t>2FMDK4JC4BB</t>
  </si>
  <si>
    <t>I own a 2011 Ford Edge. Recently, Iâ€™ve been having problems when I get in the vehicle and, also when the passenger behind me gets in and we then shut our doorsâ€¦. a warning light comes up on the dashboard stating that the passengerâ€™s side door is ajar. After many attempts of slamming the door, the light goes off. My fear is that if I have a passenger, there could be an issue of the door opening, if I can not get the door shut correctly or my battery would drain and I could have a dead battery. I have looked into recalls, but none have been stated. The interesting fact,  is that my sister has the same 2011 Edge and the same thing happened to her. She said the dealership fixed hers at no cost and said it was a recall. My vehicle has 102,000 miles on it.  Also, my rear view camera does not always work. Safety issue if relying on that. Also, no recalls have been issued.</t>
  </si>
  <si>
    <t>EDGE - 2011. I own a 2011 Ford Edge. Recently, Iâ€™ve been having problems when I get in the vehicle and, also when the passenger behind me gets in and we then shut our doorsâ€¦. a warning light comes up on the dashboard stating that the passengerâ€™s side door is ajar. After many attempts of slamming the door, the light goes off. My fear is that if I have a passenger, there could be an issue of the door opening, if I can not get the door shut correctly or my battery would drain and I could have a dead battery. I have looked into recalls, but none have been stated. The interesting fact,  is that my sister has the same 2011 Edge and the same thing happened to her. She said the dealership fixed hers at no cost and said it was a recall. My vehicle has 102,000 miles on it.  Also, my rear view camera does not always work. Safety issue if relying on that. Also, no recalls have been issued.</t>
  </si>
  <si>
    <t>1FM5K8DH1GG</t>
  </si>
  <si>
    <t>The contact owns a 2016 Ford Explorer. The contact stated that on multiple occasions, the door locks failed to open. The contact stated that the rear driverâ€™s and passengerâ€™s side doors failed to unlock as needed. The contact used the key fob remote to attempt to unlock the doors, but the doors failed to unlock. Additionally, the contact stated that she attempted to manually unlock the doors, but the doors failed to unlock from the inside or the outside. The vehicle was taken to the dealer where it was diagnosed that the door lock mechanism had failed and needed to be replaced. The vehicle was repaired; however, the failure recurred. The contact stated that the front driverâ€™s side door failed to unlock, and the lock was stuck in the locked position. The contact attempted to manually unlock the front driverâ€™s side door, but the door failed to unlock. The contact stated that she was concerned that during an emergency, she would be stuck inside or outside of the vehicle. The vehicle was taken back to the dealer where it remained. The vehicle had not yet been repaired. The manufacturer was notified of the failure and the contact was advised to contact the NHTSA Hotline. The failure mileage was approximately 141,000.</t>
  </si>
  <si>
    <t>Johnson City Ford</t>
  </si>
  <si>
    <t>EXPLORER - 2016. The contact owns a 2016 Ford Explorer. The contact stated that on multiple occasions, the door locks failed to open. The contact stated that the rear driverâ€™s and passengerâ€™s side doors failed to unlock as needed. The contact used the key fob remote to attempt to unlock the doors, but the doors failed to unlock. Additionally, the contact stated that she attempted to manually unlock the doors, but the doors failed to unlock from the inside or the outside. The vehicle was taken to the dealer where it was diagnosed that the door lock mechanism had failed and needed to be replaced. The vehicle was repaired; however, the failure recurred. The contact stated that the front driverâ€™s side door failed to unlock, and the lock was stuck in the locked position. The contact attempted to manually unlock the front driverâ€™s side door, but the door failed to unlock. The contact stated that she was concerned that during an emergency, she would be stuck inside or outside of the vehicle. The vehicle was taken back to the dealer where it remained. The vehicle had not yet been repaired. The manufacturer was notified of the failure and the contact was advised to contact the NHTSA Hotline. The failure mileage was approximately 141,000.</t>
  </si>
  <si>
    <t>1FMCU9BZXMU</t>
  </si>
  <si>
    <t>Most of the welds on the driver door bracket that holds the door latch mechanism have failed.</t>
  </si>
  <si>
    <t>ESCAPE - 2021. Most of the welds on the driver door bracket that holds the door latch mechanism have failed.</t>
  </si>
  <si>
    <t xml:space="preserve">The contact owns a 2020 Ford Escape. The contact stated while opening the front driverâ€™s side door, the contact heard a squeaking sound coming from the door and notice that the door weld had fractured. Additionally, while shutting the door, the door failed to lock. The vehicle was taken to the dealer who stated that the door needed to be replaced. The vehicle was not repaired. The manufacturer was contacted, and case was filed. The contact was advised to contact the NHTSA Hotline for assistance. The failure mileage was 70,000.  </t>
  </si>
  <si>
    <t xml:space="preserve">Liberty Ford </t>
  </si>
  <si>
    <t xml:space="preserve">ESCAPE - 2020. The contact owns a 2020 Ford Escape. The contact stated while opening the front driverâ€™s side door, the contact heard a squeaking sound coming from the door and notice that the door weld had fractured. Additionally, while shutting the door, the door failed to lock. The vehicle was taken to the dealer who stated that the door needed to be replaced. The vehicle was not repaired. The manufacturer was contacted, and case was filed. The contact was advised to contact the NHTSA Hotline for assistance. The failure mileage was 70,000.  </t>
  </si>
  <si>
    <t>I was driving down the highway and parts of the roof rack flew off and hit the car behind me in the process.Ford will not cover even though they have a recall on the same parts for the ford explorer</t>
  </si>
  <si>
    <t>EXPEDITION - 2020. I was driving down the highway and parts of the roof rack flew off and hit the car behind me in the process.Ford will not cover even though they have a recall on the same parts for the ford explorer</t>
  </si>
  <si>
    <t xml:space="preserve">While driving down the highway the passenger side A pillar windshield trim broke in half and flew backwards impacting passenger window. The broken piece of trim remain attached by a rubber seal. At highway speeds this caused the piece to impact the side window many times. Had to pull off the road and cut the seal to remove the broken trim. </t>
  </si>
  <si>
    <t xml:space="preserve">EXPLORER - 2016. While driving down the highway the passenger side A pillar windshield trim broke in half and flew backwards impacting passenger window. The broken piece of trim remain attached by a rubber seal. At highway speeds this caused the piece to impact the side window many times. Had to pull off the road and cut the seal to remove the broken trim. </t>
  </si>
  <si>
    <t>2MEFM74W64X</t>
  </si>
  <si>
    <t xml:space="preserve">The headlight repair has been made but now the tail and park lights work intermittently. Most of the time not working but occasionally they will come on in colder weather. I think the problem is still in the Lighting control module. First appearance was last summer and has gotten worse. No other symptoms. Hazard ,turn signals, and brake lights all still work properly. Just no tail or park lights. </t>
  </si>
  <si>
    <t xml:space="preserve">GRAND MARQUIS - 2004. The headlight repair has been made but now the tail and park lights work intermittently. Most of the time not working but occasionally they will come on in colder weather. I think the problem is still in the Lighting control module. First appearance was last summer and has gotten worse. No other symptoms. Hazard ,turn signals, and brake lights all still work properly. Just no tail or park lights. </t>
  </si>
  <si>
    <t>1FM5K7D86DG</t>
  </si>
  <si>
    <t>The contact owns a 2013 Ford Explorer. The contact stated while driving approximately 55 MPH, the driver's side windshield trim panel detached from the vehicle and struck a vehicle. The cause of the failure was not yet determined. The manufacturer and local dealer were notified of the failure, but no assistance was offered. The vehicle was not repaired. The failure mileage was approximately 187,000.</t>
  </si>
  <si>
    <t>ATHENS FORD</t>
  </si>
  <si>
    <t>EXPLORER - 2013. The contact owns a 2013 Ford Explorer. The contact stated while driving approximately 55 MPH, the driver's side windshield trim panel detached from the vehicle and struck a vehicle. The cause of the failure was not yet determined. The manufacturer and local dealer were notified of the failure, but no assistance was offered. The vehicle was not repaired. The failure mileage was approximately 187,000.</t>
  </si>
  <si>
    <t>1FTEW1EP3LF</t>
  </si>
  <si>
    <t>The contact owns a 2020 Ford F-150. The contact stated that there was an abnormal odor on the interior of the vehicle. The contact discovered that the front windshield was leaking on the passengerâ€™s side. The contact stated that the leak had caused moisture in the carpet. The vehicle was not diagnosed or repaired by an independent mechanic or dealer. The manufacturer was not made aware of the failure. The failure mileage was approximately 68,000.</t>
  </si>
  <si>
    <t>F-150 - 2020. The contact owns a 2020 Ford F-150. The contact stated that there was an abnormal odor on the interior of the vehicle. The contact discovered that the front windshield was leaking on the passengerâ€™s side. The contact stated that the leak had caused moisture in the carpet. The vehicle was not diagnosed or repaired by an independent mechanic or dealer. The manufacturer was not made aware of the failure. The failure mileage was approximately 68,000.</t>
  </si>
  <si>
    <t>The contact owns a 2020 Ford Escape. The contact stated that the front driver's side window would not roll down and while exiting the front driver's side door the door would immediately close back. The contact indicated that the door had erroneously sprung back  causing a contusion to the left leg upon contact. The same failure had occurred causing a contusion to the left arm of the son. No medical treatment was required. The cause of the failures were not determined. The manufacturer and local dealer were notified of the failure but no assistance was offered. The VIN was not available. The failure mileage was 45,000.</t>
  </si>
  <si>
    <t>Bill Kay Ford</t>
  </si>
  <si>
    <t>ESCAPE - 2020. The contact owns a 2020 Ford Escape. The contact stated that the front driver's side window would not roll down and while exiting the front driver's side door the door would immediately close back. The contact indicated that the door had erroneously sprung back  causing a contusion to the left leg upon contact. The same failure had occurred causing a contusion to the left arm of the son. No medical treatment was required. The cause of the failures were not determined. The manufacturer and local dealer were notified of the failure but no assistance was offered. The VIN was not available. The failure mileage was 45,000.</t>
  </si>
  <si>
    <t>NM0GS9F79G1</t>
  </si>
  <si>
    <t>Recall Issue with Vehicle Door Latch and Delays in Repair - NHTSA Recall Number 21V376  To whom it may concern,  I am writing to report a significant safety concern regarding my vehicle. Specifically, the driver's door latch is malfunctioning and no longer securely locks the door, rendering the vehicle undriveable. This issue directly aligns with the advanced recall notice identified as NHTSA Recall Number21V376 and Manufacturer Recall Number 21S24.  To seek a resolution, I reached out to local Ford dealerships, but initially faced challenges in even having a conversation about potential recalls. Fortunately, Future Ford of Roseville accepted to inspect my vehicle and I delivered it to their facility on August 23rd, 2023. One of their service managers indicated that they should be able to address the problem, especially since my car exhibits the symptoms detailed in the recall notice.  However, it's September 1st now, and my vehicle remains in their possession with little to no updates. The only communication I received was a work order summary. Troublingly, this document states: "FORD DECLINED AUTHORIZATION TO REPAIR AT THIS TIME" regarding the advanced recall. Attempts to discuss this update with the service manager, [XXX] , have been unproductive. She briefly left a voicemail without pertinent details and despite promising a follow-up call, failed to do so.  Furthermore, I reached out to Ford corporate for clarity but to no avail. I've consistently received vague answers, with most indicating a lack of direction from Ford. This is both alarming and frustrating.  I am at a loss as to why the dealership can't take an interim measure, such as replacing the defective door latchâ€”which has been acknowledged to degrade over timeâ€”to temporarily remedy the situation. This could serve as a temporary solution until an official fix is determined.  Attached is the aforementioned work order summary for your reference.  I urge you to consider the safety implications of     INFORMATION REDACTED PURSUANT TO THE FREEDOM OF INFO</t>
  </si>
  <si>
    <t>TRANSIT CONNECT - 2016. Recall Issue with Vehicle Door Latch and Delays in Repair - NHTSA Recall Number 21V376  To whom it may concern,  I am writing to report a significant safety concern regarding my vehicle. Specifically, the driver's door latch is malfunctioning and no longer securely locks the door, rendering the vehicle undriveable. This issue directly aligns with the advanced recall notice identified as NHTSA Recall Number21V376 and Manufacturer Recall Number 21S24.  To seek a resolution, I reached out to local Ford dealerships, but initially faced challenges in even having a conversation about potential recalls. Fortunately, Future Ford of Roseville accepted to inspect my vehicle and I delivered it to their facility on August 23rd, 2023. One of their service managers indicated that they should be able to address the problem, especially since my car exhibits the symptoms detailed in the recall notice.  However, it's September 1st now, and my vehicle remains in their possession with little to no updates. The only communication I received was a work order summary. Troublingly, this document states: "FORD DECLINED AUTHORIZATION TO REPAIR AT THIS TIME" regarding the advanced recall. Attempts to discuss this update with the service manager, [XXX] , have been unproductive. She briefly left a voicemail without pertinent details and despite promising a follow-up call, failed to do so.  Furthermore, I reached out to Ford corporate for clarity but to no avail. I've consistently received vague answers, with most indicating a lack of direction from Ford. This is both alarming and frustrating.  I am at a loss as to why the dealership can't take an interim measure, such as replacing the defective door latchâ€”which has been acknowledged to degrade over timeâ€”to temporarily remedy the situation. This could serve as a temporary solution until an official fix is determined.  Attached is the aforementioned work order summary for your reference.  I urge you to consider the safety implications of     INFORMATION REDACTED PURSUANT TO THE FREEDOM OF INFO</t>
  </si>
  <si>
    <t>C/HC - V408E TRANSIT CONNECT [13-24]</t>
  </si>
  <si>
    <t>1FM5K8BH4HG</t>
  </si>
  <si>
    <t>The passenger side pillar fell off while driving. This pillar is about four feet in length.   This could have caused someone to have to swerve to avoid the pillar on the road like a motorcyclist.   No warning lights or alerts in the car. I've not taken the car into the dealership yet.</t>
  </si>
  <si>
    <t>EXPLORER - 2017. The passenger side pillar fell off while driving. This pillar is about four feet in length.   This could have caused someone to have to swerve to avoid the pillar on the road like a motorcyclist.   No warning lights or alerts in the car. I've not taken the car into the dealership yet.</t>
  </si>
  <si>
    <t>Opening driver side door heard a pop, door hinge  sprung causing door to open and driver side window stuck Ford will not take responsibility and fix it. The whole door needs to be replaced and they're quoting me $3000.</t>
  </si>
  <si>
    <t>ESCAPE - 2020. Opening driver side door heard a pop, door hinge  sprung causing door to open and driver side window stuck Ford will not take responsibility and fix it. The whole door needs to be replaced and they're quoting me $3000.</t>
  </si>
  <si>
    <t xml:space="preserve">Windshield trim falling off and deteriorating - windshield rattling - took to dealer to replace windshield trim - paid 642.00 to replace deteriorated trim - want a recall on this as it is very dangerous/ I also want reimbursement of 642.00 for repair </t>
  </si>
  <si>
    <t xml:space="preserve">EXPLORER - 2019. Windshield trim falling off and deteriorating - windshield rattling - took to dealer to replace windshield trim - paid 642.00 to replace deteriorated trim - want a recall on this as it is very dangerous/ I also want reimbursement of 642.00 for repair </t>
  </si>
  <si>
    <t xml:space="preserve">The car door wonâ€™t latch &amp; the door pops open while Iâ€™m driving. There is suppose to be a recall on the door that no one will honor ! </t>
  </si>
  <si>
    <t xml:space="preserve">FUSION - 2016. The car door wonâ€™t latch &amp; the door pops open while Iâ€™m driving. There is suppose to be a recall on the door that no one will honor ! </t>
  </si>
  <si>
    <t>Windshields wipers coming on and staying on although the settings are on the off switch. The wipers wonâ€™t turn off at all</t>
  </si>
  <si>
    <t>EXPLORER - 2017. Windshields wipers coming on and staying on although the settings are on the off switch. The wipers wonâ€™t turn off at all</t>
  </si>
  <si>
    <t xml:space="preserve">Drivers side door brake spot welds have broken causing the door to be unstable, unable to open or close, or to not stay open or closed. </t>
  </si>
  <si>
    <t xml:space="preserve">ESCAPE - 2020. Drivers side door brake spot welds have broken causing the door to be unstable, unable to open or close, or to not stay open or closed. </t>
  </si>
  <si>
    <t>Every time the driver side door opens it makes a terrible creaking noise and the window no longer fully goes down in the drivers side. Took the door panel off and its definitely a weld error</t>
  </si>
  <si>
    <t>ESCAPE - 2020. Every time the driver side door opens it makes a terrible creaking noise and the window no longer fully goes down in the drivers side. Took the door panel off and its definitely a weld error</t>
  </si>
  <si>
    <t>1FTFW1ED4NF</t>
  </si>
  <si>
    <t xml:space="preserve">Ford is unable to correct the safety recall for the windshield wiper motor. Ford has sent out notice of recall with instructions to call them to correct on four + occasions. I have made four (4) attempts since the recall and two (2) dealerships in my area both have turned me away stating they would not be able to repair due to parts not being available, etc...  The ability for the wipers to deactivate during rains/heavy rains would be a critical defect, placing drivers and other motorist, pedestrians at risks. </t>
  </si>
  <si>
    <t xml:space="preserve">F-150 - 2022. Ford is unable to correct the safety recall for the windshield wiper motor. Ford has sent out notice of recall with instructions to call them to correct on four + occasions. I have made four (4) attempts since the recall and two (2) dealerships in my area both have turned me away stating they would not be able to repair due to parts not being available, etc...  The ability for the wipers to deactivate during rains/heavy rains would be a critical defect, placing drivers and other motorist, pedestrians at risks. </t>
  </si>
  <si>
    <t xml:space="preserve">Driver side Door Check assembly weld broken. </t>
  </si>
  <si>
    <t xml:space="preserve">ESCAPE - 2021. Driver side Door Check assembly weld broken. </t>
  </si>
  <si>
    <t>There is a popping sound when opening and closing driver door.  It appears some spot welding has broken.  Also driver door window will not roll down all the way.</t>
  </si>
  <si>
    <t>ESCAPE - 2020. There is a popping sound when opening and closing driver door.  It appears some spot welding has broken.  Also driver door window will not roll down all the way.</t>
  </si>
  <si>
    <t>On Sept.3, 2023 I went to my car and opened the driver's door, there was a creaking sound I never heard before, I thought someone had hit it in the parking lot but there was zero damage to the outside of the door. As I opened and closed it a few times, the sound got worse and after a few times, it hardly closed. When I went to shut it, I had to almost force it to close. This is a problem, and it came out of, nowhere. It is certainly a safety concern.  On the morning of Sept. 4, 2023 I had my boyfriend look at it and he could see where the problem is, it's the hinge area on the driver's side towards the front of the door, where it attaches to the car.</t>
  </si>
  <si>
    <t>ESCAPE - 2020. On Sept.3, 2023 I went to my car and opened the driver's door, there was a creaking sound I never heard before, I thought someone had hit it in the parking lot but there was zero damage to the outside of the door. As I opened and closed it a few times, the sound got worse and after a few times, it hardly closed. When I went to shut it, I had to almost force it to close. This is a problem, and it came out of, nowhere. It is certainly a safety concern.  On the morning of Sept. 4, 2023 I had my boyfriend look at it and he could see where the problem is, it's the hinge area on the driver's side towards the front of the door, where it attaches to the car.</t>
  </si>
  <si>
    <t xml:space="preserve">The roof rail on my explorer came off while driving down the road. I did not realize until I got home. It couldâ€™ve hit the car behind me, cause them to wreck, etc. I see that Ford has a recall for this issue but my model (platinum) is not part of that recall. </t>
  </si>
  <si>
    <t xml:space="preserve">EXPLORER - 2016. The roof rail on my explorer came off while driving down the road. I did not realize until I got home. It couldâ€™ve hit the car behind me, cause them to wreck, etc. I see that Ford has a recall for this issue but my model (platinum) is not part of that recall. </t>
  </si>
  <si>
    <t>5LM5J7XC0LG</t>
  </si>
  <si>
    <t xml:space="preserve">The passenger door switch for the door release is inoperable which prevents the door from being opened from the inside. Iâ€™m scheduling a visit to the dealership for replacement. Loss of switch operation prevents easy exit during an emergency due to not having a mechanical backup release mechanism as on the driver side door. The vehicle did not notify that the door switch was inoperable. </t>
  </si>
  <si>
    <t xml:space="preserve">AVIATOR - 2020. The passenger door switch for the door release is inoperable which prevents the door from being opened from the inside. Iâ€™m scheduling a visit to the dealership for replacement. Loss of switch operation prevents easy exit during an emergency due to not having a mechanical backup release mechanism as on the driver side door. The vehicle did not notify that the door switch was inoperable. </t>
  </si>
  <si>
    <t>Passenger side windshield trim broke and flew off of vehicle as it was being driven.</t>
  </si>
  <si>
    <t>EXPLORER - 2016. Passenger side windshield trim broke and flew off of vehicle as it was being driven.</t>
  </si>
  <si>
    <t>spot welds on door check arm pulled out. is affecting operation of window.</t>
  </si>
  <si>
    <t>ESCAPE - 2020. spot welds on door check arm pulled out. is affecting operation of window.</t>
  </si>
  <si>
    <t>Drivers door bracket broken and makes ratcheting noise. Currie Ford in Frankfort Ill contacted and I was advised it will need a new door. Issue raised up to cover claim. Vehicle only has 40000 miles on it. See SSM 50150</t>
  </si>
  <si>
    <t>ESCAPE - 2021. Drivers door bracket broken and makes ratcheting noise. Currie Ford in Frankfort Ill contacted and I was advised it will need a new door. Issue raised up to cover claim. Vehicle only has 40000 miles on it. See SSM 50150</t>
  </si>
  <si>
    <t>NM0GE9F78E1</t>
  </si>
  <si>
    <t>The contact owns a 2014 Ford Transit Connect. The contact stated while driving approximately 35 MPH, the contact leaned against the driver's side door and the door swung open. The contact stated that the "door open" light was illuminated. The contact received notification of NHTSA Campaign Number: 23V502000 (Latches/Locks/Linkages) however, the part to do the recall repair was unavailable. The contact had taken the vehicle to a local dealer, where it was diagnosed and determined that the door pawl spring tab needed to be replaced; however, the part was unavailable. The vehicle had not been repaired. The manufacturer had been informed of the failure. The failure mileage was approximately 80,000.</t>
  </si>
  <si>
    <t>TRANSIT CONNECT - 2014. The contact owns a 2014 Ford Transit Connect. The contact stated while driving approximately 35 MPH, the contact leaned against the driver's side door and the door swung open. The contact stated that the "door open" light was illuminated. The contact received notification of NHTSA Campaign Number: 23V502000 (Latches/Locks/Linkages) however, the part to do the recall repair was unavailable. The contact had taken the vehicle to a local dealer, where it was diagnosed and determined that the door pawl spring tab needed to be replaced; however, the part was unavailable. The vehicle had not been repaired. The manufacturer had been informed of the failure. The failure mileage was approximately 80,000.</t>
  </si>
  <si>
    <t>1FMCU9G61MU</t>
  </si>
  <si>
    <t xml:space="preserve">Driver side door creaks and sticks.  Door does not open completely.  Incident where front driver window would not open at ATM. </t>
  </si>
  <si>
    <t xml:space="preserve">ESCAPE - 2021. Driver side door creaks and sticks.  Door does not open completely.  Incident where front driver window would not open at ATM. </t>
  </si>
  <si>
    <t xml:space="preserve">The windshield trim on the driver side ripped off.  This piece could have flown off and hit another car or a pedestrian </t>
  </si>
  <si>
    <t xml:space="preserve">EXPLORER - 2017. The windshield trim on the driver side ripped off.  This piece could have flown off and hit another car or a pedestrian </t>
  </si>
  <si>
    <t>The drivers door made a loud pop when opening and it is now difficult to close and to open. it scrapes and pops out of place along the hinge and on the inside of the door. at one time it was not shutting at all. Hopefully it will not do this again, but something is broken.  I was travelling when this happened with a passenger in my car and if m y door would not have shut at all i was far away from home and it would have been a huge inconvenience!   I took my car to the dealer i bought it from in my town and he took a video of the noise it makes and the difficulty shutting and opening. He then called me the next day after talking to the techs that they are aware of this happening to some of the Escapes and i will have to seek a private shop to get a new door as he says this is not covered under warranty. This is preposterous and i cannot believe there is not a recall on this issue after i have read about this issue online and it is happening often. There was no warning, just a pop and immediately problems getting the door open and closed.</t>
  </si>
  <si>
    <t>ESCAPE - 2020. The drivers door made a loud pop when opening and it is now difficult to close and to open. it scrapes and pops out of place along the hinge and on the inside of the door. at one time it was not shutting at all. Hopefully it will not do this again, but something is broken.  I was travelling when this happened with a passenger in my car and if m y door would not have shut at all i was far away from home and it would have been a huge inconvenience!   I took my car to the dealer i bought it from in my town and he took a video of the noise it makes and the difficulty shutting and opening. He then called me the next day after talking to the techs that they are aware of this happening to some of the Escapes and i will have to seek a private shop to get a new door as he says this is not covered under warranty. This is preposterous and i cannot believe there is not a recall on this issue after i have read about this issue online and it is happening often. There was no warning, just a pop and immediately problems getting the door open and closed.</t>
  </si>
  <si>
    <t xml:space="preserve">Welds holding door check to inside of the front driver side door broke. </t>
  </si>
  <si>
    <t xml:space="preserve">ESCAPE - 2020. Welds holding door check to inside of the front driver side door broke. </t>
  </si>
  <si>
    <t xml:space="preserve">Passenger front door opened while braking at intersection while passenger in seat. Fortunately it did not hit a car next to us. Door had to be held shut by passenger for remainder of trip. Was inspected by Ford dealer and although there is a recall on nearly 250,000 of these door latches to include this specific car for a manufacturing period of 542 days, this car falls outside of it by eighteen days and the dealer wants $832.00 to fix it.  </t>
  </si>
  <si>
    <t xml:space="preserve">FUSION - 2016. Passenger front door opened while braking at intersection while passenger in seat. Fortunately it did not hit a car next to us. Door had to be held shut by passenger for remainder of trip. Was inspected by Ford dealer and although there is a recall on nearly 250,000 of these door latches to include this specific car for a manufacturing period of 542 days, this car falls outside of it by eighteen days and the dealer wants $832.00 to fix it.  </t>
  </si>
  <si>
    <t>NM0GE9F76E1</t>
  </si>
  <si>
    <t>The contact owns a 2014 Ford Transit Connect. The contact stated while driving with the low-beam headlights activated, the low-beam headlights became inoperable. There was no warning light illuminated. The contact attempted to replace the bulbs. The vehicle was taken to an independent mechanic, who informed the contact that the wiring connector was burned on the passengerâ€™s side. The contact called another independent mechanic, but no assistance was provided. The local dealer was not contacted. The vehicle was not diagnosed or repaired. The manufacturer was not contacted. The failure mileage was approximately 148,000.</t>
  </si>
  <si>
    <t>HEADLIGHTS LOW BEAM | MALFUNCTION</t>
  </si>
  <si>
    <t>TRANSIT CONNECT - 2014. The contact owns a 2014 Ford Transit Connect. The contact stated while driving with the low-beam headlights activated, the low-beam headlights became inoperable. There was no warning light illuminated. The contact attempted to replace the bulbs. The vehicle was taken to an independent mechanic, who informed the contact that the wiring connector was burned on the passengerâ€™s side. The contact called another independent mechanic, but no assistance was provided. The local dealer was not contacted. The vehicle was not diagnosed or repaired. The manufacturer was not contacted. The failure mileage was approximately 148,000.</t>
  </si>
  <si>
    <t>1FM5K8F83HG</t>
  </si>
  <si>
    <t>The contact owns a 2017 Ford Explorer. The contact stated while driving 60 MPH, the passenger's side windshield trim panel separated and struck the front passenger's side door. The contact continued driving. The vehicle was taken to the dealer, where the passenger's side windshield trim panel was replaced; however, the failure recurred. The contact stated while driving 70-75 MPH, the passenger's side windshield trim panel separated and struck the front passenger's side door. The contact stated that he was startled and slightly swerved to the left. The part then flew to the rear of the vehicle, causing the vehicle behind to swerve to the left as well. The vehicle was not repaired. The contact related the failure to NHTSA Action Number: PE23001 (Structure). The manufacturer was notified of the failure, but no assistance was provided. The failure mileage was approximately 100,000.</t>
  </si>
  <si>
    <t>Ford Fairfield</t>
  </si>
  <si>
    <t>EXPLORER - 2017. The contact owns a 2017 Ford Explorer. The contact stated while driving 60 MPH, the passenger's side windshield trim panel separated and struck the front passenger's side door. The contact continued driving. The vehicle was taken to the dealer, where the passenger's side windshield trim panel was replaced; however, the failure recurred. The contact stated while driving 70-75 MPH, the passenger's side windshield trim panel separated and struck the front passenger's side door. The contact stated that he was startled and slightly swerved to the left. The part then flew to the rear of the vehicle, causing the vehicle behind to swerve to the left as well. The vehicle was not repaired. The contact related the failure to NHTSA Action Number: PE23001 (Structure). The manufacturer was notified of the failure, but no assistance was provided. The failure mileage was approximately 100,000.</t>
  </si>
  <si>
    <t xml:space="preserve">The contact owns a 2017 Ford Explorer. The contact stated while driving 70 MPH, the passenger's side windshield panel separated. The contact continued driving. The manufacturer was notified of the failure, and a case was opened. An unknown dealer was notified of the failure and provide the contact a cost for the repair. The vehicle was not repaired. The failure mileage was approximately 117,000. </t>
  </si>
  <si>
    <t xml:space="preserve">EXPLORER - 2017. The contact owns a 2017 Ford Explorer. The contact stated while driving 70 MPH, the passenger's side windshield panel separated. The contact continued driving. The manufacturer was notified of the failure, and a case was opened. An unknown dealer was notified of the failure and provide the contact a cost for the repair. The vehicle was not repaired. The failure mileage was approximately 117,000. </t>
  </si>
  <si>
    <t>I had a week of squeaking from my door, which I figured it come from the 3 digit high temperatures. The week afterwards I was headed to my car to leave out and my door wouldn't shut all the way and had a loud pop sound everytime I opened the door. My vehicle has never been hit and the research I did made me realize I am not the only one with this issue. It is a safety concern and Ford should consider this as a recall.</t>
  </si>
  <si>
    <t>ESCAPE - 2020. I had a week of squeaking from my door, which I figured it come from the 3 digit high temperatures. The week afterwards I was headed to my car to leave out and my door wouldn't shut all the way and had a loud pop sound everytime I opened the door. My vehicle has never been hit and the research I did made me realize I am not the only one with this issue. It is a safety concern and Ford should consider this as a recall.</t>
  </si>
  <si>
    <t>1FMCU0G65NU</t>
  </si>
  <si>
    <t xml:space="preserve">When I open my driver side door is clunks very bad. I took into dealer and was told the door check bracket has come unwelded   They said that I can keep driving it in this condition until they can get it in to repair. But at first he was saying they would probably replace the door but now that isnâ€™t happening. They are just going to repair it. </t>
  </si>
  <si>
    <t xml:space="preserve">ESCAPE - 2022. When I open my driver side door is clunks very bad. I took into dealer and was told the door check bracket has come unwelded   They said that I can keep driving it in this condition until they can get it in to repair. But at first he was saying they would probably replace the door but now that isnâ€™t happening. They are just going to repair it. </t>
  </si>
  <si>
    <t>The windshield plastic molding on the passenger side detached and flew off while driving 65 mph over a year ago.  Ford dealer replaced the molding in September last year. The same windshield panel flew off again last week scratching the passenger door while startling me and the driver behind me.  We both swerved but luckily avoided a collision. I had exactly the same problem with a company owned Ford Explorer I drove before.</t>
  </si>
  <si>
    <t>EXPLORER - 2017. The windshield plastic molding on the passenger side detached and flew off while driving 65 mph over a year ago.  Ford dealer replaced the molding in September last year. The same windshield panel flew off again last week scratching the passenger door while startling me and the driver behind me.  We both swerved but luckily avoided a collision. I had exactly the same problem with a company owned Ford Explorer I drove before.</t>
  </si>
  <si>
    <t>broken spot welds in the left front door at the check arm attachment point in the door assembly. Car is unsafe to drive. Could result I in a door inadvertently opening while driving.</t>
  </si>
  <si>
    <t>ESCAPE - 2020. broken spot welds in the left front door at the check arm attachment point in the door assembly. Car is unsafe to drive. Could result I in a door inadvertently opening while driving.</t>
  </si>
  <si>
    <t>The contact leased a 2020 Ford Escape. The contact stated that whenever the driverâ€™s side front door was opened or closed, there was an abnormal clunking sound coming from the door. The vehicle was taken to the dealer where it was diagnosed and determined that the front driverâ€™s side door weld had fractured, and the front driverâ€™s side door needed to be replaced. The contact was then informed by the dealer that the front driverâ€™s side window might fail to open and close as needed due to the door weld fracture. The vehicle was not repaired. The manufacturer was not notified of the failure. The failure mileage was approximately 25,000.</t>
  </si>
  <si>
    <t>Russ Milne Ford Inc.</t>
  </si>
  <si>
    <t>ESCAPE - 2020. The contact leased a 2020 Ford Escape. The contact stated that whenever the driverâ€™s side front door was opened or closed, there was an abnormal clunking sound coming from the door. The vehicle was taken to the dealer where it was diagnosed and determined that the front driverâ€™s side door weld had fractured, and the front driverâ€™s side door needed to be replaced. The contact was then informed by the dealer that the front driverâ€™s side window might fail to open and close as needed due to the door weld fracture. The vehicle was not repaired. The manufacturer was not notified of the failure. The failure mileage was approximately 25,000.</t>
  </si>
  <si>
    <t>The contact owns a 2018 Ford F-150. The contact stated while driving 45 MPH, the contact heard an abnormal sound and the tailgate unexpectedly opened. No warning light was illuminated. The vehicle had not been diagnosed or repaired by an independent mechanic or dealer. The manufacturer was made aware of the failure and determined that the VIN was not under warranty for the failure. The failure mileage was approximately 40,000.</t>
  </si>
  <si>
    <t>F-150 - 2018. The contact owns a 2018 Ford F-150. The contact stated while driving 45 MPH, the contact heard an abnormal sound and the tailgate unexpectedly opened. No warning light was illuminated. The vehicle had not been diagnosed or repaired by an independent mechanic or dealer. The manufacturer was made aware of the failure and determined that the VIN was not under warranty for the failure. The failure mileage was approximately 40,000.</t>
  </si>
  <si>
    <t>The arm attachments have become loose as a result of broken spot welds on the driver side door.  This is the subject of SSM50150.</t>
  </si>
  <si>
    <t>ESCAPE - 2020. The arm attachments have become loose as a result of broken spot welds on the driver side door.  This is the subject of SSM50150.</t>
  </si>
  <si>
    <t>1FTYE2YMXGK</t>
  </si>
  <si>
    <t>The contact owns a 2016 Ford Transit. The contact stated that while the vehicle was parked, the interior door handle detached, trapping the contact inside the vehicle. No warning light was illuminated. The vehicle had been diagnosed by an independent mechanic and determined that the failure was with the door handle bracket and switch. The door handle was replaced. The manufacturer was made aware of the failure and determined that the VIN was not included in a recall. The failure mileage was approximately 145,561.</t>
  </si>
  <si>
    <t>TRANSIT - 2016. The contact owns a 2016 Ford Transit. The contact stated that while the vehicle was parked, the interior door handle detached, trapping the contact inside the vehicle. No warning light was illuminated. The vehicle had been diagnosed by an independent mechanic and determined that the failure was with the door handle bracket and switch. The door handle was replaced. The manufacturer was made aware of the failure and determined that the VIN was not included in a recall. The failure mileage was approximately 145,561.</t>
  </si>
  <si>
    <t>T/TH - V363N TRANSIT [14-24]</t>
  </si>
  <si>
    <t>1FTER4FH1PL</t>
  </si>
  <si>
    <t>The contact owns a 2023 Ford Ranger. The contact stated while driving at an undisclosed speed, the front tires were rubbing while turning. The contact also stated that the front windshield was delaminating. The vehicle was taken to the dealer, where it was diagnosed with misaligned front tires and front windshield delamination. The contact was informed that the vehicle needed an alignment and the front windshield needed to be replaced. The vehicle was not repaired. The manufacturer was made aware of the failure but provided no assistance. The contact was advised to contact the NHTSA. The failure mileage was approximately 10,000.</t>
  </si>
  <si>
    <t>WINDSHIELD | DELAMINATION</t>
  </si>
  <si>
    <t xml:space="preserve">Greenway Ford </t>
  </si>
  <si>
    <t>RANGER - 2023. The contact owns a 2023 Ford Ranger. The contact stated while driving at an undisclosed speed, the front tires were rubbing while turning. The contact also stated that the front windshield was delaminating. The vehicle was taken to the dealer, where it was diagnosed with misaligned front tires and front windshield delamination. The contact was informed that the vehicle needed an alignment and the front windshield needed to be replaced. The vehicle was not repaired. The manufacturer was made aware of the failure but provided no assistance. The contact was advised to contact the NHTSA. The failure mileage was approximately 10,000.</t>
  </si>
  <si>
    <t>The contact owns a 2017 Ford F-250. The contact stated that water had entered the vehicle through the dome light and leak from the door handles and instrument panel. The contact stated that the vehicle was taken to the dealer where the front windshield was initially replaced; however, upon investigation, it was later discovered that the dome light was the source of the leak, and the dome light was replaced. The contact then stated that while driving at an undisclosed speed, she heard something fall from the vehicle then felt a rush of wind enter the cabin of the vehicle. Upon inspection, the contact discovered that the rear windshield frame had detached from the vehicle. The vehicle was taken back to the dealer where the contact was informed that the vehicle was out of warranty. The dealer acknowledged the failure was common and that the remedy used to repair the vehicle was insufficient. The manufacturer was notified of the failure but referred the contact to the dealer for assistance. The vehicle was not repaired. The failure mileage was approximately 30,000.</t>
  </si>
  <si>
    <t>DOME LIGHT | WATER LEAK</t>
  </si>
  <si>
    <t>F-250 - 2017. The contact owns a 2017 Ford F-250. The contact stated that water had entered the vehicle through the dome light and leak from the door handles and instrument panel. The contact stated that the vehicle was taken to the dealer where the front windshield was initially replaced; however, upon investigation, it was later discovered that the dome light was the source of the leak, and the dome light was replaced. The contact then stated that while driving at an undisclosed speed, she heard something fall from the vehicle then felt a rush of wind enter the cabin of the vehicle. Upon inspection, the contact discovered that the rear windshield frame had detached from the vehicle. The vehicle was taken back to the dealer where the contact was informed that the vehicle was out of warranty. The dealer acknowledged the failure was common and that the remedy used to repair the vehicle was insufficient. The manufacturer was notified of the failure but referred the contact to the dealer for assistance. The vehicle was not repaired. The failure mileage was approximately 30,000.</t>
  </si>
  <si>
    <t>1FMHK7F86CG</t>
  </si>
  <si>
    <t>The windshield molding / trim on the driver side detached and flew off almost hitting a car behind me.</t>
  </si>
  <si>
    <t>EXPLORER - 2012. The windshield molding / trim on the driver side detached and flew off almost hitting a car behind me.</t>
  </si>
  <si>
    <t>Spot welds on drivers door check arm failed completely leaving the check arm disconnected from the door. The window no longer opens and the door is hard to open and close</t>
  </si>
  <si>
    <t>ESCAPE - 2020. Spot welds on drivers door check arm failed completely leaving the check arm disconnected from the door. The window no longer opens and the door is hard to open and close</t>
  </si>
  <si>
    <t>While driving on the highway the drivers side windshield trim flew off the vehicle, narrowly missing the car behind me.  Soon after, the rubber weatherstripping came loose and I had to open my window and pull it inside the vehicle before it, too, flew off and had the potential to hit another vehicle.</t>
  </si>
  <si>
    <t>EXPLORER - 2016. While driving on the highway the drivers side windshield trim flew off the vehicle, narrowly missing the car behind me.  Soon after, the rubber weatherstripping came loose and I had to open my window and pull it inside the vehicle before it, too, flew off and had the potential to hit another vehicle.</t>
  </si>
  <si>
    <t>NM0GE9G71H1</t>
  </si>
  <si>
    <t>The contact owns a 2017 Ford Transit Connect. The contact stated that there was a windy sound coming from the sunroof of the vehicle. The sound had been progressing as if there was a fracture or separation between the sunroof and the roof sub frame. The contact learned of NHTSA Campaign Number: 20V260000 (Visibility) however, the VIN was not included. The contact called the dealer who confirmed that the VIN was not included. The vehicle had not been repaired. The manufacturer was made aware of the failure. The approximate failure mileage was 30,000.</t>
  </si>
  <si>
    <t>Greenway Ford</t>
  </si>
  <si>
    <t>TRANSIT CONNECT - 2017. The contact owns a 2017 Ford Transit Connect. The contact stated that there was a windy sound coming from the sunroof of the vehicle. The sound had been progressing as if there was a fracture or separation between the sunroof and the roof sub frame. The contact learned of NHTSA Campaign Number: 20V260000 (Visibility) however, the VIN was not included. The contact called the dealer who confirmed that the VIN was not included. The vehicle had not been repaired. The manufacturer was made aware of the failure. The approximate failure mileage was 30,000.</t>
  </si>
  <si>
    <t>The contact owns a 2021 Ford Bronco. The contact stated while driving 45 MPH, the rear window clips fractured, causing the window to detach and fall onto the roadway in traffic. No warning light was illuminated. The vehicle had been diagnosed by the dealer and determined that the failure was the depillar clip. The vehicle had not been repaired by the dealer because the part was not available. The manufacturer was made aware of the failure and determined that the part was not yet available. The failure mileage was approximately 19,000.</t>
  </si>
  <si>
    <t>Napa Ford</t>
  </si>
  <si>
    <t>BRONCO - 2021. The contact owns a 2021 Ford Bronco. The contact stated while driving 45 MPH, the rear window clips fractured, causing the window to detach and fall onto the roadway in traffic. No warning light was illuminated. The vehicle had been diagnosed by the dealer and determined that the failure was the depillar clip. The vehicle had not been repaired by the dealer because the part was not available. The manufacturer was made aware of the failure and determined that the part was not yet available. The failure mileage was approximately 19,000.</t>
  </si>
  <si>
    <t>The contact owns a 2018 Ford Explorer. The contact stated that two years ago, he had received an unstated NHTSA Campaign for the roof rail. The contact stated that the recall repair was completed. The contact stated that the roof rail failure had occurred after the recall repair was completed. The vehicle was taken to the dealer and diagnosed with roof rail assembly failure. The contact was informed that the roof rail needed to be replaced. The vehicle was not repaired. The manufacturer was made aware of the failure and informed the contact that if the repair was performed, a two-year warranty on the repair would be authorized. The approximate failure mileage was 68,000.</t>
  </si>
  <si>
    <t>EXPLORER - 2018. The contact owns a 2018 Ford Explorer. The contact stated that two years ago, he had received an unstated NHTSA Campaign for the roof rail. The contact stated that the recall repair was completed. The contact stated that the roof rail failure had occurred after the recall repair was completed. The vehicle was taken to the dealer and diagnosed with roof rail assembly failure. The contact was informed that the roof rail needed to be replaced. The vehicle was not repaired. The manufacturer was made aware of the failure and informed the contact that if the repair was performed, a two-year warranty on the repair would be authorized. The approximate failure mileage was 68,000.</t>
  </si>
  <si>
    <t>1FTFX1EG3GK</t>
  </si>
  <si>
    <t>I was driving at a slow speed on a dirt road directly into the sun when it was just rising.  The conditions of the sky were slightly hazey.  The entire windshield turned into a bright white light. (from right to left and top to bottom covering every square inch of the windshield) I could no longer see outside in front of me. I stopped.  It was brighter than the sun 100 fold.  No matter where I moved, the bright light of the windshield did not allow me to see.  I had to roll down my window and place my head outside the vehicle to keep from driving off the road and into a different direction about a mile up the road.  After going in a different direction everything was all right.       I am concerned for other drivers that they may encounter this similar situation possibly causing an accident.     My conclusions were:      1.   The direct sunlight into the multiple star pits caused from highway/roadway gravel onto the windshield combined with windshield wiper fluid created the bright light that made the vehicle unsafe and undrivable.       2.   The angle positioning of the windshield had something to do with the bright light...     3.  The use of armoural on the dashboard as a preservative caused a chemical reaction onto the inside of the windshield (greasing the inside of the windshield contributing to the flash of bright light across the windshield).     I will keep the windshield for 72 hours for your inspection.  I plan on having the windshield replaced.       This is a very dangerous situation.     VR/RC    [XXX]   INFORMATION REDACTED PURSUANT TO THE FREEDOM OF INFORMATION ACT (FOIA), 5 U.S.C. 552(B)(6)</t>
  </si>
  <si>
    <t>F-150 - 2016. I was driving at a slow speed on a dirt road directly into the sun when it was just rising.  The conditions of the sky were slightly hazey.  The entire windshield turned into a bright white light. (from right to left and top to bottom covering every square inch of the windshield) I could no longer see outside in front of me. I stopped.  It was brighter than the sun 100 fold.  No matter where I moved, the bright light of the windshield did not allow me to see.  I had to roll down my window and place my head outside the vehicle to keep from driving off the road and into a different direction about a mile up the road.  After going in a different direction everything was all right.       I am concerned for other drivers that they may encounter this similar situation possibly causing an accident.     My conclusions were:      1.   The direct sunlight into the multiple star pits caused from highway/roadway gravel onto the windshield combined with windshield wiper fluid created the bright light that made the vehicle unsafe and undrivable.       2.   The angle positioning of the windshield had something to do with the bright light...     3.  The use of armoural on the dashboard as a preservative caused a chemical reaction onto the inside of the windshield (greasing the inside of the windshield contributing to the flash of bright light across the windshield).     I will keep the windshield for 72 hours for your inspection.  I plan on having the windshield replaced.       This is a very dangerous situation.     VR/RC    [XXX]   INFORMATION REDACTED PURSUANT TO THE FREEDOM OF INFORMATION ACT (FOIA), 5 U.S.C. 552(B)(6)</t>
  </si>
  <si>
    <t xml:space="preserve">The weld that holds a mechanism for the door has broken loose.  Making cracking sounds and hindering the door to close properly. Also the windows will not go down. </t>
  </si>
  <si>
    <t xml:space="preserve">ESCAPE - 2020. The weld that holds a mechanism for the door has broken loose.  Making cracking sounds and hindering the door to close properly. Also the windows will not go down. </t>
  </si>
  <si>
    <t>Driving highway speed, passenger side A pillar trim flew off of vehicle.  Called Ford, they responded that no support was available for this incident. Self-repaired.</t>
  </si>
  <si>
    <t>EXPLORER - 2016. Driving highway speed, passenger side A pillar trim flew off of vehicle.  Called Ford, they responded that no support was available for this incident. Self-repaired.</t>
  </si>
  <si>
    <t>Driving highway speed, passenger side B pillar trim flew off of the vehicle.   Since Ford denied any responsibility with first call (complaint 11543574) I did not contact.  Self-repaired.</t>
  </si>
  <si>
    <t>B-PILLAR MOLDING | LOOSE / DETACHED</t>
  </si>
  <si>
    <t>EXPLORER - 2016. Driving highway speed, passenger side B pillar trim flew off of the vehicle.   Since Ford denied any responsibility with first call (complaint 11543574) I did not contact.  Self-repaired.</t>
  </si>
  <si>
    <t>Driving highway speed, top part of driver's side B pillar trim (key entry pad) broke off. This required emergency pullover to try and secure remaining bottom part of the pillar that was attached with keypad wiring. Unable to secure, I continued travel on service road at slow rate of speed and secured with duct tape later for my drive home.  Since Ford refused assistance for first incident (11543574 passenger side A pillar trim) I did not report this incident. Self-repaired later.  Additional complaint filed 11543575 for passenger side B pillar trim.</t>
  </si>
  <si>
    <t>EXPLORER - 2016. Driving highway speed, top part of driver's side B pillar trim (key entry pad) broke off. This required emergency pullover to try and secure remaining bottom part of the pillar that was attached with keypad wiring. Unable to secure, I continued travel on service road at slow rate of speed and secured with duct tape later for my drive home.  Since Ford refused assistance for first incident (11543574 passenger side A pillar trim) I did not report this incident. Self-repaired later.  Additional complaint filed 11543575 for passenger side B pillar trim.</t>
  </si>
  <si>
    <t>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through the windshield during heavy rain. I have spoken to many Bronco owners and seen a thread on online message boards that everyone has the same issue. After reading the Manual it appears this is a "feature" of the new Ford Bronco. This is a significant safety issue and Ford should be required to fix the wiper motor on these vehicles. The problem happens on all of the model years - 2021 - 2023.</t>
  </si>
  <si>
    <t>BRONCO - 2023. 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through the windshield during heavy rain. I have spoken to many Bronco owners and seen a thread on online message boards that everyone has the same issue. After reading the Manual it appears this is a "feature" of the new Ford Bronco. This is a significant safety issue and Ford should be required to fix the wiper motor on these vehicles. The problem happens on all of the model years - 2021 - 2023.</t>
  </si>
  <si>
    <t xml:space="preserve">Driver door hinge arm started cracking and popping when opened fully.  Automatic window will not roll down.  Car was a lease still under 36000 miles when reported.  Purchased vehicle with knowledge that other of the same make model and year were recalled.  </t>
  </si>
  <si>
    <t xml:space="preserve">ESCAPE - 2020. Driver door hinge arm started cracking and popping when opened fully.  Automatic window will not roll down.  Car was a lease still under 36000 miles when reported.  Purchased vehicle with knowledge that other of the same make model and year were recalled.  </t>
  </si>
  <si>
    <t>1FM5K7BH5GG</t>
  </si>
  <si>
    <t>As I was driving over a bridge at approximately 45 mph, the A-pillar trim  on the driver's side of the windshield broke and flew off of my car and hit the car behind me.  Then, a few days later, as I was getting my car washed, the luggage rack cover blew off while going through the dryer at the end.  Coincidentally, I received notice of a recall on the luggage rack system in the mail about 2 months after it happened and that has been replaced but my A-pillars have not.....seems to me they are related issues. Luckily, no one was hurt and no accident was caused.</t>
  </si>
  <si>
    <t>EXPLORER - 2016. As I was driving over a bridge at approximately 45 mph, the A-pillar trim  on the driver's side of the windshield broke and flew off of my car and hit the car behind me.  Then, a few days later, as I was getting my car washed, the luggage rack cover blew off while going through the dryer at the end.  Coincidentally, I received notice of a recall on the luggage rack system in the mail about 2 months after it happened and that has been replaced but my A-pillars have not.....seems to me they are related issues. Luckily, no one was hurt and no accident was caused.</t>
  </si>
  <si>
    <t>The driver door began making a loud popping noise when I would open and close it. About a week after I noticed the popping sound, the driver door wouldnâ€™t close. Upon further inspection I realized that the spot welds on the door assembly bracket have broken. I had to position it carefully so that I could close my door all the way. My driver side window will only go down about 4 inches now. There were no lights indicating any issues with my door. If I open my door all the way then it wonâ€™t close again, the broken door assembly bracket prevents it from closing. As it is a Sunday morning, I have not had this issue inspected at the dealership yet, but I plan to call first thing in the morning to have it looked at.</t>
  </si>
  <si>
    <t>ESCAPE - 2020. The driver door began making a loud popping noise when I would open and close it. About a week after I noticed the popping sound, the driver door wouldnâ€™t close. Upon further inspection I realized that the spot welds on the door assembly bracket have broken. I had to position it carefully so that I could close my door all the way. My driver side window will only go down about 4 inches now. There were no lights indicating any issues with my door. If I open my door all the way then it wonâ€™t close again, the broken door assembly bracket prevents it from closing. As it is a Sunday morning, I have not had this issue inspected at the dealership yet, but I plan to call first thing in the morning to have it looked at.</t>
  </si>
  <si>
    <t>On my 2020 Ford escape the drivers door pops when I open and close the door. It is at the point right now I must pull the door in very hard and push it out very hard to open.</t>
  </si>
  <si>
    <t>ESCAPE - 2020. On my 2020 Ford escape the drivers door pops when I open and close the door. It is at the point right now I must pull the door in very hard and push it out very hard to open.</t>
  </si>
  <si>
    <t xml:space="preserve">Okay so on the first of September I noticed my driver's side door was squeaking and this thing you know couldn't shut it and my spot welds were gone and pretty much my doors just hang in there and I'm going to send pictures for you I can't drive my car I had to drive from south Carolina to West Virginia </t>
  </si>
  <si>
    <t xml:space="preserve">ESCAPE - 2020. Okay so on the first of September I noticed my driver's side door was squeaking and this thing you know couldn't shut it and my spot welds were gone and pretty much my doors just hang in there and I'm going to send pictures for you I can't drive my car I had to drive from south Carolina to West Virginia </t>
  </si>
  <si>
    <t xml:space="preserve">My right side A pillar flew off of my car while driving on the highway. Luckily this did not cause an accident but very much could have. I have seen numerous other Ford Explorers with the same piece missing from their windshield. Very dangerous!   I uploaded my car (the black explorer) and another car I seen on the highway with the same piece missing. I also have a friend who has an Explorer and her piece flew off as well. </t>
  </si>
  <si>
    <t xml:space="preserve">EXPLORER - 2017. My right side A pillar flew off of my car while driving on the highway. Luckily this did not cause an accident but very much could have. I have seen numerous other Ford Explorers with the same piece missing from their windshield. Very dangerous!   I uploaded my car (the black explorer) and another car I seen on the highway with the same piece missing. I also have a friend who has an Explorer and her piece flew off as well. </t>
  </si>
  <si>
    <t>1FMCU9CZ9MU</t>
  </si>
  <si>
    <t xml:space="preserve">Driver door hinge weld broke. The door makes loud popping sound and the window will not go down. </t>
  </si>
  <si>
    <t xml:space="preserve">ESCAPE - 2021. Driver door hinge weld broke. The door makes loud popping sound and the window will not go down. </t>
  </si>
  <si>
    <t>1FM5K7FHXGG</t>
  </si>
  <si>
    <t xml:space="preserve">Twice I have been driving down the highway and have had the right front passenger side trim break off of the car. The first time it was caught between the door and the passenger side mirror and I was able to retrieve. Took to the dealer and they repaired. The second time it happened the same piece came off and flew off into freeway.    A month ago I heard a loud noise while driving sounding like something struck my car and it was the molding on the passenger side door window that came off while driving down the interstate and was unretrievable. I have taken to repair shop to be replaced and see if any other possible issues with the trim and they have found cracks in the same trim pieces on both side rear windows. </t>
  </si>
  <si>
    <t xml:space="preserve">EXPLORER - 2016. Twice I have been driving down the highway and have had the right front passenger side trim break off of the car. The first time it was caught between the door and the passenger side mirror and I was able to retrieve. Took to the dealer and they repaired. The second time it happened the same piece came off and flew off into freeway.    A month ago I heard a loud noise while driving sounding like something struck my car and it was the molding on the passenger side door window that came off while driving down the interstate and was unretrievable. I have taken to repair shop to be replaced and see if any other possible issues with the trim and they have found cracks in the same trim pieces on both side rear windows. </t>
  </si>
  <si>
    <t>The contact owns a 2020 Ford Escape. The contact stated that upon entering the vehicle, the door latch made an abnormal screeching sound. The contact attempted to resolve the failure with WD40, but the screeching persisted. The vehicle was taken to the dealer, who diagnosed a failure with the door check arm attachment and advised that the entire door needed to be replaced. The vehicle was not repaired. After investigating the failure, the contact related it to NHTSA Action Number: PE23013 (Structure). The manufacturer was not notified of the failure. The failure mileage was 23,000.</t>
  </si>
  <si>
    <t>Cortese Ford Lincoln</t>
  </si>
  <si>
    <t>ESCAPE - 2020. The contact owns a 2020 Ford Escape. The contact stated that upon entering the vehicle, the door latch made an abnormal screeching sound. The contact attempted to resolve the failure with WD40, but the screeching persisted. The vehicle was taken to the dealer, who diagnosed a failure with the door check arm attachment and advised that the entire door needed to be replaced. The vehicle was not repaired. After investigating the failure, the contact related it to NHTSA Action Number: PE23013 (Structure). The manufacturer was not notified of the failure. The failure mileage was 23,000.</t>
  </si>
  <si>
    <t>The contact owns a 2020 Ford Escape. The contact stated that upon entering the vehicle, the door latch made an abnormal screeching sound and the contact had difficulty while closing the door. The vehicle was taken to the dealer, who diagnosed a failure with the door check arm attachment and advised that the entire door needed to be replaced. The vehicle was not repaired. After investigating the failure, the contact related it to NHTSA Action Number: PE23013 (Structure). The manufacturer was not notified of the failure. The failure mileage was 39,000.</t>
  </si>
  <si>
    <t>ESCAPE - 2020. The contact owns a 2020 Ford Escape. The contact stated that upon entering the vehicle, the door latch made an abnormal screeching sound and the contact had difficulty while closing the door. The vehicle was taken to the dealer, who diagnosed a failure with the door check arm attachment and advised that the entire door needed to be replaced. The vehicle was not repaired. After investigating the failure, the contact related it to NHTSA Action Number: PE23013 (Structure). The manufacturer was not notified of the failure. The failure mileage was 39,000.</t>
  </si>
  <si>
    <t>The contact owns a 2020 Ford Escape. The contact stated that upon entering the vehicle, the door latch made an abnormal screeching sound and was it difficult to close the door. The vehicle was taken to the dealer, who diagnosed a failure with the door check arm attachment and advised that the door need to be replaced. The vehicle was not repaired. After investigating the failure, the contact related it to NHTSA Action Number: PE23013 (Structure). The manufacturer was notified of the failure but provided no assistance. The failure mileage was 65,000.</t>
  </si>
  <si>
    <t>Jack Demmer Ford, Inc.</t>
  </si>
  <si>
    <t>ESCAPE - 2020. The contact owns a 2020 Ford Escape. The contact stated that upon entering the vehicle, the door latch made an abnormal screeching sound and was it difficult to close the door. The vehicle was taken to the dealer, who diagnosed a failure with the door check arm attachment and advised that the door need to be replaced. The vehicle was not repaired. After investigating the failure, the contact related it to NHTSA Action Number: PE23013 (Structure). The manufacturer was notified of the failure but provided no assistance. The failure mileage was 65,000.</t>
  </si>
  <si>
    <t>1FM5K8D86GG</t>
  </si>
  <si>
    <t xml:space="preserve">While driving on the freeway, the driver side windshield trim broke and flew off the vehicle.  The safety of the vehicle traveling behind us was put at risk due to the flying debris.  There were no warning lamps or messages displayed prior to this happening.  The vehicle has not been inspected yet.  </t>
  </si>
  <si>
    <t xml:space="preserve">EXPLORER - 2016. While driving on the freeway, the driver side windshield trim broke and flew off the vehicle.  The safety of the vehicle traveling behind us was put at risk due to the flying debris.  There were no warning lamps or messages displayed prior to this happening.  The vehicle has not been inspected yet.  </t>
  </si>
  <si>
    <t>1FM5K8GTXGG</t>
  </si>
  <si>
    <t>Windshield trim on right side of windshield detached while driving and flew off behind the vehicle</t>
  </si>
  <si>
    <t>EXPLORER - 2016. Windshield trim on right side of windshield detached while driving and flew off behind the vehicle</t>
  </si>
  <si>
    <t xml:space="preserve">The panoramic Sunroof/Moonroof exploded/imploded while driving at highway speed on interstate 75 in Kentucky.  The sound created by the event was terrifying!  I thought either a bomb had explode or a high powered bullet had struck the vehicle. A few glass shards got into the cabin, the sunscreen was closed at the time which prevented most of the broken glass from injuring anyone. The vehicle was inspected by a Ford company body shop and one insurance representative. There were no warning or symptoms prior the the failure.     </t>
  </si>
  <si>
    <t xml:space="preserve">EDGE - 2019. The panoramic Sunroof/Moonroof exploded/imploded while driving at highway speed on interstate 75 in Kentucky.  The sound created by the event was terrifying!  I thought either a bomb had explode or a high powered bullet had struck the vehicle. A few glass shards got into the cabin, the sunscreen was closed at the time which prevented most of the broken glass from injuring anyone. The vehicle was inspected by a Ford company body shop and one insurance representative. There were no warning or symptoms prior the the failure.     </t>
  </si>
  <si>
    <t xml:space="preserve"> The windshield bottom rubber trim is Descente grating and falling apart. </t>
  </si>
  <si>
    <t xml:space="preserve">EXPLORER - 2018.  The windshield bottom rubber trim is Descente grating and falling apart. </t>
  </si>
  <si>
    <t xml:space="preserve">I was driving the speed limit on the thruway and my passenger side windshield outer trim flew off of my vehicle! It almost hit the vehicle behind me and cause myself and the vehicle behind me to swerve as it happened so suddenly it was startling. </t>
  </si>
  <si>
    <t xml:space="preserve">EXPLORER - 2017. I was driving the speed limit on the thruway and my passenger side windshield outer trim flew off of my vehicle! It almost hit the vehicle behind me and cause myself and the vehicle behind me to swerve as it happened so suddenly it was startling. </t>
  </si>
  <si>
    <t>Cracked or broken spot welds in the left front door at the check arm attachment point, popping noiseâ€ when the door comes open and the door can be unable to latch when closed or can suddenly come open when it had been closed. Window would not go completely down</t>
  </si>
  <si>
    <t>ESCAPE - 2020. Cracked or broken spot welds in the left front door at the check arm attachment point, popping noiseâ€ when the door comes open and the door can be unable to latch when closed or can suddenly come open when it had been closed. Window would not go completely down</t>
  </si>
  <si>
    <t xml:space="preserve">The windshield trim on the passenger side flew off the vehicle unexpectedly while driving at highway speeds.  The piece hit the windshield and then flew off causing me to almost run off the road. Thankfully, it did not strike another vehicle. </t>
  </si>
  <si>
    <t xml:space="preserve">EXPLORER - 2016. The windshield trim on the passenger side flew off the vehicle unexpectedly while driving at highway speeds.  The piece hit the windshield and then flew off causing me to almost run off the road. Thankfully, it did not strike another vehicle. </t>
  </si>
  <si>
    <t xml:space="preserve">Front windshield side panel flew off on freeway. Other side very loose as well. Glue, rubber seal crumbling.  I have talked to dealer and they said â€œIt just happens sometimes. They just fall offâ€  Happened within the first week of purchase. Luckily no one was close behind me on the freeway. No warning besides the loud noise of it flying off and now there is a noise of air coming through since itâ€™s no longer sealed. I am worried my windshield is next. I have seen tons of cars with the exact same thing!  </t>
  </si>
  <si>
    <t xml:space="preserve">EXPLORER - 2017. Front windshield side panel flew off on freeway. Other side very loose as well. Glue, rubber seal crumbling.  I have talked to dealer and they said â€œIt just happens sometimes. They just fall offâ€  Happened within the first week of purchase. Luckily no one was close behind me on the freeway. No warning besides the loud noise of it flying off and now there is a noise of air coming through since itâ€™s no longer sealed. I am worried my windshield is next. I have seen tons of cars with the exact same thing!  </t>
  </si>
  <si>
    <t xml:space="preserve">The windshield trim is detaching and wonâ€™t go back into place.  Iâ€™m afraid itâ€™s going to fly off why driving and cause a wreck behind me. Iâ€™ve read this is a known problem.  I shouldnâ€™t have to pay for a known design flaw.  </t>
  </si>
  <si>
    <t xml:space="preserve">EXPLORER - 2017. The windshield trim is detaching and wonâ€™t go back into place.  Iâ€™m afraid itâ€™s going to fly off why driving and cause a wreck behind me. Iâ€™ve read this is a known problem.  I shouldnâ€™t have to pay for a known design flaw.  </t>
  </si>
  <si>
    <t>On several occasions, the passenger door becomes unlatched while driving. Sometimes multiple times in one commute. The door doesn't fully open, but certainly allows for wind noise and "DOOR AJAR" display to go off with audible alarms. Also, the passenger window's auto/short drop feature isn't working and the window does not go back up fully, allowing water, insects, and other hazards to enter the cabin of the vehicle. It seems to be an electrical issue, as unplugging the battery with the door open as the window is rolling down automatically will TEMPORARILY fix the issue. But, as soon as the door is opened, or the window is lowered, the issue reappears.</t>
  </si>
  <si>
    <t>MUSTANG - 2019. On several occasions, the passenger door becomes unlatched while driving. Sometimes multiple times in one commute. The door doesn't fully open, but certainly allows for wind noise and "DOOR AJAR" display to go off with audible alarms. Also, the passenger window's auto/short drop feature isn't working and the window does not go back up fully, allowing water, insects, and other hazards to enter the cabin of the vehicle. It seems to be an electrical issue, as unplugging the battery with the door open as the window is rolling down automatically will TEMPORARILY fix the issue. But, as soon as the door is opened, or the window is lowered, the issue reappears.</t>
  </si>
  <si>
    <t>The power liftgate stop working. The liftgate light on dashboard shows liftgate open and the power liftgate does not work open nor closes.</t>
  </si>
  <si>
    <t>EXPLORER - 2016. The power liftgate stop working. The liftgate light on dashboard shows liftgate open and the power liftgate does not work open nor closes.</t>
  </si>
  <si>
    <t>3LNHL2JC5CR</t>
  </si>
  <si>
    <t>i cannot open the front drivers side door from the inside... it is as if the latch became disconnected</t>
  </si>
  <si>
    <t>MKZ - 2012. i cannot open the front drivers side door from the inside... it is as if the latch became disconnected</t>
  </si>
  <si>
    <t>4 door hardtop roof leaks.  It is available.  There is nowhere, including Ford website, to report non-safety defects.</t>
  </si>
  <si>
    <t>HARDTOP ROOF | WATER LEAK</t>
  </si>
  <si>
    <t>BRONCO - 2022. 4 door hardtop roof leaks.  It is available.  There is nowhere, including Ford website, to report non-safety defects.</t>
  </si>
  <si>
    <t>The contact owns a 2020 Ford Escape. The contact stated while opening the front driverâ€™s side door, there was an abnormal popping sound before the door separated from the hinges. The contact stated that the welds to the door had fractured. The vehicle was taken to the dealer and the contact was unformed that the door needed to be replaced. The vehicle was not repaired. The manufacturer was contacted, and case was filed. The failure mileage was 21,200.</t>
  </si>
  <si>
    <t>ESCAPE - 2020. The contact owns a 2020 Ford Escape. The contact stated while opening the front driverâ€™s side door, there was an abnormal popping sound before the door separated from the hinges. The contact stated that the welds to the door had fractured. The vehicle was taken to the dealer and the contact was unformed that the door needed to be replaced. The vehicle was not repaired. The manufacturer was contacted, and case was filed. The failure mileage was 21,200.</t>
  </si>
  <si>
    <t>The pop weld on drivers side door is broken, door makes a cracking, popping sound when opening and closing. Window will not roll down on this door. Door opened during driving but no damage or injury occurred. Ford is refusing to fix problem due to being 4 months outside of warranty even though I am under 36,000 miles. Will cost upwards of 3,000 to fix</t>
  </si>
  <si>
    <t>ESCAPE - 2020. The pop weld on drivers side door is broken, door makes a cracking, popping sound when opening and closing. Window will not roll down on this door. Door opened during driving but no damage or injury occurred. Ford is refusing to fix problem due to being 4 months outside of warranty even though I am under 36,000 miles. Will cost upwards of 3,000 to fix</t>
  </si>
  <si>
    <t xml:space="preserve">The side Window Molding and mounting panel broke off while driving.    When it broke off it could have hit a person or vehicle causing significant injury or damage, luckily it just narrowly missed the vehicle in the lane next to us.  As this broke off while we were driving on the freeway we were unable to stop and retrieve the piece.  Additionally, the molding along the side windows on the front doors is starting to detach.  I'm seriously nervous to even drive this car anywhere because pieces seem to be randomly detaching and breaking off. </t>
  </si>
  <si>
    <t xml:space="preserve">EXPLORER - 2017. The side Window Molding and mounting panel broke off while driving.    When it broke off it could have hit a person or vehicle causing significant injury or damage, luckily it just narrowly missed the vehicle in the lane next to us.  As this broke off while we were driving on the freeway we were unable to stop and retrieve the piece.  Additionally, the molding along the side windows on the front doors is starting to detach.  I'm seriously nervous to even drive this car anywhere because pieces seem to be randomly detaching and breaking off. </t>
  </si>
  <si>
    <t>The contact owns a 2018 Ford Escape. The contact stated that the driver's side door failed to shut completely. While exiting the vehicle, the door continuously poked her lower leg. There were no warning lights illuminated. Upon exiting the driver's side door, the contact was poked on her leg. The contact sustained injuries to the calf muscle and was cut. The contact was taken to the emergency room, where her leg was stitched up. The local dealer was not contacted. The vehicle was not diagnosed or repaired. The failure mileage was approximately 36,000.</t>
  </si>
  <si>
    <t>ESCAPE - 2018. The contact owns a 2018 Ford Escape. The contact stated that the driver's side door failed to shut completely. While exiting the vehicle, the door continuously poked her lower leg. There were no warning lights illuminated. Upon exiting the driver's side door, the contact was poked on her leg. The contact sustained injuries to the calf muscle and was cut. The contact was taken to the emergency room, where her leg was stitched up. The local dealer was not contacted. The vehicle was not diagnosed or repaired. The failure mileage was approximately 36,000.</t>
  </si>
  <si>
    <t>1FADP3J20EL</t>
  </si>
  <si>
    <t>The contact owns a 2014 Ford Focus. The contact stated that upon attempting to close the driver's side rear door, the door failed to latch securely. The vehicle was taken to the dealer, who diagnosed a failure with the door latch. The vehicle was not repaired. After investigating the failure, the contact related it to NHTSA Campaign Number: 20V331000 (Latches/Locks/Linkages), but the VIN was not included. The manufacturer was notified of the failure but referred the contact to the NHTSA hotline for assistance. The failure mileage was 111,000.</t>
  </si>
  <si>
    <t>Clay Maxey Ford</t>
  </si>
  <si>
    <t>FOCUS - 2014. The contact owns a 2014 Ford Focus. The contact stated that upon attempting to close the driver's side rear door, the door failed to latch securely. The vehicle was taken to the dealer, who diagnosed a failure with the door latch. The vehicle was not repaired. After investigating the failure, the contact related it to NHTSA Campaign Number: 20V331000 (Latches/Locks/Linkages), but the VIN was not included. The manufacturer was notified of the failure but referred the contact to the NHTSA hotline for assistance. The failure mileage was 111,000.</t>
  </si>
  <si>
    <t>1FTPW14576F</t>
  </si>
  <si>
    <t xml:space="preserve">The contact owns a 2006 Ford F-150. The contact stated that the vehicle was towed to an independent mechanic to replace the starter, the mechanic observed corrosion on the frame near both rear doors. Additionally, the mechanic noticed that the sub frame was bent near the rear doors. The vehicle was not repaired. The manufacturer was notified of the failure. The failure mileage was 124,000.  </t>
  </si>
  <si>
    <t>Weimer Ford</t>
  </si>
  <si>
    <t xml:space="preserve">F-150 - 2006. The contact owns a 2006 Ford F-150. The contact stated that the vehicle was towed to an independent mechanic to replace the starter, the mechanic observed corrosion on the frame near both rear doors. Additionally, the mechanic noticed that the sub frame was bent near the rear doors. The vehicle was not repaired. The manufacturer was notified of the failure. The failure mileage was 124,000.  </t>
  </si>
  <si>
    <t>SPOT WELDS ON THE DRIVERS DOOR ARE BROKEN.</t>
  </si>
  <si>
    <t>ESCAPE - 2020. SPOT WELDS ON THE DRIVERS DOOR ARE BROKEN.</t>
  </si>
  <si>
    <t>Moonroof stuck open. Motor will not work. Cannot close moonroof or shade. I had to use a tarp to cover the hole in the roof until I could get it to the dealer to close the roof. They charged me $114.40 plus tax. They advised I not try to open it again because it may never close. Sea Breeze Ford mechanic told me the repair would be between $2K and $7K. This is outrageous. My personal mechanic said I should contact Ford directly for a resolution. I did and they said there is nothing they can do since there is no recall at the moment. I am now contacting your department for help.</t>
  </si>
  <si>
    <t>EDGE - 2015. Moonroof stuck open. Motor will not work. Cannot close moonroof or shade. I had to use a tarp to cover the hole in the roof until I could get it to the dealer to close the roof. They charged me $114.40 plus tax. They advised I not try to open it again because it may never close. Sea Breeze Ford mechanic told me the repair would be between $2K and $7K. This is outrageous. My personal mechanic said I should contact Ford directly for a resolution. I did and they said there is nothing they can do since there is no recall at the moment. I am now contacting your department for help.</t>
  </si>
  <si>
    <t>The contact owns a 2020 Ford Escape. The contact stated that while closing the front driverâ€™s side door, added pressure was needed why closing the door. The contact stated that she had to apply pressure to the front passengerâ€™s side door to close the door securely. As a result, the front driverâ€™s and passengerâ€™s side windows rolled down halfway and failed to operate as designed. The vehicle as taken to the dealer where it was diagnosed that the front driverâ€™s and passengerâ€™s side spot welds had cracked, and the front driverâ€™s and passengerâ€™s side doors needed to be replaced. The contact was then informed by the dealer to take the vehicle to a local repair shop to have the door welded. The vehicle was not repaired. The manufacturer was notified of the failure and the contact was informed that the mileage on the vehicle was over the warranty mileage coverage. The contact was advised to contact the NHTSA Hotline, but no further assistance was provided. The failure mileage was approximately 107,000.</t>
  </si>
  <si>
    <t>Hastings Ford, Inc</t>
  </si>
  <si>
    <t>ESCAPE - 2020. The contact owns a 2020 Ford Escape. The contact stated that while closing the front driverâ€™s side door, added pressure was needed why closing the door. The contact stated that she had to apply pressure to the front passengerâ€™s side door to close the door securely. As a result, the front driverâ€™s and passengerâ€™s side windows rolled down halfway and failed to operate as designed. The vehicle as taken to the dealer where it was diagnosed that the front driverâ€™s and passengerâ€™s side spot welds had cracked, and the front driverâ€™s and passengerâ€™s side doors needed to be replaced. The contact was then informed by the dealer to take the vehicle to a local repair shop to have the door welded. The vehicle was not repaired. The manufacturer was notified of the failure and the contact was informed that the mileage on the vehicle was over the warranty mileage coverage. The contact was advised to contact the NHTSA Hotline, but no further assistance was provided. The failure mileage was approximately 107,000.</t>
  </si>
  <si>
    <t>1FMCU0DZ1MU</t>
  </si>
  <si>
    <t>The door check arm on the driver's side door weld broke. Before it happened,  it would make a noise when closing before it broke. The dealer has confirmed it and wants to replace the whole door. I would be required to pay for it plus the painting of the door. I have found that this problem has happened before. This issue is a safety problem and should be a recall. There was no accident. This part was failing for 3 to 4 weeks. I had no clue the part was failing. The car is currently at the dealer.</t>
  </si>
  <si>
    <t>ESCAPE - 2021. The door check arm on the driver's side door weld broke. Before it happened,  it would make a noise when closing before it broke. The dealer has confirmed it and wants to replace the whole door. I would be required to pay for it plus the painting of the door. I have found that this problem has happened before. This issue is a safety problem and should be a recall. There was no accident. This part was failing for 3 to 4 weeks. I had no clue the part was failing. The car is currently at the dealer.</t>
  </si>
  <si>
    <t>Left front door hinge failure and door was unable to be closed.   $2278 in repairs to resolve the door and damge caused to the left fender.</t>
  </si>
  <si>
    <t>ESCAPE - 2020. Left front door hinge failure and door was unable to be closed.   $2278 in repairs to resolve the door and damge caused to the left fender.</t>
  </si>
  <si>
    <t>The contact owns a 2020 Ford Escape. The contact stated while exiting the front driverâ€™s side door, the contact heard an abnormal sound coming from the door. Additionally, the window failed to roll down as needed. The vehicle was taken to an independent mechanic who stated that the door check arm was fractured. The vehicle was taken to the dealer and the contact was informed that the door needed to be repaired. The vehicle was not repaired. The manufacturer was not contacted. The failure mileage was 38,000.</t>
  </si>
  <si>
    <t xml:space="preserve">Serra Ford Farmington </t>
  </si>
  <si>
    <t>ESCAPE - 2020. The contact owns a 2020 Ford Escape. The contact stated while exiting the front driverâ€™s side door, the contact heard an abnormal sound coming from the door. Additionally, the window failed to roll down as needed. The vehicle was taken to an independent mechanic who stated that the door check arm was fractured. The vehicle was taken to the dealer and the contact was informed that the door needed to be repaired. The vehicle was not repaired. The manufacturer was not contacted. The failure mileage was 38,000.</t>
  </si>
  <si>
    <t>Driver's side door check bracket welds cracked and separated. Now there are abnormal, loud popping sounds every time I open or close the door. The care only has 37,000 miles on it and I am very conscientious about maintaining my vehicles.</t>
  </si>
  <si>
    <t>ESCAPE - 2020. Driver's side door check bracket welds cracked and separated. Now there are abnormal, loud popping sounds every time I open or close the door. The care only has 37,000 miles on it and I am very conscientious about maintaining my vehicles.</t>
  </si>
  <si>
    <t>2LMHJ5FK7JB</t>
  </si>
  <si>
    <t>The contact owns a 2018 Lincoln MKT. The contact stated while driving at an undisclosed speed, the exterior windshield trim on the driver's side door detached. After some time, the exterior windshield trim on the passenger's side door also detached. The vehicle was taken to the dealer, who did not provide a specific diagnosis, but the vehicle was repaired. The manufacturer was notified of the failure but referred the contact to the NHTSA Hotline for assistance. The failure mileage was 49,000.</t>
  </si>
  <si>
    <t>Lincoln of Coconut Creek</t>
  </si>
  <si>
    <t>MKT - 2018. The contact owns a 2018 Lincoln MKT. The contact stated while driving at an undisclosed speed, the exterior windshield trim on the driver's side door detached. After some time, the exterior windshield trim on the passenger's side door also detached. The vehicle was taken to the dealer, who did not provide a specific diagnosis, but the vehicle was repaired. The manufacturer was notified of the failure but referred the contact to the NHTSA Hotline for assistance. The failure mileage was 49,000.</t>
  </si>
  <si>
    <t>3FTTW8E31PR</t>
  </si>
  <si>
    <t xml:space="preserve">Windshield chip at day 4 of ownership, full on crack requiring replacement week 4 of ownership. Windshields are clearly subpar, owners on 3rd and 4th replacement windshields already. Dont know if it's the glass or the vehicle design, but there's a problem here. </t>
  </si>
  <si>
    <t xml:space="preserve">MAVERICK - 2023. Windshield chip at day 4 of ownership, full on crack requiring replacement week 4 of ownership. Windshields are clearly subpar, owners on 3rd and 4th replacement windshields already. Dont know if it's the glass or the vehicle design, but there's a problem here. </t>
  </si>
  <si>
    <t>1FMCU0J91HU</t>
  </si>
  <si>
    <t xml:space="preserve">Iâ€™m submitting this on behalf of my daughter before someone gets hurt or killed.  My daughter purchased a ford escape in 2018.  Over years the driver rear door has gotten impossible to open.  You have to pull so hard that sometimes the door is rip from your hand and snaps shut.  Other times you can pull so hard that it rips the door panel off.  So, she stop using that door.  She then had a child and decided to put the car seat on the rear passenger side due to the door.  Now that I know about her problem and sheâ€™s expecting a second child.  Well, do I need to say more.  She will need to use both side for car seats.  If theres an accident and they canâ€™t get the babies out, god forbid.  The car hasnâ€™t been in an accident and has been cared for properly with all maintenance done as scheduled.  Please help.  The dates and such donâ€™t apply and thereâ€™s no N/A available.  Since Iâ€™ve learned of her issue Iâ€™ve  researched and saw there were recalls on door hinges but not for her year.  Any help would be great. </t>
  </si>
  <si>
    <t>Koons Ford of Annapolis</t>
  </si>
  <si>
    <t xml:space="preserve">ESCAPE - 2017. Iâ€™m submitting this on behalf of my daughter before someone gets hurt or killed.  My daughter purchased a ford escape in 2018.  Over years the driver rear door has gotten impossible to open.  You have to pull so hard that sometimes the door is rip from your hand and snaps shut.  Other times you can pull so hard that it rips the door panel off.  So, she stop using that door.  She then had a child and decided to put the car seat on the rear passenger side due to the door.  Now that I know about her problem and sheâ€™s expecting a second child.  Well, do I need to say more.  She will need to use both side for car seats.  If theres an accident and they canâ€™t get the babies out, god forbid.  The car hasnâ€™t been in an accident and has been cared for properly with all maintenance done as scheduled.  Please help.  The dates and such donâ€™t apply and thereâ€™s no N/A available.  Since Iâ€™ve learned of her issue Iâ€™ve  researched and saw there were recalls on door hinges but not for her year.  Any help would be great. </t>
  </si>
  <si>
    <t>Both of the A-pillar body panels between the windshield and front driver/passenger doors have blown off at different times while driving on the freeway. The second flew off today and the other was months ago.</t>
  </si>
  <si>
    <t>EXPLORER - 2017. Both of the A-pillar body panels between the windshield and front driver/passenger doors have blown off at different times while driving on the freeway. The second flew off today and the other was months ago.</t>
  </si>
  <si>
    <t xml:space="preserve">Lift gate malfunction. Popping / sticking while opening &amp; closing </t>
  </si>
  <si>
    <t>LIFTGATE HINGE | GRABBING</t>
  </si>
  <si>
    <t xml:space="preserve">ESCAPE - 2020. Lift gate malfunction. Popping / sticking while opening &amp; closing </t>
  </si>
  <si>
    <t>Driver's side door is broken.  Started with popping sounds, then just snapped.  Door can open and close but automatic window cannot be used.  I have a video of the sound the door makes currently but was unable to upload it.</t>
  </si>
  <si>
    <t>ESCAPE - 2020. Driver's side door is broken.  Started with popping sounds, then just snapped.  Door can open and close but automatic window cannot be used.  I have a video of the sound the door makes currently but was unable to upload it.</t>
  </si>
  <si>
    <t>1FTEW1E81HK</t>
  </si>
  <si>
    <t>The rear sliding window top rail has dislodged itself and the sliding window is now loose and does not create a proper seal.</t>
  </si>
  <si>
    <t>SLIDING REAR WINDOW | POOR SEALING</t>
  </si>
  <si>
    <t>F-150 - 2017. The rear sliding window top rail has dislodged itself and the sliding window is now loose and does not create a proper seal.</t>
  </si>
  <si>
    <t>3FA6P0RU8JR</t>
  </si>
  <si>
    <t xml:space="preserve">I have a problem with the variable speed windshield wipers.  This has occurred twice now in the past 2 weeks or so and I paid a little closer attention to the symptoms the second time (yesterday).  When the problem occurs, the wipers have only ONE speed: LOW. The speed does not increase as the rain gets heavier AND you can not increase the speed by switching the selector to HIGH either.  So.....as the rain gets heavier, the visibility gets REALLY bad and the only solution seems to be to slow WAY down, which is not a good thing to suddenly do on a "freeway".  I was able to determine if I select OFF on the wiper control and then turn it back ON, the problem (sometimes) goes away and the wipers operate normally.......for a while. Of course, turning the wipers OFF during heavy rain isn't a good thing to do either.  I am calling my Ford dealer today to make an appointment for service.  Since the condition has been intermittent (so far), I fear that their answer might be "no trouble found" if they can't observe the failure themselves. </t>
  </si>
  <si>
    <t xml:space="preserve">FUSION - 2018. I have a problem with the variable speed windshield wipers.  This has occurred twice now in the past 2 weeks or so and I paid a little closer attention to the symptoms the second time (yesterday).  When the problem occurs, the wipers have only ONE speed: LOW. The speed does not increase as the rain gets heavier AND you can not increase the speed by switching the selector to HIGH either.  So.....as the rain gets heavier, the visibility gets REALLY bad and the only solution seems to be to slow WAY down, which is not a good thing to suddenly do on a "freeway".  I was able to determine if I select OFF on the wiper control and then turn it back ON, the problem (sometimes) goes away and the wipers operate normally.......for a while. Of course, turning the wipers OFF during heavy rain isn't a good thing to do either.  I am calling my Ford dealer today to make an appointment for service.  Since the condition has been intermittent (so far), I fear that their answer might be "no trouble found" if they can't observe the failure themselves. </t>
  </si>
  <si>
    <t>3FA6P0PU0HR</t>
  </si>
  <si>
    <t>Trunk randomly opens and alarm goes off when parked and off. Trunk may randomly open while the vehicle is in motion. The safety concern is that the high voltage battery could get wet and become or cause a fire safety hazard. Additionally, it's plausible that items in the trunk could fly out into the roadway and cause an accident when it happens as the car is in motion.</t>
  </si>
  <si>
    <t>FUSION - 2017. Trunk randomly opens and alarm goes off when parked and off. Trunk may randomly open while the vehicle is in motion. The safety concern is that the high voltage battery could get wet and become or cause a fire safety hazard. Additionally, it's plausible that items in the trunk could fly out into the roadway and cause an accident when it happens as the car is in motion.</t>
  </si>
  <si>
    <t xml:space="preserve">Passenger side windshield trim pieces detaching from the car's body at highway speeds. </t>
  </si>
  <si>
    <t xml:space="preserve">EXPLORER - 2018. Passenger side windshield trim pieces detaching from the car's body at highway speeds. </t>
  </si>
  <si>
    <t>The contact owns a 2021 Ford Bronco Sport. The contact stated that the windshield had fractured in the lower corner of the driver's side and extended towards the center of the windshield. The vehicle was taken to a glass specialist who replaced the windshield. The failure occurred an additional two times. The windshield was replaced by the glass specialist the second time; however, the windshield was not replaced after the third time. The vehicle was taken to the dealer, but the windshield was not replaced became the Warranty coverage had expired. The manufacturer was made aware of the failure and referred the contact to the NHTSA Hotline for assistance. The approximate failure mileage was 10,000.</t>
  </si>
  <si>
    <t>BRONCO SPORT - 2021. The contact owns a 2021 Ford Bronco Sport. The contact stated that the windshield had fractured in the lower corner of the driver's side and extended towards the center of the windshield. The vehicle was taken to a glass specialist who replaced the windshield. The failure occurred an additional two times. The windshield was replaced by the glass specialist the second time; however, the windshield was not replaced after the third time. The vehicle was taken to the dealer, but the windshield was not replaced became the Warranty coverage had expired. The manufacturer was made aware of the failure and referred the contact to the NHTSA Hotline for assistance. The approximate failure mileage was 10,000.</t>
  </si>
  <si>
    <t>1FMHK7F83BG</t>
  </si>
  <si>
    <t xml:space="preserve">Trim on left side A-pillar detached at highway speeds causing further damage to vehicle. The plastic trim and rubber seal detached and were damaged along with door trim and left marks on the driver window glass and upper door sash from the rubber seal. </t>
  </si>
  <si>
    <t xml:space="preserve">EXPLORER - 2011. Trim on left side A-pillar detached at highway speeds causing further damage to vehicle. The plastic trim and rubber seal detached and were damaged along with door trim and left marks on the driver window glass and upper door sash from the rubber seal. </t>
  </si>
  <si>
    <t>1FMCU0DZ8MU</t>
  </si>
  <si>
    <t xml:space="preserve">Front drivers side door suddenly started making crunching sound when opening.  There was no damage, accident, warning or any other incident that proceeded it.  It was working normally and then it wasnâ€™t.    It is a safety issue because the door doesnâ€™t open fully and the window and door locks do also not work properly. Window will roll down but not up which makes it impossible to secure vehicle.  Cannot open locked door with remote, must manually unlock from passenger side. Could be dangerous if needing to get in vehicle quickly.   Was taken to Ford dealer who said door needed to be replaced but didnâ€™t have a body shop and left it to us to figure out.  </t>
  </si>
  <si>
    <t xml:space="preserve">ESCAPE - 2021. Front drivers side door suddenly started making crunching sound when opening.  There was no damage, accident, warning or any other incident that proceeded it.  It was working normally and then it wasnâ€™t.    It is a safety issue because the door doesnâ€™t open fully and the window and door locks do also not work properly. Window will roll down but not up which makes it impossible to secure vehicle.  Cannot open locked door with remote, must manually unlock from passenger side. Could be dangerous if needing to get in vehicle quickly.   Was taken to Ford dealer who said door needed to be replaced but didnâ€™t have a body shop and left it to us to figure out.  </t>
  </si>
  <si>
    <t xml:space="preserve">The front driver door is broken.  It is about to fall off. </t>
  </si>
  <si>
    <t xml:space="preserve">ESCAPE - 2020. The front driver door is broken.  It is about to fall off. </t>
  </si>
  <si>
    <t xml:space="preserve">The contact owns a 2020 Ford Escape. The contact stated that the front driver's side door was making abnormal loud banging sounds while opening and closing. Additionally, the contact stated that the front driver's side window could only roll down half-way. The vehicle was taken to the dealer, where it was determined that the front driver's side doorstop was internally fractured and was hitting the front driver's side window runner. The dealer advised the contact to take the vehicle to an auto body shop. The vehicle was not repaired. The manufacturer was notified of the failure, but no assistance was provided. The failure mileage was approximately 11,300.  The contact stated  Sprit Ford Collision in Dundee, Michigan putting on a new drivers side door, caused by faulty weld to the door stop at the owners expense. The contact wants to be reimbursed for the repairs. </t>
  </si>
  <si>
    <t>Spirit Ford</t>
  </si>
  <si>
    <t xml:space="preserve">ESCAPE - 2020. The contact owns a 2020 Ford Escape. The contact stated that the front driver's side door was making abnormal loud banging sounds while opening and closing. Additionally, the contact stated that the front driver's side window could only roll down half-way. The vehicle was taken to the dealer, where it was determined that the front driver's side doorstop was internally fractured and was hitting the front driver's side window runner. The dealer advised the contact to take the vehicle to an auto body shop. The vehicle was not repaired. The manufacturer was notified of the failure, but no assistance was provided. The failure mileage was approximately 11,300.  The contact stated  Sprit Ford Collision in Dundee, Michigan putting on a new drivers side door, caused by faulty weld to the door stop at the owners expense. The contact wants to be reimbursed for the repairs. </t>
  </si>
  <si>
    <t>1FMCU5K37AK</t>
  </si>
  <si>
    <t>1. Passenger side rear door child lock will not disengage.  2. Liftgate lock failed, and will not open.</t>
  </si>
  <si>
    <t>ESCAPE - 2010. 1. Passenger side rear door child lock will not disengage.  2. Liftgate lock failed, and will not open.</t>
  </si>
  <si>
    <t>The contact owns a 2020 Ford Escape. The contact stated there was a loud cracking sound while opening and closing the front driver's side door. The contact stated that the door was difficult to close. The vehicle was taken to the local dealer who determined that the safety latch and door welds had fractured at the check arm attachment point and that the door needed to be replaced. The vehicle was not yet repaired. The manufacturer was notified of the failure, but no assistance was provided. The failure mileage was 40,000.</t>
  </si>
  <si>
    <t xml:space="preserve">Kern's Ford </t>
  </si>
  <si>
    <t>ESCAPE - 2020. The contact owns a 2020 Ford Escape. The contact stated there was a loud cracking sound while opening and closing the front driver's side door. The contact stated that the door was difficult to close. The vehicle was taken to the local dealer who determined that the safety latch and door welds had fractured at the check arm attachment point and that the door needed to be replaced. The vehicle was not yet repaired. The manufacturer was notified of the failure, but no assistance was provided. The failure mileage was 40,000.</t>
  </si>
  <si>
    <t xml:space="preserve">Driver side door check broke off the door. Spot welds failed.  Door is very difficult to close Ford has put out SSM50150 message but no recall has been authorized that I am aware of. Online research shows this has happened to many others who have this same model year. Most stated the entire door needs to be replaced at a cost of $2500-$2600.  I heard a slight popping sound when opening this door at first and now the door check has broken away from the door. Picture of the failed spot welds attached. </t>
  </si>
  <si>
    <t xml:space="preserve">ESCAPE - 2020. Driver side door check broke off the door. Spot welds failed.  Door is very difficult to close Ford has put out SSM50150 message but no recall has been authorized that I am aware of. Online research shows this has happened to many others who have this same model year. Most stated the entire door needs to be replaced at a cost of $2500-$2600.  I heard a slight popping sound when opening this door at first and now the door check has broken away from the door. Picture of the failed spot welds attached. </t>
  </si>
  <si>
    <t>1FMCU0G67MU</t>
  </si>
  <si>
    <t xml:space="preserve">Spot welds failed in the check arm bracket for the driver door.   </t>
  </si>
  <si>
    <t xml:space="preserve">ESCAPE - 2021. Spot welds failed in the check arm bracket for the driver door.   </t>
  </si>
  <si>
    <t>3FA6P0H73HR</t>
  </si>
  <si>
    <t>Trunk opens randomly on its own</t>
  </si>
  <si>
    <t>FUSION - 2017. Trunk opens randomly on its own</t>
  </si>
  <si>
    <t>The contact owns a 2021 Ford F-150. The contact received notification of NHTSA Campaign Number: 22V842000 (Visibility) however, the part to do the recall repair was unavailable. The contact stated while driving approximately 55 MPH in torrential rain, the windshield wipers were activated at the highest setting however, the windshield wiper blades were moving extremely slow, preventing the contact from having clear visibility while driving. The contact slowed to 20 MPH while driving. The contact stated that the manufacturer had exceeded a reasonable amount of time for the recall repair. The contact called a local dealer and had not received a call back. The manufacturer was not made aware of the issue. The vehicle had not been repaired. The failure mileage was approximately 61,000. Parts distribution disconnect.</t>
  </si>
  <si>
    <t>F-150 - 2021. The contact owns a 2021 Ford F-150. The contact received notification of NHTSA Campaign Number: 22V842000 (Visibility) however, the part to do the recall repair was unavailable. The contact stated while driving approximately 55 MPH in torrential rain, the windshield wipers were activated at the highest setting however, the windshield wiper blades were moving extremely slow, preventing the contact from having clear visibility while driving. The contact slowed to 20 MPH while driving. The contact stated that the manufacturer had exceeded a reasonable amount of time for the recall repair. The contact called a local dealer and had not received a call back. The manufacturer was not made aware of the issue. The vehicle had not been repaired. The failure mileage was approximately 61,000. Parts distribution disconnect.</t>
  </si>
  <si>
    <t>spot weld failure in doors arm. a loud popping noise when comes open or closed. sometimes doesn't want to close.</t>
  </si>
  <si>
    <t>ESCAPE - 2020. spot weld failure in doors arm. a loud popping noise when comes open or closed. sometimes doesn't want to close.</t>
  </si>
  <si>
    <t>The contact owns a 2020 Ford Escape. The contact stated that while opening and closing the front driver's side door, there was a loud cracking sound coming from the door welds. Additionally, the front driverâ€™s side window failed to roll down completely. The vehicle was taken to the local dealer who diagnosed that the front driver side door spot weld had fractured, and that the door needed to be replaced. The vehicle was not repaired. The manufacturer was notified of the failure, but no assistance was offered. The failure mileage was 36,000.</t>
  </si>
  <si>
    <t>ESCAPE - 2020. The contact owns a 2020 Ford Escape. The contact stated that while opening and closing the front driver's side door, there was a loud cracking sound coming from the door welds. Additionally, the front driverâ€™s side window failed to roll down completely. The vehicle was taken to the local dealer who diagnosed that the front driver side door spot weld had fractured, and that the door needed to be replaced. The vehicle was not repaired. The manufacturer was notified of the failure, but no assistance was offered. The failure mileage was 36,000.</t>
  </si>
  <si>
    <t>The contact owns a 2017 Ford Explorer. The contact stated while driving approximately 70 MPH, the front passengerâ€™s side window trim detached from the vehicle. The vehicle was taken to the dealer and the trim was replaced. The contact stated while driving approximately 60 MPH, the front driverâ€™s side trim detached. The failure caused the trunk button to open and close the trunk. The message trunk latch ajar was displayed on the instrument panel. The vehicle had not been taken to the dealer to be diagnosed or repaired. The manufacturer was not made aware of the failure. The approximate failure mileage was 75,000.</t>
  </si>
  <si>
    <t>EXPLORER - 2017. The contact owns a 2017 Ford Explorer. The contact stated while driving approximately 70 MPH, the front passengerâ€™s side window trim detached from the vehicle. The vehicle was taken to the dealer and the trim was replaced. The contact stated while driving approximately 60 MPH, the front driverâ€™s side trim detached. The failure caused the trunk button to open and close the trunk. The message trunk latch ajar was displayed on the instrument panel. The vehicle had not been taken to the dealer to be diagnosed or repaired. The manufacturer was not made aware of the failure. The approximate failure mileage was 75,000.</t>
  </si>
  <si>
    <t>Door was creaking and making several popping noises when opening and closing. That went on for about a month, going from just a creak, to a pop, to several pops. Now there is very little sound, but the door occasionally resists closing completely.  Took it in, and was told a piece inside had popped away from the door. They said it would require body work, but the warranty had run out to cover it. They will reach out to Ford for assistance. They stated that Ford has been "really good" about covering the repair, but could take up to 3 weeks to hear back from Ford.  I was told it was ok to keep driving it in this condition, but to not roll the window down. Several articles I've found indicate this is a known problem, and that there's a possibility the door could open while driving. Please push Ford to issue a recall! This is very dangerous!</t>
  </si>
  <si>
    <t>ESCAPE - 2020. Door was creaking and making several popping noises when opening and closing. That went on for about a month, going from just a creak, to a pop, to several pops. Now there is very little sound, but the door occasionally resists closing completely.  Took it in, and was told a piece inside had popped away from the door. They said it would require body work, but the warranty had run out to cover it. They will reach out to Ford for assistance. They stated that Ford has been "really good" about covering the repair, but could take up to 3 weeks to hear back from Ford.  I was told it was ok to keep driving it in this condition, but to not roll the window down. Several articles I've found indicate this is a known problem, and that there's a possibility the door could open while driving. Please push Ford to issue a recall! This is very dangerous!</t>
  </si>
  <si>
    <t>1FMJK1JT1KE</t>
  </si>
  <si>
    <t>My Expedition Windshield fluid leaks into my front passenger floor rug. Safety issue canâ€™t clean windshield without fluid in the tank as it is leaking into front passenger floor rug.</t>
  </si>
  <si>
    <t>FLOOR | FLUID LEAK</t>
  </si>
  <si>
    <t>EXPEDITION - 2019. My Expedition Windshield fluid leaks into my front passenger floor rug. Safety issue canâ€™t clean windshield without fluid in the tank as it is leaking into front passenger floor rug.</t>
  </si>
  <si>
    <t xml:space="preserve">My drivers door arm receptor has broken free of its spot weld inside the door, causing severe safety issues. [see Car and Driver article BY ALESSANDRA KAESTNER PUBLISHED: JUL 14, 2023] Same issue. This happened to me today 09/20/2023.  * I cannot fully open drivers window because of this defect. Major safety issue if my vehicle goes into water. * I cannot open the door from outside, if locked. Major issue to persons with disabilities who can't climb across the console or back seats.  I pulled a leg muscle today doing so. My back hurts also.    Ford spot-welded the door arm receptor on a piece of metal that is too thin to provide support. &lt;I PICTURES IF NEEDED&gt;  This is enough for a recall. When will you do this? What is taking so long?   Already tired of not being able to use drive thru because my window will not lower. A major inconvenience.   </t>
  </si>
  <si>
    <t xml:space="preserve">ESCAPE - 2020. My drivers door arm receptor has broken free of its spot weld inside the door, causing severe safety issues. [see Car and Driver article BY ALESSANDRA KAESTNER PUBLISHED: JUL 14, 2023] Same issue. This happened to me today 09/20/2023.  * I cannot fully open drivers window because of this defect. Major safety issue if my vehicle goes into water. * I cannot open the door from outside, if locked. Major issue to persons with disabilities who can't climb across the console or back seats.  I pulled a leg muscle today doing so. My back hurts also.    Ford spot-welded the door arm receptor on a piece of metal that is too thin to provide support. &lt;I PICTURES IF NEEDED&gt;  This is enough for a recall. When will you do this? What is taking so long?   Already tired of not being able to use drive thru because my window will not lower. A major inconvenience.   </t>
  </si>
  <si>
    <t>1FMCU0F71HU</t>
  </si>
  <si>
    <t>Unfortunately, this vehicle has had an ongoing electrical safety issue and Peoria Ford has failed to properly address the concern. The issue is, while driving down the road intermittently the door open and not park indication comes on, then all the electronics start flashing randomly, the radio and A/C start working intermittently then stop altogether, and all electronics go out, everything out, no lights, no dash indications, nothing.</t>
  </si>
  <si>
    <t>ESCAPE - 2017. Unfortunately, this vehicle has had an ongoing electrical safety issue and Peoria Ford has failed to properly address the concern. The issue is, while driving down the road intermittently the door open and not park indication comes on, then all the electronics start flashing randomly, the radio and A/C start working intermittently then stop altogether, and all electronics go out, everything out, no lights, no dash indications, nothing.</t>
  </si>
  <si>
    <t>Driver door door check tore loose bent window track.cant put windows down all the way, sometimes door does not want to close.ford wants 12-1500 to fix there flaw</t>
  </si>
  <si>
    <t>ESCAPE - 2020. Driver door door check tore loose bent window track.cant put windows down all the way, sometimes door does not want to close.ford wants 12-1500 to fix there flaw</t>
  </si>
  <si>
    <t>1FMCU9H68LU</t>
  </si>
  <si>
    <t>The contact owns a 2020 Ford Escape. The contact stated the front driver's side window failed to roll up intermittently. The vehicle was taken to the dealer, where the front driver's side door was opened all the way to inspect the window failure; however, after the inspection, the dealer attempted to close the front driver's side door, but the door failed to close securely. The dealer informed the contact that the front driver's side door hinge attachments had fractured, which was a known failure. The dealer determined that the door needed to be replaced at the contractorâ€™s expense. The vehicle was not repaired. The contact related the failure to Ford Campaign Number: SSM 50150. The manufacturer was notified of the failure but provided no assistance since the vehicle was out of warranty. The failure mileage was approximately 77,000.</t>
  </si>
  <si>
    <t>Quirk Ford</t>
  </si>
  <si>
    <t>ESCAPE - 2020. The contact owns a 2020 Ford Escape. The contact stated the front driver's side window failed to roll up intermittently. The vehicle was taken to the dealer, where the front driver's side door was opened all the way to inspect the window failure; however, after the inspection, the dealer attempted to close the front driver's side door, but the door failed to close securely. The dealer informed the contact that the front driver's side door hinge attachments had fractured, which was a known failure. The dealer determined that the door needed to be replaced at the contractorâ€™s expense. The vehicle was not repaired. The contact related the failure to Ford Campaign Number: SSM 50150. The manufacturer was notified of the failure but provided no assistance since the vehicle was out of warranty. The failure mileage was approximately 77,000.</t>
  </si>
  <si>
    <t>I was driving at highway speed today, and the drivers side windshield pillar plastic trim broke free from the vehicle and flew in the air towards following traffic</t>
  </si>
  <si>
    <t>EXPLORER - 2017. I was driving at highway speed today, and the drivers side windshield pillar plastic trim broke free from the vehicle and flew in the air towards following traffic</t>
  </si>
  <si>
    <t>The contact owns a 2020 Ford Escape. The contact stated that while entering the vehicle, the contact opened the front driverâ€™s side door and heard an abnormal sound. After inspecting the door, the contact noticed that he could not close the door. No warning light was illuminated. The vehicle had been diagnosed by the dealer. The contact was informed that three spot welds on the front driverâ€™s side door hinge had fractured. The vehicle had not been repaired. The manufacturer was made aware of the failure and confirmed that the vehicle was not under warranty. The failure mileage was approximately 60,000.</t>
  </si>
  <si>
    <t>Fairway Ford</t>
  </si>
  <si>
    <t>ESCAPE - 2020. The contact owns a 2020 Ford Escape. The contact stated that while entering the vehicle, the contact opened the front driverâ€™s side door and heard an abnormal sound. After inspecting the door, the contact noticed that he could not close the door. No warning light was illuminated. The vehicle had been diagnosed by the dealer. The contact was informed that three spot welds on the front driverâ€™s side door hinge had fractured. The vehicle had not been repaired. The manufacturer was made aware of the failure and confirmed that the vehicle was not under warranty. The failure mileage was approximately 60,000.</t>
  </si>
  <si>
    <t>Moon Roof failure.</t>
  </si>
  <si>
    <t>F-150 - 2015. Moon Roof failure.</t>
  </si>
  <si>
    <t xml:space="preserve">My Ford Escape driver's door is getting worse. The weld is broken, and my window only goes down about one-half inch. Sometimes when I'm driving it makes a loud noise and I'm afraid it may open by itself. It's getting worse as time goes on. I've taken it into a ford repair shop, and they have checked it out. They are contacting FORD to see if they will cover the cost. I cannot afford $2500 for this repair and frankly, I'm starting to worry about my safety while driving it. </t>
  </si>
  <si>
    <t xml:space="preserve">ESCAPE - 2020. My Ford Escape driver's door is getting worse. The weld is broken, and my window only goes down about one-half inch. Sometimes when I'm driving it makes a loud noise and I'm afraid it may open by itself. It's getting worse as time goes on. I've taken it into a ford repair shop, and they have checked it out. They are contacting FORD to see if they will cover the cost. I cannot afford $2500 for this repair and frankly, I'm starting to worry about my safety while driving it. </t>
  </si>
  <si>
    <t>1FTFW1RG6KF</t>
  </si>
  <si>
    <t xml:space="preserve">I was driving and the windshield wipers started wiping on their own. It was not raining and the windshield wiper setting was on off. This caused dirt and debris on the windshield to smear and I could not see where I was driving. For the next few days windshield wipers would randomly turn on on their own. It svwrely affected visibility. I read online that this was a common issue due to a malfunctioning windshield wiper switch. I replaced the switch and am hoping this doesn't happen again. </t>
  </si>
  <si>
    <t xml:space="preserve">F-150 - 2019. I was driving and the windshield wipers started wiping on their own. It was not raining and the windshield wiper setting was on off. This caused dirt and debris on the windshield to smear and I could not see where I was driving. For the next few days windshield wipers would randomly turn on on their own. It svwrely affected visibility. I read online that this was a common issue due to a malfunctioning windshield wiper switch. I replaced the switch and am hoping this doesn't happen again. </t>
  </si>
  <si>
    <t xml:space="preserve">The roof rail cover blew off going down the highway on saturday 9/23/23. I'm not sure if it hit any cars. I saw it fly off in my rearview mirror but there was nothing I could do. </t>
  </si>
  <si>
    <t xml:space="preserve">EXPLORER - 2016. The roof rail cover blew off going down the highway on saturday 9/23/23. I'm not sure if it hit any cars. I saw it fly off in my rearview mirror but there was nothing I could do. </t>
  </si>
  <si>
    <t>The contact owns a 2020 Ford Escape. The contact stated that when the front passengerâ€™s side door was opened, the front passengerâ€™s side door check arm weld was cracked, and the door fell apart. The vehicle was taken to the dealer where it was diagnosed that the front passengerâ€™s side door needed to be replaced. The vehicle had not yet been repaired. The manufacture was notified of the failure and the contact was informed that half the cost would be covered. The failure mileage was approximately 36,400.</t>
  </si>
  <si>
    <t>Russ Milne Ford, Inc.</t>
  </si>
  <si>
    <t>ESCAPE - 2020. The contact owns a 2020 Ford Escape. The contact stated that when the front passengerâ€™s side door was opened, the front passengerâ€™s side door check arm weld was cracked, and the door fell apart. The vehicle was taken to the dealer where it was diagnosed that the front passengerâ€™s side door needed to be replaced. The vehicle had not yet been repaired. The manufacture was notified of the failure and the contact was informed that half the cost would be covered. The failure mileage was approximately 36,400.</t>
  </si>
  <si>
    <t>The contact owns a 2020 Ford Escape. The contact stated that when he opened the front driverâ€™s side door, the door appeared to have detached from the door welds. The vehicle was taken to the dealer where it was diagnosed and determined that the door needed to be replaced. The vehicle was not repaired. The manufacturer was notified of the failure and the contact was informed that the vehicle was out of warranty. The failure mileage was approximately 52,928.</t>
  </si>
  <si>
    <t>Sheehy Ford of Gaithersburg LC</t>
  </si>
  <si>
    <t>ESCAPE - 2020. The contact owns a 2020 Ford Escape. The contact stated that when he opened the front driverâ€™s side door, the door appeared to have detached from the door welds. The vehicle was taken to the dealer where it was diagnosed and determined that the door needed to be replaced. The vehicle was not repaired. The manufacturer was notified of the failure and the contact was informed that the vehicle was out of warranty. The failure mileage was approximately 52,928.</t>
  </si>
  <si>
    <t>There was a popping noise when opening the door. Dealer said it was a weld crack on the door plate.</t>
  </si>
  <si>
    <t>ESCAPE - 2020. There was a popping noise when opening the door. Dealer said it was a weld crack on the door plate.</t>
  </si>
  <si>
    <t xml:space="preserve"> heard a small popping noise when i opened the door. the next day i heard a louder pop and the driver door no longer would hold open. the door check bracket separated from the door. </t>
  </si>
  <si>
    <t xml:space="preserve">ESCAPE - 2020.  heard a small popping noise when i opened the door. the next day i heard a louder pop and the driver door no longer would hold open. the door check bracket separated from the door. </t>
  </si>
  <si>
    <t>Front left door (driver side door) load popping noise and window wont go down.</t>
  </si>
  <si>
    <t>ESCAPE - 2020. Front left door (driver side door) load popping noise and window wont go down.</t>
  </si>
  <si>
    <t>1FMCU9CZ0MU</t>
  </si>
  <si>
    <t>Door Weld is broken in drivers door.   Extended warranty with EasyCare will not cover it.  It is a known issue with this vehicle.  How do we get it fixed, without spending out of pocket to fix Ford's issue</t>
  </si>
  <si>
    <t>ESCAPE - 2021. Door Weld is broken in drivers door.   Extended warranty with EasyCare will not cover it.  It is a known issue with this vehicle.  How do we get it fixed, without spending out of pocket to fix Ford's issue</t>
  </si>
  <si>
    <t>The contact owns a 2020 Ford Escape. The contact stated while entering the vehicle, the driver's side door hinge made an abnormal sound, and the door was difficult to open and close. The contact also stated that the driver's side automatic window had become inoperable. The vehicle was not taken to the dealer or an independent mechanic. The vehicle was not repaired. After investigating the failure, the contact related it to NHTSA Action Number: PE23013 (Structure). The manufacturer was not notified of the failure. The failure mileage was 42,000.</t>
  </si>
  <si>
    <t>ESCAPE - 2020. The contact owns a 2020 Ford Escape. The contact stated while entering the vehicle, the driver's side door hinge made an abnormal sound, and the door was difficult to open and close. The contact also stated that the driver's side automatic window had become inoperable. The vehicle was not taken to the dealer or an independent mechanic. The vehicle was not repaired. After investigating the failure, the contact related it to NHTSA Action Number: PE23013 (Structure). The manufacturer was not notified of the failure. The failure mileage was 42,000.</t>
  </si>
  <si>
    <t>After experiencing cracking and popping noises I took car to dealer and was told the welds on driver door are cracked.  The window will not roll down.  The door swings open and I fear it will brake off.  Occurred at 34000 but 6 months after warranty ended. Over $2500 to repair and was told no recall and it is a common problem.  Long wait for doors due to so many customers needing doors replaced.</t>
  </si>
  <si>
    <t>ESCAPE - 2020. After experiencing cracking and popping noises I took car to dealer and was told the welds on driver door are cracked.  The window will not roll down.  The door swings open and I fear it will brake off.  Occurred at 34000 but 6 months after warranty ended. Over $2500 to repair and was told no recall and it is a common problem.  Long wait for doors due to so many customers needing doors replaced.</t>
  </si>
  <si>
    <t xml:space="preserve">Windshield noise above 35mph. Seals are rotting.  Couldn't upload photos. </t>
  </si>
  <si>
    <t xml:space="preserve">EXPLORER - 2018. Windshield noise above 35mph. Seals are rotting.  Couldn't upload photos. </t>
  </si>
  <si>
    <t xml:space="preserve">The driver side door hinge has separated/ broken away from the door frame. The damage has also caused internal issues with the working mechanisms inside the door such as the window not going down fully. </t>
  </si>
  <si>
    <t xml:space="preserve">ESCAPE - 2020. The driver side door hinge has separated/ broken away from the door frame. The damage has also caused internal issues with the working mechanisms inside the door such as the window not going down fully. </t>
  </si>
  <si>
    <t>1FMCU0BZ7MU</t>
  </si>
  <si>
    <t xml:space="preserve">My drivers side door was squeaking and then started popping. The other day it made a loud pop and now I can hardly open and close the door. My window will also not go up and down. So I have read there are many Escapes with this problem and it is a known problem. </t>
  </si>
  <si>
    <t xml:space="preserve">ESCAPE - 2021. My drivers side door was squeaking and then started popping. The other day it made a loud pop and now I can hardly open and close the door. My window will also not go up and down. So I have read there are many Escapes with this problem and it is a known problem. </t>
  </si>
  <si>
    <t>-Driver side front door/window trim flew right off while on freeway and almost hit another car.  This is actually the 2nd time the trim came off after being repaired not even 5 months ago (I didn't file a complaint the first time).  -It could hit another car or motorcycle while going high speeds and possibly cause a crash.  -I haven't checked with my dealer but have read articles online how there already are complaints regarding this.    -I took it to a local private car repair facility, and they claimed to have seen it happen quite frequently.  -You can slowly see the trim start to delaminate over time.  My passenger side trim is half-way off and probably a matter of time before the same happens to it.</t>
  </si>
  <si>
    <t>EXPLORER - 2015. -Driver side front door/window trim flew right off while on freeway and almost hit another car.  This is actually the 2nd time the trim came off after being repaired not even 5 months ago (I didn't file a complaint the first time).  -It could hit another car or motorcycle while going high speeds and possibly cause a crash.  -I haven't checked with my dealer but have read articles online how there already are complaints regarding this.    -I took it to a local private car repair facility, and they claimed to have seen it happen quite frequently.  -You can slowly see the trim start to delaminate over time.  My passenger side trim is half-way off and probably a matter of time before the same happens to it.</t>
  </si>
  <si>
    <t>The contact owns a 2020 Ford Escape. The contact stated while entering the vehicle, the door made an abnormal thumping sound. The vehicle was taken to the dealer, who diagnosed a failure with the door check arm attachment point. The vehicle was not repaired. After investigating the failure, the contact related it to NHTSA Action Number: PE23013 (Structure). The manufacturer was notified of the failure, and a case was opened. The failure mileage was 38,000.</t>
  </si>
  <si>
    <t>ESCAPE - 2020. The contact owns a 2020 Ford Escape. The contact stated while entering the vehicle, the door made an abnormal thumping sound. The vehicle was taken to the dealer, who diagnosed a failure with the door check arm attachment point. The vehicle was not repaired. After investigating the failure, the contact related it to NHTSA Action Number: PE23013 (Structure). The manufacturer was notified of the failure, and a case was opened. The failure mileage was 38,000.</t>
  </si>
  <si>
    <t>1FM5K8F88KG</t>
  </si>
  <si>
    <t>Driver side pillar molding next to the windshield flew off unexpectedly while driving on the highway.</t>
  </si>
  <si>
    <t>EXPLORER - 2019. Driver side pillar molding next to the windshield flew off unexpectedly while driving on the highway.</t>
  </si>
  <si>
    <t>The contact owns a 2014 Ford Focus. The contact stated while driving at 5 MPH, the front driverâ€™s side door independently opened. No warning light was illuminated. The vehicle had not been diagnosed or repaired by an independent mechanic or dealer. The manufacturer was made aware of the failure and advised the contact to call the NHTSA Hotline to report the failure. The failure mileage was approximately 139,000.</t>
  </si>
  <si>
    <t>FOCUS - 2014. The contact owns a 2014 Ford Focus. The contact stated while driving at 5 MPH, the front driverâ€™s side door independently opened. No warning light was illuminated. The vehicle had not been diagnosed or repaired by an independent mechanic or dealer. The manufacturer was made aware of the failure and advised the contact to call the NHTSA Hotline to report the failure. The failure mileage was approximately 139,000.</t>
  </si>
  <si>
    <t>Windshield trim detached during highway travel. It flapped hitting the windshield and flew off almost causing collision.</t>
  </si>
  <si>
    <t>EXPLORER - 2018. Windshield trim detached during highway travel. It flapped hitting the windshield and flew off almost causing collision.</t>
  </si>
  <si>
    <t xml:space="preserve">There is a popping noise when the door opens and you can see the metal flexing where arm is connected to. If that fails the door could possibly fly open or fail to open altogether. </t>
  </si>
  <si>
    <t xml:space="preserve">ESCAPE - 2020. There is a popping noise when the door opens and you can see the metal flexing where arm is connected to. If that fails the door could possibly fly open or fail to open altogether. </t>
  </si>
  <si>
    <t>The contact owns a 2014 Ford Taurus. The contact stated that upon being pulled over by local police, he became aware that his rear license plate lamp was out. The contact also stated that while driving at an undisclosed speed, he heard wind noise in the interior of the vehicle. After a visual inspection, he became aware that the rear driver's side door latch mechanism failed to secure the door closed. No warning lights were illuminated. The vehicle was not taken to the dealer or an independent mechanic. The vehicle was not repaired. After investigating the failures, the contact related them to NHTSA Campaign NumberÂ 20V331000 (Exterior Lighting) and NHTSA Campaign NumberÂ 14V285000 (Latches, Locks, Linkages), but the VIN was not included in either recall. The manufacturer was notified of the failures, and a case was opened. The failure mileage was 86,000.</t>
  </si>
  <si>
    <t>TAURUS - 2014. The contact owns a 2014 Ford Taurus. The contact stated that upon being pulled over by local police, he became aware that his rear license plate lamp was out. The contact also stated that while driving at an undisclosed speed, he heard wind noise in the interior of the vehicle. After a visual inspection, he became aware that the rear driver's side door latch mechanism failed to secure the door closed. No warning lights were illuminated. The vehicle was not taken to the dealer or an independent mechanic. The vehicle was not repaired. After investigating the failures, the contact related them to NHTSA Campaign NumberÂ 20V331000 (Exterior Lighting) and NHTSA Campaign NumberÂ 14V285000 (Latches, Locks, Linkages), but the VIN was not included in either recall. The manufacturer was notified of the failures, and a case was opened. The failure mileage was 86,000.</t>
  </si>
  <si>
    <t>5LMCJ2D99LU</t>
  </si>
  <si>
    <t xml:space="preserve">We were traveling east on I-80 just before exit 151. When the panoramic sunroof exploded in the corsair. The sound was as loud as a gun shot going off by your head, I was lucky that the sound did not cause me to veer into another lane and cause a multi vehicle accident. My ears rang for 4 hours after the incident.  The glass shattered from front to rear of sun roof in small pieces. My wife and I were lucky that we had the sun shade closed or we would have suffered injuries from the glass that shattered inward into the sun shade.   In my 42 years of having a CDL and 20 years of being a vice president of safety and risk for a large trucking company. This was one of the most frightening incidents that I have been involved in. </t>
  </si>
  <si>
    <t xml:space="preserve">CORSAIR - 2020. We were traveling east on I-80 just before exit 151. When the panoramic sunroof exploded in the corsair. The sound was as loud as a gun shot going off by your head, I was lucky that the sound did not cause me to veer into another lane and cause a multi vehicle accident. My ears rang for 4 hours after the incident.  The glass shattered from front to rear of sun roof in small pieces. My wife and I were lucky that we had the sun shade closed or we would have suffered injuries from the glass that shattered inward into the sun shade.   In my 42 years of having a CDL and 20 years of being a vice president of safety and risk for a large trucking company. This was one of the most frightening incidents that I have been involved in. </t>
  </si>
  <si>
    <t>1FTEX1EPXPK</t>
  </si>
  <si>
    <t>The morning of September 28th, weather conditions ranging from mist to torrential downpour.  Between Glasgow, KY and Glendale, KY.  Wipers were set between intermittent and fast, depending on conditions.  On (5) occasions (it may have been six), when the wipers were changed from an intermittent position to fast, the wipers would malfunction.  The wipers were in high speed.  The wipers were about 1/4 way up from the rest position during the cycle and they STOPPED.  The pause lasted between 0.5 and 2 seconds (my estimate).  Then the wipers would go to full advance position and return to the home position in normal speed.  Once the wipers passed the home position and started the next wipe cycle, they resumed high speed motion.</t>
  </si>
  <si>
    <t>F-150 - 2023. The morning of September 28th, weather conditions ranging from mist to torrential downpour.  Between Glasgow, KY and Glendale, KY.  Wipers were set between intermittent and fast, depending on conditions.  On (5) occasions (it may have been six), when the wipers were changed from an intermittent position to fast, the wipers would malfunction.  The wipers were in high speed.  The wipers were about 1/4 way up from the rest position during the cycle and they STOPPED.  The pause lasted between 0.5 and 2 seconds (my estimate).  Then the wipers would go to full advance position and return to the home position in normal speed.  Once the wipers passed the home position and started the next wipe cycle, they resumed high speed motion.</t>
  </si>
  <si>
    <t xml:space="preserve">The driver's side door spot weld failure in the door's arm. Unable to close the door. </t>
  </si>
  <si>
    <t xml:space="preserve">ESCAPE - 2020. The driver's side door spot weld failure in the door's arm. Unable to close the door. </t>
  </si>
  <si>
    <t>The drivers side front door developed a loud clunking sound upon opening and closing. My car sees somewhat higher mileage than typical and my mileage is at 79K miles currently. Upon inspecting the issue, I determined that the door closing indent mechanism that stops the door from swinging open all the way was jumping around and making the loud thunking noise. Upon further looking I noticed all the spot welds were ripped out of the door body. Those welds hold a bracket on the inside of the door that holds the closing mechanism. I did a bit of online research and determined there was a service bulletin from Ford on this issue. I call the service rep I was working  with on another issue and left a message about the door and the service bulletin number and asked for a call back. No Call back received.  Meanwhile I have to drive my vehicle so I have been driving it. Opening the door causes loud thumping noises and ocassionally the window will no longer operate. I was going to live with it as didnt really think it was a safety issue. But the other day I stopped quickly on a downhill letft leaning slope and asTher I went to get out the weight of the door pulled me out of the car and I feel next to the car. The car started to roll forward and then slammed into park before the car ran over me. e is a failsafe on my car (hybrid with rotary shift know on console) that disengages the car from drive to park when you open the door. It did work but the 1ish second delay nearly allowed the car to run over me. Fortnunaely I was not injured except for a few bruises from the fall. Ford should make repairs to this car for driver safety issues. From what I read, the repair involves replacing the entire door  and can cost thousands of dollars after bumper to bumper warranty is done. It is an obvious manufacturing issue and seems to be developing on many cars as their mileage, and therefore the number of cycles of door opening and closing taking place. Doors flying open should not happen.</t>
  </si>
  <si>
    <t>ESCAPE - 2020. The drivers side front door developed a loud clunking sound upon opening and closing. My car sees somewhat higher mileage than typical and my mileage is at 79K miles currently. Upon inspecting the issue, I determined that the door closing indent mechanism that stops the door from swinging open all the way was jumping around and making the loud thunking noise. Upon further looking I noticed all the spot welds were ripped out of the door body. Those welds hold a bracket on the inside of the door that holds the closing mechanism. I did a bit of online research and determined there was a service bulletin from Ford on this issue. I call the service rep I was working  with on another issue and left a message about the door and the service bulletin number and asked for a call back. No Call back received.  Meanwhile I have to drive my vehicle so I have been driving it. Opening the door causes loud thumping noises and ocassionally the window will no longer operate. I was going to live with it as didnt really think it was a safety issue. But the other day I stopped quickly on a downhill letft leaning slope and asTher I went to get out the weight of the door pulled me out of the car and I feel next to the car. The car started to roll forward and then slammed into park before the car ran over me. e is a failsafe on my car (hybrid with rotary shift know on console) that disengages the car from drive to park when you open the door. It did work but the 1ish second delay nearly allowed the car to run over me. Fortnunaely I was not injured except for a few bruises from the fall. Ford should make repairs to this car for driver safety issues. From what I read, the repair involves replacing the entire door  and can cost thousands of dollars after bumper to bumper warranty is done. It is an obvious manufacturing issue and seems to be developing on many cars as their mileage, and therefore the number of cycles of door opening and closing taking place. Doors flying open should not happen.</t>
  </si>
  <si>
    <t>1FM5K8GC8PG</t>
  </si>
  <si>
    <t xml:space="preserve">The rear side window just disintegrated.  Was at the beach on Aug. 25, 2023 the car was parked in hot sun when I went out in the morning noticed the glass had just cracked around the corners.  There was no evidence of a break-in attempt. </t>
  </si>
  <si>
    <t xml:space="preserve">EXPLORER - 2023. The rear side window just disintegrated.  Was at the beach on Aug. 25, 2023 the car was parked in hot sun when I went out in the morning noticed the glass had just cracked around the corners.  There was no evidence of a break-in attempt. </t>
  </si>
  <si>
    <t>Driver side door henge is making a loud popish / clicking noise. Driver window is extremely slow to roll down / up</t>
  </si>
  <si>
    <t>ESCAPE - 2020. Driver side door henge is making a loud popish / clicking noise. Driver window is extremely slow to roll down / up</t>
  </si>
  <si>
    <t xml:space="preserve">The contact owns a 2020 Ford Escape. The contact stated that when she opened the driver's side door, the door made an abnormally loud popping sound. The contact stated that the abnormal sound had gotten louder, and additionally, the driver's side power window was moving extremely slowly, and she was afraid of opening the window. The contact stated that when the door was fully opened, it would take an abnormal amount of effort to close the door as the door appeared to be stuck. The contact had taken the vehicle to a local dealer, where it was diagnosed and determined that the door latch could be repaired; however, a diagnostic test had to be completed on the driver's side window. The vehicle had not been repaired. The manufacturer had not been informed of the failure. The contact researched online and related the failure to Technical Service Bulletin Number: SSM 50150 for Cracked Or Broken Spot Welds In The Left Front Door At The Check Arm Attachment Points (Latches/Locks/Linkages). The failure mileage was approximately 105,000. </t>
  </si>
  <si>
    <t>Kenly Ford</t>
  </si>
  <si>
    <t xml:space="preserve">ESCAPE - 2020. The contact owns a 2020 Ford Escape. The contact stated that when she opened the driver's side door, the door made an abnormally loud popping sound. The contact stated that the abnormal sound had gotten louder, and additionally, the driver's side power window was moving extremely slowly, and she was afraid of opening the window. The contact stated that when the door was fully opened, it would take an abnormal amount of effort to close the door as the door appeared to be stuck. The contact had taken the vehicle to a local dealer, where it was diagnosed and determined that the door latch could be repaired; however, a diagnostic test had to be completed on the driver's side window. The vehicle had not been repaired. The manufacturer had not been informed of the failure. The contact researched online and related the failure to Technical Service Bulletin Number: SSM 50150 for Cracked Or Broken Spot Welds In The Left Front Door At The Check Arm Attachment Points (Latches/Locks/Linkages). The failure mileage was approximately 105,000. </t>
  </si>
  <si>
    <t xml:space="preserve">DRIVER SIDE DOOR MAKING A CLUNKING/ POPPING  SOUND WHEN OPENED AND CLOSED AND WINDOW NOT OPERATING NORMALLY. THE HINGE IS VERY LOOSE.  IT SOUND LIKE THE DOOR IS GOING TO FALL OFF BECAUSE IT DOES NOT CLOSE ALL THE WAY.   THIS IS A SAFETY ISSUE AND FORD SHOULD FIX THIS AT THEIR EXPENSE.   NEVER HAD A CAR WITH THIS ISSUE BEFORE </t>
  </si>
  <si>
    <t xml:space="preserve">ESCAPE - 2020. DRIVER SIDE DOOR MAKING A CLUNKING/ POPPING  SOUND WHEN OPENED AND CLOSED AND WINDOW NOT OPERATING NORMALLY. THE HINGE IS VERY LOOSE.  IT SOUND LIKE THE DOOR IS GOING TO FALL OFF BECAUSE IT DOES NOT CLOSE ALL THE WAY.   THIS IS A SAFETY ISSUE AND FORD SHOULD FIX THIS AT THEIR EXPENSE.   NEVER HAD A CAR WITH THIS ISSUE BEFORE </t>
  </si>
  <si>
    <t>The contact owns a 2020 Ford Escape. The contact stated that while opening the front driver's side door, the door would swing open. The contact stated that the door welds had fractured and were no longer attached to the door frame. Additionally, the front driver's side window would not roll down and the door could no longer be securely locked because of the failure. The vehicle was not yet repaired. The manufacturer and local dealer were notified of the failure. The failure mileage was 50,000.</t>
  </si>
  <si>
    <t>ESCAPE - 2020. The contact owns a 2020 Ford Escape. The contact stated that while opening the front driver's side door, the door would swing open. The contact stated that the door welds had fractured and were no longer attached to the door frame. Additionally, the front driver's side window would not roll down and the door could no longer be securely locked because of the failure. The vehicle was not yet repaired. The manufacturer and local dealer were notified of the failure. The failure mileage was 50,000.</t>
  </si>
  <si>
    <t>1FMCU9JA7PU</t>
  </si>
  <si>
    <t>After the vehicle sits idle for about two contiguous days and you open the driver's door, there are not lights on inside or outside. Normally when you open the driver's door, the center dash and console light up as well as the ambient lighting in various areas of the interior.  There is no mention of the 'battery deep sleep' anywhere in the online user manual for a non electric vehicle (ICE).  Entering a dark interior in the middle of the night creates the potential for a slip and fall accident. Not to mention contact with kees and the dash or the door opening and the side of the head when trying to get situated behind the steering wheel.</t>
  </si>
  <si>
    <t>ESCAPE - 2023. After the vehicle sits idle for about two contiguous days and you open the driver's door, there are not lights on inside or outside. Normally when you open the driver's door, the center dash and console light up as well as the ambient lighting in various areas of the interior.  There is no mention of the 'battery deep sleep' anywhere in the online user manual for a non electric vehicle (ICE).  Entering a dark interior in the middle of the night creates the potential for a slip and fall accident. Not to mention contact with kees and the dash or the door opening and the side of the head when trying to get situated behind the steering wheel.</t>
  </si>
  <si>
    <t>The contact owns a 2017 Ford Mustang. The contact stated that the passengerâ€™s side door independently opened while driving at highway speeds. The vehicle was taken to a dealer where he was informed that there were no recalls on the vehicle. The contact linked the failure to NHTSA Campaign Number: 17V168000 (Latches/Locks/Linkages) however, the VIN was not included in the recall. The manufacturer was not notified of the failure. The vehicle was not repaired. The failure mileage was approximately 86,000.</t>
  </si>
  <si>
    <t>MUSTANG - 2017. The contact owns a 2017 Ford Mustang. The contact stated that the passengerâ€™s side door independently opened while driving at highway speeds. The vehicle was taken to a dealer where he was informed that there were no recalls on the vehicle. The contact linked the failure to NHTSA Campaign Number: 17V168000 (Latches/Locks/Linkages) however, the VIN was not included in the recall. The manufacturer was not notified of the failure. The vehicle was not repaired. The failure mileage was approximately 86,000.</t>
  </si>
  <si>
    <t xml:space="preserve">While driving on the freeway, the windshield trim panel on the passenger side detached, lifted, and folded about 2/3 of the way up the panel. The detached portion then banged against the roof of the vehicle, door, and front passenger window until it snapped and flew off.   It put us and other motorists in danger. </t>
  </si>
  <si>
    <t xml:space="preserve">EXPLORER - 2015. While driving on the freeway, the windshield trim panel on the passenger side detached, lifted, and folded about 2/3 of the way up the panel. The detached portion then banged against the roof of the vehicle, door, and front passenger window until it snapped and flew off.   It put us and other motorists in danger. </t>
  </si>
  <si>
    <t>1FMCU9G65MU</t>
  </si>
  <si>
    <t>Driver door popping do to spot welds broke on door check/limiter</t>
  </si>
  <si>
    <t>ESCAPE - 2021. Driver door popping do to spot welds broke on door check/limiter</t>
  </si>
  <si>
    <t>Driver-side A-pillar trim piece broke and partially detached from vehicle while driving on an interstate (appx 70mph). Initially, one small and quick pop noise was heard, but the sound came from outside and it was assumed it was road debris. Approximately 15 seconds later, the left A-pillar trim piece suddenly partially detached from the body of the car in such a fashion that the bottom clip was broken, but still attached only by a weak bond to the rubber seal beneath the trim piece and the top of the trim piece was sticking away from the vehicle by approximately six to eight inches. We immediately pulled off to the side of the interstate and the A-pillar trim piece was debonded from the rubber seal by a gentle pull. Had this weak bond with the rubber seal not been there, the entire A-pillar trim piece could have easily completely detached and become a hazard to other vehicles traveling on the interstate, potentially flying off and hitting another vehicle or puncturing a tire. There were no previous signs of wear, damage, or malfunction to the A-pillar trim piece. This incident is not reproducible, and was not inspected by any outside party. The broken A-pillar trim piece and pictures of the failed attachments are available for inspection upon request.</t>
  </si>
  <si>
    <t>EXPLORER - 2013. Driver-side A-pillar trim piece broke and partially detached from vehicle while driving on an interstate (appx 70mph). Initially, one small and quick pop noise was heard, but the sound came from outside and it was assumed it was road debris. Approximately 15 seconds later, the left A-pillar trim piece suddenly partially detached from the body of the car in such a fashion that the bottom clip was broken, but still attached only by a weak bond to the rubber seal beneath the trim piece and the top of the trim piece was sticking away from the vehicle by approximately six to eight inches. We immediately pulled off to the side of the interstate and the A-pillar trim piece was debonded from the rubber seal by a gentle pull. Had this weak bond with the rubber seal not been there, the entire A-pillar trim piece could have easily completely detached and become a hazard to other vehicles traveling on the interstate, potentially flying off and hitting another vehicle or puncturing a tire. There were no previous signs of wear, damage, or malfunction to the A-pillar trim piece. This incident is not reproducible, and was not inspected by any outside party. The broken A-pillar trim piece and pictures of the failed attachments are available for inspection upon request.</t>
  </si>
  <si>
    <t xml:space="preserve">My ford has been in no accidents or anything.   One day the door started creaking. Making a CHUNK noise. After a few days of use there was a loud crack and you can see the weld spots have fallen out and the door no longer sits flush.   It's the door, it won't close properly that seems like a safety risk.  The door is literally falling off.   Ford inspected and told me the price to fix would be 4500 bucks.   No warnings. </t>
  </si>
  <si>
    <t xml:space="preserve">ESCAPE - 2020. My ford has been in no accidents or anything.   One day the door started creaking. Making a CHUNK noise. After a few days of use there was a loud crack and you can see the weld spots have fallen out and the door no longer sits flush.   It's the door, it won't close properly that seems like a safety risk.  The door is literally falling off.   Ford inspected and told me the price to fix would be 4500 bucks.   No warnings. </t>
  </si>
  <si>
    <t>On the 19th of September, 2023 I took my 2020 Ford Escape SE FWD 4-door, 3.1 into Zeck Ford, 4501 4th Trafficway, Leavenworth 66048 to have my driverâ€™s door fixed that was making the Snaping, Popping and Snaping sounds.  Also, the driverâ€™s door window would not roll-up or roll-down. Escape vehicles exhibit cracks or broken spot welds in the left front door at the check arm attachment point in the door assembly and the cost was $2,515.94 to repair my Escape by replacing the whole driverâ€™s door.</t>
  </si>
  <si>
    <t>ESCAPE - 2020. On the 19th of September, 2023 I took my 2020 Ford Escape SE FWD 4-door, 3.1 into Zeck Ford, 4501 4th Trafficway, Leavenworth 66048 to have my driverâ€™s door fixed that was making the Snaping, Popping and Snaping sounds.  Also, the driverâ€™s door window would not roll-up or roll-down. Escape vehicles exhibit cracks or broken spot welds in the left front door at the check arm attachment point in the door assembly and the cost was $2,515.94 to repair my Escape by replacing the whole driverâ€™s door.</t>
  </si>
  <si>
    <t xml:space="preserve">The passenger side windshield panel trim flew off my car, at 60 mph. 6-8 months ago, the driver side windshield panel trim did the exact same thing at the exact same mph. This is absolutely ABSURD that Ford has not issued a recall for this. </t>
  </si>
  <si>
    <t xml:space="preserve">EXPLORER - 2013. The passenger side windshield panel trim flew off my car, at 60 mph. 6-8 months ago, the driver side windshield panel trim did the exact same thing at the exact same mph. This is absolutely ABSURD that Ford has not issued a recall for this. </t>
  </si>
  <si>
    <t xml:space="preserve">Outer windshield guide/protector cracked in half and parts flew off while driving on highway around 60MPH. </t>
  </si>
  <si>
    <t xml:space="preserve">EXPLORER - 2017. Outer windshield guide/protector cracked in half and parts flew off while driving on highway around 60MPH. </t>
  </si>
  <si>
    <t>The driver's side exterior windshield moulding detached from the vehicle traveling at interstate speed (75 mph) and struck the driver's door above the window.  The apparent cause of detachment was failure of the retaining clips and adhesive that holds the external piece to the internal rubber moulding.</t>
  </si>
  <si>
    <t>EXPLORER - 2019. The driver's side exterior windshield moulding detached from the vehicle traveling at interstate speed (75 mph) and struck the driver's door above the window.  The apparent cause of detachment was failure of the retaining clips and adhesive that holds the external piece to the internal rubber moulding.</t>
  </si>
  <si>
    <t xml:space="preserve">Driver Side Door when opened makes loud Popping noise and doesn't want to shut properly and doesn't latch completely.  It appears that the spot welds in the check arm for the front doors are failing.    </t>
  </si>
  <si>
    <t xml:space="preserve">ESCAPE - 2020. Driver Side Door when opened makes loud Popping noise and doesn't want to shut properly and doesn't latch completely.  It appears that the spot welds in the check arm for the front doors are failing.    </t>
  </si>
  <si>
    <t>1FM5K7D81DG</t>
  </si>
  <si>
    <t>I was driving down the interstate and heard a very loud bang, we thought someone had shot at the vehicle. It scared me and I swerved off the highway almost hitting the sidewall. The car behind me went off the road also. I went to check on them and their windshield was busted as well. It was dark out, and we knew something hit us, but we couldn't figure out what it was. When I woke up the next morning, I noticed the windshield trim was missing. It had flown off and hit the car behind me.  Called the dealership and said it's a known issue but no recall on it. This could've killed me and my kids or the people behind me. The fact that it's a known issue and not rectified scares me.</t>
  </si>
  <si>
    <t>EXPLORER - 2013. I was driving down the interstate and heard a very loud bang, we thought someone had shot at the vehicle. It scared me and I swerved off the highway almost hitting the sidewall. The car behind me went off the road also. I went to check on them and their windshield was busted as well. It was dark out, and we knew something hit us, but we couldn't figure out what it was. When I woke up the next morning, I noticed the windshield trim was missing. It had flown off and hit the car behind me.  Called the dealership and said it's a known issue but no recall on it. This could've killed me and my kids or the people behind me. The fact that it's a known issue and not rectified scares me.</t>
  </si>
  <si>
    <t>The spot welds on the driver's side door check are broken. The window will go down. Door is hard to shut.</t>
  </si>
  <si>
    <t>ESCAPE - 2020. The spot welds on the driver's side door check are broken. The window will go down. Door is hard to shut.</t>
  </si>
  <si>
    <t>Driver side door spot weld broke</t>
  </si>
  <si>
    <t>ESCAPE - 2020. Driver side door spot weld broke</t>
  </si>
  <si>
    <t>1FA6P0HD7F5</t>
  </si>
  <si>
    <t xml:space="preserve">Trunk unlatching on its own. Sometimes while in traffic. </t>
  </si>
  <si>
    <t xml:space="preserve">FUSION - 2015. Trunk unlatching on its own. Sometimes while in traffic. </t>
  </si>
  <si>
    <t>Driver side door makes an unusual sound when opened all the way. Until it got to a point that it makes a popping sound when opened/or closed. The door check bracket is loose. Called the dealership and they said theyâ€™d have to change the entire door?? That would cost thousands of dollars for something thatâ€™s out my control. This has to be investigated and recalled for free. Iâ€™m very concerned that this would eventually cause my car door to fall off while driving. God forbid!</t>
  </si>
  <si>
    <t>ESCAPE - 2020. Driver side door makes an unusual sound when opened all the way. Until it got to a point that it makes a popping sound when opened/or closed. The door check bracket is loose. Called the dealership and they said theyâ€™d have to change the entire door?? That would cost thousands of dollars for something thatâ€™s out my control. This has to be investigated and recalled for free. Iâ€™m very concerned that this would eventually cause my car door to fall off while driving. God forbid!</t>
  </si>
  <si>
    <t>The contact owns a 2020 Ford Escape. The contact stated that upon entering the vehicle, she heard an abnormal clicking sound coming from the driver's side door. The vehicle was not taken to the dealer or an independent mechanic. The vehicle was not repaired. After investigating the failure, the contact related it to NHTSA Action Number: PE23013. The manufacturer was notified of the failure, and a case was opened. The failure mileage was 15,600.</t>
  </si>
  <si>
    <t>ESCAPE - 2020. The contact owns a 2020 Ford Escape. The contact stated that upon entering the vehicle, she heard an abnormal clicking sound coming from the driver's side door. The vehicle was not taken to the dealer or an independent mechanic. The vehicle was not repaired. After investigating the failure, the contact related it to NHTSA Action Number: PE23013. The manufacturer was notified of the failure, and a case was opened. The failure mileage was 15,600.</t>
  </si>
  <si>
    <t xml:space="preserve">Driver side windshield trim came off while driving on freeway at 70mph We saw something fly off and pulled over to check and the trim was gone  Donâ€™t know what happened to trim, praying it didnâ€™t damage anyone elseâ€™s car or cause an accident </t>
  </si>
  <si>
    <t xml:space="preserve">EXPLORER - 2017. Driver side windshield trim came off while driving on freeway at 70mph We saw something fly off and pulled over to check and the trim was gone  Donâ€™t know what happened to trim, praying it didnâ€™t damage anyone elseâ€™s car or cause an accident </t>
  </si>
  <si>
    <t>1FMCU9H93MU</t>
  </si>
  <si>
    <t xml:space="preserve">Upon opening the driver side door there was a pop.  Every time the door has been opened to appx 50% full width the same popping noise occurs. The weld is popped in the hinge but this is not visible without taking the door apart.  The door will close properly and the window works at this time.   </t>
  </si>
  <si>
    <t xml:space="preserve">ESCAPE - 2021. Upon opening the driver side door there was a pop.  Every time the door has been opened to appx 50% full width the same popping noise occurs. The weld is popped in the hinge but this is not visible without taking the door apart.  The door will close properly and the window works at this time.   </t>
  </si>
  <si>
    <t>The contact owns a 2016 Ford Explorer. The contact stated that after it had rained, water entered the vehicle through the sunroof and would accumulate inside the roof of the vehicle. While coming to a stop while driving, the water would flow to the front of the vehicle and leak inside the cabin through the ceiling light console. The contact had taken the vehicle to a dealer on multiple occasions where they replaced the flooring and the sunroof; however, the failure returned after each repair. The vehicle was also taken to an independent mechanic where the contact was informed that the drain tube inside the sunroof had become clogged which resulted in water accumulation inside the vehicle. The manufacturer was notified of the failure but offered no assistance. The contact was referred to the NHTSA Hotline. The vehicle was not repaired. The failure mileage was unknown.</t>
  </si>
  <si>
    <t>EXPLORER - 2016. The contact owns a 2016 Ford Explorer. The contact stated that after it had rained, water entered the vehicle through the sunroof and would accumulate inside the roof of the vehicle. While coming to a stop while driving, the water would flow to the front of the vehicle and leak inside the cabin through the ceiling light console. The contact had taken the vehicle to a dealer on multiple occasions where they replaced the flooring and the sunroof; however, the failure returned after each repair. The vehicle was also taken to an independent mechanic where the contact was informed that the drain tube inside the sunroof had become clogged which resulted in water accumulation inside the vehicle. The manufacturer was notified of the failure but offered no assistance. The contact was referred to the NHTSA Hotline. The vehicle was not repaired. The failure mileage was unknown.</t>
  </si>
  <si>
    <t>The driver door spot welds for the support arm broke. The door would not close. The dealer said it is not covered by Ford. I called Ford customer satisfaction. Case CAS45401361. Have an appointment for October 9th. Can you help?</t>
  </si>
  <si>
    <t>ESCAPE - 2020. The driver door spot welds for the support arm broke. The door would not close. The dealer said it is not covered by Ford. I called Ford customer satisfaction. Case CAS45401361. Have an appointment for October 9th. Can you help?</t>
  </si>
  <si>
    <t>Driver side door has started to make a popping sound when opening and closing.  It appears this is coming from inside the door at the door limiter.  I am fearing this part could potentially fully break and become unfunctional causing door to pop open and cause potential injury to myself or other drivers on the roadways.  Research has shown this is a consistent problem with this year and model vehicle.</t>
  </si>
  <si>
    <t>ESCAPE - 2020. Driver side door has started to make a popping sound when opening and closing.  It appears this is coming from inside the door at the door limiter.  I am fearing this part could potentially fully break and become unfunctional causing door to pop open and cause potential injury to myself or other drivers on the roadways.  Research has shown this is a consistent problem with this year and model vehicle.</t>
  </si>
  <si>
    <t>The spot welds on the check hinge for the driver door are broken.  Door is having issues opening and closing and the glass window will not come down.</t>
  </si>
  <si>
    <t>ESCAPE - 2020. The spot welds on the check hinge for the driver door are broken.  Door is having issues opening and closing and the glass window will not come down.</t>
  </si>
  <si>
    <t xml:space="preserve">A weld in the driver-side door failed rendering the door nonfunctional and making it difficult to safely exit the car and creating a concern that the door may not provide proper protection.  The weld failure was not due to an accident for any misuse.  Personnel in the Ford service department and body shop were very familiar with this problem due to other similar cases.  Ford corporate is reluctant to acknowledge or address the problem, stating that the NHTSA has not required a recall.  As a senior citizen I should not be expected to climb through my vehicle to exit my vehicle safely and I should have confidence that the door will protect me.  The failure of the weld requires the entire door to be replaced at a cost of $2000.  Welding is the basic blocking and tackling of car building and Ford has been welding car bodies for over 100 years so there is no excuse.  </t>
  </si>
  <si>
    <t xml:space="preserve">ESCAPE - 2020. A weld in the driver-side door failed rendering the door nonfunctional and making it difficult to safely exit the car and creating a concern that the door may not provide proper protection.  The weld failure was not due to an accident for any misuse.  Personnel in the Ford service department and body shop were very familiar with this problem due to other similar cases.  Ford corporate is reluctant to acknowledge or address the problem, stating that the NHTSA has not required a recall.  As a senior citizen I should not be expected to climb through my vehicle to exit my vehicle safely and I should have confidence that the door will protect me.  The failure of the weld requires the entire door to be replaced at a cost of $2000.  Welding is the basic blocking and tackling of car building and Ford has been welding car bodies for over 100 years so there is no excuse.  </t>
  </si>
  <si>
    <t>The contact owns a 2014 Ford transit Connect. The contact received notification of NHTSA Campaign Number: 23V502000 (Latches, Locks, Linkages) however, the part to do the recall repair was not yet available. The contact stated that the manufacturer had exceeded a reasonable amount of time for the recall repair. The contact stated that while entering the vehicle and closing the front driver's side door, the door failed to latch securely. The dealer was made aware of the failure and confirmed that parts were not yet available. The vehicle was not repaired. The manufacturer was made aware of the failure. The failure mileage was approximately 155,000. VIN tool confirms parts not available.</t>
  </si>
  <si>
    <t>TRANSIT CONNECT - 2014. The contact owns a 2014 Ford transit Connect. The contact received notification of NHTSA Campaign Number: 23V502000 (Latches, Locks, Linkages) however, the part to do the recall repair was not yet available. The contact stated that the manufacturer had exceeded a reasonable amount of time for the recall repair. The contact stated that while entering the vehicle and closing the front driver's side door, the door failed to latch securely. The dealer was made aware of the failure and confirmed that parts were not yet available. The vehicle was not repaired. The manufacturer was made aware of the failure. The failure mileage was approximately 155,000. VIN tool confirms parts not available.</t>
  </si>
  <si>
    <t>My driver side door all of a sudden started making popping sounds when opening and closing. Got to the point where I could not close the door.  I had to disarm the mechanism that was popping.  I did a little research and I was able to see the rivets that hold the arm had pulled through the door panel thus causing the arm not to work properly.  I am just over the 36,000 mile warranty so will not fall under the warranty. Because I had to disarm this mechanism to be able to shut my door I have no protection to protect the door from over opening and causing more damage.  I also see there have been several other complaints of Escape owners having the same issue.</t>
  </si>
  <si>
    <t>ESCAPE - 2020. My driver side door all of a sudden started making popping sounds when opening and closing. Got to the point where I could not close the door.  I had to disarm the mechanism that was popping.  I did a little research and I was able to see the rivets that hold the arm had pulled through the door panel thus causing the arm not to work properly.  I am just over the 36,000 mile warranty so will not fall under the warranty. Because I had to disarm this mechanism to be able to shut my door I have no protection to protect the door from over opening and causing more damage.  I also see there have been several other complaints of Escape owners having the same issue.</t>
  </si>
  <si>
    <t>1FMCU9J94LU</t>
  </si>
  <si>
    <t>The contact owns a 2020 Ford Escape. The contact stated that while opening the front driverâ€™s side door, she noticed that the door weld had fractured. The contact also stated that the front driverâ€™s side window failed to roll down and was difficult to roll up. The vehicle was taken to the dealer where it was diagnosed that the door needed to be replaced. The vehicle was no repaired. The manufacturer was notified of the failure and the contact was provided a case number then advised to contact the NHTSA Hotline. The failure mileage was approximately 47,000.</t>
  </si>
  <si>
    <t>Jarrett Scott Ford of Plant Ci</t>
  </si>
  <si>
    <t>ESCAPE - 2020. The contact owns a 2020 Ford Escape. The contact stated that while opening the front driverâ€™s side door, she noticed that the door weld had fractured. The contact also stated that the front driverâ€™s side window failed to roll down and was difficult to roll up. The vehicle was taken to the dealer where it was diagnosed that the door needed to be replaced. The vehicle was no repaired. The manufacturer was notified of the failure and the contact was provided a case number then advised to contact the NHTSA Hotline. The failure mileage was approximately 47,000.</t>
  </si>
  <si>
    <t xml:space="preserve">Driving down the highway last night and passenger side windshield pillar cover flew off. Don't know what effect it may have had on any vehicles behind us. </t>
  </si>
  <si>
    <t xml:space="preserve">EXPLORER - 2017. Driving down the highway last night and passenger side windshield pillar cover flew off. Don't know what effect it may have had on any vehicles behind us. </t>
  </si>
  <si>
    <t>1FMCU0F60MU</t>
  </si>
  <si>
    <t xml:space="preserve">The door weld seems to have come off and causes the door to not latch properly and I cannot roll my window down this is a problem on both driver and passenger side. It appears there is a loose weld in the doors. </t>
  </si>
  <si>
    <t xml:space="preserve">ESCAPE - 2021. The door weld seems to have come off and causes the door to not latch properly and I cannot roll my window down this is a problem on both driver and passenger side. It appears there is a loose weld in the doors. </t>
  </si>
  <si>
    <t>The contact owns a 2016 Ford Fusion. The contact stated that the front driverâ€™s side door failed to latch as designed. The vehicle was not diagnosed or repaired by an independent mechanic or dealer. The manufacturer was not made aware of the failure. The failure mileage was approximately 81,059.</t>
  </si>
  <si>
    <t>FUSION - 2016. The contact owns a 2016 Ford Fusion. The contact stated that the front driverâ€™s side door failed to latch as designed. The vehicle was not diagnosed or repaired by an independent mechanic or dealer. The manufacturer was not made aware of the failure. The failure mileage was approximately 81,059.</t>
  </si>
  <si>
    <t>While driving normal highway speeds my driver side windshield trim piece flew off. This is not safe as now I am worried that the passenger side will do it next.</t>
  </si>
  <si>
    <t>EXPLORER - 2013. While driving normal highway speeds my driver side windshield trim piece flew off. This is not safe as now I am worried that the passenger side will do it next.</t>
  </si>
  <si>
    <t>The contact owns a 2020 Ford Escape. The contact stated that the front driver's side door was very difficult to open and close. Additionally, there was a loud clicking sound when opening and closing the door. Also, the front driverâ€™s side window would not roll down and the door weld was fractured. The cause of the failure was not determined. The manufacturer and local dealer were notified of the failure, but no assistance was offered. The failure mileage was 60,000.</t>
  </si>
  <si>
    <t>Koons Ford of Baltimore</t>
  </si>
  <si>
    <t>ESCAPE - 2020. The contact owns a 2020 Ford Escape. The contact stated that the front driver's side door was very difficult to open and close. Additionally, there was a loud clicking sound when opening and closing the door. Also, the front driverâ€™s side window would not roll down and the door weld was fractured. The cause of the failure was not determined. The manufacturer and local dealer were notified of the failure, but no assistance was offered. The failure mileage was 60,000.</t>
  </si>
  <si>
    <t>The contact owns a 2020 Ford Escape Hybrid. The contact stated that after he opened the front driverâ€™s side door, he heard a clicking sound upon closing the door. The contact then stated that he noticed that the front driverâ€™s side door hinge had detached from the door and the door welds had fractured. Additionally, the contact stated that he had to hold the front driverâ€™s side door while driving to his residence. The contact then stated that he had to dismantle the front driverâ€™s side door to be able to safely drive the vehicle. The vehicle was taken to the dealer where it was diagnosed that the door needed to be replaced. The vehicle was not repaired. The manufacturer was notified of the failure and the contact was informed that the vehicle mileage was over the warrant and provided a case number. The failure mileage was approximately 41,000. The VIN was unavailable.</t>
  </si>
  <si>
    <t>Uptown Ford Lincoln</t>
  </si>
  <si>
    <t>ESCAPE HYBRID - 2020. The contact owns a 2020 Ford Escape Hybrid. The contact stated that after he opened the front driverâ€™s side door, he heard a clicking sound upon closing the door. The contact then stated that he noticed that the front driverâ€™s side door hinge had detached from the door and the door welds had fractured. Additionally, the contact stated that he had to hold the front driverâ€™s side door while driving to his residence. The contact then stated that he had to dismantle the front driverâ€™s side door to be able to safely drive the vehicle. The vehicle was taken to the dealer where it was diagnosed that the door needed to be replaced. The vehicle was not repaired. The manufacturer was notified of the failure and the contact was informed that the vehicle mileage was over the warrant and provided a case number. The failure mileage was approximately 41,000. The VIN was unavailable.</t>
  </si>
  <si>
    <t>The contact owns a 2020 Ford Escape. The contact stated while opening the front driver's side door, there was a loud cracking sound, and the door became difficult to open or close. The cause of the failure was not yet determined. The local dealer was contacted and informed the contact that the door needed to be replaced. The vehicle was not repaired. The manufacturer was notified of the failure, but no assistance was offered. The failure mileage was 37,765.</t>
  </si>
  <si>
    <t>ESCAPE - 2020. The contact owns a 2020 Ford Escape. The contact stated while opening the front driver's side door, there was a loud cracking sound, and the door became difficult to open or close. The cause of the failure was not yet determined. The local dealer was contacted and informed the contact that the door needed to be replaced. The vehicle was not repaired. The manufacturer was notified of the failure, but no assistance was offered. The failure mileage was 37,765.</t>
  </si>
  <si>
    <t>1FM5K8D85EG</t>
  </si>
  <si>
    <t xml:space="preserve">The driver side windshield bar is slowly detaching.  The plastic frame between the door and windshield.  Also the rubber is coming off.  At some point this will completely detach possibly while in movement and could cause a severe wreck if on highway.  I've notice this defect on many Ford Explorers.  This safety issue needs immediate attention before an accident occurs due to Ford's improper engineering.  Even though this is a 2014 I've only put 48,000 miles on the vehicle.  </t>
  </si>
  <si>
    <t xml:space="preserve">EXPLORER - 2014. The driver side windshield bar is slowly detaching.  The plastic frame between the door and windshield.  Also the rubber is coming off.  At some point this will completely detach possibly while in movement and could cause a severe wreck if on highway.  I've notice this defect on many Ford Explorers.  This safety issue needs immediate attention before an accident occurs due to Ford's improper engineering.  Even though this is a 2014 I've only put 48,000 miles on the vehicle.  </t>
  </si>
  <si>
    <t>The contact owns a 2016 Ford F-150. The contact stated while driving 15 MPH, the tailgate opened independently and damaged the rear taillights. The vehicle was not taken to the dealer or an independent mechanic. The vehicle was not repaired. After investigating the failure, the contact related the failure to NHTSA Campaign Number: 17V652000 (Latches/Locks/Linkages), and the VIN was included, but the repair had already been completed. The manufacturer was notified of the failure but referred the contact to the NHTSA hotline for assistance. The failure mileage was 95,000.</t>
  </si>
  <si>
    <t>F-150 - 2016. The contact owns a 2016 Ford F-150. The contact stated while driving 15 MPH, the tailgate opened independently and damaged the rear taillights. The vehicle was not taken to the dealer or an independent mechanic. The vehicle was not repaired. After investigating the failure, the contact related the failure to NHTSA Campaign Number: 17V652000 (Latches/Locks/Linkages), and the VIN was included, but the repair had already been completed. The manufacturer was notified of the failure but referred the contact to the NHTSA hotline for assistance. The failure mileage was 95,000.</t>
  </si>
  <si>
    <t xml:space="preserve">Panoramic sun roof sticks or wont open. I went to open it and heard a crack. It looked like the arm cracked. I taped it up because of the rain and now I am trying to fix it myself before the rain starts again. It has had many issues since I bought the vehicle brand new in 2015. I have never asked anyone to look at it because every experience I have had with this truck at the dealership has been very bad. The sunroof has been broken for about 9 months now. I found an online ford forum as I was searching on how to repair this and found out there are many more of us with the same issue. That is how I learned about this website. I never knew I could report an issue, and there have been many with this truck. </t>
  </si>
  <si>
    <t xml:space="preserve">F-150 - 2015. Panoramic sun roof sticks or wont open. I went to open it and heard a crack. It looked like the arm cracked. I taped it up because of the rain and now I am trying to fix it myself before the rain starts again. It has had many issues since I bought the vehicle brand new in 2015. I have never asked anyone to look at it because every experience I have had with this truck at the dealership has been very bad. The sunroof has been broken for about 9 months now. I found an online ford forum as I was searching on how to repair this and found out there are many more of us with the same issue. That is how I learned about this website. I never knew I could report an issue, and there have been many with this truck. </t>
  </si>
  <si>
    <t>The contact owns a 2018 Ford Mustang. The contact stated that while driving at an undisclosed speed, the front passenger door opened independently.  The contact stated that the failure had occurred about six times while he was driving. The contact stated that he contacted the dealer by phone and was advised that the program that covered the failure was 21N10 which had expired two days prior to his phone call.  The vehicle was not diagnosed or repaired by an independent mechanic or dealer. The manufacturer was not made aware of the failure. The failure mileage was approximately 66,000.</t>
  </si>
  <si>
    <t>MUSTANG - 2018. The contact owns a 2018 Ford Mustang. The contact stated that while driving at an undisclosed speed, the front passenger door opened independently.  The contact stated that the failure had occurred about six times while he was driving. The contact stated that he contacted the dealer by phone and was advised that the program that covered the failure was 21N10 which had expired two days prior to his phone call.  The vehicle was not diagnosed or repaired by an independent mechanic or dealer. The manufacturer was not made aware of the failure. The failure mileage was approximately 66,000.</t>
  </si>
  <si>
    <t>1FMEE5DP5ML</t>
  </si>
  <si>
    <t>The wiper will work for about 20 minutes. the slow to a very slow intermittent wipe no matter the rain amount.  Once this has started you can adjust the speed of the wiper and it will work for about 30 seconds the fall back into the slow intermittent wipe. I took it to the dealer, and they said the wipers were working normally, even though I have a video of the issue happening.  There are no indications of a malfunction on the dashboard.</t>
  </si>
  <si>
    <t>BRONCO - 2021. The wiper will work for about 20 minutes. the slow to a very slow intermittent wipe no matter the rain amount.  Once this has started you can adjust the speed of the wiper and it will work for about 30 seconds the fall back into the slow intermittent wipe. I took it to the dealer, and they said the wipers were working normally, even though I have a video of the issue happening.  There are no indications of a malfunction on the dashboard.</t>
  </si>
  <si>
    <t>1FATP8EM9H5</t>
  </si>
  <si>
    <t>Passenger door came unlatched on the highway going approximately 70 mph once on 10/6/2023 and again the next day on 10/7/2023. First, the driver heard the door click and then hear wind and then the door ajar alert sounded on the dashboard.</t>
  </si>
  <si>
    <t>MUSTANG - 2017. Passenger door came unlatched on the highway going approximately 70 mph once on 10/6/2023 and again the next day on 10/7/2023. First, the driver heard the door click and then hear wind and then the door ajar alert sounded on the dashboard.</t>
  </si>
  <si>
    <t>2FMDK3GC3DB</t>
  </si>
  <si>
    <t xml:space="preserve">Back left door(rear driver) ajar when door is clearly closed. </t>
  </si>
  <si>
    <t xml:space="preserve">EDGE - 2013. Back left door(rear driver) ajar when door is clearly closed. </t>
  </si>
  <si>
    <t>Driver side Door hinge of my 2020 ford escape is starting to pull off the door spot welds</t>
  </si>
  <si>
    <t>ESCAPE - 2020. Driver side Door hinge of my 2020 ford escape is starting to pull off the door spot welds</t>
  </si>
  <si>
    <t>1FMCU0F74GU</t>
  </si>
  <si>
    <t>Rear door inner panels will not allow the doors to be opened. I replaced them and it is doing it again. Ford says replace them again and save receipt in case it gets recalled. I can not let my grandchildren or any one else for that matter ride in the back they would be trapped in an accident!!</t>
  </si>
  <si>
    <t>ESCAPE - 2016. Rear door inner panels will not allow the doors to be opened. I replaced them and it is doing it again. Ford says replace them again and save receipt in case it gets recalled. I can not let my grandchildren or any one else for that matter ride in the back they would be trapped in an accident!!</t>
  </si>
  <si>
    <t>Driver's side door the spot welds broke off, door was making a popping sound whenever opened. Driver's side window also wouldn't go down all the way. Took to dealer to check on it and they knew about this issue right away, advised us to take the car to a body shop because we would need a new Driver's side door put on.</t>
  </si>
  <si>
    <t>ESCAPE - 2020. Driver's side door the spot welds broke off, door was making a popping sound whenever opened. Driver's side window also wouldn't go down all the way. Took to dealer to check on it and they knew about this issue right away, advised us to take the car to a body shop because we would need a new Driver's side door put on.</t>
  </si>
  <si>
    <t>Drivers door one day made a popping noise and then was unable to close.  Door hinge issues and ford will not repair without cost although the door has not had any impact, collision or trauma, it just stopped working one day.</t>
  </si>
  <si>
    <t>ESCAPE - 2020. Drivers door one day made a popping noise and then was unable to close.  Door hinge issues and ford will not repair without cost although the door has not had any impact, collision or trauma, it just stopped working one day.</t>
  </si>
  <si>
    <t>The front driver door started to make large popping sounds and becoming difficult to close. The arm inside the door is now loose, grinding, and visibly not connected to the door. The drive window can also not be lowered now.</t>
  </si>
  <si>
    <t>ESCAPE - 2020. The front driver door started to make large popping sounds and becoming difficult to close. The arm inside the door is now loose, grinding, and visibly not connected to the door. The drive window can also not be lowered now.</t>
  </si>
  <si>
    <t>CALLED MY DEALERSHIP FOR MY DOOR PROBLEM, SAYS THERES BEEN ISSUES WITH THE DOOR CHECK , BUT IM A MONTH AND HALF OUT OF WARRANTY AND FORD DOES NOT WANT TO TAKE RESPONSIBILTY FOR THIS PROBLEM THAT SO MANY PEOPLE HAVE WITH THIS... SO I WILL HAVE TO GO PAY FOR THIS ON MY OWN AND GET A RENTAL CAR.. I FEEL AS THOUGH THIS SHOULD BE A RECALL IF SO MANY PEOPLE ARE HAVING THE SAME ISSUE!!!</t>
  </si>
  <si>
    <t>ESCAPE - 2020. CALLED MY DEALERSHIP FOR MY DOOR PROBLEM, SAYS THERES BEEN ISSUES WITH THE DOOR CHECK , BUT IM A MONTH AND HALF OUT OF WARRANTY AND FORD DOES NOT WANT TO TAKE RESPONSIBILTY FOR THIS PROBLEM THAT SO MANY PEOPLE HAVE WITH THIS... SO I WILL HAVE TO GO PAY FOR THIS ON MY OWN AND GET A RENTAL CAR.. I FEEL AS THOUGH THIS SHOULD BE A RECALL IF SO MANY PEOPLE ARE HAVING THE SAME ISSUE!!!</t>
  </si>
  <si>
    <t>The contact owns a 2020 Ford Escape. The contact stated that the front driver's door hinge fractured. The vehicle was taken to the dealer. The vehicle was diagnosed with a fractured door hinge. The door hinge needed to be replaced. The vehicle was not repaired. The manufacturer was made aware of the failure and a case was filed. The failure mileage was approximately 28,608.</t>
  </si>
  <si>
    <t>Abra</t>
  </si>
  <si>
    <t>ESCAPE - 2020. The contact owns a 2020 Ford Escape. The contact stated that the front driver's door hinge fractured. The vehicle was taken to the dealer. The vehicle was diagnosed with a fractured door hinge. The door hinge needed to be replaced. The vehicle was not repaired. The manufacturer was made aware of the failure and a case was filed. The failure mileage was approximately 28,608.</t>
  </si>
  <si>
    <t>1FD8X3H67LE</t>
  </si>
  <si>
    <t>The contact owns a 2020 Ford F-350. The contact stated that door latches on both sides of the truck have failed to properly secure the doors. The contact stated that the doors on both sides of the vehicle would shake while driving at various speeds. The dealer was notified of the failure and was informed that there were no recalls on the vehicle and was out of warranty. The manufacturer was notified of the failure and was referred to the NHTSA Hotline for assistance. The vehicle had yet to be repaired. The failure mileage was unknown.</t>
  </si>
  <si>
    <t>Holman Ford Maple Shade</t>
  </si>
  <si>
    <t>F-350 - 2020. The contact owns a 2020 Ford F-350. The contact stated that door latches on both sides of the truck have failed to properly secure the doors. The contact stated that the doors on both sides of the vehicle would shake while driving at various speeds. The dealer was notified of the failure and was informed that there were no recalls on the vehicle and was out of warranty. The manufacturer was notified of the failure and was referred to the NHTSA Hotline for assistance. The vehicle had yet to be repaired. The failure mileage was unknown.</t>
  </si>
  <si>
    <t>NM0LS6F7XE1</t>
  </si>
  <si>
    <t>The contact owns a 2014 Ford Transit Connect. The contact received notification of NHTSA Campaign Number: 23V502000 (Latches/Locks/Linkages); however, the part to do the recall repair was not yet available.  The contact stated while driving 70 MPH, the front driver's side door unexpectedly opened. There was no warning light illuminated. The contact stated he immediately shut the door closed while depressing the brake pedal; however, the failure recurred several times while driving. The dealer and the manufacturer were not notified of the failure. The vehicle was not diagnosed nor repaired. The contact stated that the manufacturer had exceeded a reasonable amount of time for the recall repair.  The failure mileage was approximately 391,000. VIN tool confirms parts not available.</t>
  </si>
  <si>
    <t>TRANSIT CONNECT - 2014. The contact owns a 2014 Ford Transit Connect. The contact received notification of NHTSA Campaign Number: 23V502000 (Latches/Locks/Linkages); however, the part to do the recall repair was not yet available.  The contact stated while driving 70 MPH, the front driver's side door unexpectedly opened. There was no warning light illuminated. The contact stated he immediately shut the door closed while depressing the brake pedal; however, the failure recurred several times while driving. The dealer and the manufacturer were not notified of the failure. The vehicle was not diagnosed nor repaired. The contact stated that the manufacturer had exceeded a reasonable amount of time for the recall repair.  The failure mileage was approximately 391,000. VIN tool confirms parts not available.</t>
  </si>
  <si>
    <t>1FM5K7DH7HG</t>
  </si>
  <si>
    <t>The contact owns a 2017 Ford Explorer. The contact stated that while driving at an undisclosed speed, the front windshield molding separated and detached from the vehicle.  The vehicle was taken to the dealer where it was informed that the parts needed to complete the repair were out of stock.  The vehicle was not repaired. The manufacturer was made aware of the failure and advised to contact the NHTSA Hotline. The failure mileage was approximately 80,000.</t>
  </si>
  <si>
    <t xml:space="preserve">Upland Ford </t>
  </si>
  <si>
    <t>EXPLORER - 2017. The contact owns a 2017 Ford Explorer. The contact stated that while driving at an undisclosed speed, the front windshield molding separated and detached from the vehicle.  The vehicle was taken to the dealer where it was informed that the parts needed to complete the repair were out of stock.  The vehicle was not repaired. The manufacturer was made aware of the failure and advised to contact the NHTSA Hotline. The failure mileage was approximately 80,000.</t>
  </si>
  <si>
    <t>1FMCU9H91MU</t>
  </si>
  <si>
    <t>The contact owns a 2021 Ford Escape. The contact stated that while parked, the driver's side door hinge had fractured which caused the contact to not be able to open the door or roll the window open. No warning light was illuminated. The vehicle was taken to a Ford dealer to be diagnosed. The contact was informed that the door needed to be replaced.  The manufacturer was made aware of the failure and determined that the VIN was not included in a recall. The failure mileage was approximately 50,000.</t>
  </si>
  <si>
    <t>Jackson Hole Ford</t>
  </si>
  <si>
    <t>WY</t>
  </si>
  <si>
    <t>ESCAPE - 2021. The contact owns a 2021 Ford Escape. The contact stated that while parked, the driver's side door hinge had fractured which caused the contact to not be able to open the door or roll the window open. No warning light was illuminated. The vehicle was taken to a Ford dealer to be diagnosed. The contact was informed that the door needed to be replaced.  The manufacturer was made aware of the failure and determined that the VIN was not included in a recall. The failure mileage was approximately 50,000.</t>
  </si>
  <si>
    <t>1FMCU9GX3EU</t>
  </si>
  <si>
    <t>The contact's daughter owns a 2014 Ford Escape. The contact stated after her daughter had driven and parked the vehicle, the vehicle started overheating and there was steam coming from the cowl. There was no warning light illuminated. The vehicle was taken to two different independent mechanics, where the vehicle was inspected, but the cause of the failure could not be determined. The coolant bypass was replaced; however, the failure persisted. The vehicle was taken to the dealer, who informed the contact that the failure could be related to  NHTSA Campaign Number: 17V209000 (Engine and Engine Cooling); however, the vehicle was not diagnosed nor repaired. Additionally, the contact stated that the front driver's side door failed to close securely. The contact stated that the latch needed to be pushed manually in order to lock the door. The contact related the failure to NHTSA Campaign Number: 20V331000(Latches/Locks/Linkages); however, the VIN was not included. The vehicle was not repaired. The manufacturer was notified of the failure and referred the contact to the NHTSA hotline for assistance. The failure mileage was approximately 85,000.</t>
  </si>
  <si>
    <t>Salem Ford</t>
  </si>
  <si>
    <t>ESCAPE - 2014. The contact's daughter owns a 2014 Ford Escape. The contact stated after her daughter had driven and parked the vehicle, the vehicle started overheating and there was steam coming from the cowl. There was no warning light illuminated. The vehicle was taken to two different independent mechanics, where the vehicle was inspected, but the cause of the failure could not be determined. The coolant bypass was replaced; however, the failure persisted. The vehicle was taken to the dealer, who informed the contact that the failure could be related to  NHTSA Campaign Number: 17V209000 (Engine and Engine Cooling); however, the vehicle was not diagnosed nor repaired. Additionally, the contact stated that the front driver's side door failed to close securely. The contact stated that the latch needed to be pushed manually in order to lock the door. The contact related the failure to NHTSA Campaign Number: 20V331000(Latches/Locks/Linkages); however, the VIN was not included. The vehicle was not repaired. The manufacturer was notified of the failure and referred the contact to the NHTSA hotline for assistance. The failure mileage was approximately 85,000.</t>
  </si>
  <si>
    <t>I recently purchased this Ford Mustang 2016  from a used car dealer and while driving this car couple of times we noticed that the car door got unlatched while driving, it doesn't happen all the time but it happened twice so I started researching and found out that there was a recall for this model but I could get the appointment immediately so by the time I was able to get the appointment the dealer says the recall is expired. I Called the dealer in September of 2023 but I got the appointment on October 9th of 2023. Dealer says recall expired on September 30th 2023. I didn't know that recall's expire at certain period. Please help us so we can drive safe.</t>
  </si>
  <si>
    <t>MUSTANG - 2016. I recently purchased this Ford Mustang 2016  from a used car dealer and while driving this car couple of times we noticed that the car door got unlatched while driving, it doesn't happen all the time but it happened twice so I started researching and found out that there was a recall for this model but I could get the appointment immediately so by the time I was able to get the appointment the dealer says the recall is expired. I Called the dealer in September of 2023 but I got the appointment on October 9th of 2023. Dealer says recall expired on September 30th 2023. I didn't know that recall's expire at certain period. Please help us so we can drive safe.</t>
  </si>
  <si>
    <t>1FTFW1EF8BF</t>
  </si>
  <si>
    <t>The contact owns a 2011 Ford F-150. The contact stated that the check engine warning light was illuminated. Additionally,  the turn signals and the windshield wipers became inoperable. The vehicle was taken to two independent mechanics, who informed the contact that the failure could be related to the body control module (BCM) or to the engine control module (ECM). The dealer was not notified of the failure. The manufacturer was notified of the failure. The vehicle was not repaired. The failure mileage was 192,088.</t>
  </si>
  <si>
    <t>F-150 - 2011. The contact owns a 2011 Ford F-150. The contact stated that the check engine warning light was illuminated. Additionally,  the turn signals and the windshield wipers became inoperable. The vehicle was taken to two independent mechanics, who informed the contact that the failure could be related to the body control module (BCM) or to the engine control module (ECM). The dealer was not notified of the failure. The manufacturer was notified of the failure. The vehicle was not repaired. The failure mileage was 192,088.</t>
  </si>
  <si>
    <t>1FMCU0F6XMU</t>
  </si>
  <si>
    <t>Left door weld broke. Making a popping noise. The window will not go up or down.</t>
  </si>
  <si>
    <t>ESCAPE - 2021. Left door weld broke. Making a popping noise. The window will not go up or down.</t>
  </si>
  <si>
    <t>1FM5K7F80JG</t>
  </si>
  <si>
    <t xml:space="preserve">The windshield trim has come loose &amp; come off on the left side while going down the road. The right side is beginning to do the same thing.  I noticed pieces missing on 10/10/23 &amp; on 10/11/23 a big piece flew off the car as I was driving down the highway. </t>
  </si>
  <si>
    <t xml:space="preserve">EXPLORER - 2018. The windshield trim has come loose &amp; come off on the left side while going down the road. The right side is beginning to do the same thing.  I noticed pieces missing on 10/10/23 &amp; on 10/11/23 a big piece flew off the car as I was driving down the highway. </t>
  </si>
  <si>
    <t xml:space="preserve">The contact owns a 2020 Ford Escape. The contact stated that while getting out of the vehicle, the contact heard an abnormal noise when opening the driver's side door. The door was not able to close anymore. No warning light was illuminated. The vehicle was taken to a dealer to be diagnosed. The contact was informed that the failure was due to the door wield breaking. The vehicle had not been repaired. The manufacturer was made aware of the failure and advised to contact the NHTSA Hotline for assistance. The failure mileage was approximately 47,000.  </t>
  </si>
  <si>
    <t>Towne Ford</t>
  </si>
  <si>
    <t xml:space="preserve">ESCAPE - 2020. The contact owns a 2020 Ford Escape. The contact stated that while getting out of the vehicle, the contact heard an abnormal noise when opening the driver's side door. The door was not able to close anymore. No warning light was illuminated. The vehicle was taken to a dealer to be diagnosed. The contact was informed that the failure was due to the door wield breaking. The vehicle had not been repaired. The manufacturer was made aware of the failure and advised to contact the NHTSA Hotline for assistance. The failure mileage was approximately 47,000.  </t>
  </si>
  <si>
    <t>1FTFW1EG1FK</t>
  </si>
  <si>
    <t>The contact owns a 2015 Ford F-150. The contact stated that the front driver's side door power switch was inoperable.  The contact stated that the failure was intermittent.  The vehicle was taken to the dealer. The vehicle was not diagnosed or repaired by an independent mechanic or dealer. The manufacturer was made aware of the failure. The failure mileage was approximately unknown.</t>
  </si>
  <si>
    <t>Best Ford</t>
  </si>
  <si>
    <t>F-150 - 2015. The contact owns a 2015 Ford F-150. The contact stated that the front driver's side door power switch was inoperable.  The contact stated that the failure was intermittent.  The vehicle was taken to the dealer. The vehicle was not diagnosed or repaired by an independent mechanic or dealer. The manufacturer was made aware of the failure. The failure mileage was approximately unknown.</t>
  </si>
  <si>
    <t xml:space="preserve">The contact owns a 2020 Ford Escape. The contact stated that while opening and closing the front driver's side door a loud popping noise was present and the door would swing open. The vehicle was taken to the local dealer who diagnosed that the door welding had failed and the door needed to be replaced. The contact indicated that the door was previously repaired for the same failure. The vehicle was not yet repaired. The manufacturer was notified of the failure but no assistance was offered.  The failure mileage was 56,000. </t>
  </si>
  <si>
    <t>Uftring Ford</t>
  </si>
  <si>
    <t xml:space="preserve">ESCAPE - 2020. The contact owns a 2020 Ford Escape. The contact stated that while opening and closing the front driver's side door a loud popping noise was present and the door would swing open. The vehicle was taken to the local dealer who diagnosed that the door welding had failed and the door needed to be replaced. The contact indicated that the door was previously repaired for the same failure. The vehicle was not yet repaired. The manufacturer was notified of the failure but no assistance was offered.  The failure mileage was 56,000. </t>
  </si>
  <si>
    <t>The contact owns a 2020 Ford Escape. The contact stated that upon opening the driver's side door, the latch made an abnormal sound. The vehicle was taken to an independent mechanic, who diagnosed a failure with the door check arm. The vehicle was not repaired. After investigating the failure, the contact related it to NHTSA Action NumberÂ PE23013. The manufacturer was not notified of the failure. The failure mileage was 25,000.</t>
  </si>
  <si>
    <t>ESCAPE - 2020. The contact owns a 2020 Ford Escape. The contact stated that upon opening the driver's side door, the latch made an abnormal sound. The vehicle was taken to an independent mechanic, who diagnosed a failure with the door check arm. The vehicle was not repaired. After investigating the failure, the contact related it to NHTSA Action NumberÂ PE23013. The manufacturer was not notified of the failure. The failure mileage was 25,000.</t>
  </si>
  <si>
    <t>from online research, seems to be a common problem with the ford escape. while in normal use the front driver side door check rod failed. the door was very difficult to open after the failure and now no longer closes</t>
  </si>
  <si>
    <t>ESCAPE - 2020. from online research, seems to be a common problem with the ford escape. while in normal use the front driver side door check rod failed. the door was very difficult to open after the failure and now no longer closes</t>
  </si>
  <si>
    <t>NM0GE9F76F1</t>
  </si>
  <si>
    <t>The contact owns a 2015 Ford Transit Connect. The contact received notification of NHTSA Campaign Number: 23V502000 (Latches/Locks/Linkages) however, the part to do the repair was unavailable. The contact stated that when he went to shut the driver's side door during the morning start of the vehicle, the door would not close and lock. The contact drove the vehicle to a dealer who advised that they had not been authorized to perform a repair by the manufacturer. The contact stated that the manufacturer exceeded a reasonable amount of time for the recall repair. The manufacturer was made aware of the issue. The failure mileage was approximately 151,000.Â VIN tool confirms parts not yet available.</t>
  </si>
  <si>
    <t>TRANSIT CONNECT - 2015. The contact owns a 2015 Ford Transit Connect. The contact received notification of NHTSA Campaign Number: 23V502000 (Latches/Locks/Linkages) however, the part to do the repair was unavailable. The contact stated that when he went to shut the driver's side door during the morning start of the vehicle, the door would not close and lock. The contact drove the vehicle to a dealer who advised that they had not been authorized to perform a repair by the manufacturer. The contact stated that the manufacturer exceeded a reasonable amount of time for the recall repair. The manufacturer was made aware of the issue. The failure mileage was approximately 151,000.Â VIN tool confirms parts not yet available.</t>
  </si>
  <si>
    <t>3FA6P0G76GR</t>
  </si>
  <si>
    <t>My driver door lock light will not glow when I lock my vehicle. Transmission is slipping and has a recall on it. Front brakes has a recall.</t>
  </si>
  <si>
    <t>FUSION - 2016. My driver door lock light will not glow when I lock my vehicle. Transmission is slipping and has a recall on it. Front brakes has a recall.</t>
  </si>
  <si>
    <t>The driver's side door has a broke weld - there is an issue that it will not open and close correctly. Also due to the issue the window can not be rolled down which can causes visibility issues when rain or fog conditions are present.   The door can sometimes be latched closed and other times will unlatch on its own. I tried to resolve with Ford but they indicate it is a known issue and will not cover the repair, leaving me to not be able to afford the repair but still in need of using the vehicle.</t>
  </si>
  <si>
    <t>ESCAPE - 2020. The driver's side door has a broke weld - there is an issue that it will not open and close correctly. Also due to the issue the window can not be rolled down which can causes visibility issues when rain or fog conditions are present.   The door can sometimes be latched closed and other times will unlatch on its own. I tried to resolve with Ford but they indicate it is a known issue and will not cover the repair, leaving me to not be able to afford the repair but still in need of using the vehicle.</t>
  </si>
  <si>
    <t>1FTEW1E59JF</t>
  </si>
  <si>
    <t>When parked, l returned to the vehicle to get my wallet, opened the driverâ€™s side door, got the wallet, then locked and closed the door. Suddenly the rear windshield exploded, leaving a gaping hole and shrapnel in the truck bed!</t>
  </si>
  <si>
    <t>F-150 - 2018. When parked, l returned to the vehicle to get my wallet, opened the driverâ€™s side door, got the wallet, then locked and closed the door. Suddenly the rear windshield exploded, leaving a gaping hole and shrapnel in the truck bed!</t>
  </si>
  <si>
    <t>1FM5K8HT0HG</t>
  </si>
  <si>
    <t xml:space="preserve">The passenger side exterior windshield pillar trim piece flew off while driving on I20 west of Dallas Tx. Could have hit the car behind me. </t>
  </si>
  <si>
    <t xml:space="preserve">EXPLORER - 2017. The passenger side exterior windshield pillar trim piece flew off while driving on I20 west of Dallas Tx. Could have hit the car behind me. </t>
  </si>
  <si>
    <t>3FTTW8E91PR</t>
  </si>
  <si>
    <t xml:space="preserve">2023 Ford Maverickâ€™s rear windshield shattered. No reasonable explanation for that to happen.  Could have caused personal injury to driver or passengers.  Reported it to both dealer and Ford customer service representative.  Ford Case Number is 454-673-63. Called State Farm insurance to notify them. Vehicle was in garage and the glass must have shattered sometime in the middle of the night. </t>
  </si>
  <si>
    <t xml:space="preserve">MAVERICK - 2023. 2023 Ford Maverickâ€™s rear windshield shattered. No reasonable explanation for that to happen.  Could have caused personal injury to driver or passengers.  Reported it to both dealer and Ford customer service representative.  Ford Case Number is 454-673-63. Called State Farm insurance to notify them. Vehicle was in garage and the glass must have shattered sometime in the middle of the night. </t>
  </si>
  <si>
    <t>1FA6P8CF4R5</t>
  </si>
  <si>
    <t>The windshield or body seams leak water. There is rust on the interior. Concerns of mold.  Water leaking into brand new vehicle.</t>
  </si>
  <si>
    <t>MUSTANG - 2024. The windshield or body seams leak water. There is rust on the interior. Concerns of mold.  Water leaking into brand new vehicle.</t>
  </si>
  <si>
    <t>C/ZJ - S650N MUSTANG [2024]</t>
  </si>
  <si>
    <t>1FMCU0G69MU</t>
  </si>
  <si>
    <t>Drivers door limiter broke away from the door creating an issue opening and closing the door. Also unable to roll the drivers window down very far.</t>
  </si>
  <si>
    <t>ESCAPE - 2021. Drivers door limiter broke away from the door creating an issue opening and closing the door. Also unable to roll the drivers window down very far.</t>
  </si>
  <si>
    <t>The contact owns a 2017 Ford Escape. The contact stated that the tailgate failed to remain closed. The tailgate also occasionally failed to open as needed. The gate-ajar message was displayed. The local dealer was not contacted. The vehicle was not diagnosed or repaired. The vehicle was taken to an independent mechanic, who was unable to assist. The manufacturer was contacted and referred the contact to the NHTSA Hotline for assistance. The failure mileage was approximately 22,400.</t>
  </si>
  <si>
    <t>ESCAPE - 2017. The contact owns a 2017 Ford Escape. The contact stated that the tailgate failed to remain closed. The tailgate also occasionally failed to open as needed. The gate-ajar message was displayed. The local dealer was not contacted. The vehicle was not diagnosed or repaired. The vehicle was taken to an independent mechanic, who was unable to assist. The manufacturer was contacted and referred the contact to the NHTSA Hotline for assistance. The failure mileage was approximately 22,400.</t>
  </si>
  <si>
    <t>1FMCU0DZ5LU</t>
  </si>
  <si>
    <t xml:space="preserve">Driverâ€™s Door Check Bracket is being stressed. It sounds like it is breaking. Situation has one on very quickly this past week. </t>
  </si>
  <si>
    <t xml:space="preserve">ESCAPE - 2020. Driverâ€™s Door Check Bracket is being stressed. It sounds like it is breaking. Situation has one on very quickly this past week. </t>
  </si>
  <si>
    <t>It started with a creaking sound in the drivers door.  Then three days later the door became very difficult to close.  Took the car to the dealer service department and was told it has a broken spot weld failure that causes the door to be difficult to close and and the window to nor open fully.  It is my understanding that this is a known safety problem with other vehicles reporting the same issue.  My vehicle has only 18472 miles on it and is 3 years, 3 months old, so no longer covered by the warranty.</t>
  </si>
  <si>
    <t>ESCAPE - 2020. It started with a creaking sound in the drivers door.  Then three days later the door became very difficult to close.  Took the car to the dealer service department and was told it has a broken spot weld failure that causes the door to be difficult to close and and the window to nor open fully.  It is my understanding that this is a known safety problem with other vehicles reporting the same issue.  My vehicle has only 18472 miles on it and is 3 years, 3 months old, so no longer covered by the warranty.</t>
  </si>
  <si>
    <t>1FM5K8GT2DG</t>
  </si>
  <si>
    <t>The passenger side front windshield molding blew off during highway driving and almost hit the car traveling behind.</t>
  </si>
  <si>
    <t>EXPLORER - 2013. The passenger side front windshield molding blew off during highway driving and almost hit the car traveling behind.</t>
  </si>
  <si>
    <t>1FMCU0F65MU</t>
  </si>
  <si>
    <t xml:space="preserve">Drivers side front door making creaking noise upon opening and closing. Does not properly close after 3 days since initial noise was noticed. Window does not go down. Believed to be faulty spot weld due to Fords negligence </t>
  </si>
  <si>
    <t xml:space="preserve">ESCAPE - 2021. Drivers side front door making creaking noise upon opening and closing. Does not properly close after 3 days since initial noise was noticed. Window does not go down. Believed to be faulty spot weld due to Fords negligence </t>
  </si>
  <si>
    <t xml:space="preserve">Drivers door spot welds damaged. Door creeks, window does not go down. </t>
  </si>
  <si>
    <t xml:space="preserve">ESCAPE - 2020. Drivers door spot welds damaged. Door creeks, window does not go down. </t>
  </si>
  <si>
    <t xml:space="preserve">Front driver door makes popping sound and window wonâ€™t work. Car is 2020 and dealership is telling me that itâ€™s not covered. </t>
  </si>
  <si>
    <t xml:space="preserve">ESCAPE - 2020. Front driver door makes popping sound and window wonâ€™t work. Car is 2020 and dealership is telling me that itâ€™s not covered. </t>
  </si>
  <si>
    <t>Drivers side door is making a popping sound and piece on the inside part(plate?) of the door is moving when the door closes.  Passenger side has the same part but it does not move or make noise.</t>
  </si>
  <si>
    <t>ESCAPE - 2021. Drivers side door is making a popping sound and piece on the inside part(plate?) of the door is moving when the door closes.  Passenger side has the same part but it does not move or make noise.</t>
  </si>
  <si>
    <t xml:space="preserve">The vehicle's driver's door malfunctioned. It is available for inspection, but I paid to fix it earlier this week out of my pocket. It was confirmed by an auto body repair shop.It has not been inspected by the manufacturer, police, insurance representatives. There was no warning lamps' messages or other symptoms of the problem prior to the failure. The first time it occurred was early last year. It was fixed under the warranty manufacturer twice.The last time it was a week ago, but it was outside the warranty when that occurred.So I paid to fix.  </t>
  </si>
  <si>
    <t xml:space="preserve">ESCAPE - 2020. The vehicle's driver's door malfunctioned. It is available for inspection, but I paid to fix it earlier this week out of my pocket. It was confirmed by an auto body repair shop.It has not been inspected by the manufacturer, police, insurance representatives. There was no warning lamps' messages or other symptoms of the problem prior to the failure. The first time it occurred was early last year. It was fixed under the warranty manufacturer twice.The last time it was a week ago, but it was outside the warranty when that occurred.So I paid to fix.  </t>
  </si>
  <si>
    <t>Driver's door, left front,  check strap broke at weld inside of door. Door pops real loud when you open it.   The door came open today driving down the road I couldn't get it to shut.</t>
  </si>
  <si>
    <t>ESCAPE - 2020. Driver's door, left front,  check strap broke at weld inside of door. Door pops real loud when you open it.   The door came open today driving down the road I couldn't get it to shut.</t>
  </si>
  <si>
    <t>1FM5K8D81KG</t>
  </si>
  <si>
    <t xml:space="preserve">Doing 70 mph and trim along passenger windshield broke in half and flew off </t>
  </si>
  <si>
    <t xml:space="preserve">EXPLORER - 2019. Doing 70 mph and trim along passenger windshield broke in half and flew off </t>
  </si>
  <si>
    <t>The left front door spot welds broke.  Car is under 40,000 miles.  This is NOT a high usage fleet vehicle, but a personal vehicle.  Safety issue: The door does not open properly.  I can no longer get into or out of the car through the left driver door.  In an emergency, it may be impossible to exit the vehicle quickly.   The door does not close properly to lock it. The repair will cost thousands; to replace the entire door and  check arm. The local Ford dealer and an auto body repair shop have confirmed the problem. The Ford Dealership told me that this was a known issue. No prior warning symptoms.  Opened the door one day and it broke.</t>
  </si>
  <si>
    <t>ESCAPE - 2020. The left front door spot welds broke.  Car is under 40,000 miles.  This is NOT a high usage fleet vehicle, but a personal vehicle.  Safety issue: The door does not open properly.  I can no longer get into or out of the car through the left driver door.  In an emergency, it may be impossible to exit the vehicle quickly.   The door does not close properly to lock it. The repair will cost thousands; to replace the entire door and  check arm. The local Ford dealer and an auto body repair shop have confirmed the problem. The Ford Dealership told me that this was a known issue. No prior warning symptoms.  Opened the door one day and it broke.</t>
  </si>
  <si>
    <t>1FTRW08L53K</t>
  </si>
  <si>
    <t xml:space="preserve">Our truck has been great but we have a major problem. It is leaking water when it rains. Getting front floor carpet wet and now it is getting the fuse box wet and causing electrical systems to not work. Like today the odometer won't light up. Also dripping from top of windshield. We are having the windshield and seal replaced on Thursday but the glass company says they can't guarantee m of seal will stop the Problem. He said the drain system was factory installed backwards and it's not draining properly. </t>
  </si>
  <si>
    <t xml:space="preserve">F-150 - 2003. Our truck has been great but we have a major problem. It is leaking water when it rains. Getting front floor carpet wet and now it is getting the fuse box wet and causing electrical systems to not work. Like today the odometer won't light up. Also dripping from top of windshield. We are having the windshield and seal replaced on Thursday but the glass company says they can't guarantee m of seal will stop the Problem. He said the drain system was factory installed backwards and it's not draining properly. </t>
  </si>
  <si>
    <t xml:space="preserve">Both Front windshield trims flew off while driving. Each side different days. On highway driving when saw something fly on side of my vehicle and almost hit vehicle beside me. I was forced to pull over check my vehicle and noticed windshield trim missing. </t>
  </si>
  <si>
    <t xml:space="preserve">EXPLORER - 2016. Both Front windshield trims flew off while driving. Each side different days. On highway driving when saw something fly on side of my vehicle and almost hit vehicle beside me. I was forced to pull over check my vehicle and noticed windshield trim missing. </t>
  </si>
  <si>
    <t>WELDING CONNECTION ON DRIVERS SIDE DOOR HAS COME UNDONE CAUSING A POPPING NOISE AND NOW DAMAGED THE DOOR.</t>
  </si>
  <si>
    <t>ESCAPE - 2020. WELDING CONNECTION ON DRIVERS SIDE DOOR HAS COME UNDONE CAUSING A POPPING NOISE AND NOW DAMAGED THE DOOR.</t>
  </si>
  <si>
    <t>Right side windshield trim panel detached from the car while moving. Had to purchase two different pieces at a cost of approximately $139.00 each. Plus the cost of installation.</t>
  </si>
  <si>
    <t>EXPLORER - 2018. Right side windshield trim panel detached from the car while moving. Had to purchase two different pieces at a cost of approximately $139.00 each. Plus the cost of installation.</t>
  </si>
  <si>
    <t>1FT8W3BTXKE</t>
  </si>
  <si>
    <t xml:space="preserve">Panoramic sunroof suddenly cracks. Contacted Ford dealership and they told me to go through my insurance. I read up on forums on this issue and it is happening to Ford owners with sunroofs. </t>
  </si>
  <si>
    <t xml:space="preserve">F-350 - 2019. Panoramic sunroof suddenly cracks. Contacted Ford dealership and they told me to go through my insurance. I read up on forums on this issue and it is happening to Ford owners with sunroofs. </t>
  </si>
  <si>
    <t>The contact owns a 2017 Ford Explorer. The contact stated that the rubber on the window trim between the passengerâ€™s side front door and windshield had started to separate. One day while driving at highway speeds, the window trim detached from the vehicle. The contact stated that the rubber on the driver side window trim had also started to separate. The contact believed that the panel would also detach. Neither the dealer nor the manufacturer was notified of the failure. The vehicle was not diagnosed or repaired. The failure mileage was unknown.</t>
  </si>
  <si>
    <t>EXPLORER - 2017. The contact owns a 2017 Ford Explorer. The contact stated that the rubber on the window trim between the passengerâ€™s side front door and windshield had started to separate. One day while driving at highway speeds, the window trim detached from the vehicle. The contact stated that the rubber on the driver side window trim had also started to separate. The contact believed that the panel would also detach. Neither the dealer nor the manufacturer was notified of the failure. The vehicle was not diagnosed or repaired. The failure mileage was unknown.</t>
  </si>
  <si>
    <t>The contact owns a 2020 Ford Escape. The contact stated that the driverâ€™s side door had fractured at the hinge towards the bottom of the door. The window failed to go up or down. The vehicle had been taken to the dealer who determined that the door needed to be replaced; however, the vehicle had not been repaired. The manufacturer was aware of the failure and opened a case regarding the failure. The approximate failure mileage was 45,000.</t>
  </si>
  <si>
    <t>Donley Ford of Ashland</t>
  </si>
  <si>
    <t>ESCAPE - 2020. The contact owns a 2020 Ford Escape. The contact stated that the driverâ€™s side door had fractured at the hinge towards the bottom of the door. The window failed to go up or down. The vehicle had been taken to the dealer who determined that the door needed to be replaced; however, the vehicle had not been repaired. The manufacturer was aware of the failure and opened a case regarding the failure. The approximate failure mileage was 45,000.</t>
  </si>
  <si>
    <t>The driver's side door is making noise upon opening and closing.  It is also getting progressively more difficult to get it to close securely.  The Ford dealership took pictures and submitted the issue to Ford but today, October 18, 2023, Ford has refused to cover the cost to repair the door.  Info sent to Ford is attached.    I purchased this new 2020 Ford Escape on March 31, 2021.    It has not been in any type of accident.  I couldn't believe the door was defective so I googled it and found many articles on the potential recall due to the incorrect spot welds in the door.   I went to the dealer and was told that unless there is a recall, chances are this won't be covered because I have 50,000 miles on the odometer.  I drive to Florida, and make lots of long highway trips in my retirement so these are mainly highway miles.  I'd like to take the car again to Florida in January with my wife, daughter and two grandchildren but I can't do that with the door like it is.  I'd like your office to call Bill Brown Ford in Livonia, Michigan, where we purchased the car or Ford Motor Company and encourage them to stand behind their product and provide the cost of this repair.   I am, frankly, amazed that they are not going to make this problem right since it is the result of their faulty workmanship.   Please look into this for me.  Thank you.</t>
  </si>
  <si>
    <t>ESCAPE - 2020. The driver's side door is making noise upon opening and closing.  It is also getting progressively more difficult to get it to close securely.  The Ford dealership took pictures and submitted the issue to Ford but today, October 18, 2023, Ford has refused to cover the cost to repair the door.  Info sent to Ford is attached.    I purchased this new 2020 Ford Escape on March 31, 2021.    It has not been in any type of accident.  I couldn't believe the door was defective so I googled it and found many articles on the potential recall due to the incorrect spot welds in the door.   I went to the dealer and was told that unless there is a recall, chances are this won't be covered because I have 50,000 miles on the odometer.  I drive to Florida, and make lots of long highway trips in my retirement so these are mainly highway miles.  I'd like to take the car again to Florida in January with my wife, daughter and two grandchildren but I can't do that with the door like it is.  I'd like your office to call Bill Brown Ford in Livonia, Michigan, where we purchased the car or Ford Motor Company and encourage them to stand behind their product and provide the cost of this repair.   I am, frankly, amazed that they are not going to make this problem right since it is the result of their faulty workmanship.   Please look into this for me.  Thank you.</t>
  </si>
  <si>
    <t>3LN6L5KU0KR</t>
  </si>
  <si>
    <t>While driving with the doors locked, any passenger is able to open any of the passenger doors while the car is moving.</t>
  </si>
  <si>
    <t>MKZ - 2019. While driving with the doors locked, any passenger is able to open any of the passenger doors while the car is moving.</t>
  </si>
  <si>
    <t>Drivers door spot welds damaged. Door creeks, window does not go down.</t>
  </si>
  <si>
    <t>ESCAPE - 2020. Drivers door spot welds damaged. Door creeks, window does not go down.</t>
  </si>
  <si>
    <t xml:space="preserve">The contact owns a 2020 Ford Escape. The contact stated that the driver-side door's hinge had disconnected making the door difficult to manage. The door emits a loud clunking noise when being opened and closed. The window had also become inoperable and failed to go down past a  certain point. The contact took the vehicle to the dealer who diagnosed that the door needed to be replaced. The vehicle had not been repaired. The manufacturer was made aware of the failure. The approximate failure mileage was 20,000. </t>
  </si>
  <si>
    <t>Stuckey Ford</t>
  </si>
  <si>
    <t xml:space="preserve">ESCAPE - 2020. The contact owns a 2020 Ford Escape. The contact stated that the driver-side door's hinge had disconnected making the door difficult to manage. The door emits a loud clunking noise when being opened and closed. The window had also become inoperable and failed to go down past a  certain point. The contact took the vehicle to the dealer who diagnosed that the door needed to be replaced. The vehicle had not been repaired. The manufacturer was made aware of the failure. The approximate failure mileage was 20,000. </t>
  </si>
  <si>
    <t>1FMCU0H63LU</t>
  </si>
  <si>
    <t>The weld spots in the driver side door came loose</t>
  </si>
  <si>
    <t>ESCAPE - 2020. The weld spots in the driver side door came loose</t>
  </si>
  <si>
    <t>Driver door starting making a noise and had trouble closing. And then the window wouldnâ€™t go down all the way. Took it to the dealership and they said that the spot welds failed in the door.</t>
  </si>
  <si>
    <t>ESCAPE - 2020. Driver door starting making a noise and had trouble closing. And then the window wouldnâ€™t go down all the way. Took it to the dealership and they said that the spot welds failed in the door.</t>
  </si>
  <si>
    <t xml:space="preserve">The door check in the drivers door snapped after two years. Ford is not willing to take care of the situation but this is a known issue. Since this item has to do with the door and door latching, I do not feel comfortable driving my vehicle </t>
  </si>
  <si>
    <t xml:space="preserve">ESCAPE - 2021. The door check in the drivers door snapped after two years. Ford is not willing to take care of the situation but this is a known issue. Since this item has to do with the door and door latching, I do not feel comfortable driving my vehicle </t>
  </si>
  <si>
    <t>1FTEX1RG6LF</t>
  </si>
  <si>
    <t>The plastic housing for the rear tail light cracked without any accident or stress and water intrusion occurred resulting in a blown sensor module that in turn caused massive issues with how the truck ran. Electrical components would not function including safety features like airbags and windows.</t>
  </si>
  <si>
    <t>TAIL LIGHTS HOUSING | CRACKED</t>
  </si>
  <si>
    <t>F-150 - 2020. The plastic housing for the rear tail light cracked without any accident or stress and water intrusion occurred resulting in a blown sensor module that in turn caused massive issues with how the truck ran. Electrical components would not function including safety features like airbags and windows.</t>
  </si>
  <si>
    <t>1FM5K7B84GG</t>
  </si>
  <si>
    <t xml:space="preserve">The windshield trim on the passenger side of my 2016 Ford Explorer came flying off my car while I was traveling at about 70mph. The piece flew upwards and backwards. I was not able to see if it hit any of the cars behind me. I was not able to stop to retrieve the piece. I've included a picture below. My car is available for inspection upon request. The safety of the drivers behind me was obviously put at risk having to dodge the flying part. I have not brought the car in for the repair yet, so they have not inspected it, nor has the police or insurance company. I just wanted you to know about it. There were no symptoms before the incident occurred. </t>
  </si>
  <si>
    <t xml:space="preserve">EXPLORER - 2016. The windshield trim on the passenger side of my 2016 Ford Explorer came flying off my car while I was traveling at about 70mph. The piece flew upwards and backwards. I was not able to see if it hit any of the cars behind me. I was not able to stop to retrieve the piece. I've included a picture below. My car is available for inspection upon request. The safety of the drivers behind me was obviously put at risk having to dodge the flying part. I have not brought the car in for the repair yet, so they have not inspected it, nor has the police or insurance company. I just wanted you to know about it. There were no symptoms before the incident occurred. </t>
  </si>
  <si>
    <t>1FMCU9F61LU</t>
  </si>
  <si>
    <t xml:space="preserve">3 welding spots on check arm of drivers side door have failed. Door is difficult to open and close; makes popping noises. Window reluctantly goes down and up. </t>
  </si>
  <si>
    <t xml:space="preserve">ESCAPE - 2020. 3 welding spots on check arm of drivers side door have failed. Door is difficult to open and close; makes popping noises. Window reluctantly goes down and up. </t>
  </si>
  <si>
    <t>1FMCU0H69MU</t>
  </si>
  <si>
    <t>The contact owns a 2021 Ford Escape. The contact stated while opening the front driver's side door of the vehicle, the door made an abnormal popping sound. The contact stated while opening the door for a second time, the door made an abnormal grinding sound. The contact stated that the front driver's side door check arm weld had fractured internally, which prevented the window from rolling up and down as needed. Additionally, the door failed to close as intended and made an abnormal clicking sound while opening.  The vehicle was taken to the dealer, who determined that the front driver's side door check arm weld had fractured internally. The vehicle was not repaired. The contact related the failure to  NHTSA Action Number:Â PE23013Â (Structure). The manufacturer was notified of the failure, but no assistance was provided. The failure mileage was approximately 43,200.</t>
  </si>
  <si>
    <t xml:space="preserve">Kunes Chrysler Dodge Jeep RAM </t>
  </si>
  <si>
    <t>ESCAPE - 2021. The contact owns a 2021 Ford Escape. The contact stated while opening the front driver's side door of the vehicle, the door made an abnormal popping sound. The contact stated while opening the door for a second time, the door made an abnormal grinding sound. The contact stated that the front driver's side door check arm weld had fractured internally, which prevented the window from rolling up and down as needed. Additionally, the door failed to close as intended and made an abnormal clicking sound while opening.  The vehicle was taken to the dealer, who determined that the front driver's side door check arm weld had fractured internally. The vehicle was not repaired. The contact related the failure to  NHTSA Action Number:Â PE23013Â (Structure). The manufacturer was notified of the failure, but no assistance was provided. The failure mileage was approximately 43,200.</t>
  </si>
  <si>
    <t>The contact owns a 2021 Ford Escape. The contact stated that when he was exiting the vehicle and opened the front driver's side door, he heard a popping sound. The contact stated that the front driver's side window was inoperable,  the window would not go up or down.  The vehicle was taken to the dealer. The vehicle was diagnosed with a fractured check arm. The vehicle was not repaired. The manufacturer was made aware of the failure and they provided no assistance. The failure mileage was approximately 43,294.</t>
  </si>
  <si>
    <t>ESCAPE - 2021. The contact owns a 2021 Ford Escape. The contact stated that when he was exiting the vehicle and opened the front driver's side door, he heard a popping sound. The contact stated that the front driver's side window was inoperable,  the window would not go up or down.  The vehicle was taken to the dealer. The vehicle was diagnosed with a fractured check arm. The vehicle was not repaired. The manufacturer was made aware of the failure and they provided no assistance. The failure mileage was approximately 43,294.</t>
  </si>
  <si>
    <t xml:space="preserve">My driver side door is breaking at the welded spots. It started making a popping noise and you can see where the weld spots are failing. I have taken it to the dealership for diagnosis and it is doing the same thing that is under investigation currently. My car it out of warranty due to mileage so it is not a covered repair. At this time I have not had it pop open yet because I am limiting opening that door by crawling in the other side but in the couple weeks since it has started the noise has gotten worse from the times Iâ€™ve had to open it. </t>
  </si>
  <si>
    <t xml:space="preserve">ESCAPE - 2020. My driver side door is breaking at the welded spots. It started making a popping noise and you can see where the weld spots are failing. I have taken it to the dealership for diagnosis and it is doing the same thing that is under investigation currently. My car it out of warranty due to mileage so it is not a covered repair. At this time I have not had it pop open yet because I am limiting opening that door by crawling in the other side but in the couple weeks since it has started the noise has gotten worse from the times Iâ€™ve had to open it. </t>
  </si>
  <si>
    <t xml:space="preserve">Drivers side door started 2 days prior with cracking noise, difficult to close and two days later drivers side door is sagging, unable to open or close and window does not work. </t>
  </si>
  <si>
    <t xml:space="preserve">ESCAPE - 2020. Drivers side door started 2 days prior with cracking noise, difficult to close and two days later drivers side door is sagging, unable to open or close and window does not work. </t>
  </si>
  <si>
    <t xml:space="preserve">The contact owns a 2020 Ford Escape. The contact stated that the front driverâ€™s side door was difficult to open and close and there was a scraping sound heard while opening and closing the door. The vehicle was taken to the local dealer who diagnosed the vehicle and determined that the front driver's side door weld had detached, and the door needed to be replaced. The vehicle was not yet repaired. The manufacturer was notified of the failure, but no assistance was provided. The failure mileage was 46,900.  </t>
  </si>
  <si>
    <t>Brown's Guttenberg Ford</t>
  </si>
  <si>
    <t xml:space="preserve">ESCAPE - 2020. The contact owns a 2020 Ford Escape. The contact stated that the front driverâ€™s side door was difficult to open and close and there was a scraping sound heard while opening and closing the door. The vehicle was taken to the local dealer who diagnosed the vehicle and determined that the front driver's side door weld had detached, and the door needed to be replaced. The vehicle was not yet repaired. The manufacturer was notified of the failure, but no assistance was provided. The failure mileage was 46,900.  </t>
  </si>
  <si>
    <t>The contact owns a 2020 Ford Escape. The contact stated that the front driver's side door made abnormally loud sounds while driving. Additionally, the contact stated that the driver's side door window would not roll down as designed. The contact also stated that while driving 20-25 MPH, the front driver's side door opened inadvertently. The contact was able to close the door. The vehicle was taken to the dealer, where it was diagnosed that the door hinge weld had fractured internally. The dealer notified the manufacturer of the failure, and a case was opened on behalf of the contact; however, the case was later closed. The vehicle was not repaired. The failure mileage was approximately 70,000.</t>
  </si>
  <si>
    <t>Quick Lane at Middleton Ford</t>
  </si>
  <si>
    <t>ESCAPE - 2020. The contact owns a 2020 Ford Escape. The contact stated that the front driver's side door made abnormally loud sounds while driving. Additionally, the contact stated that the driver's side door window would not roll down as designed. The contact also stated that while driving 20-25 MPH, the front driver's side door opened inadvertently. The contact was able to close the door. The vehicle was taken to the dealer, where it was diagnosed that the door hinge weld had fractured internally. The dealer notified the manufacturer of the failure, and a case was opened on behalf of the contact; however, the case was later closed. The vehicle was not repaired. The failure mileage was approximately 70,000.</t>
  </si>
  <si>
    <t>The contact owns a 2020 Ford Escape. The contact stated that while the vehicle was parked, the contact heard an abnormal noise coming out of the driverâ€™s side door. The contact opened the door and the door failed to open and close properly. Additionally, the window failed to operate as designed. No warning light was illuminated. The vehicle had not been diagnosed or repaired by an independent mechanic or dealer. The manufacturer was made aware of the failure and determined that the VIN was not included in a recall for the failure. The failure mileage was approximately 40,000.</t>
  </si>
  <si>
    <t>ESCAPE - 2020. The contact owns a 2020 Ford Escape. The contact stated that while the vehicle was parked, the contact heard an abnormal noise coming out of the driverâ€™s side door. The contact opened the door and the door failed to open and close properly. Additionally, the window failed to operate as designed. No warning light was illuminated. The vehicle had not been diagnosed or repaired by an independent mechanic or dealer. The manufacturer was made aware of the failure and determined that the VIN was not included in a recall for the failure. The failure mileage was approximately 40,000.</t>
  </si>
  <si>
    <t>1LN6L9RP1H5</t>
  </si>
  <si>
    <t>The contact owns a 2017 Lincoln Continental. The contact stated that on numerous occasions after the vehicle was shifted into park, the front driverâ€™s and passenger side door latch failed to engage. The contact stated that he had to manually unlock the door to exit the vehicle. The contact stated that the electronic door latch intermittently operated. No warning light was illuminated. The vehicle had not yet been diagnosed or repaired. The dealer was not notified of the failure. The contact referenced NHTSA Campaign Number: 19V077000 (Latches, Locks, Linkages). The manufacturer was notified of the failure and the contact was informed that the VIN was not included in the recall and advised to contact the NHTSA Hotline. The failure mileage was approximately 45,720.</t>
  </si>
  <si>
    <t>CONTINENTAL - 2017. The contact owns a 2017 Lincoln Continental. The contact stated that on numerous occasions after the vehicle was shifted into park, the front driverâ€™s and passenger side door latch failed to engage. The contact stated that he had to manually unlock the door to exit the vehicle. The contact stated that the electronic door latch intermittently operated. No warning light was illuminated. The vehicle had not yet been diagnosed or repaired. The dealer was not notified of the failure. The contact referenced NHTSA Campaign Number: 19V077000 (Latches, Locks, Linkages). The manufacturer was notified of the failure and the contact was informed that the VIN was not included in the recall and advised to contact the NHTSA Hotline. The failure mileage was approximately 45,720.</t>
  </si>
  <si>
    <t>While driving the doors will open to the secondary latch.</t>
  </si>
  <si>
    <t>MUSTANG - 2016. While driving the doors will open to the secondary latch.</t>
  </si>
  <si>
    <t xml:space="preserve">2020 Ford Escape driver side door hinge popped.  Known issue.  No recall.  Unable to open or close door.  Unable to roll down window or lock car door. </t>
  </si>
  <si>
    <t xml:space="preserve">ESCAPE - 2020. 2020 Ford Escape driver side door hinge popped.  Known issue.  No recall.  Unable to open or close door.  Unable to roll down window or lock car door. </t>
  </si>
  <si>
    <t xml:space="preserve">The driver side panels on my front windshield flew off while driving on the highway and then the passenger side broke and the lining ripped out slapping the side window. I know at least 4 other people whose Explorers have done the same and see them all the time driving around broken and gone. How is this ok? It could have hit another car or person when it flew off. </t>
  </si>
  <si>
    <t xml:space="preserve">EXPLORER - 2016. The driver side panels on my front windshield flew off while driving on the highway and then the passenger side broke and the lining ripped out slapping the side window. I know at least 4 other people whose Explorers have done the same and see them all the time driving around broken and gone. How is this ok? It could have hit another car or person when it flew off. </t>
  </si>
  <si>
    <t>The driver side door started making a loud click on Saturday 10-14-2023. By Monday the 16th I could not open the window. I took it to the Ford dealership and when the service tech tried to close the door it would not close.</t>
  </si>
  <si>
    <t>ESCAPE - 2020. The driver side door started making a loud click on Saturday 10-14-2023. By Monday the 16th I could not open the window. I took it to the Ford dealership and when the service tech tried to close the door it would not close.</t>
  </si>
  <si>
    <t>The contact owns a 2020 Ford Escape. The contact stated that while the vehicle was parked, the contact heard an abnormal sound while opening the front driverâ€™s side door. The contact became aware that the front driverâ€™s side door had been damaged nearby the hinge and there was a hole is forming. No warning light was illuminated. The vehicle had not been diagnosed or repaired by an independent mechanic or dealer. The manufacturer was made aware of the failure and determined that the VIN was not included in a recall. The failure mileage was approximately 50,000.</t>
  </si>
  <si>
    <t>ESCAPE - 2020. The contact owns a 2020 Ford Escape. The contact stated that while the vehicle was parked, the contact heard an abnormal sound while opening the front driverâ€™s side door. The contact became aware that the front driverâ€™s side door had been damaged nearby the hinge and there was a hole is forming. No warning light was illuminated. The vehicle had not been diagnosed or repaired by an independent mechanic or dealer. The manufacturer was made aware of the failure and determined that the VIN was not included in a recall. The failure mileage was approximately 50,000.</t>
  </si>
  <si>
    <t xml:space="preserve">I was driving my 2016 Ford Explorer on I-65 October 19, 2023, in the afternoon.  I thought something flew off of one of the two semis in front of me and hit my windshield on two separate times, within a few seconds of each other.  When I arrived home, I checked to see if I had any damages, and I was surprised to see pieces missing from the passenger side of my windshield.  This morning, October 20, 2023, I went to a local Ford Dealership and was informed there is no recall regarding the upper and lower pillars (windshield trim pieces).  I called Ford Headquarters and was told they hadn't heard of this issue before, and I filed a claim.  I researched and found two articles: January 31, 2023, USA Today and Carscoops, February 03, 2023, regarding NHTSA investigating these same pieces flying off of Ford Explorers, and I found pictures on the internet that look exactly like my vehicle when these pieces flew off. </t>
  </si>
  <si>
    <t xml:space="preserve">EXPLORER - 2016. I was driving my 2016 Ford Explorer on I-65 October 19, 2023, in the afternoon.  I thought something flew off of one of the two semis in front of me and hit my windshield on two separate times, within a few seconds of each other.  When I arrived home, I checked to see if I had any damages, and I was surprised to see pieces missing from the passenger side of my windshield.  This morning, October 20, 2023, I went to a local Ford Dealership and was informed there is no recall regarding the upper and lower pillars (windshield trim pieces).  I called Ford Headquarters and was told they hadn't heard of this issue before, and I filed a claim.  I researched and found two articles: January 31, 2023, USA Today and Carscoops, February 03, 2023, regarding NHTSA investigating these same pieces flying off of Ford Explorers, and I found pictures on the internet that look exactly like my vehicle when these pieces flew off. </t>
  </si>
  <si>
    <t>1FTEW1E59JK</t>
  </si>
  <si>
    <t>Rear Slider Windshield Randomly Shattered glass everywhere while vehicle parked no signs of impact no force entry  just glass everywhere. vehicle parked in secure area. the only plossible clause I can think of is Remote start I assume it was the remote start. I verified AC status and no defrost was on.</t>
  </si>
  <si>
    <t>F-150 - 2018. Rear Slider Windshield Randomly Shattered glass everywhere while vehicle parked no signs of impact no force entry  just glass everywhere. vehicle parked in secure area. the only plossible clause I can think of is Remote start I assume it was the remote start. I verified AC status and no defrost was on.</t>
  </si>
  <si>
    <t>1FM5K7F83KG</t>
  </si>
  <si>
    <t>Dec 2022- Windshield trim on passenger side ripped off while driving on the interstate. Sept 2023- noticed noise while driving. Checked driver side trim and noticed seal was gone. Trim was cracked along its entirety. Replaced before it also flew off</t>
  </si>
  <si>
    <t>EXPLORER - 2019. Dec 2022- Windshield trim on passenger side ripped off while driving on the interstate. Sept 2023- noticed noise while driving. Checked driver side trim and noticed seal was gone. Trim was cracked along its entirety. Replaced before it also flew off</t>
  </si>
  <si>
    <t>The front windshield gasket on our 2017 Explorer is disintegrating, cracked and brittle. Today a chunk broke off as I was driving.</t>
  </si>
  <si>
    <t>EXPLORER - 2017. The front windshield gasket on our 2017 Explorer is disintegrating, cracked and brittle. Today a chunk broke off as I was driving.</t>
  </si>
  <si>
    <t>Window started going down when requested and stopped halfway down - it would not go back up. Upon inspection it was found the door check had broken loose from the welds and shorted out the harness to cause the window to actuate.</t>
  </si>
  <si>
    <t>ESCAPE - 2020. Window started going down when requested and stopped halfway down - it would not go back up. Upon inspection it was found the door check had broken loose from the welds and shorted out the harness to cause the window to actuate.</t>
  </si>
  <si>
    <t>right side driver door hinge is making noise when opened. It is beginning to not unlock when i am entering car. i have to go to passenger side to unlock. I am unable to operate window (up/down) fully.  I have taken this to dealer and have been told by their body department that this is an issue that they have seen in on other escapes. Have been advised to not put window down. They are looking into this and will call me but have heard nothing since - 3 weeks.  I am afraid that this door will break loose or that I will be unable to get into my car and be stranded somewhere. I am unable to get this fixed and obviously can't trade it as it is a known issue and dangerous.  PLEASE RECALL THIS AND HAVE FORD OFFER TEMPORARY VEHICLES UNTIL THIS IS FIXED. i AM A [XXX]  LADY WITH NO SAFE TRANSPORTATION! INFORMATION REDACTED PURSUANT TO THE FREEDOM OF INFORMATION ACT (FOIA), 5 U.S.C. 552(B)(6)</t>
  </si>
  <si>
    <t>ESCAPE - 2020. right side driver door hinge is making noise when opened. It is beginning to not unlock when i am entering car. i have to go to passenger side to unlock. I am unable to operate window (up/down) fully.  I have taken this to dealer and have been told by their body department that this is an issue that they have seen in on other escapes. Have been advised to not put window down. They are looking into this and will call me but have heard nothing since - 3 weeks.  I am afraid that this door will break loose or that I will be unable to get into my car and be stranded somewhere. I am unable to get this fixed and obviously can't trade it as it is a known issue and dangerous.  PLEASE RECALL THIS AND HAVE FORD OFFER TEMPORARY VEHICLES UNTIL THIS IS FIXED. i AM A [XXX]  LADY WITH NO SAFE TRANSPORTATION! INFORMATION REDACTED PURSUANT TO THE FREEDOM OF INFORMATION ACT (FOIA), 5 U.S.C. 552(B)(6)</t>
  </si>
  <si>
    <t>1FMCU9G62MU</t>
  </si>
  <si>
    <t xml:space="preserve">Door started cracking. Next day door made a loud crack and my door would not shut. I had to take it to my garage because Ford Manderbach Ford in Hamburg PA would not cover it due to no recall.  My garage put door back together and spot welded everything back together. My bill was $95. </t>
  </si>
  <si>
    <t xml:space="preserve">ESCAPE - 2021. Door started cracking. Next day door made a loud crack and my door would not shut. I had to take it to my garage because Ford Manderbach Ford in Hamburg PA would not cover it due to no recall.  My garage put door back together and spot welded everything back together. My bill was $95. </t>
  </si>
  <si>
    <t>fRONT DOOR CHECK AS BROKEN ON MY 3 YEAR OLD 2020 FORD ESCAPE. DOOR IS DIFFCULT TO OPEN AND WILL NOT OPEN ALL THE WAY UNLESS FORCED.</t>
  </si>
  <si>
    <t>ESCAPE - 2020. fRONT DOOR CHECK AS BROKEN ON MY 3 YEAR OLD 2020 FORD ESCAPE. DOOR IS DIFFCULT TO OPEN AND WILL NOT OPEN ALL THE WAY UNLESS FORCED.</t>
  </si>
  <si>
    <t>1FTEW1C54JK</t>
  </si>
  <si>
    <t>The contact owns a 2018 Ford F-150. The contact stated that the interior lights illuminated, and the rear driver's door message was displayed. The battery was drained due to the failure. The contact located a similar article on YouTube regarding the rear driver's door and that the wiring harness was frayed. The contact spoke to her neighbor, who experienced the same failure.  The local dealer was not contacted. The vehicle was not diagnosed or repaired. The manufacturer was contacted, and the contact was referred to NHTSA Hotline for assistance. The failure mileage was approximately 38,391.</t>
  </si>
  <si>
    <t>F-150 - 2018. The contact owns a 2018 Ford F-150. The contact stated that the interior lights illuminated, and the rear driver's door message was displayed. The battery was drained due to the failure. The contact located a similar article on YouTube regarding the rear driver's door and that the wiring harness was frayed. The contact spoke to her neighbor, who experienced the same failure.  The local dealer was not contacted. The vehicle was not diagnosed or repaired. The manufacturer was contacted, and the contact was referred to NHTSA Hotline for assistance. The failure mileage was approximately 38,391.</t>
  </si>
  <si>
    <t>1FMCU9G66MU</t>
  </si>
  <si>
    <t>*corporate vehicle  The check arm for our driver's side door appears to have separated from the frame. Our door feels like it may fall off.  If our door falls off, we feel there are safety concerns (can list later if needed).  Our story seems to corroborate many other complaints on this website.</t>
  </si>
  <si>
    <t>ESCAPE - 2021. *corporate vehicle  The check arm for our driver's side door appears to have separated from the frame. Our door feels like it may fall off.  If our door falls off, we feel there are safety concerns (can list later if needed).  Our story seems to corroborate many other complaints on this website.</t>
  </si>
  <si>
    <t>The contact owns a 2020 Ford Escape. The contact stated that upon entering the vehicle, the door arm detached from the attachment point. The vehicle was taken to the dealer, who diagnosed a failure with the door check arm attachment, which required a replacement. The vehicle was not repaired. After investigating the failure, the contact related it to NHTSA Action Number: PE23013 (Structure). The manufacturer was notified of the failure but provided no assistance. The failure mileage was 70,000.</t>
  </si>
  <si>
    <t>Mel Hambelton Ford</t>
  </si>
  <si>
    <t>ESCAPE - 2020. The contact owns a 2020 Ford Escape. The contact stated that upon entering the vehicle, the door arm detached from the attachment point. The vehicle was taken to the dealer, who diagnosed a failure with the door check arm attachment, which required a replacement. The vehicle was not repaired. After investigating the failure, the contact related it to NHTSA Action Number: PE23013 (Structure). The manufacturer was notified of the failure but provided no assistance. The failure mileage was 70,000.</t>
  </si>
  <si>
    <t>Rubber front windshield trim is deteriorating in the sun.  Pieces are braking off while driving &amp; causes a whistling sound.</t>
  </si>
  <si>
    <t>EXPLORER - 2017. Rubber front windshield trim is deteriorating in the sun.  Pieces are braking off while driving &amp; causes a whistling sound.</t>
  </si>
  <si>
    <t xml:space="preserve">Today 10/23/23 I remote started my f150 and the defrost on the rear window overheated causing the glass to explode and shatter. The wires burnt to the point of smoking out and catching on fire </t>
  </si>
  <si>
    <t xml:space="preserve">F-150 - 2016. Today 10/23/23 I remote started my f150 and the defrost on the rear window overheated causing the glass to explode and shatter. The wires burnt to the point of smoking out and catching on fire </t>
  </si>
  <si>
    <t xml:space="preserve">Left front door spot welds have failed - known issue with these Escapes and no recall has been made. Fordâ€™s solution is to replace the door and check arm assembly to the tune of way too much money. Door makes loud creaking sound when opening door. </t>
  </si>
  <si>
    <t xml:space="preserve">ESCAPE - 2020. Left front door spot welds have failed - known issue with these Escapes and no recall has been made. Fordâ€™s solution is to replace the door and check arm assembly to the tune of way too much money. Door makes loud creaking sound when opening door. </t>
  </si>
  <si>
    <t>Popping noise -  left front door.  The issue is at the check arm attachment.</t>
  </si>
  <si>
    <t>ESCAPE - 2020. Popping noise -  left front door.  The issue is at the check arm attachment.</t>
  </si>
  <si>
    <t>Spot weld in driver's side door check arm has broken and door will intermittently not close.  It sounds exactly like problem NHTSA Action Number: PE23013 .  Ford dealership has offered ZERO assistance, besides replacing the entire door.</t>
  </si>
  <si>
    <t>ESCAPE - 2020. Spot weld in driver's side door check arm has broken and door will intermittently not close.  It sounds exactly like problem NHTSA Action Number: PE23013 .  Ford dealership has offered ZERO assistance, besides replacing the entire door.</t>
  </si>
  <si>
    <t>2020 Ford Escape Hybrid drivers door retainer support spot welds broken out.  Ford will not support repairs. Unable to close door until retainer arm is disconnected. Unable to use window.</t>
  </si>
  <si>
    <t>ESCAPE - 2020. 2020 Ford Escape Hybrid drivers door retainer support spot welds broken out.  Ford will not support repairs. Unable to close door until retainer arm is disconnected. Unable to use window.</t>
  </si>
  <si>
    <t>The hinge of my driverâ€™s side door came off. I did file a complaint with Ford but a friend told me to file one here also. It is currently in the body shop getting fixed. It is going to cost over $3,000</t>
  </si>
  <si>
    <t>ESCAPE - 2020. The hinge of my driverâ€™s side door came off. I did file a complaint with Ford but a friend told me to file one here also. It is currently in the body shop getting fixed. It is going to cost over $3,000</t>
  </si>
  <si>
    <t>The front driver's side door began popping and making a loud noise when opening. The the window stopped going down, and now you can hear air coming in through the door, like it is not shut all the way.  I took my car to the dealership and they said this is a known problem with the door hinge welds and that the welds are busted. The recommended repair from Ford is replacement of the door and check arm.  However, my car is over 36,000 miles, so out of warranty, and therefore the $1900 repair is my responsibility to pay to fix.</t>
  </si>
  <si>
    <t>ESCAPE - 2020. The front driver's side door began popping and making a loud noise when opening. The the window stopped going down, and now you can hear air coming in through the door, like it is not shut all the way.  I took my car to the dealership and they said this is a known problem with the door hinge welds and that the welds are busted. The recommended repair from Ford is replacement of the door and check arm.  However, my car is over 36,000 miles, so out of warranty, and therefore the $1900 repair is my responsibility to pay to fix.</t>
  </si>
  <si>
    <t>The contact owns a 2015 Ford Explorer. The contact stated that the sunroof was leaking during inclement weather. The contact had taken the vehicle to a local dealer, where it was diagnosed and determined that the gaskets and internal sunroof rails needed to be replaced. The vehicle had not been repaired. The manufacturer had been informed of the failure. The failure mileage was approximately 88,000.</t>
  </si>
  <si>
    <t>EXPLORER - 2015. The contact owns a 2015 Ford Explorer. The contact stated that the sunroof was leaking during inclement weather. The contact had taken the vehicle to a local dealer, where it was diagnosed and determined that the gaskets and internal sunroof rails needed to be replaced. The vehicle had not been repaired. The manufacturer had been informed of the failure. The failure mileage was approximately 88,000.</t>
  </si>
  <si>
    <t>1FMJK1MT1LE</t>
  </si>
  <si>
    <t>Driver's door latch inoperable when in freezing weather, potentially blocking egress in emergency situation.  Ford has issued a service bulletin to address this safety concern and engineering (and testing!) flaw, yet will not cover safety concern because car is out of warranty.   SSM 50571 - 2018-2021 Expedition And 2020-2021 Explorer - Doors Intermittently Unable To Lock/Unlock And/Or Difficult To Open In Freezing Temperatures Some 2018-2021 Expedition and 2020-2021 Explorer vehicles may intermittently exhibit doors unable to lock/unlock and/or difficult to open in freezing temperatures. This may be due to water entering the interior door latch lock indicator cable assembly. To resolve the condition, replace the affected latch and cable assembly per Workshop Manual (WSM), Section 501-14. Use the latest level service parts only. APPLICABLE VEHICLES  2020 - 2021 CAR: TW U625N EXPLORER  2018 - 2021 TRUCK: B8 U553N EXPEDITION</t>
  </si>
  <si>
    <t>EXPEDITION - 2020. Driver's door latch inoperable when in freezing weather, potentially blocking egress in emergency situation.  Ford has issued a service bulletin to address this safety concern and engineering (and testing!) flaw, yet will not cover safety concern because car is out of warranty.   SSM 50571 - 2018-2021 Expedition And 2020-2021 Explorer - Doors Intermittently Unable To Lock/Unlock And/Or Difficult To Open In Freezing Temperatures Some 2018-2021 Expedition and 2020-2021 Explorer vehicles may intermittently exhibit doors unable to lock/unlock and/or difficult to open in freezing temperatures. This may be due to water entering the interior door latch lock indicator cable assembly. To resolve the condition, replace the affected latch and cable assembly per Workshop Manual (WSM), Section 501-14. Use the latest level service parts only. APPLICABLE VEHICLES  2020 - 2021 CAR: TW U625N EXPLORER  2018 - 2021 TRUCK: B8 U553N EXPEDITION</t>
  </si>
  <si>
    <t>1FMCU9BZ7LU</t>
  </si>
  <si>
    <t xml:space="preserve">1.) Faulty welding of front left door hinge causes loud popping noise when door is in motion. Door would not close. Forced the door to close, which caused the door bracket to break off inside the door. Now the window will not roll down.  2.) Faulty welding of front right door hinge causes loud popping noise when door in motion. Hinge hasn't broken yet. </t>
  </si>
  <si>
    <t xml:space="preserve">ESCAPE - 2020. 1.) Faulty welding of front left door hinge causes loud popping noise when door is in motion. Door would not close. Forced the door to close, which caused the door bracket to break off inside the door. Now the window will not roll down.  2.) Faulty welding of front right door hinge causes loud popping noise when door in motion. Hinge hasn't broken yet. </t>
  </si>
  <si>
    <t>Spot welds failed on left side front door check arm.  Driver side door was making a loud creaking noise. Window was also affected and could not roll down. Took the car into the dealer thinking this would be covered under the warranty or the extended warranty we purchased when we bought the car new. Dealership discovered the spot welds failed. Was told we've have to replace the door.</t>
  </si>
  <si>
    <t>ESCAPE - 2020. Spot welds failed on left side front door check arm.  Driver side door was making a loud creaking noise. Window was also affected and could not roll down. Took the car into the dealer thinking this would be covered under the warranty or the extended warranty we purchased when we bought the car new. Dealership discovered the spot welds failed. Was told we've have to replace the door.</t>
  </si>
  <si>
    <t>The passenger door opens on it's own while in motion. I am afraid my passenger will fall out of the car. The dealership will do nothing since they can not spontaneously make it happen in the short ride they take it on. This happens on a weekly basis. Been happening now for at least 2 years</t>
  </si>
  <si>
    <t>MUSTANG - 2016. The passenger door opens on it's own while in motion. I am afraid my passenger will fall out of the car. The dealership will do nothing since they can not spontaneously make it happen in the short ride they take it on. This happens on a weekly basis. Been happening now for at least 2 years</t>
  </si>
  <si>
    <t>1FTFW1ED8MF</t>
  </si>
  <si>
    <t xml:space="preserve"> 10/24/23 from 1700 -1800 hrs, @ Wickstrom Auto Group, my 2021 Ford F150. The primary concern is that the windshield wiper motor replacement wasn't done correctly.  The wiper arms are not resting correctly on the windshield when in the off position. The wiper blades rest noticeably higher than before the replacement and are different from ALL other F150s on the dealer lot. The windshield wiper arms were replaced, and the new wiper blade arms do not allow adjustment. I strongly expressed my concerns about this error and believed the wiper motor was installed incorrectly, thus causing the wiper blades to rest in the WRONG place.  Further inspected the wiper issue and researched the case on the Ford website.   1. The wiper blade is not resting as designed by Ford. 2. The wiper passenger side motor cowling/hood vent/ is not installed correctly, resulting in a large 1/2 inch gap between the windshield gasket.   This is likely due to the wiper arm joint not being correctly aligned, causing the joint to push out on the motor cowling. Clear visibility is critical to safely operating a motor vehicle. I fear operating an unsafe motor vehicle. The location of the resting wiper blade is an indication of a more significant safety issue.  On 10/25/23 @ 1056, I met with the dealer; a mechanic corrected the cowling gap. However, the wiper's resting high position remains. A representative stated there was nothing more the dealership could do. I am concerned that this will lead to significant driving issues in the upcoming winter. The windshield wiper needs to cover the proper window space. The unprotected area will accumulate large amounts of snow and ice. Measuring the distances of over 7 INCHES will result in icing. I am concerned that ice can form and break off when driving in such a sizeable, unprotected area. Ice may cause damage to the wiper window and get lodged under the wiper arm, causing a loss of vision when driving. </t>
  </si>
  <si>
    <t xml:space="preserve">F-150 - 2021.  10/24/23 from 1700 -1800 hrs, @ Wickstrom Auto Group, my 2021 Ford F150. The primary concern is that the windshield wiper motor replacement wasn't done correctly.  The wiper arms are not resting correctly on the windshield when in the off position. The wiper blades rest noticeably higher than before the replacement and are different from ALL other F150s on the dealer lot. The windshield wiper arms were replaced, and the new wiper blade arms do not allow adjustment. I strongly expressed my concerns about this error and believed the wiper motor was installed incorrectly, thus causing the wiper blades to rest in the WRONG place.  Further inspected the wiper issue and researched the case on the Ford website.   1. The wiper blade is not resting as designed by Ford. 2. The wiper passenger side motor cowling/hood vent/ is not installed correctly, resulting in a large 1/2 inch gap between the windshield gasket.   This is likely due to the wiper arm joint not being correctly aligned, causing the joint to push out on the motor cowling. Clear visibility is critical to safely operating a motor vehicle. I fear operating an unsafe motor vehicle. The location of the resting wiper blade is an indication of a more significant safety issue.  On 10/25/23 @ 1056, I met with the dealer; a mechanic corrected the cowling gap. However, the wiper's resting high position remains. A representative stated there was nothing more the dealership could do. I am concerned that this will lead to significant driving issues in the upcoming winter. The windshield wiper needs to cover the proper window space. The unprotected area will accumulate large amounts of snow and ice. Measuring the distances of over 7 INCHES will result in icing. I am concerned that ice can form and break off when driving in such a sizeable, unprotected area. Ice may cause damage to the wiper window and get lodged under the wiper arm, causing a loss of vision when driving. </t>
  </si>
  <si>
    <t>1FM5K7F81EG</t>
  </si>
  <si>
    <t>On the freeway, the Windshield rubber trim came loose from its cover started flapping on the window and top of car and then torn off by wind shear. It flew in the air behind the car and could cause the vehicles behind us to swerve or it could actually hit one of the others cars. Our car was recently inspected. This had no warning.</t>
  </si>
  <si>
    <t>EXPLORER - 2014. On the freeway, the Windshield rubber trim came loose from its cover started flapping on the window and top of car and then torn off by wind shear. It flew in the air behind the car and could cause the vehicles behind us to swerve or it could actually hit one of the others cars. Our car was recently inspected. This had no warning.</t>
  </si>
  <si>
    <t>The welds are breaking on the driver's side door. The hinge pops when the door is opened and is getting worse. The door feels like it will eventually not close properly (if it even is now).</t>
  </si>
  <si>
    <t>ESCAPE - 2020. The welds are breaking on the driver's side door. The hinge pops when the door is opened and is getting worse. The door feels like it will eventually not close properly (if it even is now).</t>
  </si>
  <si>
    <t>The contact owns a 2017 Ford Explorer. The contact stated while driving 45 MPH, the contact heard a slapping sound coming from the vehicle and became aware that the front driverâ€™s side windshield trim had detached and struck the vehicle behind. The vehicle was not diagnosed or repaired. The manufacturer was not notified of the failure. The failure mileage was 126,000.</t>
  </si>
  <si>
    <t>EXPLORER - 2017. The contact owns a 2017 Ford Explorer. The contact stated while driving 45 MPH, the contact heard a slapping sound coming from the vehicle and became aware that the front driverâ€™s side windshield trim had detached and struck the vehicle behind. The vehicle was not diagnosed or repaired. The manufacturer was not notified of the failure. The failure mileage was 126,000.</t>
  </si>
  <si>
    <t xml:space="preserve">Wipers stopped working. Had fused checked. Fuse was not the problem. Ford dealer to complete diagnostic testing as no other auto repair shop will fix the issue. There are 22 reports for faulty wipers, wipers not working, Ford refusal to issue a recall. Meanwhile, they issued a recall for pickup truck wiper recall. Obviously, it is possible Ford Fusion Titanium 2013 and other vehicles could suffer the same issue(s). The cost is hundreds of dollars and Ford says "oh well." Meanwhile vehicles cost $20,000 + no accountability for faulty parts. </t>
  </si>
  <si>
    <t xml:space="preserve">FUSION - 2013. Wipers stopped working. Had fused checked. Fuse was not the problem. Ford dealer to complete diagnostic testing as no other auto repair shop will fix the issue. There are 22 reports for faulty wipers, wipers not working, Ford refusal to issue a recall. Meanwhile, they issued a recall for pickup truck wiper recall. Obviously, it is possible Ford Fusion Titanium 2013 and other vehicles could suffer the same issue(s). The cost is hundreds of dollars and Ford says "oh well." Meanwhile vehicles cost $20,000 + no accountability for faulty parts. </t>
  </si>
  <si>
    <t xml:space="preserve">I Had my car at Southgate Ford from 0ct 17- 20. During this time my car was to be serviced for the recalls. However upon receiving my car back. I was told the recall that is showing incomplete( door latches) was unable to be repaired due to the car only being registered in MI and PA. At this time it is showing my vin is still showing said recalls as incomplete. </t>
  </si>
  <si>
    <t xml:space="preserve">FUSION - 2014. I Had my car at Southgate Ford from 0ct 17- 20. During this time my car was to be serviced for the recalls. However upon receiving my car back. I was told the recall that is showing incomplete( door latches) was unable to be repaired due to the car only being registered in MI and PA. At this time it is showing my vin is still showing said recalls as incomplete. </t>
  </si>
  <si>
    <t xml:space="preserve">The contact owns a 2020 Ford Escape. The contact stated that the driverâ€™s side front door made clicking sounds while opening, and then failed to close securely. The contact stated that it took two people to close the door securely. The contact had to use the passengerâ€™s side door to enter or exit the vehicle. The contact took the vehicle to the dealer who determined that the door needed to be replaced. The vehicle had not been repaired. the manufacturer was made aware of the failure and filed a case for the failure. The approximate failure mileage was 44,000. </t>
  </si>
  <si>
    <t>Coughlin Ford of Circleville</t>
  </si>
  <si>
    <t xml:space="preserve">ESCAPE - 2020. The contact owns a 2020 Ford Escape. The contact stated that the driverâ€™s side front door made clicking sounds while opening, and then failed to close securely. The contact stated that it took two people to close the door securely. The contact had to use the passengerâ€™s side door to enter or exit the vehicle. The contact took the vehicle to the dealer who determined that the door needed to be replaced. The vehicle had not been repaired. the manufacturer was made aware of the failure and filed a case for the failure. The approximate failure mileage was 44,000. </t>
  </si>
  <si>
    <t>The spot welds on my driver door check mechanism broke loose not allowing me to secure the door.  This also caused an issue with the driver door window.  After inspection the vehicle is currently with the dealership for repair.  Driver door open warning lamp presented even when the door was closed.  The problem presented itself on 10/26/2023.</t>
  </si>
  <si>
    <t>ESCAPE - 2020. The spot welds on my driver door check mechanism broke loose not allowing me to secure the door.  This also caused an issue with the driver door window.  After inspection the vehicle is currently with the dealership for repair.  Driver door open warning lamp presented even when the door was closed.  The problem presented itself on 10/26/2023.</t>
  </si>
  <si>
    <t>The trim of our windshield flew off and almost caused an accident. Water got in and caused damage shortly after.</t>
  </si>
  <si>
    <t>EXPLORER - 2017. The trim of our windshield flew off and almost caused an accident. Water got in and caused damage shortly after.</t>
  </si>
  <si>
    <t>The contact owns a 2021 Ford Escape. The contact stated that the front driver's side window failed to go up or roll down. Additionally, the contact stated that while the vehicle was parked, he opened the front driver's side door, and the door flew open as if there was an internal fracture. The contact also stated that he had to slam the door to close the door securely, and there were holes near the door latching point. The vehicle was taken to the dealer, where it was determined that the door needed to be replaced. The vehicle was not repaired. The contact related the failure to NHTSA Action Number: PE23013 (Structure). The manufacturer was not notified of the failure. The failure mileage was approximately 98,000. The VIN was unavailable.</t>
  </si>
  <si>
    <t>Feyer Ford of Ahoskie</t>
  </si>
  <si>
    <t>ESCAPE - 2021. The contact owns a 2021 Ford Escape. The contact stated that the front driver's side window failed to go up or roll down. Additionally, the contact stated that while the vehicle was parked, he opened the front driver's side door, and the door flew open as if there was an internal fracture. The contact also stated that he had to slam the door to close the door securely, and there were holes near the door latching point. The vehicle was taken to the dealer, where it was determined that the door needed to be replaced. The vehicle was not repaired. The contact related the failure to NHTSA Action Number: PE23013 (Structure). The manufacturer was not notified of the failure. The failure mileage was approximately 98,000. The VIN was unavailable.</t>
  </si>
  <si>
    <t xml:space="preserve">The spot welding on the door check broke off inside the door. The door doesn't open or shut right now, and the window no longer works. </t>
  </si>
  <si>
    <t xml:space="preserve">ESCAPE - 2020. The spot welding on the door check broke off inside the door. The door doesn't open or shut right now, and the window no longer works. </t>
  </si>
  <si>
    <t>2FMPK4J99KB</t>
  </si>
  <si>
    <t xml:space="preserve">The contact owns a 2019 Ford Edge. The contact stated while entering the vehicle, she became aware that the driver's side door was squeaky and difficult to open. The vehicle was taken to the dealer, who diagnosed a failure with the driver's side door check arm attachment point. The vehicle was not repaired. After investigating the failure, the contact related the failure to NHTSA Action Number: PE23013 (Structure). The manufacturer was notified of the failure but referred the contact to the NHTSA hotline for assistance. The failure mileage was 50,000. </t>
  </si>
  <si>
    <t>Bob Ruth Ford</t>
  </si>
  <si>
    <t xml:space="preserve">EDGE - 2019. The contact owns a 2019 Ford Edge. The contact stated while entering the vehicle, she became aware that the driver's side door was squeaky and difficult to open. The vehicle was taken to the dealer, who diagnosed a failure with the driver's side door check arm attachment point. The vehicle was not repaired. After investigating the failure, the contact related the failure to NHTSA Action Number: PE23013 (Structure). The manufacturer was notified of the failure but referred the contact to the NHTSA hotline for assistance. The failure mileage was 50,000. </t>
  </si>
  <si>
    <t xml:space="preserve">The driver door panel is not welded properly which cause the door to crack when you open it and the arm of the door is broke. I took the vehicle to the shop and they stated that it a welding problem with Ford my issues and now I have to pay for the door. I feel ford need to recall the vehicle and fix the issue free of charge </t>
  </si>
  <si>
    <t xml:space="preserve">ESCAPE - 2020. The driver door panel is not welded properly which cause the door to crack when you open it and the arm of the door is broke. I took the vehicle to the shop and they stated that it a welding problem with Ford my issues and now I have to pay for the door. I feel ford need to recall the vehicle and fix the issue free of charge </t>
  </si>
  <si>
    <t xml:space="preserve">The NHTSA has opened an investigation into 2011-2019 models experiencing an issue with the windshield trim panel. The trim panels are cracked and disintegrating and pieces are missing posing a hazard while the vehicle is being operated at highway speeds. </t>
  </si>
  <si>
    <t xml:space="preserve">EXPLORER - 2018. The NHTSA has opened an investigation into 2011-2019 models experiencing an issue with the windshield trim panel. The trim panels are cracked and disintegrating and pieces are missing posing a hazard while the vehicle is being operated at highway speeds. </t>
  </si>
  <si>
    <t xml:space="preserve">My driver side door began making a grinding/creaking noise when opening. It was rather alarming as it was loud and extremly noticibale everytime I would open AND close my door. At one point, I had opened my door while doing errands and I could not actually push the door closed without some physical force. Now the door makes a more hollow creaking sound while closing and opening the door. Recently, my driver side window has since malfunctioned (does not go down). I can push the button for it to go down, but it only moves two inches before it stops completly. I use my vvehcile to communte to and from work and to transport my children to school and back. This safety concern is alarming as the safety of myself is at risk if ever in an accident, potentially not being able to open the door or even the door unlatching while driving at highway speed of 120kms. I have voiced my concerns to my FORD dealership but due to not purchasing extended warranty at time of purchase, It is not covered and recommened to take to an autobody shop for servicing. The technician noted "it can be quiet expensive". There are no warning lights. </t>
  </si>
  <si>
    <t xml:space="preserve">ESCAPE - 2020. My driver side door began making a grinding/creaking noise when opening. It was rather alarming as it was loud and extremly noticibale everytime I would open AND close my door. At one point, I had opened my door while doing errands and I could not actually push the door closed without some physical force. Now the door makes a more hollow creaking sound while closing and opening the door. Recently, my driver side window has since malfunctioned (does not go down). I can push the button for it to go down, but it only moves two inches before it stops completly. I use my vvehcile to communte to and from work and to transport my children to school and back. This safety concern is alarming as the safety of myself is at risk if ever in an accident, potentially not being able to open the door or even the door unlatching while driving at highway speed of 120kms. I have voiced my concerns to my FORD dealership but due to not purchasing extended warranty at time of purchase, It is not covered and recommened to take to an autobody shop for servicing. The technician noted "it can be quiet expensive". There are no warning lights. </t>
  </si>
  <si>
    <t>Lightly leaned on door when it was shutting, making it so it wouldn't shut all the way, soft close system engaged jamming the door and making it impossible without destroying the door/motor to open even with the emergency release latch in the map compartment of my vehicle (driver side under the electronic release button) the door eventually threw up an error letting me know the door was malfunctioning and was ajar when it wasn't. I had to climb over to the passenger seat to get out and after trying to figure out a way to release the door with about 5 minutes of effort the door finally released by holding the open button and pulling constantly at the cost of the soft close motor and a constant error message on screen with a yellow wrench on the dash. No other info on other faults are known as of yet.  I have not been able to bring it to a dealer as of yet but I will update this as soon as I do I can probably reproduce it on another door but I fear doing so will have a chance to never being able to open the door again. This can be a huge issue in the event of an emergency where you need to spend extra time to break the window or crawl out and if the car lacks power with doors lock NO DOOR can be opened as the emergency release latch only works on the drivers door.</t>
  </si>
  <si>
    <t>CONTINENTAL - 2019. Lightly leaned on door when it was shutting, making it so it wouldn't shut all the way, soft close system engaged jamming the door and making it impossible without destroying the door/motor to open even with the emergency release latch in the map compartment of my vehicle (driver side under the electronic release button) the door eventually threw up an error letting me know the door was malfunctioning and was ajar when it wasn't. I had to climb over to the passenger seat to get out and after trying to figure out a way to release the door with about 5 minutes of effort the door finally released by holding the open button and pulling constantly at the cost of the soft close motor and a constant error message on screen with a yellow wrench on the dash. No other info on other faults are known as of yet.  I have not been able to bring it to a dealer as of yet but I will update this as soon as I do I can probably reproduce it on another door but I fear doing so will have a chance to never being able to open the door again. This can be a huge issue in the event of an emergency where you need to spend extra time to break the window or crawl out and if the car lacks power with doors lock NO DOOR can be opened as the emergency release latch only works on the drivers door.</t>
  </si>
  <si>
    <t>1FTMF1EF3GF</t>
  </si>
  <si>
    <t xml:space="preserve">Driver side door will not close or unlocked by fob or door lock button </t>
  </si>
  <si>
    <t xml:space="preserve">F-150 - 2016. Driver side door will not close or unlocked by fob or door lock button </t>
  </si>
  <si>
    <t xml:space="preserve">I noticed a couple of months ago that the rubber gasket that lines my windshield on both sides has started to crack. Within the last month pieces of it started to fly off while driving, even at standard speeds of 45mph. I started looking for replacement parts and cost for having this repaired but could not afford the dealership cost.  Last week while driving on a busy highway at 72mph my passenger side windshield pillar molding completely detached from my car and flew into traffic behind me. Luckily, it did not hit any vehicles but was run over by several behind me. There are multiple complaints about this being a VERY common issue with Ford Explorers from 2011-2019. I'm unsure why this hasn't been recalled yet as most owners of these vehicles have had to replace them on their own. I've seen several reports of this costing upwards of $1000 of done by the dealership. As an owner of this vehicle, I expect when I pay $30,000+ that it be a vehicle that is safe not only for my family but others traveling around us. There are no warning signs of this happening and it's very dangerous. Ford has been made aware by multiple complaints and nothing is being done to correct the issue. </t>
  </si>
  <si>
    <t xml:space="preserve">EXPLORER - 2017. I noticed a couple of months ago that the rubber gasket that lines my windshield on both sides has started to crack. Within the last month pieces of it started to fly off while driving, even at standard speeds of 45mph. I started looking for replacement parts and cost for having this repaired but could not afford the dealership cost.  Last week while driving on a busy highway at 72mph my passenger side windshield pillar molding completely detached from my car and flew into traffic behind me. Luckily, it did not hit any vehicles but was run over by several behind me. There are multiple complaints about this being a VERY common issue with Ford Explorers from 2011-2019. I'm unsure why this hasn't been recalled yet as most owners of these vehicles have had to replace them on their own. I've seen several reports of this costing upwards of $1000 of done by the dealership. As an owner of this vehicle, I expect when I pay $30,000+ that it be a vehicle that is safe not only for my family but others traveling around us. There are no warning signs of this happening and it's very dangerous. Ford has been made aware by multiple complaints and nothing is being done to correct the issue. </t>
  </si>
  <si>
    <t>1FTFW1EFXFF</t>
  </si>
  <si>
    <t>The rear window defrost caught fire and made a loud bang noise and shattered the rear window.</t>
  </si>
  <si>
    <t>F-150 - 2015. The rear window defrost caught fire and made a loud bang noise and shattered the rear window.</t>
  </si>
  <si>
    <t>This issue affects the driver's door (left-front).  The weld spots for the door dampening device within the frame of the door have failed.  Prior to this failure the door would make three loud popping noises with each full opening and full closing of the door.  This continued until all three weld points on this dampening devise have completely failed.  Now the door is very difficult to open/close.</t>
  </si>
  <si>
    <t>ESCAPE - 2020. This issue affects the driver's door (left-front).  The weld spots for the door dampening device within the frame of the door have failed.  Prior to this failure the door would make three loud popping noises with each full opening and full closing of the door.  This continued until all three weld points on this dampening devise have completely failed.  Now the door is very difficult to open/close.</t>
  </si>
  <si>
    <t>The contact owns a 2020 Ford Escape. The contact stated that while the vehicle was parked, the passengerâ€™s side door failed to close securely. The vehicle was taken to a dealer where it was diagnosed that the spot welds in the check arm attachment needed to be replaced. The vehicle was not repaired. The manufacturer was notified of the failure. The failure mileage was 25,217.</t>
  </si>
  <si>
    <t>ESCAPE - 2020. The contact owns a 2020 Ford Escape. The contact stated that while the vehicle was parked, the passengerâ€™s side door failed to close securely. The vehicle was taken to a dealer where it was diagnosed that the spot welds in the check arm attachment needed to be replaced. The vehicle was not repaired. The manufacturer was notified of the failure. The failure mileage was 25,217.</t>
  </si>
  <si>
    <t>THE FRONT DOORS HAS ISSUES SHUTTING AND STAYING LATCHED.  I WENT TO MAKE A LEFT TURN THIS AM AND THE PASSENGER DOOR FLEW OPEN.  I STOPPED TO SHUT IT AND THEN NEITHER OF THE FRONT DOORS WOULD SHUT AND STAY SHUT.  I HELD THE 2 DOORS SHUT WITH A BELT TILL I COULD TURN AROUND AND GET BACK TO THE HOUSE</t>
  </si>
  <si>
    <t>F-150 - 2017. THE FRONT DOORS HAS ISSUES SHUTTING AND STAYING LATCHED.  I WENT TO MAKE A LEFT TURN THIS AM AND THE PASSENGER DOOR FLEW OPEN.  I STOPPED TO SHUT IT AND THEN NEITHER OF THE FRONT DOORS WOULD SHUT AND STAY SHUT.  I HELD THE 2 DOORS SHUT WITH A BELT TILL I COULD TURN AROUND AND GET BACK TO THE HOUSE</t>
  </si>
  <si>
    <t>1FMCU9J98MU</t>
  </si>
  <si>
    <t xml:space="preserve">My drivers door hinge weld has broke.  FORD IS TELLING ME I HAVE TO FIX IT BUT THERE HAS BEEN MANY REPORTS OF THIS.  I believe it should be fixed by ford.  </t>
  </si>
  <si>
    <t xml:space="preserve">ESCAPE - 2021. My drivers door hinge weld has broke.  FORD IS TELLING ME I HAVE TO FIX IT BUT THERE HAS BEEN MANY REPORTS OF THIS.  I believe it should be fixed by ford.  </t>
  </si>
  <si>
    <t>The contact owns a 2015 Ford Explorer. The contact stated while driving 70 MPH, the front windshield molding became fractured and started striking the front passengerâ€™s side door glass. The contact was able to safely drive the vehicle to the shoulder of the road. The vehicle was taken to the dealer. The contact was informed that there was no recall. The dealer advised the contact to report the failure to the manufacturer. The vehicle was not repaired.  The manufacturer was made aware of the failure and advised the contact to report the failure to the NHTSA Hotline. The failure mileage was approximately 110,000.</t>
  </si>
  <si>
    <t xml:space="preserve">Hardee Ford </t>
  </si>
  <si>
    <t>EXPLORER - 2015. The contact owns a 2015 Ford Explorer. The contact stated while driving 70 MPH, the front windshield molding became fractured and started striking the front passengerâ€™s side door glass. The contact was able to safely drive the vehicle to the shoulder of the road. The vehicle was taken to the dealer. The contact was informed that there was no recall. The dealer advised the contact to report the failure to the manufacturer. The vehicle was not repaired.  The manufacturer was made aware of the failure and advised the contact to report the failure to the NHTSA Hotline. The failure mileage was approximately 110,000.</t>
  </si>
  <si>
    <t>1FTEX1EP7HK</t>
  </si>
  <si>
    <t>The contact owns a 2017 Ford F-150. The contact stated that while driving at an undisclosed speed and upon activating the rear window defroster, she observed smoke filling the interior of the vehicle. After a visual inspection of the rear window, the contact observed the rear window lower wire cover on fire. After turning the vehicle off, the fire extinguished on its own, after which the rear window shattered. Emergency services were not called. A fire report was not filed, and no injuries were reported. No warning lights were illuminated. The vehicle was towed to the dealer, who determined that the rear defroster wiring had shorted, causing the wiring to catch fire. The vehicle was repaired. The manufacturer was notified of the failure but referred the contact to the NHTSA hotline for assistance. The failure mileage was 106,000.</t>
  </si>
  <si>
    <t>Vanguard GMC of Sherman</t>
  </si>
  <si>
    <t>F-150 - 2017. The contact owns a 2017 Ford F-150. The contact stated that while driving at an undisclosed speed and upon activating the rear window defroster, she observed smoke filling the interior of the vehicle. After a visual inspection of the rear window, the contact observed the rear window lower wire cover on fire. After turning the vehicle off, the fire extinguished on its own, after which the rear window shattered. Emergency services were not called. A fire report was not filed, and no injuries were reported. No warning lights were illuminated. The vehicle was towed to the dealer, who determined that the rear defroster wiring had shorted, causing the wiring to catch fire. The vehicle was repaired. The manufacturer was notified of the failure but referred the contact to the NHTSA hotline for assistance. The failure mileage was 106,000.</t>
  </si>
  <si>
    <t>1FMCU0JX2EU</t>
  </si>
  <si>
    <t>Ive been trying to get my local Ford dealer to fix this saftey recall but have just been ignored. First time i called my local dealer (Boggus Ford) in harlingen, TX, they just changed there name to Sames Harlingen Ford. They made a mobile appointment for me in April 21st at 9am, no one showed up i didn't even get a call. I called them to see why no one showed up. They told me my appointment was at the dealership and i didn't show up. I was angry and mad because they just lied to me, i have the texts from the dealership service team and a automated reminder that my appointment was mobile at 9am. I said get me another appt, the next appt was on the 26th of April at 9am it was mobile. Then the night of the 25th i get a notification that my appointment tomorrow is at the dealership at 8.30 am. I was dumbfounded, thats not what was discussed, it was mobile,(i have the texts) i couldn't go in to the dealership because my husband was working on the tires. So another missed appt by the dealership's error not mine. I called again no one answers me. I decided to contact Ford customer service directly, they said they will  get in touch with another local Ford dealer to fix my saftey recall but, didnt get a reply back. I contacted Ford again same thing, no reply. In the mean time my doirs fling open when on the highway. First time was a scare, sone of my things in the car flew out. Good thing no one got hurt. And lots of times i see my door open out of nowhere.But now i have to physically tie the doors inside so they wont fling open. Either that or not drive it, which means i cant work.  Ive contacted another Ford dealer near me and they said they dont do saftey recalls, so i guess im left with defective doors. I just want this recall fixed!</t>
  </si>
  <si>
    <t>ESCAPE - 2014. Ive been trying to get my local Ford dealer to fix this saftey recall but have just been ignored. First time i called my local dealer (Boggus Ford) in harlingen, TX, they just changed there name to Sames Harlingen Ford. They made a mobile appointment for me in April 21st at 9am, no one showed up i didn't even get a call. I called them to see why no one showed up. They told me my appointment was at the dealership and i didn't show up. I was angry and mad because they just lied to me, i have the texts from the dealership service team and a automated reminder that my appointment was mobile at 9am. I said get me another appt, the next appt was on the 26th of April at 9am it was mobile. Then the night of the 25th i get a notification that my appointment tomorrow is at the dealership at 8.30 am. I was dumbfounded, thats not what was discussed, it was mobile,(i have the texts) i couldn't go in to the dealership because my husband was working on the tires. So another missed appt by the dealership's error not mine. I called again no one answers me. I decided to contact Ford customer service directly, they said they will  get in touch with another local Ford dealer to fix my saftey recall but, didnt get a reply back. I contacted Ford again same thing, no reply. In the mean time my doirs fling open when on the highway. First time was a scare, sone of my things in the car flew out. Good thing no one got hurt. And lots of times i see my door open out of nowhere.But now i have to physically tie the doors inside so they wont fling open. Either that or not drive it, which means i cant work.  Ive contacted another Ford dealer near me and they said they dont do saftey recalls, so i guess im left with defective doors. I just want this recall fixed!</t>
  </si>
  <si>
    <t>Drivers door has a problem and closes on the driver it wonâ€™t stay open.  The strap that holds the door open is broken due to a manufacturing defect. Window will not open due to things out of alignment inside the door.</t>
  </si>
  <si>
    <t>ESCAPE - 2020. Drivers door has a problem and closes on the driver it wonâ€™t stay open.  The strap that holds the door open is broken due to a manufacturing defect. Window will not open due to things out of alignment inside the door.</t>
  </si>
  <si>
    <t>The contact owns a 2020 Ford Escape. The contact stated that the front driverâ€™s side door failed to open, and the front driverâ€™s side window also failed to operate as designed. No warning light was illuminated. The contact then stated that she authorized a friend that was an independent mechanic to diagnose the vehicle and it was determined that the swing arm control and the spot weld had fractured, and the driverâ€™s side door might need to be replaced. The vehicle was nor repaired. An undisclosed dealer was notified of the failure and confirmed that the VIN was not included in a recall and referred the contact to the manufacturer. The manufacturer was notified of the failure and the contact was advised to contact the NHTSA Hotline. The failure mileage was approximately 110,000.</t>
  </si>
  <si>
    <t>ESCAPE - 2020. The contact owns a 2020 Ford Escape. The contact stated that the front driverâ€™s side door failed to open, and the front driverâ€™s side window also failed to operate as designed. No warning light was illuminated. The contact then stated that she authorized a friend that was an independent mechanic to diagnose the vehicle and it was determined that the swing arm control and the spot weld had fractured, and the driverâ€™s side door might need to be replaced. The vehicle was nor repaired. An undisclosed dealer was notified of the failure and confirmed that the VIN was not included in a recall and referred the contact to the manufacturer. The manufacturer was notified of the failure and the contact was advised to contact the NHTSA Hotline. The failure mileage was approximately 110,000.</t>
  </si>
  <si>
    <t>Spot welds on front passenger door has come undone. The driver door was repaired for the same problem at 32,000 miles. Car is now 61,000</t>
  </si>
  <si>
    <t>ESCAPE - 2020. Spot welds on front passenger door has come undone. The driver door was repaired for the same problem at 32,000 miles. Car is now 61,000</t>
  </si>
  <si>
    <t xml:space="preserve">Drivers side door has become unwelded.  Started as a popping sound and now the door is getting harder to close, the window does not roll down.  </t>
  </si>
  <si>
    <t xml:space="preserve">ESCAPE - 2020. Drivers side door has become unwelded.  Started as a popping sound and now the door is getting harder to close, the window does not roll down.  </t>
  </si>
  <si>
    <t>1FMCU9DZ6LU</t>
  </si>
  <si>
    <t xml:space="preserve">My door sounds like it is going to fall off.  It is making a very loud popping noise when I open it the whole way. </t>
  </si>
  <si>
    <t xml:space="preserve">ESCAPE - 2020. My door sounds like it is going to fall off.  It is making a very loud popping noise when I open it the whole way. </t>
  </si>
  <si>
    <t>1FMCU9J97LU</t>
  </si>
  <si>
    <t xml:space="preserve">While 360 miles away from home, the drivers side door made a popping noise, the window and controls in the door would not work, the window cracked and the door would not work properly.  The window would not operate and remained halfway down cracked and broken, the rearview mirrors would not operate. I went to a dealership and was told that this was a recurring problem with this particular vehicle and that the door hinge welds had broken. The only warning I got was a popping noise inside of the door. </t>
  </si>
  <si>
    <t xml:space="preserve">ESCAPE - 2020. While 360 miles away from home, the drivers side door made a popping noise, the window and controls in the door would not work, the window cracked and the door would not work properly.  The window would not operate and remained halfway down cracked and broken, the rearview mirrors would not operate. I went to a dealership and was told that this was a recurring problem with this particular vehicle and that the door hinge welds had broken. The only warning I got was a popping noise inside of the door. </t>
  </si>
  <si>
    <t>1FADP3E26DL</t>
  </si>
  <si>
    <t>The contact owns a 2013 Ford Focus. The contact stated that while driving at an undisclosed speed, the trunk independently unlatched. The vehicle was taken to the dealer but was not diagnosed or repaired. The manufacturer was not made aware of the failure. The failure mileage was approximately 88,000.</t>
  </si>
  <si>
    <t xml:space="preserve">Auto Nation Ford </t>
  </si>
  <si>
    <t>FOCUS - 2013. The contact owns a 2013 Ford Focus. The contact stated that while driving at an undisclosed speed, the trunk independently unlatched. The vehicle was taken to the dealer but was not diagnosed or repaired. The manufacturer was not made aware of the failure. The failure mileage was approximately 88,000.</t>
  </si>
  <si>
    <t>1FTEW1C59MF</t>
  </si>
  <si>
    <t xml:space="preserve">Pulled into gas station when rear window popped and shattered . Looked like it was pushed from the inside out </t>
  </si>
  <si>
    <t xml:space="preserve">F-150 - 2021. Pulled into gas station when rear window popped and shattered . Looked like it was pushed from the inside out </t>
  </si>
  <si>
    <t>1FTEW1E49LF</t>
  </si>
  <si>
    <t>The contact owns a 2020 Ford F-150. The contact stated while driving approximately 65 MPH, the sunroof glass exploded. There were no reported injuries. There were no warning lights illuminated. The contact called the local dealer, but the vehicle was not diagnosed or repaired. The contact called another local dealer, Jerry's Auto Sales of Lennox (27786 SD-17), Lennox, SD 57039, but the vehicle was not diagnosed or repaired. The manufacturer was not contacted. The failure mileage was approximately 57,000.</t>
  </si>
  <si>
    <t>F-150 - 2020. The contact owns a 2020 Ford F-150. The contact stated while driving approximately 65 MPH, the sunroof glass exploded. There were no reported injuries. There were no warning lights illuminated. The contact called the local dealer, but the vehicle was not diagnosed or repaired. The contact called another local dealer, Jerry's Auto Sales of Lennox (27786 SD-17), Lennox, SD 57039, but the vehicle was not diagnosed or repaired. The manufacturer was not contacted. The failure mileage was approximately 57,000.</t>
  </si>
  <si>
    <t>Driver side door hinge/weld breaks. The metal pops, makes a loud sound, door then has to be forced shut. Due to this the window and lock does not work. Driver side door broke first and now the passenger side door has done the same exact thing.</t>
  </si>
  <si>
    <t>ESCAPE - 2020. Driver side door hinge/weld breaks. The metal pops, makes a loud sound, door then has to be forced shut. Due to this the window and lock does not work. Driver side door broke first and now the passenger side door has done the same exact thing.</t>
  </si>
  <si>
    <t>The contact owns a 2020 Ford Escape. The contact stated that while the vehicle was parked, the contact attempted to enter the vehicle however, the front driver's side door was inoperable. The contact stated that the driver's side front door was difficult to open and was also very difficult to close. The vehicle was taken to the dealer to be diagnosed. The vehicle was diagnosed with a failed door check arm weld. The contact was informed that the door needed to be replaced. The vehicle was not repaired. The manufacturer was made aware of the failure but provided no assistance. The failure mileage was approximately 41,000.</t>
  </si>
  <si>
    <t xml:space="preserve">Mike Dorian Ford </t>
  </si>
  <si>
    <t>ESCAPE - 2020. The contact owns a 2020 Ford Escape. The contact stated that while the vehicle was parked, the contact attempted to enter the vehicle however, the front driver's side door was inoperable. The contact stated that the driver's side front door was difficult to open and was also very difficult to close. The vehicle was taken to the dealer to be diagnosed. The vehicle was diagnosed with a failed door check arm weld. The contact was informed that the door needed to be replaced. The vehicle was not repaired. The manufacturer was made aware of the failure but provided no assistance. The failure mileage was approximately 41,000.</t>
  </si>
  <si>
    <t>Drivers door has broken spot welds.  Loud snaps when door is opened or closed.  Power window won't go down all the way.  From what I'm reading the door could just open up as you are driving down the road.  Door checker bar needs to be replaced.  Part #lj6z7823552 b.</t>
  </si>
  <si>
    <t>ESCAPE - 2020. Drivers door has broken spot welds.  Loud snaps when door is opened or closed.  Power window won't go down all the way.  From what I'm reading the door could just open up as you are driving down the road.  Door checker bar needs to be replaced.  Part #lj6z7823552 b.</t>
  </si>
  <si>
    <t>windshield molding is falling apart. Windshield cowl fell apart and had to be replaced. Now rest of molding falling apart, as well as interior door molding.</t>
  </si>
  <si>
    <t>EXPLORER - 2017. windshield molding is falling apart. Windshield cowl fell apart and had to be replaced. Now rest of molding falling apart, as well as interior door molding.</t>
  </si>
  <si>
    <t>The drivers door started making a popping noise when opened and then the welds on the door broke. Drivers side window would not go down.</t>
  </si>
  <si>
    <t>ESCAPE - 2020. The drivers door started making a popping noise when opened and then the welds on the door broke. Drivers side window would not go down.</t>
  </si>
  <si>
    <t>The contact owns a 2020 Ford Escape. The contact stated that while opening the front driver's side door, the door made a loud crunching sound. Additionally, the front driver's side door would inadvertently close while the contact was entering the vehicle. The vehicle was taken to an independent mechanic, who diagnosed that the front driver's side door had three fractured spot welds and that the front driver's side door needed to be replaced. The vehicle was not repaired. The manufacturer was not made aware of the failure. The failure mileage was approximately 47,000. The VIN was unavailable.</t>
  </si>
  <si>
    <t>ESCAPE - 2020. The contact owns a 2020 Ford Escape. The contact stated that while opening the front driver's side door, the door made a loud crunching sound. Additionally, the front driver's side door would inadvertently close while the contact was entering the vehicle. The vehicle was taken to an independent mechanic, who diagnosed that the front driver's side door had three fractured spot welds and that the front driver's side door needed to be replaced. The vehicle was not repaired. The manufacturer was not made aware of the failure. The failure mileage was approximately 47,000. The VIN was unavailable.</t>
  </si>
  <si>
    <t>My vehicle is exhibiting the issues described in SSM 50150. The driver's side door spot welds have failed on my 2020 Ford Escape hybrid. The issue began as a creaking sound as I opened and closed my driver's side front door. The door was also stiff and difficult to operate. 2 days later the door became even more difficult to open and close. A day after that the door welds failed. After the weld failure the door moved freely except the door catch would jam due to it floating. To allow proper door operation of the door the catch had to be unbolted at the body.  After the failure I noticed the door panel around the area of the welds is pushed outward and no longer flush with the door along the edges. Also, since the issue began, the window strains whenever I try to raise and lower it and the window cannot be lowered all the way. My assumption is that the catch is tied to the window track. The window track and door catch appear to be associated with the broken welds.  I brought the matter to the Ford dealership's attention, citing SSM 50150. They advised me that the vehicle was out of warranty, that the repair was not part of any mandatory recall and that the estimated repair cost was $2,083.14. They noted the possibility of Ford contributing a couple hundred dollars to defray the repair costs.</t>
  </si>
  <si>
    <t>ESCAPE - 2020. My vehicle is exhibiting the issues described in SSM 50150. The driver's side door spot welds have failed on my 2020 Ford Escape hybrid. The issue began as a creaking sound as I opened and closed my driver's side front door. The door was also stiff and difficult to operate. 2 days later the door became even more difficult to open and close. A day after that the door welds failed. After the weld failure the door moved freely except the door catch would jam due to it floating. To allow proper door operation of the door the catch had to be unbolted at the body.  After the failure I noticed the door panel around the area of the welds is pushed outward and no longer flush with the door along the edges. Also, since the issue began, the window strains whenever I try to raise and lower it and the window cannot be lowered all the way. My assumption is that the catch is tied to the window track. The window track and door catch appear to be associated with the broken welds.  I brought the matter to the Ford dealership's attention, citing SSM 50150. They advised me that the vehicle was out of warranty, that the repair was not part of any mandatory recall and that the estimated repair cost was $2,083.14. They noted the possibility of Ford contributing a couple hundred dollars to defray the repair costs.</t>
  </si>
  <si>
    <t xml:space="preserve">Weld on driver side front door for door limiting rod has broke. Door is difficult to close. Started with grinding sound inside door with popping friction prior to weld completely failing. </t>
  </si>
  <si>
    <t xml:space="preserve">ESCAPE - 2020. Weld on driver side front door for door limiting rod has broke. Door is difficult to close. Started with grinding sound inside door with popping friction prior to weld completely failing. </t>
  </si>
  <si>
    <t>The contact owns a 2020 Ford Escape. The contact stated that while entering the vehicle through the driverâ€™s side front door, he heard a popping sound. The contact stated inspected the door and became aware that the door weld was fractured and had punched a hole into the door frame. The vehicle was taken to the dealer and the fractured door weld was confirmed. The contact was informed that the front driver's side door needed to be replaced. The vehicle was not repaired. The manufacturer was made aware of the failure but provided no assistance. The failure mileage was approximately 61,000.</t>
  </si>
  <si>
    <t>ESCAPE - 2020. The contact owns a 2020 Ford Escape. The contact stated that while entering the vehicle through the driverâ€™s side front door, he heard a popping sound. The contact stated inspected the door and became aware that the door weld was fractured and had punched a hole into the door frame. The vehicle was taken to the dealer and the fractured door weld was confirmed. The contact was informed that the front driver's side door needed to be replaced. The vehicle was not repaired. The manufacturer was made aware of the failure but provided no assistance. The failure mileage was approximately 61,000.</t>
  </si>
  <si>
    <t>1FTBR3X83MK</t>
  </si>
  <si>
    <t>The contact owns a 2021 Ford Transit. The contact stated that while attempting to enter the rear of the vehicle, he became aware that the rear door would not latch closed. After a visual inspection, the contact observed a gap between the door and frame of the vehicle, as well as the rear door protruding outward. The door-ajar warning light was illuminated. The vehicle was taken to the dealer, who diagnosed a failure with the lock and unlock rod. The vehicle was repaired, but the failure reoccurred. The manufacturer was notified of the failure but referred the contact to the NHTSA Hotline for assistance. The failure mileage was 10,000.</t>
  </si>
  <si>
    <t>Tomball Ford</t>
  </si>
  <si>
    <t>TRANSIT - 2021. The contact owns a 2021 Ford Transit. The contact stated that while attempting to enter the rear of the vehicle, he became aware that the rear door would not latch closed. After a visual inspection, the contact observed a gap between the door and frame of the vehicle, as well as the rear door protruding outward. The door-ajar warning light was illuminated. The vehicle was taken to the dealer, who diagnosed a failure with the lock and unlock rod. The vehicle was repaired, but the failure reoccurred. The manufacturer was notified of the failure but referred the contact to the NHTSA Hotline for assistance. The failure mileage was 10,000.</t>
  </si>
  <si>
    <t>Door would make popping sound when opening and closing front driver side door. Window will roll down slowly and up slowly. Stopped using for fear of window getting stuck in down position. Rivets on door have popped loose and door arm housing moves inside slot.</t>
  </si>
  <si>
    <t>ESCAPE - 2020. Door would make popping sound when opening and closing front driver side door. Window will roll down slowly and up slowly. Stopped using for fear of window getting stuck in down position. Rivets on door have popped loose and door arm housing moves inside slot.</t>
  </si>
  <si>
    <t>The contact owns a 2020 Ford Escape. The contact stated that the front driver's side door made abnormal popping sounds while being opened, and all four windows failed to roll down. The front driver's side door later failed to open. The contact entered the vehicle through the front passenger's side door and climbed over to the front driver's side seat to operate the vehicle. The vehicle was taken to the dealer, where it was diagnosed that the front driver's side door hinges were fractured, and the front driver's side door needed to be replaced. The vehicle was not repaired. The manufacturer was made aware of the failure. The failure mileage was 19,502.</t>
  </si>
  <si>
    <t>Liberty Ford</t>
  </si>
  <si>
    <t>ESCAPE - 2020. The contact owns a 2020 Ford Escape. The contact stated that the front driver's side door made abnormal popping sounds while being opened, and all four windows failed to roll down. The front driver's side door later failed to open. The contact entered the vehicle through the front passenger's side door and climbed over to the front driver's side seat to operate the vehicle. The vehicle was taken to the dealer, where it was diagnosed that the front driver's side door hinges were fractured, and the front driver's side door needed to be replaced. The vehicle was not repaired. The manufacturer was made aware of the failure. The failure mileage was 19,502.</t>
  </si>
  <si>
    <t xml:space="preserve">All of the moulding, seals &amp; rubber windshield trim/gasket around the windshield has failed. It has cracked, broken off and much is now missing off the vehicle. Now when I drive the vehicle it makes scary noises due to the cracked/missing moulding/seals. This has created some scary driving situations that almost caused accidents while on highways. Now I worry my windshield will leak and damage the interior. This does not seem to be something that should be happening to my Ford Explorer and why isn't this a recall issue.  </t>
  </si>
  <si>
    <t xml:space="preserve">EXPLORER - 2016. All of the moulding, seals &amp; rubber windshield trim/gasket around the windshield has failed. It has cracked, broken off and much is now missing off the vehicle. Now when I drive the vehicle it makes scary noises due to the cracked/missing moulding/seals. This has created some scary driving situations that almost caused accidents while on highways. Now I worry my windshield will leak and damage the interior. This does not seem to be something that should be happening to my Ford Explorer and why isn't this a recall issue.  </t>
  </si>
  <si>
    <t>The contact owns a 2020 Ford Escape. The contact stated that while the vehicle was parked, the driverâ€™s side door made an abnormal sound when opened. Additionally, the driverâ€™s door was not able to be securely closed. No warning light was illuminated. The vehicle had been diagnosed. The contact was informed that the failure was due to fractured spot wields and the check arm mount in the door assembly. The vehicle had not been repaired. The manufacturer was made aware of the failure and determined that the VIN was not included in a recall. The failure mileage was approximately 82,000.</t>
  </si>
  <si>
    <t>Freedom Ford</t>
  </si>
  <si>
    <t>ESCAPE - 2020. The contact owns a 2020 Ford Escape. The contact stated that while the vehicle was parked, the driverâ€™s side door made an abnormal sound when opened. Additionally, the driverâ€™s door was not able to be securely closed. No warning light was illuminated. The vehicle had been diagnosed. The contact was informed that the failure was due to fractured spot wields and the check arm mount in the door assembly. The vehicle had not been repaired. The manufacturer was made aware of the failure and determined that the VIN was not included in a recall. The failure mileage was approximately 82,000.</t>
  </si>
  <si>
    <t>1FADP3L97GL</t>
  </si>
  <si>
    <t xml:space="preserve">I was driving from Roseburg, OR to Sacramento, CA and about 40 minutes prior to arriving in Sacramento, my sunroof exploded. It even sounded like an explosion. The glass appeared to bow upwards and out with a large hole before ng in the middle, and judging by the small amount of glass being held up by the lower part of the sunroof internal cover thingy, it blew outwards. I can only assume it was associated with an elevation change, but I open my windows for short bursts regularly to cycle in fresh air so I don't think that's it. Differential heating between the glass and the solid object holding it perhaps? If the internal glass holding component is being cooled by the AC and the external glass is being heated by the sun/ambient air - I assume it can cause a compression force on the glass. It was a hot day in SAC, but not over 100 degrees. Perhaps a defect in the glass? Either way, major safety concern. If glass had fallen in eyes or the boom occured in traffic I could easily see a crash happening so someone. </t>
  </si>
  <si>
    <t xml:space="preserve">FOCUS - 2016. I was driving from Roseburg, OR to Sacramento, CA and about 40 minutes prior to arriving in Sacramento, my sunroof exploded. It even sounded like an explosion. The glass appeared to bow upwards and out with a large hole before ng in the middle, and judging by the small amount of glass being held up by the lower part of the sunroof internal cover thingy, it blew outwards. I can only assume it was associated with an elevation change, but I open my windows for short bursts regularly to cycle in fresh air so I don't think that's it. Differential heating between the glass and the solid object holding it perhaps? If the internal glass holding component is being cooled by the AC and the external glass is being heated by the sun/ambient air - I assume it can cause a compression force on the glass. It was a hot day in SAC, but not over 100 degrees. Perhaps a defect in the glass? Either way, major safety concern. If glass had fallen in eyes or the boom occured in traffic I could easily see a crash happening so someone. </t>
  </si>
  <si>
    <t>1FMCU0H66MU</t>
  </si>
  <si>
    <t>The spot welds on the front drivers door of my 2021 Ford Escape SEL gave way.  The internal three welds holding the drivers door check arm failed.  The door is now making a creaking and grinding noise when the door is opened and closed. The drivers door check arm is rapidly nearing total failure.     Two Ford dealerships have verified the above.    Repair cost to replace the entire drivers door is approximately $2,300.</t>
  </si>
  <si>
    <t>ESCAPE - 2021. The spot welds on the front drivers door of my 2021 Ford Escape SEL gave way.  The internal three welds holding the drivers door check arm failed.  The door is now making a creaking and grinding noise when the door is opened and closed. The drivers door check arm is rapidly nearing total failure.     Two Ford dealerships have verified the above.    Repair cost to replace the entire drivers door is approximately $2,300.</t>
  </si>
  <si>
    <t xml:space="preserve">Panoramic sunroof exploded.  This happened on a country highway with no other cars or debris around. </t>
  </si>
  <si>
    <t xml:space="preserve">F-150 - 2021. Panoramic sunroof exploded.  This happened on a country highway with no other cars or debris around. </t>
  </si>
  <si>
    <t>Passenger Side windshield molding Trim flew off on  the highway speed.</t>
  </si>
  <si>
    <t>EXPLORER - 2016. Passenger Side windshield molding Trim flew off on  the highway speed.</t>
  </si>
  <si>
    <t>Welds that secure the door check arm to the driver side door failed.  This makes the door very difficult to both open and close, potentially creating a safety issue.   This is a known issue affecting these vehicles, and a recall should be issued to correct the problem.</t>
  </si>
  <si>
    <t>ESCAPE - 2020. Welds that secure the door check arm to the driver side door failed.  This makes the door very difficult to both open and close, potentially creating a safety issue.   This is a known issue affecting these vehicles, and a recall should be issued to correct the problem.</t>
  </si>
  <si>
    <t>1FTFW1ED5NF</t>
  </si>
  <si>
    <t>Fuel door seating pin fell out.  With the fuel door closed getting notices that the Fuel Door is Ajar and the check engine light is on.</t>
  </si>
  <si>
    <t>FUEL DOOR PIN | LOOSEN / BROKEN</t>
  </si>
  <si>
    <t>F-150 - 2022. Fuel door seating pin fell out.  With the fuel door closed getting notices that the Fuel Door is Ajar and the check engine light is on.</t>
  </si>
  <si>
    <t>1FMCU9G93GU</t>
  </si>
  <si>
    <t>outside key pad is making sounds of door locks locking and unlocking with flashers coming on driving down the rd second time after replacing outside keypad in 2021 at a ford dealership in northern michigan the problem has returned 11-1-2023.i tapped on the outside of the door keypad surface, the problem hasnt came back in the last few days, i believe it will reappear at some point though</t>
  </si>
  <si>
    <t>ESCAPE - 2016. outside key pad is making sounds of door locks locking and unlocking with flashers coming on driving down the rd second time after replacing outside keypad in 2021 at a ford dealership in northern michigan the problem has returned 11-1-2023.i tapped on the outside of the door keypad surface, the problem hasnt came back in the last few days, i believe it will reappear at some point though</t>
  </si>
  <si>
    <t xml:space="preserve">The driver door makes a popping noise when opening and closing.  Door now has problems closing and sometimes will not shut properly.  Also, the window is not going up and down as fast as it should.  Both problems happened around the same time and are believed to be related. </t>
  </si>
  <si>
    <t xml:space="preserve">ESCAPE - 2020. The driver door makes a popping noise when opening and closing.  Door now has problems closing and sometimes will not shut properly.  Also, the window is not going up and down as fast as it should.  Both problems happened around the same time and are believed to be related. </t>
  </si>
  <si>
    <t xml:space="preserve">2017 Ford Explorer windshield trim is starting to come off.  Pieces have flown off behind the vehicle.  </t>
  </si>
  <si>
    <t xml:space="preserve">EXPLORER - 2017. 2017 Ford Explorer windshield trim is starting to come off.  Pieces have flown off behind the vehicle.  </t>
  </si>
  <si>
    <t>The contact owns a 2020 Ford Escape. The contact stated while opening the front driver's door, she heard an abnormally loud popping sound. The vehicle was taken to the dealer where it was diagnosed with a fractured front driver's door weld. The contact was informed that the front driver's door needed to be replaced. The vehicle was not repaired. The manufacturer was made aware of the failure and a case was filed. The failure mileage was approximately 50,000.</t>
  </si>
  <si>
    <t>Montrose Collision of Fairlawn</t>
  </si>
  <si>
    <t>ESCAPE - 2020. The contact owns a 2020 Ford Escape. The contact stated while opening the front driver's door, she heard an abnormally loud popping sound. The vehicle was taken to the dealer where it was diagnosed with a fractured front driver's door weld. The contact was informed that the front driver's door needed to be replaced. The vehicle was not repaired. The manufacturer was made aware of the failure and a case was filed. The failure mileage was approximately 50,000.</t>
  </si>
  <si>
    <t>A weld in the driver's side door assembly has failed.  I am concerned that the door may inadvertently open while driving.  The problem has been confirmed by a dealer.  I had no warning of the problem until the door mechanism failed and continues to fail with each opening/closing.  I do not have the funds to repair/replace the door of the vehicle.</t>
  </si>
  <si>
    <t>ESCAPE - 2020. A weld in the driver's side door assembly has failed.  I am concerned that the door may inadvertently open while driving.  The problem has been confirmed by a dealer.  I had no warning of the problem until the door mechanism failed and continues to fail with each opening/closing.  I do not have the funds to repair/replace the door of the vehicle.</t>
  </si>
  <si>
    <t>The contact owns a 2018 Ford Explorer. The contact stated that while her husband was reversing from the garage, the liftgate malfunctioned and opened. The driver opened the driver's side door and struck the door frame. The door frame was damaged. There were no warning lights illuminated. Additionally, the contact stated that while driving at an undisclosed speed, the liftgate failed to open. The contact had to place the vehicle in the park position for the tailgate to open. The contact called the local dealer, but the vehicle was not diagnosed or repaired. The manufacturer was contacted, but no assistance was provided. The failure mileage was approximately 24,000.</t>
  </si>
  <si>
    <t>Tri Star Ford Somerset, Inc.</t>
  </si>
  <si>
    <t>EXPLORER - 2018. The contact owns a 2018 Ford Explorer. The contact stated that while her husband was reversing from the garage, the liftgate malfunctioned and opened. The driver opened the driver's side door and struck the door frame. The door frame was damaged. There were no warning lights illuminated. Additionally, the contact stated that while driving at an undisclosed speed, the liftgate failed to open. The contact had to place the vehicle in the park position for the tailgate to open. The contact called the local dealer, but the vehicle was not diagnosed or repaired. The manufacturer was contacted, but no assistance was provided. The failure mileage was approximately 24,000.</t>
  </si>
  <si>
    <t>The frame holding the panaramic moonroof in place has failed and cracked in two places leaving the panaramic moonroof loose and must be repaired immediately.  The moonroof is apt to fly out or drop inside while driving on the interstate highway causing injury or death to the driver, passenger or others on the road.  There have been reports noted online of the moonroof exploding while driving at high speeds due to the rattling because the moonroof is not secured properly due to the frame being cracked.  This is a safety issue and must be recalled by Ford Motor Corporation immediately to make this repair for the consumers.</t>
  </si>
  <si>
    <t>F-150 - 2016. The frame holding the panaramic moonroof in place has failed and cracked in two places leaving the panaramic moonroof loose and must be repaired immediately.  The moonroof is apt to fly out or drop inside while driving on the interstate highway causing injury or death to the driver, passenger or others on the road.  There have been reports noted online of the moonroof exploding while driving at high speeds due to the rattling because the moonroof is not secured properly due to the frame being cracked.  This is a safety issue and must be recalled by Ford Motor Corporation immediately to make this repair for the consumers.</t>
  </si>
  <si>
    <t xml:space="preserve">Loud popping noise when opening driver side door, feels like the door is starting to slip, at times have trouble closing, now the window when rolled down will not roll back up.  Popping, cracking noise started 3+ months ago, have call into dealership at this time.  Not able to use the window at all now and not sure the door will stay continue to be usable.  </t>
  </si>
  <si>
    <t xml:space="preserve">ESCAPE - 2020. Loud popping noise when opening driver side door, feels like the door is starting to slip, at times have trouble closing, now the window when rolled down will not roll back up.  Popping, cracking noise started 3+ months ago, have call into dealership at this time.  Not able to use the window at all now and not sure the door will stay continue to be usable.  </t>
  </si>
  <si>
    <t>The contact owns a 2018 Ford Explorer. The contact stated that the front windshield was disintegrating. There were no warning lights illuminated. While driving, the contact detected that there was an abnormal chirping noise and wind entering the vehicle. The contact stated that the failure had gradually progressed. The vehicle was taken to the local dealer, where it was diagnosed that the cowl screen panel needed to be replaced. The sealant around the windshield had disintegrated. The vehicle was not repaired. The manufacturer was contacted and informed the contact that the repair was not covered under the warranty. The failure mileage was approximately 105,000. The VIN was not available.</t>
  </si>
  <si>
    <t>Hennessy Ford Atlanta</t>
  </si>
  <si>
    <t>EXPLORER - 2018. The contact owns a 2018 Ford Explorer. The contact stated that the front windshield was disintegrating. There were no warning lights illuminated. While driving, the contact detected that there was an abnormal chirping noise and wind entering the vehicle. The contact stated that the failure had gradually progressed. The vehicle was taken to the local dealer, where it was diagnosed that the cowl screen panel needed to be replaced. The sealant around the windshield had disintegrated. The vehicle was not repaired. The manufacturer was contacted and informed the contact that the repair was not covered under the warranty. The failure mileage was approximately 105,000. The VIN was not available.</t>
  </si>
  <si>
    <t>The contact owns a 2017 Ford Explorer. The contact stated that while driving at approximately 65 MPH, the driver's side keyless entry panel detached from the vehicle. The contact stated while driving, the panel fell off and was sticking out, but eventually snapped in half. Additionally, the liftgate lost power. The contact duct taped the panel to the door. The vehicle was taken to the local dealer, where it was determined that the panel needed to be replaced. The vehicle was repaired, but the failure recurred. While driving at an unknown speed, the panel detached. The manufacturer was contacted and referred the contact to the NHTSA Hotline. The failure mileage was approximately 75,000.</t>
  </si>
  <si>
    <t>EXPLORER - 2017. The contact owns a 2017 Ford Explorer. The contact stated that while driving at approximately 65 MPH, the driver's side keyless entry panel detached from the vehicle. The contact stated while driving, the panel fell off and was sticking out, but eventually snapped in half. Additionally, the liftgate lost power. The contact duct taped the panel to the door. The vehicle was taken to the local dealer, where it was determined that the panel needed to be replaced. The vehicle was repaired, but the failure recurred. While driving at an unknown speed, the panel detached. The manufacturer was contacted and referred the contact to the NHTSA Hotline. The failure mileage was approximately 75,000.</t>
  </si>
  <si>
    <t>My 2021 ford escape door started to make popping sounds and my window wouldnâ€™t roll down had it a dealer and they said the welds on my door broke off !</t>
  </si>
  <si>
    <t>ESCAPE - 2021. My 2021 ford escape door started to make popping sounds and my window wouldnâ€™t roll down had it a dealer and they said the welds on my door broke off !</t>
  </si>
  <si>
    <t>Driver side door hinge/weld breaks. The metal pops, makes a loud sound, door then has to be forced shut. Due to this the window and lock does not work properly. It goes down particularly then stops. Was taken to New Brighton Ford and spoke with Dan who diagnosed the problem. Was told needed new door. The car was purchased brand new from Freeway Ford in October 2020. Was told no warranty and extended warranty does not cover body.</t>
  </si>
  <si>
    <t>ESCAPE - 2020. Driver side door hinge/weld breaks. The metal pops, makes a loud sound, door then has to be forced shut. Due to this the window and lock does not work properly. It goes down particularly then stops. Was taken to New Brighton Ford and spoke with Dan who diagnosed the problem. Was told needed new door. The car was purchased brand new from Freeway Ford in October 2020. Was told no warranty and extended warranty does not cover body.</t>
  </si>
  <si>
    <t>The drivers side door - the weld on the arm has fractured. Causing a loud clunking noise every time the door is opened or closed. This 'break' has caused the window to only be able to roll down about 6 inches. Also, because of the break, the interior lights don't recognize that the door is closed and will stay on as if there is a door open.  When called local Ford Dealership, I was advised it is a common problem and the whole door needed to be replaced. Currently, I am out of warranty but upon investigating online, this is a very common problem in the 2020 Ford Escape Drivers side door.</t>
  </si>
  <si>
    <t>ESCAPE - 2020. The drivers side door - the weld on the arm has fractured. Causing a loud clunking noise every time the door is opened or closed. This 'break' has caused the window to only be able to roll down about 6 inches. Also, because of the break, the interior lights don't recognize that the door is closed and will stay on as if there is a door open.  When called local Ford Dealership, I was advised it is a common problem and the whole door needed to be replaced. Currently, I am out of warranty but upon investigating online, this is a very common problem in the 2020 Ford Escape Drivers side door.</t>
  </si>
  <si>
    <t>1FM5K8HT8JG</t>
  </si>
  <si>
    <t>Cowl trim on front windshield is detaching from the windshield and flapping while vehicle in operation.  Concerned this will fly off the vehicle snd possibly land on another traveling vehicle and possibly cause an accident.  This just started making a buzzing noise approximately two weeks ago and after further investigation the trim is literally coming off the windshield in pieces.  No warning lights just a noise from the dash.  Pictures can be provided.</t>
  </si>
  <si>
    <t>EXPLORER - 2018. Cowl trim on front windshield is detaching from the windshield and flapping while vehicle in operation.  Concerned this will fly off the vehicle snd possibly land on another traveling vehicle and possibly cause an accident.  This just started making a buzzing noise approximately two weeks ago and after further investigation the trim is literally coming off the windshield in pieces.  No warning lights just a noise from the dash.  Pictures can be provided.</t>
  </si>
  <si>
    <t xml:space="preserve">I was driving on the highway on my way to work and the windshield trim panel on the passenger side flew off of my vehicle. This is definitely a safety hazard as this flying part could have hit another vehicle and/or caused an accident. </t>
  </si>
  <si>
    <t xml:space="preserve">EXPLORER - 2015. I was driving on the highway on my way to work and the windshield trim panel on the passenger side flew off of my vehicle. This is definitely a safety hazard as this flying part could have hit another vehicle and/or caused an accident. </t>
  </si>
  <si>
    <t>The contact owns a 2020 Ford Escape. The contact stated that while the vehicle was parked, the driver's side door failed to remain closed. The contact inspected the door and noticed three holes in the door hinge with missing screws which prevented the door from securely closing. The vehicle was not diagnosed or repaired by an independent mechanic or dealer. The manufacturer was not made aware of the failure. The failure mileage was approximately 104,000.</t>
  </si>
  <si>
    <t>ESCAPE - 2020. The contact owns a 2020 Ford Escape. The contact stated that while the vehicle was parked, the driver's side door failed to remain closed. The contact inspected the door and noticed three holes in the door hinge with missing screws which prevented the door from securely closing. The vehicle was not diagnosed or repaired by an independent mechanic or dealer. The manufacturer was not made aware of the failure. The failure mileage was approximately 104,000.</t>
  </si>
  <si>
    <t>In 2021, driving down the highway, our driver side windshield trim partially broke free and started smacking against the driver side window before breaking off and flying behind the vehicle. Then in July 2023, the passenger side windshield trim broke free on the highway. Appears the rubber seal disintegrates allowing the wind to grab it and rip the plastic trim piece off the vehicle. Currently, the rubber seal on the engine cowl windshield trim is disintegrating also.</t>
  </si>
  <si>
    <t>EXPLORER - 2016. In 2021, driving down the highway, our driver side windshield trim partially broke free and started smacking against the driver side window before breaking off and flying behind the vehicle. Then in July 2023, the passenger side windshield trim broke free on the highway. Appears the rubber seal disintegrates allowing the wind to grab it and rip the plastic trim piece off the vehicle. Currently, the rubber seal on the engine cowl windshield trim is disintegrating also.</t>
  </si>
  <si>
    <t>3FMCR9B64PR</t>
  </si>
  <si>
    <t>The contact owns a 2023 Ford Bronco Sport. The contact stated that while the vehicle was parked, the rear passengerâ€™s side window was stuck. The vehicle had not been diagnosed by an independent mechanic or dealer. The vehicle had not been repaired by an independent mechanic or dealer. The manufacturer was made aware of the failure and confirmed that there were no open appointments until the end of the month. The failure mileage was approximately 12,000.</t>
  </si>
  <si>
    <t>BRONCO SPORT - 2023. The contact owns a 2023 Ford Bronco Sport. The contact stated that while the vehicle was parked, the rear passengerâ€™s side window was stuck. The vehicle had not been diagnosed by an independent mechanic or dealer. The vehicle had not been repaired by an independent mechanic or dealer. The manufacturer was made aware of the failure and confirmed that there were no open appointments until the end of the month. The failure mileage was approximately 12,000.</t>
  </si>
  <si>
    <t>The contact owns a 2020 Ford Escape. The contact stated that after entering the vehicle, the front driver's side door made an abnormal popping sound while closing. The vehicle was taken to the dealer, where the front driver's side door check arm and welds had fractured while the contact was closing the door. The dealer towed the vehicle to the collision center, where it was determined that the front driver's side fender and the front driver's side door needed to be replaced. The vehicle was not repaired. The manufacturer was made aware of the failure and a case was opened. The failure mileage was approximately 56,000.</t>
  </si>
  <si>
    <t>Germain Ford of Columbus</t>
  </si>
  <si>
    <t>ESCAPE - 2020. The contact owns a 2020 Ford Escape. The contact stated that after entering the vehicle, the front driver's side door made an abnormal popping sound while closing. The vehicle was taken to the dealer, where the front driver's side door check arm and welds had fractured while the contact was closing the door. The dealer towed the vehicle to the collision center, where it was determined that the front driver's side fender and the front driver's side door needed to be replaced. The vehicle was not repaired. The manufacturer was made aware of the failure and a case was opened. The failure mileage was approximately 56,000.</t>
  </si>
  <si>
    <t>The sun roof opening panel shield fell off while I was driving. It covers the divider between the front and rear sun roof glass. Luckily I didn't have the shade open so it was just sliding all around the sun shade.  I did some research on the problem of the shield falling off.  It seems that it is held on by 4 or 5 pieces of double faced tape. If I had had the sun shade opened, the piece could have fallen on me or a passenger in my car. It extends across the width of the car, from window to window.  I brought the car to the Ford Dealership in Metairie, La.  Matt Bowers Ford.  My car is 3 years old with a little over 15,000 miles on it.  It is no longer under warranty for this problem.  I only have a remaining warranty on the Powertrain.  However, Ford agreed to give me a Good Faith Discount and the repair will be $200 instead of the initial $2500 quoted to replace the sun shade and panel shield. When the Service Tech tried opening the sun shade to retrieve the panel and put it back in place, I think it hit a spring and the entire shade rolled up and was ruined.  That had to be replaced too.I asked the Service Technician if they were going to install the panel shield with double faced tape again, and he said those were his instructions.  I feel that the shield will come down again in time and I might not be so lucky this time and be using the sun roof, thereby possibly getting hit in the head while driving. It needs something stronger than double faced tape. In my opinion this should be a recall and Ford should figure out a better way to install this panel shield.  It seems to be happening to quite a lot of Ford Escapes.</t>
  </si>
  <si>
    <t>ESCAPE - 2020. The sun roof opening panel shield fell off while I was driving. It covers the divider between the front and rear sun roof glass. Luckily I didn't have the shade open so it was just sliding all around the sun shade.  I did some research on the problem of the shield falling off.  It seems that it is held on by 4 or 5 pieces of double faced tape. If I had had the sun shade opened, the piece could have fallen on me or a passenger in my car. It extends across the width of the car, from window to window.  I brought the car to the Ford Dealership in Metairie, La.  Matt Bowers Ford.  My car is 3 years old with a little over 15,000 miles on it.  It is no longer under warranty for this problem.  I only have a remaining warranty on the Powertrain.  However, Ford agreed to give me a Good Faith Discount and the repair will be $200 instead of the initial $2500 quoted to replace the sun shade and panel shield. When the Service Tech tried opening the sun shade to retrieve the panel and put it back in place, I think it hit a spring and the entire shade rolled up and was ruined.  That had to be replaced too.I asked the Service Technician if they were going to install the panel shield with double faced tape again, and he said those were his instructions.  I feel that the shield will come down again in time and I might not be so lucky this time and be using the sun roof, thereby possibly getting hit in the head while driving. It needs something stronger than double faced tape. In my opinion this should be a recall and Ford should figure out a better way to install this panel shield.  It seems to be happening to quite a lot of Ford Escapes.</t>
  </si>
  <si>
    <t>2LMDJ8JK5CB</t>
  </si>
  <si>
    <t>DRIVER SIDE FRONT DOOR SENSOR SAYS CAR DOOR IS OPEN EVEN WHEN DOOR IS FIRMLY SHUT. CAUSES DOORS NOT TO LOCK, INTERIOR AND PUDDLE LIGHTS REMAIN ON, DRAINS BATTERY, DOORS WON'T LOCK EVEN WITH CAR IN MOTION.  Severe Rust problems under carriage  Air Bag light remains on</t>
  </si>
  <si>
    <t>MKX - 2012. DRIVER SIDE FRONT DOOR SENSOR SAYS CAR DOOR IS OPEN EVEN WHEN DOOR IS FIRMLY SHUT. CAUSES DOORS NOT TO LOCK, INTERIOR AND PUDDLE LIGHTS REMAIN ON, DRAINS BATTERY, DOORS WON'T LOCK EVEN WITH CAR IN MOTION.  Severe Rust problems under carriage  Air Bag light remains on</t>
  </si>
  <si>
    <t xml:space="preserve">While driving my 2017 Ford Transit Connect at highway speed the panoramic sun roof and attached sun shade completely separated from the vehicle flew into the air and landed in the lanes of travel the vehicle behind me was nearly struck. This is an obvious safety issue had the glass struck another vehicle it would have likely caused serious damage and or injuries. The failure could have also caused serious injuries to the passengers to the vehicle had it been a partial separation with glass entering the passenger area. The vehicle is available for inspection until 15 Nov when the repairs will be completed. The vehicle was taken to Ford approximately 18 months ago for a wind noise complaint. The service department could not replicate the wind noise. My vehicle was not included in Ford's recall of the same model for sunroof adhesive failure. This was mentioned to the service department and I was told it was fine to continue to drive the vehicle. In the attached photos you can see signs of adhesive failure with pollen along the adhesive line. The only area that did not completely separate was as short section as noted in the pictures. The vehicle has been assessed by an insurance adjuster. </t>
  </si>
  <si>
    <t xml:space="preserve">TRANSIT CONNECT - 2017. While driving my 2017 Ford Transit Connect at highway speed the panoramic sun roof and attached sun shade completely separated from the vehicle flew into the air and landed in the lanes of travel the vehicle behind me was nearly struck. This is an obvious safety issue had the glass struck another vehicle it would have likely caused serious damage and or injuries. The failure could have also caused serious injuries to the passengers to the vehicle had it been a partial separation with glass entering the passenger area. The vehicle is available for inspection until 15 Nov when the repairs will be completed. The vehicle was taken to Ford approximately 18 months ago for a wind noise complaint. The service department could not replicate the wind noise. My vehicle was not included in Ford's recall of the same model for sunroof adhesive failure. This was mentioned to the service department and I was told it was fine to continue to drive the vehicle. In the attached photos you can see signs of adhesive failure with pollen along the adhesive line. The only area that did not completely separate was as short section as noted in the pictures. The vehicle has been assessed by an insurance adjuster. </t>
  </si>
  <si>
    <t>1FMCU0DZ6LU</t>
  </si>
  <si>
    <t xml:space="preserve">2020 Ford escape with 37k miles  The drivers door started making horrible noises. And became difficult to close properly. All of the spot welds that hold the limiting arm bracket in place have broken and now the arm hangs loose. Window will only roll down part way. This all started 4 weeks ago! I know there is already an NTHSA investigation into this issue.  I want to help push it forward to force ford to issue a recall and develop a solution to this defect that is clearly caused by poor manufacturing processes. </t>
  </si>
  <si>
    <t xml:space="preserve">ESCAPE - 2020. 2020 Ford escape with 37k miles  The drivers door started making horrible noises. And became difficult to close properly. All of the spot welds that hold the limiting arm bracket in place have broken and now the arm hangs loose. Window will only roll down part way. This all started 4 weeks ago! I know there is already an NTHSA investigation into this issue.  I want to help push it forward to force ford to issue a recall and develop a solution to this defect that is clearly caused by poor manufacturing processes. </t>
  </si>
  <si>
    <t>The driver side door makes a cracking sound when opening and closing and doesnâ€™t shut correctly. Feels unsafe to be driving it around because Iâ€™m worried about door popping out at anytime.</t>
  </si>
  <si>
    <t>ESCAPE - 2020. The driver side door makes a cracking sound when opening and closing and doesnâ€™t shut correctly. Feels unsafe to be driving it around because Iâ€™m worried about door popping out at anytime.</t>
  </si>
  <si>
    <t>1FTFW1E82MK</t>
  </si>
  <si>
    <t>The passenger side windshield wiper failed to operate during a rain event. I later removed the wiper arm and observed that the knurled surface of the wiper arm was damaged beyond repair.</t>
  </si>
  <si>
    <t>F-150 - 2021. The passenger side windshield wiper failed to operate during a rain event. I later removed the wiper arm and observed that the knurled surface of the wiper arm was damaged beyond repair.</t>
  </si>
  <si>
    <t xml:space="preserve">Driver side door suddenly began creaking and popping when opening and closing. Not sure if itâ€™s safe to open or close the door, not sure what happened to it or whatâ€™s wrong. </t>
  </si>
  <si>
    <t xml:space="preserve">ESCAPE - 2020. Driver side door suddenly began creaking and popping when opening and closing. Not sure if itâ€™s safe to open or close the door, not sure what happened to it or whatâ€™s wrong. </t>
  </si>
  <si>
    <t>Windsheild trim is breaking into pieces on the sides and coming off.The bottom trim going across the hood is getting wavy and cracking and not laying flat on the surface anymore. It is also starting to break away. Dealer said no repairs for this are covered under warranty and if I want it fixed its very expensive.</t>
  </si>
  <si>
    <t>EXPLORER - 2018. Windsheild trim is breaking into pieces on the sides and coming off.The bottom trim going across the hood is getting wavy and cracking and not laying flat on the surface anymore. It is also starting to break away. Dealer said no repairs for this are covered under warranty and if I want it fixed its very expensive.</t>
  </si>
  <si>
    <t>Passenger front door lock failed and we were unable to access passenger during, what was interpreted as a medical emergency.  The only way to access passenger was to go through the rear passenger door.</t>
  </si>
  <si>
    <t>F-150 - 2020. Passenger front door lock failed and we were unable to access passenger during, what was interpreted as a medical emergency.  The only way to access passenger was to go through the rear passenger door.</t>
  </si>
  <si>
    <t>I have only had my car for three years and it is well taken care of, but the door suddenly started popping.  The same day, my door became difficult to open and extremely hard to close once I got it open.  I contacted Ford Corporate the next day.  I was told my car was out of warranty because I have 38981 miles.  The only thing that was covered under the 5 year warranty in regards to safety would be the seat belts and the airbags.  I said, "Ford doesn't think that the car door being able to open or close in the case of an emergency is a safety issue?!?"  The chat operator said she could open a case for Ford to review the issue.  I asked her if that meant Ford would help with my door and she said no.  They gave me case number CAS-46112899-L1F3M7 for my records.  I asked how to track that case number to see Ford's response - but of course there is no way to track or check the status - making that case number useless for me.  I took my car to Thoroughbred Ford to see if it could be covered under warranty and if they could also fix my radio which is now magically malfunctioning after the 3 year warranty lapsed, they told me I had to pay $155 EACH to have them to diagnose the door and radio problem before they could even give me a cost.  Then I was told Ford had a TSB regarding the issue - so correction - it would be covered by Ford and the door has be replaced.  I was happy - but not for long.  They came back and apologize and said, no that TSB was just for rust and corrosion - they will cover that but not the popping door even though they admittedly were aware that this was a known issue.  Then I was told no doors are available, so they can't quote me until it comes in so they will call me.  So I look stupid in my car when I get in or out because I open just barely, turn to the side, slide in and then pray I can get it closed.  Found out the window now doesn't want to come down because that door is messed up - so I could not even crawl out the window in an emergency.</t>
  </si>
  <si>
    <t>ESCAPE - 2020. I have only had my car for three years and it is well taken care of, but the door suddenly started popping.  The same day, my door became difficult to open and extremely hard to close once I got it open.  I contacted Ford Corporate the next day.  I was told my car was out of warranty because I have 38981 miles.  The only thing that was covered under the 5 year warranty in regards to safety would be the seat belts and the airbags.  I said, "Ford doesn't think that the car door being able to open or close in the case of an emergency is a safety issue?!?"  The chat operator said she could open a case for Ford to review the issue.  I asked her if that meant Ford would help with my door and she said no.  They gave me case number CAS-46112899-L1F3M7 for my records.  I asked how to track that case number to see Ford's response - but of course there is no way to track or check the status - making that case number useless for me.  I took my car to Thoroughbred Ford to see if it could be covered under warranty and if they could also fix my radio which is now magically malfunctioning after the 3 year warranty lapsed, they told me I had to pay $155 EACH to have them to diagnose the door and radio problem before they could even give me a cost.  Then I was told Ford had a TSB regarding the issue - so correction - it would be covered by Ford and the door has be replaced.  I was happy - but not for long.  They came back and apologize and said, no that TSB was just for rust and corrosion - they will cover that but not the popping door even though they admittedly were aware that this was a known issue.  Then I was told no doors are available, so they can't quote me until it comes in so they will call me.  So I look stupid in my car when I get in or out because I open just barely, turn to the side, slide in and then pray I can get it closed.  Found out the window now doesn't want to come down because that door is messed up - so I could not even crawl out the window in an emergency.</t>
  </si>
  <si>
    <t>1FTEW1EF8GF</t>
  </si>
  <si>
    <t xml:space="preserve">On a morning in the 30s, remote started the truck and shortly after heard a pop sound. Walked out a few minutes later to find the back windshield had shattered sitting in my driveway. </t>
  </si>
  <si>
    <t xml:space="preserve">F-150 - 2016. On a morning in the 30s, remote started the truck and shortly after heard a pop sound. Walked out a few minutes later to find the back windshield had shattered sitting in my driveway. </t>
  </si>
  <si>
    <t>Passenger door became partially unlatched while driving at highway speed over rough pavement. This is the second time this has occurred. Both times the dashboard warning light came on to let us know it was unlatched, but we are certain that it was completely closed when initially getting into vehicle. Online Q&amp;A sites confirm multiple others with this experience and no recalls or TSB to this date.</t>
  </si>
  <si>
    <t>MUSTANG - 2017. Passenger door became partially unlatched while driving at highway speed over rough pavement. This is the second time this has occurred. Both times the dashboard warning light came on to let us know it was unlatched, but we are certain that it was completely closed when initially getting into vehicle. Online Q&amp;A sites confirm multiple others with this experience and no recalls or TSB to this date.</t>
  </si>
  <si>
    <t>The contact's husband owns a 2020 Ford Escape. The contact stated that after the vehicle was turned off, the contact opened the door and heard an abnormal clunking sound coming from the door. Additionally, the contact stated that while parked the door was unlatched and swung open inadvertently.  The vehicle was taken to a dealer where it was diagnosed that the door welds and spot welds needed to be replaced. The vehicle was not repaired. The manufacturer was notified of the failure. The failure mileage was 22,600.</t>
  </si>
  <si>
    <t>ESCAPE - 2020. The contact's husband owns a 2020 Ford Escape. The contact stated that after the vehicle was turned off, the contact opened the door and heard an abnormal clunking sound coming from the door. Additionally, the contact stated that while parked the door was unlatched and swung open inadvertently.  The vehicle was taken to a dealer where it was diagnosed that the door welds and spot welds needed to be replaced. The vehicle was not repaired. The manufacturer was notified of the failure. The failure mileage was 22,600.</t>
  </si>
  <si>
    <t>Per the dealership the driver side door hinge is failing. It also has caused the window track to bind that resulted in window breakage. The door hinge failure is growing worse with time and I'm afraid the door may come loose at some point. The hinge problem first appeared around December 2022.</t>
  </si>
  <si>
    <t>ESCAPE - 2020. Per the dealership the driver side door hinge is failing. It also has caused the window track to bind that resulted in window breakage. The door hinge failure is growing worse with time and I'm afraid the door may come loose at some point. The hinge problem first appeared around December 2022.</t>
  </si>
  <si>
    <t>The A pillar panel on the windows are a hazard. While driving yesterday the panel flew off and hit the car behind us causing the driver to over react and almost crash into several other vehicles. Ford has been unhelpful with this matter on making these safe.</t>
  </si>
  <si>
    <t>EXPLORER - 2017. The A pillar panel on the windows are a hazard. While driving yesterday the panel flew off and hit the car behind us causing the driver to over react and almost crash into several other vehicles. Ford has been unhelpful with this matter on making these safe.</t>
  </si>
  <si>
    <t>The front driver's side door is making a loud popping noise when opening and closing the door.  We have not yet taken the car to our local dealership yet, but have spoken with them over the phone and their body shop has confirmed that this sounds like an issue we've identified in online forums, which poses a significant safety risk, as the door may open while the car is moving.  We will be taking the car in for a formal diagnostic next week.  There are no warning indicators of the issue, just the noise, which has started suddenly over the past week.</t>
  </si>
  <si>
    <t>ESCAPE - 2020. The front driver's side door is making a loud popping noise when opening and closing the door.  We have not yet taken the car to our local dealership yet, but have spoken with them over the phone and their body shop has confirmed that this sounds like an issue we've identified in online forums, which poses a significant safety risk, as the door may open while the car is moving.  We will be taking the car in for a formal diagnostic next week.  There are no warning indicators of the issue, just the noise, which has started suddenly over the past week.</t>
  </si>
  <si>
    <t>The contact owns a 2020 Ford Escape. The contact stated that while opening or closing the driver's side front door, the door made an abnormal popping sound. The contact stated that he checked the door and became aware that the hinge appeared to be separating from the frame of the vehicle. The contact had taken the vehicle to a local dealer, where it was diagnosed and determined that the driver's side door needed to be replaced. The vehicle was not repaired. The manufacturer was informed of the failure. The failure mileage was approximately 22,000.</t>
  </si>
  <si>
    <t>ESCAPE - 2020. The contact owns a 2020 Ford Escape. The contact stated that while opening or closing the driver's side front door, the door made an abnormal popping sound. The contact stated that he checked the door and became aware that the hinge appeared to be separating from the frame of the vehicle. The contact had taken the vehicle to a local dealer, where it was diagnosed and determined that the driver's side door needed to be replaced. The vehicle was not repaired. The manufacturer was informed of the failure. The failure mileage was approximately 22,000.</t>
  </si>
  <si>
    <t>My side pillar on the passenger side of my 2016 Ford Explorer door came off and I had to buy a new one. Now my A-Pillar on the drivers windshield has come off as I was on the freeway. This is safety issue for me and other drivers who may be struck. I read that this is a known issue with the 5th generation Explorers. I wanted to see if Ford has acknowledged this and has a fix in place for this issue. Thanks</t>
  </si>
  <si>
    <t>EXPLORER - 2016. My side pillar on the passenger side of my 2016 Ford Explorer door came off and I had to buy a new one. Now my A-Pillar on the drivers windshield has come off as I was on the freeway. This is safety issue for me and other drivers who may be struck. I read that this is a known issue with the 5th generation Explorers. I wanted to see if Ford has acknowledged this and has a fix in place for this issue. Thanks</t>
  </si>
  <si>
    <t xml:space="preserve">Front side driverâ€™s door starting making popping noises on Saturday. By Sunday of the same week only a day later the door made a crunching and breaking noise when opening, now the door has to be forced closed and the window will only go down about 4 inches. </t>
  </si>
  <si>
    <t xml:space="preserve">ESCAPE - 2020. Front side driverâ€™s door starting making popping noises on Saturday. By Sunday of the same week only a day later the door made a crunching and breaking noise when opening, now the door has to be forced closed and the window will only go down about 4 inches. </t>
  </si>
  <si>
    <t xml:space="preserve">The Check Arm Attachment on the driver side door for my 2020 broke off because of poor welding, I have read it is a common issue with the 2020 ford escape  </t>
  </si>
  <si>
    <t xml:space="preserve">ESCAPE - 2020. The Check Arm Attachment on the driver side door for my 2020 broke off because of poor welding, I have read it is a common issue with the 2020 ford escape  </t>
  </si>
  <si>
    <t>The drivers front door began making a popping sound as the door opened and closed. By the next day the door began to have trouble closing fully. I noticed the weld points had broken where the door check/limiter attached to the door. It sounds like the same issue as the NHTSA investigation PE23013. In order to fully close the door the door had to be disabled and the broken part removed.</t>
  </si>
  <si>
    <t>ESCAPE - 2020. The drivers front door began making a popping sound as the door opened and closed. By the next day the door began to have trouble closing fully. I noticed the weld points had broken where the door check/limiter attached to the door. It sounds like the same issue as the NHTSA investigation PE23013. In order to fully close the door the door had to be disabled and the broken part removed.</t>
  </si>
  <si>
    <t>Driver side door will not close tight. Will sometime open while driving on highway</t>
  </si>
  <si>
    <t>ESCAPE - 2020. Driver side door will not close tight. Will sometime open while driving on highway</t>
  </si>
  <si>
    <t>1FM5K7B85EG</t>
  </si>
  <si>
    <t xml:space="preserve">While driving about 55 MPH, the left side windshield trim flew off the windshield.  Thankfully no one was close behind that could have been hit by the trim. No warning, no indication that it was loose. </t>
  </si>
  <si>
    <t xml:space="preserve">EXPLORER - 2014. While driving about 55 MPH, the left side windshield trim flew off the windshield.  Thankfully no one was close behind that could have been hit by the trim. No warning, no indication that it was loose. </t>
  </si>
  <si>
    <t>The contact owns a 2021 Ford Escape. The contact stated that while closing the door, the door made an abnormal sound and failed to close as intended. The vehicle was taken to the dealer and diagnosed with a fractured door weld. The vehicle was not repaired. The manufacturer was made aware of the failure and advised the contact to report the failure to the NHTSA Hotline. The failure mileage was approximately 41,000.</t>
  </si>
  <si>
    <t xml:space="preserve">Friendship Ford </t>
  </si>
  <si>
    <t>ESCAPE - 2021. The contact owns a 2021 Ford Escape. The contact stated that while closing the door, the door made an abnormal sound and failed to close as intended. The vehicle was taken to the dealer and diagnosed with a fractured door weld. The vehicle was not repaired. The manufacturer was made aware of the failure and advised the contact to report the failure to the NHTSA Hotline. The failure mileage was approximately 41,000.</t>
  </si>
  <si>
    <t xml:space="preserve">Windshield molding is defective due to cracking and splitting. Whistling sounds while driving. Danger of molding  coming off and causing an accident. I took it to the dealer and having it replaced. Very costly. I understand this is under investigation but not recalled yet. Please advise. </t>
  </si>
  <si>
    <t xml:space="preserve">EXPLORER - 2018. Windshield molding is defective due to cracking and splitting. Whistling sounds while driving. Danger of molding  coming off and causing an accident. I took it to the dealer and having it replaced. Very costly. I understand this is under investigation but not recalled yet. Please advise. </t>
  </si>
  <si>
    <t>When opened front driverâ€™s side door, heard creaking, rattling, and pop.  Now door will not close as well as problems with the window not working in that door!   The frame on car is also loose due to bad door pulling on the frame.  Iâ€™m concerned door may open when driving.  Ford dealership will not pay due to the fact warranty expired April 2023 with only 33,000 miles on vehicle.   An inspection by an independent service center confirms the issue and estimates a $2,400.00 cost of repairs.  Inspector indicates poor spot welding and rivets in check arm defective. Insurance will not cover any expenses since it is not a result of a collision!!  There was no warning messages indicating any issue.  Door noises were heard on a Saturday (11/11/2023) and on Sunday (11/12/2023) door popped and couldnâ€™t be closedâ€™</t>
  </si>
  <si>
    <t>ESCAPE - 2020. When opened front driverâ€™s side door, heard creaking, rattling, and pop.  Now door will not close as well as problems with the window not working in that door!   The frame on car is also loose due to bad door pulling on the frame.  Iâ€™m concerned door may open when driving.  Ford dealership will not pay due to the fact warranty expired April 2023 with only 33,000 miles on vehicle.   An inspection by an independent service center confirms the issue and estimates a $2,400.00 cost of repairs.  Inspector indicates poor spot welding and rivets in check arm defective. Insurance will not cover any expenses since it is not a result of a collision!!  There was no warning messages indicating any issue.  Door noises were heard on a Saturday (11/11/2023) and on Sunday (11/12/2023) door popped and couldnâ€™t be closedâ€™</t>
  </si>
  <si>
    <t>My two back doors wont lock or unlock. Very frustrating</t>
  </si>
  <si>
    <t>EXPLORER - 2017. My two back doors wont lock or unlock. Very frustrating</t>
  </si>
  <si>
    <t>The contact owns a 2021 Ford F-150. The contact stated that on three occasions while the vehicle was parked, and while driving at various speeds, the driverâ€™s side windshield wiper detached. The vehicle was taken to a dealer where it was diagnosed that the driverâ€™s side windshield wiper needed to be replaced. The vehicle was repaired three times however, the failure persisted. The manufacturer was notified of the failure. The failure mileage was approximately 7,000.</t>
  </si>
  <si>
    <t>F-150 - 2021. The contact owns a 2021 Ford F-150. The contact stated that on three occasions while the vehicle was parked, and while driving at various speeds, the driverâ€™s side windshield wiper detached. The vehicle was taken to a dealer where it was diagnosed that the driverâ€™s side windshield wiper needed to be replaced. The vehicle was repaired three times however, the failure persisted. The manufacturer was notified of the failure. The failure mileage was approximately 7,000.</t>
  </si>
  <si>
    <t>Drivers door check arm broken at spot welds rendering it ineffective and making drivers door window inoperable.</t>
  </si>
  <si>
    <t>ESCAPE - 2020. Drivers door check arm broken at spot welds rendering it ineffective and making drivers door window inoperable.</t>
  </si>
  <si>
    <t>The left driver's door was making a popping noise.  On closer inspection found that the door support bracket was broken.  I took it to my local Ford dealer, and they confirmed the bracket was broken.  When they replaced the part, the noise was still there.  An inspection by the dealer's collision center showed a defect in the door and they stated the entire door had to be replaced.  When asked if this was a known issue they replied it was an issue with the 2020 Ford Escape.  I asked if my door would fall of their reply was "MAYBE".  I was instructed not to push the door to hard when opening and closing the door.  I phoned Ford and asked about this issue and the told me that they do not issue safety recalls on their vehicles and suggested I contact your agency.  If there is a possibility that the vehicle door may fall off and it is a known issue I believe some safety recall should be issued.</t>
  </si>
  <si>
    <t>ESCAPE - 2020. The left driver's door was making a popping noise.  On closer inspection found that the door support bracket was broken.  I took it to my local Ford dealer, and they confirmed the bracket was broken.  When they replaced the part, the noise was still there.  An inspection by the dealer's collision center showed a defect in the door and they stated the entire door had to be replaced.  When asked if this was a known issue they replied it was an issue with the 2020 Ford Escape.  I asked if my door would fall of their reply was "MAYBE".  I was instructed not to push the door to hard when opening and closing the door.  I phoned Ford and asked about this issue and the told me that they do not issue safety recalls on their vehicles and suggested I contact your agency.  If there is a possibility that the vehicle door may fall off and it is a known issue I believe some safety recall should be issued.</t>
  </si>
  <si>
    <t>MAJ6S3GL4NC</t>
  </si>
  <si>
    <t xml:space="preserve">The swing gate ajar light comes on and the swing gate opens slightly (doesnâ€™t fully open) while driving. This causes me to pull off the road and open, then close the door.  This has happened while driving on the expressway and late at night which causes a safety concern. I have brought it to 2 different dealerships, but neither was able to reproduce it. There is no warning or reason this happens. It just random. </t>
  </si>
  <si>
    <t>SWING GATE LATCH | AJAR MALFUNCTION</t>
  </si>
  <si>
    <t xml:space="preserve">ECOSPORT - 2022. The swing gate ajar light comes on and the swing gate opens slightly (doesnâ€™t fully open) while driving. This causes me to pull off the road and open, then close the door.  This has happened while driving on the expressway and late at night which causes a safety concern. I have brought it to 2 different dealerships, but neither was able to reproduce it. There is no warning or reason this happens. It just random. </t>
  </si>
  <si>
    <t>Driver side door weld broke allowing door to possibly open while driving</t>
  </si>
  <si>
    <t>ESCAPE - 2020. Driver side door weld broke allowing door to possibly open while driving</t>
  </si>
  <si>
    <t>1FM5K8F89GG</t>
  </si>
  <si>
    <t xml:space="preserve">I was driving on the highway and heard a loud noise didnâ€™t know what it was until I got home and realized my windshield trim on passenger side was not on there anymore. It had flown off while driving down the highway. </t>
  </si>
  <si>
    <t xml:space="preserve">EXPLORER - 2016. I was driving on the highway and heard a loud noise didnâ€™t know what it was until I got home and realized my windshield trim on passenger side was not on there anymore. It had flown off while driving down the highway. </t>
  </si>
  <si>
    <t>My driver door started making a loud cranking sound out of the blue when opening and closing the door. After several days, it became clear that the door hinge/catch was no longer secured and was loose. This was not the result of a gist of wind forcefully blowing the door open or something like that; it just broke on its own. Now the door swings wildly when opening and the window wonâ€™t roll all the way down. My vehicle was just a few months out of warranty so Ford wonâ€™t offer any assistance for fixing the problem. I have not yet repaired it because they say the whole door needs to be replaced and, at this time, I canâ€™t afford the expense.</t>
  </si>
  <si>
    <t>ESCAPE - 2020. My driver door started making a loud cranking sound out of the blue when opening and closing the door. After several days, it became clear that the door hinge/catch was no longer secured and was loose. This was not the result of a gist of wind forcefully blowing the door open or something like that; it just broke on its own. Now the door swings wildly when opening and the window wonâ€™t roll all the way down. My vehicle was just a few months out of warranty so Ford wonâ€™t offer any assistance for fixing the problem. I have not yet repaired it because they say the whole door needs to be replaced and, at this time, I canâ€™t afford the expense.</t>
  </si>
  <si>
    <t xml:space="preserve">Door stop on both the driver side as well as the passenger side have broke off making it hard to actually open and close the door. As of 11/16/2023 the window is also stuck due to the door stop damaging the motor. After searching the Internet this is a very widespread issue when I took it to the dealership they said since it was out of warranty it wouldn't be covered. I don't believe this is anything but bad workmanship because the weld apparently breaks as low as 8000 miles. Well within the warranty period. </t>
  </si>
  <si>
    <t xml:space="preserve">ESCAPE - 2020. Door stop on both the driver side as well as the passenger side have broke off making it hard to actually open and close the door. As of 11/16/2023 the window is also stuck due to the door stop damaging the motor. After searching the Internet this is a very widespread issue when I took it to the dealership they said since it was out of warranty it wouldn't be covered. I don't believe this is anything but bad workmanship because the weld apparently breaks as low as 8000 miles. Well within the warranty period. </t>
  </si>
  <si>
    <t>Driver's side A-Pillar trim fell off while driving at highway speed</t>
  </si>
  <si>
    <t>EXPLORER - 2017. Driver's side A-Pillar trim fell off while driving at highway speed</t>
  </si>
  <si>
    <t>2FMPK4J85HB</t>
  </si>
  <si>
    <t>The contact owns a 2017 Ford Edge. The contact stated while driving 60 MPH, there was a loud bang and the contact saw broken glass entering the interior of the vehicle. After a visual inspection of the exterior of the vehicle, the contact became aware that the sunroof glass had shattered. The vehicle was taken to the dealer, who was unable to determine the cause of the failure. The vehicle was not repaired. After investigating the failure, the contact related the failure to NHTSA Campaign Number: 17V205000 (Structure), but the VIN was not included. The manufacturer was notified of the failure, and a case was filed. The failure mileage was 68,000.</t>
  </si>
  <si>
    <t>Evergreen Ford</t>
  </si>
  <si>
    <t>EDGE - 2017. The contact owns a 2017 Ford Edge. The contact stated while driving 60 MPH, there was a loud bang and the contact saw broken glass entering the interior of the vehicle. After a visual inspection of the exterior of the vehicle, the contact became aware that the sunroof glass had shattered. The vehicle was taken to the dealer, who was unable to determine the cause of the failure. The vehicle was not repaired. After investigating the failure, the contact related the failure to NHTSA Campaign Number: 17V205000 (Structure), but the VIN was not included. The manufacturer was notified of the failure, and a case was filed. The failure mileage was 68,000.</t>
  </si>
  <si>
    <t>Driver's door hinges failed causing the door to swing open unexpectedly while I was trying to exit. Pulled both shoulders while trying to control it. Orthopedic surgeon says I need rotator cuff surgery - he suspects the injury was due to the door failure.</t>
  </si>
  <si>
    <t>ESCAPE - 2020. Driver's door hinges failed causing the door to swing open unexpectedly while I was trying to exit. Pulled both shoulders while trying to control it. Orthopedic surgeon says I need rotator cuff surgery - he suspects the injury was due to the door failure.</t>
  </si>
  <si>
    <t>3FA6P0H98GR</t>
  </si>
  <si>
    <t>My trunk pops open by itself, without being activated. So far, if I keep my car locked, it will stay shut, but it has popped open while the vehicle was in motion. This is a safety hazard! It has been happening every day for the last several months.</t>
  </si>
  <si>
    <t>FUSION - 2016. My trunk pops open by itself, without being activated. So far, if I keep my car locked, it will stay shut, but it has popped open while the vehicle was in motion. This is a safety hazard! It has been happening every day for the last several months.</t>
  </si>
  <si>
    <t>1FMCU0BZ1MU</t>
  </si>
  <si>
    <t>The contact owns a 2021 Ford Escape. The contact stated that while the vehicle was parked, there was an abnormal sound while opening the driverâ€™s side front door. The vehicle was not taken to be diagnosed or repaired. The manufacturer was made aware of the failure and advised the contact to call the NHTSA Hotline for assistance. The failure mileage was approximately 44,000.</t>
  </si>
  <si>
    <t>ESCAPE - 2021. The contact owns a 2021 Ford Escape. The contact stated that while the vehicle was parked, there was an abnormal sound while opening the driverâ€™s side front door. The vehicle was not taken to be diagnosed or repaired. The manufacturer was made aware of the failure and advised the contact to call the NHTSA Hotline for assistance. The failure mileage was approximately 44,000.</t>
  </si>
  <si>
    <t xml:space="preserve">Out of nowhere my front driver side door started making this awful, loud clanking sound whenever I would open or close it. Took it to the mechanic I usually go to and they said that the "door check broke off the door because the spot weld failed" and that I would have to call a Body Shop. Called the dealership and they said that it is a well known and well documented issue with the year, make and model of my vehicle (2020 Ford Escape), but so sorry I would have to pay appr. $2600 to replace the door. </t>
  </si>
  <si>
    <t xml:space="preserve">ESCAPE - 2020. Out of nowhere my front driver side door started making this awful, loud clanking sound whenever I would open or close it. Took it to the mechanic I usually go to and they said that the "door check broke off the door because the spot weld failed" and that I would have to call a Body Shop. Called the dealership and they said that it is a well known and well documented issue with the year, make and model of my vehicle (2020 Ford Escape), but so sorry I would have to pay appr. $2600 to replace the door. </t>
  </si>
  <si>
    <t>The contact owns a 2020 Ford Escape. The contact stated that while opening the front driver's side door a popping type noise was present and the door would swing open. Also the contact indicated that the front driver's side window would not roll completely down. The vehicle was taken to the local mechanic who diagnosed that the front driver's side door spot welding was faulty and needed to be repaired. The vehicle was not yet repaired. The manufacturer and local dealer were notified of the failure but no assistance was offered. The failure mileage was 48,000.</t>
  </si>
  <si>
    <t>ESCAPE - 2020. The contact owns a 2020 Ford Escape. The contact stated that while opening the front driver's side door a popping type noise was present and the door would swing open. Also the contact indicated that the front driver's side window would not roll completely down. The vehicle was taken to the local mechanic who diagnosed that the front driver's side door spot welding was faulty and needed to be repaired. The vehicle was not yet repaired. The manufacturer and local dealer were notified of the failure but no assistance was offered. The failure mileage was 48,000.</t>
  </si>
  <si>
    <t>The spot welds on the interior door assembly for the check arm broke off. Causing damage to my power window motor. And many other components. Car is at 50,000 miles. Not high wear. The welds are poorly done and ford is making me buy a new door as a result of their error.</t>
  </si>
  <si>
    <t>ESCAPE - 2020. The spot welds on the interior door assembly for the check arm broke off. Causing damage to my power window motor. And many other components. Car is at 50,000 miles. Not high wear. The welds are poorly done and ford is making me buy a new door as a result of their error.</t>
  </si>
  <si>
    <t>Windshield trim flew off on the freeway going 65mph causing damage to a vehicle behind me. This problem has been reported to my nearest ford dealership.</t>
  </si>
  <si>
    <t>EXPLORER - 2017. Windshield trim flew off on the freeway going 65mph causing damage to a vehicle behind me. This problem has been reported to my nearest ford dealership.</t>
  </si>
  <si>
    <t>hello the driver door makes a loud clicking sound when opening all the way</t>
  </si>
  <si>
    <t>ESCAPE - 2020. hello the driver door makes a loud clicking sound when opening all the way</t>
  </si>
  <si>
    <t>3FA6P0CD6LR</t>
  </si>
  <si>
    <t>On hot days the Forward Collision will show as unavailable, but there is no notification saying when it will be available again. This is dangerous in that a safety feature on the vehicle is unavailable when it is hot outside and has been sitting in the sun.  Outer door panel skins are becoming unattached from the door frame, which could cause an issue if the skin fails elsewhere that it would be totally unattached to the door frame and fall off when driving.  The rear package tray trim (carpeted trim piece behind the rear seats covering the speakers) disintegrates when it is touched due to it being exposed to the sun. Discovered when attempting to clean inside of my rear window. This has caused black particulate to be scattered throughout the vehicles interior. They are small enough that you could be breathing them in as the debris has been found all over the dashboard, seats, infotainment console, and trim all around the car. This is a health hazard due to breathing in fabric/carpet particulate that can irritate the lungs. Link to forum of other people having the same issue: https://www.fordfusionforum.com/index.php?app=forums&amp;module=forums&amp;controller=topic&amp;id=20981#comments</t>
  </si>
  <si>
    <t>FUSION - 2020. On hot days the Forward Collision will show as unavailable, but there is no notification saying when it will be available again. This is dangerous in that a safety feature on the vehicle is unavailable when it is hot outside and has been sitting in the sun.  Outer door panel skins are becoming unattached from the door frame, which could cause an issue if the skin fails elsewhere that it would be totally unattached to the door frame and fall off when driving.  The rear package tray trim (carpeted trim piece behind the rear seats covering the speakers) disintegrates when it is touched due to it being exposed to the sun. Discovered when attempting to clean inside of my rear window. This has caused black particulate to be scattered throughout the vehicles interior. They are small enough that you could be breathing them in as the debris has been found all over the dashboard, seats, infotainment console, and trim all around the car. This is a health hazard due to breathing in fabric/carpet particulate that can irritate the lungs. Link to forum of other people having the same issue: https://www.fordfusionforum.com/index.php?app=forums&amp;module=forums&amp;controller=topic&amp;id=20981#comments</t>
  </si>
  <si>
    <t>Sheet metal piece attached to CHECK ARM ATTACHMENT(PN LJ6Z-7823552-B)detached. 5 spot welds failed. See TSB [XXX]. Door would not close. David McDavid Ford wanted $31000 to replace door.  I pop riveted sheet metal piece in 5 places. I will continue driving car but will check rivets every week. INFORMATION REDACTED PURSUANT TO THE FREEDOM OF INFORMATION ACT (FOIA), 5 U.S.C. 552(B)(6)</t>
  </si>
  <si>
    <t>ESCAPE - 2020. Sheet metal piece attached to CHECK ARM ATTACHMENT(PN LJ6Z-7823552-B)detached. 5 spot welds failed. See TSB [XXX]. Door would not close. David McDavid Ford wanted $31000 to replace door.  I pop riveted sheet metal piece in 5 places. I will continue driving car but will check rivets every week. INFORMATION REDACTED PURSUANT TO THE FREEDOM OF INFORMATION ACT (FOIA), 5 U.S.C. 552(B)(6)</t>
  </si>
  <si>
    <t>Drivers Side door Welds broke inside door. And door doesn't lock. Door check broke and window goes down less than half way.  Bought it in 2021 with 14, 000 miles now has 30,000 Went to my dealership and they said Ford would give me 1000.00 towards repairs leaving me with a balance of 1500. This should be a recall.</t>
  </si>
  <si>
    <t>ESCAPE - 2020. Drivers Side door Welds broke inside door. And door doesn't lock. Door check broke and window goes down less than half way.  Bought it in 2021 with 14, 000 miles now has 30,000 Went to my dealership and they said Ford would give me 1000.00 towards repairs leaving me with a balance of 1500. This should be a recall.</t>
  </si>
  <si>
    <t>The contact owns a 2019 Ford F-250. The contact stated that the rear sliding window was leaking. The contact noticed that the carpet was wet. The water was leaking into the wiring harness. There were no warning lights illuminated. The vehicle was taken to the local dealer, where it was diagnosed that the rear window was faulty. The vehicle was repaired, but the failure recurred. The vehicle was taken to another local dealer, Center Motor Company Service (825 Hurst St, Center, TX 75935) where it was diagnosed that the window was faulty. The vehicle was not repaired. The manufacturer was contacted and opened a case. The failure mileage was approximately 10,000.</t>
  </si>
  <si>
    <t>Lake Country Ford</t>
  </si>
  <si>
    <t>F-250 - 2019. The contact owns a 2019 Ford F-250. The contact stated that the rear sliding window was leaking. The contact noticed that the carpet was wet. The water was leaking into the wiring harness. There were no warning lights illuminated. The vehicle was taken to the local dealer, where it was diagnosed that the rear window was faulty. The vehicle was repaired, but the failure recurred. The vehicle was taken to another local dealer, Center Motor Company Service (825 Hurst St, Center, TX 75935) where it was diagnosed that the window was faulty. The vehicle was not repaired. The manufacturer was contacted and opened a case. The failure mileage was approximately 10,000.</t>
  </si>
  <si>
    <t>About 3 weeks ago now I opened my driver door and heard a loud cranking followed by a poo, the arm bar weld on the door just broke, had to shut the door from the outside and as a result I don't have control over my driver side window and all the power locks in the vehicle are shot. In addition to this my electrical is going crazy, I have the dash lights set to off but when I remove key or open door all the lights come on and I have to click the button back and forth to get the lights to shut off. This has resulted in a dead battery once for not catching it acting up. I'm extremely concerned about the safety on this vehicle I have had it less then 3 years and it's had several recalled issues fixed already. I can't afford a whole new door so please recall this spot weld!!</t>
  </si>
  <si>
    <t>ESCAPE - 2020. About 3 weeks ago now I opened my driver door and heard a loud cranking followed by a poo, the arm bar weld on the door just broke, had to shut the door from the outside and as a result I don't have control over my driver side window and all the power locks in the vehicle are shot. In addition to this my electrical is going crazy, I have the dash lights set to off but when I remove key or open door all the lights come on and I have to click the button back and forth to get the lights to shut off. This has resulted in a dead battery once for not catching it acting up. I'm extremely concerned about the safety on this vehicle I have had it less then 3 years and it's had several recalled issues fixed already. I can't afford a whole new door so please recall this spot weld!!</t>
  </si>
  <si>
    <t>Driver's side door hinge has failed. Per staff at two separate dealerships, a "cup" or where the end of hinge attaches within the door has broken loose due to failed spot welds. Staff at both dealerships claim this is a common occurrence. Ford refuses to participate in the repair even though staff indicates it should be a recall event. Concerned door hinge will either jam thereby not allowing ingress / egress or will shatter window as parts appear to be moving inside body of door.</t>
  </si>
  <si>
    <t>ESCAPE - 2020. Driver's side door hinge has failed. Per staff at two separate dealerships, a "cup" or where the end of hinge attaches within the door has broken loose due to failed spot welds. Staff at both dealerships claim this is a common occurrence. Ford refuses to participate in the repair even though staff indicates it should be a recall event. Concerned door hinge will either jam thereby not allowing ingress / egress or will shatter window as parts appear to be moving inside body of door.</t>
  </si>
  <si>
    <t>1FTEW1E53KF</t>
  </si>
  <si>
    <t>The contact owns a 2019 Ford F-150. The contact stated that while the vehicle was parked, the windshield seal detached from the vehicle, causing water to leak into the vehicle. The failure caused the instrument panel to become inoperable. No warning light was illuminated. The vehicle was taken to a dealer to be diagnosed. The contact was informed that the failure was due to water damage from the detached windshield seal. The repair was pending. The manufacturer was not made aware of the failure. The failure mileage was approximately 60,000.</t>
  </si>
  <si>
    <t>F-150 - 2019. The contact owns a 2019 Ford F-150. The contact stated that while the vehicle was parked, the windshield seal detached from the vehicle, causing water to leak into the vehicle. The failure caused the instrument panel to become inoperable. No warning light was illuminated. The vehicle was taken to a dealer to be diagnosed. The contact was informed that the failure was due to water damage from the detached windshield seal. The repair was pending. The manufacturer was not made aware of the failure. The failure mileage was approximately 60,000.</t>
  </si>
  <si>
    <t xml:space="preserve">The driver side door latch failed.  The door would not close and latch.  Dealer charged $578.42 for the repair and has not reimbursed the charges per safety recall 23V502.  ~ 90 days has passed since the repair. </t>
  </si>
  <si>
    <t xml:space="preserve">TRANSIT CONNECT - 2014. The driver side door latch failed.  The door would not close and latch.  Dealer charged $578.42 for the repair and has not reimbursed the charges per safety recall 23V502.  ~ 90 days has passed since the repair. </t>
  </si>
  <si>
    <t xml:space="preserve">Factory Spot welds in driver side door have failed.  The swing arm is not attached properly.  Door will not open or close properly and it also affecting the window. </t>
  </si>
  <si>
    <t xml:space="preserve">ESCAPE - 2020. Factory Spot welds in driver side door have failed.  The swing arm is not attached properly.  Door will not open or close properly and it also affecting the window. </t>
  </si>
  <si>
    <t xml:space="preserve">windshield trim panel detaching and flying off my car while driving at highway speeds. </t>
  </si>
  <si>
    <t xml:space="preserve">EXPLORER - 2017. windshield trim panel detaching and flying off my car while driving at highway speeds. </t>
  </si>
  <si>
    <t>Left driver's side door is popping and gets stuck open sometimes.  Vehicle mileage is only 33,505.</t>
  </si>
  <si>
    <t>ESCAPE - 2020. Left driver's side door is popping and gets stuck open sometimes.  Vehicle mileage is only 33,505.</t>
  </si>
  <si>
    <t xml:space="preserve">Driving 25 mph on a residential concrete road lost vision through windshield . A sudden storm caused leaves to block sewer grates from draining water .  When going through 6-8â€ at curb side . I started turning wipers to high and I didnâ€™t see improvement quickly. I slowed down to 20 mph for the following one and same thing again total loss of visibility .  Thinking about it Iâ€™ve driven through the same amount of rain sitting on this same road with many different automobilesâ€¦ And never experienced this kind of loss of visibility, especially at this slow of speed . Help us before someone gets hurt or killed .    </t>
  </si>
  <si>
    <t xml:space="preserve">BRONCO - 2022. Driving 25 mph on a residential concrete road lost vision through windshield . A sudden storm caused leaves to block sewer grates from draining water .  When going through 6-8â€ at curb side . I started turning wipers to high and I didnâ€™t see improvement quickly. I slowed down to 20 mph for the following one and same thing again total loss of visibility .  Thinking about it Iâ€™ve driven through the same amount of rain sitting on this same road with many different automobilesâ€¦ And never experienced this kind of loss of visibility, especially at this slow of speed . Help us before someone gets hurt or killed .    </t>
  </si>
  <si>
    <t>1FMCU0F62MU</t>
  </si>
  <si>
    <t xml:space="preserve">Drivers door is making a creaking/popping sound and sometimes wonâ€™t close. The window will not always go up. </t>
  </si>
  <si>
    <t xml:space="preserve">ESCAPE - 2021. Drivers door is making a creaking/popping sound and sometimes wonâ€™t close. The window will not always go up. </t>
  </si>
  <si>
    <t>The contact owns a 2020 Ford Escape. The contact stated that while the vehicle was parked, the driverâ€™s side door hinge became faulty, jammed the door, and caused the window to become inoperable. No warning light was illuminated. The vehicle had not been diagnosed or repaired. The manufacturer was made aware of the failure and determined that the VIN was not under recall. The failure mileage was approximately 75,000.</t>
  </si>
  <si>
    <t>ESCAPE - 2020. The contact owns a 2020 Ford Escape. The contact stated that while the vehicle was parked, the driverâ€™s side door hinge became faulty, jammed the door, and caused the window to become inoperable. No warning light was illuminated. The vehicle had not been diagnosed or repaired. The manufacturer was made aware of the failure and determined that the VIN was not under recall. The failure mileage was approximately 75,000.</t>
  </si>
  <si>
    <t>The contact owns a 2021 Ford Escape. The contact stated that while the vehicle was parked, the contact became aware that the front driverâ€™s side door weld had fractured. The contact stated that the door sounded like metal grinding each time the door was opened or closed. The vehicle was not repaired. The manufacturer was made aware of the failure and informed the contact that the VIN was not included in a recall. The failure mileage was 16,949.</t>
  </si>
  <si>
    <t>ESCAPE - 2021. The contact owns a 2021 Ford Escape. The contact stated that while the vehicle was parked, the contact became aware that the front driverâ€™s side door weld had fractured. The contact stated that the door sounded like metal grinding each time the door was opened or closed. The vehicle was not repaired. The manufacturer was made aware of the failure and informed the contact that the VIN was not included in a recall. The failure mileage was 16,949.</t>
  </si>
  <si>
    <t>2FMDK3JC2EB</t>
  </si>
  <si>
    <t xml:space="preserve">The lever on the gas door dosen't closed all they causing the check engine to light up  The code shows  a vapor leaking  </t>
  </si>
  <si>
    <t xml:space="preserve">EDGE - 2014. The lever on the gas door dosen't closed all they causing the check engine to light up  The code shows  a vapor leaking  </t>
  </si>
  <si>
    <t>1FTEW1C88HF</t>
  </si>
  <si>
    <t xml:space="preserve">The driver side door would not unlock by either using the key fob or manually using the key in the door. This seem to occur in cold weather. It was 20F this morning and the vehicle was parked outdoors. This has occurred multiple time, so I though Iâ€™d report. If by chance the door unlocks, the latching mechanism will not function, nor will the locking of the door, so canâ€™t drive until the car is well warmed up, usually 20 minutes of idling with the heater on. I have backed out of my driveway and the door is not latched, and opened when turning right. </t>
  </si>
  <si>
    <t xml:space="preserve">F-150 - 2017. The driver side door would not unlock by either using the key fob or manually using the key in the door. This seem to occur in cold weather. It was 20F this morning and the vehicle was parked outdoors. This has occurred multiple time, so I though Iâ€™d report. If by chance the door unlocks, the latching mechanism will not function, nor will the locking of the door, so canâ€™t drive until the car is well warmed up, usually 20 minutes of idling with the heater on. I have backed out of my driveway and the door is not latched, and opened when turning right. </t>
  </si>
  <si>
    <t>1FMCU0BZ4MU</t>
  </si>
  <si>
    <t>Drivers side front door check arm attachment points separated. Door malfunctioning which renders window inoperable.  Ford service indicated only recourse is a replacement of the full door assembly.  There was no incident of over opening the door!</t>
  </si>
  <si>
    <t>ESCAPE - 2021. Drivers side front door check arm attachment points separated. Door malfunctioning which renders window inoperable.  Ford service indicated only recourse is a replacement of the full door assembly.  There was no incident of over opening the door!</t>
  </si>
  <si>
    <t>Left front driver side door, making loud popping noise when opening and closing. Almost could not close with most recent use. Afraid to open again in fear that I will not be able to drive my car or lock it shut.</t>
  </si>
  <si>
    <t>ESCAPE - 2020. Left front driver side door, making loud popping noise when opening and closing. Almost could not close with most recent use. Afraid to open again in fear that I will not be able to drive my car or lock it shut.</t>
  </si>
  <si>
    <t>POPPING NOISE WHEN OPENING SHUTTING DOOR ON DRIVER SIDE FROM THE DOOR LIMITER. IT IS A VERY COMMONLY REPORTED PROBLEM THAT IS AFFECTING 2020 FORD ESCAPE. THE SPOT WELDS ARE POORLY DESIGNED AND WILL COST APPROXIMATELY $800 TO RESOLVE</t>
  </si>
  <si>
    <t>ESCAPE - 2020. POPPING NOISE WHEN OPENING SHUTTING DOOR ON DRIVER SIDE FROM THE DOOR LIMITER. IT IS A VERY COMMONLY REPORTED PROBLEM THAT IS AFFECTING 2020 FORD ESCAPE. THE SPOT WELDS ARE POORLY DESIGNED AND WILL COST APPROXIMATELY $800 TO RESOLVE</t>
  </si>
  <si>
    <t>1FM5K8GT0DG</t>
  </si>
  <si>
    <t xml:space="preserve">The windshield trim panel on my 2013 Ford Explorer detached and flew off the vehicle without warning while I was driving on the highway . If the detached piece hit another motorist it could cause harm. This vehicle is up to date on it's regular maintenance and no warning was given for the part. </t>
  </si>
  <si>
    <t xml:space="preserve">EXPLORER - 2013. The windshield trim panel on my 2013 Ford Explorer detached and flew off the vehicle without warning while I was driving on the highway . If the detached piece hit another motorist it could cause harm. This vehicle is up to date on it's regular maintenance and no warning was given for the part. </t>
  </si>
  <si>
    <t>2FMTK4J9XFB</t>
  </si>
  <si>
    <t>*Rear window shattered. Yes for inspection if done in next couple days before repair. *Loud bang was startling. Thought someone hit me. *No *Not yet *No</t>
  </si>
  <si>
    <t>EDGE - 2015. *Rear window shattered. Yes for inspection if done in next couple days before repair. *Loud bang was startling. Thought someone hit me. *No *Not yet *No</t>
  </si>
  <si>
    <t xml:space="preserve">This morning, even after using the remote start to warm up the truck, the door lock mechanism wouldnâ€™t close. My door was ajar and would not latch on its own until several hours later when the temperature was above 30. We used a screwdriver to manually move the latch to the proper place, but it wouldnâ€™t flip to latch it once shut. As soon as a had was released from the door handle the door opened on its own. I couldnâ€™t drive to work without a door that shuts, this caused me to have to miss part of my morning and caused a hardship on not only myself, but those I work with. </t>
  </si>
  <si>
    <t xml:space="preserve">F-150 - 2018. This morning, even after using the remote start to warm up the truck, the door lock mechanism wouldnâ€™t close. My door was ajar and would not latch on its own until several hours later when the temperature was above 30. We used a screwdriver to manually move the latch to the proper place, but it wouldnâ€™t flip to latch it once shut. As soon as a had was released from the door handle the door opened on its own. I couldnâ€™t drive to work without a door that shuts, this caused me to have to miss part of my morning and caused a hardship on not only myself, but those I work with. </t>
  </si>
  <si>
    <t xml:space="preserve">While driving in the freeway the plastic cover on the front "A" pillar flew off causing it to crash onto the front passenger side window before falling off. It could have caused serious bodily injury to my wife (front passenger) if the window was rolled down. </t>
  </si>
  <si>
    <t xml:space="preserve">EXPLORER - 2017. While driving in the freeway the plastic cover on the front "A" pillar flew off causing it to crash onto the front passenger side window before falling off. It could have caused serious bodily injury to my wife (front passenger) if the window was rolled down. </t>
  </si>
  <si>
    <t>1FTFW1EG3GK</t>
  </si>
  <si>
    <t xml:space="preserve">Doors do not latch/stay latched when temperatures have dropped to freezing and below. </t>
  </si>
  <si>
    <t xml:space="preserve">F-150 - 2016. Doors do not latch/stay latched when temperatures have dropped to freezing and below. </t>
  </si>
  <si>
    <t>1FMZK01105G</t>
  </si>
  <si>
    <t xml:space="preserve">Doors will not close in cold weather. This is a safety issue that was not resolved with prior recall.  </t>
  </si>
  <si>
    <t xml:space="preserve">FREESTYLE - 2005. Doors will not close in cold weather. This is a safety issue that was not resolved with prior recall.  </t>
  </si>
  <si>
    <t>1FA6P0H74E5</t>
  </si>
  <si>
    <t>The latch holding the driver door closed failed and the door would not close. This issue has happened before and been addressed by previous recalls but continues to be an issue.</t>
  </si>
  <si>
    <t>FUSION - 2014. The latch holding the driver door closed failed and the door would not close. This issue has happened before and been addressed by previous recalls but continues to be an issue.</t>
  </si>
  <si>
    <t>1FMCU0F60LU</t>
  </si>
  <si>
    <t xml:space="preserve">Every time the driver side opens, I hear a popping sound. I took it to my local Ford dealership and apparently it was passed warranty just two days prior so no work has been done. They advised me that the welds failed on the door and now the car needs a new door and latch that will take at least a week to complete repairs. My car has only 32,000 miles so it's fairly new. I fear that the door will eventually give out on me and not close properly.    </t>
  </si>
  <si>
    <t xml:space="preserve">ESCAPE - 2020. Every time the driver side opens, I hear a popping sound. I took it to my local Ford dealership and apparently it was passed warranty just two days prior so no work has been done. They advised me that the welds failed on the door and now the car needs a new door and latch that will take at least a week to complete repairs. My car has only 32,000 miles so it's fairly new. I fear that the door will eventually give out on me and not close properly.    </t>
  </si>
  <si>
    <t>1FTFW1EG4HF</t>
  </si>
  <si>
    <t>On cold days, general below 30 degrees, the drivers door will not latch. After the temperature warms, the door will latch. This renders the truck useless for 4 months of the year where we live. I have seen recalls on other Ford F150 for the door latch. But there are no active recalls for my truck. This is a major safety issue. Especially if the truck door comes unlatched while driving.</t>
  </si>
  <si>
    <t>F-150 - 2017. On cold days, general below 30 degrees, the drivers door will not latch. After the temperature warms, the door will latch. This renders the truck useless for 4 months of the year where we live. I have seen recalls on other Ford F150 for the door latch. But there are no active recalls for my truck. This is a major safety issue. Especially if the truck door comes unlatched while driving.</t>
  </si>
  <si>
    <t xml:space="preserve">Front drivers door makes popping noise and it appears to be loose. No physical damage. Looks like an internal part failure </t>
  </si>
  <si>
    <t xml:space="preserve">ESCAPE - 2020. Front drivers door makes popping noise and it appears to be loose. No physical damage. Looks like an internal part failure </t>
  </si>
  <si>
    <t>left door hinges breaking</t>
  </si>
  <si>
    <t>ESCAPE - 2020. left door hinges breaking</t>
  </si>
  <si>
    <t>1FTRX18W12N</t>
  </si>
  <si>
    <t>The contact owns a 2002 Ford F-150. The contact stated that the rear driver's side and rear passenger's side doors failed to open from inside or outside the vehicle. The cause of the failure was not yet determined. The manufacturer and local dealer were notified of the failure, but no assistance was offered. The contact stated that the vehicle was previously serviced due to the failure. The failure mileage was 70,000.</t>
  </si>
  <si>
    <t xml:space="preserve">BENIOT FORD </t>
  </si>
  <si>
    <t>F-150 - 2002. The contact owns a 2002 Ford F-150. The contact stated that the rear driver's side and rear passenger's side doors failed to open from inside or outside the vehicle. The cause of the failure was not yet determined. The manufacturer and local dealer were notified of the failure, but no assistance was offered. The contact stated that the vehicle was previously serviced due to the failure. The failure mileage was 70,000.</t>
  </si>
  <si>
    <t xml:space="preserve">February 2023 I was driving on interstate approximately 75 mph. This was not a particularly windy day.   The passenger side windshield trim molding ripped off the vehicle.  This is a piece approximately 2.5 feet long. Just a few weeks later the same thing happened on the driver side molding while driving on a state highway approximately 60 mph.  After the first incident I have noticed multiple other Ford Explorers with this same cosmetic issue.  I ordered a new set for both sides via Amazon and installed them in April 2023 but approximately 6 weeks later the passenger side tore off again while driving.  The new driver side molding is hanging on but I hear it rumbling and cracking when on the highway.  It is a matter of time before it will also fly off.  I pray that no one is hurt when this happens.   Aside from the cosmetic appearance issue this is a very dangerous problem as these pieces of the vehicle are flying off at high rates of speed &amp; can damage other cars or cause a collision.  I have talked to other owners with the issue and all complain of the problem on 2012-2015 Ford Explorer models.  </t>
  </si>
  <si>
    <t xml:space="preserve">EXPLORER - 2012. February 2023 I was driving on interstate approximately 75 mph. This was not a particularly windy day.   The passenger side windshield trim molding ripped off the vehicle.  This is a piece approximately 2.5 feet long. Just a few weeks later the same thing happened on the driver side molding while driving on a state highway approximately 60 mph.  After the first incident I have noticed multiple other Ford Explorers with this same cosmetic issue.  I ordered a new set for both sides via Amazon and installed them in April 2023 but approximately 6 weeks later the passenger side tore off again while driving.  The new driver side molding is hanging on but I hear it rumbling and cracking when on the highway.  It is a matter of time before it will also fly off.  I pray that no one is hurt when this happens.   Aside from the cosmetic appearance issue this is a very dangerous problem as these pieces of the vehicle are flying off at high rates of speed &amp; can damage other cars or cause a collision.  I have talked to other owners with the issue and all complain of the problem on 2012-2015 Ford Explorer models.  </t>
  </si>
  <si>
    <t>2013 Ford F150 crew cab back window shatters when defroster activated.  When I pushed the defrost button the window on the back drivers side shattered. This is a major safety concern.</t>
  </si>
  <si>
    <t>F-150 - 2013. 2013 Ford F150 crew cab back window shatters when defroster activated.  When I pushed the defrost button the window on the back drivers side shattered. This is a major safety concern.</t>
  </si>
  <si>
    <t>1FMCU9DZ4LU</t>
  </si>
  <si>
    <t xml:space="preserve">My driver side door's arm weld has broken causing my window to no longer function, the driver side door does not unlock electronically, my heads up display no longer works, and the door no longer has any resistance when opening.   I understand there is a current investigation going on for these arm welds breaking and am reporting another instance of that. With my vehicle being at 70k miles the door is no longer covered under warranty. </t>
  </si>
  <si>
    <t xml:space="preserve">ESCAPE - 2020. My driver side door's arm weld has broken causing my window to no longer function, the driver side door does not unlock electronically, my heads up display no longer works, and the door no longer has any resistance when opening.   I understand there is a current investigation going on for these arm welds breaking and am reporting another instance of that. With my vehicle being at 70k miles the door is no longer covered under warranty. </t>
  </si>
  <si>
    <t xml:space="preserve"> broken spot welds in the left front door at the check arm attachment point in the door</t>
  </si>
  <si>
    <t>ESCAPE - 2020.  broken spot welds in the left front door at the check arm attachment point in the door</t>
  </si>
  <si>
    <t>Once the temperature drops below freezing, the door latches will quit working.  If I open the door then it will not latch when I try to close the door.  This has happened every winter since i have owned the truck.  I have taken it into the dealer multiple times for this issue.  I believe they even replaced the door latches on one of the occasions but now that it is winter again this year they are not latching when I close the door.  This has happened on the front and rear door latches.  There must be an issue inherent with the design if they did replace the latches and I'm still having trouble.  I believe they need to look at a redesign.</t>
  </si>
  <si>
    <t>F-150 - 2018. Once the temperature drops below freezing, the door latches will quit working.  If I open the door then it will not latch when I try to close the door.  This has happened every winter since i have owned the truck.  I have taken it into the dealer multiple times for this issue.  I believe they even replaced the door latches on one of the occasions but now that it is winter again this year they are not latching when I close the door.  This has happened on the front and rear door latches.  There must be an issue inherent with the design if they did replace the latches and I'm still having trouble.  I believe they need to look at a redesign.</t>
  </si>
  <si>
    <t xml:space="preserve">DRIVER DOOR RETAINER WELDS HAVE CRACKED AND SEPARATED.  MAKING THE DOOR DIFFICULT TO OPEN OR CLOSE AND REMAIN CLOSED. THERE ARE NO WARNING LAMPS  THIS PROBLEM IS ALREADY CURRENTLY UNDER INVESTIGATION BY NHTSA  SSM 50150.  ITS TIME FOR  A RECALL OF THIS DANGEROUS LIFE SAFETY ISSUE AS THE DOOR IS ABLE TO OPEN SUDDENLY WHILE DRIVING </t>
  </si>
  <si>
    <t xml:space="preserve">ESCAPE - 2020. DRIVER DOOR RETAINER WELDS HAVE CRACKED AND SEPARATED.  MAKING THE DOOR DIFFICULT TO OPEN OR CLOSE AND REMAIN CLOSED. THERE ARE NO WARNING LAMPS  THIS PROBLEM IS ALREADY CURRENTLY UNDER INVESTIGATION BY NHTSA  SSM 50150.  ITS TIME FOR  A RECALL OF THIS DANGEROUS LIFE SAFETY ISSUE AS THE DOOR IS ABLE TO OPEN SUDDENLY WHILE DRIVING </t>
  </si>
  <si>
    <t>1FMDE5AP4PL</t>
  </si>
  <si>
    <t>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After reading the Manual it appears this is a "feature" of the new Ford Bronco. This is a major safety issue and Ford should be required to fix the wiper motor on these vehicles.</t>
  </si>
  <si>
    <t>BRONCO - 2023. 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After reading the Manual it appears this is a "feature" of the new Ford Bronco. This is a major safety issue and Ford should be required to fix the wiper motor on these vehicles.</t>
  </si>
  <si>
    <t>Itâ€™s a welding issue with the door arm and thatâ€™s a widespread issue but not a recall yet.  It happened on my previous Ford Escape as well.</t>
  </si>
  <si>
    <t>ESCAPE - 2020. Itâ€™s a welding issue with the door arm and thatâ€™s a widespread issue but not a recall yet.  It happened on my previous Ford Escape as well.</t>
  </si>
  <si>
    <t>1FM5K8F87GG</t>
  </si>
  <si>
    <t xml:space="preserve">The contact owns a 2016 Ford Explorer. The contact stated that water was accumulating in the rear driverâ€™s side cupholder. In addition, the contact also stated that water was leaking through the rear speakers as well. The vehicle was taken to a dealer where the vehicle was diagnosed with a crack in the driver-side roof rack panel which was repaired out of pocket. The contact was assured by the dealer that water pressure tests were performed on the vehicle which showed that there were no present leaks on the vehicle. Upon return of the vehicle, the contact stated that the passengerâ€™s side of the vehicle had experienced the same failure. The failure was later linked to NHTSA Campaign Number: 21V316000 (Structure) however, the VIN was not included in the recall. The manufacturer was notified of the failure and the contact was provided a case number. The contact was also referred to the NHTSA Hotline for assistance. The vehicle was not repaired. The failure mileage was approximately 50,000.   </t>
  </si>
  <si>
    <t>ROOF RACK | CRACKED / BROKEN</t>
  </si>
  <si>
    <t>Tonkin Hillsboro Ford</t>
  </si>
  <si>
    <t xml:space="preserve">EXPLORER - 2016. The contact owns a 2016 Ford Explorer. The contact stated that water was accumulating in the rear driverâ€™s side cupholder. In addition, the contact also stated that water was leaking through the rear speakers as well. The vehicle was taken to a dealer where the vehicle was diagnosed with a crack in the driver-side roof rack panel which was repaired out of pocket. The contact was assured by the dealer that water pressure tests were performed on the vehicle which showed that there were no present leaks on the vehicle. Upon return of the vehicle, the contact stated that the passengerâ€™s side of the vehicle had experienced the same failure. The failure was later linked to NHTSA Campaign Number: 21V316000 (Structure) however, the VIN was not included in the recall. The manufacturer was notified of the failure and the contact was provided a case number. The contact was also referred to the NHTSA Hotline for assistance. The vehicle was not repaired. The failure mileage was approximately 50,000.   </t>
  </si>
  <si>
    <t xml:space="preserve">The contact owns a 2020 Ford Escape. The contact stated that a popping noise was present when opening and closing the front driver's door, and the door was difficult to close securely. In addition, the front driver's window failed to roll down completely. The vehicle was taken to the local dealer who diagnosed that the door check arm bracket welding was faulty and needed to be replaced. The vehicle was not yet repaired. The manufacturer was notified of the failure, but no assistance was offered. The failure mileage was 59,200.   </t>
  </si>
  <si>
    <t>KOONS FORD</t>
  </si>
  <si>
    <t xml:space="preserve">ESCAPE - 2020. The contact owns a 2020 Ford Escape. The contact stated that a popping noise was present when opening and closing the front driver's door, and the door was difficult to close securely. In addition, the front driver's window failed to roll down completely. The vehicle was taken to the local dealer who diagnosed that the door check arm bracket welding was faulty and needed to be replaced. The vehicle was not yet repaired. The manufacturer was notified of the failure, but no assistance was offered. The failure mileage was 59,200.   </t>
  </si>
  <si>
    <t>Received Truck end of Dec 2022, immediately noticed that when it rains, the wipers at a certain speed have a glitch that suddenly stops and starts at a lower speed. I have video recording and took it to dealer. Dealer told me that it is a feature so the motor does not overheat. It made no sense because I could activate the higher speed and no problem with that one. First time it happened, was heavy rain at night while changing lanes and could have ended in an accident if there was more cars on the freeway. In short, dealer dismissed my concern even though I provided video of the issue.</t>
  </si>
  <si>
    <t>BRONCO - 2023. Received Truck end of Dec 2022, immediately noticed that when it rains, the wipers at a certain speed have a glitch that suddenly stops and starts at a lower speed. I have video recording and took it to dealer. Dealer told me that it is a feature so the motor does not overheat. It made no sense because I could activate the higher speed and no problem with that one. First time it happened, was heavy rain at night while changing lanes and could have ended in an accident if there was more cars on the freeway. In short, dealer dismissed my concern even though I provided video of the issue.</t>
  </si>
  <si>
    <t>3FMTK3SU7NM</t>
  </si>
  <si>
    <t>The panoramic glass roof is slowly failing. The glass began to develop a small stress crack (with no sign or notice of impact as cause) which, over the months, has grown to a complete circle, about 12 inches in lengths.  Additional stress cracks will easily compromise the glass and cause an immediate road safety hazard.  Ford dealership denies any responsibility or warranty claim, falsely claiming it was due to some kind of impact when it was not.</t>
  </si>
  <si>
    <t>MUSTANG MACH E - 2022. The panoramic glass roof is slowly failing. The glass began to develop a small stress crack (with no sign or notice of impact as cause) which, over the months, has grown to a complete circle, about 12 inches in lengths.  Additional stress cracks will easily compromise the glass and cause an immediate road safety hazard.  Ford dealership denies any responsibility or warranty claim, falsely claiming it was due to some kind of impact when it was not.</t>
  </si>
  <si>
    <t xml:space="preserve">Rear window exploded after starting the truck. Glass shards and chunks flew into the truck . This is the 3rd F150 truck that I've owned that has had this happen. </t>
  </si>
  <si>
    <t xml:space="preserve">F-150 - 2018. Rear window exploded after starting the truck. Glass shards and chunks flew into the truck . This is the 3rd F150 truck that I've owned that has had this happen. </t>
  </si>
  <si>
    <t>1FTJE34LXVH</t>
  </si>
  <si>
    <t xml:space="preserve">The rear passenger compartment outside and inside door handles broke such that rear seating passengers cannot exit the vehicle and are trapped inside. In case of an accident, the emergency responders will have to resort to drastic time consuming measures such as ripping the doors off to save the trapped passengers. Apparently all years of Ford Econoline vans have this dangerous problem because there are numerous fix it videos all over the internet showing how to replace the cheap handle-latch failure prone plastic parts with non-breakable METAL parts. </t>
  </si>
  <si>
    <t xml:space="preserve">E-350 - 1997. The rear passenger compartment outside and inside door handles broke such that rear seating passengers cannot exit the vehicle and are trapped inside. In case of an accident, the emergency responders will have to resort to drastic time consuming measures such as ripping the doors off to save the trapped passengers. Apparently all years of Ford Econoline vans have this dangerous problem because there are numerous fix it videos all over the internet showing how to replace the cheap handle-latch failure prone plastic parts with non-breakable METAL parts. </t>
  </si>
  <si>
    <t>1FMCU9G60MU</t>
  </si>
  <si>
    <t>The contact owns a 2021 Ford Escape. The contact stated that the front driver's side door made an abnormally loud popping sound while opening and closing. The dealer was made aware of the failure; however, the vehicle was not diagnosed or repaired. The manufacturer was not made aware of the failure. The failure mileage was approximately 22,000.</t>
  </si>
  <si>
    <t>Conway Heaton Ford</t>
  </si>
  <si>
    <t>ESCAPE - 2021. The contact owns a 2021 Ford Escape. The contact stated that the front driver's side door made an abnormally loud popping sound while opening and closing. The dealer was made aware of the failure; however, the vehicle was not diagnosed or repaired. The manufacturer was not made aware of the failure. The failure mileage was approximately 22,000.</t>
  </si>
  <si>
    <t>1FMCU0H62MU</t>
  </si>
  <si>
    <t xml:space="preserve">The front door hinge spot weld and rivets have broekn loose.  I called Stivers Ford in Montgomery Alabama and the Service Representative told me that my Escape was out of warranty and it was my problem to repair.  I do not think this is fair as this is a structural problem in the door.  </t>
  </si>
  <si>
    <t xml:space="preserve">ESCAPE - 2021. The front door hinge spot weld and rivets have broekn loose.  I called Stivers Ford in Montgomery Alabama and the Service Representative told me that my Escape was out of warranty and it was my problem to repair.  I do not think this is fair as this is a structural problem in the door.  </t>
  </si>
  <si>
    <t xml:space="preserve">Driver side door malfunctioning.  Popping when opening and closing </t>
  </si>
  <si>
    <t xml:space="preserve">ESCAPE - 2020. Driver side door malfunctioning.  Popping when opening and closing </t>
  </si>
  <si>
    <t>2FMTK3AP2FB</t>
  </si>
  <si>
    <t>Iâ€™m not a car expert. However, this suv has been rusting for some time in (1) one spot.  Why? Because there seems to be a manufacture defect in or on the door body structure.  I am concerned that the rust my be effecting my safety when driving and May fall off eventually. Causing injury. I can not get an explanation from FORD as the why this is happening!  Other than it must be a manufacturer issue/defect etc.</t>
  </si>
  <si>
    <t>EDGE - 2015. Iâ€™m not a car expert. However, this suv has been rusting for some time in (1) one spot.  Why? Because there seems to be a manufacture defect in or on the door body structure.  I am concerned that the rust my be effecting my safety when driving and May fall off eventually. Causing injury. I can not get an explanation from FORD as the why this is happening!  Other than it must be a manufacturer issue/defect etc.</t>
  </si>
  <si>
    <t>1FT7W2BT2DE</t>
  </si>
  <si>
    <t>The contact owns a 2013 Ford F-250. The contact stated that the front driver's side window was distorted due to the manufacturer's solar-tinted window. The contact was unable to view the driver's side mirror while the window was rolled up. The sticker label on the front driver's side window listed Ford Window Tint Carlite Solar Tint Tempered AS2. The vehicle was not diagnosed or repaired by an independent mechanic or dealer. The manufacturer was made aware of the failure and a case was opened. The manufacturer informed the contact that the vehicle was out of warranty. The failure mileage was approximately 134,000.</t>
  </si>
  <si>
    <t>F-250 - 2013. The contact owns a 2013 Ford F-250. The contact stated that the front driver's side window was distorted due to the manufacturer's solar-tinted window. The contact was unable to view the driver's side mirror while the window was rolled up. The sticker label on the front driver's side window listed Ford Window Tint Carlite Solar Tint Tempered AS2. The vehicle was not diagnosed or repaired by an independent mechanic or dealer. The manufacturer was made aware of the failure and a case was opened. The manufacturer informed the contact that the vehicle was out of warranty. The failure mileage was approximately 134,000.</t>
  </si>
  <si>
    <t xml:space="preserve">The door hinge on the driver's side failed.  The 3 weld joints broke off.  At times the door will not shut and latch properly, and the driver's window cannot be lowered.  The dealer I took the vehicle to informed me that this is a recurring problem with the 2020 Ford Escape.  They have had many people with the same problem.  Ford refuses to acknowledge that there is a problem.  </t>
  </si>
  <si>
    <t xml:space="preserve">ESCAPE - 2020. The door hinge on the driver's side failed.  The 3 weld joints broke off.  At times the door will not shut and latch properly, and the driver's window cannot be lowered.  The dealer I took the vehicle to informed me that this is a recurring problem with the 2020 Ford Escape.  They have had many people with the same problem.  Ford refuses to acknowledge that there is a problem.  </t>
  </si>
  <si>
    <t>Drivers door Check Arm has broken from door because of faulty spot welds from factory. You no longer have control of door when opening and door can swing open to full opening and out of control. This problem was confirmed by Fred Beans Ford in Boyertown PA. Apparently according to dealership this is an ongoing issue and Ford Refuses to recall or fix if out of warranty. I was quoted $2800 for the repair. My car has 31500 miles on it.</t>
  </si>
  <si>
    <t>ESCAPE - 2020. Drivers door Check Arm has broken from door because of faulty spot welds from factory. You no longer have control of door when opening and door can swing open to full opening and out of control. This problem was confirmed by Fred Beans Ford in Boyertown PA. Apparently according to dealership this is an ongoing issue and Ford Refuses to recall or fix if out of warranty. I was quoted $2800 for the repair. My car has 31500 miles on it.</t>
  </si>
  <si>
    <t xml:space="preserve">Driver side door began making a popping sound when opening and closing. Eventually window would not go all the way down. Took to dealer and they said there is a known problem with some spot welds associated with the door bracket and that Ford recommends replacement of the entire door. They also said this is not a recall and would cost around $1,800.00 since its out of warranty. </t>
  </si>
  <si>
    <t xml:space="preserve">ESCAPE - 2020. Driver side door began making a popping sound when opening and closing. Eventually window would not go all the way down. Took to dealer and they said there is a known problem with some spot welds associated with the door bracket and that Ford recommends replacement of the entire door. They also said this is not a recall and would cost around $1,800.00 since its out of warranty. </t>
  </si>
  <si>
    <t>3 door welds (cracked) on drivers door.   making popping noise when opening door.   i have confirmed with auto body shop  and  car dealership, where car was purchased.   2020 ford escape, passed warranty .  concerned that door may not close, or open.   have heard the popping noise for months, just thought is was dirt in the hinges, but had it checked out at the auto body shop.   body shop estimate is $2300</t>
  </si>
  <si>
    <t>ESCAPE - 2020. 3 door welds (cracked) on drivers door.   making popping noise when opening door.   i have confirmed with auto body shop  and  car dealership, where car was purchased.   2020 ford escape, passed warranty .  concerned that door may not close, or open.   have heard the popping noise for months, just thought is was dirt in the hinges, but had it checked out at the auto body shop.   body shop estimate is $2300</t>
  </si>
  <si>
    <t xml:space="preserve">In 2019 the Front Passenger B Pillar came loose and flew off while driving, this has been repaired. In 2022 the windshield A pillar came loose and had been repaired by myself. Now in 2023 the Front Driver B Pillar is coming loose and is pending repair. There is an existing safety report for these same issues, PE 23-001. </t>
  </si>
  <si>
    <t xml:space="preserve">EXPLORER - 2017. In 2019 the Front Passenger B Pillar came loose and flew off while driving, this has been repaired. In 2022 the windshield A pillar came loose and had been repaired by myself. Now in 2023 the Front Driver B Pillar is coming loose and is pending repair. There is an existing safety report for these same issues, PE 23-001. </t>
  </si>
  <si>
    <t>1FADP3L98FL</t>
  </si>
  <si>
    <t>The contact owns a 2015 Ford Focus. The contact stated that after exiting the vehicle and locking the doors, the contact was unable to reopen the doors using the key fob. The contact used the key located inside the fob to open the doors. The contact stated that the failure was intermittent at first but had become a recurring failure. The contact was concerned with breaking the emergency key in the locks and being unable to lock the doors. The contact had taken the vehicle to the local dealer, where it was diagnosed and determined that the locks needed to be replaced. The vehicle was not repaired. The manufacturer was informed of the failure. The failure mileage was approximately 75,000.</t>
  </si>
  <si>
    <t>Northgate Ford</t>
  </si>
  <si>
    <t>FOCUS - 2015. The contact owns a 2015 Ford Focus. The contact stated that after exiting the vehicle and locking the doors, the contact was unable to reopen the doors using the key fob. The contact used the key located inside the fob to open the doors. The contact stated that the failure was intermittent at first but had become a recurring failure. The contact was concerned with breaking the emergency key in the locks and being unable to lock the doors. The contact had taken the vehicle to the local dealer, where it was diagnosed and determined that the locks needed to be replaced. The vehicle was not repaired. The manufacturer was informed of the failure. The failure mileage was approximately 75,000.</t>
  </si>
  <si>
    <t xml:space="preserve">The driver door hinge broke at the 3 weld spots and now the door sometimes closes and other times hard to close. It has also popped open while driving. </t>
  </si>
  <si>
    <t xml:space="preserve">ESCAPE - 2020. The driver door hinge broke at the 3 weld spots and now the door sometimes closes and other times hard to close. It has also popped open while driving. </t>
  </si>
  <si>
    <t>The driver and passenger windshield trim started to break apart while traveling at 70 mph. First the soft trim started to fly off and then the hard trim started to lift off. Luckily I was able to pull over before it completely flew off on the highway and hit the cars around me. Did some research and it looks like this is a very common issue for the explorer and some cases end up worse than mine.</t>
  </si>
  <si>
    <t>EXPLORER - 2017. The driver and passenger windshield trim started to break apart while traveling at 70 mph. First the soft trim started to fly off and then the hard trim started to lift off. Luckily I was able to pull over before it completely flew off on the highway and hit the cars around me. Did some research and it looks like this is a very common issue for the explorer and some cases end up worse than mine.</t>
  </si>
  <si>
    <t>2021 Escape with 61,000 miles and normal use (commuting for work). The Driver door check arm welds have failed causing a crunching noise when opening and closing. Ford dealership says it's not a warranty repair and refuses to fix the problem. There are two SSM/TSBs regarding this problem SSM 51553 and SSM 50150. Problem is causing the driver window to not operate.</t>
  </si>
  <si>
    <t>ESCAPE - 2021. 2021 Escape with 61,000 miles and normal use (commuting for work). The Driver door check arm welds have failed causing a crunching noise when opening and closing. Ford dealership says it's not a warranty repair and refuses to fix the problem. There are two SSM/TSBs regarding this problem SSM 51553 and SSM 50150. Problem is causing the driver window to not operate.</t>
  </si>
  <si>
    <t>The contact owns a 2020 Ford Escape. The contact stated that the front driver's side door was making abnormal sounds while being opened and closed. The contact also stated that the window was also inoperable. The vehicle was not diagnosed or repaired by an independent mechanic or dealer. The manufacturer was made aware of the failure and advised the contact to report the failure to the NHTSA Hotline. The failure mileage was approximately 26,132.</t>
  </si>
  <si>
    <t>ESCAPE - 2020. The contact owns a 2020 Ford Escape. The contact stated that the front driver's side door was making abnormal sounds while being opened and closed. The contact also stated that the window was also inoperable. The vehicle was not diagnosed or repaired by an independent mechanic or dealer. The manufacturer was made aware of the failure and advised the contact to report the failure to the NHTSA Hotline. The failure mileage was approximately 26,132.</t>
  </si>
  <si>
    <t>3FMCR9D90NR</t>
  </si>
  <si>
    <t>My moonroof exploded unexpectedly. I was traveling on a 4-lane highway, approximately 60mph.  No other cars nearby, no overpasses, no pedestrians anywhere along.  Suddenly, it sounded like a shotgun went off inside the vehicle.  I pulled over to inspect the vehicle and discovered that the moonroof had broken around the entire perimeter of the glass. I took photos of the moonroof, then removed the broken glass enough to be able to drive directly to the dealership.  They have inspected the vehicle, but are refusing to cover the issue under warranty.  The vehicle is available for inspection. My safety, and the safety of others, was put at risk because: - the sound of the explosion could have caused me to wreck or to wreck into others - the glass from the moonroof could have fallen on me or other passengers in the vehicle - the glass from the moonroof could have flown off the vehicle and struck another vehicle or passers-by. There were no warning lamps, messages or other symptoms prior to the failure.</t>
  </si>
  <si>
    <t>BRONCO SPORT - 2022. My moonroof exploded unexpectedly. I was traveling on a 4-lane highway, approximately 60mph.  No other cars nearby, no overpasses, no pedestrians anywhere along.  Suddenly, it sounded like a shotgun went off inside the vehicle.  I pulled over to inspect the vehicle and discovered that the moonroof had broken around the entire perimeter of the glass. I took photos of the moonroof, then removed the broken glass enough to be able to drive directly to the dealership.  They have inspected the vehicle, but are refusing to cover the issue under warranty.  The vehicle is available for inspection. My safety, and the safety of others, was put at risk because: - the sound of the explosion could have caused me to wreck or to wreck into others - the glass from the moonroof could have fallen on me or other passengers in the vehicle - the glass from the moonroof could have flown off the vehicle and struck another vehicle or passers-by. There were no warning lamps, messages or other symptoms prior to the failure.</t>
  </si>
  <si>
    <t>The driver's door hinge welds broke. Vehicle is available for inspection and do to the nature of the problem I am afraid that the door may fall off. The door and hinge piece need to be replaced to fix this issue. I called the Dealer, and they are aware of the issue but seem to not be willing to get this fixed without charging me due to me being 2 months outside of the bumper-to-bumper warranty. This is a Manufacture defect not an issue caused by me or an accident.</t>
  </si>
  <si>
    <t>ESCAPE - 2020. The driver's door hinge welds broke. Vehicle is available for inspection and do to the nature of the problem I am afraid that the door may fall off. The door and hinge piece need to be replaced to fix this issue. I called the Dealer, and they are aware of the issue but seem to not be willing to get this fixed without charging me due to me being 2 months outside of the bumper-to-bumper warranty. This is a Manufacture defect not an issue caused by me or an accident.</t>
  </si>
  <si>
    <t>1FMCU0BZ1LU</t>
  </si>
  <si>
    <t>The driver door is making popping noises when opening and closing. I read this could be the door weld issue.</t>
  </si>
  <si>
    <t>ESCAPE - 2020. The driver door is making popping noises when opening and closing. I read this could be the door weld issue.</t>
  </si>
  <si>
    <t xml:space="preserve">My driver side door began to make a popping sound and was hard to open and shut.  Now it feels like the door will fall off or open while driving and has caused the window to no longer roll down.  The Ford dealership (Bob Tomes) has acknowledged the problem and the same problem with other same year models but will not take care of the issue unless I pay full price out of pocket.  </t>
  </si>
  <si>
    <t xml:space="preserve">ESCAPE - 2020. My driver side door began to make a popping sound and was hard to open and shut.  Now it feels like the door will fall off or open while driving and has caused the window to no longer roll down.  The Ford dealership (Bob Tomes) has acknowledged the problem and the same problem with other same year models but will not take care of the issue unless I pay full price out of pocket.  </t>
  </si>
  <si>
    <t>Driver side door is making a click click sound when opening the door. Doing some research it seems the problem is that the hinge is broken and will continue to get worse. I have to go from the passenger side to get in and out or slightly open the driver door to get in and out.I also noticed that my power window doesn't go all the way down starting today 12/04/2023. I believe this is due to the door hinge problem. I hope this get a recall soon as I'm taking it to the dealership as I use the car everyday. I don't have thousands of dollars for a door replacement and not sure if this will go through my insurance if it's extremely expensive for nothing that I did wrong besides opening my door.</t>
  </si>
  <si>
    <t>ESCAPE - 2020. Driver side door is making a click click sound when opening the door. Doing some research it seems the problem is that the hinge is broken and will continue to get worse. I have to go from the passenger side to get in and out or slightly open the driver door to get in and out.I also noticed that my power window doesn't go all the way down starting today 12/04/2023. I believe this is due to the door hinge problem. I hope this get a recall soon as I'm taking it to the dealership as I use the car everyday. I don't have thousands of dollars for a door replacement and not sure if this will go through my insurance if it's extremely expensive for nothing that I did wrong besides opening my door.</t>
  </si>
  <si>
    <t>1FTFW1ET4EK</t>
  </si>
  <si>
    <t xml:space="preserve">Back passenger side small window (one of three across the back, with a sliding center) spontaneously shattered tonight. Itâ€™s in the upper 30s and nothing hit it. I had just started the vehicle and began to move when two of my daughters and I heard a loud sound. My daughter said the window shattered. Itâ€™s still altogether but is spidered all over. Thereâ€™s no evidence of anything hitting the window inside or out. Weirdest thing. I looked online and it seems this has happened to a lot of ford truck owners. The speculation is the rear defrost over heating. But I think since I saw so many online that had the same thing happen to them, I wanted to file a complaint. Ford should be replacing these windows. Obviously itâ€™s a manufacture defect. Thanks. </t>
  </si>
  <si>
    <t>SIDE WINDOW | SHATTERED</t>
  </si>
  <si>
    <t xml:space="preserve">F-150 - 2014. Back passenger side small window (one of three across the back, with a sliding center) spontaneously shattered tonight. Itâ€™s in the upper 30s and nothing hit it. I had just started the vehicle and began to move when two of my daughters and I heard a loud sound. My daughter said the window shattered. Itâ€™s still altogether but is spidered all over. Thereâ€™s no evidence of anything hitting the window inside or out. Weirdest thing. I looked online and it seems this has happened to a lot of ford truck owners. The speculation is the rear defrost over heating. But I think since I saw so many online that had the same thing happen to them, I wanted to file a complaint. Ford should be replacing these windows. Obviously itâ€™s a manufacture defect. Thanks. </t>
  </si>
  <si>
    <t>Went to get in my 2021 Ford Escape opened the door a heard a metal sound clunking noise.  Happened all of a sudden.  Thought maybe someone hit my door but no sign of it being hit.  Then Googled Ford Escape and that noise and found this has been a problem.  Why has there not been a recall for this problem.</t>
  </si>
  <si>
    <t>ESCAPE - 2021. Went to get in my 2021 Ford Escape opened the door a heard a metal sound clunking noise.  Happened all of a sudden.  Thought maybe someone hit my door but no sign of it being hit.  Then Googled Ford Escape and that noise and found this has been a problem.  Why has there not been a recall for this problem.</t>
  </si>
  <si>
    <t>1FMCU0BZ3LU</t>
  </si>
  <si>
    <t>The contact owns a 2020 Ford Escape. The contact stated that the front driver's side door made an abnormal cracking sound while opening. The vehicle was taken to the dealer, where it was diagnosed that the front driver's side door and driver's side fender needed to be replaced. The vehicle was not repaired. The manufacturer was made aware of the failure. The failure mileage was approximately 14,000.</t>
  </si>
  <si>
    <t>Mullinax Ford of Vero Beach</t>
  </si>
  <si>
    <t>ESCAPE - 2020. The contact owns a 2020 Ford Escape. The contact stated that the front driver's side door made an abnormal cracking sound while opening. The vehicle was taken to the dealer, where it was diagnosed that the front driver's side door and driver's side fender needed to be replaced. The vehicle was not repaired. The manufacturer was made aware of the failure. The failure mileage was approximately 14,000.</t>
  </si>
  <si>
    <t>3FADP4AJ1HM</t>
  </si>
  <si>
    <t xml:space="preserve">Drivers door since purchasing the car in 2017 when it's cold out "winter time" by drivers door once open, will not latch back and close- takes it warming up before my drivers door will latch and shut . Temps 30 or under , the mechanism freezes and will not allow the door to latch shut </t>
  </si>
  <si>
    <t xml:space="preserve">FIESTA - 2017. Drivers door since purchasing the car in 2017 when it's cold out "winter time" by drivers door once open, will not latch back and close- takes it warming up before my drivers door will latch and shut . Temps 30 or under , the mechanism freezes and will not allow the door to latch shut </t>
  </si>
  <si>
    <t>While driving at multiple different speeds in the rain and snow, the wiper blades on the vehicle slow down on their own to an intermittent speed without driver input. This slowing of the wiper blades causes the driver to lose visibility while driving, creating a safety hazard on the road. This issue has occurred numerous times when the wiper blades are set to the highest speed. After about one minute, the wiper blades start to slow down and eventually reach a stop/start speed where the blades only wipe every 5-10 seconds. To remedy this, the driver has to turn the wiper blades off and turn them back on again to get the wiper blades going again at the higher rate of speed. However, this only lasts for a short period of time (about one minute) and then the wiper blades slow down again on their own. The driver has to keep repeating this to be able to maintain visibility while driving in rain and snow conditions. This causes the driver to have to take a hand off of the steering wheel in inclement weather to keep adjusting the wiper blade speed. This issue has not yet been taken to a dealership for inspection, but this issue has been referenced in several online forums for this particular vehicle. There were no warning lamps or messages that appeared on the vehicle. In fact, in online forums, other Bronco customers have stated that Ford says this is how the wipers are supposed to operate.</t>
  </si>
  <si>
    <t>BRONCO - 2023. While driving at multiple different speeds in the rain and snow, the wiper blades on the vehicle slow down on their own to an intermittent speed without driver input. This slowing of the wiper blades causes the driver to lose visibility while driving, creating a safety hazard on the road. This issue has occurred numerous times when the wiper blades are set to the highest speed. After about one minute, the wiper blades start to slow down and eventually reach a stop/start speed where the blades only wipe every 5-10 seconds. To remedy this, the driver has to turn the wiper blades off and turn them back on again to get the wiper blades going again at the higher rate of speed. However, this only lasts for a short period of time (about one minute) and then the wiper blades slow down again on their own. The driver has to keep repeating this to be able to maintain visibility while driving in rain and snow conditions. This causes the driver to have to take a hand off of the steering wheel in inclement weather to keep adjusting the wiper blade speed. This issue has not yet been taken to a dealership for inspection, but this issue has been referenced in several online forums for this particular vehicle. There were no warning lamps or messages that appeared on the vehicle. In fact, in online forums, other Bronco customers have stated that Ford says this is how the wipers are supposed to operate.</t>
  </si>
  <si>
    <t xml:space="preserve">Driver door (left front to be clear, yes, I know it should be obvious) started making strange sound.  Popping/dragging noises when opened and shut.  Window sometimes gets stuck going down past about 1/4 of the way down.  Now door will not fully open - goes abut 40% open and stops. </t>
  </si>
  <si>
    <t xml:space="preserve">ESCAPE - 2020. Driver door (left front to be clear, yes, I know it should be obvious) started making strange sound.  Popping/dragging noises when opened and shut.  Window sometimes gets stuck going down past about 1/4 of the way down.  Now door will not fully open - goes abut 40% open and stops. </t>
  </si>
  <si>
    <t>Passenger-side A-Pillar Molding Windshield Outer Trim flew off while driving on the highway.</t>
  </si>
  <si>
    <t>EXPLORER - 2016. Passenger-side A-Pillar Molding Windshield Outer Trim flew off while driving on the highway.</t>
  </si>
  <si>
    <t xml:space="preserve">For at least a year or  better, I noticed a creaking noise in the driver side door.  Then on November 14th while doing my first time doing meals on wheels delivery, the door sounded as if it was going to fall off.  We drove to Horn Ford Dealership in Brillion where the car was purchased and had them look at it.  There was mention that they had repaired a couple of other Ford Escapes with the same issue.  We scheduled an appt. for repair.  We used the SUV very limited after that visit and only opened the door far enough to enter inside.  The loud creak stopped before the appt. on 12/4, but the power window also would not fully open.  During this time, I also contacted Ford Motor Company to file a claim, since the SUV was just out of warranty.  They worked with our dealership Horn Ford and agreed to pay 40% of the cost.  Today, 12/5/2023 we received our vehicle back and all is working well including the window.  I also discovered that a resident in our village had the same problem.  I felt this was worth reporting.  I have owned many Fords and it would appear this was a defect from the Factory due to a bad weld on the door.  Unfortunately, the vehicle was just out of warranty and I regret not saying something sooner, although, I don't think the dealership would have done anything about a creak in the door, especially since it was occurring when the door was fully open, until the day of November 14th.  </t>
  </si>
  <si>
    <t xml:space="preserve">ESCAPE - 2020. For at least a year or  better, I noticed a creaking noise in the driver side door.  Then on November 14th while doing my first time doing meals on wheels delivery, the door sounded as if it was going to fall off.  We drove to Horn Ford Dealership in Brillion where the car was purchased and had them look at it.  There was mention that they had repaired a couple of other Ford Escapes with the same issue.  We scheduled an appt. for repair.  We used the SUV very limited after that visit and only opened the door far enough to enter inside.  The loud creak stopped before the appt. on 12/4, but the power window also would not fully open.  During this time, I also contacted Ford Motor Company to file a claim, since the SUV was just out of warranty.  They worked with our dealership Horn Ford and agreed to pay 40% of the cost.  Today, 12/5/2023 we received our vehicle back and all is working well including the window.  I also discovered that a resident in our village had the same problem.  I felt this was worth reporting.  I have owned many Fords and it would appear this was a defect from the Factory due to a bad weld on the door.  Unfortunately, the vehicle was just out of warranty and I regret not saying something sooner, although, I don't think the dealership would have done anything about a creak in the door, especially since it was occurring when the door was fully open, until the day of November 14th.  </t>
  </si>
  <si>
    <t>Left front door has popping noise when opening and closing the door. I took it to our dealership and was given an estimate to replace the door because the spot welds were broken and not repairable. They stated that the mileage was 45,300 and not under warranty. They couldnâ€™t confirm that it was safe to drive or if they had seen this problem before. The estimate is $1357.98.</t>
  </si>
  <si>
    <t>ESCAPE - 2020. Left front door has popping noise when opening and closing the door. I took it to our dealership and was given an estimate to replace the door because the spot welds were broken and not repairable. They stated that the mileage was 45,300 and not under warranty. They couldnâ€™t confirm that it was safe to drive or if they had seen this problem before. The estimate is $1357.98.</t>
  </si>
  <si>
    <t>Right front passenger door weld has failed as confirmed by Ford dealership. Car has 84,000 miles on it and is not eligible for warranty. Ford does not do body work and suggested it be taken to a body shop. Took to a body shop and they confirmed the weld has failed. Door can hardly be opened and when it does it sounds like broken metal from within. Cost to fix it was $1200. Found this out in October 2023. To date Ford has issued no recall even though there has been well over 300,000 complaints. Is there anyway we can do?</t>
  </si>
  <si>
    <t>ESCAPE - 2020. Right front passenger door weld has failed as confirmed by Ford dealership. Car has 84,000 miles on it and is not eligible for warranty. Ford does not do body work and suggested it be taken to a body shop. Took to a body shop and they confirmed the weld has failed. Door can hardly be opened and when it does it sounds like broken metal from within. Cost to fix it was $1200. Found this out in October 2023. To date Ford has issued no recall even though there has been well over 300,000 complaints. Is there anyway we can do?</t>
  </si>
  <si>
    <t>The contact owns a 2020 Ford Escape. The contact stated that the front driver's side door made an abnormal popping sound while opening and closing. Additionally, the door failed to close properly. The contact also stated that the front driver's side window could no longer roll down properly. The vehicle was taken to the dealer, where it was diagnosed that the front driver's side door check arm bracket was fractured. The dealer determined that the front driver's side door needed to be replaced. The vehicle was then taken to an auto body repair shop for the repair. The vehicle was not yet repaired. The contact related the failure to NHTSA Action Number: PE23013 (Structure). The manufacturer was notified of the failure, but no assistance was provided. The failure mileage was approximately 56,000.</t>
  </si>
  <si>
    <t>Quick Lane at Hines Park Ford</t>
  </si>
  <si>
    <t>ESCAPE - 2020. The contact owns a 2020 Ford Escape. The contact stated that the front driver's side door made an abnormal popping sound while opening and closing. Additionally, the door failed to close properly. The contact also stated that the front driver's side window could no longer roll down properly. The vehicle was taken to the dealer, where it was diagnosed that the front driver's side door check arm bracket was fractured. The dealer determined that the front driver's side door needed to be replaced. The vehicle was then taken to an auto body repair shop for the repair. The vehicle was not yet repaired. The contact related the failure to NHTSA Action Number: PE23013 (Structure). The manufacturer was notified of the failure, but no assistance was provided. The failure mileage was approximately 56,000.</t>
  </si>
  <si>
    <t>3FAHP06Z59R</t>
  </si>
  <si>
    <t>The contact owns a 2009 Ford Fusion. The contact stated that the front driver's side door became inoperable. The contact stated that the front driver's door failed to open. The contact stated that the door latch could be locked and unlocked; however, the front driver's door could not be opened. The vehicle was not diagnosed or repaired by an independent mechanic or dealer. The manufacturer was made aware of the failure but provided no assistance. The failure mileage was approximately 100,000.</t>
  </si>
  <si>
    <t>FUSION - 2009. The contact owns a 2009 Ford Fusion. The contact stated that the front driver's side door became inoperable. The contact stated that the front driver's door failed to open. The contact stated that the door latch could be locked and unlocked; however, the front driver's door could not be opened. The vehicle was not diagnosed or repaired by an independent mechanic or dealer. The manufacturer was made aware of the failure but provided no assistance. The failure mileage was approximately 100,000.</t>
  </si>
  <si>
    <t xml:space="preserve">When a rear seat passenger exits the vehicle and closes the door, the rear door does not latch properly. This causes the door to swing open while the car is moving.  The vehicle is available for inspection.  The problem has manifested itself on several occasions, especially when I am dropping off school children at their stop. The crossing guard has been kind enough to close the door for me. That is, he closes the door after it swings open.  The vehicle has not been inspected by a dealer or repair shop (yet).  The problem first appeared last week, after the Thanksgiving holiday break. There were no symptoms to warn of the problem. It just appeared out of the blue, so to speak.  To describe the problem further: The door is closed by the passenger who has just exited the car. There is no "door open" light to indicate a problem. Then, after a few seconds, the door springs open and the "door open" light appears. It is annoying when it happens. It is also a safety issue. </t>
  </si>
  <si>
    <t xml:space="preserve">FIESTA - 2014. When a rear seat passenger exits the vehicle and closes the door, the rear door does not latch properly. This causes the door to swing open while the car is moving.  The vehicle is available for inspection.  The problem has manifested itself on several occasions, especially when I am dropping off school children at their stop. The crossing guard has been kind enough to close the door for me. That is, he closes the door after it swings open.  The vehicle has not been inspected by a dealer or repair shop (yet).  The problem first appeared last week, after the Thanksgiving holiday break. There were no symptoms to warn of the problem. It just appeared out of the blue, so to speak.  To describe the problem further: The door is closed by the passenger who has just exited the car. There is no "door open" light to indicate a problem. Then, after a few seconds, the door springs open and the "door open" light appears. It is annoying when it happens. It is also a safety issue. </t>
  </si>
  <si>
    <t>1FMHK7F89BG</t>
  </si>
  <si>
    <t>2011 Ford Explorer - trim around the windshield has separated and pieces have disconnected when driving.  Sections become loose and are slapping the windows which is a driving distraction.  Will windshield be secure if trim around edges comes off?</t>
  </si>
  <si>
    <t>EXPLORER - 2011. 2011 Ford Explorer - trim around the windshield has separated and pieces have disconnected when driving.  Sections become loose and are slapping the windows which is a driving distraction.  Will windshield be secure if trim around edges comes off?</t>
  </si>
  <si>
    <t>1FMCU0G62MU</t>
  </si>
  <si>
    <t>Drivers side â€œDoor Check/Hingeâ€. Originally, the door made several loud â€œpoppingâ€ noises and was hard to open/shut. Eventually, it wouldnâ€™t shut properly. Vehicle repaired and then traded later.  Drivers side door had the risk of coming off or not shutting completely.  Yes.  Yes.  No. First appeared in April â€˜22</t>
  </si>
  <si>
    <t>ESCAPE - 2021. Drivers side â€œDoor Check/Hingeâ€. Originally, the door made several loud â€œpoppingâ€ noises and was hard to open/shut. Eventually, it wouldnâ€™t shut properly. Vehicle repaired and then traded later.  Drivers side door had the risk of coming off or not shutting completely.  Yes.  Yes.  No. First appeared in April â€˜22</t>
  </si>
  <si>
    <t>1FMCU0H6XNU</t>
  </si>
  <si>
    <t>Drivers Side Door- The â€œDoor Check/Hingeâ€ failed. Originally made several loud popping noises and then became hard to secure/shut. The same situation as the 2021 Ford Escape that I traded for the 2022 Escape.  Drivers side door wouldnâ€™t shut properly.  Yes.   No.</t>
  </si>
  <si>
    <t>ESCAPE - 2022. Drivers Side Door- The â€œDoor Check/Hingeâ€ failed. Originally made several loud popping noises and then became hard to secure/shut. The same situation as the 2021 Ford Escape that I traded for the 2022 Escape.  Drivers side door wouldnâ€™t shut properly.  Yes.   No.</t>
  </si>
  <si>
    <t xml:space="preserve">My door all of a sudden started making loud cracking sounds when I tried to open it. This progressively got worse and now the door will only partially open and the window will not go down. I believe I have a  broken spot weld in the left front door at the check arm attachment. </t>
  </si>
  <si>
    <t xml:space="preserve">ESCAPE - 2021. My door all of a sudden started making loud cracking sounds when I tried to open it. This progressively got worse and now the door will only partially open and the window will not go down. I believe I have a  broken spot weld in the left front door at the check arm attachment. </t>
  </si>
  <si>
    <t>The contact owns a 2017 Ford F-150. The contact stated that after entering the vehicle, the front driverâ€™s and front passengerâ€™s side doors failed to remain closed. The contact stated that the failure had occurred during very cold temperatures and the locking mechanism was frozen. The vehicle was taken to the local dealer who diagnosed and determined that the door locks needed to be replaced. The vehicle was not yet repaired. The manufacturer was notified of the failure. The failure mileage was 30,000.</t>
  </si>
  <si>
    <t>Berlin City Auto Group</t>
  </si>
  <si>
    <t>F-150 - 2017. The contact owns a 2017 Ford F-150. The contact stated that after entering the vehicle, the front driverâ€™s and front passengerâ€™s side doors failed to remain closed. The contact stated that the failure had occurred during very cold temperatures and the locking mechanism was frozen. The vehicle was taken to the local dealer who diagnosed and determined that the door locks needed to be replaced. The vehicle was not yet repaired. The manufacturer was notified of the failure. The failure mileage was 30,000.</t>
  </si>
  <si>
    <t>1FM5K8F89JG</t>
  </si>
  <si>
    <t>Driver door keypad detacted from pillar. Rear lift gate will not open with button on lift gate, key fob or switch in dash board.</t>
  </si>
  <si>
    <t>EXPLORER - 2018. Driver door keypad detacted from pillar. Rear lift gate will not open with button on lift gate, key fob or switch in dash board.</t>
  </si>
  <si>
    <t xml:space="preserve">ISSUE: Left front door (driver's door) door check spot welds broke free from the door frame making it impossible to close the door without damage. Issue presented itself as a loud popping sound approximately 36 hours prior to weld failure. Until weld failure, I was unsure what the issue was, and was unable to visit a dealership due to time constraints. Door was operated with caution after the issue was discovered, and I figured that something had just popped out of place and would look at it over the weekend and/or schedule a service visit with the local dealer. I was not expecting factory welds to break.  The component has not yet been inspected by the dealership or other parties.  SAFETY CONCERN: Lack of a functional door check may allow the door to forcefully swing closed while the driver is entering/exiting the vehicle, causing injury. The door may also swing outward uncontrolled in which multiple injury or damage outcomes are possible.  The breaking of the welds also caused the check arm to be stuck in the extended position, preventing the door from being able to close. To allow closure of the door without additional damage, bolts and nuts securing the check arm to the door frame and bracket were removed, allowing insertion of the door check assembly into the door body. </t>
  </si>
  <si>
    <t xml:space="preserve">ESCAPE - 2020. ISSUE: Left front door (driver's door) door check spot welds broke free from the door frame making it impossible to close the door without damage. Issue presented itself as a loud popping sound approximately 36 hours prior to weld failure. Until weld failure, I was unsure what the issue was, and was unable to visit a dealership due to time constraints. Door was operated with caution after the issue was discovered, and I figured that something had just popped out of place and would look at it over the weekend and/or schedule a service visit with the local dealer. I was not expecting factory welds to break.  The component has not yet been inspected by the dealership or other parties.  SAFETY CONCERN: Lack of a functional door check may allow the door to forcefully swing closed while the driver is entering/exiting the vehicle, causing injury. The door may also swing outward uncontrolled in which multiple injury or damage outcomes are possible.  The breaking of the welds also caused the check arm to be stuck in the extended position, preventing the door from being able to close. To allow closure of the door without additional damage, bolts and nuts securing the check arm to the door frame and bracket were removed, allowing insertion of the door check assembly into the door body. </t>
  </si>
  <si>
    <t xml:space="preserve">The door spot welds on the driver door were not welded properly causing the door to fall apart from the inside. The door and window are now both broken. </t>
  </si>
  <si>
    <t xml:space="preserve">ESCAPE - 2020. The door spot welds on the driver door were not welded properly causing the door to fall apart from the inside. The door and window are now both broken. </t>
  </si>
  <si>
    <t>Drivers door started popping when opening. I understand this is common with this model. A Ford service tech said it only happens to Escapes. Ford wonâ€™t repair past 36000 miles</t>
  </si>
  <si>
    <t>ESCAPE - 2020. Drivers door started popping when opening. I understand this is common with this model. A Ford service tech said it only happens to Escapes. Ford wonâ€™t repair past 36000 miles</t>
  </si>
  <si>
    <t>NM0GS9F74G1</t>
  </si>
  <si>
    <t>The contact owns a 2016 Ford Transit Connect. The contact stated that cracks had formed in both taillights which lead to water accumulation inside the taillight housing. The vehicle was taken to a dealer and the contact was informed that moisture had leaked into the taillight wiring harness and both taillight sensors and sensor harnesses need to be replaced. In addition, the taillight wiring had begun to hang from the rear of the vehicle, causing the exhaust pipe to melt the wiring harness. The dealer informed the contact that the taillight sensor could not be repaired due to the part being on backorder. The manufacturer was notified of the failure. The vehicle was not repaired. The failure mileage was approximately 55,000.</t>
  </si>
  <si>
    <t>TRANSIT CONNECT - 2016. The contact owns a 2016 Ford Transit Connect. The contact stated that cracks had formed in both taillights which lead to water accumulation inside the taillight housing. The vehicle was taken to a dealer and the contact was informed that moisture had leaked into the taillight wiring harness and both taillight sensors and sensor harnesses need to be replaced. In addition, the taillight wiring had begun to hang from the rear of the vehicle, causing the exhaust pipe to melt the wiring harness. The dealer informed the contact that the taillight sensor could not be repaired due to the part being on backorder. The manufacturer was notified of the failure. The vehicle was not repaired. The failure mileage was approximately 55,000.</t>
  </si>
  <si>
    <t>1FM5K8F85DG</t>
  </si>
  <si>
    <t>While driving down a major highway, the trim/molding on the passenger side of the windshield flew off.  The underlying bracket is still attached to the vehicle.  The flying debris could cause other drivers to swerve to avoid the debris and potentially causing an accident.  A local Ford dealership said there is not a recall for this issue.  I found an article in USA Today that states several others who own 2011-2019 Explorers have had this same issue.  There were no warnings that this piece was going to fail.  Since there is not a recall I will be forced to purchase and repair my own vehicle.</t>
  </si>
  <si>
    <t>EXPLORER - 2013. While driving down a major highway, the trim/molding on the passenger side of the windshield flew off.  The underlying bracket is still attached to the vehicle.  The flying debris could cause other drivers to swerve to avoid the debris and potentially causing an accident.  A local Ford dealership said there is not a recall for this issue.  I found an article in USA Today that states several others who own 2011-2019 Explorers have had this same issue.  There were no warnings that this piece was going to fail.  Since there is not a recall I will be forced to purchase and repair my own vehicle.</t>
  </si>
  <si>
    <t>The rear window shattered spontaneously after using remote start. Problem has been reported a lot with 2015 and newer F150 trucks.</t>
  </si>
  <si>
    <t>F-150 - 2016. The rear window shattered spontaneously after using remote start. Problem has been reported a lot with 2015 and newer F150 trucks.</t>
  </si>
  <si>
    <t>1FMCU0H68NU</t>
  </si>
  <si>
    <t xml:space="preserve">Driver's side door weld spots above and below the door check rod are broken.  The door is not closing correctly.  I'm afraid it's not going to stay closed while I'm driving.  I took it to the local Ford Dealer and they confirmed this.  No warnings, it suddenly started making a terrible noise when I open or shut the door.  </t>
  </si>
  <si>
    <t xml:space="preserve">ESCAPE - 2022. Driver's side door weld spots above and below the door check rod are broken.  The door is not closing correctly.  I'm afraid it's not going to stay closed while I'm driving.  I took it to the local Ford Dealer and they confirmed this.  No warnings, it suddenly started making a terrible noise when I open or shut the door.  </t>
  </si>
  <si>
    <t>The front left driver door, welds, malfunctioned, and door will not close.</t>
  </si>
  <si>
    <t>ESCAPE - 2020. The front left driver door, welds, malfunctioned, and door will not close.</t>
  </si>
  <si>
    <t>1FTFW1E81PF</t>
  </si>
  <si>
    <t xml:space="preserve">The sunroof of the vehicle spontaneously shattered.  At 65mph Glass rained down on myself (driver) and my occupants.    Nothing impacted the roof of the vehicle.   The sunroof just exploded, causing a loud bang, and prompting me to break quickly.    Sharp shards of glass went all over the vehicle focused on the backseat.  </t>
  </si>
  <si>
    <t xml:space="preserve">F-150 - 2023. The sunroof of the vehicle spontaneously shattered.  At 65mph Glass rained down on myself (driver) and my occupants.    Nothing impacted the roof of the vehicle.   The sunroof just exploded, causing a loud bang, and prompting me to break quickly.    Sharp shards of glass went all over the vehicle focused on the backseat.  </t>
  </si>
  <si>
    <t>Driver side door, popping, clank, clunk sound when opening and closing. Visually, there are new signs of metal damage in proximity with the door brake that were not previously there. Three roundish spots on metal have the appearance of tearing off.</t>
  </si>
  <si>
    <t>ESCAPE - 2020. Driver side door, popping, clank, clunk sound when opening and closing. Visually, there are new signs of metal damage in proximity with the door brake that were not previously there. Three roundish spots on metal have the appearance of tearing off.</t>
  </si>
  <si>
    <t xml:space="preserve">The vehicle as of 12/9/2023 at 3:19pm CST is at a mileage of 79,523. Around the time we bought out the lease on our truck in April 2021, we reported to the dealership that the tailgate latch on occasion would not latch. They did a repair for it, but it has happened a few times since. We saw a recall notice for other Ford F-150 models from 2018 that had issues with latches/linkages/locks on the tailgate where the tailgate would become unlatched like ours. </t>
  </si>
  <si>
    <t xml:space="preserve">F-150 - 2018. The vehicle as of 12/9/2023 at 3:19pm CST is at a mileage of 79,523. Around the time we bought out the lease on our truck in April 2021, we reported to the dealership that the tailgate latch on occasion would not latch. They did a repair for it, but it has happened a few times since. We saw a recall notice for other Ford F-150 models from 2018 that had issues with latches/linkages/locks on the tailgate where the tailgate would become unlatched like ours. </t>
  </si>
  <si>
    <t xml:space="preserve">The vehicle as of 12/9/2023 at 3:27pm CST is at a mileage of 79,528. We reported to the dealership in April 2021 and services prior to April 2021 that the sunroof would randomly become misaligned with the sunroof track when opening. There will be excessive noise coming from the sunroof when itâ€™s misaligned. We are concerned that there might be a larger problem with potential exposed areas/leaks when that is misaligned. We feel strongly that it is either the alignment (misalignment) of the panels, an issue with the track, or an issue with the brackets. It was brought into the dealership, and they said they fixed it, but it continues to happen. </t>
  </si>
  <si>
    <t>MOONROOF | MISALIGNED</t>
  </si>
  <si>
    <t xml:space="preserve">F-150 - 2018. The vehicle as of 12/9/2023 at 3:27pm CST is at a mileage of 79,528. We reported to the dealership in April 2021 and services prior to April 2021 that the sunroof would randomly become misaligned with the sunroof track when opening. There will be excessive noise coming from the sunroof when itâ€™s misaligned. We are concerned that there might be a larger problem with potential exposed areas/leaks when that is misaligned. We feel strongly that it is either the alignment (misalignment) of the panels, an issue with the track, or an issue with the brackets. It was brought into the dealership, and they said they fixed it, but it continues to happen. </t>
  </si>
  <si>
    <t>1FTMF1EF7GK</t>
  </si>
  <si>
    <t>On 2/18/2019 took the F-150 to Mathews Ford Marion Ohio service to address several issues. First, the tailgate had unexpectedly opened striking a trailer jack and damaging the tailgate. Tailgate opening while driving with cargo could result in cargo falling onto roadway. Damaged tailgate remains on the truck and is available for further inspection. Second, the owner heard rubbing/grinding noises when switching in and out of 4 wheel drive. The service technician could not replicate either issue.  On 11/29/2023 took the F-150 to Leroy's Service Center in Delaware Ohio as the dashboard indicated several messages including required oil change (although odometer showed an oil change was not needed for another 3,000 miles compared to oil change sticker on windshield), a large yellow wrench adjacent to required oil change message, a small yellow wrench below required oil change message, and a yellow check engine light. Twice there was sensation of slipping (applying gas but no movement). Once parked in Leroy's lot the truck could not be started. Service technicians suspected LEAD frame failure. Service technician replaced the original LEAD frame with Ford Part numbers 2592734 and aL3z-7g276-d 1x (off replacement part box). I retained malfunctioning part for inspection if desired. Numbers off the malfunctioning part include aL3p-7g276-ak  a9-21416-0998 c108p; Ford b556d; 3264 487 321 09 330743;  Continental 3a8214160008 a2c53308751. Malfunctioning transmission while driving could cause unexpected vehicle slowing or stoppage.  In summary, experienced unexpected tailgate opening, History of transmission issues (unexpected sounds when switching into or out of 4 wheel drive), and failure of the LEAD frame with slipping and inability to start vehicle after it was parked.</t>
  </si>
  <si>
    <t>F-150 - 2016. On 2/18/2019 took the F-150 to Mathews Ford Marion Ohio service to address several issues. First, the tailgate had unexpectedly opened striking a trailer jack and damaging the tailgate. Tailgate opening while driving with cargo could result in cargo falling onto roadway. Damaged tailgate remains on the truck and is available for further inspection. Second, the owner heard rubbing/grinding noises when switching in and out of 4 wheel drive. The service technician could not replicate either issue.  On 11/29/2023 took the F-150 to Leroy's Service Center in Delaware Ohio as the dashboard indicated several messages including required oil change (although odometer showed an oil change was not needed for another 3,000 miles compared to oil change sticker on windshield), a large yellow wrench adjacent to required oil change message, a small yellow wrench below required oil change message, and a yellow check engine light. Twice there was sensation of slipping (applying gas but no movement). Once parked in Leroy's lot the truck could not be started. Service technicians suspected LEAD frame failure. Service technician replaced the original LEAD frame with Ford Part numbers 2592734 and aL3z-7g276-d 1x (off replacement part box). I retained malfunctioning part for inspection if desired. Numbers off the malfunctioning part include aL3p-7g276-ak  a9-21416-0998 c108p; Ford b556d; 3264 487 321 09 330743;  Continental 3a8214160008 a2c53308751. Malfunctioning transmission while driving could cause unexpected vehicle slowing or stoppage.  In summary, experienced unexpected tailgate opening, History of transmission issues (unexpected sounds when switching into or out of 4 wheel drive), and failure of the LEAD frame with slipping and inability to start vehicle after it was parked.</t>
  </si>
  <si>
    <t>Cracks or broken spot welds in the passenger front door at the check arm attachment point in the door. Door check broke off from door causing the door to be hard to close or not able to close at all.</t>
  </si>
  <si>
    <t>ESCAPE - 2020. Cracks or broken spot welds in the passenger front door at the check arm attachment point in the door. Door check broke off from door causing the door to be hard to close or not able to close at all.</t>
  </si>
  <si>
    <t>The windshield was faulty upon delivery of our new 2 door Ford Bronco. Every    time it rains, water pours inside the vehicle through the gaps in the windshield sealant. The water flows through the passenger side A-pillar, and comes out of the airbags, as well as the defrost vents, then flowing down the side of the dashboard, and landing on the front passenger floorboard. The service department had to replace the entire front passenger side A-pillar during our most recent visit. The windshield is a major structural component of a vehicle, and our dealership service department confirmed that our faulty windshield puts our safety and the safety of our passengers in danger of experiencing serious injury when the windshield sealant completely fails. We have been to the dealership twice for the water intrusion caused by the faulty windshield. The Ford service department staff said Ford has previously issued a recall for this exact issue, but the recall is not for our specific model, so the Ford service department was not able to replace our faulty windshield under warranty. The inability of the dealership to replace our faulty windshield under warranty forced us to make an insurance claim and replace the windshield on our own. Upon installing the new OEM windshield, the technician pointed out to us in person where the faulty windshield issue stemmed from. It is obviously clear that Ford never tested our vehicle's windshield sealant gaps before they shipped it out for delivery. If they did not test our windshield structure, there could be many other 2023 Ford Bronco 2 door models delivered with faulty windshields.  NOTE: We have never taken our vehicle to any kind of car wash, as the owner's manual is very clear about avoiding these. We have also never removed any of the roof panels. Process of elimination removes both of these situations as secondary causes for water intrusion.</t>
  </si>
  <si>
    <t>BRONCO - 2023. The windshield was faulty upon delivery of our new 2 door Ford Bronco. Every    time it rains, water pours inside the vehicle through the gaps in the windshield sealant. The water flows through the passenger side A-pillar, and comes out of the airbags, as well as the defrost vents, then flowing down the side of the dashboard, and landing on the front passenger floorboard. The service department had to replace the entire front passenger side A-pillar during our most recent visit. The windshield is a major structural component of a vehicle, and our dealership service department confirmed that our faulty windshield puts our safety and the safety of our passengers in danger of experiencing serious injury when the windshield sealant completely fails. We have been to the dealership twice for the water intrusion caused by the faulty windshield. The Ford service department staff said Ford has previously issued a recall for this exact issue, but the recall is not for our specific model, so the Ford service department was not able to replace our faulty windshield under warranty. The inability of the dealership to replace our faulty windshield under warranty forced us to make an insurance claim and replace the windshield on our own. Upon installing the new OEM windshield, the technician pointed out to us in person where the faulty windshield issue stemmed from. It is obviously clear that Ford never tested our vehicle's windshield sealant gaps before they shipped it out for delivery. If they did not test our windshield structure, there could be many other 2023 Ford Bronco 2 door models delivered with faulty windshields.  NOTE: We have never taken our vehicle to any kind of car wash, as the owner's manual is very clear about avoiding these. We have also never removed any of the roof panels. Process of elimination removes both of these situations as secondary causes for water intrusion.</t>
  </si>
  <si>
    <t>1FM5K8B86DG</t>
  </si>
  <si>
    <t>While driving on highway, I started hearing a humming/vibration sound on the right side around the windshield.  When we stopped, I noticed the trim molding around my windshield (passenger side) had flown off while driving.  When we got back on the road we no longer heard the  humming/vibration sound so it seems that the sound was coming from windshield trim molding. As of now, I have not received any notification of it hitting another vehicle so hopefully it did not.</t>
  </si>
  <si>
    <t>EXPLORER - 2013. While driving on highway, I started hearing a humming/vibration sound on the right side around the windshield.  When we stopped, I noticed the trim molding around my windshield (passenger side) had flown off while driving.  When we got back on the road we no longer heard the  humming/vibration sound so it seems that the sound was coming from windshield trim molding. As of now, I have not received any notification of it hitting another vehicle so hopefully it did not.</t>
  </si>
  <si>
    <t>Spot welds holding the door check arm in place have failed causing loud crunching noises when door is opened or closed</t>
  </si>
  <si>
    <t>ESCAPE - 2020. Spot welds holding the door check arm in place have failed causing loud crunching noises when door is opened or closed</t>
  </si>
  <si>
    <t xml:space="preserve">Front Left Driver Door Has a Horrible Grinding and Popping Sound When Door Is Open Or Closed. The hinge is visibly damaged at welding joint. This issues a causes serious problems when trying to close the door and open.  </t>
  </si>
  <si>
    <t xml:space="preserve">ESCAPE - 2020. Front Left Driver Door Has a Horrible Grinding and Popping Sound When Door Is Open Or Closed. The hinge is visibly damaged at welding joint. This issues a causes serious problems when trying to close the door and open.  </t>
  </si>
  <si>
    <t>Drivers door making noises. I was given the option WHOLE new door- total cost $2900 - I have to pay $1635 for NEW door which by the way will not match my car color as car 3 - 4 years old! SSM 50150  from national highway traffic safety administration.   They also offer another solution to solve the problem. Ford should offer a better solution as shabby workmanship</t>
  </si>
  <si>
    <t>ESCAPE - 2020. Drivers door making noises. I was given the option WHOLE new door- total cost $2900 - I have to pay $1635 for NEW door which by the way will not match my car color as car 3 - 4 years old! SSM 50150  from national highway traffic safety administration.   They also offer another solution to solve the problem. Ford should offer a better solution as shabby workmanship</t>
  </si>
  <si>
    <t>1FTEX1CP1HF</t>
  </si>
  <si>
    <t>On the morning of 12/12/23 it was a cold morning, the driver side door was frozen the door wouldn't secure.  Had to heat up vehicle to get door lock to engage.</t>
  </si>
  <si>
    <t>F-150 - 2017. On the morning of 12/12/23 it was a cold morning, the driver side door was frozen the door wouldn't secure.  Had to heat up vehicle to get door lock to engage.</t>
  </si>
  <si>
    <t>Truck's power door lock actuators are failing and fail to unlock the doors via remote or the interior door(s) electric unlock button(s). The only way to open the door is via exterior key (if you happen to have it accessible) or if you pull the vehicle's interior door handle, which then "pops" the door lock button. This failure is alarming as in the event of an emergency, access to the interior cab of the vehicle can not be gained from the exterior without a key. Similarly, access to the interior of the cab can only be provided when one squeezes, or pulls, the vehicle's interior door handle. If a driver/passenger is incapacitated for some emergent reason, there is no easy way to gain rapid access to the passenger compartment without extrication type equipment. From my on-line research it appears that Ford has had previous problems with this and actually acknowledge this through Ford Customer Satisfaction Program(s) 20M04, 19N06, 18N03. Appreciate any assistance and insight you may be able to provide.</t>
  </si>
  <si>
    <t>F-350 - 2020. Truck's power door lock actuators are failing and fail to unlock the doors via remote or the interior door(s) electric unlock button(s). The only way to open the door is via exterior key (if you happen to have it accessible) or if you pull the vehicle's interior door handle, which then "pops" the door lock button. This failure is alarming as in the event of an emergency, access to the interior cab of the vehicle can not be gained from the exterior without a key. Similarly, access to the interior of the cab can only be provided when one squeezes, or pulls, the vehicle's interior door handle. If a driver/passenger is incapacitated for some emergent reason, there is no easy way to gain rapid access to the passenger compartment without extrication type equipment. From my on-line research it appears that Ford has had previous problems with this and actually acknowledge this through Ford Customer Satisfaction Program(s) 20M04, 19N06, 18N03. Appreciate any assistance and insight you may be able to provide.</t>
  </si>
  <si>
    <t>1FA6P8TH3R5</t>
  </si>
  <si>
    <t xml:space="preserve">Cold weather. Warmed up the car for 10 minutes . all defoger for rear glass and winshield were used . There is accessive condenced water all over inside front and back window.  started driving and used the wiper to clean the windshield and found out water is on the inside made the visability hard. Another issue with the Camera Visibility issue is daily in cold weather where the glass in front of the camera gets foggy and there is no way to clean as it foggs up inside the winshield and camera housing makes the auto break system not working . After the snow there is a sound of a water puddle some whereon the right side on the car. </t>
  </si>
  <si>
    <t xml:space="preserve">MUSTANG - 2024. Cold weather. Warmed up the car for 10 minutes . all defoger for rear glass and winshield were used . There is accessive condenced water all over inside front and back window.  started driving and used the wiper to clean the windshield and found out water is on the inside made the visability hard. Another issue with the Camera Visibility issue is daily in cold weather where the glass in front of the camera gets foggy and there is no way to clean as it foggs up inside the winshield and camera housing makes the auto break system not working . After the snow there is a sound of a water puddle some whereon the right side on the car. </t>
  </si>
  <si>
    <t>SSM 51553. My vehicle has a known problem with the left front door that has been reported by many other car owners.  It presents with a cracked or broken spot weld in the left front door at the check arm attachment point in the vehicle assembly.  The wider is also impacted as it will only open approximately 5 inches.  A door assembly replacement at the cost of $2100 has been recommended.  I contacted Ford and was initially told that they would assist with replacement costs.  After two weeks, we were told that we could save paperwork in case a recall was made on this part but there was nothing else they could do to help.</t>
  </si>
  <si>
    <t>ESCAPE - 2020. SSM 51553. My vehicle has a known problem with the left front door that has been reported by many other car owners.  It presents with a cracked or broken spot weld in the left front door at the check arm attachment point in the vehicle assembly.  The wider is also impacted as it will only open approximately 5 inches.  A door assembly replacement at the cost of $2100 has been recommended.  I contacted Ford and was initially told that they would assist with replacement costs.  After two weeks, we were told that we could save paperwork in case a recall was made on this part but there was nothing else they could do to help.</t>
  </si>
  <si>
    <t xml:space="preserve">Driver door check broke. Ford is fixing my car right now, however not without $1000s of dollars. My safety was put at risk because I could have severely injured someone with the door flinging open and I could have had even more damage. I have read online that Ford is investigating this issue, however no recall was made. No warning lights appeared. </t>
  </si>
  <si>
    <t xml:space="preserve">ESCAPE - 2020. Driver door check broke. Ford is fixing my car right now, however not without $1000s of dollars. My safety was put at risk because I could have severely injured someone with the door flinging open and I could have had even more damage. I have read online that Ford is investigating this issue, however no recall was made. No warning lights appeared. </t>
  </si>
  <si>
    <t xml:space="preserve">Door made popping sound and door is no longer latching. Hinge broke.  Dealership states faulty spot weld. </t>
  </si>
  <si>
    <t xml:space="preserve">ESCAPE - 2020. Door made popping sound and door is no longer latching. Hinge broke.  Dealership states faulty spot weld. </t>
  </si>
  <si>
    <t>Front left drivers door hinge check arm attachment welds have broken causing a terrible noise and making it hard to close the door. It hasn't been reproduced or confirmed yet by a dealer or independent service center as I just now figured out what the noise was and it's getting worse every time the door is used. Hasn't been inspected by the manufacturer, police, insurance representatives or others, I came here first just now. No warnings or messages, just a terrible sound that was hard to pinpoint what was causing it until I saw the spot welds move away from the door when it opened. But now it is hard to close the door.</t>
  </si>
  <si>
    <t>ESCAPE - 2020. Front left drivers door hinge check arm attachment welds have broken causing a terrible noise and making it hard to close the door. It hasn't been reproduced or confirmed yet by a dealer or independent service center as I just now figured out what the noise was and it's getting worse every time the door is used. Hasn't been inspected by the manufacturer, police, insurance representatives or others, I came here first just now. No warnings or messages, just a terrible sound that was hard to pinpoint what was causing it until I saw the spot welds move away from the door when it opened. But now it is hard to close the door.</t>
  </si>
  <si>
    <t>1FD8X3FT7ME</t>
  </si>
  <si>
    <t>The contact owns a 2021 Ford F-350. The contact stated that while entering the vehicle, he observed a puddle of water in the front middle seat which was folded down to use as a cup holder. The contact stated that it had rained the night before but not enough to form a puddle outside around the vehicle or inside the vehicle. The contact stated that the windows were locked securely. The contact became aware that water was dripping from the sunglasses compartment located on the ceiling above the rear-view mirror. The contact had not taken the vehicle to a local dealer or independent mechanic. The vehicle was not diagnosed or repaired. The contact called the manufacturer and was advised to take the vehicle to a dealer to be diagnosed. The contact was also directed to call the NHTSA Safety Hotline for assistance. The failure mileage was 43,808.</t>
  </si>
  <si>
    <t>F-350 - 2021. The contact owns a 2021 Ford F-350. The contact stated that while entering the vehicle, he observed a puddle of water in the front middle seat which was folded down to use as a cup holder. The contact stated that it had rained the night before but not enough to form a puddle outside around the vehicle or inside the vehicle. The contact stated that the windows were locked securely. The contact became aware that water was dripping from the sunglasses compartment located on the ceiling above the rear-view mirror. The contact had not taken the vehicle to a local dealer or independent mechanic. The vehicle was not diagnosed or repaired. The contact called the manufacturer and was advised to take the vehicle to a dealer to be diagnosed. The contact was also directed to call the NHTSA Safety Hotline for assistance. The failure mileage was 43,808.</t>
  </si>
  <si>
    <t>1FMCU0G64MU</t>
  </si>
  <si>
    <t xml:space="preserve">driver side door check bracket,  makes cracking , crunching noise feels /sounds like it is ready to fall off. </t>
  </si>
  <si>
    <t xml:space="preserve">ESCAPE - 2021. driver side door check bracket,  makes cracking , crunching noise feels /sounds like it is ready to fall off. </t>
  </si>
  <si>
    <t xml:space="preserve">The welds on the door bracket broke from just opening the door with no force </t>
  </si>
  <si>
    <t xml:space="preserve">ESCAPE - 2020. The welds on the door bracket broke from just opening the door with no force </t>
  </si>
  <si>
    <t>The door hold back has detached from its spot welds</t>
  </si>
  <si>
    <t>ESCAPE - 2020. The door hold back has detached from its spot welds</t>
  </si>
  <si>
    <t>3FAHP0HA0AR</t>
  </si>
  <si>
    <t>Low beam headlights are so dim I can only see maybe 5' in front of me.</t>
  </si>
  <si>
    <t>FUSION - 2010. Low beam headlights are so dim I can only see maybe 5' in front of me.</t>
  </si>
  <si>
    <t>1FMCU9CZ4MU</t>
  </si>
  <si>
    <t>The drivers door check arm spot welds failed.  Ref - PE23013</t>
  </si>
  <si>
    <t>ESCAPE - 2021. The drivers door check arm spot welds failed.  Ref - PE23013</t>
  </si>
  <si>
    <t>The contact owns a 2020 Ford Escape. The contact stated that the front driver's side door hinge fractured and there was an abnormal clicking sound coming from the front door. The contact stated that three spot wells needed to secure the door had fractured. The vehicle was not taken to a dealer to be inspected. The vehicle was not repaired. The manufacturer was not made aware of the failure. The failure mileage was approximately 35,000.</t>
  </si>
  <si>
    <t>Denny Menholt Ford</t>
  </si>
  <si>
    <t>ESCAPE - 2020. The contact owns a 2020 Ford Escape. The contact stated that the front driver's side door hinge fractured and there was an abnormal clicking sound coming from the front door. The contact stated that three spot wells needed to secure the door had fractured. The vehicle was not taken to a dealer to be inspected. The vehicle was not repaired. The manufacturer was not made aware of the failure. The failure mileage was approximately 35,000.</t>
  </si>
  <si>
    <t>The contact owns a 2020 Ford Escape. The contact stated that the front driver's side door made abnormal grinding and cracking sounds while opening. The vehicle was taken to the dealer, where it was diagnosed that the front driver's side door hinges were corroded and that the door needed to be replaced. The vehicle was not repaired. The manufacturer was made aware of the failure and advised the contact to file a complaint with the NHTSA Hotline. The failure mileage was approximately 23,000.</t>
  </si>
  <si>
    <t>Ford of Northampton</t>
  </si>
  <si>
    <t>ESCAPE - 2020. The contact owns a 2020 Ford Escape. The contact stated that the front driver's side door made abnormal grinding and cracking sounds while opening. The vehicle was taken to the dealer, where it was diagnosed that the front driver's side door hinges were corroded and that the door needed to be replaced. The vehicle was not repaired. The manufacturer was made aware of the failure and advised the contact to file a complaint with the NHTSA Hotline. The failure mileage was approximately 23,000.</t>
  </si>
  <si>
    <t xml:space="preserve">The driver's side door hinge is popping and cracking when opening and closing.  </t>
  </si>
  <si>
    <t xml:space="preserve">ESCAPE - 2020. The driver's side door hinge is popping and cracking when opening and closing.  </t>
  </si>
  <si>
    <t>1FA6P8CF2N5</t>
  </si>
  <si>
    <t>The back windshield shattered one cold morning. The car hasn't moved or turned on in over a week.</t>
  </si>
  <si>
    <t>MUSTANG - 2022. The back windshield shattered one cold morning. The car hasn't moved or turned on in over a week.</t>
  </si>
  <si>
    <t xml:space="preserve">DRIVERS SIDE DOOR IS CLANKING/ POPPING NOISE WHEN OPENING THE DOOR. THE DOOR DOOT STAY ROD WELD IS BROKEN AND THE WINDOW WILL NOT GO DOWN. IT IS A SAFETY PROBLEM WHEN THE WINDOW WILL NOT GO DOWN TO OPEN IT AND THE DOOR HINGE WELD IS BROKEN. THIS HAS HAPPENING TO OTHERS AND THE DEALER HAS SAID IT IS A PROBLEM THEY HAVE HAD WITH THIS CAR. </t>
  </si>
  <si>
    <t xml:space="preserve">ESCAPE - 2020. DRIVERS SIDE DOOR IS CLANKING/ POPPING NOISE WHEN OPENING THE DOOR. THE DOOR DOOT STAY ROD WELD IS BROKEN AND THE WINDOW WILL NOT GO DOWN. IT IS A SAFETY PROBLEM WHEN THE WINDOW WILL NOT GO DOWN TO OPEN IT AND THE DOOR HINGE WELD IS BROKEN. THIS HAS HAPPENING TO OTHERS AND THE DEALER HAS SAID IT IS A PROBLEM THEY HAVE HAD WITH THIS CAR. </t>
  </si>
  <si>
    <t>the paseenger side door hinge welding has come apart making my door unsafe</t>
  </si>
  <si>
    <t>ESCAPE - 2020. the paseenger side door hinge welding has come apart making my door unsafe</t>
  </si>
  <si>
    <t>1FT7W2BN9NE</t>
  </si>
  <si>
    <t>The contact owns a 2022 Ford F-250. The contact stated that water was entering the cabin of the vehicle. The contact stated that the water entered the vehicle from the roof running light assembly. The water entered the headliner and ran down the passengerâ€™s side front door inside panel. The vehicle was taken to the dealer where it was diagnosed with a leak from the roof running light. The contact was informed that the roof running light assembly needed to be replaced. The vehicle was repaired. The contact was informed that the damage from the water leak was not covered under warranty. The manufacturer was made aware of the failure. The failure mileage was approximately 2,200.</t>
  </si>
  <si>
    <t>F-250 - 2022. The contact owns a 2022 Ford F-250. The contact stated that water was entering the cabin of the vehicle. The contact stated that the water entered the vehicle from the roof running light assembly. The water entered the headliner and ran down the passengerâ€™s side front door inside panel. The vehicle was taken to the dealer where it was diagnosed with a leak from the roof running light. The contact was informed that the roof running light assembly needed to be replaced. The vehicle was repaired. The contact was informed that the damage from the water leak was not covered under warranty. The manufacturer was made aware of the failure. The failure mileage was approximately 2,200.</t>
  </si>
  <si>
    <t>1FMCU9J93MU</t>
  </si>
  <si>
    <t xml:space="preserve">The contact's brother owns a 2021 Ford Escape. The contact stated that the front driver's side door made an abnormally loud sound while opening. Additionally, the contact stated that the spot welds on the check arm bracket were fractured. The contact stated that the front driver's side door could only be closed from the inside while raising the check arm. The contact related the failure to NHTSA Action Number: PE23013 (Structure). The dealer was notified of the failure and charged and diagnostic fee. The vehicle was not diagnosed or repaired. The manufacturer was notified of the failure and a case was opened. The manufacturer referred the contact to the NHTSA Hotline for assistance. The failure mileage was approximately 42,000.  </t>
  </si>
  <si>
    <t>Sewell Ford</t>
  </si>
  <si>
    <t xml:space="preserve">ESCAPE - 2021. The contact's brother owns a 2021 Ford Escape. The contact stated that the front driver's side door made an abnormally loud sound while opening. Additionally, the contact stated that the spot welds on the check arm bracket were fractured. The contact stated that the front driver's side door could only be closed from the inside while raising the check arm. The contact related the failure to NHTSA Action Number: PE23013 (Structure). The dealer was notified of the failure and charged and diagnostic fee. The vehicle was not diagnosed or repaired. The manufacturer was notified of the failure and a case was opened. The manufacturer referred the contact to the NHTSA Hotline for assistance. The failure mileage was approximately 42,000.  </t>
  </si>
  <si>
    <t>1FM5K7F8XEG</t>
  </si>
  <si>
    <t>I was driving down the interstate and the piece on the side where it covers the windshield blows off, the passenger side now tries to. When it happened i rolled the window down and held onto it until we could pull over.</t>
  </si>
  <si>
    <t>EXPLORER - 2014. I was driving down the interstate and the piece on the side where it covers the windshield blows off, the passenger side now tries to. When it happened i rolled the window down and held onto it until we could pull over.</t>
  </si>
  <si>
    <t>1LN6L9SK5H5</t>
  </si>
  <si>
    <t>Drivers door latch will NOT lock/engage after opening door.</t>
  </si>
  <si>
    <t>CONTINENTAL - 2017. Drivers door latch will NOT lock/engage after opening door.</t>
  </si>
  <si>
    <t>Failure of the spot welds in the check arm bracket on the the front doors. Bracket has pulled out of the front driver's side door. Visible holes. Door does not open all the way. Window operation is blocked; opens about 1/5th of the way. Does not reliably close.</t>
  </si>
  <si>
    <t>ESCAPE - 2020. Failure of the spot welds in the check arm bracket on the the front doors. Bracket has pulled out of the front driver's side door. Visible holes. Door does not open all the way. Window operation is blocked; opens about 1/5th of the way. Does not reliably close.</t>
  </si>
  <si>
    <t xml:space="preserve">The front driver side door suddenly started making a clicking noise when opening the door.  It looks like the front welds on the door arm are broke which is causing the noise.  Vehicle only has 36400 miles on it.  </t>
  </si>
  <si>
    <t xml:space="preserve">ESCAPE - 2020. The front driver side door suddenly started making a clicking noise when opening the door.  It looks like the front welds on the door arm are broke which is causing the noise.  Vehicle only has 36400 miles on it.  </t>
  </si>
  <si>
    <t>3 weld spots failed on driver door arm latch</t>
  </si>
  <si>
    <t>ESCAPE - 2020. 3 weld spots failed on driver door arm latch</t>
  </si>
  <si>
    <t>2LMPJ8KP8LB</t>
  </si>
  <si>
    <t>High mount brake light failure (2nd occurrence) November 2023 at 13,400 miles. Vehicle was repaired under warranty. This occurrence appears to be a repeated faulty part. Failure of high mount brake light creates rear collision potential in low visibility scenarios. The part (13613A High Mount Stop Lamp Assembly) appears to be a known faulty part by manufacturer or vehicle design. There are no warning lamps or messages to warn driver that failure has occurred. Problem could go unnoticed for an extended time.</t>
  </si>
  <si>
    <t>NAUTILUS - 2020. High mount brake light failure (2nd occurrence) November 2023 at 13,400 miles. Vehicle was repaired under warranty. This occurrence appears to be a repeated faulty part. Failure of high mount brake light creates rear collision potential in low visibility scenarios. The part (13613A High Mount Stop Lamp Assembly) appears to be a known faulty part by manufacturer or vehicle design. There are no warning lamps or messages to warn driver that failure has occurred. Problem could go unnoticed for an extended time.</t>
  </si>
  <si>
    <t>Recently I was leaving my neighborhood to take my kids to school. I used the remote start and noticed that the doors were not unlocking properly with the exception of the drivers side door. I opened the passenger door from the inside for my child to get into the truck. As we were about to depart the neighborhood for a busy main street, I noticed the door ajar light on the dash was on. I told my son to go ahead and close his door again. When he attempted to open and re-close the door we notice it was not fully latched and then the door would then not close at all as the latch was not functioning properly.  I had to turn around and drive very slowly back to my house with my son holding the door closed. This was so incredibly unsafe and I'm thankful I was still in my neighborhood when it happened and not stopping for gas on the interstate or traveling long distances for work.  I immediately looked on the Ford website for recalls and contacted the local Ford dealership. There are no recalls at this time. However, there are two Customer Satisfaction Recalls for the door latch and the door lock actuators. (Campaign #18N03 and 20M04). I brought my truck to this dealership for repairs as it is not safe to drive and will in no way pass the state inspection that is due on it. The maintenance shop called me around 24 hours later and stated that the door latch stopped functioning and wiring for the door locks was damaged somehow (unknown how, no damage to my vehicle has ever occurred) but they weren't tied to any recalls or safety programs. This was extremely unsettling to me as the two Satisfaction programs mention this parts specifically. So, unfortunately I am forced to pay a significant amount of money to the Ford dealership for repairs that sound A LOT like problems they are aware of. The receptionist also stated that she had heard of similar issues with these trucks.</t>
  </si>
  <si>
    <t>F-250 - 2017. Recently I was leaving my neighborhood to take my kids to school. I used the remote start and noticed that the doors were not unlocking properly with the exception of the drivers side door. I opened the passenger door from the inside for my child to get into the truck. As we were about to depart the neighborhood for a busy main street, I noticed the door ajar light on the dash was on. I told my son to go ahead and close his door again. When he attempted to open and re-close the door we notice it was not fully latched and then the door would then not close at all as the latch was not functioning properly.  I had to turn around and drive very slowly back to my house with my son holding the door closed. This was so incredibly unsafe and I'm thankful I was still in my neighborhood when it happened and not stopping for gas on the interstate or traveling long distances for work.  I immediately looked on the Ford website for recalls and contacted the local Ford dealership. There are no recalls at this time. However, there are two Customer Satisfaction Recalls for the door latch and the door lock actuators. (Campaign #18N03 and 20M04). I brought my truck to this dealership for repairs as it is not safe to drive and will in no way pass the state inspection that is due on it. The maintenance shop called me around 24 hours later and stated that the door latch stopped functioning and wiring for the door locks was damaged somehow (unknown how, no damage to my vehicle has ever occurred) but they weren't tied to any recalls or safety programs. This was extremely unsettling to me as the two Satisfaction programs mention this parts specifically. So, unfortunately I am forced to pay a significant amount of money to the Ford dealership for repairs that sound A LOT like problems they are aware of. The receptionist also stated that she had heard of similar issues with these trucks.</t>
  </si>
  <si>
    <t xml:space="preserve">Driver side door suddenly began making loud creaking and popping noise when opening and closing. The driver side window also will not let all the way down since the noises started. Took it to the Ford dealership advised it was the door check assembly that was broke and they order the part. Took it to a 3rd party to have it put on and they advised that there was a failure with the spot welds in the check arm bracket on the the front door. Bracket has pulled out of the front driver's side door. Also advised this is why the window will only let down a little bit. Call the dealership and they advised that the door panel was not taken off so they would of not been able to see the spot welds provided Ford Company# called and stated that they was not a warranty on the vehicle and that there was nothing they could do at this time and provided case# CXH01214372. The cheapest estimate I have received so far to fix this issue is approximately 2,200.00 which I do not have please issue a recall on this issue </t>
  </si>
  <si>
    <t xml:space="preserve">ESCAPE - 2020. Driver side door suddenly began making loud creaking and popping noise when opening and closing. The driver side window also will not let all the way down since the noises started. Took it to the Ford dealership advised it was the door check assembly that was broke and they order the part. Took it to a 3rd party to have it put on and they advised that there was a failure with the spot welds in the check arm bracket on the the front door. Bracket has pulled out of the front driver's side door. Also advised this is why the window will only let down a little bit. Call the dealership and they advised that the door panel was not taken off so they would of not been able to see the spot welds provided Ford Company# called and stated that they was not a warranty on the vehicle and that there was nothing they could do at this time and provided case# CXH01214372. The cheapest estimate I have received so far to fix this issue is approximately 2,200.00 which I do not have please issue a recall on this issue </t>
  </si>
  <si>
    <t xml:space="preserve">Issues started at 9000 miles Doors/windows shaking badly, worse over street imperfections.  Cannot roll windows down half way as the shaking is to point of breaking, glass has potential to shatter endangering driver and passenger Noise in rear of vehicle, possible the roof panel or liftgate Issues were Inspected by 2 Ford dealers on 3 separate occasions Temporary adjustment made to doors/windows until the fix is in  - 2023 Rear noise ongoing.   </t>
  </si>
  <si>
    <t xml:space="preserve">BRONCO - 2022. Issues started at 9000 miles Doors/windows shaking badly, worse over street imperfections.  Cannot roll windows down half way as the shaking is to point of breaking, glass has potential to shatter endangering driver and passenger Noise in rear of vehicle, possible the roof panel or liftgate Issues were Inspected by 2 Ford dealers on 3 separate occasions Temporary adjustment made to doors/windows until the fix is in  - 2023 Rear noise ongoing.   </t>
  </si>
  <si>
    <t>The contact owns a 2020 Ford Escape. The contact stated that the front driver's side door was making an abnormal popping sound while opening and the door was misaligned. Additionally, the contact stated that the driver's side window failed to roll down. The vehicle was taken to the dealer, where it was diagnosed that the spot welds in the driver's side door check arm brackets were fractured. The vehicle was not repaired. The contact related the failure to the NHTSA Action Number: PE23013 (Structure). The manufacturer was not notified of the failure. The failure mileage was approximately 35,000.</t>
  </si>
  <si>
    <t>Charles Gabus Ford</t>
  </si>
  <si>
    <t>ESCAPE - 2020. The contact owns a 2020 Ford Escape. The contact stated that the front driver's side door was making an abnormal popping sound while opening and the door was misaligned. Additionally, the contact stated that the driver's side window failed to roll down. The vehicle was taken to the dealer, where it was diagnosed that the spot welds in the driver's side door check arm brackets were fractured. The vehicle was not repaired. The contact related the failure to the NHTSA Action Number: PE23013 (Structure). The manufacturer was not notified of the failure. The failure mileage was approximately 35,000.</t>
  </si>
  <si>
    <t>The contact owns a 2020 Ford Escape. The contact stated that the driver's side door was making an abnormal clicking sound while being opened. There were no warning lights illuminated. The vehicle was taken to the local dealer, where it was diagnosed that the door check strap on the weld had separated. The mechanic informed the contact that the door could drop and not close properly. The vehicle was not repaired. The manufacturer was contacted and opened a case but declined any further assistance. The contact was referred to the NHTSA Hotline. The failure mileage was approximately 20,740.</t>
  </si>
  <si>
    <t>Blackwell Ford, Inc.</t>
  </si>
  <si>
    <t>ESCAPE - 2020. The contact owns a 2020 Ford Escape. The contact stated that the driver's side door was making an abnormal clicking sound while being opened. There were no warning lights illuminated. The vehicle was taken to the local dealer, where it was diagnosed that the door check strap on the weld had separated. The mechanic informed the contact that the door could drop and not close properly. The vehicle was not repaired. The manufacturer was contacted and opened a case but declined any further assistance. The contact was referred to the NHTSA Hotline. The failure mileage was approximately 20,740.</t>
  </si>
  <si>
    <t xml:space="preserve">Bought my daughter a 2020 Ford Escape.  Last week, while at college, she called to say her door was making loud sounds when opening and shutting it and her window wouldn't roll down.  Concerned that the door wouldn't stay shut I had her go to the Ford dealership in her college town.  They told her they have seen two other Ford Escapes this week with the same issue and that she would probably need a new door.  I called my local dealership and was basically told the same thing. They knew exactly what I was talking about before I started in 4-5 sentences. When she got home I went to look at the door.  It swings open with no resistance and the window doesn't roll down.  Upon further investigating from my local repair shop he helped me look up the problem.  It is SSM 50150 -Cracked or broken spot welds in the left front door at the check arm attachment point in the door assembly. I have a major concern with safety on this issue. How do I get Ford to correct this issue? </t>
  </si>
  <si>
    <t xml:space="preserve">ESCAPE - 2020. Bought my daughter a 2020 Ford Escape.  Last week, while at college, she called to say her door was making loud sounds when opening and shutting it and her window wouldn't roll down.  Concerned that the door wouldn't stay shut I had her go to the Ford dealership in her college town.  They told her they have seen two other Ford Escapes this week with the same issue and that she would probably need a new door.  I called my local dealership and was basically told the same thing. They knew exactly what I was talking about before I started in 4-5 sentences. When she got home I went to look at the door.  It swings open with no resistance and the window doesn't roll down.  Upon further investigating from my local repair shop he helped me look up the problem.  It is SSM 50150 -Cracked or broken spot welds in the left front door at the check arm attachment point in the door assembly. I have a major concern with safety on this issue. How do I get Ford to correct this issue? </t>
  </si>
  <si>
    <t>1FTEW1E45KK</t>
  </si>
  <si>
    <t>The drivers door handle was built in such a manner it leads to easy vehicle break ins.  Criminals have determined it is very easy to beak door lock tumbler and open the door thru the vertical rod.  This all occurs without setting off the security system of the vehicle.</t>
  </si>
  <si>
    <t>F-150 - 2019. The drivers door handle was built in such a manner it leads to easy vehicle break ins.  Criminals have determined it is very easy to beak door lock tumbler and open the door thru the vertical rod.  This all occurs without setting off the security system of the vehicle.</t>
  </si>
  <si>
    <t>3FMCR9C68MR</t>
  </si>
  <si>
    <t>The contact owns a 2021 Ford Bronco Sport. The contact stated that while driving with the high-beam headlights engaged, there was a dark spot on the driver's side headlight, reducing the visibility of the roadway. The contact stated that the failure was distracting. The vehicle was taken to the dealer, and the contact was informed the failure was caused by a design flaw. The dealer informed the contact that there was a piece of metal hanging inside the headlamp housing, which interfered with the driver's side headlight while driving. The vehicle was not repaired. The manufacturer was notified of the failure and referred the contact to the NHTSA hotline for assistance. The failure mileage was approximately 17,000.</t>
  </si>
  <si>
    <t>Merit Ford of Fairview</t>
  </si>
  <si>
    <t>BRONCO SPORT - 2021. The contact owns a 2021 Ford Bronco Sport. The contact stated that while driving with the high-beam headlights engaged, there was a dark spot on the driver's side headlight, reducing the visibility of the roadway. The contact stated that the failure was distracting. The vehicle was taken to the dealer, and the contact was informed the failure was caused by a design flaw. The dealer informed the contact that there was a piece of metal hanging inside the headlamp housing, which interfered with the driver's side headlight while driving. The vehicle was not repaired. The manufacturer was notified of the failure and referred the contact to the NHTSA hotline for assistance. The failure mileage was approximately 17,000.</t>
  </si>
  <si>
    <t xml:space="preserve">The windshield trim on the drivers side and passenger side has come off while driving 70+ mph on the interstate. The drivers side flew off and hit my windshield. A few weeks later the passenger flew off and the car behind me had to swerve to avoid being hit by it. This is dangerous for me as the driver of the vehicle because it could have cracked my windshield while I was driving and it puts the other drivers in danger from flying objects. </t>
  </si>
  <si>
    <t xml:space="preserve">EXPLORER - 2016. The windshield trim on the drivers side and passenger side has come off while driving 70+ mph on the interstate. The drivers side flew off and hit my windshield. A few weeks later the passenger flew off and the car behind me had to swerve to avoid being hit by it. This is dangerous for me as the driver of the vehicle because it could have cracked my windshield while I was driving and it puts the other drivers in danger from flying objects. </t>
  </si>
  <si>
    <t>Drivers side door spot welds for the door check bracket broke off the door having me to unable to close the door as I was out Christmas shopping at the Mall. I had to drive back home where I could park the car in a safe location and figure out what happened. Upon inspecting the drivers side door and watching videos of the same issue that other Ford Escape drivers have experienced I used a 6" wheel grinder to cut of the door check bracket in order to be able to close the door. It was dark at this time other wise I would have taken the door panel out and removed the complete bracket and door check.   Ford is aware of this situation and has no recall on this. Not buying anymore Ford Products!</t>
  </si>
  <si>
    <t>ESCAPE - 2020. Drivers side door spot welds for the door check bracket broke off the door having me to unable to close the door as I was out Christmas shopping at the Mall. I had to drive back home where I could park the car in a safe location and figure out what happened. Upon inspecting the drivers side door and watching videos of the same issue that other Ford Escape drivers have experienced I used a 6" wheel grinder to cut of the door check bracket in order to be able to close the door. It was dark at this time other wise I would have taken the door panel out and removed the complete bracket and door check.   Ford is aware of this situation and has no recall on this. Not buying anymore Ford Products!</t>
  </si>
  <si>
    <t>1FTFX1EF6FF</t>
  </si>
  <si>
    <t>Rear driver's door lock froze and wouldn't lock. Upper lock/latch latched on rear driver's side door, but lower lock/latch froze and wouldn't latch/lock. Had to drive to work with the lower lock not latched and wait for weather to warm up for latch/lock to release.  Problem happens every year when the weather gets cold.</t>
  </si>
  <si>
    <t>F-150 - 2015. Rear driver's door lock froze and wouldn't lock. Upper lock/latch latched on rear driver's side door, but lower lock/latch froze and wouldn't latch/lock. Had to drive to work with the lower lock not latched and wait for weather to warm up for latch/lock to release.  Problem happens every year when the weather gets cold.</t>
  </si>
  <si>
    <t>The gasket/seal surrounding the windshield on the passenger side front windshield was breaking off in sections. I had the dealer look at it while it was in the shop for some other recall work since I had only noticed it the day or so before. I was told it was the Pillar Moulding  was coming apart but it was not a covered item. (Oct 2022) and the gasket itself was a wear and tear item. The gasket has continued to come off and has now caused the windshield to leak substantially.</t>
  </si>
  <si>
    <t>EXPLORER - 2017. The gasket/seal surrounding the windshield on the passenger side front windshield was breaking off in sections. I had the dealer look at it while it was in the shop for some other recall work since I had only noticed it the day or so before. I was told it was the Pillar Moulding  was coming apart but it was not a covered item. (Oct 2022) and the gasket itself was a wear and tear item. The gasket has continued to come off and has now caused the windshield to leak substantially.</t>
  </si>
  <si>
    <t>Driver side door quit working, the awelding on the arm is bad. Effects door opening and shutting and window going down.</t>
  </si>
  <si>
    <t>ESCAPE - 2020. Driver side door quit working, the awelding on the arm is bad. Effects door opening and shutting and window going down.</t>
  </si>
  <si>
    <t>There is a spot weld failure inside my driver side door resulting in the doors hinge being broken inside the door. The door does not open all the way and it makes loud cracking noises. Also, the door will not always latch close properly and can open suddenly without touching it. I cannot roll down my window all the way. I need to crawl through the passenger side door and up over the console to get in my vehicle each time I use it. I am concerned for myself and my family that if heaven fobid we were in a car crash, that this unhinged door would not provide us with the means to keep us safe. The car is unsafe and unusable as the door could fly open at any time. The only fix that I have been offered from Ford Motor Company is to replace the entire door, since the broken hinge is inside the door and cannot be fixed. This will cost my famiy roughly $4000. Paying for a problem that Ford is very aware of, and that was by no means a fault of our daily usage or accident of any sort is infuriatling!</t>
  </si>
  <si>
    <t>ESCAPE - 2020. There is a spot weld failure inside my driver side door resulting in the doors hinge being broken inside the door. The door does not open all the way and it makes loud cracking noises. Also, the door will not always latch close properly and can open suddenly without touching it. I cannot roll down my window all the way. I need to crawl through the passenger side door and up over the console to get in my vehicle each time I use it. I am concerned for myself and my family that if heaven fobid we were in a car crash, that this unhinged door would not provide us with the means to keep us safe. The car is unsafe and unusable as the door could fly open at any time. The only fix that I have been offered from Ford Motor Company is to replace the entire door, since the broken hinge is inside the door and cannot be fixed. This will cost my famiy roughly $4000. Paying for a problem that Ford is very aware of, and that was by no means a fault of our daily usage or accident of any sort is infuriatling!</t>
  </si>
  <si>
    <t>1FMCU9F68LU</t>
  </si>
  <si>
    <t>The contact owns a 2020 Ford Escape. The contact stated that the driver's side door was squeaking. While driving at unknown speeds, the door unintendedly opened. The contact stated that the door failed to open and close. The contact entered through the passengerâ€™s side door of the vehicle. There were no warning lights illuminated. The vehicle was taken to the local dealer, where it was diagnosed that the door check was fractured and recommended that the door be replaced. The vehicle was not repaired. The manufacturer was contacted, but no assistance was provided. The approximate failure mileage was 53,665.</t>
  </si>
  <si>
    <t>Rudig Jensen Ford Chrysler Dod</t>
  </si>
  <si>
    <t>ESCAPE - 2020. The contact owns a 2020 Ford Escape. The contact stated that the driver's side door was squeaking. While driving at unknown speeds, the door unintendedly opened. The contact stated that the door failed to open and close. The contact entered through the passengerâ€™s side door of the vehicle. There were no warning lights illuminated. The vehicle was taken to the local dealer, where it was diagnosed that the door check was fractured and recommended that the door be replaced. The vehicle was not repaired. The manufacturer was contacted, but no assistance was provided. The approximate failure mileage was 53,665.</t>
  </si>
  <si>
    <t>3FADP4BJ9CM</t>
  </si>
  <si>
    <t>The contact owns a 2012 Ford Fiesta. The contact stated that while attempting to activate the headlights, the headlights failed to respond. The contact stated that several attempts were needed for the headlights to become operable. However, the failure reoccurred, and the low-beam headlights failed to function as needed. The contact checked the high-beam headlights and the high-beam headlights functioned properly. The contact stated no warning light was illuminated. The contact had not taken the vehicle to a local dealer or independent mechanic to be diagnosed or repaired. The manufacturer was informed of the failure. The contact researched online and related the failure to Customer Satisfaction Program Number: 19B22 - Corrosion due to road salts in the Battery Junction Box (Electrical System, Visibility). The failure mileage was approximately 153,000.</t>
  </si>
  <si>
    <t>FIESTA - 2012. The contact owns a 2012 Ford Fiesta. The contact stated that while attempting to activate the headlights, the headlights failed to respond. The contact stated that several attempts were needed for the headlights to become operable. However, the failure reoccurred, and the low-beam headlights failed to function as needed. The contact checked the high-beam headlights and the high-beam headlights functioned properly. The contact stated no warning light was illuminated. The contact had not taken the vehicle to a local dealer or independent mechanic to be diagnosed or repaired. The manufacturer was informed of the failure. The contact researched online and related the failure to Customer Satisfaction Program Number: 19B22 - Corrosion due to road salts in the Battery Junction Box (Electrical System, Visibility). The failure mileage was approximately 153,000.</t>
  </si>
  <si>
    <t>The contact owns a 2020 Ford Escape. The contact stated that while opening the driverâ€™s side front door, there was a loud creaking sound coming from the door. The failure occurred more frequently while opening the door. Additionally, the vehicle had started making a popping sound. The vehicle was taken to a dealer but was not diagnosed or repaired. The manufacturer was not made aware of the failure. The approximate failure mileage was 58,000.</t>
  </si>
  <si>
    <t>1st Place Auto</t>
  </si>
  <si>
    <t>ESCAPE - 2020. The contact owns a 2020 Ford Escape. The contact stated that while opening the driverâ€™s side front door, there was a loud creaking sound coming from the door. The failure occurred more frequently while opening the door. Additionally, the vehicle had started making a popping sound. The vehicle was taken to a dealer but was not diagnosed or repaired. The manufacturer was not made aware of the failure. The approximate failure mileage was 58,000.</t>
  </si>
  <si>
    <t xml:space="preserve">Broken spot welds in the front doors at the check arm attachment point. Have already replaced both door on a 2020 escape and now needing to replace the driver door for a second time. Very poor quality by FORD. </t>
  </si>
  <si>
    <t xml:space="preserve">ESCAPE - 2020. Broken spot welds in the front doors at the check arm attachment point. Have already replaced both door on a 2020 escape and now needing to replace the driver door for a second time. Very poor quality by FORD. </t>
  </si>
  <si>
    <t>1FTFW1EG7JF</t>
  </si>
  <si>
    <t>Frozen door latches. When its cold and you open the door, then close the door it does not latch.</t>
  </si>
  <si>
    <t>F-150 - 2018. Frozen door latches. When its cold and you open the door, then close the door it does not latch.</t>
  </si>
  <si>
    <t xml:space="preserve">The left and right windshield panels flew off of my Ford Explorer truck. </t>
  </si>
  <si>
    <t xml:space="preserve">EXPLORER - 2013. The left and right windshield panels flew off of my Ford Explorer truck. </t>
  </si>
  <si>
    <t>1FTEW1CP4LF</t>
  </si>
  <si>
    <t xml:space="preserve">My back window randomly shattered when it wasnâ€™t being driving. I assumed a rock was flung up from the road from another vehicle, causing it to shatter, but when I took it to get it replaced, the glass technician pointed out that the defroster heater wire overheated, causing the glass to shatter. Reports online show this has happened before. My tech said it could have caught the truck on file.  I tried to upload photos of the shattered window and the burnt electrical wire, but the website wouldnâ€™t let me. </t>
  </si>
  <si>
    <t xml:space="preserve">F-150 - 2020. My back window randomly shattered when it wasnâ€™t being driving. I assumed a rock was flung up from the road from another vehicle, causing it to shatter, but when I took it to get it replaced, the glass technician pointed out that the defroster heater wire overheated, causing the glass to shatter. Reports online show this has happened before. My tech said it could have caught the truck on file.  I tried to upload photos of the shattered window and the burnt electrical wire, but the website wouldnâ€™t let me. </t>
  </si>
  <si>
    <t>The passenger side windshield panel came loose and then cracked and flew off whole driving on an interstate. It did not hit any cars but it is a big piece and could have damaged a car or caused a wreck.</t>
  </si>
  <si>
    <t>EXPLORER - 2017. The passenger side windshield panel came loose and then cracked and flew off whole driving on an interstate. It did not hit any cars but it is a big piece and could have damaged a car or caused a wreck.</t>
  </si>
  <si>
    <t>The contact's boyfriend owns a 2020 Ford Escape. The contact stated that the front driver's side door made an abnormal popping sound while opening. Additionally, the door failed to close properly. The dealer was not notified of the failure. The vehicle was not diagnosed or repaired. The contact related the failure to NHTSA Action Number: PE23013 (Structure). The manufacturer was not notified of the failure. The failure mileage was approximately 80,000. The VIN was unavailable.</t>
  </si>
  <si>
    <t>ESCAPE - 2020. The contact's boyfriend owns a 2020 Ford Escape. The contact stated that the front driver's side door made an abnormal popping sound while opening. Additionally, the door failed to close properly. The dealer was not notified of the failure. The vehicle was not diagnosed or repaired. The contact related the failure to NHTSA Action Number: PE23013 (Structure). The manufacturer was not notified of the failure. The failure mileage was approximately 80,000. The VIN was unavailable.</t>
  </si>
  <si>
    <t>The contact owns a 2016 Ford F-150. The contact stated that the driver's front door did not close and lock securely. The contact stated that the door did not lock securely.  The contact had to hold the door while driving to prevent the door from independently opening. The contact stated that the failure occurred at times when the outside temperature was below freezing. The contact also stated that the failure occurred two years ago on two occasions and the failure had reoccurred.  The vehicle was not diagnosed or repaired by an independent mechanic or dealer. The manufacturer was not made aware of the failure. The failure mileage was approximately 60,000.</t>
  </si>
  <si>
    <t>F-150 - 2016. The contact owns a 2016 Ford F-150. The contact stated that the driver's front door did not close and lock securely. The contact stated that the door did not lock securely.  The contact had to hold the door while driving to prevent the door from independently opening. The contact stated that the failure occurred at times when the outside temperature was below freezing. The contact also stated that the failure occurred two years ago on two occasions and the failure had reoccurred.  The vehicle was not diagnosed or repaired by an independent mechanic or dealer. The manufacturer was not made aware of the failure. The failure mileage was approximately 60,000.</t>
  </si>
  <si>
    <t>1FMCU9BZ6LU</t>
  </si>
  <si>
    <t>The problem appears to be related to defective spot welds at the check arm attachment points on the doors, which can cause the door to fail to secure upon closing or unexpectedly unlatch after being secured.</t>
  </si>
  <si>
    <t>ESCAPE - 2020. The problem appears to be related to defective spot welds at the check arm attachment points on the doors, which can cause the door to fail to secure upon closing or unexpectedly unlatch after being secured.</t>
  </si>
  <si>
    <t>The hinge for the passenger door that holds the door from opening widely broke.  This is preventing for the door to close properly and Iâ€™m unable to lower the window.</t>
  </si>
  <si>
    <t>ESCAPE - 2020. The hinge for the passenger door that holds the door from opening widely broke.  This is preventing for the door to close properly and Iâ€™m unable to lower the window.</t>
  </si>
  <si>
    <t>DRIVER'S DOOR CHECK SPOT WELDS MALFUNCTIONED CAUSING THE DRIVERS WINDOW TO BECOME INOPERATIVE</t>
  </si>
  <si>
    <t>ESCAPE - 2020. DRIVER'S DOOR CHECK SPOT WELDS MALFUNCTIONED CAUSING THE DRIVERS WINDOW TO BECOME INOPERATIVE</t>
  </si>
  <si>
    <t>1FM5K7D88DG</t>
  </si>
  <si>
    <t>The contact owns a 2013 Ford Explorer. The contact stated that there was water leaking inside the vehicle while her mother was driving and while the vehicle was parked in the rain. The contact stated that water was leaking in the driver's side of the vehicle and in the trunk. The contact stated that water was settling in the front driver's side floorboard and in the trunk. The contact stated that her mother had removed approximately a gallon of water out of the vehicle on one occasion. The vehicle was taken to the dealer several times. The dealer informed the contact that the failure could be due to a clogged drain plug. Several unknown repairs were performed on the vehicle; however, the failure persisted. The vehicle was not repaired. The manufacturer was notified of the failure and referred the contact to the NHTSA Hotline for assistance. The failure mileage was unknown.</t>
  </si>
  <si>
    <t>Berkeley Ford</t>
  </si>
  <si>
    <t>EXPLORER - 2013. The contact owns a 2013 Ford Explorer. The contact stated that there was water leaking inside the vehicle while her mother was driving and while the vehicle was parked in the rain. The contact stated that water was leaking in the driver's side of the vehicle and in the trunk. The contact stated that water was settling in the front driver's side floorboard and in the trunk. The contact stated that her mother had removed approximately a gallon of water out of the vehicle on one occasion. The vehicle was taken to the dealer several times. The dealer informed the contact that the failure could be due to a clogged drain plug. Several unknown repairs were performed on the vehicle; however, the failure persisted. The vehicle was not repaired. The manufacturer was notified of the failure and referred the contact to the NHTSA Hotline for assistance. The failure mileage was unknown.</t>
  </si>
  <si>
    <t>The contact owns a 2017 Ford Mustang. The contact stated that on four occasions while driving at various speeds, the driver's door swung open unintendedly. Additionally, the contact stated that when the vehicle was shifted into reverse, there was a blue screen displayed. The contact stated that the trunk would not open to allow the reverse camera to be repaired. The vehicle was taken to an independent mechanic where the diagnosis was unknown, and the mechanic stated that the trunk would not open to allow the reverse camera to be repaired.  The vehicle was not repaired. The contact believed that the vehicle failure was associated with NHTSA Campaign Number: 22V082000 (Back Over Prevention). The manufacturer was notified of the failure and a complaint was filed. The failure mileage was approximately 140,000.</t>
  </si>
  <si>
    <t>MUSTANG - 2017. The contact owns a 2017 Ford Mustang. The contact stated that on four occasions while driving at various speeds, the driver's door swung open unintendedly. Additionally, the contact stated that when the vehicle was shifted into reverse, there was a blue screen displayed. The contact stated that the trunk would not open to allow the reverse camera to be repaired. The vehicle was taken to an independent mechanic where the diagnosis was unknown, and the mechanic stated that the trunk would not open to allow the reverse camera to be repaired.  The vehicle was not repaired. The contact believed that the vehicle failure was associated with NHTSA Campaign Number: 22V082000 (Back Over Prevention). The manufacturer was notified of the failure and a complaint was filed. The failure mileage was approximately 140,000.</t>
  </si>
  <si>
    <t>The contact owns a 2020 Ford Escape. The contact stated while opening the front driver's side door, the door made an abnormal popping sound. Additionally, the front driver's side window failed to roll down as designed. The dealer was notified of the failure and informed the contact that it was a known failure, and that the front driver's side door needed to be replaced. The vehicle was not repaired. The contact related the failure to NHTSA Action Number: PE23013 (Structure). The manufacturer was not notified of the failure. The failure mileage was approximately 49,100.</t>
  </si>
  <si>
    <t>Anderson's Rock River Ford</t>
  </si>
  <si>
    <t>ESCAPE - 2020. The contact owns a 2020 Ford Escape. The contact stated while opening the front driver's side door, the door made an abnormal popping sound. Additionally, the front driver's side window failed to roll down as designed. The dealer was notified of the failure and informed the contact that it was a known failure, and that the front driver's side door needed to be replaced. The vehicle was not repaired. The contact related the failure to NHTSA Action Number: PE23013 (Structure). The manufacturer was not notified of the failure. The failure mileage was approximately 49,100.</t>
  </si>
  <si>
    <t>1FM5K7F81JG</t>
  </si>
  <si>
    <t>Windshield cowl (trim) had deteriorated, possibly due to common heat and sun damage.  1.  We do not know whether or not the deteriorated cowl will affect windshield stability or water leaks. If windshield stability is affected, it would affect safety.  2. Other complaints have noted that pieces of deteriorated cowl/trim have impacted safety of nearby vehicles.  3.  The vibration, humming, and buzzing are irritating to drivers and passengers.  //  This observed deterioration occurred when the vehicle was 5 years old, however, we know of the same problem occurring in a 2019 Explorer at about 3 years.  // The local Ford dealer stated it would cost over $650 to replace the cowl.</t>
  </si>
  <si>
    <t>EXPLORER - 2018. Windshield cowl (trim) had deteriorated, possibly due to common heat and sun damage.  1.  We do not know whether or not the deteriorated cowl will affect windshield stability or water leaks. If windshield stability is affected, it would affect safety.  2. Other complaints have noted that pieces of deteriorated cowl/trim have impacted safety of nearby vehicles.  3.  The vibration, humming, and buzzing are irritating to drivers and passengers.  //  This observed deterioration occurred when the vehicle was 5 years old, however, we know of the same problem occurring in a 2019 Explorer at about 3 years.  // The local Ford dealer stated it would cost over $650 to replace the cowl.</t>
  </si>
  <si>
    <t xml:space="preserve">I've added all 4 doors not latch closed at different times.  I also had my front driver's door pop open while driving, this happens when the temperature is cold and freezing. I've spoken with two different Ford dealers and they both said they haven ne er heard of this problem.  I have spoken with people who own the same vehicle and they say it's common and Ford really doesn't have a fix or if something is done it's shot term and starts happening again. I feel this is a very dangerous situation. </t>
  </si>
  <si>
    <t xml:space="preserve">F-150 - 2017. I've added all 4 doors not latch closed at different times.  I also had my front driver's door pop open while driving, this happens when the temperature is cold and freezing. I've spoken with two different Ford dealers and they both said they haven ne er heard of this problem.  I have spoken with people who own the same vehicle and they say it's common and Ford really doesn't have a fix or if something is done it's shot term and starts happening again. I feel this is a very dangerous situation. </t>
  </si>
  <si>
    <t xml:space="preserve">Water is leaking into the vehicle from the windshield cowl causing mold and wet passenger front carpets. It will be going to the dealer for the third time on Tuesday, December 26th to attempt to fix. The vehicle smells of mold and may be a health hazard. I cannot park it outside without fear the problem will get worse. </t>
  </si>
  <si>
    <t xml:space="preserve">MAVERICK - 2023. Water is leaking into the vehicle from the windshield cowl causing mold and wet passenger front carpets. It will be going to the dealer for the third time on Tuesday, December 26th to attempt to fix. The vehicle smells of mold and may be a health hazard. I cannot park it outside without fear the problem will get worse. </t>
  </si>
  <si>
    <t>1FMZU73E8YZ</t>
  </si>
  <si>
    <t>No incidents. However, cruise control and rear window wiper are both inoperable.</t>
  </si>
  <si>
    <t>EXPLORER - 2000. No incidents. However, cruise control and rear window wiper are both inoperable.</t>
  </si>
  <si>
    <t>Drivers door began to make clicking banging sounds while opening and closing. It now is almost impossible to close and I has a lot of outward pressure once secured. I am scared the door will fly open while driving. This appears to be an ongoing issue with these models with a faulty spot weld but no recall as of yet.</t>
  </si>
  <si>
    <t>ESCAPE - 2020. Drivers door began to make clicking banging sounds while opening and closing. It now is almost impossible to close and I has a lot of outward pressure once secured. I am scared the door will fly open while driving. This appears to be an ongoing issue with these models with a faulty spot weld but no recall as of yet.</t>
  </si>
  <si>
    <t>1FMCU0J99EU</t>
  </si>
  <si>
    <t xml:space="preserve">Our Ford Escape 2014 has two safety recalls. My complaint is that they didn't fix it timely. One of the door latches failed and the door was opened by itself on the road in August 2022. I have taken the car to a local FORD dealership and got it inspected. They said they would request the parts and fix it. However, nothing happened after weeks of waiting. I have checked back many times, and they kept saying that the parts were not available. Now, we have been driving a car that has one door unlocked for the past 1.5 years.  How to solve this?  FYI. Dealer name and address,  Mission Valley Ford Truck Sls.  780 East Brokaw Rd,  San Jose, CA 95112 (408) 471-2302.   I also contacted the FORD customer service department in 2022; they asked me to check with the local dealership for parts availability. </t>
  </si>
  <si>
    <t xml:space="preserve">ESCAPE - 2014. Our Ford Escape 2014 has two safety recalls. My complaint is that they didn't fix it timely. One of the door latches failed and the door was opened by itself on the road in August 2022. I have taken the car to a local FORD dealership and got it inspected. They said they would request the parts and fix it. However, nothing happened after weeks of waiting. I have checked back many times, and they kept saying that the parts were not available. Now, we have been driving a car that has one door unlocked for the past 1.5 years.  How to solve this?  FYI. Dealer name and address,  Mission Valley Ford Truck Sls.  780 East Brokaw Rd,  San Jose, CA 95112 (408) 471-2302.   I also contacted the FORD customer service department in 2022; they asked me to check with the local dealership for parts availability. </t>
  </si>
  <si>
    <t>1FTFX1EF6CK</t>
  </si>
  <si>
    <t xml:space="preserve">The paint is bubbling and has severe corrosion on the body and frame. There is issues with using the rear door due to the rust. </t>
  </si>
  <si>
    <t xml:space="preserve">F-150 - 2012. The paint is bubbling and has severe corrosion on the body and frame. There is issues with using the rear door due to the rust. </t>
  </si>
  <si>
    <t>It had a tailgate recall, when recall first came out, they wouldn't look at it.  It hadn't caused  any damage, or wasn't bad enough.  Then they didn't have the parts.  Now when they have  the parts, they will not fix it because it has to many miles on it. Well DUH!  It is a work truck.  Causing major insurance claims.  and I can't get it fixed?</t>
  </si>
  <si>
    <t>F-350 - 2019. It had a tailgate recall, when recall first came out, they wouldn't look at it.  It hadn't caused  any damage, or wasn't bad enough.  Then they didn't have the parts.  Now when they have  the parts, they will not fix it because it has to many miles on it. Well DUH!  It is a work truck.  Causing major insurance claims.  and I can't get it fixed?</t>
  </si>
  <si>
    <t xml:space="preserve">The contact owns a 2021 Ford F-150. The contact received notification of NHTSA Campaign Number: 22V842000 (Visibility) and the vehicle was repaired; however, prior to the repair, the windshield wipers operated erratically, damaging the wiper blades and left a 2-inch streak across the windshield, causing an issue with visibility while driving. The vehicle was diagnosed but was not repaired due to the cost. The manufacturer was made aware of the failure. The contact stated that the wiper blades were not included in the NHTSA Campaign Number: 22V842000 (Visibility) repair. The failure mileage was 54,556.  </t>
  </si>
  <si>
    <t>Camelback Ford</t>
  </si>
  <si>
    <t xml:space="preserve">F-150 - 2021. The contact owns a 2021 Ford F-150. The contact received notification of NHTSA Campaign Number: 22V842000 (Visibility) and the vehicle was repaired; however, prior to the repair, the windshield wipers operated erratically, damaging the wiper blades and left a 2-inch streak across the windshield, causing an issue with visibility while driving. The vehicle was diagnosed but was not repaired due to the cost. The manufacturer was made aware of the failure. The contact stated that the wiper blades were not included in the NHTSA Campaign Number: 22V842000 (Visibility) repair. The failure mileage was 54,556.  </t>
  </si>
  <si>
    <t>Passenger side front window trim (column). The rubber seal started flapping on the expressway (60-70mph), followed by the entire trim piece ripping off.  Created a significant distraction for driver and passenger.  Trim piece flew off vehicle onto a 6 lane highway creating a safety issues for other drivers.  There was no previous history of damage/accident involving this trim piece.</t>
  </si>
  <si>
    <t>EXPLORER - 2015. Passenger side front window trim (column). The rubber seal started flapping on the expressway (60-70mph), followed by the entire trim piece ripping off.  Created a significant distraction for driver and passenger.  Trim piece flew off vehicle onto a 6 lane highway creating a safety issues for other drivers.  There was no previous history of damage/accident involving this trim piece.</t>
  </si>
  <si>
    <t>The edges of the tail light covers are sharp and when I accidentally brush my arms on them while the tailgate is up exposing the edges,  I cut my arms badly. I could not upload pictures of the tailgate cover edges or the cuts on my arm which I have.</t>
  </si>
  <si>
    <t>TAIL LIGHT COVER | SHARP EDGES</t>
  </si>
  <si>
    <t>ESCAPE - 2020. The edges of the tail light covers are sharp and when I accidentally brush my arms on them while the tailgate is up exposing the edges,  I cut my arms badly. I could not upload pictures of the tailgate cover edges or the cuts on my arm which I have.</t>
  </si>
  <si>
    <t>1FTEW1EP7KF</t>
  </si>
  <si>
    <t>Window wipers slowed down and finally quit working during a rain event</t>
  </si>
  <si>
    <t>F-150 - 2019. Window wipers slowed down and finally quit working during a rain event</t>
  </si>
  <si>
    <t>The contact owns a 2020 Ford Escape. The contact stated that the front driver's side door failed to properly close. Additionally, the window would not roll down completely. The vehicle was taken to the local dealer who diagnosed that the front driver's side door hinge was faulty, and the entire door needed to be replaced. The vehicle was not yet repaired. The manufacturer was notified of the failure, but no assistance was offered. The failure mileage was 73,093.</t>
  </si>
  <si>
    <t>FIVE STAR FORD</t>
  </si>
  <si>
    <t>ESCAPE - 2020. The contact owns a 2020 Ford Escape. The contact stated that the front driver's side door failed to properly close. Additionally, the window would not roll down completely. The vehicle was taken to the local dealer who diagnosed that the front driver's side door hinge was faulty, and the entire door needed to be replaced. The vehicle was not yet repaired. The manufacturer was notified of the failure, but no assistance was offered. The failure mileage was 73,093.</t>
  </si>
  <si>
    <t>While driving on the highway, windshield trim flew off (2 different times, passenger and driver side). It scared me at first when it started to come loose because it flapped around and I wasnâ€™t really sure what was going on. And canâ€™t pull over or slow down on highway. When it broke off, it flew up in the air and almost hit another car. I was distracted trying to see what it was and where it landed behind me. So definitely a safety concern. Total repair cost $650</t>
  </si>
  <si>
    <t>EXPLORER - 2016. While driving on the highway, windshield trim flew off (2 different times, passenger and driver side). It scared me at first when it started to come loose because it flapped around and I wasnâ€™t really sure what was going on. And canâ€™t pull over or slow down on highway. When it broke off, it flew up in the air and almost hit another car. I was distracted trying to see what it was and where it landed behind me. So definitely a safety concern. Total repair cost $650</t>
  </si>
  <si>
    <t>1FTEX1EP2GK</t>
  </si>
  <si>
    <t>The contact owns a 2016 Ford F-150. The contact stated while driving 40-45 MPH, the contact heard a loud exploding sound coming from under the hood. The contact stated that she was able to drive to her destination. The contact stated that upon inspecting the vehicle, she noticed that the rear sliding window motor had exploded. The dealer was notified of the failure and an appointment was scheduled for a diagnostic test. The vehicle was not repaired. The manufacturer was notified of the failure and a case was opened. The failure mileage was 46,750.</t>
  </si>
  <si>
    <t>Folsom Lake Ford</t>
  </si>
  <si>
    <t>F-150 - 2016. The contact owns a 2016 Ford F-150. The contact stated while driving 40-45 MPH, the contact heard a loud exploding sound coming from under the hood. The contact stated that she was able to drive to her destination. The contact stated that upon inspecting the vehicle, she noticed that the rear sliding window motor had exploded. The dealer was notified of the failure and an appointment was scheduled for a diagnostic test. The vehicle was not repaired. The manufacturer was notified of the failure and a case was opened. The failure mileage was 46,750.</t>
  </si>
  <si>
    <t>1FMDE5AH6NL</t>
  </si>
  <si>
    <t>like NHTSA ID number 11490060 the headlights on my 2022 Bronco will randomly come on and go off when the vehicle is parked.  When checking the position of the headlight switch it is not at any illuminated position (un-commanded).  This problem has caused the vehicle battery to drain charge.  The low battery shuts down the auto stop/start feature.  The dealer service department is unaware of the headlight problem.  They replaced the battery under the 3 year warranty.  All Ford and the service departments have to do is Google "2022 Ford Bronco headlight problem".  This is an ongoing problem.</t>
  </si>
  <si>
    <t>BRONCO - 2022. like NHTSA ID number 11490060 the headlights on my 2022 Bronco will randomly come on and go off when the vehicle is parked.  When checking the position of the headlight switch it is not at any illuminated position (un-commanded).  This problem has caused the vehicle battery to drain charge.  The low battery shuts down the auto stop/start feature.  The dealer service department is unaware of the headlight problem.  They replaced the battery under the 3 year warranty.  All Ford and the service departments have to do is Google "2022 Ford Bronco headlight problem".  This is an ongoing problem.</t>
  </si>
  <si>
    <t>1FMCU9BZ4MU</t>
  </si>
  <si>
    <t xml:space="preserve">The driver's side door suddenly made a large popping noise when I opened it one day.  Since then, it continues to make this noise and sometimes won't close all the way.  The driver's side window has also stopped working properly.  It will go down just a couple of inches and stop - fortunately, it's been able to go back up but it seems to struggle so much to close that I just don't use it anymore on the chance that it won't go up at all.    I looked online for suggestions and discovered that I am not the only one with this problem.  I cannot afford to repair it, so I am just living with it and hope that it will close every time I use it.  I am careful to make sure the door seems to be connected on the times it struggles to close properly so that it won't open while I'm driving.  I can't use drive thrus anymore as the window doesn't work and the door is risky to close right.   I see that an investigation has been opened and I would like to make you aware that I'm having the very same issue. </t>
  </si>
  <si>
    <t xml:space="preserve">ESCAPE - 2021. The driver's side door suddenly made a large popping noise when I opened it one day.  Since then, it continues to make this noise and sometimes won't close all the way.  The driver's side window has also stopped working properly.  It will go down just a couple of inches and stop - fortunately, it's been able to go back up but it seems to struggle so much to close that I just don't use it anymore on the chance that it won't go up at all.    I looked online for suggestions and discovered that I am not the only one with this problem.  I cannot afford to repair it, so I am just living with it and hope that it will close every time I use it.  I am careful to make sure the door seems to be connected on the times it struggles to close properly so that it won't open while I'm driving.  I can't use drive thrus anymore as the window doesn't work and the door is risky to close right.   I see that an investigation has been opened and I would like to make you aware that I'm having the very same issue. </t>
  </si>
  <si>
    <t>1FTEX1EP3FK</t>
  </si>
  <si>
    <t>Vehicle has a catastrophic design flaw. If water enters the LED BLISS tail light assembly even in small amounts for anreason, including due to manufacturing defects, minor damage such as a crack, e treme wet weather, or wear and tear of seals, then numerous electrical failures occur of the entire warning system. This includes not only the tail lights, and blind spot backup and cross traffic systems, but catastrophic failure of all dashboard door and window controls. The vehicle cannot be easily unlocked including with remote, climate and accessories cannot be controlled. They vehicle can barely be operated and great expertise and expense required to return the vehicle to proper service. This has happened twice to this vehicle in 2022. Both times it was from minor damage to the taillight lens. Water entered the connectors for a network system which is critical to numerous vehicle safety and critical systems which are completely digital. The part required replacing is available only from a dealer as an OEM part and cost $500 plus labor.     Research shows this is a widespread confusing problem, which renders high end models nearly inoperable with uncontrollable systems other than basic engine functions and subjecting consumers to great inconvenience and expense.     The manufacturer does not appear to have offered recall services and only will repair or replace if the item fails under warranty. Under any interpretation this problem is a gross failure in engineering and safety. What other vehicles with a minor taillight problem have failure of a majority of systems? So many codes are thrown that the average technician and consumer must bear great expense to repair for diagnosis, and then replacement with extremely expensive parts only available from dealer.</t>
  </si>
  <si>
    <t>F-150 - 2015. Vehicle has a catastrophic design flaw. If water enters the LED BLISS tail light assembly even in small amounts for anreason, including due to manufacturing defects, minor damage such as a crack, e treme wet weather, or wear and tear of seals, then numerous electrical failures occur of the entire warning system. This includes not only the tail lights, and blind spot backup and cross traffic systems, but catastrophic failure of all dashboard door and window controls. The vehicle cannot be easily unlocked including with remote, climate and accessories cannot be controlled. They vehicle can barely be operated and great expertise and expense required to return the vehicle to proper service. This has happened twice to this vehicle in 2022. Both times it was from minor damage to the taillight lens. Water entered the connectors for a network system which is critical to numerous vehicle safety and critical systems which are completely digital. The part required replacing is available only from a dealer as an OEM part and cost $500 plus labor.     Research shows this is a widespread confusing problem, which renders high end models nearly inoperable with uncontrollable systems other than basic engine functions and subjecting consumers to great inconvenience and expense.     The manufacturer does not appear to have offered recall services and only will repair or replace if the item fails under warranty. Under any interpretation this problem is a gross failure in engineering and safety. What other vehicles with a minor taillight problem have failure of a majority of systems? So many codes are thrown that the average technician and consumer must bear great expense to repair for diagnosis, and then replacement with extremely expensive parts only available from dealer.</t>
  </si>
  <si>
    <t xml:space="preserve">Cracked broken well spots on front left door (driver door) at the check arm attach attachment points in door assembly. Prevent driver window from opening or closing. </t>
  </si>
  <si>
    <t xml:space="preserve">ESCAPE - 2020. Cracked broken well spots on front left door (driver door) at the check arm attach attachment points in door assembly. Prevent driver window from opening or closing. </t>
  </si>
  <si>
    <t>1FTFW1E59NF</t>
  </si>
  <si>
    <t xml:space="preserve">For lighting, model came with the quad beam and headlight would often malfunction leaving headlights stuck in the low position and high beams not usable.  For power train, the 10 speed would cause sharp jolts and shifts that is not normal for regular driving. Very abrupt jolts that make operating vehicle unsafe to drive in traffic.    Vehicle began experiencing these symptoms around 25k miles and dealership mentions these issues arenâ€™t a big problem.  </t>
  </si>
  <si>
    <t xml:space="preserve">F-150 - 2022. For lighting, model came with the quad beam and headlight would often malfunction leaving headlights stuck in the low position and high beams not usable.  For power train, the 10 speed would cause sharp jolts and shifts that is not normal for regular driving. Very abrupt jolts that make operating vehicle unsafe to drive in traffic.    Vehicle began experiencing these symptoms around 25k miles and dealership mentions these issues arenâ€™t a big problem.  </t>
  </si>
  <si>
    <t xml:space="preserve">The rubber windshield trim is detaching from the windshield, causing a loud rattling/vibrating noise inside the vehicle. This issue also allows debris to get between the windshield and the windshield frame, causing even further damage. </t>
  </si>
  <si>
    <t xml:space="preserve">EXPLORER - 2017. The rubber windshield trim is detaching from the windshield, causing a loud rattling/vibrating noise inside the vehicle. This issue also allows debris to get between the windshield and the windshield frame, causing even further damage. </t>
  </si>
  <si>
    <t xml:space="preserve">Driver door hinge welds broke and the door pops and creaks. The broken hinge rubbed on the window wiring harness and now the window wonâ€™t open. This has happened to hundreds of 2020 &amp; 2021 ford escapes and my extended warranty wonâ€™t cover it because itâ€™s coded as a â€œtrimâ€ piece, which is infuriating as itâ€™s WELDED INSIDE of the door. </t>
  </si>
  <si>
    <t xml:space="preserve">ESCAPE - 2020. Driver door hinge welds broke and the door pops and creaks. The broken hinge rubbed on the window wiring harness and now the window wonâ€™t open. This has happened to hundreds of 2020 &amp; 2021 ford escapes and my extended warranty wonâ€™t cover it because itâ€™s coded as a â€œtrimâ€ piece, which is infuriating as itâ€™s WELDED INSIDE of the door. </t>
  </si>
  <si>
    <t xml:space="preserve">There is a spot weld failure inside my driver side door resulting in the door hinge being broken inside the door. The door does not open all the way and it makes loud popping and screeching noises. I can only roll my window down about 3 inches.  I am concerned for my safety as I have seen other complaints regarding this issue where the door stopped latching completely. Also, windows are an emergency exit. In the case of an accident, I need to be able to open the window to exit if it is the only viable option.  I took my vehicle to the local dealer on 10/27/23 and was told that this issue is not covered by my manufacturer warranty or the Ford Premium extended warranty that I purchased through Ford. I have been told that I will need a new door at my expense.  The dealer did offer to reach out to Ford on my behalf but still no response after 2 months of waiting. This is my 4th Ford Escape and I have never had so many issues with a vehicle in the past. Ford is very aware of the hundreds of complaints about this very issue, but still will do nothing to help. It is extremely frustrating. </t>
  </si>
  <si>
    <t xml:space="preserve">ESCAPE - 2020. There is a spot weld failure inside my driver side door resulting in the door hinge being broken inside the door. The door does not open all the way and it makes loud popping and screeching noises. I can only roll my window down about 3 inches.  I am concerned for my safety as I have seen other complaints regarding this issue where the door stopped latching completely. Also, windows are an emergency exit. In the case of an accident, I need to be able to open the window to exit if it is the only viable option.  I took my vehicle to the local dealer on 10/27/23 and was told that this issue is not covered by my manufacturer warranty or the Ford Premium extended warranty that I purchased through Ford. I have been told that I will need a new door at my expense.  The dealer did offer to reach out to Ford on my behalf but still no response after 2 months of waiting. This is my 4th Ford Escape and I have never had so many issues with a vehicle in the past. Ford is very aware of the hundreds of complaints about this very issue, but still will do nothing to help. It is extremely frustrating. </t>
  </si>
  <si>
    <t>Door is cracking only at 38k miles and the thing pops when I open and shut it on drivers side sounds like itâ€™s going to fall right off</t>
  </si>
  <si>
    <t>ESCAPE - 2021. Door is cracking only at 38k miles and the thing pops when I open and shut it on drivers side sounds like itâ€™s going to fall right off</t>
  </si>
  <si>
    <t>The contact owns a 2013 Ford Explorer. The contact stated that while opening the trunk lid, he became aware of the liquid. The vehicle was taken to the dealer where it was stated that the leak was coming from a cracked weld seal near the liftgate. No warning light was illuminated. The vehicle was not repaired. The manufacturer was notified of the failure. The failure mileage was 170,000.</t>
  </si>
  <si>
    <t>Sound Ford</t>
  </si>
  <si>
    <t>EXPLORER - 2013. The contact owns a 2013 Ford Explorer. The contact stated that while opening the trunk lid, he became aware of the liquid. The vehicle was taken to the dealer where it was stated that the leak was coming from a cracked weld seal near the liftgate. No warning light was illuminated. The vehicle was not repaired. The manufacturer was notified of the failure. The failure mileage was 170,000.</t>
  </si>
  <si>
    <t xml:space="preserve">Day after purchase of car, door was making noise. Took it to location ford dealer only to be told it's the door check welds and it's $3k+ to replace the entire door.  It's gotten so bad, I have to force door to shut. </t>
  </si>
  <si>
    <t xml:space="preserve">ESCAPE - 2021. Day after purchase of car, door was making noise. Took it to location ford dealer only to be told it's the door check welds and it's $3k+ to replace the entire door.  It's gotten so bad, I have to force door to shut. </t>
  </si>
  <si>
    <t>1FT8X3B6XHE</t>
  </si>
  <si>
    <t>The contact owns a 2017 Ford F-350. The contact stated while driving approximately 70 MPH, the tailgate independently opened, and the contact lost cargo stored in the truck bed onto the highway. The contact stated no warning light was illuminated. The contact stated that the failure was intermittent but was a recurring failure. The contact had not taken the vehicle to a local dealer or an independent mechanic. The vehicle was not diagnosed and was not repaired. The manufacturer was informed of the failure. The contact researched online and related the failure to NHTSA Campaign Number: 19V864000 (Latches/Locks/Linkages). The VIN was not included in the recall. The failure mileage was approximately 83,000.</t>
  </si>
  <si>
    <t>F-350 - 2017. The contact owns a 2017 Ford F-350. The contact stated while driving approximately 70 MPH, the tailgate independently opened, and the contact lost cargo stored in the truck bed onto the highway. The contact stated no warning light was illuminated. The contact stated that the failure was intermittent but was a recurring failure. The contact had not taken the vehicle to a local dealer or an independent mechanic. The vehicle was not diagnosed and was not repaired. The manufacturer was informed of the failure. The contact researched online and related the failure to NHTSA Campaign Number: 19V864000 (Latches/Locks/Linkages). The VIN was not included in the recall. The failure mileage was approximately 83,000.</t>
  </si>
  <si>
    <t>The welds have pulled out of my left drivers door check arm.   My car has just 45,000 miles, just purchased 60 days ago.    Now they want $2600+ to repair.   I see many many many complaints about this issue.   Add me to the list.   This is ridiculous!   Itâ€™s not like I had anything to do with the welds not holding!</t>
  </si>
  <si>
    <t>ESCAPE - 2020. The welds have pulled out of my left drivers door check arm.   My car has just 45,000 miles, just purchased 60 days ago.    Now they want $2600+ to repair.   I see many many many complaints about this issue.   Add me to the list.   This is ridiculous!   Itâ€™s not like I had anything to do with the welds not holding!</t>
  </si>
  <si>
    <t xml:space="preserve">Front windshield rubber trim is disintegrating, dry rotted and cracked throughout, separating from windshield, pieces about to fly off. Vibrates and makes sound when driving 55 mph or more. </t>
  </si>
  <si>
    <t xml:space="preserve">EXPLORER - 2017. Front windshield rubber trim is disintegrating, dry rotted and cracked throughout, separating from windshield, pieces about to fly off. Vibrates and makes sound when driving 55 mph or more. </t>
  </si>
  <si>
    <t>1FMSK7FH3LG</t>
  </si>
  <si>
    <t>Tailgate latching warning is intermittent in indicating if a lift gate is actually left open. This has been a reported issue by multiple users on forums. Itâ€™s caused me to have to call airport security to make sure my tailgate was indeed latch and happened three other instances. Some users have reported that they have had their driver door entry keypad unplugged thatâ€™s shorting the carâ€™s warning system.   This now sets off my car alarm and also sends a notification via the ford app.    See other users experiencing the same issue since 2022 and ford trying to charge customers for short, even some reporting not being able to open the lift gate at all.    [XXX]  INFORMATION REDACTED PURSUANT TO THE FREEDOM OF INFORMATION ACT (FOIA), 5 U.S.C. 552(B)(6)</t>
  </si>
  <si>
    <t>EXPLORER - 2020. Tailgate latching warning is intermittent in indicating if a lift gate is actually left open. This has been a reported issue by multiple users on forums. Itâ€™s caused me to have to call airport security to make sure my tailgate was indeed latch and happened three other instances. Some users have reported that they have had their driver door entry keypad unplugged thatâ€™s shorting the carâ€™s warning system.   This now sets off my car alarm and also sends a notification via the ford app.    See other users experiencing the same issue since 2022 and ford trying to charge customers for short, even some reporting not being able to open the lift gate at all.    [XXX]  INFORMATION REDACTED PURSUANT TO THE FREEDOM OF INFORMATION ACT (FOIA), 5 U.S.C. 552(B)(6)</t>
  </si>
  <si>
    <t xml:space="preserve">Driver side window button does not work. All others do. There is no reason this should not work on a car with so few miles 18,700 and less than 7 years old. </t>
  </si>
  <si>
    <t xml:space="preserve">EXPLORER - 2017. Driver side window button does not work. All others do. There is no reason this should not work on a car with so few miles 18,700 and less than 7 years old. </t>
  </si>
  <si>
    <t>The driver side door is getting a "popping" and "grinding" sound everytime the door is opened or closed. Upon investigation, the metal lever has become unwelded to the door. All 3 weld spaces are detached from the door. In addition, the window on the driver side is not air tight and is intermittently stopped working. I am very concerned that because of the unwelded parts may cause the door to weaken and possibly fall off my vehicle while driving which could cause a serious accident or even death if driving on a highway.</t>
  </si>
  <si>
    <t>ESCAPE - 2020. The driver side door is getting a "popping" and "grinding" sound everytime the door is opened or closed. Upon investigation, the metal lever has become unwelded to the door. All 3 weld spaces are detached from the door. In addition, the window on the driver side is not air tight and is intermittently stopped working. I am very concerned that because of the unwelded parts may cause the door to weaken and possibly fall off my vehicle while driving which could cause a serious accident or even death if driving on a highway.</t>
  </si>
  <si>
    <t xml:space="preserve">My vista sunroof on my 2017 F250 Super Duty Platinum made a popping noise and failed to open when I attempted to open it. It became bound to the rear glass which in turn commenced to fracture across the entire piece. Fortunately no one was injured as this glass could have dropped large shards into the cab. I an concerned that this could still present a problem when driving and is an imminent safety hazard. I found out that this is a common issue that Ford is aware of on the F series trucks with the panoramic roofs and it is due to the rail/track system fracturing on the front glass (sunroof) and will not replace/repair it because it is not under warranty. This a safety hazard for passengers due to a manufacturer defect and poor design and needs to be replaced immediately to avoid any risks. </t>
  </si>
  <si>
    <t xml:space="preserve">F-250 - 2017. My vista sunroof on my 2017 F250 Super Duty Platinum made a popping noise and failed to open when I attempted to open it. It became bound to the rear glass which in turn commenced to fracture across the entire piece. Fortunately no one was injured as this glass could have dropped large shards into the cab. I an concerned that this could still present a problem when driving and is an imminent safety hazard. I found out that this is a common issue that Ford is aware of on the F series trucks with the panoramic roofs and it is due to the rail/track system fracturing on the front glass (sunroof) and will not replace/repair it because it is not under warranty. This a safety hazard for passengers due to a manufacturer defect and poor design and needs to be replaced immediately to avoid any risks. </t>
  </si>
  <si>
    <t xml:space="preserve">On 12/6/23, hinge on driver's side door broke.  Piece is lodged in the door and window cannot go down.  On 12/13/23, car was inspected at Ford dealership.  Service Department confirmed hinge broke.  According to Technical Service Bulletin (TSB) - SSM 50150, "certain 2020-2021 Escape vehicles may exhibit cracks or broken spot welds in the left front door at the check arm attachment point in the door assembly."  According to NHTSA site, "appropriate repair for this condition is the replacement of the door assembly and door check arm."  Dealership quoted repair cost at $2,427.75.  If car was under warrant the expense would be covered.  Due to the car having 39,000 and the warrant expiring at 36,000, Ford is only willing to cover $1,000.  I will need to pay $1,427.75 out of pocket.         </t>
  </si>
  <si>
    <t xml:space="preserve">ESCAPE - 2020. On 12/6/23, hinge on driver's side door broke.  Piece is lodged in the door and window cannot go down.  On 12/13/23, car was inspected at Ford dealership.  Service Department confirmed hinge broke.  According to Technical Service Bulletin (TSB) - SSM 50150, "certain 2020-2021 Escape vehicles may exhibit cracks or broken spot welds in the left front door at the check arm attachment point in the door assembly."  According to NHTSA site, "appropriate repair for this condition is the replacement of the door assembly and door check arm."  Dealership quoted repair cost at $2,427.75.  If car was under warrant the expense would be covered.  Due to the car having 39,000 and the warrant expiring at 36,000, Ford is only willing to cover $1,000.  I will need to pay $1,427.75 out of pocket.         </t>
  </si>
  <si>
    <t xml:space="preserve">Drivers door making a popping noise when opening and closing. </t>
  </si>
  <si>
    <t xml:space="preserve">ESCAPE - 2020. Drivers door making a popping noise when opening and closing. </t>
  </si>
  <si>
    <t>1FMCU0G65MU</t>
  </si>
  <si>
    <t>The contact owns a 2021 Ford Escape. The contact stated that the front driver's and passenger's side doors failed to close properly. The contact had to forcefully close the doors. The vehicle was taken to an independent mechanic, who diagnosed that the front driver's and passenger's door welds had fractured. The independent mechanic replaced the front driver's and passenger's side door check arms. The contact stated that the front driver's side door check arm was previously replaced; however, the failure recurred. The manufacturer was made aware of the failure and a case was opened. The manufacturer advised the contact to file a complaint with the NHTSA Hotline. The failure mileage was approximately 97,700.</t>
  </si>
  <si>
    <t>ESCAPE - 2021. The contact owns a 2021 Ford Escape. The contact stated that the front driver's and passenger's side doors failed to close properly. The contact had to forcefully close the doors. The vehicle was taken to an independent mechanic, who diagnosed that the front driver's and passenger's door welds had fractured. The independent mechanic replaced the front driver's and passenger's side door check arms. The contact stated that the front driver's side door check arm was previously replaced; however, the failure recurred. The manufacturer was made aware of the failure and a case was opened. The manufacturer advised the contact to file a complaint with the NHTSA Hotline. The failure mileage was approximately 97,700.</t>
  </si>
  <si>
    <t xml:space="preserve">The windshield Trim panel flew off at highway speed.  </t>
  </si>
  <si>
    <t xml:space="preserve">EXPLORER - 2016. The windshield Trim panel flew off at highway speed.  </t>
  </si>
  <si>
    <t>The contact owns a 2020 Ford Escape. The contact stated that the front driver's side door hinge fractured and made a popping sound while opening the door. The contact stated that previously when the door was closed, the door latch was inoperable and failed to lock the door securely. The vehicle was taken to the dealer where it was diagnosed with a fractured door hinge. The contact was informed that the door hinge needed to be replaced. The vehicle was not repaired. The manufacturer was made aware of the failure. The failure mileage was approximately 84,000.</t>
  </si>
  <si>
    <t xml:space="preserve">Landmark Ford </t>
  </si>
  <si>
    <t>ESCAPE - 2020. The contact owns a 2020 Ford Escape. The contact stated that the front driver's side door hinge fractured and made a popping sound while opening the door. The contact stated that previously when the door was closed, the door latch was inoperable and failed to lock the door securely. The vehicle was taken to the dealer where it was diagnosed with a fractured door hinge. The contact was informed that the door hinge needed to be replaced. The vehicle was not repaired. The manufacturer was made aware of the failure. The failure mileage was approximately 84,000.</t>
  </si>
  <si>
    <t xml:space="preserve">Cars passener side front and the back floor was flooded with water after heavy rain. Window was not left open as the seats are completly Dry . There seems to be a sound of a puddle coming from the right side of the car as well whenever it rains. I poured water on top of the car to find a visual leak but didnt see water leaking inside . </t>
  </si>
  <si>
    <t xml:space="preserve">MUSTANG - 2024. Cars passener side front and the back floor was flooded with water after heavy rain. Window was not left open as the seats are completly Dry . There seems to be a sound of a puddle coming from the right side of the car as well whenever it rains. I poured water on top of the car to find a visual leak but didnt see water leaking inside . </t>
  </si>
  <si>
    <t>My tailgate came open randomly while pulling a trailer. Ford knows about this issue, but is yet to make a recall and not sure theyâ€™re going to cover the damage done to my tailgate. The tailgate randomly came open when I had turned a corner, and when I straightened back out made my truck and trailer jumped all over the road because the tailgate contacted the trailer.</t>
  </si>
  <si>
    <t>F-450 - 2020. My tailgate came open randomly while pulling a trailer. Ford knows about this issue, but is yet to make a recall and not sure theyâ€™re going to cover the damage done to my tailgate. The tailgate randomly came open when I had turned a corner, and when I straightened back out made my truck and trailer jumped all over the road because the tailgate contacted the trailer.</t>
  </si>
  <si>
    <t xml:space="preserve">My drivers door will only open about 6 inches. I have to crawl across the console to drive. I took it to ford dealer who said it was a ford issue but I was a few months beyond my 36 month warrenty so it wasn't covered. He also said not to roll down the window or it might shatter. </t>
  </si>
  <si>
    <t xml:space="preserve">ESCAPE - 2020. My drivers door will only open about 6 inches. I have to crawl across the console to drive. I took it to ford dealer who said it was a ford issue but I was a few months beyond my 36 month warrenty so it wasn't covered. He also said not to roll down the window or it might shatter. </t>
  </si>
  <si>
    <t>Door check bracket. Door randomly started making clunking noises, and middle hinge seems wobbly and unstable.</t>
  </si>
  <si>
    <t>ESCAPE - 2020. Door check bracket. Door randomly started making clunking noises, and middle hinge seems wobbly and unstable.</t>
  </si>
  <si>
    <t>The door limiter has come lose and the spot welds are damaged.</t>
  </si>
  <si>
    <t>ESCAPE - 2020. The door limiter has come lose and the spot welds are damaged.</t>
  </si>
  <si>
    <t>PASSENGER FRONT DOOR CHECK HAS CRACKED &amp; IS NOT OPERABLE THERE WAS CONSISTENT "POPPING" SOUNDS FOR SOME TIME PRIOR. HE DEALER INSPECTED AND SAW BROKEN DOOR WELDS. HE INDICATED AT LEAST 3 SAME COMPLAINTS HAS BEEN MADE .THE REPAIR ESTIMATE WAS FOR 2200.00 IF I HAD TO PAY FOR IT THE DEALER SENT A CLAIM TO FORD REQUESTING THAT THEY TAKE CARE OF THE REPAIR I AM WAITING FOR THEIR RESPONSE</t>
  </si>
  <si>
    <t>ESCAPE - 2020. PASSENGER FRONT DOOR CHECK HAS CRACKED &amp; IS NOT OPERABLE THERE WAS CONSISTENT "POPPING" SOUNDS FOR SOME TIME PRIOR. HE DEALER INSPECTED AND SAW BROKEN DOOR WELDS. HE INDICATED AT LEAST 3 SAME COMPLAINTS HAS BEEN MADE .THE REPAIR ESTIMATE WAS FOR 2200.00 IF I HAD TO PAY FOR IT THE DEALER SENT A CLAIM TO FORD REQUESTING THAT THEY TAKE CARE OF THE REPAIR I AM WAITING FOR THEIR RESPONSE</t>
  </si>
  <si>
    <t xml:space="preserve">Drivers side window extreme rattle when partially open, risk of window shatter while driving vehicle over bumpy terrain at moderate speeds 30-50 mph. </t>
  </si>
  <si>
    <t>WINDOW | VIBRATION</t>
  </si>
  <si>
    <t xml:space="preserve">BRONCO - 2022. Drivers side window extreme rattle when partially open, risk of window shatter while driving vehicle over bumpy terrain at moderate speeds 30-50 mph. </t>
  </si>
  <si>
    <t>The contact owns a 2018 Ford Explorer. The contact stated that while driving approximately 55 MPH, the passengerâ€™s side trim detached from the vehicle. The trim struck the front windshield of another vehicle, causing the other driver to lose control of the vehicle and the vehicle spun out. The contact was unsure if the front windshield was cracked due to the impact. There were no reported injuries. The contact called the local dealer and was referred to a Collision Center for assistance. The vehicle was not diagnosed or repaired. The Collision Center was contacted and provided an estimate for the repair. The manufacturer was contacted, opened a case, and referred the contact to the NHTSA Hotline. The failure mileage was approximately 99,800. The VIN was not available.</t>
  </si>
  <si>
    <t>AutoFair Ford in Manchester</t>
  </si>
  <si>
    <t>EXPLORER - 2018. The contact owns a 2018 Ford Explorer. The contact stated that while driving approximately 55 MPH, the passengerâ€™s side trim detached from the vehicle. The trim struck the front windshield of another vehicle, causing the other driver to lose control of the vehicle and the vehicle spun out. The contact was unsure if the front windshield was cracked due to the impact. There were no reported injuries. The contact called the local dealer and was referred to a Collision Center for assistance. The vehicle was not diagnosed or repaired. The Collision Center was contacted and provided an estimate for the repair. The manufacturer was contacted, opened a case, and referred the contact to the NHTSA Hotline. The failure mileage was approximately 99,800. The VIN was not available.</t>
  </si>
  <si>
    <t>1FTEW1EP8HK</t>
  </si>
  <si>
    <t xml:space="preserve">On12.26.23 I entered my 2017 F150, closed the door, and the rear window shattered, causing glass to enter the back seat- falling on my child who was seated in the rear. I called the local Ford dealership because my truck is under warranty to 100,000 miles. The dealership said they refer people with that problem to a local glass shop. I took it there to be repaired, total cost with tax was $1067.00 There were no warnings, messages or other symptoms of the problem prior to this happening.    ***this submittal has an area to attached the service invoice- this function will not work for me, but I do have the invoice if needed. </t>
  </si>
  <si>
    <t xml:space="preserve">F-150 - 2017. On12.26.23 I entered my 2017 F150, closed the door, and the rear window shattered, causing glass to enter the back seat- falling on my child who was seated in the rear. I called the local Ford dealership because my truck is under warranty to 100,000 miles. The dealership said they refer people with that problem to a local glass shop. I took it there to be repaired, total cost with tax was $1067.00 There were no warnings, messages or other symptoms of the problem prior to this happening.    ***this submittal has an area to attached the service invoice- this function will not work for me, but I do have the invoice if needed. </t>
  </si>
  <si>
    <t>The contact owns a 2020 Ford Escape. The contact stated that while opening the front driver's side door, the door made an abnormally loud popping sound. Upon inspecting the door, the contact noticed that three spot welds on the check arm bracket had fractured. Additionally, the door failed to close securely. The dealer was not notified of the failure. The vehicle was not repaired. The contact related the failure to NHTSA Action Number: PE23013 (Structure). The manufacturer was notified of the failure and a case was opened. The failure mileage was 73,820.</t>
  </si>
  <si>
    <t>ESCAPE - 2020. The contact owns a 2020 Ford Escape. The contact stated that while opening the front driver's side door, the door made an abnormally loud popping sound. Upon inspecting the door, the contact noticed that three spot welds on the check arm bracket had fractured. Additionally, the door failed to close securely. The dealer was not notified of the failure. The vehicle was not repaired. The contact related the failure to NHTSA Action Number: PE23013 (Structure). The manufacturer was notified of the failure and a case was opened. The failure mileage was 73,820.</t>
  </si>
  <si>
    <t>1FMCU9H96NU</t>
  </si>
  <si>
    <t>The contact owns a 2022 Ford Escape. The contact stated that while driving 25 MPH, there was an abnormal movement near the rear of the vehicle. The contact became aware that the rear window was detaching. The vehicle was taken to the dealer where the drip rail molding was replaced. The failure persisted. The vehicle was repaired three times. The manufacturer was contacted, and a case opened. The failure mileage was 10,000.</t>
  </si>
  <si>
    <t>REAR WINDOW | LOOSE / DETACHED</t>
  </si>
  <si>
    <t>Liberty Ford Southwest, Inc.</t>
  </si>
  <si>
    <t>ESCAPE - 2022. The contact owns a 2022 Ford Escape. The contact stated that while driving 25 MPH, there was an abnormal movement near the rear of the vehicle. The contact became aware that the rear window was detaching. The vehicle was taken to the dealer where the drip rail molding was replaced. The failure persisted. The vehicle was repaired three times. The manufacturer was contacted, and a case opened. The failure mileage was 10,000.</t>
  </si>
  <si>
    <t>The contact owns a 2020 Ford Escape. The contact stated that while the vehicle was parked, the contact opened the front driverâ€™s side door and heard an abnormal clicking sound. The contact stated the vehicle was taken to the dealer where it was diagnosed with fractured door spot welds. The vehicle was not repaired. The manufacturer was made aware of the failure and advised the contact to report the failure to the NHTSA Hotline. The failure mileage was approximately 29,500.</t>
  </si>
  <si>
    <t xml:space="preserve"> Purvis Ford Lincoln Collision</t>
  </si>
  <si>
    <t>ESCAPE - 2020. The contact owns a 2020 Ford Escape. The contact stated that while the vehicle was parked, the contact opened the front driverâ€™s side door and heard an abnormal clicking sound. The contact stated the vehicle was taken to the dealer where it was diagnosed with fractured door spot welds. The vehicle was not repaired. The manufacturer was made aware of the failure and advised the contact to report the failure to the NHTSA Hotline. The failure mileage was approximately 29,500.</t>
  </si>
  <si>
    <t>Drivers side drivers door popping when opened and closed, will not latch</t>
  </si>
  <si>
    <t>ESCAPE - 2020. Drivers side drivers door popping when opened and closed, will not latch</t>
  </si>
  <si>
    <t>1FTEW1CF5HF</t>
  </si>
  <si>
    <t xml:space="preserve">Rear back sliding windows falls out of track and window falls out. </t>
  </si>
  <si>
    <t xml:space="preserve">F-150 - 2017. Rear back sliding windows falls out of track and window falls out. </t>
  </si>
  <si>
    <t>The 2020 Ford Escape was purchased new in March of 2020. The door welds are breaking in the driver's door is the problem. The door does not open or close properly now. It must be slammed to get it to close. The window in that door is twisting in the track so it can't be used. Dealer (Blackwell Ford) identified problem but claimed dealer not responsible and vehicle is out of warranty. (26124 miles on vehicle after1-1/ 2-years of covid shut down.)  Ford's customer service department says vehicle is out of warranty and would be no assistance.  I think the vehicle should be repaired/replaced at the manufacturers expense! Dealer quoted me a cost of $ 3,000 plus to make any repair.  The big question is it safe to drive this vehicle?</t>
  </si>
  <si>
    <t>ESCAPE - 2020. The 2020 Ford Escape was purchased new in March of 2020. The door welds are breaking in the driver's door is the problem. The door does not open or close properly now. It must be slammed to get it to close. The window in that door is twisting in the track so it can't be used. Dealer (Blackwell Ford) identified problem but claimed dealer not responsible and vehicle is out of warranty. (26124 miles on vehicle after1-1/ 2-years of covid shut down.)  Ford's customer service department says vehicle is out of warranty and would be no assistance.  I think the vehicle should be repaired/replaced at the manufacturers expense! Dealer quoted me a cost of $ 3,000 plus to make any repair.  The big question is it safe to drive this vehicle?</t>
  </si>
  <si>
    <t>1FM5K8GT6KG</t>
  </si>
  <si>
    <t>The trim that is on either side of the front windshield has come loose.  The one on the driver side came loose while I was on the interstate and struck the vehicle behind me.  It caused the driver to lose control and spin out.  Fortunately, it did not cause a collision, but it could have caused a loss of life, we were travelling at highway speeds.  The trim on the passenger side was still on the vehicle, but it had popped loose and was sticking up at an odd angle.  I removed it to prevent the same thing from happening.</t>
  </si>
  <si>
    <t>EXPLORER - 2019. The trim that is on either side of the front windshield has come loose.  The one on the driver side came loose while I was on the interstate and struck the vehicle behind me.  It caused the driver to lose control and spin out.  Fortunately, it did not cause a collision, but it could have caused a loss of life, we were travelling at highway speeds.  The trim on the passenger side was still on the vehicle, but it had popped loose and was sticking up at an odd angle.  I removed it to prevent the same thing from happening.</t>
  </si>
  <si>
    <t>defective spot welds at the check arm attachment points on the door on drivers side. Window does not work anymore because of it. Body shop said they have never seen anything like this and that it was not welded at all</t>
  </si>
  <si>
    <t>ESCAPE - 2020. defective spot welds at the check arm attachment points on the door on drivers side. Window does not work anymore because of it. Body shop said they have never seen anything like this and that it was not welded at all</t>
  </si>
  <si>
    <t xml:space="preserve">DRIVERS SIDE FRONT DOOR CHECK ARM ATTACHMENT POINTS ARE BROKEN AT SPOT WELDS - The door dose not close properly. - Authorized Ford Dealer Charles Gabus Ford in DesMoines, Iowa confirmed the problem           </t>
  </si>
  <si>
    <t xml:space="preserve">ESCAPE - 2020. DRIVERS SIDE FRONT DOOR CHECK ARM ATTACHMENT POINTS ARE BROKEN AT SPOT WELDS - The door dose not close properly. - Authorized Ford Dealer Charles Gabus Ford in DesMoines, Iowa confirmed the problem           </t>
  </si>
  <si>
    <t>The check arm part of the door hinge is literally breaking off. It appears that the welds are failing and now the door won't close properly. I'm worried that the door may open on it's own or that it may open unexpectedly while I'm driving.  The dealer says it is out of the 3/36k warranty period and will cost over 2500.</t>
  </si>
  <si>
    <t>ESCAPE - 2020. The check arm part of the door hinge is literally breaking off. It appears that the welds are failing and now the door won't close properly. I'm worried that the door may open on it's own or that it may open unexpectedly while I'm driving.  The dealer says it is out of the 3/36k warranty period and will cost over 2500.</t>
  </si>
  <si>
    <t xml:space="preserve">My car door doesnâ€™t open and close properly due to a problem with the door due to faulty spot welding. It doesnâ€™t open or close properly. From what I see, this is an issue with many 2020 ford escapes. It also causes the window to not go down more than an inch. It could cause the door to open while driving but ford wonâ€™t seem to fix this issue unless I buy a whole new door. </t>
  </si>
  <si>
    <t xml:space="preserve">ESCAPE - 2020. My car door doesnâ€™t open and close properly due to a problem with the door due to faulty spot welding. It doesnâ€™t open or close properly. From what I see, this is an issue with many 2020 ford escapes. It also causes the window to not go down more than an inch. It could cause the door to open while driving but ford wonâ€™t seem to fix this issue unless I buy a whole new door. </t>
  </si>
  <si>
    <t xml:space="preserve">The driver door creaks and wines like it is going to fall off or break off when you open it  The passenger side door is also starting to do this. I took it to a dealership who told me to go to a auto body shop. They told me it should be a recall and do not pay for the repairs. </t>
  </si>
  <si>
    <t xml:space="preserve">ESCAPE - 2020. The driver door creaks and wines like it is going to fall off or break off when you open it  The passenger side door is also starting to do this. I took it to a dealership who told me to go to a auto body shop. They told me it should be a recall and do not pay for the repairs. </t>
  </si>
  <si>
    <t xml:space="preserve">Once I reach 65 mph it sounds like bees are in my truck. It's a very annoying sound and it feels the windshield will come off.  </t>
  </si>
  <si>
    <t xml:space="preserve">EXPLORER - 2017. Once I reach 65 mph it sounds like bees are in my truck. It's a very annoying sound and it feels the windshield will come off.  </t>
  </si>
  <si>
    <t>1FMCU0H68MU</t>
  </si>
  <si>
    <t>Passenger door hitch weld came off. I canâ€™t open the door all the way and the window canâ€™t be open..</t>
  </si>
  <si>
    <t>ESCAPE - 2021. Passenger door hitch weld came off. I canâ€™t open the door all the way and the window canâ€™t be open..</t>
  </si>
  <si>
    <t>Drivers front door started making popping noises.  Called Ford dealer where car purchased and they said it just need hinges sprayed with WD40.  I did and no change.  Went to local mechanic and when I opened the door to show him it popped but then wouldnâ€™t close.  He said the welded holder for metal rod broke.  Took off door panel to get it to close and now I have car with no door function, door opener, window opener, and door interior panel now in my back seat. Dealer wonâ€™t look at for 3 weeks.</t>
  </si>
  <si>
    <t>ESCAPE - 2020. Drivers front door started making popping noises.  Called Ford dealer where car purchased and they said it just need hinges sprayed with WD40.  I did and no change.  Went to local mechanic and when I opened the door to show him it popped but then wouldnâ€™t close.  He said the welded holder for metal rod broke.  Took off door panel to get it to close and now I have car with no door function, door opener, window opener, and door interior panel now in my back seat. Dealer wonâ€™t look at for 3 weeks.</t>
  </si>
  <si>
    <t>The Spot Weld on the Driver side door is broke.  based on information read this is an issue on this vehicle where the hinge breaks where the spot weld is suppose to hold.  Has to be replaced and cost is $2400.  Dealership said they have repaired a lot of these doors/Hinges.  Asking to pay $2400 on an issue that Ford knows.  They have a notice 50150 fro NHTSA  that it is a known issue .  Looking to help in reimbursing .  per the site---  the spot welds' failure in the door's arm. In interviews with owners, NHTSA learned of 25 "minor injuries" and 1 report of "minor property damage." Some people have reported a popping noise when the door comes open and say that the door can be unable to latch when closed or can suddenly come open when it had been closed. According to the safety agency's investigation document, the problem is believed to be faulty spot welds in the check arm attachment points on the doors.As one example, an owner reported to NHTSA that "The driver side front door made a creaking sound, could not be opened, and the window would not go down. The internal weld to the door failed."</t>
  </si>
  <si>
    <t>ESCAPE - 2020. The Spot Weld on the Driver side door is broke.  based on information read this is an issue on this vehicle where the hinge breaks where the spot weld is suppose to hold.  Has to be replaced and cost is $2400.  Dealership said they have repaired a lot of these doors/Hinges.  Asking to pay $2400 on an issue that Ford knows.  They have a notice 50150 fro NHTSA  that it is a known issue .  Looking to help in reimbursing .  per the site---  the spot welds' failure in the door's arm. In interviews with owners, NHTSA learned of 25 "minor injuries" and 1 report of "minor property damage." Some people have reported a popping noise when the door comes open and say that the door can be unable to latch when closed or can suddenly come open when it had been closed. According to the safety agency's investigation document, the problem is believed to be faulty spot welds in the check arm attachment points on the doors.As one example, an owner reported to NHTSA that "The driver side front door made a creaking sound, could not be opened, and the window would not go down. The internal weld to the door failed."</t>
  </si>
  <si>
    <t>1FM5K7B80KG</t>
  </si>
  <si>
    <t>The contact owns a 2019 Ford Explorer. The contact stated that the front windshield was slightly detached from the vehicle. While driving at various speeds there was a whistling sound coming from the windshield. The vehicle was taken to an auto body shop where it was diagnosed that there was mold along the sides of the windshield panel causing the windshield to detach. The vehicle was not repaired. The manufacturer was made aware of the failure, and it was confirmed that there was no recall on the VIN for the failure. The contact was referred to the NHTSA Hotline for assistance. The approximate failure mileage was 50,000.</t>
  </si>
  <si>
    <t>Factory Auto Glass</t>
  </si>
  <si>
    <t>EXPLORER - 2019. The contact owns a 2019 Ford Explorer. The contact stated that the front windshield was slightly detached from the vehicle. While driving at various speeds there was a whistling sound coming from the windshield. The vehicle was taken to an auto body shop where it was diagnosed that there was mold along the sides of the windshield panel causing the windshield to detach. The vehicle was not repaired. The manufacturer was made aware of the failure, and it was confirmed that there was no recall on the VIN for the failure. The contact was referred to the NHTSA Hotline for assistance. The approximate failure mileage was 50,000.</t>
  </si>
  <si>
    <t xml:space="preserve">My driver side door starting making cracking sounds when opening and closing then would not close. Got the door to close finally and took to Ford. They said it was something to do with the welds on the door. They originally told me that I would have to pay to have it fixed. Because I purchased the extended warranty I was told it would be covered under that. They told me I would need a new door and that they were on backorder. 9 months later and multiple unreturned calls and I find out they never ordered my door. My door swings open as soon as it unlatches and window doesn't go down. </t>
  </si>
  <si>
    <t xml:space="preserve">ESCAPE - 2020. My driver side door starting making cracking sounds when opening and closing then would not close. Got the door to close finally and took to Ford. They said it was something to do with the welds on the door. They originally told me that I would have to pay to have it fixed. Because I purchased the extended warranty I was told it would be covered under that. They told me I would need a new door and that they were on backorder. 9 months later and multiple unreturned calls and I find out they never ordered my door. My door swings open as soon as it unlatches and window doesn't go down. </t>
  </si>
  <si>
    <t>A few weeks ago, the drivers side front door of our 2020 Ford Escape began to make a popping sound upon opening and closing. The issue has now progressed to the door being nearly impossible to open, and the window will not go up and down.  The issue seems to be related to what is described in the NTHSA bulletin SSM 50150.</t>
  </si>
  <si>
    <t>ESCAPE - 2020. A few weeks ago, the drivers side front door of our 2020 Ford Escape began to make a popping sound upon opening and closing. The issue has now progressed to the door being nearly impossible to open, and the window will not go up and down.  The issue seems to be related to what is described in the NTHSA bulletin SSM 50150.</t>
  </si>
  <si>
    <t>The contact owns a 2020 Ford Escape. The contact stated that while opening the front driver's side door, the door made an abnormal popping sound. The contact determined that the front driver's side door spot welds had fractured. The vehicle was not diagnosed or repaired by an independent mechanic or dealer. The manufacturer was made aware of the failure, and a case was opened. The failure mileage was approximately 58,000.</t>
  </si>
  <si>
    <t>ESCAPE - 2020. The contact owns a 2020 Ford Escape. The contact stated that while opening the front driver's side door, the door made an abnormal popping sound. The contact determined that the front driver's side door spot welds had fractured. The vehicle was not diagnosed or repaired by an independent mechanic or dealer. The manufacturer was made aware of the failure, and a case was opened. The failure mileage was approximately 58,000.</t>
  </si>
  <si>
    <t>I purchased a brand new Metallic Blue 2022 Ford F150 XLT Supercrew FX4 Off Road edition from Greenway Ford in Orlando, FL on [XXX] I traded in a blue 2014 Ford F150 XLT that I had owned for 10 years and was for the most part, a reliable vehicle that I loved. The odometer on the new F150 read ~124 miles on it at the time of purchase. After several months into owning the vehicle the rear passenger window malfunctioned and would not go up. I took it to Greenway Ford and they repaired it in a day under warranty and I didnâ€™t think anything of it. As we entered the Florida rainy season the truck developed a very faint musty smell. After several weeks of hard rains at the beginning of November 2023, I started to hear water sloshing along the sides of the truck. After inspecting the carpets under the floor mats I found them to be completely soaked. I took the truck to Greenway Ford service center where they informed me that the windshield was not installed properly from the factory when the vehicle was built and has been accumulating water and not draining properly. I'm very concerned that there is mold in the vehicle as it still smells. The ABS sensors were also not calibrated.  INFORMATION REDACTED PURSUANT TO THE FREEDOM OF INFORMATION ACT (FOIA), 5 U.S.C. 552(B)(6)</t>
  </si>
  <si>
    <t>F-150 - 2022. I purchased a brand new Metallic Blue 2022 Ford F150 XLT Supercrew FX4 Off Road edition from Greenway Ford in Orlando, FL on [XXX] I traded in a blue 2014 Ford F150 XLT that I had owned for 10 years and was for the most part, a reliable vehicle that I loved. The odometer on the new F150 read ~124 miles on it at the time of purchase. After several months into owning the vehicle the rear passenger window malfunctioned and would not go up. I took it to Greenway Ford and they repaired it in a day under warranty and I didnâ€™t think anything of it. As we entered the Florida rainy season the truck developed a very faint musty smell. After several weeks of hard rains at the beginning of November 2023, I started to hear water sloshing along the sides of the truck. After inspecting the carpets under the floor mats I found them to be completely soaked. I took the truck to Greenway Ford service center where they informed me that the windshield was not installed properly from the factory when the vehicle was built and has been accumulating water and not draining properly. I'm very concerned that there is mold in the vehicle as it still smells. The ABS sensors were also not calibrated.  INFORMATION REDACTED PURSUANT TO THE FREEDOM OF INFORMATION ACT (FOIA), 5 U.S.C. 552(B)(6)</t>
  </si>
  <si>
    <t xml:space="preserve">The driver's side door makes a popping sound when you open and close the door.  The car was not involved in any accident and the mechanic stated it was a door hinge weld issue </t>
  </si>
  <si>
    <t xml:space="preserve">ESCAPE - 2020. The driver's side door makes a popping sound when you open and close the door.  The car was not involved in any accident and the mechanic stated it was a door hinge weld issue </t>
  </si>
  <si>
    <t>1FMCU0F65LU</t>
  </si>
  <si>
    <t xml:space="preserve">The driver's side door started making a strange squeaking noise a few months after I bought the vehicle. After about 3 months the door made a serious creaking noise and started to have issues closing. I inspected the door and found a hole in the metal where the weld spot is. </t>
  </si>
  <si>
    <t xml:space="preserve">ESCAPE - 2020. The driver's side door started making a strange squeaking noise a few months after I bought the vehicle. After about 3 months the door made a serious creaking noise and started to have issues closing. I inspected the door and found a hole in the metal where the weld spot is. </t>
  </si>
  <si>
    <t>The contact owns a 2020 Ford Escape. The contact stated while opening and closing the front driver's side door, there was an abnormal popping sound coming from the door as if the door hinge was fracturing. The contact had taken the vehicle to a local dealer, where it was diagnosed and determined that the driver's side door needed to be replaced. The vehicle was not repaired. The manufacturer was informed of the failure. The contact had researched online and related the failure to NHTSA Action Number: PE23013 (Structure). The failure mileage was approximately 26,000.</t>
  </si>
  <si>
    <t>Lasco Ford</t>
  </si>
  <si>
    <t>ESCAPE - 2020. The contact owns a 2020 Ford Escape. The contact stated while opening and closing the front driver's side door, there was an abnormal popping sound coming from the door as if the door hinge was fracturing. The contact had taken the vehicle to a local dealer, where it was diagnosed and determined that the driver's side door needed to be replaced. The vehicle was not repaired. The manufacturer was informed of the failure. The contact had researched online and related the failure to NHTSA Action Number: PE23013 (Structure). The failure mileage was approximately 26,000.</t>
  </si>
  <si>
    <t xml:space="preserve">Door hinge on drivers side makes a popping sound and is hard to close Also drivers side window wonâ€™t roll down Took the car to dealership and they are checking with Ford to see if the car is covered under the warranty </t>
  </si>
  <si>
    <t xml:space="preserve">ESCAPE - 2020. Door hinge on drivers side makes a popping sound and is hard to close Also drivers side window wonâ€™t roll down Took the car to dealership and they are checking with Ford to see if the car is covered under the warranty </t>
  </si>
  <si>
    <t>Driver side door randomly started popping, hard to close completely, and driver side window struggling to roll up and down</t>
  </si>
  <si>
    <t>ESCAPE - 2020. Driver side door randomly started popping, hard to close completely, and driver side window struggling to roll up and down</t>
  </si>
  <si>
    <t>When opening and closing the driver's door,  it makes a creaking sound.  It will not open completely and will not stay open.  In addition, the power windows seem to be affected.  I have taken it to a dealership and they report that the door hinges welding has failed.</t>
  </si>
  <si>
    <t>ESCAPE - 2020. When opening and closing the driver's door,  it makes a creaking sound.  It will not open completely and will not stay open.  In addition, the power windows seem to be affected.  I have taken it to a dealership and they report that the door hinges welding has failed.</t>
  </si>
  <si>
    <t>Spot welds on the driver's side (left) door have failed, teh welds hold the door limiting arm attachment . Documented in  NHTSA ID Number: 10201603 Manufacturer Communication Number: SSM 50150  Car has &lt;30,000 miles and is a family vehicle, not high use nor commercial. Failure was recent &lt;2 weeks after noises first appeared. All welds are noticeably failed from the outside of the door.</t>
  </si>
  <si>
    <t>ESCAPE - 2020. Spot welds on the driver's side (left) door have failed, teh welds hold the door limiting arm attachment . Documented in  NHTSA ID Number: 10201603 Manufacturer Communication Number: SSM 50150  Car has &lt;30,000 miles and is a family vehicle, not high use nor commercial. Failure was recent &lt;2 weeks after noises first appeared. All welds are noticeably failed from the outside of the door.</t>
  </si>
  <si>
    <t>1FTEW1EG5JK</t>
  </si>
  <si>
    <t>Door latch broke when wet then freezes. Black handle.</t>
  </si>
  <si>
    <t>F-150 - 2018. Door latch broke when wet then freezes. Black handle.</t>
  </si>
  <si>
    <t xml:space="preserve">Door hinge stop welds broken inside door. </t>
  </si>
  <si>
    <t xml:space="preserve">ESCAPE - 2020. Door hinge stop welds broken inside door. </t>
  </si>
  <si>
    <t>My driver's side door suddenly made a loud cracking/popping noise when I opened it and then was a little difficult to close. Later when I opened my driver's side window it got stuck and wouldn't go up or down. I took it to my mechanic who said the door hinge had broken free from the body of the car. I then took it to the local Ford dealership who confirmed this is the case and also mentioned this was the second 2020 Ford Escape to be brought in that day for the exact same problem. They were unable to fix it at the dealership and said I need to go to an auto body repair shop to have a new hinge welded back on. Upon doing a little research I discovered that this is a very common problem with this year/make of vehicle.</t>
  </si>
  <si>
    <t>ESCAPE - 2020. My driver's side door suddenly made a loud cracking/popping noise when I opened it and then was a little difficult to close. Later when I opened my driver's side window it got stuck and wouldn't go up or down. I took it to my mechanic who said the door hinge had broken free from the body of the car. I then took it to the local Ford dealership who confirmed this is the case and also mentioned this was the second 2020 Ford Escape to be brought in that day for the exact same problem. They were unable to fix it at the dealership and said I need to go to an auto body repair shop to have a new hinge welded back on. Upon doing a little research I discovered that this is a very common problem with this year/make of vehicle.</t>
  </si>
  <si>
    <t>drivers side door hinge broke, making it difficult to enter/exit the vehicle. Note: was NOT due to any high wind or carelessness on my part. Took to dealer this morning and they need to have BODY SHOP make repair!</t>
  </si>
  <si>
    <t>ESCAPE - 2021. drivers side door hinge broke, making it difficult to enter/exit the vehicle. Note: was NOT due to any high wind or carelessness on my part. Took to dealer this morning and they need to have BODY SHOP make repair!</t>
  </si>
  <si>
    <t xml:space="preserve">7/31/23  Used 2020 Ford Escape was bought at Cecil Atkission Motors, it was deemed "fully functional, no present issues."  08/02/23 Tire issues, dealership inspected and found 2 screws in driver tire/failed alignment test. Also suddenly found oil pan and left axle seal leaking. Seal leaking and replaced. Front axle leaking. 12/08/23 Took Ford Escape to Ford Dealership due to broken popping driver door.  Vibration while driving 70mph, inspected and the cause of it is front suspension and uneven tires given by Cecil Atkission Motors. Found oil leak again front cover and oil pan, leak on crank shaft rear main seal. Trans and engine dye found between. Rear seal leaking. Rattle noise at cold start, coming from turbo. Misfire at 2 and 3 cylinders. Blindside spot doesn't detect cars next to car.  Due to the driver door being broken and unable to open it poses a safety hazard if car caught on fire or if an accident, unable to escape. Being a 2020-year vehicle, this should not be happening early on. All issues mentioned above are hazardous to my safety and others, including children.   </t>
  </si>
  <si>
    <t xml:space="preserve">ESCAPE - 2020. 7/31/23  Used 2020 Ford Escape was bought at Cecil Atkission Motors, it was deemed "fully functional, no present issues."  08/02/23 Tire issues, dealership inspected and found 2 screws in driver tire/failed alignment test. Also suddenly found oil pan and left axle seal leaking. Seal leaking and replaced. Front axle leaking. 12/08/23 Took Ford Escape to Ford Dealership due to broken popping driver door.  Vibration while driving 70mph, inspected and the cause of it is front suspension and uneven tires given by Cecil Atkission Motors. Found oil leak again front cover and oil pan, leak on crank shaft rear main seal. Trans and engine dye found between. Rear seal leaking. Rattle noise at cold start, coming from turbo. Misfire at 2 and 3 cylinders. Blindside spot doesn't detect cars next to car.  Due to the driver door being broken and unable to open it poses a safety hazard if car caught on fire or if an accident, unable to escape. Being a 2020-year vehicle, this should not be happening early on. All issues mentioned above are hazardous to my safety and others, including children.   </t>
  </si>
  <si>
    <t>Driver door: spot welds inside door shell for hinge attachment have broken inside door; door difficult to close and open; unable to properly open/close window</t>
  </si>
  <si>
    <t>ESCAPE - 2020. Driver door: spot welds inside door shell for hinge attachment have broken inside door; door difficult to close and open; unable to properly open/close window</t>
  </si>
  <si>
    <t>1FMCU9J93KU</t>
  </si>
  <si>
    <t>The COWL on my 2019 Ford Escape needs to be replaced all of a sudden, I researched and found an investigation by NHTSA was being done on 2019 Ford Explorers. I would like to complain about this issue and get back the results of the Explorer investigation I have the repair invoice but was unable to upload on this complaint</t>
  </si>
  <si>
    <t>COWL | UNKNOWN</t>
  </si>
  <si>
    <t>ESCAPE - 2019. The COWL on my 2019 Ford Escape needs to be replaced all of a sudden, I researched and found an investigation by NHTSA was being done on 2019 Ford Explorers. I would like to complain about this issue and get back the results of the Explorer investigation I have the repair invoice but was unable to upload on this complaint</t>
  </si>
  <si>
    <t>Door hinge broke and caused window motor to fail</t>
  </si>
  <si>
    <t>ESCAPE - 2020. Door hinge broke and caused window motor to fail</t>
  </si>
  <si>
    <t xml:space="preserve">The weld on my driver door has completely come loose. The only repair is to replace the whole door. </t>
  </si>
  <si>
    <t xml:space="preserve">ESCAPE - 2020. The weld on my driver door has completely come loose. The only repair is to replace the whole door. </t>
  </si>
  <si>
    <t>1FM5K7F9XEG</t>
  </si>
  <si>
    <t xml:space="preserve">The window trim and weatherstripping has detached from the vehicle while driving highway speed. Pieces were detaching more as I drove. Causing vehicles to maneuver in ways of car not being damaged </t>
  </si>
  <si>
    <t xml:space="preserve">EXPLORER - 2014. The window trim and weatherstripping has detached from the vehicle while driving highway speed. Pieces were detaching more as I drove. Causing vehicles to maneuver in ways of car not being damaged </t>
  </si>
  <si>
    <t>1FM5K8HC8LG</t>
  </si>
  <si>
    <t xml:space="preserve">Driver's side headlight works intermittently. </t>
  </si>
  <si>
    <t xml:space="preserve">EXPLORER - 2020. Driver's side headlight works intermittently. </t>
  </si>
  <si>
    <t>C/TW - U625N EXPLORER [20-25]</t>
  </si>
  <si>
    <t>1FTFW1EG3HF</t>
  </si>
  <si>
    <t xml:space="preserve">I had the recall done for unintended tailgate opening. However, twice now while pulling out of my driveway the tailgate has opened on its own. I have video from my ring camera showing the tailgate opening as I am proceeding out of my driveway into the street on both occasions. </t>
  </si>
  <si>
    <t xml:space="preserve">F-150 - 2017. I had the recall done for unintended tailgate opening. However, twice now while pulling out of my driveway the tailgate has opened on its own. I have video from my ring camera showing the tailgate opening as I am proceeding out of my driveway into the street on both occasions. </t>
  </si>
  <si>
    <t>Yesterday when I opened my driver side door there was a grinding/popping noise.  I looked on-line and saw that it is the door check defect on the 2020 and 2021 escapes that is an issue with the welding.  I called the dealership today and they said because it is over the milage for the warranty that it will not be covered.  Ford issued a Technical Service Bulletin TSB-SSM 50150 but there is not a recall and there are several class action lawsuits regarding the issues.  I was told to file a report with your agency.</t>
  </si>
  <si>
    <t>ESCAPE - 2020. Yesterday when I opened my driver side door there was a grinding/popping noise.  I looked on-line and saw that it is the door check defect on the 2020 and 2021 escapes that is an issue with the welding.  I called the dealership today and they said because it is over the milage for the warranty that it will not be covered.  Ford issued a Technical Service Bulletin TSB-SSM 50150 but there is not a recall and there are several class action lawsuits regarding the issues.  I was told to file a report with your agency.</t>
  </si>
  <si>
    <t>1FTEW1E86HK</t>
  </si>
  <si>
    <t>The contact owns a 2017 Ford F-150. The contact stated that after entering the vehicle and attempting to close the door, the latch failed to latch as designed. The door required several attempts before latching securely. The door-ajar warning light was illuminated. The vehicle was not taken to the dealer or an independent mechanic. The vehicle was not repaired. After investigating the failure, the contact related the failure to NHTSA Campaign Number: 17V652000 (Latches/Locks/Linkages) but the VIN was not included. The manufacturer was notified of the failure but referred the contact to the NHTSA Hotline for assistance. The failure mileage was unknown.</t>
  </si>
  <si>
    <t>F-150 - 2017. The contact owns a 2017 Ford F-150. The contact stated that after entering the vehicle and attempting to close the door, the latch failed to latch as designed. The door required several attempts before latching securely. The door-ajar warning light was illuminated. The vehicle was not taken to the dealer or an independent mechanic. The vehicle was not repaired. After investigating the failure, the contact related the failure to NHTSA Campaign Number: 17V652000 (Latches/Locks/Linkages) but the VIN was not included. The manufacturer was notified of the failure but referred the contact to the NHTSA Hotline for assistance. The failure mileage was unknown.</t>
  </si>
  <si>
    <t xml:space="preserve">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2021 Escape and 2 of our other 2020 Ford Escapes (I will file complaints separately for them so NHTSA understands this is a massive issue Ford needs to fix ASAP and reimburse any customers who have paid out of pocket to get this fixed).   NHTSA needs to issue a recall immediately. </t>
  </si>
  <si>
    <t xml:space="preserve">ESCAPE - 2021. 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2021 Escape and 2 of our other 2020 Ford Escapes (I will file complaints separately for them so NHTSA understands this is a massive issue Ford needs to fix ASAP and reimburse any customers who have paid out of pocket to get this fixed).   NHTSA needs to issue a recall immediately. </t>
  </si>
  <si>
    <t>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2021 Escape and 2 of our other 2020 Ford Escapes (I will file complaints separately for them so NHTSA understands this is a massive issue Ford needs to fix ASAP and reimburse any customers who have paid out of pocket to get this fixed).   NHTSA needs to issue a recall immediately.</t>
  </si>
  <si>
    <t>ESCAPE - 2020. 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2021 Escape and 2 of our other 2020 Ford Escapes (I will file complaints separately for them so NHTSA understands this is a massive issue Ford needs to fix ASAP and reimburse any customers who have paid out of pocket to get this fixed).   NHTSA needs to issue a recall immediately.</t>
  </si>
  <si>
    <t>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2020 Escape and 1 other 2020 Ford Escape and 1 other 2021 Ford Escape (I will file complaints separately for them so NHTSA understands this is a massive issue Ford needs to fix ASAP and reimburse any customers who have paid out of pocket to get this fixed).   NHTSA needs to issue a recall immediately.</t>
  </si>
  <si>
    <t>ESCAPE - 2020. 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2020 Escape and 1 other 2020 Ford Escape and 1 other 2021 Ford Escape (I will file complaints separately for them so NHTSA understands this is a massive issue Ford needs to fix ASAP and reimburse any customers who have paid out of pocket to get this fixed).   NHTSA needs to issue a recall immediately.</t>
  </si>
  <si>
    <t>MAJ6P1CL3JC</t>
  </si>
  <si>
    <t>Tailgate door unlatches while driving making the door ajar warning light appear on dash. The door has flung open, while driving. But usually only Makes internal cabin lights turn on. Door opens. While driving. Potentially can cause things to fall out of car while driving, could cause a wreck with cars behind me. It has not been recreated on command,  but has happened many times. Dealership has inspected multiple times but no solution or anything found.the door ajar warning light comes on when the door latch fails. Warning light only appears when the issue happens. This happens once a week at least for the last 2 years</t>
  </si>
  <si>
    <t>ECOSPORT - 2018. Tailgate door unlatches while driving making the door ajar warning light appear on dash. The door has flung open, while driving. But usually only Makes internal cabin lights turn on. Door opens. While driving. Potentially can cause things to fall out of car while driving, could cause a wreck with cars behind me. It has not been recreated on command,  but has happened many times. Dealership has inspected multiple times but no solution or anything found.the door ajar warning light comes on when the door latch fails. Warning light only appears when the issue happens. This happens once a week at least for the last 2 years</t>
  </si>
  <si>
    <t>1FTEW1E57KK</t>
  </si>
  <si>
    <t xml:space="preserve">Rear Left (driver side) door would not unlock in the morning. Temps were below freezing and ice was built up on the windows and body of the truck. The door did not unlock until after the I arrived at my destination, approx 30 min away. Once the truck was warmed up, the door was able to unlock. </t>
  </si>
  <si>
    <t xml:space="preserve">F-150 - 2019. Rear Left (driver side) door would not unlock in the morning. Temps were below freezing and ice was built up on the windows and body of the truck. The door did not unlock until after the I arrived at my destination, approx 30 min away. Once the truck was warmed up, the door was able to unlock. </t>
  </si>
  <si>
    <t>1FM5K7F89JG</t>
  </si>
  <si>
    <t xml:space="preserve">The passenger windshield trim piece blew off my vehicle on the interstate yesterday and caused the vehicle behind me to swerve to try to avoid it.   Looking through my rear view mirror, the driver appeared to lose control due to over correction. The driver avoided a collision and crash, but it looked hairy for a few moments.  The driver's side trim piece blew off my vehicle last year. After Googling, I see that this is a very common problem that should be addressed, in my opinion, with a recall due to safety. </t>
  </si>
  <si>
    <t xml:space="preserve">EXPLORER - 2018. The passenger windshield trim piece blew off my vehicle on the interstate yesterday and caused the vehicle behind me to swerve to try to avoid it.   Looking through my rear view mirror, the driver appeared to lose control due to over correction. The driver avoided a collision and crash, but it looked hairy for a few moments.  The driver's side trim piece blew off my vehicle last year. After Googling, I see that this is a very common problem that should be addressed, in my opinion, with a recall due to safety. </t>
  </si>
  <si>
    <t>1FMCU9DZ5LU</t>
  </si>
  <si>
    <t>The contact owns a 2020 Ford Escape. The contact stated that while entering the vehicle through the driver's side door, the door made an abnormal popping sound while being opened. The contact stated that the passengerâ€™s side front door also made the abnormal popping sound while being opened. The contact had taken the vehicle to a local dealer, where it was diagnosed the door welds were fracturing. The dealer determined that the driver's and front passengerâ€™s doors needed to be replaced. The vehicle was not repaired. The manufacturer was informed of the failure. The failure mileage was approximately 30,000.</t>
  </si>
  <si>
    <t>Fred Beans Ford of Boyertown</t>
  </si>
  <si>
    <t>ESCAPE - 2020. The contact owns a 2020 Ford Escape. The contact stated that while entering the vehicle through the driver's side door, the door made an abnormal popping sound while being opened. The contact stated that the passengerâ€™s side front door also made the abnormal popping sound while being opened. The contact had taken the vehicle to a local dealer, where it was diagnosed the door welds were fracturing. The dealer determined that the driver's and front passengerâ€™s doors needed to be replaced. The vehicle was not repaired. The manufacturer was informed of the failure. The failure mileage was approximately 30,000.</t>
  </si>
  <si>
    <t>1FMSK7DH5MG</t>
  </si>
  <si>
    <t xml:space="preserve">Front windshield cracked n has expanded along the very bottom in the dark black area n spread up into clear glass for no reason whatsoever. Never heard a rock or anything else hit. One day it just started a small looping crack. </t>
  </si>
  <si>
    <t xml:space="preserve">EXPLORER - 2021. Front windshield cracked n has expanded along the very bottom in the dark black area n spread up into clear glass for no reason whatsoever. Never heard a rock or anything else hit. One day it just started a small looping crack. </t>
  </si>
  <si>
    <t xml:space="preserve">LED headlights on new 21+Ford Bronco do not have enough heat to melt snow or ice that builds up on the headlights while traveling.  There are thousands of posts online from different drivers confirming this issue with winter weather.  The headlights become clogged with snow and visibility at night is reduced to an unsafe amount.  The headlights will have to be cleared manually, resulting in additional unsafe situations, and get filled back up again in under 10 min.  This has not been inspected by the manufacture for my vehicle - but should be recalled and replaced with heated headlamps of some sort.  The problem can be reproduced any time by anyone driving a Bronco in freezing rain or snow.  I have attached photos of other Broncos with this exact issue.  </t>
  </si>
  <si>
    <t>HEADLIGHTS | DESIGN / SNOW ACCUMULATION</t>
  </si>
  <si>
    <t xml:space="preserve">BRONCO - 2023. LED headlights on new 21+Ford Bronco do not have enough heat to melt snow or ice that builds up on the headlights while traveling.  There are thousands of posts online from different drivers confirming this issue with winter weather.  The headlights become clogged with snow and visibility at night is reduced to an unsafe amount.  The headlights will have to be cleared manually, resulting in additional unsafe situations, and get filled back up again in under 10 min.  This has not been inspected by the manufacture for my vehicle - but should be recalled and replaced with heated headlamps of some sort.  The problem can be reproduced any time by anyone driving a Bronco in freezing rain or snow.  I have attached photos of other Broncos with this exact issue.  </t>
  </si>
  <si>
    <t xml:space="preserve">The contact owns a 2022 Ford Bronco. The contact stated while driving in inclement snowy weather, snow became stuck to the front headlights. Due to the failure, visibility was obstructed while driving at night. The contact frequently pulled over and manually cleared the headlights of snow to resume driving with greater visibility. Neither the dealer nor the manufacturer was notified of the failure. The vehicle was not repaired. The failure mileage was approximately 700.  </t>
  </si>
  <si>
    <t xml:space="preserve">BRONCO - 2022. The contact owns a 2022 Ford Bronco. The contact stated while driving in inclement snowy weather, snow became stuck to the front headlights. Due to the failure, visibility was obstructed while driving at night. The contact frequently pulled over and manually cleared the headlights of snow to resume driving with greater visibility. Neither the dealer nor the manufacturer was notified of the failure. The vehicle was not repaired. The failure mileage was approximately 700.  </t>
  </si>
  <si>
    <t xml:space="preserve">Heard a cracking or popping when opening or closing front driver side door. Took our  2020 Ford Escape to Authorized Ford Dealership for routine service. While the vehicle was at the dealership we were told that the front drivers door would not close shut. The technician managed to "jimmy rig" the door to get it to close. The door temporary closes but now the drivers window will not operate. Was instructed to take the vehicle to the dealership owner's body shop but due to the mileage on the vehicle it was not recovered under warranty.  At the body shop we were asked if the car had been in an accident or if a strong wind had blown on the door. Neither applied. The car has not been in a single accident nor a strong wind pulled or pushed on the door. Was told that we would incur a cost of nearly $3,000, because the whole door would need to be replaced. Was told again that this was not covered by factory warranty.  On the estimate from the body shop they listed "t-boned" as reason for damage. We reached out to our extended warranty   and they wanted to talk to the body shop but the body shop refuses to work with the warranty company and only speak with our auto insurance.  We are in the process of looking for another body shop that might reach out to the warranty company to see if there is any chance this is covered. We contacted Ford Motor Company Customer Service and was told that there is not a recall on the defect and there was nothing they could do.  Research on the internet shows that this is not an isolated incident as it relates to the 2020 Ford Escape.      </t>
  </si>
  <si>
    <t xml:space="preserve">ESCAPE - 2020. Heard a cracking or popping when opening or closing front driver side door. Took our  2020 Ford Escape to Authorized Ford Dealership for routine service. While the vehicle was at the dealership we were told that the front drivers door would not close shut. The technician managed to "jimmy rig" the door to get it to close. The door temporary closes but now the drivers window will not operate. Was instructed to take the vehicle to the dealership owner's body shop but due to the mileage on the vehicle it was not recovered under warranty.  At the body shop we were asked if the car had been in an accident or if a strong wind had blown on the door. Neither applied. The car has not been in a single accident nor a strong wind pulled or pushed on the door. Was told that we would incur a cost of nearly $3,000, because the whole door would need to be replaced. Was told again that this was not covered by factory warranty.  On the estimate from the body shop they listed "t-boned" as reason for damage. We reached out to our extended warranty   and they wanted to talk to the body shop but the body shop refuses to work with the warranty company and only speak with our auto insurance.  We are in the process of looking for another body shop that might reach out to the warranty company to see if there is any chance this is covered. We contacted Ford Motor Company Customer Service and was told that there is not a recall on the defect and there was nothing they could do.  Research on the internet shows that this is not an isolated incident as it relates to the 2020 Ford Escape.      </t>
  </si>
  <si>
    <t>Windshield wiper speeds are extremely slow. and at times quit working.</t>
  </si>
  <si>
    <t>BRONCO - 2023. Windshield wiper speeds are extremely slow. and at times quit working.</t>
  </si>
  <si>
    <t xml:space="preserve">Door opens but will not latch and hold when you shut the door. </t>
  </si>
  <si>
    <t xml:space="preserve">F-150 - 2017. Door opens but will not latch and hold when you shut the door. </t>
  </si>
  <si>
    <t>Door check bracket is popping/clicking as I close &amp; open my drivers side door. Also the window can only roll down 25% of the way now because of the bracket failure</t>
  </si>
  <si>
    <t>ESCAPE - 2020. Door check bracket is popping/clicking as I close &amp; open my drivers side door. Also the window can only roll down 25% of the way now because of the bracket failure</t>
  </si>
  <si>
    <t>1FM5K7B80GG</t>
  </si>
  <si>
    <t>Today while driving on the highway, the windshield trim flew off at a high rate of speed. I am unsure as to which direction it went. The components that were holding it together have also cracked which worries me that it too will fly off. This is the second time that this has happened. We are now without any windshield trim on both sides of the vehicle.</t>
  </si>
  <si>
    <t>EXPLORER - 2016. Today while driving on the highway, the windshield trim flew off at a high rate of speed. I am unsure as to which direction it went. The components that were holding it together have also cracked which worries me that it too will fly off. This is the second time that this has happened. We are now without any windshield trim on both sides of the vehicle.</t>
  </si>
  <si>
    <t xml:space="preserve">The contact owns a 2020 Ford F-150. The contact stated that on several occasions while the vehicle was parked, the driver's and passengerâ€™s side door handles became stuck. The vehicle was not diagnosed or repaired. The manufacturer was notified of the failure. The failure mileage was unknown. </t>
  </si>
  <si>
    <t xml:space="preserve">F-150 - 2020. The contact owns a 2020 Ford F-150. The contact stated that on several occasions while the vehicle was parked, the driver's and passengerâ€™s side door handles became stuck. The vehicle was not diagnosed or repaired. The manufacturer was notified of the failure. The failure mileage was unknown. </t>
  </si>
  <si>
    <t xml:space="preserve">I own a 2020 Ford Escape. While entering the vehicle through the driver's side door, the door made an abnormal popping sound while being opened. The passengerâ€™s side front door also made the abnormal popping sound while being opened. I have been informed by my repair shop that the doors will need to be replaced. I took to my local dealership, Kindle Ford and they informed me that the vehicle is out of warranty as the mileage is at 40,000 miles. </t>
  </si>
  <si>
    <t xml:space="preserve">ESCAPE - 2020. I own a 2020 Ford Escape. While entering the vehicle through the driver's side door, the door made an abnormal popping sound while being opened. The passengerâ€™s side front door also made the abnormal popping sound while being opened. I have been informed by my repair shop that the doors will need to be replaced. I took to my local dealership, Kindle Ford and they informed me that the vehicle is out of warranty as the mileage is at 40,000 miles. </t>
  </si>
  <si>
    <t>The contact owns a 2020 Ford Escape. The contact stated that upon entering the vehicle, there was an abnormal popping sound coming from the driver's side door. The contact stated that the failure persisted and ultimately resulted in the driver's side door not latching closed properly. The vehicle was taken to the dealer, who diagnosed a failure with the door check arm attachment point. The vehicle was not repaired. After investigating the failure, the contact related the failure to NHTSA Action Number: PE23013 (Structure). The manufacturer was notified of the failure but referred the contact to the NHTSA Hotline for assistance. The failure mileage was 79,000.</t>
  </si>
  <si>
    <t>ESCAPE - 2020. The contact owns a 2020 Ford Escape. The contact stated that upon entering the vehicle, there was an abnormal popping sound coming from the driver's side door. The contact stated that the failure persisted and ultimately resulted in the driver's side door not latching closed properly. The vehicle was taken to the dealer, who diagnosed a failure with the door check arm attachment point. The vehicle was not repaired. After investigating the failure, the contact related the failure to NHTSA Action Number: PE23013 (Structure). The manufacturer was notified of the failure but referred the contact to the NHTSA Hotline for assistance. The failure mileage was 79,000.</t>
  </si>
  <si>
    <t xml:space="preserve">Opened the driver's door and heard a crunching sound and the door could not be opened all the way. Along with that the rear back window would not close and the driver's window went up slowly. Went to the dealership and they say it is a known problem, but they don't have any recalls about them so out of pocket it would cost me upwards of 2000 for the window regulators and 5,000 to replace the door which is a known problem.  </t>
  </si>
  <si>
    <t xml:space="preserve">ESCAPE - 2020. Opened the driver's door and heard a crunching sound and the door could not be opened all the way. Along with that the rear back window would not close and the driver's window went up slowly. Went to the dealership and they say it is a known problem, but they don't have any recalls about them so out of pocket it would cost me upwards of 2000 for the window regulators and 5,000 to replace the door which is a known problem.  </t>
  </si>
  <si>
    <t xml:space="preserve">My car is what is being investigated under PE23013.  The welds on my driver door have come undone. </t>
  </si>
  <si>
    <t xml:space="preserve">ESCAPE - 2020. My car is what is being investigated under PE23013.  The welds on my driver door have come undone. </t>
  </si>
  <si>
    <t>1FMCU0G6XNU</t>
  </si>
  <si>
    <t>The brackets in the driver side door are broken Iâ€™m passed the bumper to bumper warranty therefore Ford wonâ€™t cover it</t>
  </si>
  <si>
    <t>ESCAPE - 2022. The brackets in the driver side door are broken Iâ€™m passed the bumper to bumper warranty therefore Ford wonâ€™t cover it</t>
  </si>
  <si>
    <t>1FTEW1E83HK</t>
  </si>
  <si>
    <t xml:space="preserve">When I use the brakes, the doors open and passengers fall on the roadway. Then get struck by passing vehicles. It hurts when getti ng run over. Plus it sucks when the doors open randomly in traffic. </t>
  </si>
  <si>
    <t xml:space="preserve">F-150 - 2017. When I use the brakes, the doors open and passengers fall on the roadway. Then get struck by passing vehicles. It hurts when getti ng run over. Plus it sucks when the doors open randomly in traffic. </t>
  </si>
  <si>
    <t xml:space="preserve">Door lock fails. I have to climb out windows to exit vehicle in an emergency. The locks are frozen. </t>
  </si>
  <si>
    <t xml:space="preserve">F-150 - 2017. Door lock fails. I have to climb out windows to exit vehicle in an emergency. The locks are frozen. </t>
  </si>
  <si>
    <t xml:space="preserve">This is the 6th winter I have had my truck. Every winter, the door locks freeze to the point the doors won't close. I have called ford, they have replaced the door locks. The problem still persists. I went to warm them up with a torch today to get them working again. I left and once again the door flew open under braking. I have called ford on this, they need to fix it before something really bad happens. This has happened at least once every winter. I am afraid to drive the thing when it freezes for fear of the doors flying open.   the only warning lamp happens once the door is open. It won't go into gear. That's great and all but it doesn't let me know when the door may be compromised due to freezing.   The dealer and ford have both confirmed this a known problem. I believe there was even a recall. They replaced all my door locks. The problem still persists.   I believe this is a huge safety risk. Alls it take is for one person not wearing their seatbelt to make a right hand turn. If the door swings open, they very well could fall out and possibly get run over and even worse send a 5,000 pound unmanned vehicle into who knows what. </t>
  </si>
  <si>
    <t xml:space="preserve">F-150 - 2018. This is the 6th winter I have had my truck. Every winter, the door locks freeze to the point the doors won't close. I have called ford, they have replaced the door locks. The problem still persists. I went to warm them up with a torch today to get them working again. I left and once again the door flew open under braking. I have called ford on this, they need to fix it before something really bad happens. This has happened at least once every winter. I am afraid to drive the thing when it freezes for fear of the doors flying open.   the only warning lamp happens once the door is open. It won't go into gear. That's great and all but it doesn't let me know when the door may be compromised due to freezing.   The dealer and ford have both confirmed this a known problem. I believe there was even a recall. They replaced all my door locks. The problem still persists.   I believe this is a huge safety risk. Alls it take is for one person not wearing their seatbelt to make a right hand turn. If the door swings open, they very well could fall out and possibly get run over and even worse send a 5,000 pound unmanned vehicle into who knows what. </t>
  </si>
  <si>
    <t xml:space="preserve">I was driving on the freeway when one of my A pillers flew off and cause the person behind me to loose control of their car. About 5 min later the other a piller flew off almost causing an accident with a semi and trailer. </t>
  </si>
  <si>
    <t xml:space="preserve">EXPLORER - 2018. I was driving on the freeway when one of my A pillers flew off and cause the person behind me to loose control of their car. About 5 min later the other a piller flew off almost causing an accident with a semi and trailer. </t>
  </si>
  <si>
    <t>1FM5K8F81HG</t>
  </si>
  <si>
    <t xml:space="preserve">When I was driving down the highway at a normal speed (65 mph) the passenger side windshield trim piece detached from my vehicle. I was not able to confirm that the piece of trim was the origin of the noice. I was not able to determine that until I reached my destination. This is a large trim piece and I could imagine it could cause damage to vehicles behind either to their vehicles or their tires. I will be taking the vehicle into the dealership to have the area with the missing trim inspected. It has not been inspected by police or insurance. There were no warning lights, sounds, or any indication that the piece was about to fail. </t>
  </si>
  <si>
    <t xml:space="preserve">EXPLORER - 2017. When I was driving down the highway at a normal speed (65 mph) the passenger side windshield trim piece detached from my vehicle. I was not able to confirm that the piece of trim was the origin of the noice. I was not able to determine that until I reached my destination. This is a large trim piece and I could imagine it could cause damage to vehicles behind either to their vehicles or their tires. I will be taking the vehicle into the dealership to have the area with the missing trim inspected. It has not been inspected by police or insurance. There were no warning lights, sounds, or any indication that the piece was about to fail. </t>
  </si>
  <si>
    <t xml:space="preserve">It seems like this is a common occurrence especially with this particular vehicle. The low beam LED headlight bulbs keep on breaking resulting in no headlights. These bulbs are expensive and it is such a headache replacing them so often. This should not be the case, but it is. </t>
  </si>
  <si>
    <t xml:space="preserve">ESCAPE - 2017. It seems like this is a common occurrence especially with this particular vehicle. The low beam LED headlight bulbs keep on breaking resulting in no headlights. These bulbs are expensive and it is such a headache replacing them so often. This should not be the case, but it is. </t>
  </si>
  <si>
    <t>1FAHP2MK3DG</t>
  </si>
  <si>
    <t xml:space="preserve">Please allow submission of additional information regarding issues with my 2013 Ford Taurus Police Interceptor. As stated on the previous complaint filed on 1/9/2024, I got my car service at AutoNation Ford Service Center on 12/16/2023, and I brought it back to the service center on Saturday, 12/23/2023 because of the carâ€™s poor performance and engine had laminated on 12/17/2023. Issues such as: exhaust system, fuel system, the driver exterior door handle is loose, and seat belt gets jammed. </t>
  </si>
  <si>
    <t xml:space="preserve">TAURUS - 2013. Please allow submission of additional information regarding issues with my 2013 Ford Taurus Police Interceptor. As stated on the previous complaint filed on 1/9/2024, I got my car service at AutoNation Ford Service Center on 12/16/2023, and I brought it back to the service center on Saturday, 12/23/2023 because of the carâ€™s poor performance and engine had laminated on 12/17/2023. Issues such as: exhaust system, fuel system, the driver exterior door handle is loose, and seat belt gets jammed. </t>
  </si>
  <si>
    <t>1FTEX1CP4GK</t>
  </si>
  <si>
    <t>Driver side door would not close after opening assuming due to frigid temperatures. Had to hold door closed in transit.</t>
  </si>
  <si>
    <t>F-150 - 2016. Driver side door would not close after opening assuming due to frigid temperatures. Had to hold door closed in transit.</t>
  </si>
  <si>
    <t>head lights go out while driving at night hi or low beam auto  or manual it does not make any diff .</t>
  </si>
  <si>
    <t>EDGE - 2011. head lights go out while driving at night hi or low beam auto  or manual it does not make any diff .</t>
  </si>
  <si>
    <t xml:space="preserve">Driving from church with grandchildren in back seat and drivers side rear door came open on its own. Took several attempts to get it to latch back. Now door will not open. </t>
  </si>
  <si>
    <t xml:space="preserve">F-150 - 2017. Driving from church with grandchildren in back seat and drivers side rear door came open on its own. Took several attempts to get it to latch back. Now door will not open. </t>
  </si>
  <si>
    <t xml:space="preserve">Drivers side Front door pops when you open or close it drivers side window wonâ€™t let down all the way lift gate doesnâ€™t work most of the time but the most scary issue is riding down the road radio screen will read turn engine on or shut off to save battery this car is only 3 years old I shouldnâ€™t have these kind of issues </t>
  </si>
  <si>
    <t xml:space="preserve">ESCAPE - 2020. Drivers side Front door pops when you open or close it drivers side window wonâ€™t let down all the way lift gate doesnâ€™t work most of the time but the most scary issue is riding down the road radio screen will read turn engine on or shut off to save battery this car is only 3 years old I shouldnâ€™t have these kind of issues </t>
  </si>
  <si>
    <t>1FTEW1E56KK</t>
  </si>
  <si>
    <t>On Sunday Jan [XXX], I had to drive 40min to the Hospital in Oconomowoc to pick up my daughter from ER, when leaving as I was backing out of the parking spot the back window bowed outward and shattered.  Glass flew everywhere both inside the truck and outward.  It was very cold in Wisconsin - but the vehicle was more than warm, and the back entire window just shattered.  Luckily no one was in the back seat, or they would have been seriously cut by some of the small shards of glass that came into the vehicle.  There was no damage to the rear window prior, and it basically exploded for no apparent reason.  It does appear Ford has been aware of this but has not placed a recall.  I have tried to contact a dealer to find out if this is covered under my extended warranty but cannot seem to get ahold of just the service department to discuss further.  I think Ford needs to take more responsibility for these vehicles, I have never seen anything like this in my life.  This is a 2019 Ford F150 Lariat with heated defroster and slide window that exploded without cause or fault of owner.  I have filed a claim with my insurance company, but it's considered a glass issue and they don't usually send out an adjuster for glass- and based on deductible would be out of pocket cost for me when I feel this is a defective issue ford should be addressing.  I do have an large amount of photos, but it wont let me upload all of them. INFORMATION REDACTED PURSUANT TO THE FREEDOM OF INFORMATION ACT (FOIA), 5 U.S.C. 552(B)(6)</t>
  </si>
  <si>
    <t>F-150 - 2019. On Sunday Jan [XXX], I had to drive 40min to the Hospital in Oconomowoc to pick up my daughter from ER, when leaving as I was backing out of the parking spot the back window bowed outward and shattered.  Glass flew everywhere both inside the truck and outward.  It was very cold in Wisconsin - but the vehicle was more than warm, and the back entire window just shattered.  Luckily no one was in the back seat, or they would have been seriously cut by some of the small shards of glass that came into the vehicle.  There was no damage to the rear window prior, and it basically exploded for no apparent reason.  It does appear Ford has been aware of this but has not placed a recall.  I have tried to contact a dealer to find out if this is covered under my extended warranty but cannot seem to get ahold of just the service department to discuss further.  I think Ford needs to take more responsibility for these vehicles, I have never seen anything like this in my life.  This is a 2019 Ford F150 Lariat with heated defroster and slide window that exploded without cause or fault of owner.  I have filed a claim with my insurance company, but it's considered a glass issue and they don't usually send out an adjuster for glass- and based on deductible would be out of pocket cost for me when I feel this is a defective issue ford should be addressing.  I do have an large amount of photos, but it wont let me upload all of them. INFORMATION REDACTED PURSUANT TO THE FREEDOM OF INFORMATION ACT (FOIA), 5 U.S.C. 552(B)(6)</t>
  </si>
  <si>
    <t xml:space="preserve">Approximately 1/4/2024 The front drivers side door is broken. The bolts broke off on the inside.I had no prior warning,  I went to open my door and a huge clunk sound happened and it was difficult to open , there was friction ,opening it all the way is causing friction and I donâ€™t want the door to fall off.  Also itâ€™s causing the automatic window not to work now , that only is opening half way .  I took it to the dealer to assess the problem and itâ€™s the left door asy , I looked this up online and itâ€™s stating Ford is aware of this problem but still hasnâ€™t issued a recall. I do not want my door to fall off , especially if Iâ€™m driving and this happened . This is also a huge financial burden on anyone , please can you help with  this situation . Thank you </t>
  </si>
  <si>
    <t xml:space="preserve">ESCAPE - 2020. Approximately 1/4/2024 The front drivers side door is broken. The bolts broke off on the inside.I had no prior warning,  I went to open my door and a huge clunk sound happened and it was difficult to open , there was friction ,opening it all the way is causing friction and I donâ€™t want the door to fall off.  Also itâ€™s causing the automatic window not to work now , that only is opening half way .  I took it to the dealer to assess the problem and itâ€™s the left door asy , I looked this up online and itâ€™s stating Ford is aware of this problem but still hasnâ€™t issued a recall. I do not want my door to fall off , especially if Iâ€™m driving and this happened . This is also a huge financial burden on anyone , please can you help with  this situation . Thank you </t>
  </si>
  <si>
    <t>drivers side front door. Welds are broken. Ford dealership says they are not equipped to repair</t>
  </si>
  <si>
    <t>ESCAPE - 2020. drivers side front door. Welds are broken. Ford dealership says they are not equipped to repair</t>
  </si>
  <si>
    <t>I had the recall repaired on my 2017 F150 in 2022, for the freezing door latches not latching and letting the door stay closed. I did have issues with it in â€™23 but it was only once or twice and I didnâ€™t do anything about it. I had issues with the latching again this winter (Jan. 2024) and had a new problem where the door would not UNLOCK and  just brought it into Ford to maybe have them do a recall fix on latches again on it but they said there is nothing they can do. It is our only vehicle right now and my wife is currently pregnant and my main concern is us needing to leave in an emergency and not being able to get the doors open because of the locks or then having them not able to stay shut cause the latches wonâ€™t work.</t>
  </si>
  <si>
    <t>F-150 - 2017. I had the recall repaired on my 2017 F150 in 2022, for the freezing door latches not latching and letting the door stay closed. I did have issues with it in â€™23 but it was only once or twice and I didnâ€™t do anything about it. I had issues with the latching again this winter (Jan. 2024) and had a new problem where the door would not UNLOCK and  just brought it into Ford to maybe have them do a recall fix on latches again on it but they said there is nothing they can do. It is our only vehicle right now and my wife is currently pregnant and my main concern is us needing to leave in an emergency and not being able to get the doors open because of the locks or then having them not able to stay shut cause the latches wonâ€™t work.</t>
  </si>
  <si>
    <t>1FMSK8DH8MG</t>
  </si>
  <si>
    <t>FELT LINER ON THE BOTTOM OF VEHICLE HAS COME OFF WHILE DRIVING 3X. IN SNOW AND RAIN WITH FREEZING TEMPERATURES THE FELT LINER GETS WET AND HEAVY AND TIED UP IN THE TIRES. THE DESIGN AS WELL AS THE BOLTS CONTINUOUSLY FAIL.</t>
  </si>
  <si>
    <t>UNDERBODY TRIM | LOOSE / DETACHED</t>
  </si>
  <si>
    <t>EXPLORER - 2021. FELT LINER ON THE BOTTOM OF VEHICLE HAS COME OFF WHILE DRIVING 3X. IN SNOW AND RAIN WITH FREEZING TEMPERATURES THE FELT LINER GETS WET AND HEAVY AND TIED UP IN THE TIRES. THE DESIGN AS WELL AS THE BOLTS CONTINUOUSLY FAIL.</t>
  </si>
  <si>
    <t>The door hinge on the driver side of my 2020 Ford escape snapped causing damage to my window. The spot welds broke. Even though Ford is aware that this is an ongoing problem with this make and model and I pay for an extended warranty. They refused to cover this and are telling me I have to pay for it out of pocket. This door hinge broke about a month ago and I called Ford and they told me that they would not cover it at all. I even called corporate office for Ford and they told me they would not cover it upon bringing my vehicle to formula Ford in Rutland Vermont to have inspected. They refuse to inspect my car, took it to a body shop to have an estimate provided to me and said that they might be able to have Ford cover it upon getting the estimate and contacting ford They refused to pay for it repair and will not inspect my car . I feel that this is unfair since itâ€™s nothing I did to break this door. Itâ€™s just really crappy craftsmanship.</t>
  </si>
  <si>
    <t>ESCAPE - 2020. The door hinge on the driver side of my 2020 Ford escape snapped causing damage to my window. The spot welds broke. Even though Ford is aware that this is an ongoing problem with this make and model and I pay for an extended warranty. They refused to cover this and are telling me I have to pay for it out of pocket. This door hinge broke about a month ago and I called Ford and they told me that they would not cover it at all. I even called corporate office for Ford and they told me they would not cover it upon bringing my vehicle to formula Ford in Rutland Vermont to have inspected. They refuse to inspect my car, took it to a body shop to have an estimate provided to me and said that they might be able to have Ford cover it upon getting the estimate and contacting ford They refused to pay for it repair and will not inspect my car . I feel that this is unfair since itâ€™s nothing I did to break this door. Itâ€™s just really crappy craftsmanship.</t>
  </si>
  <si>
    <t>The rear windshield shattered as I was driving. I did not hit anything, nor did anything hit the rear window. The temperature is -3. I had the defroster on and think the extreme cold mixed with the defroster caused the window to shatter. Is the glass faulty? Or the defroster?</t>
  </si>
  <si>
    <t>EXPLORER - 2021. The rear windshield shattered as I was driving. I did not hit anything, nor did anything hit the rear window. The temperature is -3. I had the defroster on and think the extreme cold mixed with the defroster caused the window to shatter. Is the glass faulty? Or the defroster?</t>
  </si>
  <si>
    <t xml:space="preserve">     2020 Ford Escape has a broken spot weld in the drivers door. First the door would stick when opening and closing then it would not close. This cost us a tow to the dealership and from there to a collision shop. My warranty ran out on Feb. 27 this occurred in April on Easter Sunday. I contacted Ford support about the matter, several times, and wrote letters to the Ford Corporation because  the cost of this repair should not fall on me this is a known problem to Ford. I have a copy of the paper work that Ford sent out to repair shops detailing the problem. This defect happened in the factory it was not caused by me. In  order to close the driver's door I could only roll  my window down a few inches. Every time I went to a drive through I had to open my door to do business, rain or shin and embarrassing.  I asked the repair shop to help me with the window issue so they removed a part in the door. Now I have to hang on to the door when opening because it will fly open. This defect is a Ford defect and the consumer should not be held responsible. Since my car went to the shop they have had many others come in with same problem, if they are still  under warranty door is paid for. But not mine! We even bought the EasyCare to cover future car trouble and guess what the inside of door not covered. I have notes and letters to show my attempt to get Ford to own up to their mistake They can afford it more than me.</t>
  </si>
  <si>
    <t>ESCAPE - 2020.      2020 Ford Escape has a broken spot weld in the drivers door. First the door would stick when opening and closing then it would not close. This cost us a tow to the dealership and from there to a collision shop. My warranty ran out on Feb. 27 this occurred in April on Easter Sunday. I contacted Ford support about the matter, several times, and wrote letters to the Ford Corporation because  the cost of this repair should not fall on me this is a known problem to Ford. I have a copy of the paper work that Ford sent out to repair shops detailing the problem. This defect happened in the factory it was not caused by me. In  order to close the driver's door I could only roll  my window down a few inches. Every time I went to a drive through I had to open my door to do business, rain or shin and embarrassing.  I asked the repair shop to help me with the window issue so they removed a part in the door. Now I have to hang on to the door when opening because it will fly open. This defect is a Ford defect and the consumer should not be held responsible. Since my car went to the shop they have had many others come in with same problem, if they are still  under warranty door is paid for. But not mine! We even bought the EasyCare to cover future car trouble and guess what the inside of door not covered. I have notes and letters to show my attempt to get Ford to own up to their mistake They can afford it more than me.</t>
  </si>
  <si>
    <t>3FADP4EJXCM</t>
  </si>
  <si>
    <t>The contact owns a 2012 Ford Fiesta. The contact stated while driving 70 MPH, the low-beam headlights became inoperable. There were no warning lights illuminated. Additionally, the USB port was inoperable. The vehicle was taken to the dealer and was diagnosed with corrosion and a fractured pin. The vehicle was not repaired. The manufacturer was made aware of the failure. The approximate failure mileage was 91,000.</t>
  </si>
  <si>
    <t>Tom Wood Ford</t>
  </si>
  <si>
    <t>FIESTA - 2012. The contact owns a 2012 Ford Fiesta. The contact stated while driving 70 MPH, the low-beam headlights became inoperable. There were no warning lights illuminated. Additionally, the USB port was inoperable. The vehicle was taken to the dealer and was diagnosed with corrosion and a fractured pin. The vehicle was not repaired. The manufacturer was made aware of the failure. The approximate failure mileage was 91,000.</t>
  </si>
  <si>
    <t>The contact owns a 2017 Ford F-250. The contact stated that during cold weather conditions, the locking mechanisms on all four doors malfunctioned and the doors would not latch and remain securely closed. The vehicle was taken to the local dealer who diagnosed that the locking mechanisms were faulty and needed to be replaced. The vehicle was not repaired. The manufacturer was notified of the failure, but no assistance was offered. The contact stated that the vehicle was previously serviced under a Manufacturers Customer Satisfaction program due to the failure. The failure mileage was 40,000.</t>
  </si>
  <si>
    <t>UNNAMED DEALER</t>
  </si>
  <si>
    <t>F-250 - 2017. The contact owns a 2017 Ford F-250. The contact stated that during cold weather conditions, the locking mechanisms on all four doors malfunctioned and the doors would not latch and remain securely closed. The vehicle was taken to the local dealer who diagnosed that the locking mechanisms were faulty and needed to be replaced. The vehicle was not repaired. The manufacturer was notified of the failure, but no assistance was offered. The contact stated that the vehicle was previously serviced under a Manufacturers Customer Satisfaction program due to the failure. The failure mileage was 40,000.</t>
  </si>
  <si>
    <t>The contact owns a 2019 Ford F-150. The contact stated that while driving at an undisclosed speed, the driver's side front door inadvertently opened and failed to latch properly. No warning lights were illuminated. The vehicle was not taken to the dealer. The manufacturer was made aware of the failure. The contact related the failure to Customer Satisfaction Program: 19N06 (Door Latch Freezing Concerns) however, the VIN was not included. The failure mileage was approximately 45,750.</t>
  </si>
  <si>
    <t>F-150 - 2019. The contact owns a 2019 Ford F-150. The contact stated that while driving at an undisclosed speed, the driver's side front door inadvertently opened and failed to latch properly. No warning lights were illuminated. The vehicle was not taken to the dealer. The manufacturer was made aware of the failure. The contact related the failure to Customer Satisfaction Program: 19N06 (Door Latch Freezing Concerns) however, the VIN was not included. The failure mileage was approximately 45,750.</t>
  </si>
  <si>
    <t>NM0LS7E72F1</t>
  </si>
  <si>
    <t xml:space="preserve">The contact owns a 2015 Ford Transit Connect. The contact stated that while attempting to close the driver's side door, the door failed to latch securely. No warning lights were illuminated. The vehicle was not taken to the dealer or an independent mechanic. The vehicle was not repaired. After investigating the failure, the contact related the failure to NHTSA Campaign Number: 23V502000 (Latches/Locks/Linkage). The VIN was included but parts were not yet available. The manufacturer was not notified of the failure. The failure mileage was unknown. VIN tool confirms parts not available. </t>
  </si>
  <si>
    <t xml:space="preserve">TRANSIT CONNECT - 2015. The contact owns a 2015 Ford Transit Connect. The contact stated that while attempting to close the driver's side door, the door failed to latch securely. No warning lights were illuminated. The vehicle was not taken to the dealer or an independent mechanic. The vehicle was not repaired. After investigating the failure, the contact related the failure to NHTSA Campaign Number: 23V502000 (Latches/Locks/Linkage). The VIN was included but parts were not yet available. The manufacturer was not notified of the failure. The failure mileage was unknown. VIN tool confirms parts not available. </t>
  </si>
  <si>
    <t>While driving in temperatures 20 degrees F or below the wind shield wipers function and wipe but the fluid does not squirt out. It has created issues of extreme reduced visibility because of the smearing with no fluid.  The vehicle is undrivable on a cold sunny day or dark night.  In warmer temperatures the wipers wipe and squirt fluid adequately. Issue can easily be reproduced with low temperature weather. The issue has not been inspected by dealer or other 3rd party.  Vehicle is available upon request.</t>
  </si>
  <si>
    <t>BRONCO - 2022. While driving in temperatures 20 degrees F or below the wind shield wipers function and wipe but the fluid does not squirt out. It has created issues of extreme reduced visibility because of the smearing with no fluid.  The vehicle is undrivable on a cold sunny day or dark night.  In warmer temperatures the wipers wipe and squirt fluid adequately. Issue can easily be reproduced with low temperature weather. The issue has not been inspected by dealer or other 3rd party.  Vehicle is available upon request.</t>
  </si>
  <si>
    <t xml:space="preserve">The driver side door of my 2020 Ford Escape is making a popping noise as the door opens and closes.  I have researched that this may be caused by cracks or broken spot welds in the left front door at the check arm attachment point in the door assembly. </t>
  </si>
  <si>
    <t xml:space="preserve">ESCAPE - 2020. The driver side door of my 2020 Ford Escape is making a popping noise as the door opens and closes.  I have researched that this may be caused by cracks or broken spot welds in the left front door at the check arm attachment point in the door assembly. </t>
  </si>
  <si>
    <t>My vehicle is one of the 2020 Ford Escapes with the broken spot welds on the door control arm. I can no longer operate the driver-side window and Ford wants $2500 to replace the door.</t>
  </si>
  <si>
    <t>ESCAPE - 2020. My vehicle is one of the 2020 Ford Escapes with the broken spot welds on the door control arm. I can no longer operate the driver-side window and Ford wants $2500 to replace the door.</t>
  </si>
  <si>
    <t>2FMDK3GC3AB</t>
  </si>
  <si>
    <t xml:space="preserve">My car has a faulty latch system in the driver side door. My door is completely shut however the warning light for an open door stays on and I am unable to lock my car while driving as this light stays on. This is also causing my lights to stay on as well. This is a safety concern because I have 2 children and I cannot lock my doors from the inside of my car while the car is in motion. I hit the lock button and since my car is showing that there is an open door, they immediately unlock and stay that way, which is a safety issue not only for myself but my children as well. Iâ€™ve had this issue for a couple of years now and went online and  saw that several other ford edge owners have had the same problem. </t>
  </si>
  <si>
    <t xml:space="preserve">EDGE - 2010. My car has a faulty latch system in the driver side door. My door is completely shut however the warning light for an open door stays on and I am unable to lock my car while driving as this light stays on. This is also causing my lights to stay on as well. This is a safety concern because I have 2 children and I cannot lock my doors from the inside of my car while the car is in motion. I hit the lock button and since my car is showing that there is an open door, they immediately unlock and stay that way, which is a safety issue not only for myself but my children as well. Iâ€™ve had this issue for a couple of years now and went online and  saw that several other ford edge owners have had the same problem. </t>
  </si>
  <si>
    <t xml:space="preserve">The front driver's and passenger side wheel well liner is hanging down on my tires. They constantly rub against tires and on driver side it has created a hole in liner. I feel they will eventually detach from wheel well and damage my vehicle or possibly someone else's vehicle.  I am afraid it could also fall off in traffic and cause an accident. When I turn my steering wheel the scrubs on liner as well. </t>
  </si>
  <si>
    <t>WHEEL WELL LINER | LOOSE / DETACHED</t>
  </si>
  <si>
    <t xml:space="preserve">EXPLORER - 2020. The front driver's and passenger side wheel well liner is hanging down on my tires. They constantly rub against tires and on driver side it has created a hole in liner. I feel they will eventually detach from wheel well and damage my vehicle or possibly someone else's vehicle.  I am afraid it could also fall off in traffic and cause an accident. When I turn my steering wheel the scrubs on liner as well. </t>
  </si>
  <si>
    <t>Door Hinge spot welds broken on the check arm moving freely causing loud noise in the driver door making it hard to operate and won't allow the window to roll down.</t>
  </si>
  <si>
    <t>ESCAPE - 2020. Door Hinge spot welds broken on the check arm moving freely causing loud noise in the driver door making it hard to operate and won't allow the window to roll down.</t>
  </si>
  <si>
    <t>1FTFX1E51JF</t>
  </si>
  <si>
    <t xml:space="preserve">Doors keep freezing and they won't stay shut when you drive if it gets below 25 degrees </t>
  </si>
  <si>
    <t xml:space="preserve">F-150 - 2018. Doors keep freezing and they won't stay shut when you drive if it gets below 25 degrees </t>
  </si>
  <si>
    <t>1FMCU0F75KU</t>
  </si>
  <si>
    <t>The contact owns a 2019 Ford Escape. The contact stated that while the vehicle was parked, he observed that the rear door latch was separating from the door panel. The contact stated that the door was able to open, close, and lock as needed. The vehicle was taken to a dealer where it was determined that the door assembly needed to be replaced. The vehicle was not repaired. The manufacturer was notified of the failure and opened a case. The failure mileage was 57,598.</t>
  </si>
  <si>
    <t>Mission Ford of Dearborn</t>
  </si>
  <si>
    <t>ESCAPE - 2019. The contact owns a 2019 Ford Escape. The contact stated that while the vehicle was parked, he observed that the rear door latch was separating from the door panel. The contact stated that the door was able to open, close, and lock as needed. The vehicle was taken to a dealer where it was determined that the door assembly needed to be replaced. The vehicle was not repaired. The manufacturer was notified of the failure and opened a case. The failure mileage was 57,598.</t>
  </si>
  <si>
    <t>1FT8W2BT6LE</t>
  </si>
  <si>
    <t xml:space="preserve"> [XXX] watch?v=4QLrqlCd3c0 * This video is about the South Texas taillight theft rings that local Ford Dealers are aware of and not notifying the customers to protect their property.  The Tail lights only take 30 to 45 seconds to steal  and cost between $3,500.00 to $4,200.00 to buy plus install and coding.  They are in shortage according to local Ford dealer because of the thefts.  So, you have to go out to Facebook Market Place and buy your lights back from a host of characters reselling these lights.  The consumers are out a lot of money and time dealing with , body shop,  insurance company, and a host of characters.  It's the next Ford part theft ring that cost folks money they cannot  spare ....This is BS Ford Motor and Dealers!!!!!.  The thieves  easily bypass the alarm because of Ford's design that allows tailgate to be open from inside after easily removing inspection cover (4 screws) and remove the lights in 30 seconds (two screws per tail light).  The theft of the Tail Lights makes the truck undriveable.  The Ford Light Theft is so bad that there are a shortage of lights and Body Shop long lead-times if you try and order and install through Ford Body Shop.  Could be all corrected if factory alarm would go off when tail gate drops after being set and using $10.00 worth of anti theft screws.  Ford is not notifying F150/f250 customers when they know this is happening.  Cost to consumer $4,500 to $5,000.00 and months of waiting for your truck.  The thieves are advertising the lights on Facebook Market Place and E-Bay Motors. * This is a circus that Ford can stop by fixing a alarm system and using anti thief fasteners.     INFORMATION REDACTED PURSUANT TO THE FREEDOM OF INFORMATION ACT (FOIA), 5 U.S.C. 552(B)(6)</t>
  </si>
  <si>
    <t>TAIL LIGHT | DESIGN / EASY TO STEAL</t>
  </si>
  <si>
    <t>F-250 - 2020.  [XXX] watch?v=4QLrqlCd3c0 * This video is about the South Texas taillight theft rings that local Ford Dealers are aware of and not notifying the customers to protect their property.  The Tail lights only take 30 to 45 seconds to steal  and cost between $3,500.00 to $4,200.00 to buy plus install and coding.  They are in shortage according to local Ford dealer because of the thefts.  So, you have to go out to Facebook Market Place and buy your lights back from a host of characters reselling these lights.  The consumers are out a lot of money and time dealing with , body shop,  insurance company, and a host of characters.  It's the next Ford part theft ring that cost folks money they cannot  spare ....This is BS Ford Motor and Dealers!!!!!.  The thieves  easily bypass the alarm because of Ford's design that allows tailgate to be open from inside after easily removing inspection cover (4 screws) and remove the lights in 30 seconds (two screws per tail light).  The theft of the Tail Lights makes the truck undriveable.  The Ford Light Theft is so bad that there are a shortage of lights and Body Shop long lead-times if you try and order and install through Ford Body Shop.  Could be all corrected if factory alarm would go off when tail gate drops after being set and using $10.00 worth of anti theft screws.  Ford is not notifying F150/f250 customers when they know this is happening.  Cost to consumer $4,500 to $5,000.00 and months of waiting for your truck.  The thieves are advertising the lights on Facebook Market Place and E-Bay Motors. * This is a circus that Ford can stop by fixing a alarm system and using anti thief fasteners.     INFORMATION REDACTED PURSUANT TO THE FREEDOM OF INFORMATION ACT (FOIA), 5 U.S.C. 552(B)(6)</t>
  </si>
  <si>
    <t>when the temp outside is below freezing the driver-side door will not latch shut and the doors will not lock.</t>
  </si>
  <si>
    <t>F-150 - 2018. when the temp outside is below freezing the driver-side door will not latch shut and the doors will not lock.</t>
  </si>
  <si>
    <t>1FM5K8FH0GG</t>
  </si>
  <si>
    <t>The cowling where the windshield wipers are attached is falling apart this caused the pillar molding bracket to blow off on I-95 may have struck another vehicle. The ford dealer estimated it would cost $1223.72 to repair.</t>
  </si>
  <si>
    <t>EXPLORER - 2016. The cowling where the windshield wipers are attached is falling apart this caused the pillar molding bracket to blow off on I-95 may have struck another vehicle. The ford dealer estimated it would cost $1223.72 to repair.</t>
  </si>
  <si>
    <t xml:space="preserve">Front passenger door latch is inoperable from inside in cold weather (below freezing) preventing egress of front passenger without a seperate person opening door from outside vehicle.  </t>
  </si>
  <si>
    <t xml:space="preserve">EXPEDITION - 2020. Front passenger door latch is inoperable from inside in cold weather (below freezing) preventing egress of front passenger without a seperate person opening door from outside vehicle.  </t>
  </si>
  <si>
    <t>The contact owns a 2018 Ford F-150. The contact stated that upon entering the vehicle, the contact became aware that the driver's and passenger's doors had failed to latch securely. The door ajar warning light was illuminated. The vehicle was taken to the dealer, who diagnosed a failure with the door check arm attachment point. The vehicle was repaired, but the failure reoccurred. The manufacturer was notified of the failure but referred the contact to the NHTSA Hotline for assistance. The failure mileage was 42,000. The VIN was unavailable.</t>
  </si>
  <si>
    <t>Mountaineer Ford</t>
  </si>
  <si>
    <t>F-150 - 2018. The contact owns a 2018 Ford F-150. The contact stated that upon entering the vehicle, the contact became aware that the driver's and passenger's doors had failed to latch securely. The door ajar warning light was illuminated. The vehicle was taken to the dealer, who diagnosed a failure with the door check arm attachment point. The vehicle was repaired, but the failure reoccurred. The manufacturer was notified of the failure but referred the contact to the NHTSA Hotline for assistance. The failure mileage was 42,000. The VIN was unavailable.</t>
  </si>
  <si>
    <t>Car was parked and windshield cracked from driver side over half the windshield. No damage indicators.</t>
  </si>
  <si>
    <t>BRONCO SPORT - 2022. Car was parked and windshield cracked from driver side over half the windshield. No damage indicators.</t>
  </si>
  <si>
    <t xml:space="preserve">Driver's side door hinge is loose, making cracking sounds and hard to close. Also affecting the window operation - doesn't allow window to be rolled up. </t>
  </si>
  <si>
    <t xml:space="preserve">ESCAPE - 2020. Driver's side door hinge is loose, making cracking sounds and hard to close. Also affecting the window operation - doesn't allow window to be rolled up. </t>
  </si>
  <si>
    <t>3FMCR9C63NR</t>
  </si>
  <si>
    <t xml:space="preserve">I got in my car to find a 12â€ long crack in the windshield. Upon inspection, I noticed a small chip in the top black part of the windshield that appears to have caused the crack. I had driven it the previous day and was not aware anything had hit the windshield. It has been extremely cold and the vehicle was exposed to snow. The crack is so large that it impedes the drivers line of sight and cannot be repaired. The windshield needs to be replaced and the ADAS needs recalibration. Clearly the part is faulty or the design is faulty, but this windshield is impacting safe driving.  </t>
  </si>
  <si>
    <t xml:space="preserve">BRONCO SPORT - 2022. I got in my car to find a 12â€ long crack in the windshield. Upon inspection, I noticed a small chip in the top black part of the windshield that appears to have caused the crack. I had driven it the previous day and was not aware anything had hit the windshield. It has been extremely cold and the vehicle was exposed to snow. The crack is so large that it impedes the drivers line of sight and cannot be repaired. The windshield needs to be replaced and the ADAS needs recalibration. Clearly the part is faulty or the design is faulty, but this windshield is impacting safe driving.  </t>
  </si>
  <si>
    <t xml:space="preserve">Trunk hatch will not close or open properly, intermittently works, rear camera display turns off, does not work at times, display controls work intermittently </t>
  </si>
  <si>
    <t xml:space="preserve">EXPLORER - 2020. Trunk hatch will not close or open properly, intermittently works, rear camera display turns off, does not work at times, display controls work intermittently </t>
  </si>
  <si>
    <t>1FTFX1E50JF</t>
  </si>
  <si>
    <t xml:space="preserve">Passenger door actuator would not reingange the door after opening. Temperature was around 15 Farenheit for awhile. Door opened with some effort, but would not latch back. If vehicle was in motion door would need to be held to prevent opening. The vehicle could be locked for the door to stay in place, but it would not sit flush with the body of the vehicle. </t>
  </si>
  <si>
    <t xml:space="preserve">F-150 - 2018. Passenger door actuator would not reingange the door after opening. Temperature was around 15 Farenheit for awhile. Door opened with some effort, but would not latch back. If vehicle was in motion door would need to be held to prevent opening. The vehicle could be locked for the door to stay in place, but it would not sit flush with the body of the vehicle. </t>
  </si>
  <si>
    <t xml:space="preserve">Tailgate actuator sometimes does not open completely.  Pressin the button engages the operation, I can hear it trying to unlatch, but the tailgate does not completely release.  If the tailgate is not in use for awhile, opens as intended for few times. </t>
  </si>
  <si>
    <t xml:space="preserve">F-150 - 2018. Tailgate actuator sometimes does not open completely.  Pressin the button engages the operation, I can hear it trying to unlatch, but the tailgate does not completely release.  If the tailgate is not in use for awhile, opens as intended for few times. </t>
  </si>
  <si>
    <t xml:space="preserve">After takimg.my ford to the dealership to correct the frozen door latch issue , my doors are still latching.  This is a serious safety issue as the door will not latch properly and you have to hold the door closed to get the vehicle home. All 4 doors experience this latch issue. I have had to tie my door closed with a cell phone charger cord just to get the vehicle home.  This is unacceptable with the price of vehicles </t>
  </si>
  <si>
    <t xml:space="preserve">F-150 - 2017. After takimg.my ford to the dealership to correct the frozen door latch issue , my doors are still latching.  This is a serious safety issue as the door will not latch properly and you have to hold the door closed to get the vehicle home. All 4 doors experience this latch issue. I have had to tie my door closed with a cell phone charger cord just to get the vehicle home.  This is unacceptable with the price of vehicles </t>
  </si>
  <si>
    <t>The contact owns a 2019 Ford F-250. The contact stated that while in colder temperatures, the front driver's side door locking mechanism failed to latch or remain closed. The contact stated that after using a blow dryer to warm the locking mechanism, the door was closed and remained closed securely. The cause of the failure was not determined. The manufacturer was notified of the failure and informed the contact that the VIN was not included in the Extended Service Campaign related to the failure. The local dealer was not notified of the failure. The failure mileage was 25,000.</t>
  </si>
  <si>
    <t>F-250 - 2019. The contact owns a 2019 Ford F-250. The contact stated that while in colder temperatures, the front driver's side door locking mechanism failed to latch or remain closed. The contact stated that after using a blow dryer to warm the locking mechanism, the door was closed and remained closed securely. The cause of the failure was not determined. The manufacturer was notified of the failure and informed the contact that the VIN was not included in the Extended Service Campaign related to the failure. The local dealer was not notified of the failure. The failure mileage was 25,000.</t>
  </si>
  <si>
    <t>The contact owns a 2016 Ford F-150. The contact stated that the sunroof failed to close properly causing rainwater to enter the vehicle while driving. The vehicle was taken to the local dealer who determined that the sunroof needed to be replaced. The vehicle was not repaired. The manufacturer was notified of the failure, but no assistance was offered. The failure mileage was 90,000.</t>
  </si>
  <si>
    <t>RON CARTER FORD</t>
  </si>
  <si>
    <t>F-150 - 2016. The contact owns a 2016 Ford F-150. The contact stated that the sunroof failed to close properly causing rainwater to enter the vehicle while driving. The vehicle was taken to the local dealer who determined that the sunroof needed to be replaced. The vehicle was not repaired. The manufacturer was notified of the failure, but no assistance was offered. The failure mileage was 90,000.</t>
  </si>
  <si>
    <t>2FMPK4J90NB</t>
  </si>
  <si>
    <t>The contact owns a 2022 Ford Edge. The contact stated while driving 65 MPH, the vehicle was significantly close to the vehicle in front of him; however, the Forward Collision Avoidance system failed to engage. A message indicating that the Forward Collision Avoidance sensors had failed was displayed. The vehicle was taken to the dealer, where it was diagnosed that the failure was due to the detachment of the bracket attached to the front bumper. The vehicle was not repaired. Additionally, the contact stated that the Adaptive Cruise Control mode was inoperable while driving. The vehicle was taken back to the dealer, who made the same assessment and charged a repair fee. The vehicle was not repaired. The manufacturer was notified of the failure and informed the contact that they could not assist because the failure might have been caused by a frontal collision; however, the contact stated that the front of the vehicle did not show signs of a front impact collision. The manufacturer referred the contact to the NHTSA Hotline for assistance. The failure mileage was approximately 11,000.</t>
  </si>
  <si>
    <t>PRE-COLLISION ASSIST | MALFUNCTION</t>
  </si>
  <si>
    <t>Verner-Cadby Ford Inc</t>
  </si>
  <si>
    <t>EDGE - 2022. The contact owns a 2022 Ford Edge. The contact stated while driving 65 MPH, the vehicle was significantly close to the vehicle in front of him; however, the Forward Collision Avoidance system failed to engage. A message indicating that the Forward Collision Avoidance sensors had failed was displayed. The vehicle was taken to the dealer, where it was diagnosed that the failure was due to the detachment of the bracket attached to the front bumper. The vehicle was not repaired. Additionally, the contact stated that the Adaptive Cruise Control mode was inoperable while driving. The vehicle was taken back to the dealer, who made the same assessment and charged a repair fee. The vehicle was not repaired. The manufacturer was notified of the failure and informed the contact that they could not assist because the failure might have been caused by a frontal collision; however, the contact stated that the front of the vehicle did not show signs of a front impact collision. The manufacturer referred the contact to the NHTSA Hotline for assistance. The failure mileage was approximately 11,000.</t>
  </si>
  <si>
    <t>3FMTK3R74MM</t>
  </si>
  <si>
    <t>In the dark, my wife drove the car.  After she had traveled about she noticed that the side mirrors were folded.  Since it was dark, she did not notice this until she came to a well lit intersection.  She had thought that she was seeing to the rear when changing lanes prior to discovering that the side mirrors were folded.  It was a safety issue that my wife thought that she was looking to the rear through the side mirrors however they were not even positioned to see to the rear.    There was no warning or indication for the side mirrors being folded.  There is a button to unfold the mirrors if they are folded however it is easy to drive without realizing that they are folded in the dark.</t>
  </si>
  <si>
    <t>SIDE MIRRORS | DESIGN</t>
  </si>
  <si>
    <t>MUSTANG MACH E - 2021. In the dark, my wife drove the car.  After she had traveled about she noticed that the side mirrors were folded.  Since it was dark, she did not notice this until she came to a well lit intersection.  She had thought that she was seeing to the rear when changing lanes prior to discovering that the side mirrors were folded.  It was a safety issue that my wife thought that she was looking to the rear through the side mirrors however they were not even positioned to see to the rear.    There was no warning or indication for the side mirrors being folded.  There is a button to unfold the mirrors if they are folded however it is easy to drive without realizing that they are folded in the dark.</t>
  </si>
  <si>
    <t>The contact owns a 2016 Ford F-150. The contact stated that the driverâ€™s side front door was unable to open due to being frozen shut. The contact had to aggressively pull at the door handle for an extensive amount of time for the door to open. The contact believed the failure was related to manufacturer communication with the NHTSA ID Number: 10149786 (Locks, Latches, Linkages). The dealer had been contacted but was unable to confirm if the vehicle was included in any recall campaigns. The vehicle had not been taken to the dealer. The vehicle had not been repaired. The manufacturer was not made aware of the failure. The failure mileage was 75,000.</t>
  </si>
  <si>
    <t>F-150 - 2016. The contact owns a 2016 Ford F-150. The contact stated that the driverâ€™s side front door was unable to open due to being frozen shut. The contact had to aggressively pull at the door handle for an extensive amount of time for the door to open. The contact believed the failure was related to manufacturer communication with the NHTSA ID Number: 10149786 (Locks, Latches, Linkages). The dealer had been contacted but was unable to confirm if the vehicle was included in any recall campaigns. The vehicle had not been taken to the dealer. The vehicle had not been repaired. The manufacturer was not made aware of the failure. The failure mileage was 75,000.</t>
  </si>
  <si>
    <t>The contact owns a 2020 Ford Escape. The contact stated that the front driverâ€™s side door failed to open and close as needed. The vehicle was taken to a dealer and the contact was informed to take the vehicle to a body shop to have the door serviced. The vehicle was taken to an independent mechanic where they discovered that the spot weld inside the door was defective, and the door needed to be replaced. The manufacturer was notified of the failure and referred the contact to the NHTSA Hotline for assistance. The vehicle was not repaired. The failure mileage was approximately 28,400.</t>
  </si>
  <si>
    <t>AutoNation Ford Sanford</t>
  </si>
  <si>
    <t>ESCAPE - 2020. The contact owns a 2020 Ford Escape. The contact stated that the front driverâ€™s side door failed to open and close as needed. The vehicle was taken to a dealer and the contact was informed to take the vehicle to a body shop to have the door serviced. The vehicle was taken to an independent mechanic where they discovered that the spot weld inside the door was defective, and the door needed to be replaced. The manufacturer was notified of the failure and referred the contact to the NHTSA Hotline for assistance. The vehicle was not repaired. The failure mileage was approximately 28,400.</t>
  </si>
  <si>
    <t>1FMJU2A51BE</t>
  </si>
  <si>
    <t>The contact owns a 2011 Ford Expedition. The contact stated that the locking assembly on the driverâ€™s side door was frozen and failed to operate as designed. Due to the issue, the contact was unable to enter the vehicle without using a hair dryer to warm up the lock. However, once the door was opened, the door was unable to close until the lock was heated up again. No warning lights illuminated.  The vehicle was not taken to the dealer and was not repaired. The manufacturer was notified of the failure and referred the contact to the NHTSA Hotline. The approximate failure mileage was 115,000.</t>
  </si>
  <si>
    <t>EXPEDITION - 2011. The contact owns a 2011 Ford Expedition. The contact stated that the locking assembly on the driverâ€™s side door was frozen and failed to operate as designed. Due to the issue, the contact was unable to enter the vehicle without using a hair dryer to warm up the lock. However, once the door was opened, the door was unable to close until the lock was heated up again. No warning lights illuminated.  The vehicle was not taken to the dealer and was not repaired. The manufacturer was notified of the failure and referred the contact to the NHTSA Hotline. The approximate failure mileage was 115,000.</t>
  </si>
  <si>
    <t>The contact owns a 2020 Ford Escape. The contact stated that while opening the driver's front door, the contact heard a popping sound. In addition, the contact stated that when the door was closed, she heard the popping sound. The contact stated that several days later, while opening the door the popping sound was extremely loud and the door was difficult to close. The contact also stated that the driver's side front door was inoperable, and the window would not go up or down.  The vehicle was taken to the dealer where it was diagnosed with failed check arm welding and that the driver's side front door needed to be replaced.  The vehicle was not repaired. The contact was informed that the repair would not be covered under warranty. The manufacturer was not made aware of the failure. The failure mileage was approximately 75,000.</t>
  </si>
  <si>
    <t>Richmond Ford and Lincoln Coll</t>
  </si>
  <si>
    <t>ESCAPE - 2020. The contact owns a 2020 Ford Escape. The contact stated that while opening the driver's front door, the contact heard a popping sound. In addition, the contact stated that when the door was closed, she heard the popping sound. The contact stated that several days later, while opening the door the popping sound was extremely loud and the door was difficult to close. The contact also stated that the driver's side front door was inoperable, and the window would not go up or down.  The vehicle was taken to the dealer where it was diagnosed with failed check arm welding and that the driver's side front door needed to be replaced.  The vehicle was not repaired. The contact was informed that the repair would not be covered under warranty. The manufacturer was not made aware of the failure. The failure mileage was approximately 75,000.</t>
  </si>
  <si>
    <t>1FMCU9GD4HU</t>
  </si>
  <si>
    <t>The headlights keep going out. Every couple weeks to a month one of them blows out. Alternates between both of them to the point that there are times that both are out</t>
  </si>
  <si>
    <t>ESCAPE - 2017. The headlights keep going out. Every couple weeks to a month one of them blows out. Alternates between both of them to the point that there are times that both are out</t>
  </si>
  <si>
    <t xml:space="preserve">Rear window employed two times within 9 months. First time car was parked in garage second time parked at daughter home. Nothing hit it. </t>
  </si>
  <si>
    <t xml:space="preserve">ESCAPE - 2018. Rear window employed two times within 9 months. First time car was parked in garage second time parked at daughter home. Nothing hit it. </t>
  </si>
  <si>
    <t>While using remote start, the rear sliding glass window shattered and set the defroster on fire. The fire was above the rear seat where my child's car seat was.</t>
  </si>
  <si>
    <t>F-150 - 2019. While using remote start, the rear sliding glass window shattered and set the defroster on fire. The fire was above the rear seat where my child's car seat was.</t>
  </si>
  <si>
    <t>1FMCU0G90HU</t>
  </si>
  <si>
    <t xml:space="preserve">Liftgate wont open. Itâ€™s been going in and out for the past 3 years. Some times it opens, most times it doesnâ€™t. Now it wonâ€™t open at all. </t>
  </si>
  <si>
    <t xml:space="preserve">ESCAPE - 2017. Liftgate wont open. Itâ€™s been going in and out for the past 3 years. Some times it opens, most times it doesnâ€™t. Now it wonâ€™t open at all. </t>
  </si>
  <si>
    <t>1FM5K8HC9LG</t>
  </si>
  <si>
    <t>We are having issue with the â€œCheck Headlamp System Check Owners Manualâ€ display on the dash.  Took it in for repair under warranty.  They replaced passenger side headlamp.  The warning still appears on dash.  Is this an electrical issue?  Will this cause a fire if itâ€™s a short somewhere?  Will the lights just malfunction going down the road if issue is not corrected?   These are all questions I have and am concerned about my familyâ€™s safetyâ€¦</t>
  </si>
  <si>
    <t>HEADLIGHTS | AJAR MALFUNCTION</t>
  </si>
  <si>
    <t>EXPLORER - 2020. We are having issue with the â€œCheck Headlamp System Check Owners Manualâ€ display on the dash.  Took it in for repair under warranty.  They replaced passenger side headlamp.  The warning still appears on dash.  Is this an electrical issue?  Will this cause a fire if itâ€™s a short somewhere?  Will the lights just malfunction going down the road if issue is not corrected?   These are all questions I have and am concerned about my familyâ€™s safetyâ€¦</t>
  </si>
  <si>
    <t>1FT7W2BN7NE</t>
  </si>
  <si>
    <t xml:space="preserve">With ambient outdoor temperatures below freezing the front right drivers door latch/lock is frozen and not operable during at least the last 5 days.  Also, the manual locking mechanism is unable to be pulled to unlocked at it sits flush with the top of door panel leaving the door not operable. It is clearly frozen as the latch/lock starts working after the truck is allowed to warmup after significant run time (usually more than 30 minutes).     ***NHTSA something needs to be done with these latches. I previously owned a 2017 Ford F-250 that experienced the same freezing lock/latch issues.  Ford supposedly revised the installation and some minor parts for these locks/latches.  I cannot fathom how has been allowed to continue and no recall has been issued. DOOR LATCHES KEEP DOORS CLOSED, UNDER THE RIGHT CONDITIONS THE 2017 SUPER DUTY I HAD WOULD NOT ALLOW THE DOORS TO LATCH CLOSED. I fear this will be the same on this truck.  </t>
  </si>
  <si>
    <t xml:space="preserve">F-250 - 2022. With ambient outdoor temperatures below freezing the front right drivers door latch/lock is frozen and not operable during at least the last 5 days.  Also, the manual locking mechanism is unable to be pulled to unlocked at it sits flush with the top of door panel leaving the door not operable. It is clearly frozen as the latch/lock starts working after the truck is allowed to warmup after significant run time (usually more than 30 minutes).     ***NHTSA something needs to be done with these latches. I previously owned a 2017 Ford F-250 that experienced the same freezing lock/latch issues.  Ford supposedly revised the installation and some minor parts for these locks/latches.  I cannot fathom how has been allowed to continue and no recall has been issued. DOOR LATCHES KEEP DOORS CLOSED, UNDER THE RIGHT CONDITIONS THE 2017 SUPER DUTY I HAD WOULD NOT ALLOW THE DOORS TO LATCH CLOSED. I fear this will be the same on this truck.  </t>
  </si>
  <si>
    <t xml:space="preserve">Driver door popping and wonâ€™t shut. Welds broke off the hinge </t>
  </si>
  <si>
    <t xml:space="preserve">ESCAPE - 2020. Driver door popping and wonâ€™t shut. Welds broke off the hinge </t>
  </si>
  <si>
    <t>Had Driver Front door welds broke on the inside of the door about one year ago and now the passenger front door has the same issue</t>
  </si>
  <si>
    <t>ESCAPE - 2020. Had Driver Front door welds broke on the inside of the door about one year ago and now the passenger front door has the same issue</t>
  </si>
  <si>
    <t>1FMCU9DZ8MU</t>
  </si>
  <si>
    <t>On the drivers side door, all of the rivets / welding have broken off creating a cracking / breaking sound every time the door opens.  The door also will not stay open on its own, and often times will not open completely.</t>
  </si>
  <si>
    <t>ESCAPE - 2021. On the drivers side door, all of the rivets / welding have broken off creating a cracking / breaking sound every time the door opens.  The door also will not stay open on its own, and often times will not open completely.</t>
  </si>
  <si>
    <t>Rear glass in sliding window shattered to pieces while driving.</t>
  </si>
  <si>
    <t>F-150 - 2019. Rear glass in sliding window shattered to pieces while driving.</t>
  </si>
  <si>
    <t>1FMJU1JT1NE</t>
  </si>
  <si>
    <t>The contact owns a 2022 Ford Expedition. The contact stated that the vehicle had collected snow and while opening the trunk, the spoiler fractured. The vehicle was taken to an Auto Body shop, where it was determined that the spoiler needed to be replaced. The vehicle was not repaired. An unknown dealer was contacted, and a voicemail message was left. The manufacturer was not notified of the failure. The failure mileage was approximately 19,000.</t>
  </si>
  <si>
    <t>REAR SPOILER | BROKEN</t>
  </si>
  <si>
    <t>Quality Coach Collision</t>
  </si>
  <si>
    <t>EXPEDITION - 2022. The contact owns a 2022 Ford Expedition. The contact stated that the vehicle had collected snow and while opening the trunk, the spoiler fractured. The vehicle was taken to an Auto Body shop, where it was determined that the spoiler needed to be replaced. The vehicle was not repaired. An unknown dealer was contacted, and a voicemail message was left. The manufacturer was not notified of the failure. The failure mileage was approximately 19,000.</t>
  </si>
  <si>
    <t xml:space="preserve">Driver's side door hinge/weld problem.  That Ford is aware of and not fixing free of charge!  These vehicles are 2020-21!  Mileage should not matter, because actually high mileage on a new car should show the door is NOT being used very often, rather there are long journeys in between each use.  It is problem, they are aware of it, and they are leaving it up to the customer to repair the vehicles.  Also, I was told by Ford Dealership it was safe to drive, and further investigating, some of the doors have come off while moving!  It is so unfortunate that a large company would have the consumer pay for their faulty/poor work.  Let's get this problem on the news. </t>
  </si>
  <si>
    <t xml:space="preserve">ESCAPE - 2020. Driver's side door hinge/weld problem.  That Ford is aware of and not fixing free of charge!  These vehicles are 2020-21!  Mileage should not matter, because actually high mileage on a new car should show the door is NOT being used very often, rather there are long journeys in between each use.  It is problem, they are aware of it, and they are leaving it up to the customer to repair the vehicles.  Also, I was told by Ford Dealership it was safe to drive, and further investigating, some of the doors have come off while moving!  It is so unfortunate that a large company would have the consumer pay for their faulty/poor work.  Let's get this problem on the news. </t>
  </si>
  <si>
    <t xml:space="preserve">The welding on the driver side door broke for no reason.  Since that time it has sprung open for no reason and almost hit another vehicle.  It has also slammed shut several times and hit my leg as I have attempted to exit the car.  </t>
  </si>
  <si>
    <t xml:space="preserve">ESCAPE - 2020. The welding on the driver side door broke for no reason.  Since that time it has sprung open for no reason and almost hit another vehicle.  It has also slammed shut several times and hit my leg as I have attempted to exit the car.  </t>
  </si>
  <si>
    <t>1FDBR2CG0LK</t>
  </si>
  <si>
    <t>Windshield wiper motor, working only in high speed, found overheated ground wire, melted insulation for approximately 1 foot of wire. If dry leaves were nearby there would be a possibility of a fire. Replaced wiper motor and wire harness work done by Brewster Ford in New York found that the new motor has not been updated which means this problem may happen again went on Google website found many owners having same problem. As you can see from the wiper motor connector, there is a pin that shows signs of overheating the wiper motor was the cause of the problem as the wiper motor was drawing excessive current</t>
  </si>
  <si>
    <t>TRANSIT - 2020. Windshield wiper motor, working only in high speed, found overheated ground wire, melted insulation for approximately 1 foot of wire. If dry leaves were nearby there would be a possibility of a fire. Replaced wiper motor and wire harness work done by Brewster Ford in New York found that the new motor has not been updated which means this problem may happen again went on Google website found many owners having same problem. As you can see from the wiper motor connector, there is a pin that shows signs of overheating the wiper motor was the cause of the problem as the wiper motor was drawing excessive current</t>
  </si>
  <si>
    <t xml:space="preserve">Left front door hinge arm broke because of a failed weld. Dealer says itâ€™s not covered and I have to pay for full door replacment. </t>
  </si>
  <si>
    <t xml:space="preserve">ESCAPE - 2020. Left front door hinge arm broke because of a failed weld. Dealer says itâ€™s not covered and I have to pay for full door replacment. </t>
  </si>
  <si>
    <t>The driver's side door hinge/arm is broken. Sometimes the door cannot shut, sometimes it is very difficult to open.   If this is the same issue as that reported by car and driver [XXX], then whoever drives the car could be at risk of the door coming open while the car is in motion.  I took the car to my local Ford Dealer/Repair shop today. They said it isn't an issue they can handle: I have to take it to a body shop. I've taken it to 2 body shops. One believes the door must be replaced (for $3,900) and the other thinks he can fix it without replacing the door.  The problem first started as a sound like plastic getting caught. Then it worsened (the weather here got worse as well-- down to -25). When the door was hard to open, I pushed it harder and then I started getting metal against metal noises. There were no warning lights on the dashboard at all. INFORMATION REDACTED PURSUANT TO THE FREEDOM OF INFORMATION ACT (FOIA), 5 U.S.C. 552(B)(6)</t>
  </si>
  <si>
    <t>ESCAPE - 2020. The driver's side door hinge/arm is broken. Sometimes the door cannot shut, sometimes it is very difficult to open.   If this is the same issue as that reported by car and driver [XXX], then whoever drives the car could be at risk of the door coming open while the car is in motion.  I took the car to my local Ford Dealer/Repair shop today. They said it isn't an issue they can handle: I have to take it to a body shop. I've taken it to 2 body shops. One believes the door must be replaced (for $3,900) and the other thinks he can fix it without replacing the door.  The problem first started as a sound like plastic getting caught. Then it worsened (the weather here got worse as well-- down to -25). When the door was hard to open, I pushed it harder and then I started getting metal against metal noises. There were no warning lights on the dashboard at all. INFORMATION REDACTED PURSUANT TO THE FREEDOM OF INFORMATION ACT (FOIA), 5 U.S.C. 552(B)(6)</t>
  </si>
  <si>
    <t xml:space="preserve">The contact owns a 2020 Ford Escape. The contact stated that the front driverâ€™s side door failed to open or close as needed. The vehicle was taken to an independent mechanic where it was discovered that the spot weld inside the door was defective, and the door needed to be replaced. The manufacturer was notified of the failure and referred the contact to the NHTSA Hotline for assistance. The vehicle was not repaired. The failure mileage was 33,420. </t>
  </si>
  <si>
    <t xml:space="preserve">ESCAPE - 2020. The contact owns a 2020 Ford Escape. The contact stated that the front driverâ€™s side door failed to open or close as needed. The vehicle was taken to an independent mechanic where it was discovered that the spot weld inside the door was defective, and the door needed to be replaced. The manufacturer was notified of the failure and referred the contact to the NHTSA Hotline for assistance. The vehicle was not repaired. The failure mileage was 33,420. </t>
  </si>
  <si>
    <t>I am experiencing the piping sound on the drivers door arm as mention in the active investigation. I called the dealer and they want $4000 to put a whole new door on. The arm Barack also bust my window clips and now my drivers window will not go down as a result.</t>
  </si>
  <si>
    <t>ESCAPE - 2020. I am experiencing the piping sound on the drivers door arm as mention in the active investigation. I called the dealer and they want $4000 to put a whole new door on. The arm Barack also bust my window clips and now my drivers window will not go down as a result.</t>
  </si>
  <si>
    <t>We were driving down [XXX]  between Houston and San Antonio on [XXX], when we heard a loud noise but felt nothing.  When we were ready to leave our destination, the front-driver's side windshield panel was gone.  It had blown off going down the road.  There was no warning that the panel was loose nor any warning that it was gone.  We could have been seriously hurt or killed if the part had come through the windshield.  We are thankful that it did not hit and or kill a motorcyclist or cause a wreck where someone else could have been hurt or killed.  There is no way to know if a later travelling car received damage due to the part being in the freeway or if it caused a wreck.  I am also concerned that the windshield will leak since there is nothing covering the edge of the windshield. My car is available for inspection, but I do not have the panel.  I spoke with Mia at Ford Customer Service (800-392-3673) on January 22, 2024.  There is nothing that Ford is doing at the time to help car owners. Mia said to keep all paper work incase Ford decides to do some repairs in the future.  I will get my car fixed but not at Ford. INFORMATION REDACTED PURSUANT TO THE FREEDOM OF INFORMATION ACT (FOIA), 5 U.S.C. 552(B)(6)</t>
  </si>
  <si>
    <t>EXPLORER - 2016. We were driving down [XXX]  between Houston and San Antonio on [XXX], when we heard a loud noise but felt nothing.  When we were ready to leave our destination, the front-driver's side windshield panel was gone.  It had blown off going down the road.  There was no warning that the panel was loose nor any warning that it was gone.  We could have been seriously hurt or killed if the part had come through the windshield.  We are thankful that it did not hit and or kill a motorcyclist or cause a wreck where someone else could have been hurt or killed.  There is no way to know if a later travelling car received damage due to the part being in the freeway or if it caused a wreck.  I am also concerned that the windshield will leak since there is nothing covering the edge of the windshield. My car is available for inspection, but I do not have the panel.  I spoke with Mia at Ford Customer Service (800-392-3673) on January 22, 2024.  There is nothing that Ford is doing at the time to help car owners. Mia said to keep all paper work incase Ford decides to do some repairs in the future.  I will get my car fixed but not at Ford. INFORMATION REDACTED PURSUANT TO THE FREEDOM OF INFORMATION ACT (FOIA), 5 U.S.C. 552(B)(6)</t>
  </si>
  <si>
    <t xml:space="preserve">The contact owns a 2011 Lincoln MKS. The contact stated that while attempting to secure items into the trunk of the vehicle, the rear trunk door suddenly came down and struck the contact on the head. During the incident, the contact sustained a head contusion which did not require medical treatment. The contact indicated that the failure had occurred on multiple occasions. The cause of the failure was not determined. The local dealer and manufacturer were not contacted. The VIN was not available. The failure mileage was 100,000.  </t>
  </si>
  <si>
    <t xml:space="preserve">MKS - 2011. The contact owns a 2011 Lincoln MKS. The contact stated that while attempting to secure items into the trunk of the vehicle, the rear trunk door suddenly came down and struck the contact on the head. During the incident, the contact sustained a head contusion which did not require medical treatment. The contact indicated that the failure had occurred on multiple occasions. The cause of the failure was not determined. The local dealer and manufacturer were not contacted. The VIN was not available. The failure mileage was 100,000.  </t>
  </si>
  <si>
    <t xml:space="preserve">The contact owns a 2020 Ford F-150. The contact stated that while driving 50â€“55 MPH, the fiberboard cover and fiber shield detached from underneath the vehicle. There were no warning lights illuminated. The contact was able to reattach the fiber shield and cover. The vehicle was taken to a local dealer but was not diagnosed or repaired. The manufacturer was contacted. The failure mileage was 30,000. The VIN was not available. </t>
  </si>
  <si>
    <t xml:space="preserve">F-150 - 2020. The contact owns a 2020 Ford F-150. The contact stated that while driving 50â€“55 MPH, the fiberboard cover and fiber shield detached from underneath the vehicle. There were no warning lights illuminated. The contact was able to reattach the fiber shield and cover. The vehicle was taken to a local dealer but was not diagnosed or repaired. The manufacturer was contacted. The failure mileage was 30,000. The VIN was not available. </t>
  </si>
  <si>
    <t xml:space="preserve">Problem with 2020 Ford escape door hinge. It happened about 1,000 miles after warranty ended. Repair shop took pictures and sent to Ford. Ford said it was out of warranty. Since then window will not go down and door is harder and harder to close and lock. 10/9/23 took to be serviced because check engine light would come on and off intermittently along with other messages. They found multiple codes for lost communication. They reprogrammed them. Ford also recommended to reprogram instrument panel. They told me because of door I may still get messages. I still get message about low windshield washer fluid. This is intermittently too.  1/22/24 took car to be inspected. They are concerned about the door. Got call they are trying to replace a part in door but having problems. Car is still at garage. </t>
  </si>
  <si>
    <t xml:space="preserve">ESCAPE - 2020. Problem with 2020 Ford escape door hinge. It happened about 1,000 miles after warranty ended. Repair shop took pictures and sent to Ford. Ford said it was out of warranty. Since then window will not go down and door is harder and harder to close and lock. 10/9/23 took to be serviced because check engine light would come on and off intermittently along with other messages. They found multiple codes for lost communication. They reprogrammed them. Ford also recommended to reprogram instrument panel. They told me because of door I may still get messages. I still get message about low windshield washer fluid. This is intermittently too.  1/22/24 took car to be inspected. They are concerned about the door. Got call they are trying to replace a part in door but having problems. Car is still at garage. </t>
  </si>
  <si>
    <t>Windshield Wipers stopped working</t>
  </si>
  <si>
    <t>F-150 - 2018. Windshield Wipers stopped working</t>
  </si>
  <si>
    <t>3FMCR9D9XPR</t>
  </si>
  <si>
    <t>The positioning of the wipers is poorly designed.it allows ice and snow to build up rendering the wipers inoperable and almost impossible to thaw out even with the window defroster .Ford is aware of this issue because earlier models used to come with a deicer.Canadien models come with a deicer.I contacted ford customer service and was directed to go to the dealer, which I did and filed a complaint . the service manage said that's all they could  do. It is a safety issue because if you are driving in heavy snow the wipers will become inoperable.this issue pertains to Ford Bronco Sport vehicles.</t>
  </si>
  <si>
    <t>FRONT WIPER MOTOR | DESIGN</t>
  </si>
  <si>
    <t>BRONCO SPORT - 2023. The positioning of the wipers is poorly designed.it allows ice and snow to build up rendering the wipers inoperable and almost impossible to thaw out even with the window defroster .Ford is aware of this issue because earlier models used to come with a deicer.Canadien models come with a deicer.I contacted ford customer service and was directed to go to the dealer, which I did and filed a complaint . the service manage said that's all they could  do. It is a safety issue because if you are driving in heavy snow the wipers will become inoperable.this issue pertains to Ford Bronco Sport vehicles.</t>
  </si>
  <si>
    <t>I was driving on the freeway.  We were having a windstorm.  A strong guest of wind tore off the passenger side windshield trim piece.</t>
  </si>
  <si>
    <t>EXPLORER - 2017. I was driving on the freeway.  We were having a windstorm.  A strong guest of wind tore off the passenger side windshield trim piece.</t>
  </si>
  <si>
    <t>1FTMF1C54PK</t>
  </si>
  <si>
    <t>We just purchased this truck through our business and have complained to the dealer. The dealer made a claim through Ford and Ford responded by stating they will not repair/replace the windshield. They claim that our issue with the extremely distorted view when the sun hits is caused by an outside force. This is extremely disappointing to say the least and leaves us with a bad impression/customer experience.  This truck was delivered to us this way, brand new and we made the complaint right away.  We have not had an incident yet, but as the sun is more apparent the probability of an accident becomes more likely.  If there is anyway you can help, please advise.</t>
  </si>
  <si>
    <t>F-150 - 2023. We just purchased this truck through our business and have complained to the dealer. The dealer made a claim through Ford and Ford responded by stating they will not repair/replace the windshield. They claim that our issue with the extremely distorted view when the sun hits is caused by an outside force. This is extremely disappointing to say the least and leaves us with a bad impression/customer experience.  This truck was delivered to us this way, brand new and we made the complaint right away.  We have not had an incident yet, but as the sun is more apparent the probability of an accident becomes more likely.  If there is anyway you can help, please advise.</t>
  </si>
  <si>
    <t xml:space="preserve">Drivers side inside door welds have broken loose at catch arm attachment. Related to Ford TSB SSM 50150. Car bought used 1/6/2024 but previously used as a rental in another state. Car has approximately 64,500 miles. Door failure occurred 1/19/2024. Bought from out of town dealer and inspected by local Ford dealer who verified issue. No prior signs leading up to the failure.  Neither dealer agrees to repair without charge. </t>
  </si>
  <si>
    <t xml:space="preserve">ESCAPE - 2020. Drivers side inside door welds have broken loose at catch arm attachment. Related to Ford TSB SSM 50150. Car bought used 1/6/2024 but previously used as a rental in another state. Car has approximately 64,500 miles. Door failure occurred 1/19/2024. Bought from out of town dealer and inspected by local Ford dealer who verified issue. No prior signs leading up to the failure.  Neither dealer agrees to repair without charge. </t>
  </si>
  <si>
    <t xml:space="preserve">While driving my Explorer at night on an unlit road in north western New Jersey the instrument cluster in my car displayed a warning message stating, â€œCheck Headlight System, See Manualâ€. I pulled over and inspected my cars exterior lights for abnormalities, found none. With the headlamp warning light still on I proceeded on my way home when approximately 10 miles further down the road my driver side low beam turned off completely drastically reducing my visibility of the road ahead of me.  Making it incredibly unsafe to me and the passengers in my car. On my way home I got pulled over by a local police officer for an out headlight. I explained the issue and they let me off with a warning. I immediately brought my car to my local Ford dealership to be further inspected. They proposed that the headlamp control module was causing the issue by diagnosing using their â€œpin testâ€. After replacing the module ($1,000) at the dealership I drove the car less than 10 miles away from the dealership and the headlamp warning light turned back on and the driver side low beam turned off once again leaving me stranded without light on the road. This cycle continued several times and Ford had no explanation as to why itâ€™s happening. I was sent a quote to pay full price for the repair ($2,500) because I was out of Fordâ€™s 36,000 mile limited warranty. A new car that leaves me without a driver side low beam on a dark road poses an incredible risk to me and my passengers as well other drivers and is unacceptable. Not only is an out headlight illegal and a ticket able offense what if there was an animals or debris on the road while I was driving with my 8 month old niece? My down the road sight is exponentially reduced because the driver side low beam is out. The car had less than 36,500 miles when this issue first occurred and itâ€™s been an ongoing problem ever since. An LED headlamp is supposed to be a â€œlifelongâ€ vehicle part and itâ€™s failing before the car is fully broken in. </t>
  </si>
  <si>
    <t xml:space="preserve">EXPLORER - 2020. While driving my Explorer at night on an unlit road in north western New Jersey the instrument cluster in my car displayed a warning message stating, â€œCheck Headlight System, See Manualâ€. I pulled over and inspected my cars exterior lights for abnormalities, found none. With the headlamp warning light still on I proceeded on my way home when approximately 10 miles further down the road my driver side low beam turned off completely drastically reducing my visibility of the road ahead of me.  Making it incredibly unsafe to me and the passengers in my car. On my way home I got pulled over by a local police officer for an out headlight. I explained the issue and they let me off with a warning. I immediately brought my car to my local Ford dealership to be further inspected. They proposed that the headlamp control module was causing the issue by diagnosing using their â€œpin testâ€. After replacing the module ($1,000) at the dealership I drove the car less than 10 miles away from the dealership and the headlamp warning light turned back on and the driver side low beam turned off once again leaving me stranded without light on the road. This cycle continued several times and Ford had no explanation as to why itâ€™s happening. I was sent a quote to pay full price for the repair ($2,500) because I was out of Fordâ€™s 36,000 mile limited warranty. A new car that leaves me without a driver side low beam on a dark road poses an incredible risk to me and my passengers as well other drivers and is unacceptable. Not only is an out headlight illegal and a ticket able offense what if there was an animals or debris on the road while I was driving with my 8 month old niece? My down the road sight is exponentially reduced because the driver side low beam is out. The car had less than 36,500 miles when this issue first occurred and itâ€™s been an ongoing problem ever since. An LED headlamp is supposed to be a â€œlifelongâ€ vehicle part and itâ€™s failing before the car is fully broken in. </t>
  </si>
  <si>
    <t xml:space="preserve">The driver side door began making loud creaking sounds and would not close properly. The power window would not go down all the way. I was terrified that the door would come open when I was driving and it did once! The Ford dealer said it is a known issue with faulty welding, but there is no recall. I had to pay $1,250 for the repair and I was without my vehicle for a week! </t>
  </si>
  <si>
    <t xml:space="preserve">ESCAPE - 2020. The driver side door began making loud creaking sounds and would not close properly. The power window would not go down all the way. I was terrified that the door would come open when I was driving and it did once! The Ford dealer said it is a known issue with faulty welding, but there is no recall. I had to pay $1,250 for the repair and I was without my vehicle for a week! </t>
  </si>
  <si>
    <t>1FTFW1EF8FK</t>
  </si>
  <si>
    <t>Last year while camping. I pulled into our camping spot. When I put my f150 into park. The right passenger door lock popped up and the door opened all by itself.  I got out of the truck to shut the door but it would not close.  After having my kid pull and holding the door knob up from inside. The door finally closed.  But I did it again later on in the trip.  It sounds like the same recall that is on other 2015 f150.  The dealership here in Marysville ohio states that it not a recalled item. They want to charge me $600 plus the fix the kinked wire. I refuse to pay to have it fixed because it sounds like a recall.  So the vehicle just sits in my driveway.</t>
  </si>
  <si>
    <t>F-150 - 2015. Last year while camping. I pulled into our camping spot. When I put my f150 into park. The right passenger door lock popped up and the door opened all by itself.  I got out of the truck to shut the door but it would not close.  After having my kid pull and holding the door knob up from inside. The door finally closed.  But I did it again later on in the trip.  It sounds like the same recall that is on other 2015 f150.  The dealership here in Marysville ohio states that it not a recalled item. They want to charge me $600 plus the fix the kinked wire. I refuse to pay to have it fixed because it sounds like a recall.  So the vehicle just sits in my driveway.</t>
  </si>
  <si>
    <t>The contact owns a 2021 Ford Escape. The contact stated that the front driverâ€™s side door was very difficult to open and close. Additionally, the window would not properly roll up or down. The contact stated that the failure progressed, and the door could not be opened from inside the vehicle. The vehicle was taken to the local dealer and the contact was informed that the door needed to be replaced. The door was replaced; however, the failure reoccurred a year after the repair. The manufacturer was not notified of the failure. The failure mileage was 30,000.</t>
  </si>
  <si>
    <t xml:space="preserve">BEST FORD </t>
  </si>
  <si>
    <t>ESCAPE - 2021. The contact owns a 2021 Ford Escape. The contact stated that the front driverâ€™s side door was very difficult to open and close. Additionally, the window would not properly roll up or down. The contact stated that the failure progressed, and the door could not be opened from inside the vehicle. The vehicle was taken to the local dealer and the contact was informed that the door needed to be replaced. The door was replaced; however, the failure reoccurred a year after the repair. The manufacturer was not notified of the failure. The failure mileage was 30,000.</t>
  </si>
  <si>
    <t>The contact owns a 2020 Ford Escape. The contact stated that the front driverâ€™s side door failed to open or close as needed. The vehicle was taken to a dealer where it was discovered that the spot weld inside the door was defective, and the contact was provided an estimate for the repair. The manufacturer was notified of the failure and referred the contact to the NHTSA Hotline for assistance. The vehicle was not repaired. The failure mileage was approximately 100,000.</t>
  </si>
  <si>
    <t>Bob Swope Ford, Inc.</t>
  </si>
  <si>
    <t>ESCAPE - 2020. The contact owns a 2020 Ford Escape. The contact stated that the front driverâ€™s side door failed to open or close as needed. The vehicle was taken to a dealer where it was discovered that the spot weld inside the door was defective, and the contact was provided an estimate for the repair. The manufacturer was notified of the failure and referred the contact to the NHTSA Hotline for assistance. The vehicle was not repaired. The failure mileage was approximately 100,000.</t>
  </si>
  <si>
    <t xml:space="preserve">Shark fin antenna flew off the car. Plastic piece only, the rest of the component is attached and exposed. At a visit with the local Ford Dealership I had requested a repair to a current recall on the vehicle and to inspection the antenna.  Upon their inspection they state they do not need to perform work on the recalled problem and that the shark fin would be $590 for the piece that detached although I did not hit anything for the plastic to fall off. Also, if I did hit it on something I believe the whole piece would've completely detached not just the plastic piece. Upon many google searches, it appears this is a common issue.    This piece flying off the vehicle could fly into the vehicle behind me and at the rates of speed commonly traveled it could cause severe damage to the driver. </t>
  </si>
  <si>
    <t xml:space="preserve">EXPLORER - 2017. Shark fin antenna flew off the car. Plastic piece only, the rest of the component is attached and exposed. At a visit with the local Ford Dealership I had requested a repair to a current recall on the vehicle and to inspection the antenna.  Upon their inspection they state they do not need to perform work on the recalled problem and that the shark fin would be $590 for the piece that detached although I did not hit anything for the plastic to fall off. Also, if I did hit it on something I believe the whole piece would've completely detached not just the plastic piece. Upon many google searches, it appears this is a common issue.    This piece flying off the vehicle could fly into the vehicle behind me and at the rates of speed commonly traveled it could cause severe damage to the driver. </t>
  </si>
  <si>
    <t>I was driving down the interstate and heard a tapping/clicking sound from the right side of my windshield that got progressively worse. Before I could stop at the next exit to examine the cause, I noticed an object falling to the ground in my rearview mirror just as the noise stopped. After exiting and looking at the area where the noise was coming from, I noticed a trim piece missing. I later identified the missing trim piece as the passenger side Windshield Outer A-Pillar Trim Molding. Our 2016 Explorer was purchased new in 2015 and has never been in an accident or suffered any damage that could have caused the trim piece to detach. Since replacing the trim piece, I can hear faint fluttering from the same area. The trim piece appears slightly loose, although I've been told it's as secure as it can get. This happened around a year ago. I didn't think to report it until I read an article earlier about a recall for a loose trim piece on Ford Explorers. My first thought was that it was going to be about the same issue I experienced, but it was for a trim piece on the roof rails. I decided to submit this report in case this has happened to others with similar generations of our Explorer.</t>
  </si>
  <si>
    <t>EXPLORER - 2016. I was driving down the interstate and heard a tapping/clicking sound from the right side of my windshield that got progressively worse. Before I could stop at the next exit to examine the cause, I noticed an object falling to the ground in my rearview mirror just as the noise stopped. After exiting and looking at the area where the noise was coming from, I noticed a trim piece missing. I later identified the missing trim piece as the passenger side Windshield Outer A-Pillar Trim Molding. Our 2016 Explorer was purchased new in 2015 and has never been in an accident or suffered any damage that could have caused the trim piece to detach. Since replacing the trim piece, I can hear faint fluttering from the same area. The trim piece appears slightly loose, although I've been told it's as secure as it can get. This happened around a year ago. I didn't think to report it until I read an article earlier about a recall for a loose trim piece on Ford Explorers. My first thought was that it was going to be about the same issue I experienced, but it was for a trim piece on the roof rails. I decided to submit this report in case this has happened to others with similar generations of our Explorer.</t>
  </si>
  <si>
    <t>1FM5K8GC0MG</t>
  </si>
  <si>
    <t xml:space="preserve">The contact owns a 2021 Ford Explorer. The contact stated that the passengerâ€™s side rear door glass fastener installed between the V-shaped glass and the door glass had fractured. The vehicle was taken to the dealer. The contact was informed that the passengerâ€™s side rear door glass fastener needed to be replaced.  The contact was informed that the repair could not be covered under warranty. The vehicle was repaired. The manufacturer was made aware of the failure but provided no assistance. The failure mileage was approximately 30,000. </t>
  </si>
  <si>
    <t xml:space="preserve">Sheehy Ford </t>
  </si>
  <si>
    <t xml:space="preserve">EXPLORER - 2021. The contact owns a 2021 Ford Explorer. The contact stated that the passengerâ€™s side rear door glass fastener installed between the V-shaped glass and the door glass had fractured. The vehicle was taken to the dealer. The contact was informed that the passengerâ€™s side rear door glass fastener needed to be replaced.  The contact was informed that the repair could not be covered under warranty. The vehicle was repaired. The manufacturer was made aware of the failure but provided no assistance. The failure mileage was approximately 30,000. </t>
  </si>
  <si>
    <t>The contact owns a 2015 Ford Explorer. The contact stated that while vehicle was parked, the contact became aware that the retention clips were not flush with the rest of the vehicle. The vehicle was taken to the dealer where the vehicle was diagnosed and determined that the A-pillar and retention clips were not properly engaged. The vehicle was repaired; however, the failure recurred. The vehicle was taken back to the dealer and the A-pillar and retention clips were replaced again. The contact referenced NHTSA Campaign Number: 24V031000 (Structure) as a possible solution; however, the VIN was not included in the recall. The manufacturer was not notified of the failure. The failure mileage was approximately 72,000.</t>
  </si>
  <si>
    <t>McMahon Ford</t>
  </si>
  <si>
    <t>EXPLORER - 2015. The contact owns a 2015 Ford Explorer. The contact stated that while vehicle was parked, the contact became aware that the retention clips were not flush with the rest of the vehicle. The vehicle was taken to the dealer where the vehicle was diagnosed and determined that the A-pillar and retention clips were not properly engaged. The vehicle was repaired; however, the failure recurred. The vehicle was taken back to the dealer and the A-pillar and retention clips were replaced again. The contact referenced NHTSA Campaign Number: 24V031000 (Structure) as a possible solution; however, the VIN was not included in the recall. The manufacturer was not notified of the failure. The failure mileage was approximately 72,000.</t>
  </si>
  <si>
    <t>Frozen door locks and latches. Door freezes in cold temperatures and when the door is opened the door locks freeze in the open position not allowing the doors to close and latch properly or at all.</t>
  </si>
  <si>
    <t>F-250 - 2017. Frozen door locks and latches. Door freezes in cold temperatures and when the door is opened the door locks freeze in the open position not allowing the doors to close and latch properly or at all.</t>
  </si>
  <si>
    <t>The contact owns a 2021 Ford F-150. The contact stated that upon her husband entering the vehicle and closing the driver's side door, the rear window suddenly shattered. No warning lights were illuminated. The vehicle was taken to an independent mechanic, who was unable to determine the cause of the failure. The vehicle was not repaired. The manufacturer was notified of the failure, and a case was opened, and the contact was referred to the NHTSA Hotline for assistance. The failure mileage was 18,500.</t>
  </si>
  <si>
    <t>F-150 - 2021. The contact owns a 2021 Ford F-150. The contact stated that upon her husband entering the vehicle and closing the driver's side door, the rear window suddenly shattered. No warning lights were illuminated. The vehicle was taken to an independent mechanic, who was unable to determine the cause of the failure. The vehicle was not repaired. The manufacturer was notified of the failure, and a case was opened, and the contact was referred to the NHTSA Hotline for assistance. The failure mileage was 18,500.</t>
  </si>
  <si>
    <t xml:space="preserve">Was driving on the high way and the B pillar trim detached and was hanging by the wire. No damage was done to this area prior and appears the adhesive gave out. Due to incident back lift gate is inoperable and displays as open. </t>
  </si>
  <si>
    <t xml:space="preserve">EXPLORER - 2018. Was driving on the high way and the B pillar trim detached and was hanging by the wire. No damage was done to this area prior and appears the adhesive gave out. Due to incident back lift gate is inoperable and displays as open. </t>
  </si>
  <si>
    <t>1FTEX1EP8HF</t>
  </si>
  <si>
    <t>I have a Ford F-150 Supercab.  When tried to leave to pick up my daughter during a snow storm (temperature was around 26 degrees), I found that I could not close the passenger door.  I thought the latch may have sprung shut but found it to be opened but would not close around the "D" link of the back passenger door (it would rotate but not lock into place).  I had to get someone else to pick her up.  I had to use a cargo strap inside (around the door handle and seat) to keep the door closed to be able to go to work the next morning (not the safest thing to do but, I could not wait two weeks until Ford could look at it).  When the weather got a little warmer (around 36 degrees) the door acted normally.  A few days later we had temperatures in the low 20s and the issue reappeared.  There were two reasons I knew that one of the doors had issues closing: 1) warning system that states that a door was ajar and 2) the interior light was on.  I contacted Ford of La Plata, Maryland but they said that the VIN number is not part of the recall.  When I asked if I could buy the parts to fix the issue myself, they said that the parts do not exist since my truck is not part of the recall.</t>
  </si>
  <si>
    <t>F-150 - 2017. I have a Ford F-150 Supercab.  When tried to leave to pick up my daughter during a snow storm (temperature was around 26 degrees), I found that I could not close the passenger door.  I thought the latch may have sprung shut but found it to be opened but would not close around the "D" link of the back passenger door (it would rotate but not lock into place).  I had to get someone else to pick her up.  I had to use a cargo strap inside (around the door handle and seat) to keep the door closed to be able to go to work the next morning (not the safest thing to do but, I could not wait two weeks until Ford could look at it).  When the weather got a little warmer (around 36 degrees) the door acted normally.  A few days later we had temperatures in the low 20s and the issue reappeared.  There were two reasons I knew that one of the doors had issues closing: 1) warning system that states that a door was ajar and 2) the interior light was on.  I contacted Ford of La Plata, Maryland but they said that the VIN number is not part of the recall.  When I asked if I could buy the parts to fix the issue myself, they said that the parts do not exist since my truck is not part of the recall.</t>
  </si>
  <si>
    <t>I am writing to you as I just read an article about my Explorer being recalled for a different issue, pieces of trim flying off (which happened to us several years ago).  I took to the dealership then, they replaced and it immediately cracked again.  They were blaming my door as being off and causing the damage.  I took to a repair shop (non-Ford) to look at and they told me that they had seen this alot and Ford knew there was a problem and it wasn't my door.  It made me extremely upset as it almost caused an accident while we were on the freeway. This complaint is for a completely different safety issue and is recent.  I am mentioning the above incident as my car this time was taken to a different repair shop.  Their response was very similar to the above repair shop that Ford knows there is a problem as the part is on a national backorder.  After a recent snowstorm, my husband went to drive his car to work.  The storm had passed, but roads were still dangerous. As he was pulling out of the garage, multiple alarms showed up on the dashboard.  "Hill Start Assist Not Available", Service AdvanceTrac, "Steering Assist Fault Service Required". He didn't fully know what any of these meant and had just driven the car the day before with no issues.  As soon as he pulled out on the roads, he realized the power steering was out.  He is lucky that he didn't crash as the roads were still icy and snow covered.  Up until these alarms, there was NO warning. What if it happened while in the middle of driving?  I drive that car every day w my kids and my husband took it that Sunday as it is better in snow.  I can't even imagine what would have happened if I was driving as there is NO WAY I could have steered that car.  Somehow we got the last replacement part (repair was over $3000!) and I only have 68,000 miles on my car.  How can a part that is on an older Ford be on national backorder if there isn't a major problem! The rack and pinion w computer module was replaced.</t>
  </si>
  <si>
    <t>EXPLORER - 2016. I am writing to you as I just read an article about my Explorer being recalled for a different issue, pieces of trim flying off (which happened to us several years ago).  I took to the dealership then, they replaced and it immediately cracked again.  They were blaming my door as being off and causing the damage.  I took to a repair shop (non-Ford) to look at and they told me that they had seen this alot and Ford knew there was a problem and it wasn't my door.  It made me extremely upset as it almost caused an accident while we were on the freeway. This complaint is for a completely different safety issue and is recent.  I am mentioning the above incident as my car this time was taken to a different repair shop.  Their response was very similar to the above repair shop that Ford knows there is a problem as the part is on a national backorder.  After a recent snowstorm, my husband went to drive his car to work.  The storm had passed, but roads were still dangerous. As he was pulling out of the garage, multiple alarms showed up on the dashboard.  "Hill Start Assist Not Available", Service AdvanceTrac, "Steering Assist Fault Service Required". He didn't fully know what any of these meant and had just driven the car the day before with no issues.  As soon as he pulled out on the roads, he realized the power steering was out.  He is lucky that he didn't crash as the roads were still icy and snow covered.  Up until these alarms, there was NO warning. What if it happened while in the middle of driving?  I drive that car every day w my kids and my husband took it that Sunday as it is better in snow.  I can't even imagine what would have happened if I was driving as there is NO WAY I could have steered that car.  Somehow we got the last replacement part (repair was over $3000!) and I only have 68,000 miles on my car.  How can a part that is on an older Ford be on national backorder if there isn't a major problem! The rack and pinion w computer module was replaced.</t>
  </si>
  <si>
    <t>3FTTW8E33NR</t>
  </si>
  <si>
    <t>Water leaks from an unknown location causing the front passenger floorboard to be saturated.</t>
  </si>
  <si>
    <t>MAVERICK - 2022. Water leaks from an unknown location causing the front passenger floorboard to be saturated.</t>
  </si>
  <si>
    <t xml:space="preserve">Door hinge on 2020 Ford Escape has failed. The window no longer works, the door is difficult to open and close, sometimes it will not open or close. It makes a loud popping noise when opened or closed. </t>
  </si>
  <si>
    <t xml:space="preserve">ESCAPE - 2020. Door hinge on 2020 Ford Escape has failed. The window no longer works, the door is difficult to open and close, sometimes it will not open or close. It makes a loud popping noise when opened or closed. </t>
  </si>
  <si>
    <t>2FMPK4J92RB</t>
  </si>
  <si>
    <t>The contact owns a 2024 Ford Edge. The contact stated that after his wife entered the vehicle and closed the front driver's side door, the sunroof exploded without any impact. The sunroof glass shards fell inside the vehicle and onto his wife, causing a bump on her head; however, medical attention was not received. The contact stated that the weather was freezing outside when the failure occurred. The vehicle was taken to the dealer, where pictures of the sunroof were taken and sent to the manufacturer. The contact was informed that the sunroof glass needed to be replaced. The vehicle was not repaired. The manufacturer was made aware of the failure and a case was opened. The manufacturer denied the sunroof replacement under warranty. The failure mileage was approximately 2,000.</t>
  </si>
  <si>
    <t>Randy Wise Ford, Inc.</t>
  </si>
  <si>
    <t>EDGE - 2024. The contact owns a 2024 Ford Edge. The contact stated that after his wife entered the vehicle and closed the front driver's side door, the sunroof exploded without any impact. The sunroof glass shards fell inside the vehicle and onto his wife, causing a bump on her head; however, medical attention was not received. The contact stated that the weather was freezing outside when the failure occurred. The vehicle was taken to the dealer, where pictures of the sunroof were taken and sent to the manufacturer. The contact was informed that the sunroof glass needed to be replaced. The vehicle was not repaired. The manufacturer was made aware of the failure and a case was opened. The manufacturer denied the sunroof replacement under warranty. The failure mileage was approximately 2,000.</t>
  </si>
  <si>
    <t>1FTEX1EP3GF</t>
  </si>
  <si>
    <t>Intermittent wiper operation stop working. Yes it is available for inspection. Had to operate wiper operation manually. No! Not confirmed. No inspection by others. Unknown. Just skip, then stoped intermittent operation.</t>
  </si>
  <si>
    <t>F-150 - 2016. Intermittent wiper operation stop working. Yes it is available for inspection. Had to operate wiper operation manually. No! Not confirmed. No inspection by others. Unknown. Just skip, then stoped intermittent operation.</t>
  </si>
  <si>
    <t>My left side door. The door is making a popping/cracking noise the window wonâ€™t go down because the welding broke off</t>
  </si>
  <si>
    <t>ESCAPE - 2020. My left side door. The door is making a popping/cracking noise the window wonâ€™t go down because the welding broke off</t>
  </si>
  <si>
    <t>On the exterior this car has a plastic A-pillar cover on both sides of the windshield, i already had one fly off on expressway ( luckily didnt hit anyone or cause an accident) i replaced the one, but now the other side is coming loose as well, not sure if its a defect in the clips or the design , but the dealer doesnt acknowledge this to be a problem, there happily charging 600.00 to replace each A-pillar and they keep coming loose</t>
  </si>
  <si>
    <t>EXPLORER - 2018. On the exterior this car has a plastic A-pillar cover on both sides of the windshield, i already had one fly off on expressway ( luckily didnt hit anyone or cause an accident) i replaced the one, but now the other side is coming loose as well, not sure if its a defect in the clips or the design , but the dealer doesnt acknowledge this to be a problem, there happily charging 600.00 to replace each A-pillar and they keep coming loose</t>
  </si>
  <si>
    <t xml:space="preserve">A pillar trim flew off right side of windshield on 12/8/2023 and recently seen newly issued recall. </t>
  </si>
  <si>
    <t xml:space="preserve">EXPLORER - 2014. A pillar trim flew off right side of windshield on 12/8/2023 and recently seen newly issued recall. </t>
  </si>
  <si>
    <t>1FMSK7DH0MG</t>
  </si>
  <si>
    <t xml:space="preserve">Both rail roof  luggage racks on roof are loose. Flap at high speeds. Ford advises it's not covered. </t>
  </si>
  <si>
    <t xml:space="preserve">EXPLORER - 2021. Both rail roof  luggage racks on roof are loose. Flap at high speeds. Ford advises it's not covered. </t>
  </si>
  <si>
    <t xml:space="preserve">While driving on the interstate the piece of trim along the passenger side windshield flew off. No warnings. I am unsure if it caused any damage to anyone driving near me. It took me a moment to realize what had happened. I took the car to Ford repair where they had to replace the pillar molding, pillar molding hardware kit, and pillar molding mount bracket. </t>
  </si>
  <si>
    <t xml:space="preserve">EXPLORER - 2018. While driving on the interstate the piece of trim along the passenger side windshield flew off. No warnings. I am unsure if it caused any damage to anyone driving near me. It took me a moment to realize what had happened. I took the car to Ford repair where they had to replace the pillar molding, pillar molding hardware kit, and pillar molding mount bracket. </t>
  </si>
  <si>
    <t>1FTFW1E86NK</t>
  </si>
  <si>
    <t>I received a recall for a windshield wiper motor and took my vehicle to a dealership to have it fixed. Before I went I checked several times to ensure they had the part to perform the recall and they informed me they did. I took it in 01/19/2024 for the recall, waited two and an half hours and they never performed the recall. When I asked the dealership why they did not have an answer and said they would call me back. They have not as of 01/25/2024. I have in the mean time contacted Ford who said the recall should have been performed to take it to another dealership to have it done because it is an active recall. I just donâ€™t understand how the dealership decided what Ford said was a recall did not need to be done and they are a ford dealership.</t>
  </si>
  <si>
    <t>F-150 - 2022. I received a recall for a windshield wiper motor and took my vehicle to a dealership to have it fixed. Before I went I checked several times to ensure they had the part to perform the recall and they informed me they did. I took it in 01/19/2024 for the recall, waited two and an half hours and they never performed the recall. When I asked the dealership why they did not have an answer and said they would call me back. They have not as of 01/25/2024. I have in the mean time contacted Ford who said the recall should have been performed to take it to another dealership to have it done because it is an active recall. I just donâ€™t understand how the dealership decided what Ford said was a recall did not need to be done and they are a ford dealership.</t>
  </si>
  <si>
    <t>I REPORTED A PROBLEM 1/23/24 CONCERNING THE TRIM BLOWING OFF BY THE FRONT WINDSHIELD, I SAW ON THE NEWS THAT THIS IS A RECALL ISSUE BUT I ALSO THINK THAT THE COWLING WHERE THE WIPERS ARE ATTACHED SHOULD BE LOOKED INTO, THIS PIECE IS  FALLING APART AND WHEN DRIVING THE WIND GETS UNDER THE TRIM PIECES CAUSING IT TO BLOW OFF.</t>
  </si>
  <si>
    <t>EXPLORER - 2016. I REPORTED A PROBLEM 1/23/24 CONCERNING THE TRIM BLOWING OFF BY THE FRONT WINDSHIELD, I SAW ON THE NEWS THAT THIS IS A RECALL ISSUE BUT I ALSO THINK THAT THE COWLING WHERE THE WIPERS ARE ATTACHED SHOULD BE LOOKED INTO, THIS PIECE IS  FALLING APART AND WHEN DRIVING THE WIND GETS UNDER THE TRIM PIECES CAUSING IT TO BLOW OFF.</t>
  </si>
  <si>
    <t>The contact owns a 2017 Ford F-350 SD. The contact stated that while walking to the vehicle, he noticed that the sliding rear window glass had detached and fell into the rear seat in the cabin of the vehicle. The contact stated that the glue adhesive, polyurethane seal, and two-sided tape had deteriorated. There were no reported injuries. The contact called the local dealer and was informed that there was no warranty coverage on the vehicle. The vehicle was not diagnosed or repaired. The vehicle was taken to a glass company but was not repaired. The manufacturer was contacted and informed the contact that the repairs were not covered under a recall and referred the contact to the NHTSA Hotline. The approximate failure mileage was 164,000.</t>
  </si>
  <si>
    <t>Cogswell Motors</t>
  </si>
  <si>
    <t>F-350 SD - 2017. The contact owns a 2017 Ford F-350 SD. The contact stated that while walking to the vehicle, he noticed that the sliding rear window glass had detached and fell into the rear seat in the cabin of the vehicle. The contact stated that the glue adhesive, polyurethane seal, and two-sided tape had deteriorated. There were no reported injuries. The contact called the local dealer and was informed that there was no warranty coverage on the vehicle. The vehicle was not diagnosed or repaired. The vehicle was taken to a glass company but was not repaired. The manufacturer was contacted and informed the contact that the repairs were not covered under a recall and referred the contact to the NHTSA Hotline. The approximate failure mileage was 164,000.</t>
  </si>
  <si>
    <t>The contact owns a 2013 Ford Edge. The contact stated that upon entering the vehicle, she became aware that the driver's side door had not latched properly. Upon entering the vehicle, the contact observed that the ABS warning light was illuminated on the instrument panel. The vehicle was taken to an independent mechanic, who determined that the front brake rotors were cracked. Additionally, the vehicle was diagnosed with a door check arm failure. The vehicle was not repaired. After investigating the failure, the contact related the failure to NHTSA Action Number: PE16012 (Latches, Locks, Linkages, Interior Lighting). The manufacturer was notified of the failure but referred the contact to the NHTSA Hotline for assistance. The failure mileage was 100,000.</t>
  </si>
  <si>
    <t>EDGE - 2013. The contact owns a 2013 Ford Edge. The contact stated that upon entering the vehicle, she became aware that the driver's side door had not latched properly. Upon entering the vehicle, the contact observed that the ABS warning light was illuminated on the instrument panel. The vehicle was taken to an independent mechanic, who determined that the front brake rotors were cracked. Additionally, the vehicle was diagnosed with a door check arm failure. The vehicle was not repaired. After investigating the failure, the contact related the failure to NHTSA Action Number: PE16012 (Latches, Locks, Linkages, Interior Lighting). The manufacturer was notified of the failure but referred the contact to the NHTSA Hotline for assistance. The failure mileage was 100,000.</t>
  </si>
  <si>
    <t>The contact owns a 2020 Ford Escape. The contact stated that while opening the driver's side front door, the door made an abnormal popping sound. The contact stated that the abnormal popping sound had become more intense as if the door was going to detach from the frame. Additionally, the contact stated that the driver's side window was no longer operating as designed. The contact had taken the vehicle to a local dealer, where it was diagnosed and determined that the welds on the door check arm were failing, and the door needed to be replaced. The vehicle was not repaired. The manufacturer was informed of the failure. The contact researched online and related the failure to an open NHTSA Action Number: PE23013 (Structure). The failure mileage was approximately 37,800.</t>
  </si>
  <si>
    <t xml:space="preserve">Jim Click Ford of Sahuarita &amp; </t>
  </si>
  <si>
    <t>ESCAPE - 2020. The contact owns a 2020 Ford Escape. The contact stated that while opening the driver's side front door, the door made an abnormal popping sound. The contact stated that the abnormal popping sound had become more intense as if the door was going to detach from the frame. Additionally, the contact stated that the driver's side window was no longer operating as designed. The contact had taken the vehicle to a local dealer, where it was diagnosed and determined that the welds on the door check arm were failing, and the door needed to be replaced. The vehicle was not repaired. The manufacturer was informed of the failure. The contact researched online and related the failure to an open NHTSA Action Number: PE23013 (Structure). The failure mileage was approximately 37,800.</t>
  </si>
  <si>
    <t>Rear window shattering when remote started and auto rear defogger auto engaged 1-22-24</t>
  </si>
  <si>
    <t>F-150 - 2018. Rear window shattering when remote started and auto rear defogger auto engaged 1-22-24</t>
  </si>
  <si>
    <t xml:space="preserve">Like many others, the spot welds gave way on my drivers door. It affects window operation and the door sounds terrible when opening and closing. I called ford and they told me to have the concern verified at my next service visit. They need to issue a recall for this ASAP. </t>
  </si>
  <si>
    <t xml:space="preserve">ESCAPE - 2020. Like many others, the spot welds gave way on my drivers door. It affects window operation and the door sounds terrible when opening and closing. I called ford and they told me to have the concern verified at my next service visit. They need to issue a recall for this ASAP. </t>
  </si>
  <si>
    <t>my driver side door hinge randomly began making snapping noises and then the door no longer functioned properly. There are times when I cannot close my door fully so I must drive with the door partially opened. The issue also affects the window. I cannot roll my window down.</t>
  </si>
  <si>
    <t>ESCAPE - 2020. my driver side door hinge randomly began making snapping noises and then the door no longer functioned properly. There are times when I cannot close my door fully so I must drive with the door partially opened. The issue also affects the window. I cannot roll my window down.</t>
  </si>
  <si>
    <t>1FMCU0DZ9LU</t>
  </si>
  <si>
    <t>Ford Escapeâ€™s Door Hinges are Defective:   Our 2020 Ford Escape driver door hinges had to be repaired by a non-Ford dealer body shop as the car was out of warranty. The Columbus, Georgia Ford dealer diagnosed the problem as being defective door hinges but they do not do body work. The door's rivets popped out and the hinges made grinding and popping sounds when opened or closed. There were no warning lamps or messages about the failure before it occurred.  We would appreciate it if the NHTSA would issue a formal recall for this defect so we could be reimbursed for what we paid. Thank you very much.</t>
  </si>
  <si>
    <t>ESCAPE - 2020. Ford Escapeâ€™s Door Hinges are Defective:   Our 2020 Ford Escape driver door hinges had to be repaired by a non-Ford dealer body shop as the car was out of warranty. The Columbus, Georgia Ford dealer diagnosed the problem as being defective door hinges but they do not do body work. The door's rivets popped out and the hinges made grinding and popping sounds when opened or closed. There were no warning lamps or messages about the failure before it occurred.  We would appreciate it if the NHTSA would issue a formal recall for this defect so we could be reimbursed for what we paid. Thank you very much.</t>
  </si>
  <si>
    <t xml:space="preserve">The passenger door start making a creaking/popping sound. Within the last week, it started to get louder and louder because the spot weld around the door check arm had completely broken. I took it to the dealership I purchased it from and ford denied assistance with my issue. They recommended I pay a body shop to fix it. </t>
  </si>
  <si>
    <t xml:space="preserve">ESCAPE - 2020. The passenger door start making a creaking/popping sound. Within the last week, it started to get louder and louder because the spot weld around the door check arm had completely broken. I took it to the dealership I purchased it from and ford denied assistance with my issue. They recommended I pay a body shop to fix it. </t>
  </si>
  <si>
    <t>1FM5K8B80DG</t>
  </si>
  <si>
    <t xml:space="preserve">The windshield makes a loud cracking sound (for the last 4 months- this is how ong ive owned it) and a few weeks ago, the sound happened and the window cracked from the frame toward the center (about 7"). </t>
  </si>
  <si>
    <t xml:space="preserve">EXPLORER - 2013. The windshield makes a loud cracking sound (for the last 4 months- this is how ong ive owned it) and a few weeks ago, the sound happened and the window cracked from the frame toward the center (about 7"). </t>
  </si>
  <si>
    <t>1FMJK1MT8NE</t>
  </si>
  <si>
    <t>On [XXX] the front section of the panoramic moonroof shattered after opening the drivers side passenger door and drivers door, the children were climbing into the backseat and I proceeded to open the drivers door after opening their door and the glass shattered. Thankfully nobody was injured. The car was towed to the Ford dealership and they after inspection found no reason for the malfunction. I have asked them today to reach out to Ford Customer Assistance as the estimated repair is $4,000. It was not reported to police or insurance at this time. There were no warning signs, nothing has fallen on the roof to my knowledge and the vehicle has 19,600 miles.  The car is stored in a driveway safe of any falling debris or ice and we live in Michigan. Thank you. INFORMATION REDACTED PURSUANT TO THE FREEDOM OF INFORMATION ACT (FOIA), 5 U.S.C. 552(B)(6</t>
  </si>
  <si>
    <t>EXPEDITION - 2022. On [XXX] the front section of the panoramic moonroof shattered after opening the drivers side passenger door and drivers door, the children were climbing into the backseat and I proceeded to open the drivers door after opening their door and the glass shattered. Thankfully nobody was injured. The car was towed to the Ford dealership and they after inspection found no reason for the malfunction. I have asked them today to reach out to Ford Customer Assistance as the estimated repair is $4,000. It was not reported to police or insurance at this time. There were no warning signs, nothing has fallen on the roof to my knowledge and the vehicle has 19,600 miles.  The car is stored in a driveway safe of any falling debris or ice and we live in Michigan. Thank you. INFORMATION REDACTED PURSUANT TO THE FREEDOM OF INFORMATION ACT (FOIA), 5 U.S.C. 552(B)(6</t>
  </si>
  <si>
    <t>The contact owns a 2022 Ford Escape. The contact stated that the driver's side door spot weld was fractured. The contact stated that the door was difficult to close. The driver's side window also failed to open as needed. There were no warning lights illuminated. The local dealer was contacted, and the vehicle was diagnosed, and it was determined that the hinge and door weld had failed. The mechanic recommended replacing the door. The manufacturer was contacted, and the contact was informed that the warranty had expired. No assistance was provided. The failure mileage was approximately 33,000.</t>
  </si>
  <si>
    <t>ESCAPE - 2020. The contact owns a 2022 Ford Escape. The contact stated that the driver's side door spot weld was fractured. The contact stated that the door was difficult to close. The driver's side window also failed to open as needed. There were no warning lights illuminated. The local dealer was contacted, and the vehicle was diagnosed, and it was determined that the hinge and door weld had failed. The mechanic recommended replacing the door. The manufacturer was contacted, and the contact was informed that the warranty had expired. No assistance was provided. The failure mileage was approximately 33,000.</t>
  </si>
  <si>
    <t>1FTEX1EP2LF</t>
  </si>
  <si>
    <t>The contact owns a 2020 Ford F-150. The contact stated that upon attempting to enter the vehicle using the remote key fob, the driver's side door failed to unlatch. No warning lights were illuminated. The vehicle was taken to the dealer, who diagnosed a failure with the door actuator. The vehicle was not repaired. The manufacturer was notified of the failure but referred the contact to the NHTSA Hotline for assistance. The failure mileage was 30,000.</t>
  </si>
  <si>
    <t>F-150 - 2020. The contact owns a 2020 Ford F-150. The contact stated that upon attempting to enter the vehicle using the remote key fob, the driver's side door failed to unlatch. No warning lights were illuminated. The vehicle was taken to the dealer, who diagnosed a failure with the door actuator. The vehicle was not repaired. The manufacturer was notified of the failure but referred the contact to the NHTSA Hotline for assistance. The failure mileage was 30,000.</t>
  </si>
  <si>
    <t>I OWN A 2020 FORD ESCAPE. The Driver's Front Door started making a loud popping sound when opened and then it wouldn't close all of the way. It was hard to close but finally did. It kept making the popping noise louder every time it was opened and shut. Then, the Driver's Front Window failed to go down more than an inch and a half to two inches. It wouldn't roll up every time it was rolled down the couple of inches either. I took it to Mike White Ford Dealership in Coeur d'Alene, ID where I was informed that the welds on the control arm of the Driver's Door had failed and broken so the car needed to go to a body shop to be repaired. The dealership said that none of this is covered by my warranties.</t>
  </si>
  <si>
    <t>ESCAPE - 2020. I OWN A 2020 FORD ESCAPE. The Driver's Front Door started making a loud popping sound when opened and then it wouldn't close all of the way. It was hard to close but finally did. It kept making the popping noise louder every time it was opened and shut. Then, the Driver's Front Window failed to go down more than an inch and a half to two inches. It wouldn't roll up every time it was rolled down the couple of inches either. I took it to Mike White Ford Dealership in Coeur d'Alene, ID where I was informed that the welds on the control arm of the Driver's Door had failed and broken so the car needed to go to a body shop to be repaired. The dealership said that none of this is covered by my warranties.</t>
  </si>
  <si>
    <t xml:space="preserve">The contact owns a 2020 Ford Escape. The contact stated that the passengerâ€™s side door check spot welds had failed, and the door would not properly open or close. The vehicle was taken to the local dealer who determined that the door needed to be replaced. The vehicle was not yet repaired. The manufacturer was notified of the failure. The failure mileage was 28,000.    </t>
  </si>
  <si>
    <t>Mullinax Ford of West Palm Bea</t>
  </si>
  <si>
    <t xml:space="preserve">ESCAPE - 2020. The contact owns a 2020 Ford Escape. The contact stated that the passengerâ€™s side door check spot welds had failed, and the door would not properly open or close. The vehicle was taken to the local dealer who determined that the door needed to be replaced. The vehicle was not yet repaired. The manufacturer was notified of the failure. The failure mileage was 28,000.    </t>
  </si>
  <si>
    <t>The contact owns a 2016 Ford F-150. The contact stated while driving 55-60 MPH, the vehicle went into LIMP Mode and lost motive power. There was no warning light illuminated. The contact was able to veer to the side of the road. The contact turned off the vehicle and restarted the vehicle after a while. The contact continued driving; however, the failure recurred several times while driving. The contact was able to drive to the residence. The vehicle was towed to the dealer, where unknown repairs were performed. Additionally, the contact stated while driving 20 MPH on a slight incline and depressing the accelerator pedal, the vehicle failed to respond. The message "Hill Assist Not Working" was displayed. The contact stated that she reversed at 3 MPH to her residence. The contact stated that the failure recurred several times while driving on a level road. The contact veered to the side of the road and shifted into Sport(S) mode, and was able to drive 30-35 MPH. The vehicle was taken to Rocky Mountain Yeti Pinedale Jeep RAM (153 S Entertainment Ln, Pinedale, WY 82941), where it was diagnosed that the throttle body had failed and needed to be replaced. The vehicle was repaired. Additionally, the contact stated that the windshield wipers failed to disengage and remained on slow intermittent mode. The dealer reset the windshield wipers setting; however, the failure persisted. The vehicle was not repaired. The manufacturer was notified of the failure and informed the contact that the VIN was not included in a recall. The failure mileage was approximately 90,000.</t>
  </si>
  <si>
    <t>First Choice Ford</t>
  </si>
  <si>
    <t>F-150 - 2016. The contact owns a 2016 Ford F-150. The contact stated while driving 55-60 MPH, the vehicle went into LIMP Mode and lost motive power. There was no warning light illuminated. The contact was able to veer to the side of the road. The contact turned off the vehicle and restarted the vehicle after a while. The contact continued driving; however, the failure recurred several times while driving. The contact was able to drive to the residence. The vehicle was towed to the dealer, where unknown repairs were performed. Additionally, the contact stated while driving 20 MPH on a slight incline and depressing the accelerator pedal, the vehicle failed to respond. The message "Hill Assist Not Working" was displayed. The contact stated that she reversed at 3 MPH to her residence. The contact stated that the failure recurred several times while driving on a level road. The contact veered to the side of the road and shifted into Sport(S) mode, and was able to drive 30-35 MPH. The vehicle was taken to Rocky Mountain Yeti Pinedale Jeep RAM (153 S Entertainment Ln, Pinedale, WY 82941), where it was diagnosed that the throttle body had failed and needed to be replaced. The vehicle was repaired. Additionally, the contact stated that the windshield wipers failed to disengage and remained on slow intermittent mode. The dealer reset the windshield wipers setting; however, the failure persisted. The vehicle was not repaired. The manufacturer was notified of the failure and informed the contact that the VIN was not included in a recall. The failure mileage was approximately 90,000.</t>
  </si>
  <si>
    <t>The driver's side door has been making creaking and popping sounds for over a year and most recently the driver's side door window only goes down half way.  Took the vehicle to the Ford dealership where the car was purchased and informed them of the problem and the SSM 50150 for 2020-2021 Escapes.  After inspecting the interior of the door, they found that the check arm had detached and that what was causing the noise and the window to not be able to lower.  The vehicle has 29,347 and was purchased in May 2020.  They said the vehicle is out of warranty on the date (not mileage) and would not be covered although it's apparent the failure was occurring over several months.</t>
  </si>
  <si>
    <t>ESCAPE - 2020. The driver's side door has been making creaking and popping sounds for over a year and most recently the driver's side door window only goes down half way.  Took the vehicle to the Ford dealership where the car was purchased and informed them of the problem and the SSM 50150 for 2020-2021 Escapes.  After inspecting the interior of the door, they found that the check arm had detached and that what was causing the noise and the window to not be able to lower.  The vehicle has 29,347 and was purchased in May 2020.  They said the vehicle is out of warranty on the date (not mileage) and would not be covered although it's apparent the failure was occurring over several months.</t>
  </si>
  <si>
    <t>1FMCU0G98EU</t>
  </si>
  <si>
    <t xml:space="preserve">While driving down the interstate, this car started smoking and i was unable to use the brakes. Its like the braking system locked up.  I couldn't push the brakes because it was down to the floor hard  with NO intentions on stopping. Emergency brakes were needed to stop this vehicle. The gear shift does not seem to in the correct position. Seems to be some type of powertrain issue. The coolant was leaking and there was no vacuum on the motor. The drivers door latch is defective, when opening the door it doesn't retreat, the latch stays in the open position. The backup camera is defective, doesn't show you are backing up. Dashboard shows brake lamp default an brake lights not out. </t>
  </si>
  <si>
    <t xml:space="preserve">ESCAPE - 2014. While driving down the interstate, this car started smoking and i was unable to use the brakes. Its like the braking system locked up.  I couldn't push the brakes because it was down to the floor hard  with NO intentions on stopping. Emergency brakes were needed to stop this vehicle. The gear shift does not seem to in the correct position. Seems to be some type of powertrain issue. The coolant was leaking and there was no vacuum on the motor. The drivers door latch is defective, when opening the door it doesn't retreat, the latch stays in the open position. The backup camera is defective, doesn't show you are backing up. Dashboard shows brake lamp default an brake lights not out. </t>
  </si>
  <si>
    <t>The A-pillar passenger side flank flew off while driving.</t>
  </si>
  <si>
    <t>EXPLORER - 2019. The A-pillar passenger side flank flew off while driving.</t>
  </si>
  <si>
    <t>1FM5K7D88JG</t>
  </si>
  <si>
    <t>I have a 2018 Explorer that may be involved in the Ford recall for the windshield trimpieces that may come loose.  I may not have that issue but I have an issue with trim pieces separating from both the drivers and front passenger doors.</t>
  </si>
  <si>
    <t>EXPLORER - 2018. I have a 2018 Explorer that may be involved in the Ford recall for the windshield trimpieces that may come loose.  I may not have that issue but I have an issue with trim pieces separating from both the drivers and front passenger doors.</t>
  </si>
  <si>
    <t>1FMCU0GD3HU</t>
  </si>
  <si>
    <t xml:space="preserve">1. Coolant is either leaking or evaporating which makes the coolant reservoir tank lose water that requires many refills after daily use. This led to the car to heat up without any notice in the middle of a busy highway with a narrow shoulder. This causes the car to release white smoke from the back with a chemical stench. A mechanic checked the car by raising it on a car lift for any leaks but there were no obvious leaks.  2. Car sometimes violently shakes upon turning on the ignition letting out a loud noise that can be heard from afar. The warning was a misfire on the #2 Cynlinder. We have replaced the old spark plugs and coils with new ones but the car still shakes at times and on the screen it says, 'Engine Fault Service Now".  3. There is also a warning on the system that reads, 'Powertrain Malfunction/Reduced Power'. Upon start of the warning the car abruptly slows to 35 mph max which is a great concern for safety when driving on the freeway/highway with many cars going 70-80 mph. A couple of mechanics have all mentioned something is wrong because the system slows down the car to avoid any more problems to arise and is a big concern for them as well. The computer used to analyze any issues does not directly call out a specific error even though there is an obvious issue with the powertrain.  4. There was an issue with the latch on the lift gate of the car but was fixed by Ford because it was covered under Extended Ford Warranty. </t>
  </si>
  <si>
    <t xml:space="preserve">ESCAPE - 2017. 1. Coolant is either leaking or evaporating which makes the coolant reservoir tank lose water that requires many refills after daily use. This led to the car to heat up without any notice in the middle of a busy highway with a narrow shoulder. This causes the car to release white smoke from the back with a chemical stench. A mechanic checked the car by raising it on a car lift for any leaks but there were no obvious leaks.  2. Car sometimes violently shakes upon turning on the ignition letting out a loud noise that can be heard from afar. The warning was a misfire on the #2 Cynlinder. We have replaced the old spark plugs and coils with new ones but the car still shakes at times and on the screen it says, 'Engine Fault Service Now".  3. There is also a warning on the system that reads, 'Powertrain Malfunction/Reduced Power'. Upon start of the warning the car abruptly slows to 35 mph max which is a great concern for safety when driving on the freeway/highway with many cars going 70-80 mph. A couple of mechanics have all mentioned something is wrong because the system slows down the car to avoid any more problems to arise and is a big concern for them as well. The computer used to analyze any issues does not directly call out a specific error even though there is an obvious issue with the powertrain.  4. There was an issue with the latch on the lift gate of the car but was fixed by Ford because it was covered under Extended Ford Warranty. </t>
  </si>
  <si>
    <t xml:space="preserve">The driver door is trying to fall off. When I open it, it makes a loud creaking noise and then comes loose. When I try to shut it, itâ€™s not lined up and wonâ€™t shut correctly and completely. This issue started almost immediately after purchasing it in July 2023. I brought it to the Ford dealership and it sat there for over a month before they looked at it. They never did give me an official diagnosis or estimate although I asked several times. I have been driving around like this for months. </t>
  </si>
  <si>
    <t xml:space="preserve">ESCAPE - 2020. The driver door is trying to fall off. When I open it, it makes a loud creaking noise and then comes loose. When I try to shut it, itâ€™s not lined up and wonâ€™t shut correctly and completely. This issue started almost immediately after purchasing it in July 2023. I brought it to the Ford dealership and it sat there for over a month before they looked at it. They never did give me an official diagnosis or estimate although I asked several times. I have been driving around like this for months. </t>
  </si>
  <si>
    <t xml:space="preserve">While driving on the highway, the trim piece that contours the front of the hood of the vehicle, broke off in two pieces and went flying into the air and nearly caused an accident. </t>
  </si>
  <si>
    <t>HOOD MOLDING | LOOSE / DETACHED</t>
  </si>
  <si>
    <t xml:space="preserve">EXPLORER - 2014. While driving on the highway, the trim piece that contours the front of the hood of the vehicle, broke off in two pieces and went flying into the air and nearly caused an accident. </t>
  </si>
  <si>
    <t>1FMCU9DZ1LUC12686</t>
  </si>
  <si>
    <t xml:space="preserve">Initially driver side door began sluggishly opening proceeding to a grinding open which and finally incomplete opening. Power window has also become inoperable. Dealer charged $400 to look at what is obviously a known problem and said needed a brand new door and quoted $3,000+ (10% of a new car!)  Refused service and a mechanic explained the situation regarding the welding failure and said he "opted" to not attempt to re-install the door check, meaning the door now will fly wide open if not perfectly controlled (which will obviously result in damage to hinge system. We found our car with several hilarious flyers printed (attached below) showing the full awareness of the issue.Our escape is a fully loaded Titanium model and issue began developing at about 49,000 miles. Car has never been in a crash of any kind and has 50,000 miles the VAST majority being 300 mile round trips on the highway for work. </t>
  </si>
  <si>
    <t xml:space="preserve">ESCAPE - 2020. Initially driver side door began sluggishly opening proceeding to a grinding open which and finally incomplete opening. Power window has also become inoperable. Dealer charged $400 to look at what is obviously a known problem and said needed a brand new door and quoted $3,000+ (10% of a new car!)  Refused service and a mechanic explained the situation regarding the welding failure and said he "opted" to not attempt to re-install the door check, meaning the door now will fly wide open if not perfectly controlled (which will obviously result in damage to hinge system. We found our car with several hilarious flyers printed (attached below) showing the full awareness of the issue.Our escape is a fully loaded Titanium model and issue began developing at about 49,000 miles. Car has never been in a crash of any kind and has 50,000 miles the VAST majority being 300 mile round trips on the highway for work. </t>
  </si>
  <si>
    <t>2FMPK3K91FBB16199</t>
  </si>
  <si>
    <t>2FMPK3K91FB</t>
  </si>
  <si>
    <t xml:space="preserve">Rear sunroof shattered spontaneously </t>
  </si>
  <si>
    <t xml:space="preserve">EDGE - 2015. Rear sunroof shattered spontaneously </t>
  </si>
  <si>
    <t>1FMCU0G60LUB47570</t>
  </si>
  <si>
    <t xml:space="preserve">The contact owns a 2020 Ford Escape. The contact stated that while opening and closing the driver's side door, there was an abnormally loud banging sound heard. There were no warning lights illuminated. The local dealer was not contacted. The vehicle was not diagnosed or repaired. The manufacturer was contacted and referred the contact to the NHTSA Hotline. The contact stated that the failure was related to NHTSA Action Number: PE23013 (Structure). The approximate failure mileage was 55,000. </t>
  </si>
  <si>
    <t>Open Road Volkswagen Manhattan</t>
  </si>
  <si>
    <t xml:space="preserve">ESCAPE - 2020. The contact owns a 2020 Ford Escape. The contact stated that while opening and closing the driver's side door, there was an abnormally loud banging sound heard. There were no warning lights illuminated. The local dealer was not contacted. The vehicle was not diagnosed or repaired. The manufacturer was contacted and referred the contact to the NHTSA Hotline. The contact stated that the failure was related to NHTSA Action Number: PE23013 (Structure). The approximate failure mileage was 55,000. </t>
  </si>
  <si>
    <t>1FMCU9H67LUC38029</t>
  </si>
  <si>
    <t>Spot welds on the door check arm bracket have broken on the driver's side front door.  The arm is still attached to the pillar, but is no longer attached to the door itself.  This is also preventing the window from rolling down fully.</t>
  </si>
  <si>
    <t>ESCAPE - 2020. Spot welds on the door check arm bracket have broken on the driver's side front door.  The arm is still attached to the pillar, but is no longer attached to the door itself.  This is also preventing the window from rolling down fully.</t>
  </si>
  <si>
    <t>1FMCU9H96LUA50659</t>
  </si>
  <si>
    <t xml:space="preserve">Shortly after purchasing my 2020 Ford Escape my driver side window stopped working. Soon after my door hinges began to fail. I took this to several dealerships who said that the hinge was sagging leading to the electric within my door to have weight on it. My car is available for inspection, I am concerned my door will stop opening or not close all the way at some point putting my safety at risk. Both independent dealerships that I took my car to said this was a common issue. No warning lamps or messages. </t>
  </si>
  <si>
    <t xml:space="preserve">ESCAPE - 2020. Shortly after purchasing my 2020 Ford Escape my driver side window stopped working. Soon after my door hinges began to fail. I took this to several dealerships who said that the hinge was sagging leading to the electric within my door to have weight on it. My car is available for inspection, I am concerned my door will stop opening or not close all the way at some point putting my safety at risk. Both independent dealerships that I took my car to said this was a common issue. No warning lamps or messages. </t>
  </si>
  <si>
    <t>1FMCU9J9XLUB10999</t>
  </si>
  <si>
    <t>All 3 welds that hold the drivers front door check arm failed over the course of a day.  When travelling with the car I observed some strange creaking/cracking sounds when opening or closing the door, and within a day I found that the door was difficult to close and latch.  I looked at the hinges, and notices 3 holes where the welds were, and the check arm moving inside the door.    The safety issue is its difficult/impossible to close and latch the door, and difficult to make sure the door is actually latched and stays latched.  The door has opened while driving, and I'm not sure if this is due to not being able to close it all the way or of the loose check arm is breaking other parts inside the door.  The power window no longer works because the loose check arm appears to be blocking it or has destroyed those components.  The dealer inspected the issue, and claimed that they have seen many cars with the same defective door welds.  They claimed the door would have to be replaced and repainted though this work hasn't been completed yet.  According to the dealer though this is a safety issue and 100% a manufacturing defect that Ford is well aware of they are forcing customers to pay for the repairs.  This has not been inspected by police or insurance since it is a manufacturing defect and not related to an accident.  This has only been an issue for a day, but if an accident, injury or death results from the door flying open while driving I will contact the police, insurance, and get legal representation.   No warning lamps or symptoms prior to failure.  I opened and closed the door less than 5 times after the first odd noise to when all the door welds failed.</t>
  </si>
  <si>
    <t>ESCAPE - 2020. All 3 welds that hold the drivers front door check arm failed over the course of a day.  When travelling with the car I observed some strange creaking/cracking sounds when opening or closing the door, and within a day I found that the door was difficult to close and latch.  I looked at the hinges, and notices 3 holes where the welds were, and the check arm moving inside the door.    The safety issue is its difficult/impossible to close and latch the door, and difficult to make sure the door is actually latched and stays latched.  The door has opened while driving, and I'm not sure if this is due to not being able to close it all the way or of the loose check arm is breaking other parts inside the door.  The power window no longer works because the loose check arm appears to be blocking it or has destroyed those components.  The dealer inspected the issue, and claimed that they have seen many cars with the same defective door welds.  They claimed the door would have to be replaced and repainted though this work hasn't been completed yet.  According to the dealer though this is a safety issue and 100% a manufacturing defect that Ford is well aware of they are forcing customers to pay for the repairs.  This has not been inspected by police or insurance since it is a manufacturing defect and not related to an accident.  This has only been an issue for a day, but if an accident, injury or death results from the door flying open while driving I will contact the police, insurance, and get legal representation.   No warning lamps or symptoms prior to failure.  I opened and closed the door less than 5 times after the first odd noise to when all the door welds failed.</t>
  </si>
  <si>
    <t>1FM5K8GT7HGA76361</t>
  </si>
  <si>
    <t>The contact owns a 2017 Ford Explorer. The contact stated that while driving at an undisclosed speed, the roof rail fractured. The contact stated that two years ago a recall notification for the failure was received, and the recall repair was completed. The vehicle was taken to the dealer where it was diagnosed with fractured roof rail assembly. The contact was informed that the roof rail assembly needed to be replaced. The vehicle was not repaired. The manufacturer was made aware of the failure. The failure mileage was approximately 69,000.</t>
  </si>
  <si>
    <t>EXPLORER - 2017. The contact owns a 2017 Ford Explorer. The contact stated that while driving at an undisclosed speed, the roof rail fractured. The contact stated that two years ago a recall notification for the failure was received, and the recall repair was completed. The vehicle was taken to the dealer where it was diagnosed with fractured roof rail assembly. The contact was informed that the roof rail assembly needed to be replaced. The vehicle was not repaired. The manufacturer was made aware of the failure. The failure mileage was approximately 69,000.</t>
  </si>
  <si>
    <t>3FMCR9B67NRD77338</t>
  </si>
  <si>
    <t>3FMCR9B67NR</t>
  </si>
  <si>
    <t>We got a â€œservice engine soonâ€ warning stating â€œthe vehicle has detected a concern with the evaporative emissions systemâ€ and that we need to â€œhave the vehicle checked by a dealer ASAPâ€. With this, the dealership ordered a purge control line.  This fixed the check engine light for about a week. Suddenly, we received the same warning and message. This time, the â€œTech said its possible we hit something because under the vehicle the under shield has a hole in and it the canister valve which is what is causing the check engine light on. We cant get the part cover under warranty because of that. You would be looking at $638.00 not including tax.â€ Nothing was hit that we can note.  The â€œshieldâ€ is a piece of felt.  If this canister is so important, why have it â€œprotectedâ€ by cloth?</t>
  </si>
  <si>
    <t>UNDERBODY SHIELD | DESIGN</t>
  </si>
  <si>
    <t>BRONCO SPORT - 2022. We got a â€œservice engine soonâ€ warning stating â€œthe vehicle has detected a concern with the evaporative emissions systemâ€ and that we need to â€œhave the vehicle checked by a dealer ASAPâ€. With this, the dealership ordered a purge control line.  This fixed the check engine light for about a week. Suddenly, we received the same warning and message. This time, the â€œTech said its possible we hit something because under the vehicle the under shield has a hole in and it the canister valve which is what is causing the check engine light on. We cant get the part cover under warranty because of that. You would be looking at $638.00 not including tax.â€ Nothing was hit that we can note.  The â€œshieldâ€ is a piece of felt.  If this canister is so important, why have it â€œprotectedâ€ by cloth?</t>
  </si>
  <si>
    <t>1FMCU0GX3DUD94429</t>
  </si>
  <si>
    <t>1FMCU0GX3DU</t>
  </si>
  <si>
    <t xml:space="preserve">We replaced new battery and the wiper arms and motor act up and destroy the wiper arm and motor for 2nd time and now I have to order new one arms and motor and I think ford should recall that wiper motors and arms </t>
  </si>
  <si>
    <t xml:space="preserve">ESCAPE - 2013. We replaced new battery and the wiper arms and motor act up and destroy the wiper arm and motor for 2nd time and now I have to order new one arms and motor and I think ford should recall that wiper motors and arms </t>
  </si>
  <si>
    <t>1FMJU1JT4LEA83717</t>
  </si>
  <si>
    <t>1FMJU1JT4LE</t>
  </si>
  <si>
    <t xml:space="preserve">Panoramic moonroof suddenly exploded in a car wash during the high pressure air drying. Thankfully the sunshade was closed and my 3 children sitting in the middle row were not sprayed or hit with the shattered glass, water or air from the car wash and were not seriously injured. Ford clearly knows there is a problem, and Iâ€™ve watched numerous news stories about exploding moonroofs and I want to know if NHTSA will re- investigate this known problem and huge safety risk. </t>
  </si>
  <si>
    <t xml:space="preserve">EXPEDITION - 2020. Panoramic moonroof suddenly exploded in a car wash during the high pressure air drying. Thankfully the sunshade was closed and my 3 children sitting in the middle row were not sprayed or hit with the shattered glass, water or air from the car wash and were not seriously injured. Ford clearly knows there is a problem, and Iâ€™ve watched numerous news stories about exploding moonroofs and I want to know if NHTSA will re- investigate this known problem and huge safety risk. </t>
  </si>
  <si>
    <t>1FM5K8D85EGA79075</t>
  </si>
  <si>
    <t>My trim for my front windshield flew off while driving.</t>
  </si>
  <si>
    <t>EXPLORER - 2014. My trim for my front windshield flew off while driving.</t>
  </si>
  <si>
    <t>29-AUG-2014</t>
  </si>
  <si>
    <t>1FM5K8GC3LGA11631</t>
  </si>
  <si>
    <t>Failure of panoramic moon roof gasket, and in adequate drainage system installation. This causes substantial water intrusion into vehicle. Flooding of drivers side floor causes extremely slippery and wet conditions when operating the pedals. Water migration into vehicle has potential to impact electronics, causing further damage and dangerous driving conditions.   Vehicle has been inspected and problem confirmed by the dealership, who contracted a water leak specialist to identify the issue. No warnings prior to appearance. Issues has been ongoing for the past 3 months - 1,000 miles and 4 months after the end of bumper to bumper warranty.</t>
  </si>
  <si>
    <t>EXPLORER - 2020. Failure of panoramic moon roof gasket, and in adequate drainage system installation. This causes substantial water intrusion into vehicle. Flooding of drivers side floor causes extremely slippery and wet conditions when operating the pedals. Water migration into vehicle has potential to impact electronics, causing further damage and dangerous driving conditions.   Vehicle has been inspected and problem confirmed by the dealership, who contracted a water leak specialist to identify the issue. No warnings prior to appearance. Issues has been ongoing for the past 3 months - 1,000 miles and 4 months after the end of bumper to bumper warranty.</t>
  </si>
  <si>
    <t>1FMCU9JD0HUC47848</t>
  </si>
  <si>
    <t>1FMCU9JD0HU</t>
  </si>
  <si>
    <t xml:space="preserve">this is before an accident will occur.Around the windshield[apillar,on top] the paint is falling off so if I get in a rollover accident or a front end accident is the windshield just going to pop off with any pressure. if the paint under the urethane which holds the windshield in doesn't adhere properly.whats holding it on?  </t>
  </si>
  <si>
    <t xml:space="preserve">ESCAPE - 2017. this is before an accident will occur.Around the windshield[apillar,on top] the paint is falling off so if I get in a rollover accident or a front end accident is the windshield just going to pop off with any pressure. if the paint under the urethane which holds the windshield in doesn't adhere properly.whats holding it on?  </t>
  </si>
  <si>
    <t>1FM5K8GT7GGC60035</t>
  </si>
  <si>
    <t>The contact owns a 2016 Ford Explorer. The contact stated that while driving approximately 70 MPH, there was a loud popping sound coming from the driver's side window trim panel detaching from the vehicle. The cause of the failure was not yet determined. The vehicle was not yet repaired. The manufacturer and local dealer were not notified of the failure. The failure mileage was 112,000.</t>
  </si>
  <si>
    <t>EXPLORER - 2016. The contact owns a 2016 Ford Explorer. The contact stated that while driving approximately 70 MPH, there was a loud popping sound coming from the driver's side window trim panel detaching from the vehicle. The cause of the failure was not yet determined. The vehicle was not yet repaired. The manufacturer and local dealer were not notified of the failure. The failure mileage was 112,000.</t>
  </si>
  <si>
    <t>1FMCU0H66LUA73120</t>
  </si>
  <si>
    <t>The contact owns a 2020 Ford Escape. The contact stated while opening the driverâ€™s side door, there was an abnormal cracking sound coming from the door. The failure persisted and the driverâ€™s side door hinge sheared off. Upon investigation, the contact discovered that the front driverâ€™s side door spot welds had failed. The dealer was notified of the failure but offered no assistance. The contact was referred to a body shop for assistance. The manufacturer was also notified of the failure and the contact was provided the same information as the dealer. The contact was referred to the NHTSA Hotline for assistance. The vehicle was not repaired. The failure mileage was approximately 55,000.</t>
  </si>
  <si>
    <t>ESCAPE - 2020. The contact owns a 2020 Ford Escape. The contact stated while opening the driverâ€™s side door, there was an abnormal cracking sound coming from the door. The failure persisted and the driverâ€™s side door hinge sheared off. Upon investigation, the contact discovered that the front driverâ€™s side door spot welds had failed. The dealer was notified of the failure but offered no assistance. The contact was referred to a body shop for assistance. The manufacturer was also notified of the failure and the contact was provided the same information as the dealer. The contact was referred to the NHTSA Hotline for assistance. The vehicle was not repaired. The failure mileage was approximately 55,000.</t>
  </si>
  <si>
    <t>Door stop check broke in cold weather. No wide swinging of door and no weight on door has occurred.  Dealership is stating entire door needs to be replaced and paint matched.  Charges are estimated between $2500-$3100.</t>
  </si>
  <si>
    <t>ESCAPE - 2020. Door stop check broke in cold weather. No wide swinging of door and no weight on door has occurred.  Dealership is stating entire door needs to be replaced and paint matched.  Charges are estimated between $2500-$3100.</t>
  </si>
  <si>
    <t>NM0GE9F2XK1419545</t>
  </si>
  <si>
    <t xml:space="preserve">Transmission converter and Ford refuses to honor the repair. It does not show on their computer yet the RPM needle goes up and down on stealth mode. The wiper hose keeps coming off. The back up camera kept going black. The AC went out at less than 40,000 miles. The software will not update. The eco system would not work properly. The passenger bag is not detected. </t>
  </si>
  <si>
    <t>WASHER HOSE | LOOSEN</t>
  </si>
  <si>
    <t xml:space="preserve">TRANSIT CONNECT - 2019. Transmission converter and Ford refuses to honor the repair. It does not show on their computer yet the RPM needle goes up and down on stealth mode. The wiper hose keeps coming off. The back up camera kept going black. The AC went out at less than 40,000 miles. The software will not update. The eco system would not work properly. The passenger bag is not detected. </t>
  </si>
  <si>
    <t>1FMCU9F64LUA45646</t>
  </si>
  <si>
    <t>1FMCU9F64LU</t>
  </si>
  <si>
    <t>The problem appears to be related to defective spot welds at the check arm attachment point on left driver door. The window doesn't go down and the door doesn't shut all the way. Needs to be a recall ASAP before more accidents happen to everyday citizens!</t>
  </si>
  <si>
    <t>ESCAPE - 2020. The problem appears to be related to defective spot welds at the check arm attachment point on left driver door. The window doesn't go down and the door doesn't shut all the way. Needs to be a recall ASAP before more accidents happen to everyday citizens!</t>
  </si>
  <si>
    <t>1FMDE5CP4NLA97231</t>
  </si>
  <si>
    <t>1FMDE5CP4NL</t>
  </si>
  <si>
    <t>Hard top rear section delaminating due to unfinished edges allowing moisture to enter ford offered to cover all but $1200.00 being the vehicle now has over 40000 miles believe it's a manufacturer defect should cover all cost</t>
  </si>
  <si>
    <t>HARDTOP ROOF | DELAMINATION</t>
  </si>
  <si>
    <t>BRONCO - 2022. Hard top rear section delaminating due to unfinished edges allowing moisture to enter ford offered to cover all but $1200.00 being the vehicle now has over 40000 miles believe it's a manufacturer defect should cover all cost</t>
  </si>
  <si>
    <t>3FTTW8F99NRA77490</t>
  </si>
  <si>
    <t>3FTTW8F99NR</t>
  </si>
  <si>
    <t xml:space="preserve">Manufacturing defect on the cowl deflector seal causes water to leak into the cabin and pool up on the floor of the passenger side front seat. Significant amount of water. This will result in damage to the carpets, mold issues (health and safety concern) along with possible damage to the electronics that is passes through right under and behind the glove box. Also passes through the cabin air filter box. Many Maverick owners have reported this problem in various internet forums, and yet there has not been a recall. I had to pay the local dealer to reseal this area with silicone due to a faulty design. Ford would not cover the expense. The dealer wanted $900 to dry the carpet. </t>
  </si>
  <si>
    <t xml:space="preserve">MAVERICK - 2022. Manufacturing defect on the cowl deflector seal causes water to leak into the cabin and pool up on the floor of the passenger side front seat. Significant amount of water. This will result in damage to the carpets, mold issues (health and safety concern) along with possible damage to the electronics that is passes through right under and behind the glove box. Also passes through the cabin air filter box. Many Maverick owners have reported this problem in various internet forums, and yet there has not been a recall. I had to pay the local dealer to reseal this area with silicone due to a faulty design. Ford would not cover the expense. The dealer wanted $900 to dry the carpet. </t>
  </si>
  <si>
    <t>1FMCU0F67LUC75550</t>
  </si>
  <si>
    <t>The driver side front door is making a popping sound when opening and closing.  Rusty Eck for says this is a known issue but are refusing to repair without us paying for it. I see that 346000 autos are potentially affected, why is there not a recall?</t>
  </si>
  <si>
    <t>ESCAPE - 2020. The driver side front door is making a popping sound when opening and closing.  Rusty Eck for says this is a known issue but are refusing to repair without us paying for it. I see that 346000 autos are potentially affected, why is there not a recall?</t>
  </si>
  <si>
    <t xml:space="preserve">Driver door hinge is not welded properly and when driving door opens </t>
  </si>
  <si>
    <t xml:space="preserve">ESCAPE - 2021. Driver door hinge is not welded properly and when driving door opens </t>
  </si>
  <si>
    <t>1FMEE5DP4NLB53722</t>
  </si>
  <si>
    <t xml:space="preserve">I drive a 2022 Ford Bronco and I now have had to replace my windshield for a third time in 5 months from just a tiny rock hitting it. This most recent time on January 22, 2024 was a tiny rock that hit on my windshield on the lower left side of the drivers view. It made contact on the brow or bottom part of the windshield and the following morning it had grown vertically 3 inches. I went to drive to the grocery store and it was raining. The crack then grew as I was driving horizontally across the entire windshield almost reach the other edge on the passenger side of it.    I do believe itâ€™s the more straight angle of the windshield that makes it take direct impact so I am proposing Ford go to a strong gorilla glass for its windshields like Jeep did. Iâ€™ve heard from a few Bronco owners and Ford employees this has been an issue. Can you please look into this as I donâ€™t think Ford Bronco owners should be punished with constant windshield repairs. </t>
  </si>
  <si>
    <t xml:space="preserve">BRONCO - 2022. I drive a 2022 Ford Bronco and I now have had to replace my windshield for a third time in 5 months from just a tiny rock hitting it. This most recent time on January 22, 2024 was a tiny rock that hit on my windshield on the lower left side of the drivers view. It made contact on the brow or bottom part of the windshield and the following morning it had grown vertically 3 inches. I went to drive to the grocery store and it was raining. The crack then grew as I was driving horizontally across the entire windshield almost reach the other edge on the passenger side of it.    I do believe itâ€™s the more straight angle of the windshield that makes it take direct impact so I am proposing Ford go to a strong gorilla glass for its windshields like Jeep did. Iâ€™ve heard from a few Bronco owners and Ford employees this has been an issue. Can you please look into this as I donâ€™t think Ford Bronco owners should be punished with constant windshield repairs. </t>
  </si>
  <si>
    <t>1FMCU9H60LUA52574</t>
  </si>
  <si>
    <t>The contact owns a 2020 Ford Escape. The contact stated that while the vehicle was parked, upon exiting the vehicle, the door check arm detached. The door-ajar warning light was illuminated. The vehicle was taken to the dealer, who diagnosed a failure of the driver's side door check arm attachment point welds. The vehicle was not repaired. After investigating the failure, the contact related the failure to NHTSA Action Number: PE23013 (Structure). The manufacturer was not notified of the failure. The failure mileage was 52,000.</t>
  </si>
  <si>
    <t>Schomp Ford</t>
  </si>
  <si>
    <t>ESCAPE - 2020. The contact owns a 2020 Ford Escape. The contact stated that while the vehicle was parked, upon exiting the vehicle, the door check arm detached. The door-ajar warning light was illuminated. The vehicle was taken to the dealer, who diagnosed a failure of the driver's side door check arm attachment point welds. The vehicle was not repaired. After investigating the failure, the contact related the failure to NHTSA Action Number: PE23013 (Structure). The manufacturer was not notified of the failure. The failure mileage was 52,000.</t>
  </si>
  <si>
    <t>1FTBR3X86LK******</t>
  </si>
  <si>
    <t>1FTBR3X86LK</t>
  </si>
  <si>
    <t xml:space="preserve">The Vehicle head light comes on while the vehicle head light switch is at off position and when you hit the remote on off button the light turns off. And later comes back on again . And at night driving the light goes off and on some time .it just black out on road can we get advise if this is recall issue since we seen many customers having complaints about the same issue on website and also on ford forums </t>
  </si>
  <si>
    <t xml:space="preserve">TRANSIT - 2020. The Vehicle head light comes on while the vehicle head light switch is at off position and when you hit the remote on off button the light turns off. And later comes back on again . And at night driving the light goes off and on some time .it just black out on road can we get advise if this is recall issue since we seen many customers having complaints about the same issue on website and also on ford forums </t>
  </si>
  <si>
    <t>3FA6P0HD6JR230663</t>
  </si>
  <si>
    <t>3FA6P0HD6JR</t>
  </si>
  <si>
    <t xml:space="preserve">Trunk pops open randomly often. Itâ€™s popped open while driving and will cause accidents if items fall out, itâ€™s happened multiple times without any possibility of button being hit. </t>
  </si>
  <si>
    <t xml:space="preserve">FUSION - 2018. Trunk pops open randomly often. Itâ€™s popped open while driving and will cause accidents if items fall out, itâ€™s happened multiple times without any possibility of button being hit. </t>
  </si>
  <si>
    <t>1FMCU0G68LUC05263</t>
  </si>
  <si>
    <t>Driver side door check arm sounds broken. Opened driver side door picking up dinner and it made loud popping cracking sound then felt like it dropped off hinge some so I lifted up quickly to close door. Itâ€™s not latching properly. Inable to operate driver side window as I tried to roll window to check  mail and it made a sound and stopped about half way so I pushed up and rolled it back up. Afraid to open door in the morning.</t>
  </si>
  <si>
    <t>ESCAPE - 2020. Driver side door check arm sounds broken. Opened driver side door picking up dinner and it made loud popping cracking sound then felt like it dropped off hinge some so I lifted up quickly to close door. Itâ€™s not latching properly. Inable to operate driver side window as I tried to roll window to check  mail and it made a sound and stopped about half way so I pushed up and rolled it back up. Afraid to open door in the morning.</t>
  </si>
  <si>
    <t>1FMCU9DZXLUB92230</t>
  </si>
  <si>
    <t>The spot welds in the left front door at the check arm attachment points in the door assembly broke. It is available for inspection upon request. My safety is put at risk because the door check arm is broken and the window wonâ€™t roll down as a result. The door has nothing to stop it from closing or opening, and if I were to require my window to roll down in the event of an accident my safety is jeopardized. This issue was confirmed at my dealership and they even provided me with a Ford memo SSM 51553 that acknowledges this problem. No one besides the dealership has inspected it yet. There were no warning lamps or messages. The issue started when the door suddenly made a loud popping noise when opened or closed, along with some resistance doing so. Then without warning the noise stopped, but now the door flings open and closed without any catching and my window will only roll down about 3 inches before stalling out. The first popping noise started three days ago, then it stopped and the door became non functioning yesterday. Dealership acknowledged this is a known issue, but Ford refuses to cover it.</t>
  </si>
  <si>
    <t>ESCAPE - 2020. The spot welds in the left front door at the check arm attachment points in the door assembly broke. It is available for inspection upon request. My safety is put at risk because the door check arm is broken and the window wonâ€™t roll down as a result. The door has nothing to stop it from closing or opening, and if I were to require my window to roll down in the event of an accident my safety is jeopardized. This issue was confirmed at my dealership and they even provided me with a Ford memo SSM 51553 that acknowledges this problem. No one besides the dealership has inspected it yet. There were no warning lamps or messages. The issue started when the door suddenly made a loud popping noise when opened or closed, along with some resistance doing so. Then without warning the noise stopped, but now the door flings open and closed without any catching and my window will only roll down about 3 inches before stalling out. The first popping noise started three days ago, then it stopped and the door became non functioning yesterday. Dealership acknowledged this is a known issue, but Ford refuses to cover it.</t>
  </si>
  <si>
    <t>1FTEW1E4XKFC82377</t>
  </si>
  <si>
    <t>1FTEW1E4XKF</t>
  </si>
  <si>
    <t>I purchased this truck as a Ford blue certified vehicle with 6,800 miles. Driving home, I heard a loud rattle coming from the front passenger door area that was consistent on all road types. Upon further inspection, I found that the crash bar inside the front passenger door was not fastened. It requires a paint cutting acorn nut, and it is clear from the intact paint on all of the stud threads that it was never fastened at the factory. I do not know how this may have affected the function of the crash bar in the event of a side impact. I repaired it myself and did not take the vehicle to a dealer for inspection.</t>
  </si>
  <si>
    <t>DOOR SIDE BAR IMPACT | LOOSEN</t>
  </si>
  <si>
    <t>F-150 - 2019. I purchased this truck as a Ford blue certified vehicle with 6,800 miles. Driving home, I heard a loud rattle coming from the front passenger door area that was consistent on all road types. Upon further inspection, I found that the crash bar inside the front passenger door was not fastened. It requires a paint cutting acorn nut, and it is clear from the intact paint on all of the stud threads that it was never fastened at the factory. I do not know how this may have affected the function of the crash bar in the event of a side impact. I repaired it myself and did not take the vehicle to a dealer for inspection.</t>
  </si>
  <si>
    <t>1FMCU9G64LUB04774</t>
  </si>
  <si>
    <t xml:space="preserve">Driver side door check hinge?  started making loud popping noises.  2 days later the door wont close at all.  Went to Ford Dealer and they were like warranty expired could be between 400 and 1200 dollars to fix.   Again door stuck open and they finally get it closed and tell me to be careful and not open it all the way but  if the arm breaks off the door could open on its own while the car is moving.   After getting the door closed, they said theyd be in touch with options and costs.  Unreal that this is not a safety concern for Ford.  </t>
  </si>
  <si>
    <t xml:space="preserve">ESCAPE - 2020. Driver side door check hinge?  started making loud popping noises.  2 days later the door wont close at all.  Went to Ford Dealer and they were like warranty expired could be between 400 and 1200 dollars to fix.   Again door stuck open and they finally get it closed and tell me to be careful and not open it all the way but  if the arm breaks off the door could open on its own while the car is moving.   After getting the door closed, they said theyd be in touch with options and costs.  Unreal that this is not a safety concern for Ford.  </t>
  </si>
  <si>
    <t>1FMSK8DH1LGB72496</t>
  </si>
  <si>
    <t>1FMSK8DH1LG</t>
  </si>
  <si>
    <t xml:space="preserve">The back hatch has opened 4 times with no warning. The vehicle was in motion. First Time  September 2021: I was backing out of my garage, the hatch came open and hit my garage door, it bent the hatch and it was repaired by RT Auto Centerville Iowa and garage door had to be replaced. Second time November 2021: I was backing out of my driveway and it came open with no warning, no damage. Third Time October 2022  I was backing out of my garage, the hatch came open and hit my garage door again, no warning, Repaired by Copeland Repair Center Oskaloosa Iowa Fourth Time February 2023:  I was backing out of my garage, the Hatch opened with no warning &amp; hit my garage door, the hatch, and camera were completely replaced and the vehicle had to be painted by Copeland Repair Center Oskaloosa Iowa. Prior to the fourth incident, I contacted FORD Motor company and was advised there was no recall or complaints on this issue and was told to go to the FORD Dealership. I went to the Ford dealer and was advised to take the problem to the repair shop, it was not FORD's issue that they had check it and found nothing wrong. Since the camera and hatch have been totally replaced, this has not happened.  I am worried to have passengers in the back row seats due to this issue, for fear it will come open and someone will get injured. I purchased this vehicle new in May of 2020 from Junge Motors, North Liberty, Iowa. Vicki Butler 27674 230th Ave Exline, Iowa 52555 641-895-0446 vjobutler@gmail.com I only have one of the 3 Estimates. </t>
  </si>
  <si>
    <t xml:space="preserve">EXPLORER - 2020. The back hatch has opened 4 times with no warning. The vehicle was in motion. First Time  September 2021: I was backing out of my garage, the hatch came open and hit my garage door, it bent the hatch and it was repaired by RT Auto Centerville Iowa and garage door had to be replaced. Second time November 2021: I was backing out of my driveway and it came open with no warning, no damage. Third Time October 2022  I was backing out of my garage, the hatch came open and hit my garage door again, no warning, Repaired by Copeland Repair Center Oskaloosa Iowa Fourth Time February 2023:  I was backing out of my garage, the Hatch opened with no warning &amp; hit my garage door, the hatch, and camera were completely replaced and the vehicle had to be painted by Copeland Repair Center Oskaloosa Iowa. Prior to the fourth incident, I contacted FORD Motor company and was advised there was no recall or complaints on this issue and was told to go to the FORD Dealership. I went to the Ford dealer and was advised to take the problem to the repair shop, it was not FORD's issue that they had check it and found nothing wrong. Since the camera and hatch have been totally replaced, this has not happened.  I am worried to have passengers in the back row seats due to this issue, for fear it will come open and someone will get injured. I purchased this vehicle new in May of 2020 from Junge Motors, North Liberty, Iowa. Vicki Butler 27674 230th Ave Exline, Iowa 52555 641-895-0446 vjobutler@gmail.com I only have one of the 3 Estimates. </t>
  </si>
  <si>
    <t>1FMCU0G69LUA66762</t>
  </si>
  <si>
    <t>Consistent metallic cracking noise heard when opening side door. I cannot completely open the door without the door making this noise and it feels like the door could come off at ant timeâ€¦..I have to gingerly open the door on entering or exiting the vehicle. Also, the Driver side window does not completely go up and down when door is closed. Dealer diagnosed issue as: BY001 DOOR HINGE BROKEN/DAMAGED. WILL NEED TO BE REPAIRED BY BODY SHOP. DAMAGE HINGE IS PUSHING INTO DOOR FRAME MESSING WITH WINDOW MECHANICS. The mileage is only at 37,835 and has only been driven for commuting to work/home, grocery shopping and very few leisure trips. It has not been in any accident or abused in any way.</t>
  </si>
  <si>
    <t>ESCAPE - 2020. Consistent metallic cracking noise heard when opening side door. I cannot completely open the door without the door making this noise and it feels like the door could come off at ant timeâ€¦..I have to gingerly open the door on entering or exiting the vehicle. Also, the Driver side window does not completely go up and down when door is closed. Dealer diagnosed issue as: BY001 DOOR HINGE BROKEN/DAMAGED. WILL NEED TO BE REPAIRED BY BODY SHOP. DAMAGE HINGE IS PUSHING INTO DOOR FRAME MESSING WITH WINDOW MECHANICS. The mileage is only at 37,835 and has only been driven for commuting to work/home, grocery shopping and very few leisure trips. It has not been in any accident or abused in any way.</t>
  </si>
  <si>
    <t xml:space="preserve">AN - LOUISVILLE PLANT BUILD	</t>
  </si>
  <si>
    <t>2FMPK4K97HBB85018</t>
  </si>
  <si>
    <t>2FMPK4K97HB</t>
  </si>
  <si>
    <t xml:space="preserve">Had oil change on 4/12/23. 4/28/23 check engine light intermittently came on, vehicle runs rough and rattling noise under vehicle, then vehicle was blowing smoke out of exhaust. Took to dealership ran oasis TSB22-2229. Found that underbody shield was loose from worn retainers. Also, removed spark plugs found coolant present in multiple cylinders. Required engine replacement. Ford Service bulletin 22- gave specific instructions on oil changes to this model vehicle to avoid this issue. My cousin in Roanoke VA has the same 2017 Ford Edge and had the same issue resulting in complete engine replacement. Also heard several other people in different areas had same issue of coolant present in cylinders with their Ford Edge.  </t>
  </si>
  <si>
    <t xml:space="preserve">EDGE - 2017. Had oil change on 4/12/23. 4/28/23 check engine light intermittently came on, vehicle runs rough and rattling noise under vehicle, then vehicle was blowing smoke out of exhaust. Took to dealership ran oasis TSB22-2229. Found that underbody shield was loose from worn retainers. Also, removed spark plugs found coolant present in multiple cylinders. Required engine replacement. Ford Service bulletin 22- gave specific instructions on oil changes to this model vehicle to avoid this issue. My cousin in Roanoke VA has the same 2017 Ford Edge and had the same issue resulting in complete engine replacement. Also heard several other people in different areas had same issue of coolant present in cylinders with their Ford Edge.  </t>
  </si>
  <si>
    <t>20-APR-2017</t>
  </si>
  <si>
    <t>1FMCU9BZ7LUA84506</t>
  </si>
  <si>
    <t xml:space="preserve"> Driver door welds snapped and window controls no longer functions normally. Door does not open or close properly. Inspection available. safety is at risk because door does not close properly and could fly open when driving causing collision and injury to myself or others. Problem confirmed by dealer as a known problem with 2020 Escapes. Vehicle inspected by dealer. Told not repairable- new door needed. Failure occurred without warning in early January 2024.   </t>
  </si>
  <si>
    <t xml:space="preserve">ESCAPE - 2020.  Driver door welds snapped and window controls no longer functions normally. Door does not open or close properly. Inspection available. safety is at risk because door does not close properly and could fly open when driving causing collision and injury to myself or others. Problem confirmed by dealer as a known problem with 2020 Escapes. Vehicle inspected by dealer. Told not repairable- new door needed. Failure occurred without warning in early January 2024.   </t>
  </si>
  <si>
    <t>1FM5K8D82HGB53752</t>
  </si>
  <si>
    <t>A piece of the driver side exterior column flew off and into windshield causing crack and poor visibility because of it.</t>
  </si>
  <si>
    <t>EXPLORER - 2017. A piece of the driver side exterior column flew off and into windshield causing crack and poor visibility because of it.</t>
  </si>
  <si>
    <t>25-APR-2017</t>
  </si>
  <si>
    <t>1FM5K8GT5HGC22028</t>
  </si>
  <si>
    <t xml:space="preserve">When it rains, water leaks from the lights, seatbelts and dome lights.  The water collects on the passenger floorboard front and rear and collects in the spare tire well.  The car is now starting to mold this winter.  We have brought the car in past years to be fixed with the Ford dealership not able to fix the reason for the leaking.  yes, this car is available for inspection.  The car is forming mold spores inside and we are unable to park under cover. It is potential for making us sick.  Ford could not find a source of how to fix the water leak.  </t>
  </si>
  <si>
    <t xml:space="preserve">EXPLORER - 2017. When it rains, water leaks from the lights, seatbelts and dome lights.  The water collects on the passenger floorboard front and rear and collects in the spare tire well.  The car is now starting to mold this winter.  We have brought the car in past years to be fixed with the Ford dealership not able to fix the reason for the leaking.  yes, this car is available for inspection.  The car is forming mold spores inside and we are unable to park under cover. It is potential for making us sick.  Ford could not find a source of how to fix the water leak.  </t>
  </si>
  <si>
    <t>1FMCU9G64LUA90567</t>
  </si>
  <si>
    <t xml:space="preserve">The passenger front door middle hinge broke from inside the door. There are numerous online articles of this happening and causing costly repairs of the entire door instead of just the hinge, which is Ford’s solution. Two days ago I noticed a creaking noise and thought I should spray wd40 and when I went to open my door to do this, there was a POP! And now the hinge can be moved up and down and it is also affecting the window, the window can’t be rolled down. If there’s an accident, this could cause someone not to be able to get out. This needs to be on ford to fix. There were no warnings of this. I can’t take pictures of the issue without ripping my door apart and I’m not a mechanic. </t>
  </si>
  <si>
    <t>0.0</t>
  </si>
  <si>
    <t>1FMCU0G63LUC16719</t>
  </si>
  <si>
    <t xml:space="preserve">Driver's door hinge welds failed (broke loose). This safety hazard may occur while operating vehicle. The hinge was attached to the door with 3 spot welds. The 3 spot welds all failed. The drivers door may open while driving and do not close once the welds have failed. </t>
  </si>
  <si>
    <t>65.0</t>
  </si>
  <si>
    <t xml:space="preserve">The B pillar molding/trim with keypad pulled away at the top corner of both driver and passenger front doors.   Then, they flew off while on the freeway, with cars behind me driving 70 MPH. </t>
  </si>
  <si>
    <t>70.0</t>
  </si>
  <si>
    <t xml:space="preserve">The black trim/molding around the front windshield is breaking and perking off in chunks while driving on the freeway. </t>
  </si>
  <si>
    <t>1FMCU9G63LUA44583</t>
  </si>
  <si>
    <t>When closing the driver's side front door, an audible clicking sound was heard. When opening the door at my destination, some mechanism inside the door failed. I was unable to close the door all the way. I immediately drove to the Ford dealership service department, holding the door as closed as it would go (about a 12 inch gap).  I have been waiting for two weeks for the repair to even be begun.</t>
  </si>
  <si>
    <t>1FT7W2BT8LEC53106</t>
  </si>
  <si>
    <t>1FT7W2BT8LE</t>
  </si>
  <si>
    <t xml:space="preserve">Component: Battery Junction box then affecting other parts. water intrusion into battery junction box affecting and shorting out other components.    Items shorted out due to water in battery junction box include: Battery Junction Box itself, Left rear Blind Spot Monitor, Left rear Brake Light, Drivers seat control (shorted all seat heated components, All lumbar and massaging components fully inflated and would not deflate) , Windshield wiper motor shorted and stopped working, Rain sensor stopped working. Both Tow Mirrors would Randomly deploy to the furthest out position.   Main Safety Concerns were Windshield Wiper Motor Stopped Working and Seat Randomly adjusting, Inflating, Deflating.   Vehicle is currently at for dealership ( Sam Packs 5 star Ford Lewisville TX) who has diagnosed the issues.  The only warning lamp was for the Driver Side BLIS when the incident would occur.     </t>
  </si>
  <si>
    <t>SSM 51553, Left front door has a cracked or broken spot welds at the check arm attachment point in door assembly. The window will not roll down or will not roll back up. The door will sometimes not want to close or not close fully. Yes, the dealership confirmed it is an issue that needs to be resolved, with the whole door needing to be removed. Started with creaking noises while opening/shutting the door about 1-2 months ago. Now the door makes loud crunching /cracking noise, doesn’t want to close all the way.</t>
  </si>
  <si>
    <t>1FM5K8F81DGA67128</t>
  </si>
  <si>
    <t>1FM5K8F81DG</t>
  </si>
  <si>
    <t>every time it rains, water comes inside the vehicle on the back side, noticed water coming from the third row seat belts, that cause a bad smell inside the vehicle and cost a  lot of money to get that fix, Unknow how to fix, I called the Dealer the stated that is a known problem with this vehicles .</t>
  </si>
  <si>
    <t>1FMJU1JT7NEA60855</t>
  </si>
  <si>
    <t>1FMJU1JT7NE</t>
  </si>
  <si>
    <t>In December of 2023 (not even one full year after purchasing my brand new Ford Expedition) I used the FOB to remotely open the trunk on my 2022 Ford Expedition. Upon doing so, I heard popping and cracking sounds. I didn't see any damage, so I didn't think anything of it until I drove on the interstate and immediately heard a violent slapping noise coming from the back of my vehicle. I took the truck to the dealership (where I purchased my vehicle). They inspected the vehicle and said that the spoiler is misaligned and loose - causing the sound and also resulting in a dent on the roof of the vehicle. The dealership said that Ford would not cover the repair under their FULL BUMPER TO BUMPER WARRANTY. Three other people with new Ford Expeditions at my dealership have experienced this exact issue. (Also a simple Google search of "Ford spoiler issue" will demonstrate that many others have experienced this issue.) I am extremely nervous to drive my vehicle anywhere as it sounds and feels like the spoiler is going to fly off of the vehicle especially when I drive on the interstate. This is a HUGE safety issue. The spoiler is loose and could fly off on the highway and cause an accident or hit another vehicle. NHTSA is aware of this issue and submitted an SSM to Ford  [XXX] ), but Ford will not recall or cover repairs to their vehicles that have a defect and pose a safety risk. This needs to be immediately rectified before someone is seriously hurt.  INFORMATION REDACTED PURSUANT TO THE FREEDOM OF INFORMATION ACT (FOIA), 5 U.S.C. 552(B)(6)</t>
  </si>
  <si>
    <t>VT</t>
  </si>
  <si>
    <t>1FMCU9G64LUA66446</t>
  </si>
  <si>
    <t>Driver's door check arm spot weld broke. There is a technical service bulletin on this issue but Ford will not cover it because I am out of warranty time wise...vehicle only has 27,000 miles on it.  I have been climbing in and out on the passenger side of the vehicle because I am worried that the door will not close or will not stay closed as I am driving.  My window is also not operating correctly because of this issue.</t>
  </si>
  <si>
    <t>Failure in the driver side front door control arm. After researching, there appears to be spot weld failures where the arm attaches to do door itself. It seems my vehicle is having the same issue. The arm completely detached from the door and was unable to close it.</t>
  </si>
  <si>
    <t>The driver door latch froze during cold outside temperatures and the door would not latch closed. I had to drive while holding my door closed with my hand. This is extremely dangerous.  This is a known recall from Ford and the repair was already performed.  This happened 2 days in a row. Tomorrow I will be contacting Ford for a solution.</t>
  </si>
  <si>
    <t>1FMCU9G6XLUA48131</t>
  </si>
  <si>
    <t xml:space="preserve">UNKNOWN: I have a 2020 Ford Escape with a driver door "hinge arm" that has disconnected due to failed spot welds. The drivers window now does not operate. </t>
  </si>
  <si>
    <t>1FTFW1E42KFC07645</t>
  </si>
  <si>
    <t>1FTFW1E42KF</t>
  </si>
  <si>
    <t>The contact owns a 2019 Ford F-150.  The contact stated that while the vehicle was warming up, the driver’s side front door would not properly latch when closed. The contact drove the vehicle to the residence while holding the door closed. No warning lights were illuminated. The vehicle was taken to the dealer and was repaired. The manufacturer was made aware of the failure. The manufacturer referred the contact to NHTSA Hotline and provided the contact a case number. The contact related the failure to Customer Satisfaction Program: 19N06 (Door Latch Freezing Concerns) however, the VIN was not included. The failure mileage was approximately 75,000.</t>
  </si>
  <si>
    <t>Northgate Ford Inc.,</t>
  </si>
  <si>
    <t>1LN6L9NP9H5602157</t>
  </si>
  <si>
    <t>1LN6L9NP9H5</t>
  </si>
  <si>
    <t>The contact owns a 2017 Lincoln Continental. The contact stated that the passenger’s side rear and the passenger’s side front door latches were inoperable. The contact stated that the doors could not be opened from outside of the vehicle. In addition, the contact stated that the driver's side front door latch was inoperable. The contact stated that the driver's side front door was not able to be opened from outside the vehicle. The contact stated the failure had previously occurred in November 2023. The vehicle was taken to the dealer however, the failure could not be duplicated. The contact stated that the failure reoccurred. The vehicle was not diagnosed or repaired by an independent mechanic or dealer. The manufacturer was made aware of the failure but provided no assistance. The failure mileage was approximately 60,000.</t>
  </si>
  <si>
    <t xml:space="preserve">West Herr Lincoln </t>
  </si>
  <si>
    <t>1FMCU9G65LUA08720</t>
  </si>
  <si>
    <t>The contact owns a 2020 Ford Escape. The contact stated that while attempting to raise and lower the driver’s side front window, the window was inoperable. No warning light was illuminated. The contact took the vehicle to a local mechanic and a diagnostic test was performed. The mechanic informed the contact the driver's side door hinge welds was fractured causing the failure with the window. The manufacturer was not made aware of the failure. The approximate failure mileage was 46,000.</t>
  </si>
  <si>
    <t>1FTFW1RG6NFA06324</t>
  </si>
  <si>
    <t>1FTFW1RG6NF</t>
  </si>
  <si>
    <t>The contact owns a 2022 Ford F-150. The contact stated that upon entering the vehicle, the passenger’s side seat was wet. Upon further inspection, the contact noticed that the entire front passenger’s side headliner was damp due to moisture. In addition, the contact stated that while observing the vehicle going through a car wash, water was pouring into the vehicle through the panoramic sunroof. The vehicle was taken to the dealer, and it was confirmed that the panoramic sunroof was leaking; however, the dealer was unable to repair the vehicle. The contact was referred to the manufacturer and a case was filed. The contact was then referred to the NHTSA Hotline for additional assistance. The vehicle was not repaired. The failure mileage was approximately 40,000.</t>
  </si>
  <si>
    <t>Waldorf Ford</t>
  </si>
  <si>
    <t>1FMCU0F63MUA35445</t>
  </si>
  <si>
    <t>1FMCU0F63MU</t>
  </si>
  <si>
    <t>The contact owns a 2021 Ford Escape. The contact stated while attempting to close the front driver’s side door, but the door check arm was no longer attached to the door, preventing the door from closing securely. No warning light was illuminated. The contact took the vehicle to the dealer, but the vehicle was not repaired due to the cost. The manufacturer was made aware of the failure. The approximate failure mileage was 37,000.</t>
  </si>
  <si>
    <t>AutoNation Ford Memphis</t>
  </si>
  <si>
    <t>1FMCU9J96LUA40644</t>
  </si>
  <si>
    <t>The contact owns a 2020 Ford Escape. The contact stated while opening and closing the front driver's side door, the door made an abnormally loud popping sound. The vehicle was taken to the dealer, where it was diagnosed that the welding inside the door was fractured. The dealer determined that the door needed to be replaced and provided the contact a fee for the repair. The vehicle was not repaired. The manufacturer was notified of the failure and referred the contact to the NHTSA Hotline for assistance. The failure mileage was approximately 31,780.</t>
  </si>
  <si>
    <t>Superior Ford Plymouth MN</t>
  </si>
  <si>
    <t>2FMPK4J93GBB73092</t>
  </si>
  <si>
    <t>2FMPK4J93GB</t>
  </si>
  <si>
    <t>Rear window suddenly shattered while driving . No other vehicles around . Entire windshield shattered and pieces are now falling into back hatch area . There were no passengers with me at the time . This renders the car not safe to drive . I was pulling into my driveway but had I been out on the highway (In January) this would soon become an issue of exposure to below freezing temperatures.  Ford claims they have never heard of this when I’m finding other reports of this happening online . Dealership is saying it’s replaced at all my cost also ?  Seems like a manufacturing fault ?  There is a FSA # [XXX] that Canadian owners have listed. My car originally was sold in North Dakota. Currently I’m in Nebraska . INFORMATION REDACTED PURSUANT TO THE FREEDOM OF INFORMATION ACT (FOIA), 5 U.S.C. 552(B)(6)</t>
  </si>
  <si>
    <t>NE</t>
  </si>
  <si>
    <t>15.0</t>
  </si>
  <si>
    <t>1FTEW1EG6JFA51484</t>
  </si>
  <si>
    <t>The contact owns a 2018 Ford F-150. The contact stated that while the vehicle was parked, there was a rattling sound coming from the moon roof. On another occasion, while driving approximately 55 MPH, a metal piece of the track dislodged and landed in the driver's lap. The vehicle was not diagnosed or repaired. The manufacturer was notified of the failure. The failure mileage was approximately 38,000.</t>
  </si>
  <si>
    <t>55.0</t>
  </si>
  <si>
    <t>1FMCU0H65LUA00224</t>
  </si>
  <si>
    <t>The contact's husband owns a 2020 Ford Escape. The contact stated that while her husband was opening the driver's side door, there was an abnormal sound coming from the door. The contact stated that the door failed to close properly. There were no warning lights illuminated. There was an eight-inch opening in the door. The vehicle was taken to the local dealer, who informed him the door and the bracket needed to be replaced. The vehicle was not repaired. The contact called the manufacturer, who opened a case and covered the repairs under the warranty coverage. The approximate failure mileage was 24,400.</t>
  </si>
  <si>
    <t>3FA6P0T9XKR132045</t>
  </si>
  <si>
    <t>3FA6P0T9XKR</t>
  </si>
  <si>
    <t xml:space="preserve">My 2019 Ford fusion while driving, the trunk opens by itself. It blocks the rear view of the vehicle. I had to pull over and close it several times while driving for this. I had to put a bungee cord around the trunk to keep it from opening. The trunk opening by itself is a safety hazard and the contents of what is in the trunk it exposed. I already spent over $210 in repairs with the dealer estimating the cost would be over $1100 including the wire harness from the body control module and including the body control module if the harness does not fix this. </t>
  </si>
  <si>
    <t>45.0</t>
  </si>
  <si>
    <t>Driver door made a popping noise and a weld broke inside of it</t>
  </si>
  <si>
    <t>1FTFW1EF5EKD28179</t>
  </si>
  <si>
    <t xml:space="preserve">Started the truck by using the remote starter got in the truck and while still in park position the rear slide window popped and shattered, come to find out has happened to lot of other people. They said that the defroster comes on automatically along with the remote iven if not needed . Just bought the truck </t>
  </si>
  <si>
    <t>The hood latch has failed on my ford F-150. My security system alarms when it happens. It has happened while I have driven and during times when there are changes in temperature. When searching for this, I came across a number of others that have had similar issues with their ford F150/ F250s and Expeditions. I am surprised ford has not recalled it due safety hazard of a failing hood latch. Additionally the main horn has failed. Again searching has found that other people with similar models and years from ford have the same issue with the horn. Both are safety concerns.</t>
  </si>
  <si>
    <t>1FTFW1E8XMFA86272</t>
  </si>
  <si>
    <t xml:space="preserve">Headlight DRL went out. Common problem with these trucks. Causes a safety concern with visibility. </t>
  </si>
  <si>
    <t>1FT8W4DM6REC42507</t>
  </si>
  <si>
    <t>1FT8W4DM6RE</t>
  </si>
  <si>
    <t>What component or system failed or malfunctioned, and is it available for inspection upon request?  High beam "projector style" LED headlights have bright lines that are very distracting when driving at night.  How was your safety or the safety of others put at risk?  Driver's vision is impacted. They are particularly bad on curvy, mountainous terrain.  The bright lines produced by the high beams impair vision similar to how a movie with flashing lights might affect a person.  Has the problem been reproduced or confirmed by a dealer or independent service center? Yes, by 2 dealers.  Has the vehicle or component been inspected by the manufacturer, police, insurance representatives or others? No, I am trying to get the manufacturer to do so.  Were there any warning lamps, messages or other symptoms of the problem prior to the failure, and when did they first appear? No.</t>
  </si>
  <si>
    <t>T/FH - P708 F250 - 600 [23-24]</t>
  </si>
  <si>
    <t>1FMCU9E72CKC25343</t>
  </si>
  <si>
    <t>1FMCU9E72CK</t>
  </si>
  <si>
    <t xml:space="preserve">Was informed by my mechanic that the subframe has rusted out and is a safety issue. There is also excessive rust for the car's age and level of maintenance in the rear wheel wells. </t>
  </si>
  <si>
    <t>MAJ6S3GL1LC388645</t>
  </si>
  <si>
    <t>MAJ6S3GL1LC</t>
  </si>
  <si>
    <t xml:space="preserve">Sometimes when you're driving, the rear cargo door opens on its own. Sometimes it opens completely and stuff falls out. I took it to the dealership and they kept it 2 days. Since it didn't happen to them they won't do any repairs. I looked online and in the ecosport forums many people are having this problem </t>
  </si>
  <si>
    <t>1FMJK1JT4KEA24929</t>
  </si>
  <si>
    <t>1FMJK1JT4KE</t>
  </si>
  <si>
    <t>The contact owns a 2019 Ford Expedition. The contact stated that the rear driver's side door failed to latch when closed, causing the door to fly open. The contact stated that he used a rope to tie the door to another door to keep the door securely closed. The vehicle was taken to the dealer and was inspected. The dealer determined that the door handle assembly needed to be replaced and informed the contact that the VIN was not included in a recall. The vehicle was also taken to an independent mechanic, where the same assessment was made. The vehicle was not repaired. The manufacturer was notified of the failure and a case was opened. The failure mileage was approximately 62,000.</t>
  </si>
  <si>
    <t>NorthStar Ford</t>
  </si>
  <si>
    <t>1FMCU0H61LUA75728</t>
  </si>
  <si>
    <t xml:space="preserve">Drivers door hinge stop bracket spot welds broke causing popping and cracking noise when opening and closing door. Window only goes down a few inches. Door won't close sometimes without several tries </t>
  </si>
  <si>
    <t>1FM5K8DH7KGA57347</t>
  </si>
  <si>
    <t>1FM5K8DH7KG</t>
  </si>
  <si>
    <t xml:space="preserve">Drivers door will not lock. It will only lock if you push it down but doesn’t lock when taking off like it’s supposed to for safety. </t>
  </si>
  <si>
    <t>3FMCR9A61PRE26554</t>
  </si>
  <si>
    <t>3FMCR9A61PR</t>
  </si>
  <si>
    <t xml:space="preserve">The contact owns a 2023 Ford Bronco Sport. The contact stated that while driving approximately 50 MPH in a rainstorm, it was discovered that the front windshield wipers were inoperable, causing a visibility hazard for the driver. The vehicle was taken to the local dealer who diagnosed that the front windshield wiper motor was faulty and needed to be replaced. The vehicle was repaired. The manufacturer was notified of the failure. The failure mileage was 90.  </t>
  </si>
  <si>
    <t>PR</t>
  </si>
  <si>
    <t>50.0</t>
  </si>
  <si>
    <t>1FMCU0F63MUA08438</t>
  </si>
  <si>
    <t xml:space="preserve">The door has spot wells I believe 6 total. 2 of them so far have come undone. It is the welds for the bracket that keeps the door from flying open. </t>
  </si>
  <si>
    <t>1FMCU0G60LUA93686</t>
  </si>
  <si>
    <t xml:space="preserve">The contact owns a 2020 Ford Escape. The contact stated that the driver's side door made a popping noise and a check arm weld fractured. The contact stated that the door was difficult to close. There were no warning lights illuminated. The dealer was contacted and informed the contact that repairs to the spot welds were performed. The manufacturer was contacted, and provided the contact with a case number and referred the contact to the NHTSA Hotline for assistance. The failure mileage was approximately 42,000. </t>
  </si>
  <si>
    <t xml:space="preserve">ayird Dodge Chrysler Jeep Ram </t>
  </si>
  <si>
    <t>1FMCU9G64LUB24247</t>
  </si>
  <si>
    <t xml:space="preserve">Drivers side front door welding has come off the cross-arm bracket making the door make a scratching sound when opening it closing. Has also caused the window to have issues. Door doesn't always latch correctly not and because of the welding that came undone afraid the door will fall off. This could happen while drive and cause not only my car with myself and my family to get hurt but could potentially danger other people. FORD refuses to fix the issues without making me pay for a whole new door when the welding that came undone is a manufacturing flaw that Ford did, nothing that consumers are doing wrong. </t>
  </si>
  <si>
    <t>1FM5K7D82GGC82390</t>
  </si>
  <si>
    <t>On 1/28/24 We were traveling 50-60 mph when all of a sudden we heard a popping noise and noticed the trim on drivers side was loosening. We were able to slow down and pull over which was when the trim then blew off. My husband retrieved the trim (which we now know is referenced as the a-pillar) off the side of the road. obviously this could have been worse if it had struck another vehicle /caused someone to swerve. I then contacted the ford dealership as we learned this was part of a recall. They came out and ended up fixing the roof rack of which that was not my complaint. Clearly there was a miscommunication on what my problem was when called in. I then took it into dealership for them to observe. He printed out a quote to fix pillar at 400-500$ but could not guarantee reimbursement by Ford. I called Ford motor company who gave me a case number and corresponded with local dealership. Essentially I have been told bc this is an advanced notice recall there is nothing that can be done to fix current situation. I will now be driving my vehicle without the trim and also concerned how long til the passenger side blows off as there was no loosening or sign of defect prior to this event. How will weather affect the exposed trim and windshield/aerodynamics. I just hope Ford will expedite the process of repair for safety first but also the look of the vehicle as this is a reflection of their company  . My case number is CA547669778 approx mileage 123,000</t>
  </si>
  <si>
    <t>2FMPK4G94JBB67235</t>
  </si>
  <si>
    <t>2FMPK4G94JB</t>
  </si>
  <si>
    <t>Windshield wiperblades motor out not working. On wiper blade makes a noise the other wiper blade comes up and doesn't go back down</t>
  </si>
  <si>
    <t xml:space="preserve">Trim piece on passenger side broke in half while driving and hit another car. No damage reported but it almost caused accident. Confirmed this is the recalled piece. </t>
  </si>
  <si>
    <t>75.0</t>
  </si>
  <si>
    <t>1FAHP3EN9BW148058</t>
  </si>
  <si>
    <t>1FAHP3EN9BW</t>
  </si>
  <si>
    <t>Door latches inoperable. Cannot open from outside the vehicle. Passenger side front and both back doors. Back door passenger side door does not open from inside either. Had to pay $373 to Ford dealer to replace driver door latch because it wouldnt latch and made the dashboard not work. Latch codes as follows: driver 02717a (new), passenger 224100 (or 224188 cant see it clearly).  Left rear 22418a Right rear cannot open door at all to see latch code.  These 3 doors cannot be opened from outside and the rear right door cannot be opened at all.</t>
  </si>
  <si>
    <t>ND</t>
  </si>
  <si>
    <t>1FMCU0G60LUB03326</t>
  </si>
  <si>
    <t xml:space="preserve">Popping noise coming from drivers side door. There is resistance when shutting the door and window will not go down. No incidents occurred that would have caused this to happen. </t>
  </si>
  <si>
    <t>1FMSK8DH5PGB65749</t>
  </si>
  <si>
    <t>1FMSK8DH5PG</t>
  </si>
  <si>
    <t xml:space="preserve">Excessive wind noise at highway speeds. </t>
  </si>
  <si>
    <t>UNKNOW | WIND NOISE</t>
  </si>
  <si>
    <t>V09</t>
  </si>
  <si>
    <t>2FMDK3JC8DBA22303</t>
  </si>
  <si>
    <t xml:space="preserve">The rear driver side door Ajar light well come on when the door is closed and not making my doom lights come off and stay on and running down my battery </t>
  </si>
  <si>
    <t>My windshield wipers will come on in the slow position even though they are "Off". I cannot get them to stop. My wipers will continue to do this for a month or so, and then return to normal where I can control them. This has happened 3 times now. While this is happening, I have problems controlling the speed of the wipers. This only happens when the truck is running.</t>
  </si>
  <si>
    <t>60.0</t>
  </si>
  <si>
    <t>1FTEW1EP7MF</t>
  </si>
  <si>
    <t xml:space="preserve">In freezing temps(usually under 25*), the interior door handle freezes and will not engage the door latch. The door will not stay latched until cabin of interior warms up. Running boards get deployed every time the vehicle comes to a stop. </t>
  </si>
  <si>
    <t>The driver's door suddenly became hard to open and close and makes loud noise when doing so.   The door does not sound like it is closing well which is a huge concern.  I took it to dealer and they knew immediately what the problem is as it's a known issue documented by Ford "SSM 50150 - 2020-2021 Escape - Cracked Or Broken Spot Welds In The Left Front Door At The Check Arm Attachment Points In The Door Assembly".  They gave a quote of $3,200 to replace and repair.  It is not covered as my car has 39,000 miles and warranty expired at 36,000 miles.  I DON'T BELIEVE MILEAGE SHOULD HAVE ANYTHING TO DO WITH DOOR FAILURE!!!  Ford Motor should step up and fix this known issue - it is a manufacturing defect that welds are failing</t>
  </si>
  <si>
    <t>The contact owns a 2020 Ford Escape. The contact stated while opening the front driver's side door, the door made an abnormal popping sound and failed to close securely. The contact inspected the door and noticed that the spot welds that had fractured on the side of the door. The vehicle was taken to the dealer, where it was determined that the front driver's side door needed to be replaced. The dealer informed the contact that the manufacturer was notified of the failure, and a case was opened; however, no assistance was provided. The manufacturer was contacted, but no assistance was provided. The failure mileage was approximately 39,300.</t>
  </si>
  <si>
    <t>Donley Ford of Galion</t>
  </si>
  <si>
    <t>1FM5K8GT3FG</t>
  </si>
  <si>
    <t>The contact owns a 2015 Ford Explorer. The contact received notification of NHTSA Campaign Number: 24V031000 (Structure) however, the part to do the recall repair was not yet available. The contact stated that the manufacturer had exceeded a reasonable amount of time for the recall repair. The manufacturer was made aware of the issue. The contact stated that following a recent heavy rainfall, water entered the vehicle on the passenger’s side. The contact called the manufacturer and was informed that the remedy was not yet available. The failure mileage was approximately 124,000. VIN tool confirms parts not available.</t>
  </si>
  <si>
    <t>1FMCU0DZ2LU</t>
  </si>
  <si>
    <t>The contact owns a 2020 Ford Escape. That contact stated that upon entering the vehicle, the driver's side door opened abnormally wide, after which the driver's side door became jammed. No warning lights were illuminated. The vehicle was taken to the dealer, who diagnosed failures with the high-low voltage converter and the door check arm attachment point. The voltage converter was repaired, but the door check arm attachment point was not repaired. After investigating the failure, the contact related the failure to NHTSA Action Number: PE23013 (Structure). The manufacturer was notified of the failure, and a case was opened. The failure mileage was 21,500.</t>
  </si>
  <si>
    <t xml:space="preserve">The panoramic roof has a stress crack. We went on vacation in our other vehicle. The Ford Edge was in my garage that June when we went. We came home, I washed the Ford Edge two days later and noticed the stress crack in the panoramic roof. </t>
  </si>
  <si>
    <t xml:space="preserve">The contact owns a 2020 Ford Escape. The contact stated that while opening the front driver's side door, the door made an abnormal loud popping sound. The contact also stated that the door failed to close completely. The contact stated that the door had to be slammed for the door to securely close. Additionally, the contact stated that the front driver's side window failed to roll down as needed. The vehicle was taken to the dealer, where it was determined that the door check arm welds were fractured due to improper welding. The dealer referred the contact to an auto body repair shop. The vehicle was taken to two auto body repair shops, where it was determined that the door needed to be welded or an unknown part needed to be replaced. The vehicle was not repaired. The manufacturer was notified of the failure. The failure mileage was approximately 39,000. </t>
  </si>
  <si>
    <t>Merchant Ford</t>
  </si>
  <si>
    <t>1FMCU9DZ4MU</t>
  </si>
  <si>
    <t>The contact owns a 2021 Ford Escape. That contact stated that while attempting to enter the vehicle, the driver's side door failed to open as intended. After a visual inspection, the contact observed that the door hinge attachment point had detached. No warning lights were illuminated. The vehicle was not taken to the dealer or an independent mechanic. The vehicle was not repaired. After investigating the failure, the contact related the failure to NHTSA Action Number: PE23013 (Structure). The manufacturer was notified of the failure, and a case was opened. The failure mileage was 42,000.</t>
  </si>
  <si>
    <t xml:space="preserve">Driver side door is making a loud noise when opening and closing the door. Door is binding up/ has resistance. Spot welds to door closer are broken and will almost not allow door to close once it has been opened. </t>
  </si>
  <si>
    <t>V31</t>
  </si>
  <si>
    <t>DOOR CHECK ARM</t>
  </si>
  <si>
    <t>BROKEN</t>
  </si>
  <si>
    <t>New</t>
  </si>
  <si>
    <t>1FTEW1EP2KKE05297</t>
  </si>
  <si>
    <t>1FTEW1EP2KK</t>
  </si>
  <si>
    <t>my drivers side tail light burned out. I replaced with the recommended bulb Sylvania 3057. several months later, the same tail light became very dim, and upon removing the assembly, I noticed the sockets for the bulbs were melting. I was told by the Ford dealer service writer that this was caused by poor quality bulbs. The tail light assembly was damaged requiring a new assembly, new sockets. I am concerned that this could be a fire hazard, and wondering why there was no fuse to protect the wiring. The repair facility discarded the damaged part, but I do have a photo.</t>
  </si>
  <si>
    <t>V77</t>
  </si>
  <si>
    <t>TAIL LIGHTS</t>
  </si>
  <si>
    <t>MALFUNCTION</t>
  </si>
  <si>
    <t>1FTEW1EG4GFC36898</t>
  </si>
  <si>
    <t xml:space="preserve">The rear window adhesion has failed causing the rear sliding glass window to fall into passenger area.  </t>
  </si>
  <si>
    <t>REAR WINDOW</t>
  </si>
  <si>
    <t>DETACHED</t>
  </si>
  <si>
    <t>1FM5K8D82KGB03988</t>
  </si>
  <si>
    <t>1FM5K8D82KG</t>
  </si>
  <si>
    <t>The contact owns a 2019 Ford Explorer. The contact stated that while driving at an undisclosed speed, the exterior B-Pillar trim detached. The vehicle was not taken to the dealer or an independent mechanic. The vehicle was not repaired. After investigating the failure, the contact related the failure to NHTSA Campaign Number: 24V031000 (Structure). The manufacturer was notified of the failure but provided no assistance because the recall did not include the B-Pillar. The failure mileage was 96,000.</t>
  </si>
  <si>
    <t>B-PILLAR MOLDING</t>
  </si>
  <si>
    <t>LOOSE / DETACHED</t>
  </si>
  <si>
    <t>&gt;36k</t>
  </si>
  <si>
    <t>1FM5K8HT3GGC10781</t>
  </si>
  <si>
    <t>1FM5K8HT3GG</t>
  </si>
  <si>
    <t>The contact owns a 2016 Ford Explorer. The contact stated that while driving at an undisclosed MPH, the roof rack rails detached from the vehicle.  No warning lights illuminated.  The vehicle was taken to the dealer and it was confirmed the entire roof rack rails had detached from the vehicle. The vehicle was previously repaired under the Customer Satisfaction Program recall 21S22.  The contact stated the failure persisted.  The vehicle was not repaired due to cost.  The contact stated the dealer informed him he must pay for the repairs because the vehicle had been previously repaired under the recall program.  The manufacturer was made aware of the failure and referred the contact back to the dealer.  The failure mileage was approximately 160,000.</t>
  </si>
  <si>
    <t>V75</t>
  </si>
  <si>
    <t>ROOF RACK</t>
  </si>
  <si>
    <t>LOOSEN</t>
  </si>
  <si>
    <t>1FMCU9G65LUC23823</t>
  </si>
  <si>
    <t>The contact owns a 2020 Ford Escape. The contact stated that while the vehicle was parked, the driver's side door was opened and made a clicking sound and failed to remain open, nor closed properly. The vehicle was taken to a dealer where it was diagnosed that the driver's side door needed to be replaced. The vehicle was not repaired. The manufacturer was notified of the failure. The failure mileage was approximately 42,000.</t>
  </si>
  <si>
    <t>NM0GE9F73E1</t>
  </si>
  <si>
    <t>The contact owns a 2014 Ford Transit Connect. The contact received notification of NHTSA Campaign Number: 23V502000 (Latches/Locks/Linkages) however, the part to do the recall repair was not yet available. The contact stated that the manufacturer had exceeded a reasonable amount of time for the recall repair. The manufacturer was not made aware of the issue. The contact stated that while entering the vehicle, the passenger attempted to close the front passenger’s side door however, the door was not able to be locked. The contact stated that the passenger held onto the door until arriving at the destination. The contact drove the vehicle to a locksmith who was able to repair the door springs that had failed. The vehicle was repaired. The contact stated that two months later she received notification of NHTSA Campaign Number: 23V502000 (Latches/Locks/Linkages), however the repair had already been completed. The manufacturer was not informed of the failure. The failure mileage was unknown. VIN tool confirms parts not available.</t>
  </si>
  <si>
    <t>V07</t>
  </si>
  <si>
    <t>DOOR LATCH</t>
  </si>
  <si>
    <t>1FTEX1E87HFB35569</t>
  </si>
  <si>
    <t>1FTEX1E87HF</t>
  </si>
  <si>
    <t xml:space="preserve">During a cold weather spell in January 2024, after opening the driver door, it failed to latch when I attempted to close it.  This would seem to be the same problem listed under:     Manufacturer Recall Number17S33    NHTSA Recall Number17V652    Summary    ON YOUR VEHICLE, A FROZEN DOOR LATCH, OR A BENT OR KINKED DOOR LATCH    ACTUATION CABLE, MAY RESULT IN A DOOR THAT WILL NOT OPEN, WILL NOT CLOSE,   OR OPENS WHILE DRIVING CONDITION.  However, when I checked, my vehicle is not listed under this recall. </t>
  </si>
  <si>
    <t>FROZEN</t>
  </si>
  <si>
    <t>1FM5K7D87FGA44923</t>
  </si>
  <si>
    <t>The contact owns a 2015 Ford Explorer.  The contact received notification NHTSA Campaign Number: 24V031000 (Structure), however, the remedy was not yet available.  The contact stated that the manufacturer exceeded a reasonable amount of time for the recall repairs.  The contact stated while driving 50 MPH the right pillar trim detached from the vehicle.   No warning lights illuminated.  The vehicle was taken to the dealer and it was confirmed the vehicle was included in the recall and the vehicle could be repaired under an advanced recall if the contact paid for the repairs.  The manufacturer was notified of the issue and informed the contact he had to wait to receive a recall letter in mid 2024 and it was possible to receive a refund for the repairs. VIN tool confirms remedy not yet available.</t>
  </si>
  <si>
    <t>A-PILLAR MOLDING</t>
  </si>
  <si>
    <t>While driving on interstates 99 and Interstate 80 eastbound on 212/2024 I encountered a snowstorm with my 2022 Ford Bronco wildtrak and as I was driving I was unable to see after a few minutes in the snowstorm because my headlights were covered with snow I couldn't easily pull off on the side of the road on the highway due to all of the truck and vehicle traffic so I had to attempt to drive unsafe behind a tractor trailer until I can get to an exit to wipe the headlights off this is the second time this has happened to me as the Ford dealer said basically the LED headlights do not generate heat so you should expect to have this with every snowstorm as long as you own the vehicle  I found it to be very unsafe as I had my wife and daughter in the car with me and I had to pull over approximately every three miles due to the headlights being iced over and not even ice just snow and like it was a wet heavy snow</t>
  </si>
  <si>
    <t>HEADLIGHTS</t>
  </si>
  <si>
    <t>DESIGN / SNOW ACCUMULATION</t>
  </si>
  <si>
    <t xml:space="preserve">Door lock freezing recall, still freezes. After performing this recall for my door latches freezing, they still freeze. Once I get them open, the door will not latch shut and I would have to drive while holding the door shut until it unfreezes. Forums verify that I am not the only one with doors still freezing after recall. I am confident the recall was performed correctly, but fords fix is not a proper fix and I am still left with frozen door latches in an unsafe vehicle. </t>
  </si>
  <si>
    <t>1FT8W3BT5LED29908</t>
  </si>
  <si>
    <t xml:space="preserve">The contact owns a 2020 Ford F-350. The contact stated that after the vehicle had been exposed to an extremely cold weather, he attempted to open the front passenger's side door to let his friend in the vehicle. The contact stated that while using the key fob and the door lock switch to attempt to open the door, the front passenger's side door failed to unlock. The contact stated that he was able to open the door by using the interior door handle. The dealer and the manufacturer were notified of the failure and informed the contact that the vehicle was not covered under Ford Campaign Number: 20M04. The dealer advised the contact to take the vehicle to their location to be repaired. The vehicle was not repaired. The failure mileage was approximately 45,500.  </t>
  </si>
  <si>
    <t>Two Rivers Ford</t>
  </si>
  <si>
    <t>1FM5K8D89HGC48261</t>
  </si>
  <si>
    <t>The contact owns a 2017 Ford Explorer. The contact received notification of NHTSA Campaign Number: 24V031000 (Structure) however, the part to do the recall repair was not yet available. The contact stated that the manufacturer had exceeded a reasonable amount of time for the recall repair. The contact stated that while driving at an undisclosed speed, the exterior trim detached and flew off.  The contact stated that the failure almost caused an accident because the trim flew onto another driver's windshield. The vehicle was taken to the dealer and the contact was informed that the recall was not an active recall. The dealer was made aware of the failure but confirmed that parts were not yet available. The vehicle was not repaired. The manufacturer was made aware of the failure but provided no assistance. The failure mileage was approximately 100,000.</t>
  </si>
  <si>
    <t xml:space="preserve">Mullinax Ford Olympia </t>
  </si>
  <si>
    <t>1FMCU9J96HUB88400</t>
  </si>
  <si>
    <t xml:space="preserve">Rh and Lh low beam headlamps keep burning out have replaced the bulbs in both lamps 3 times in 9 months issue causing sudden problem driving at night currently now found the connector on both lamps have melted and required replacing Dealer wanted $3500 to replace both headlamp assemblys as there was an issue with the connectors there was no warning when the lamps went out </t>
  </si>
  <si>
    <t>1FMCU9G6XLUB85893</t>
  </si>
  <si>
    <t>THE HINGES IN MY DRIVERS DOOR HAVE BECOME UNATTACHED AND NEED TO BE FIXED. I WAS BEING QUOTED A 3800.00 TO FIX IT. I HAVE NEVER DRIVEN A CAR THAT HAS HAD THIS ISSUE. I AM VERY DISPAPPOINTED AS THIS IS MY 5TH FORD ESCAPE AND LOVE THE CAR. BUT THIS CAR IS A PIECE OF CRAP.</t>
  </si>
  <si>
    <t>1FT6W1EVXNW</t>
  </si>
  <si>
    <t>Campaign/NHTSA# 23S30/23V418 Issue Date 2023-06-09 Description On your vehicle, it may be possible that your reversing lamps may not function due to microscopic cracks that can develop in the vehicles rear lightbar. If a microscopic crack is present, condensation can potentially enter the reversing lamp lens through these cracks and cause electrical failure to the reverse lamps. Safety Risk This may result in inoperative reverse lamps which can reduce the awareness of other motorists or road users of the drivers intention to operate the vehicle in reverse gear, increasing the risk of injury or crash. Remedy Ford Motor Company has authorized your dealer to replace the rear lightbar free of charge parts and labor.  Campaign/NHTSA# 23C38/23V801 Issue Date 2023-11-28 Description Affected vehicles may have software logic that does not reset the electronic stability control esc system to default operation at the initiation of each ignition cycle. Section 5.4.1 of fmvss no. 126 requires that the vehicles esc system return to the manufacturers original default esc mode at the initiation of each ignition cycle Safety Risk The vehicle operator may not notice that the vehicle operates differently after receiving the ota update 6.3.0 and now remains in off-road mode with a reduced esc state after cycling the ignition. If the vehicle operator does not notice the esc off telltale in the cluster, they may not know the vehicle is in a reduced esc state. For these vehicles, failing to revert back to a normal esc-on state after being in off-road mode makes the vehicles noncompliant to fmvss no. 126, increasing the risk of crash. Remedy The remedy for this program is a software update to accessory protocol interface module apim. Ford began Ford power-up over-the-air deployments to update the apim software for affected vehicles in November 2023. Alternatively, owners will have the option to take their vehicle to a Ford or Lincoln dealer to complete the software update.   Campaign# 23B1</t>
  </si>
  <si>
    <t>1FMCU0G65LUA24590</t>
  </si>
  <si>
    <t>The driver-side door makes a very loud popping and grinding noise. While driving the vehicle approached a stop like the door suddenly opened while in motion. I took the vehicle to the dealership which told me it was the spot welds in the driver's door and that it would need to be replaced. The vehicle is at 41670 miles and is no longer under warranty. Ford is refusing to cover the repair and will not offer any assistance with helping to offset the cost of the vehicle repair. The vehicle is unsafe to drive as the door can open while in motion due to the weld failures. No warning lamps came on when the incident occurred to indicate that the door was open at any time.</t>
  </si>
  <si>
    <t>Ford Escape 2020 Hybrid 51,000 miles. Left front door pops and makes crunching noise when opened.  The window does not go down now.  just saw that repairs will be handled under customer satisfaction program. Door 'hinge' just started making noises. If FORD doesn't follow thru I will send another complaint.</t>
  </si>
  <si>
    <t>1FMCU0F6XMUA97800</t>
  </si>
  <si>
    <t xml:space="preserve">The Door Hinge Welds came un done on the front drivers door owned car for less than 2 years bought brand new </t>
  </si>
  <si>
    <t>1FMCU0G61LUB66399</t>
  </si>
  <si>
    <t xml:space="preserve">Door hinge on driver side  making cracking noise when opening and closing door. Unable to roll down window. Took to Ford Dealership to look at issue and they referred me to a body shop to fix the door hinge before they can complete work on the window issue. </t>
  </si>
  <si>
    <t>1FM5K8D89HGD97382</t>
  </si>
  <si>
    <t xml:space="preserve">The trim around my windshield fell off while driving. I called a local ford store, Ed Martin Ford in Anderson, Indiana and was told the current recall does not cover this. </t>
  </si>
  <si>
    <t>1FTEW1EP5JFE15930</t>
  </si>
  <si>
    <t>The contact owns a 2018 Ford F-150. The contact stated that the vehicle was started remotely with the key fob and while approaching the trunk of the vehicle 15 minutes later, the contact became aware that the rear windshield had shattered. The contact drove to the residence. The vehicle was taken to an auto glass repair shop where it was inspected, and the replacement part was ordered. The vehicle was not repaired. The dealer was notified of the failure and informed the contact they could not assist because the VIN was not included in a safety recall. The manufacturer was not notified of the failure. The failure mileage was approximately 51,959.</t>
  </si>
  <si>
    <t>SHATTERED</t>
  </si>
  <si>
    <t>Bergstrom Ford of Oshkosh</t>
  </si>
  <si>
    <t>1FM5K7DH8HGC61366</t>
  </si>
  <si>
    <t>All plastic parts around all doors and windows have become detached. Windshield wipers do not stay on. All lights and gps go haywire and flash on and off gps system goes off and makes loud buzzing noise</t>
  </si>
  <si>
    <t>NOT SURE</t>
  </si>
  <si>
    <t>1FMCU0F64LUC57622</t>
  </si>
  <si>
    <t>1FMCU0F64LU</t>
  </si>
  <si>
    <t xml:space="preserve">Welds that hold the driver  door have broken lose causing the door to make a popping sound when opening and closing. You can see where the weld has broken and the inner brackets are no longer attached. Cant open door all the way as it causes it to bind up and not close. Tried to upload pictures but keep getting an error message. </t>
  </si>
  <si>
    <t>The drivers door is becoming harder to open and close. Was told it is a faulty weld on the door arm. This is a safety concern due to not being able to get out of the vehicle.</t>
  </si>
  <si>
    <t>1FMCU9J97LUA24971</t>
  </si>
  <si>
    <t>2020 Ford Escape door welds went bad. First popping noise and then door wouldn’t close and finally got closed and couldn’t open. Hinges pulled out of door and left holes and then window could not be opened. I have been researching and this has been ongoing problem with Ford. I see where there were lots of recalls for this problem, but I am told my Ford isn’t one for recall. I don’t know why I had to pay $2,620.00 to have door replaced since they already knew about problem. I need help!  [XXX]  [XXX]  [XXX]  INFORMATION REDACTED PURSUANT TO THE FREEDOM OF INFORMATION ACT (FOIA), 5 U.S.C. 552(B)(6)</t>
  </si>
  <si>
    <t>1FMCU9G69LUA96266</t>
  </si>
  <si>
    <t xml:space="preserve">The drivers side door started to have a creaking sound and became difficult to open and close. The window was also hard to open, so I stopped and quickly put it back up. I informed the dealer and they told me they are aware of the problem but Ford isn’t covering it under warranty’s. I am currently still driving the vehicle because I have no other and am just very careful how far I open the door and I’m unable to use the window. </t>
  </si>
  <si>
    <t>The contact owns a 2020 Ford Escape. The contact stated that the front driver's side door made an abnormal sound while opening. Additionally, the door failed to open for more than 5-inches due to the door check arm bracket being fractured. Additionally, the contact stated that the window failed to go down. The dealer was not notified of the failure. The vehicle was not diagnosed or repaired. The contact related the failure to Ford Campaign Number: 23B56. The manufacturer was notified of the failure and referred the contact to the NHTSA Hotline for assistance. The failure mileage was approximately 63,134.</t>
  </si>
  <si>
    <t xml:space="preserve">The contact owns a 2021 Ford F-150. The contact stated that while her husband was driving at an undisclosed speed, he became aware that the windshield wipers were not functioning. No warning lights were illuminated. The vehicle was taken to the dealer, who diagnosed a failure with the windshield wiper motor. The vehicle was not repaired. After investigating the failure, the contact related the failure to NHTSA Campaign Number: 22V142000 (Visibility). The VIN was included, and the vehicle was repaired, but the failure occurred. The manufacturer was notified of the failure but provided no assistance. The failure mileage was 69,000. </t>
  </si>
  <si>
    <t>V15</t>
  </si>
  <si>
    <t>FRONT WIPER</t>
  </si>
  <si>
    <t>TOTALLY INOPERATIVE</t>
  </si>
  <si>
    <t>Columbia Ford KIA</t>
  </si>
  <si>
    <t>NM0LS7F70E1</t>
  </si>
  <si>
    <t>Door latches - Took this vehicle into Hopkins Ford Dealer in Elgin IL. The parts aren't in so it is delaying the repair.  The main question I have is every time I have a recall I am told I have to wait for the part to break so they can send to Ford as proof in order to get the parts.  This does not make sense to me as this is a safety issue am I to wait to get injured because the recalled part finally breaks and then I can use the recall to repair my vehicle?</t>
  </si>
  <si>
    <t xml:space="preserve">Check strap on drivers side door.  Door makes a ridiculously loud noise when opening fully and closing. </t>
  </si>
  <si>
    <t xml:space="preserve">Spot welds on drivers side front door attaching the check arm has broken loose causing a loud popping sounds and causing difficulty opening and closing the door. Ford is aware of the problem and refuses to fix it, even though they have been made aware of the issue by Ford through service bulletin numbers SSM 51553 and SSM 50150. </t>
  </si>
  <si>
    <t>Hello and thanks, for giving this your attention.  2 days ago, I heard a popping noise when I opened my drivers side door.  There is now an issue opening and closing the door.  The window also, will now not roll down.  Upon, looking closer at the door frame, 3 factory tack welds have completely come loose.</t>
  </si>
  <si>
    <t>The spot welds holding the door check on driver side have failed. The door does not open or close properly now we have had the vehicle for 3 months. The vehicle has 22000 miles on the Odometer.</t>
  </si>
  <si>
    <t xml:space="preserve">Last week, I heard a popping noise when opening my driver side front door of my 2020 Ford Escape. I had the issue diagnosed by my local Ford dealership as broken spot welds on my door. Since then, the issue has progressed and my door no longer closes properly. It is a safety issue because my door is not closing properly and continuing to get worse. I do not feel comfortable driving until it is fixed. I was referred to a body shop by my local dealership for the issue and will have it repaired this week. The body shop confirmed the broken spot welds on my driver side front door. </t>
  </si>
  <si>
    <t xml:space="preserve">The driver door popped open at 70 MPH on the interstate. Pulled over and the door was jambed open about 12 inches. We could not get the door to close or get the window to go down. We had to get out the passenger side. We finally forced the door closed with two of us pushing on it. Now it won't open all the way and the window is stuck about 6 inches from closing. Extremely dangerous situation. The vehicle has 56.000 miles and we purchased it new.  Now my wife refuses to ride in it. We are both in our 70's. It's unbelievable that the Ford Motor Company has not addressed this! My dealer is stating the repair could cost us as much as $2000 out of pocket, The NHTSA is out only hope.. </t>
  </si>
  <si>
    <t xml:space="preserve">Approximately a week ago we noticed a popping sound in our driver side door. You can see where the rivets have popped free from the sheet metal. This car is over its 3 year warranty by about one week. Yet, the dealer and Ford motor company do not want to do anything to replace our door. This is an issue that ford acknowledged as a problem on this specific car. But, no TSB or recall has been issued yet.  Hopefully by leaving this message, the NHTSA will look into this concern. I don't need my wife driving this car with a door that is not safe.  Thank you! </t>
  </si>
  <si>
    <t>1FM5K8F8XJG</t>
  </si>
  <si>
    <t xml:space="preserve">In addition to this recall on my vehicle, NHTSA Recall Number: 24V031. This is not the only problem around the windows but the pillars on the driver and passenger doors are coming off as well. When we were looking at other Ford explorers on 1/1/23. We noticed that this is a common issue with all the Ford explorers that we looked at. Please look into fixing that as well! I am attaching 4 pictures to show the already recalled parts as well as driver and passenger doors. </t>
  </si>
  <si>
    <t>On the driver door, the door check welds have failed. Heard a grinding clunking sound and had my mechanic look at the car; he identified what had occurred.  I have researched online and found instances where once this is broken the door might open without warning.  Because of this I am very gentle in using the door, opening it just enough to get inside. I do not use the window.  I had my dealer body shop look at the door and they advised this is a problem they have been seeing. Their repair estimate is about $750. That’s just to rivet the part in place. They advised that to replace the part is approximately $2500.  The odd sound the door was making started gradually and became worse. I first noticed a couple of months ago.   There were no warning lights or messages prior to failure.</t>
  </si>
  <si>
    <t>The drivers side door hinge has failed. It has come loose.</t>
  </si>
  <si>
    <t>Hinge on driver's door broke. Door pops every time it opens. Window will not roll all the way down.</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</si>
</sst>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0"/>
      <color theme="1"/>
      <name val="Arial"/>
      <family val="2"/>
    </font>
  </fonts>
  <fills count="4">
    <fill>
      <patternFill patternType="none"/>
    </fill>
    <fill>
      <patternFill patternType="gray125"/>
    </fill>
    <fill>
      <patternFill patternType="solid">
        <fgColor rgb="FF70ad47"/>
      </patternFill>
    </fill>
    <fill>
      <patternFill patternType="solid">
        <fgColor rgb="FFfff2cc"/>
      </patternFill>
    </fill>
  </fills>
  <borders count="8">
    <border>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c6c6c6"/>
      </top>
      <bottom style="thin">
        <color rgb="FFc6c6c6"/>
      </bottom>
      <diagonal/>
    </border>
    <border>
      <left style="thin">
        <color rgb="FF000000"/>
      </left>
      <right style="thin">
        <color rgb="FF000000"/>
      </right>
      <top style="thin">
        <color rgb="FF000000"/>
      </top>
      <bottom/>
      <diagonal/>
    </border>
  </borders>
  <cellStyleXfs count="1">
    <xf numFmtId="0" fontId="0" fillId="0" borderId="0"/>
  </cellStyleXfs>
  <cellXfs count="22">
    <xf xfId="0" numFmtId="0" borderId="0" fontId="0" fillId="0"/>
    <xf xfId="0" numFmtId="3" applyNumberFormat="1" borderId="1" applyBorder="1" fontId="1" applyFont="1" fillId="0" applyAlignment="1">
      <alignment horizontal="center"/>
    </xf>
    <xf xfId="0" numFmtId="3" applyNumberFormat="1" borderId="2" applyBorder="1" fontId="1" applyFont="1" fillId="0" applyAlignment="1">
      <alignment horizontal="center"/>
    </xf>
    <xf xfId="0" numFmtId="0" borderId="2" applyBorder="1" fontId="1" applyFont="1" fillId="0" applyAlignment="1">
      <alignment horizontal="center"/>
    </xf>
    <xf xfId="0" numFmtId="14" applyNumberFormat="1" borderId="2" applyBorder="1" fontId="1" applyFont="1" fillId="0" applyAlignment="1">
      <alignment horizontal="center"/>
    </xf>
    <xf xfId="0" numFmtId="14" applyNumberFormat="1" borderId="3" applyBorder="1" fontId="1" applyFont="1" fillId="0" applyAlignment="1">
      <alignment horizontal="center"/>
    </xf>
    <xf xfId="0" numFmtId="0" borderId="2" applyBorder="1" fontId="1" applyFont="1" fillId="0" applyAlignment="1">
      <alignment horizontal="center"/>
    </xf>
    <xf xfId="0" numFmtId="0" borderId="0" fontId="0" fillId="0" applyAlignment="1">
      <alignment horizontal="general"/>
    </xf>
    <xf xfId="0" numFmtId="0" borderId="3" applyBorder="1" fontId="1" applyFont="1" fillId="0" applyAlignment="1">
      <alignment horizontal="center"/>
    </xf>
    <xf xfId="0" numFmtId="0" borderId="4" applyBorder="1" fontId="1" applyFont="1" fillId="0" applyAlignment="1">
      <alignment horizontal="center"/>
    </xf>
    <xf xfId="0" numFmtId="14" applyNumberFormat="1" borderId="5" applyBorder="1" fontId="1" applyFont="1" fillId="0" applyAlignment="1">
      <alignment horizontal="center"/>
    </xf>
    <xf xfId="0" numFmtId="0" borderId="2" applyBorder="1" fontId="2" applyFont="1" fillId="0" applyAlignment="1">
      <alignment horizontal="center"/>
    </xf>
    <xf xfId="0" numFmtId="0" borderId="6" applyBorder="1" fontId="1" applyFont="1" fillId="2" applyFill="1" applyAlignment="1">
      <alignment horizontal="center"/>
    </xf>
    <xf xfId="0" numFmtId="0" borderId="3" applyBorder="1" fontId="1" applyFont="1" fillId="0" applyAlignment="1">
      <alignment horizontal="center"/>
    </xf>
    <xf xfId="0" numFmtId="0" borderId="5" applyBorder="1" fontId="1" applyFont="1" fillId="0" applyAlignment="1">
      <alignment horizontal="center"/>
    </xf>
    <xf xfId="0" numFmtId="0" borderId="4" applyBorder="1" fontId="1" applyFont="1" fillId="0" applyAlignment="1">
      <alignment horizontal="center"/>
    </xf>
    <xf xfId="0" numFmtId="0" borderId="6" applyBorder="1" fontId="1" applyFont="1" fillId="3" applyFill="1" applyAlignment="1">
      <alignment horizontal="center"/>
    </xf>
    <xf xfId="0" numFmtId="0" borderId="7" applyBorder="1" fontId="1" applyFont="1" fillId="0" applyAlignment="1">
      <alignment horizontal="center"/>
    </xf>
    <xf xfId="0" numFmtId="3" applyNumberFormat="1" borderId="0" fontId="0" fillId="0" applyAlignment="1">
      <alignment horizontal="center"/>
    </xf>
    <xf xfId="0" numFmtId="0" borderId="0" fontId="0" fillId="0" applyAlignment="1">
      <alignment horizontal="center"/>
    </xf>
    <xf xfId="0" numFmtId="14" applyNumberFormat="1" borderId="0" fontId="0" fillId="0" applyAlignment="1">
      <alignment horizontal="center"/>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M4358"/>
  <sheetViews>
    <sheetView workbookViewId="0" tabSelected="1"/>
  </sheetViews>
  <sheetFormatPr defaultRowHeight="15" x14ac:dyDescent="0.25"/>
  <cols>
    <col min="1" max="1" style="18" width="13.576428571428572" customWidth="1" bestFit="1"/>
    <col min="2" max="2" style="18" width="13.576428571428572" customWidth="1" bestFit="1"/>
    <col min="3" max="3" style="19" width="13.576428571428572" customWidth="1" bestFit="1"/>
    <col min="4" max="4" style="19" width="13.576428571428572" customWidth="1" bestFit="1"/>
    <col min="5" max="5" style="18" width="13.576428571428572" customWidth="1" bestFit="1"/>
    <col min="6" max="6" style="20" width="13.576428571428572" customWidth="1" bestFit="1"/>
    <col min="7" max="7" style="19" width="13.576428571428572" customWidth="1" bestFit="1"/>
    <col min="8" max="8" style="20" width="13.576428571428572" customWidth="1" bestFit="1"/>
    <col min="9" max="9" style="20" width="13.576428571428572" customWidth="1" bestFit="1"/>
    <col min="10" max="10" style="20" width="13.576428571428572" customWidth="1" bestFit="1"/>
    <col min="11" max="11" style="19" width="13.576428571428572" customWidth="1" bestFit="1"/>
    <col min="12" max="12" style="19" width="13.576428571428572" customWidth="1" bestFit="1"/>
    <col min="13" max="13" style="19" width="13.576428571428572" customWidth="1" bestFit="1"/>
    <col min="14" max="14" style="19" width="13.576428571428572" customWidth="1" bestFit="1"/>
    <col min="15" max="15" style="19" width="13.576428571428572" customWidth="1" bestFit="1"/>
    <col min="16" max="16" style="19" width="13.576428571428572" customWidth="1" bestFit="1"/>
    <col min="17" max="17" style="19" width="13.576428571428572" customWidth="1" bestFit="1"/>
    <col min="18" max="18" style="19" width="13.576428571428572" customWidth="1" bestFit="1"/>
    <col min="19" max="19" style="19" width="13.576428571428572" customWidth="1" bestFit="1"/>
    <col min="20" max="20" style="19" width="13.576428571428572" customWidth="1" bestFit="1"/>
    <col min="21" max="21" style="18" width="13.576428571428572" customWidth="1" bestFit="1"/>
    <col min="22" max="22" style="18" width="13.576428571428572" customWidth="1" bestFit="1"/>
    <col min="23" max="23" style="18" width="13.576428571428572" customWidth="1" bestFit="1"/>
    <col min="24" max="24" style="19" width="13.576428571428572" customWidth="1" bestFit="1"/>
    <col min="25" max="25" style="18" width="13.576428571428572" customWidth="1" bestFit="1"/>
    <col min="26" max="26" style="19" width="13.576428571428572" customWidth="1" bestFit="1"/>
    <col min="27" max="27" style="19" width="13.576428571428572" customWidth="1" bestFit="1"/>
    <col min="28" max="28" style="21" width="13.576428571428572" customWidth="1" bestFit="1"/>
    <col min="29" max="29" style="19" width="13.576428571428572" customWidth="1" bestFit="1"/>
    <col min="30" max="30" style="19" width="13.576428571428572" customWidth="1" bestFit="1"/>
    <col min="31" max="31" style="19" width="13.576428571428572" customWidth="1" bestFit="1"/>
    <col min="32" max="32" style="19" width="13.576428571428572" customWidth="1" bestFit="1"/>
    <col min="33" max="33" style="20" width="13.576428571428572" customWidth="1" bestFit="1"/>
    <col min="34" max="34" style="19" width="13.576428571428572" customWidth="1" bestFit="1"/>
    <col min="35" max="35" style="20" width="13.576428571428572" customWidth="1" bestFit="1"/>
    <col min="36" max="36" style="19" width="13.576428571428572" customWidth="1" bestFit="1"/>
    <col min="37" max="37" style="19" width="13.576428571428572" customWidth="1" bestFit="1"/>
    <col min="38" max="38" style="19" width="13.576428571428572" customWidth="1" bestFit="1"/>
    <col min="39" max="39" style="19" width="13.576428571428572" customWidth="1" bestFit="1"/>
  </cols>
  <sheetData>
    <row x14ac:dyDescent="0.25" r="1" customHeight="1" ht="18.75">
      <c r="A1" s="1">
        <v>1633495</v>
      </c>
      <c r="B1" s="2">
        <v>11292519</v>
      </c>
      <c r="C1" s="3" t="s">
        <v>0</v>
      </c>
      <c r="D1" s="3" t="s">
        <v>1</v>
      </c>
      <c r="E1" s="2">
        <v>2013</v>
      </c>
      <c r="F1" s="4">
        <v>43832</v>
      </c>
      <c r="G1" s="3" t="s">
        <v>2</v>
      </c>
      <c r="H1" s="4">
        <v>43832</v>
      </c>
      <c r="I1" s="4">
        <f>_xlfn.XLOOKUP(#REF!,[1]!Backup_F8_Previous_Wave[ODINO],[1]!Backup_F8_Previous_Wave[Production Date],"")</f>
      </c>
      <c r="J1" s="5">
        <f>_xlfn.XLOOKUP(#REF!,[1]!Backup_F8_Previous_Wave[ODINO],[1]!Backup_F8_Previous_Wave[Wave Date],"")</f>
      </c>
      <c r="K1" s="6">
        <f>_xlfn.XLOOKUP(#REF!,[1]!Backup_F8_Previous_Wave[ODINO],[1]!Backup_F8_Previous_Wave[Full VIN],"")</f>
      </c>
      <c r="L1" s="3" t="s">
        <v>3</v>
      </c>
      <c r="M1" s="3" t="s">
        <v>4</v>
      </c>
      <c r="N1" s="3" t="s">
        <v>5</v>
      </c>
      <c r="O1" s="3" t="s">
        <v>6</v>
      </c>
      <c r="P1" s="6">
        <f>_xlfn.XLOOKUP(#REF!,[1]!Table2[BINNING],[1]!Table2[VFG],"")</f>
      </c>
      <c r="Q1" s="6">
        <f>IF(ISNUMBER(FIND("|",#REF!,1)),LEFT(#REF!,FIND("|",#REF!,1)-2),#REF!)</f>
      </c>
      <c r="R1" s="6">
        <f>IF(ISNUMBER(FIND("|",#REF!,1)),RIGHT(#REF!,LEN(#REF!)-FIND("|",#REF!,1)-1),"")</f>
      </c>
      <c r="S1" s="3" t="s">
        <v>7</v>
      </c>
      <c r="T1" s="3" t="s">
        <v>7</v>
      </c>
      <c r="U1" s="2">
        <v>0</v>
      </c>
      <c r="V1" s="2">
        <v>0</v>
      </c>
      <c r="W1" s="2">
        <v>96000</v>
      </c>
      <c r="X1" s="3" t="s">
        <v>8</v>
      </c>
      <c r="Y1" s="2"/>
      <c r="Z1" s="3"/>
      <c r="AA1" s="3"/>
      <c r="AB1" s="7" t="s">
        <v>9</v>
      </c>
      <c r="AC1" s="3" t="s">
        <v>10</v>
      </c>
      <c r="AD1" s="3" t="s">
        <v>11</v>
      </c>
      <c r="AE1" s="3" t="s">
        <v>12</v>
      </c>
      <c r="AF1" s="3" t="s">
        <v>13</v>
      </c>
      <c r="AG1" s="4"/>
      <c r="AH1" s="3"/>
      <c r="AI1" s="4"/>
      <c r="AJ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 s="8">
        <f>IF(#REF!=MAX(#REF!),"New","Old")</f>
      </c>
      <c r="AL1" s="3"/>
      <c r="AM1" s="9">
        <f>IF(OR(#REF!="",#REF!=0),"",IF(#REF!&lt;12000,"&lt;12k",IF(AND(#REF!&gt;=12000,#REF!&lt;24000),"12k to 24k",IF(AND(#REF!&gt;=24000,#REF!&lt;=36000),"24k to 36k",IF(#REF!&gt;36000,"&gt;36k","")))))</f>
      </c>
    </row>
    <row x14ac:dyDescent="0.25" r="2" customHeight="1" ht="18.75">
      <c r="A2" s="1">
        <v>1633564</v>
      </c>
      <c r="B2" s="2">
        <v>11292562</v>
      </c>
      <c r="C2" s="3" t="s">
        <v>0</v>
      </c>
      <c r="D2" s="3" t="s">
        <v>1</v>
      </c>
      <c r="E2" s="2">
        <v>2015</v>
      </c>
      <c r="F2" s="4">
        <v>43822</v>
      </c>
      <c r="G2" s="3" t="s">
        <v>14</v>
      </c>
      <c r="H2" s="4">
        <v>43832</v>
      </c>
      <c r="I2" s="4">
        <f>_xlfn.XLOOKUP(#REF!,[1]!Backup_F8_Previous_Wave[ODINO],[1]!Backup_F8_Previous_Wave[Production Date],"")</f>
      </c>
      <c r="J2" s="10">
        <f>_xlfn.XLOOKUP(#REF!,[1]!Backup_F8_Previous_Wave[ODINO],[1]!Backup_F8_Previous_Wave[Wave Date],"")</f>
      </c>
      <c r="K2" s="6">
        <f>_xlfn.XLOOKUP(#REF!,[1]!Backup_F8_Previous_Wave[ODINO],[1]!Backup_F8_Previous_Wave[Full VIN],"")</f>
      </c>
      <c r="L2" s="3" t="s">
        <v>15</v>
      </c>
      <c r="M2" s="3" t="s">
        <v>4</v>
      </c>
      <c r="N2" s="3" t="s">
        <v>16</v>
      </c>
      <c r="O2" s="3" t="s">
        <v>17</v>
      </c>
      <c r="P2" s="6">
        <f>_xlfn.XLOOKUP(#REF!,[1]!Table2[BINNING],[1]!Table2[VFG],"")</f>
      </c>
      <c r="Q2" s="6">
        <f>IF(ISNUMBER(FIND("|",#REF!,1)),LEFT(#REF!,FIND("|",#REF!,1)-2),#REF!)</f>
      </c>
      <c r="R2" s="6">
        <f>IF(ISNUMBER(FIND("|",#REF!,1)),RIGHT(#REF!,LEN(#REF!)-FIND("|",#REF!,1)-1),"")</f>
      </c>
      <c r="S2" s="3" t="s">
        <v>7</v>
      </c>
      <c r="T2" s="3" t="s">
        <v>7</v>
      </c>
      <c r="U2" s="2">
        <v>0</v>
      </c>
      <c r="V2" s="2">
        <v>0</v>
      </c>
      <c r="W2" s="2">
        <v>52000</v>
      </c>
      <c r="X2" s="3" t="s">
        <v>18</v>
      </c>
      <c r="Y2" s="2"/>
      <c r="Z2" s="3"/>
      <c r="AA2" s="3"/>
      <c r="AB2" s="7" t="s">
        <v>19</v>
      </c>
      <c r="AC2" s="3" t="s">
        <v>20</v>
      </c>
      <c r="AD2" s="3" t="s">
        <v>11</v>
      </c>
      <c r="AE2" s="3" t="s">
        <v>21</v>
      </c>
      <c r="AF2" s="3" t="s">
        <v>13</v>
      </c>
      <c r="AG2" s="4"/>
      <c r="AH2" s="3"/>
      <c r="AI2" s="4"/>
      <c r="AJ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 s="8">
        <f>IF(#REF!=MAX(#REF!),"New","Old")</f>
      </c>
      <c r="AL2" s="3"/>
      <c r="AM2" s="9">
        <f>IF(OR(#REF!="",#REF!=0),"",IF(#REF!&lt;12000,"&lt;12k",IF(AND(#REF!&gt;=12000,#REF!&lt;24000),"12k to 24k",IF(AND(#REF!&gt;=24000,#REF!&lt;=36000),"24k to 36k",IF(#REF!&gt;36000,"&gt;36k","")))))</f>
      </c>
    </row>
    <row x14ac:dyDescent="0.25" r="3" customHeight="1" ht="18.75">
      <c r="A3" s="1">
        <v>1633765</v>
      </c>
      <c r="B3" s="2">
        <v>11296718</v>
      </c>
      <c r="C3" s="3" t="s">
        <v>0</v>
      </c>
      <c r="D3" s="3" t="s">
        <v>1</v>
      </c>
      <c r="E3" s="2">
        <v>2014</v>
      </c>
      <c r="F3" s="4">
        <v>43832</v>
      </c>
      <c r="G3" s="3" t="s">
        <v>2</v>
      </c>
      <c r="H3" s="4">
        <v>43832</v>
      </c>
      <c r="I3" s="4">
        <f>_xlfn.XLOOKUP(#REF!,[1]!Backup_F8_Previous_Wave[ODINO],[1]!Backup_F8_Previous_Wave[Production Date],"")</f>
      </c>
      <c r="J3" s="10">
        <f>_xlfn.XLOOKUP(#REF!,[1]!Backup_F8_Previous_Wave[ODINO],[1]!Backup_F8_Previous_Wave[Wave Date],"")</f>
      </c>
      <c r="K3" s="6">
        <f>_xlfn.XLOOKUP(#REF!,[1]!Backup_F8_Previous_Wave[ODINO],[1]!Backup_F8_Previous_Wave[Full VIN],"")</f>
      </c>
      <c r="L3" s="3" t="s">
        <v>22</v>
      </c>
      <c r="M3" s="3" t="s">
        <v>4</v>
      </c>
      <c r="N3" s="3" t="s">
        <v>23</v>
      </c>
      <c r="O3" s="3" t="s">
        <v>6</v>
      </c>
      <c r="P3" s="6">
        <f>_xlfn.XLOOKUP(#REF!,[1]!Table2[BINNING],[1]!Table2[VFG],"")</f>
      </c>
      <c r="Q3" s="6">
        <f>IF(ISNUMBER(FIND("|",#REF!,1)),LEFT(#REF!,FIND("|",#REF!,1)-2),#REF!)</f>
      </c>
      <c r="R3" s="6">
        <f>IF(ISNUMBER(FIND("|",#REF!,1)),RIGHT(#REF!,LEN(#REF!)-FIND("|",#REF!,1)-1),"")</f>
      </c>
      <c r="S3" s="3" t="s">
        <v>7</v>
      </c>
      <c r="T3" s="3" t="s">
        <v>7</v>
      </c>
      <c r="U3" s="2">
        <v>0</v>
      </c>
      <c r="V3" s="2">
        <v>0</v>
      </c>
      <c r="W3" s="2">
        <v>36000</v>
      </c>
      <c r="X3" s="3" t="s">
        <v>24</v>
      </c>
      <c r="Y3" s="2">
        <v>15</v>
      </c>
      <c r="Z3" s="3"/>
      <c r="AA3" s="3"/>
      <c r="AB3" s="7" t="s">
        <v>25</v>
      </c>
      <c r="AC3" s="3" t="s">
        <v>10</v>
      </c>
      <c r="AD3" s="3" t="s">
        <v>11</v>
      </c>
      <c r="AE3" s="3" t="s">
        <v>26</v>
      </c>
      <c r="AF3" s="3" t="s">
        <v>27</v>
      </c>
      <c r="AG3" s="4"/>
      <c r="AH3" s="3"/>
      <c r="AI3" s="4"/>
      <c r="AJ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 s="8">
        <f>IF(#REF!=MAX(#REF!),"New","Old")</f>
      </c>
      <c r="AL3" s="3"/>
      <c r="AM3" s="9">
        <f>IF(OR(#REF!="",#REF!=0),"",IF(#REF!&lt;12000,"&lt;12k",IF(AND(#REF!&gt;=12000,#REF!&lt;24000),"12k to 24k",IF(AND(#REF!&gt;=24000,#REF!&lt;=36000),"24k to 36k",IF(#REF!&gt;36000,"&gt;36k","")))))</f>
      </c>
    </row>
    <row x14ac:dyDescent="0.25" r="4" customHeight="1" ht="18.75">
      <c r="A4" s="1">
        <v>1633957</v>
      </c>
      <c r="B4" s="2">
        <v>11296871</v>
      </c>
      <c r="C4" s="3" t="s">
        <v>0</v>
      </c>
      <c r="D4" s="3" t="s">
        <v>28</v>
      </c>
      <c r="E4" s="2">
        <v>2011</v>
      </c>
      <c r="F4" s="4">
        <v>43468</v>
      </c>
      <c r="G4" s="3" t="s">
        <v>2</v>
      </c>
      <c r="H4" s="4">
        <v>43833</v>
      </c>
      <c r="I4" s="4">
        <f>_xlfn.XLOOKUP(#REF!,[1]!Backup_F8_Previous_Wave[ODINO],[1]!Backup_F8_Previous_Wave[Production Date],"")</f>
      </c>
      <c r="J4" s="10">
        <f>_xlfn.XLOOKUP(#REF!,[1]!Backup_F8_Previous_Wave[ODINO],[1]!Backup_F8_Previous_Wave[Wave Date],"")</f>
      </c>
      <c r="K4" s="6">
        <f>_xlfn.XLOOKUP(#REF!,[1]!Backup_F8_Previous_Wave[ODINO],[1]!Backup_F8_Previous_Wave[Full VIN],"")</f>
      </c>
      <c r="L4" s="3" t="s">
        <v>29</v>
      </c>
      <c r="M4" s="3" t="s">
        <v>4</v>
      </c>
      <c r="N4" s="3" t="s">
        <v>30</v>
      </c>
      <c r="O4" s="3" t="s">
        <v>31</v>
      </c>
      <c r="P4" s="6">
        <f>_xlfn.XLOOKUP(#REF!,[1]!Table2[BINNING],[1]!Table2[VFG],"")</f>
      </c>
      <c r="Q4" s="6">
        <f>IF(ISNUMBER(FIND("|",#REF!,1)),LEFT(#REF!,FIND("|",#REF!,1)-2),#REF!)</f>
      </c>
      <c r="R4" s="6">
        <f>IF(ISNUMBER(FIND("|",#REF!,1)),RIGHT(#REF!,LEN(#REF!)-FIND("|",#REF!,1)-1),"")</f>
      </c>
      <c r="S4" s="3" t="s">
        <v>7</v>
      </c>
      <c r="T4" s="3" t="s">
        <v>7</v>
      </c>
      <c r="U4" s="2">
        <v>0</v>
      </c>
      <c r="V4" s="2">
        <v>0</v>
      </c>
      <c r="W4" s="2"/>
      <c r="X4" s="3" t="s">
        <v>32</v>
      </c>
      <c r="Y4" s="2"/>
      <c r="Z4" s="3"/>
      <c r="AA4" s="3"/>
      <c r="AB4" s="7" t="s">
        <v>33</v>
      </c>
      <c r="AC4" s="3" t="s">
        <v>34</v>
      </c>
      <c r="AD4" s="3" t="s">
        <v>35</v>
      </c>
      <c r="AE4" s="3" t="s">
        <v>36</v>
      </c>
      <c r="AF4" s="3" t="s">
        <v>37</v>
      </c>
      <c r="AG4" s="4"/>
      <c r="AH4" s="3"/>
      <c r="AI4" s="4"/>
      <c r="AJ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 s="8">
        <f>IF(#REF!=MAX(#REF!),"New","Old")</f>
      </c>
      <c r="AL4" s="3"/>
      <c r="AM4" s="9">
        <f>IF(OR(#REF!="",#REF!=0),"",IF(#REF!&lt;12000,"&lt;12k",IF(AND(#REF!&gt;=12000,#REF!&lt;24000),"12k to 24k",IF(AND(#REF!&gt;=24000,#REF!&lt;=36000),"24k to 36k",IF(#REF!&gt;36000,"&gt;36k","")))))</f>
      </c>
    </row>
    <row x14ac:dyDescent="0.25" r="5" customHeight="1" ht="18.75">
      <c r="A5" s="1">
        <v>1633968</v>
      </c>
      <c r="B5" s="2">
        <v>11296879</v>
      </c>
      <c r="C5" s="3" t="s">
        <v>0</v>
      </c>
      <c r="D5" s="3" t="s">
        <v>38</v>
      </c>
      <c r="E5" s="2">
        <v>2018</v>
      </c>
      <c r="F5" s="4">
        <v>43344</v>
      </c>
      <c r="G5" s="3" t="s">
        <v>39</v>
      </c>
      <c r="H5" s="4">
        <v>43833</v>
      </c>
      <c r="I5" s="4"/>
      <c r="J5" s="10">
        <f>_xlfn.XLOOKUP(#REF!,[1]!Backup_F8_Previous_Wave[ODINO],[1]!Backup_F8_Previous_Wave[Wave Date],"")</f>
      </c>
      <c r="K5" s="3"/>
      <c r="L5" s="3" t="s">
        <v>40</v>
      </c>
      <c r="M5" s="3" t="s">
        <v>4</v>
      </c>
      <c r="N5" s="3" t="s">
        <v>41</v>
      </c>
      <c r="O5" s="3" t="s">
        <v>42</v>
      </c>
      <c r="P5" s="6">
        <f>_xlfn.XLOOKUP(#REF!,[1]!Table2[BINNING],[1]!Table2[VFG],"")</f>
      </c>
      <c r="Q5" s="6">
        <f>IF(ISNUMBER(FIND("|",#REF!,1)),LEFT(#REF!,FIND("|",#REF!,1)-2),#REF!)</f>
      </c>
      <c r="R5" s="6">
        <f>IF(ISNUMBER(FIND("|",#REF!,1)),RIGHT(#REF!,LEN(#REF!)-FIND("|",#REF!,1)-1),"")</f>
      </c>
      <c r="S5" s="3" t="s">
        <v>7</v>
      </c>
      <c r="T5" s="3" t="s">
        <v>7</v>
      </c>
      <c r="U5" s="2">
        <v>0</v>
      </c>
      <c r="V5" s="2">
        <v>0</v>
      </c>
      <c r="W5" s="2">
        <v>10</v>
      </c>
      <c r="X5" s="3" t="s">
        <v>8</v>
      </c>
      <c r="Y5" s="2"/>
      <c r="Z5" s="3"/>
      <c r="AA5" s="3"/>
      <c r="AB5" s="7" t="s">
        <v>43</v>
      </c>
      <c r="AC5" s="3" t="s">
        <v>44</v>
      </c>
      <c r="AD5" s="3" t="s">
        <v>44</v>
      </c>
      <c r="AE5" s="3" t="s">
        <v>44</v>
      </c>
      <c r="AF5" s="3" t="s">
        <v>45</v>
      </c>
      <c r="AG5" s="4"/>
      <c r="AH5" s="3"/>
      <c r="AI5" s="4"/>
      <c r="AJ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 s="8">
        <f>IF(#REF!=MAX(#REF!),"New","Old")</f>
      </c>
      <c r="AL5" s="3"/>
      <c r="AM5" s="9">
        <f>IF(OR(#REF!="",#REF!=0),"",IF(#REF!&lt;12000,"&lt;12k",IF(AND(#REF!&gt;=12000,#REF!&lt;24000),"12k to 24k",IF(AND(#REF!&gt;=24000,#REF!&lt;=36000),"24k to 36k",IF(#REF!&gt;36000,"&gt;36k","")))))</f>
      </c>
    </row>
    <row x14ac:dyDescent="0.25" r="6" customHeight="1" ht="18.75">
      <c r="A6" s="1">
        <v>1633984</v>
      </c>
      <c r="B6" s="2">
        <v>11296890</v>
      </c>
      <c r="C6" s="3" t="s">
        <v>0</v>
      </c>
      <c r="D6" s="3" t="s">
        <v>46</v>
      </c>
      <c r="E6" s="2">
        <v>2019</v>
      </c>
      <c r="F6" s="4">
        <v>42957</v>
      </c>
      <c r="G6" s="3" t="s">
        <v>39</v>
      </c>
      <c r="H6" s="4">
        <v>43833</v>
      </c>
      <c r="I6" s="4">
        <f>_xlfn.XLOOKUP(#REF!,[1]!Backup_F8_Previous_Wave[ODINO],[1]!Backup_F8_Previous_Wave[Production Date],"")</f>
      </c>
      <c r="J6" s="10">
        <f>_xlfn.XLOOKUP(#REF!,[1]!Backup_F8_Previous_Wave[ODINO],[1]!Backup_F8_Previous_Wave[Wave Date],"")</f>
      </c>
      <c r="K6" s="6">
        <f>_xlfn.XLOOKUP(#REF!,[1]!Backup_F8_Previous_Wave[ODINO],[1]!Backup_F8_Previous_Wave[Full VIN],"")</f>
      </c>
      <c r="L6" s="3" t="s">
        <v>47</v>
      </c>
      <c r="M6" s="3" t="s">
        <v>4</v>
      </c>
      <c r="N6" s="3" t="s">
        <v>48</v>
      </c>
      <c r="O6" s="3" t="s">
        <v>49</v>
      </c>
      <c r="P6" s="6">
        <f>_xlfn.XLOOKUP(#REF!,[1]!Table2[BINNING],[1]!Table2[VFG],"")</f>
      </c>
      <c r="Q6" s="6">
        <f>IF(ISNUMBER(FIND("|",#REF!,1)),LEFT(#REF!,FIND("|",#REF!,1)-2),#REF!)</f>
      </c>
      <c r="R6" s="6">
        <f>IF(ISNUMBER(FIND("|",#REF!,1)),RIGHT(#REF!,LEN(#REF!)-FIND("|",#REF!,1)-1),"")</f>
      </c>
      <c r="S6" s="3" t="s">
        <v>7</v>
      </c>
      <c r="T6" s="3" t="s">
        <v>7</v>
      </c>
      <c r="U6" s="2">
        <v>0</v>
      </c>
      <c r="V6" s="2">
        <v>0</v>
      </c>
      <c r="W6" s="2">
        <v>45</v>
      </c>
      <c r="X6" s="3" t="s">
        <v>50</v>
      </c>
      <c r="Y6" s="2">
        <v>0</v>
      </c>
      <c r="Z6" s="3"/>
      <c r="AA6" s="3"/>
      <c r="AB6" s="7" t="s">
        <v>51</v>
      </c>
      <c r="AC6" s="3" t="s">
        <v>52</v>
      </c>
      <c r="AD6" s="3" t="s">
        <v>53</v>
      </c>
      <c r="AE6" s="3" t="s">
        <v>54</v>
      </c>
      <c r="AF6" s="3" t="s">
        <v>27</v>
      </c>
      <c r="AG6" s="4"/>
      <c r="AH6" s="3"/>
      <c r="AI6" s="4"/>
      <c r="AJ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 s="8">
        <f>IF(#REF!=MAX(#REF!),"New","Old")</f>
      </c>
      <c r="AL6" s="3"/>
      <c r="AM6" s="9">
        <f>IF(OR(#REF!="",#REF!=0),"",IF(#REF!&lt;12000,"&lt;12k",IF(AND(#REF!&gt;=12000,#REF!&lt;24000),"12k to 24k",IF(AND(#REF!&gt;=24000,#REF!&lt;=36000),"24k to 36k",IF(#REF!&gt;36000,"&gt;36k","")))))</f>
      </c>
    </row>
    <row x14ac:dyDescent="0.25" r="7" customHeight="1" ht="18.75">
      <c r="A7" s="1">
        <v>1634067</v>
      </c>
      <c r="B7" s="2">
        <v>11296949</v>
      </c>
      <c r="C7" s="3" t="s">
        <v>0</v>
      </c>
      <c r="D7" s="3" t="s">
        <v>1</v>
      </c>
      <c r="E7" s="2">
        <v>2015</v>
      </c>
      <c r="F7" s="4">
        <v>43832</v>
      </c>
      <c r="G7" s="3" t="s">
        <v>2</v>
      </c>
      <c r="H7" s="4">
        <v>43833</v>
      </c>
      <c r="I7" s="4"/>
      <c r="J7" s="10">
        <f>_xlfn.XLOOKUP(#REF!,[1]!Backup_F8_Previous_Wave[ODINO],[1]!Backup_F8_Previous_Wave[Wave Date],"")</f>
      </c>
      <c r="K7" s="3"/>
      <c r="L7" s="3" t="s">
        <v>55</v>
      </c>
      <c r="M7" s="3" t="s">
        <v>4</v>
      </c>
      <c r="N7" s="3" t="s">
        <v>56</v>
      </c>
      <c r="O7" s="3" t="s">
        <v>57</v>
      </c>
      <c r="P7" s="6">
        <f>_xlfn.XLOOKUP(#REF!,[1]!Table2[BINNING],[1]!Table2[VFG],"")</f>
      </c>
      <c r="Q7" s="6">
        <f>IF(ISNUMBER(FIND("|",#REF!,1)),LEFT(#REF!,FIND("|",#REF!,1)-2),#REF!)</f>
      </c>
      <c r="R7" s="6">
        <f>IF(ISNUMBER(FIND("|",#REF!,1)),RIGHT(#REF!,LEN(#REF!)-FIND("|",#REF!,1)-1),"")</f>
      </c>
      <c r="S7" s="3" t="s">
        <v>7</v>
      </c>
      <c r="T7" s="3" t="s">
        <v>7</v>
      </c>
      <c r="U7" s="2">
        <v>0</v>
      </c>
      <c r="V7" s="2">
        <v>0</v>
      </c>
      <c r="W7" s="2">
        <v>113000</v>
      </c>
      <c r="X7" s="3" t="s">
        <v>18</v>
      </c>
      <c r="Y7" s="2">
        <v>70</v>
      </c>
      <c r="Z7" s="3"/>
      <c r="AA7" s="3"/>
      <c r="AB7" s="7" t="s">
        <v>58</v>
      </c>
      <c r="AC7" s="3" t="s">
        <v>44</v>
      </c>
      <c r="AD7" s="3" t="s">
        <v>44</v>
      </c>
      <c r="AE7" s="3" t="s">
        <v>44</v>
      </c>
      <c r="AF7" s="3" t="s">
        <v>13</v>
      </c>
      <c r="AG7" s="4"/>
      <c r="AH7" s="3"/>
      <c r="AI7" s="4"/>
      <c r="AJ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 s="8">
        <f>IF(#REF!=MAX(#REF!),"New","Old")</f>
      </c>
      <c r="AL7" s="3"/>
      <c r="AM7" s="9">
        <f>IF(OR(#REF!="",#REF!=0),"",IF(#REF!&lt;12000,"&lt;12k",IF(AND(#REF!&gt;=12000,#REF!&lt;24000),"12k to 24k",IF(AND(#REF!&gt;=24000,#REF!&lt;=36000),"24k to 36k",IF(#REF!&gt;36000,"&gt;36k","")))))</f>
      </c>
    </row>
    <row x14ac:dyDescent="0.25" r="8" customHeight="1" ht="18.75">
      <c r="A8" s="1">
        <v>1634125</v>
      </c>
      <c r="B8" s="2">
        <v>11296996</v>
      </c>
      <c r="C8" s="3" t="s">
        <v>0</v>
      </c>
      <c r="D8" s="3" t="s">
        <v>59</v>
      </c>
      <c r="E8" s="2">
        <v>2014</v>
      </c>
      <c r="F8" s="4">
        <v>43833</v>
      </c>
      <c r="G8" s="3" t="s">
        <v>2</v>
      </c>
      <c r="H8" s="4">
        <v>43833</v>
      </c>
      <c r="I8" s="4">
        <f>_xlfn.XLOOKUP(#REF!,[1]!Backup_F8_Previous_Wave[ODINO],[1]!Backup_F8_Previous_Wave[Production Date],"")</f>
      </c>
      <c r="J8" s="10">
        <f>_xlfn.XLOOKUP(#REF!,[1]!Backup_F8_Previous_Wave[ODINO],[1]!Backup_F8_Previous_Wave[Wave Date],"")</f>
      </c>
      <c r="K8" s="6">
        <f>_xlfn.XLOOKUP(#REF!,[1]!Backup_F8_Previous_Wave[ODINO],[1]!Backup_F8_Previous_Wave[Full VIN],"")</f>
      </c>
      <c r="L8" s="3" t="s">
        <v>60</v>
      </c>
      <c r="M8" s="3" t="s">
        <v>4</v>
      </c>
      <c r="N8" s="3" t="s">
        <v>61</v>
      </c>
      <c r="O8" s="3" t="s">
        <v>62</v>
      </c>
      <c r="P8" s="6">
        <f>_xlfn.XLOOKUP(#REF!,[1]!Table2[BINNING],[1]!Table2[VFG],"")</f>
      </c>
      <c r="Q8" s="6">
        <f>IF(ISNUMBER(FIND("|",#REF!,1)),LEFT(#REF!,FIND("|",#REF!,1)-2),#REF!)</f>
      </c>
      <c r="R8" s="6">
        <f>IF(ISNUMBER(FIND("|",#REF!,1)),RIGHT(#REF!,LEN(#REF!)-FIND("|",#REF!,1)-1),"")</f>
      </c>
      <c r="S8" s="3" t="s">
        <v>7</v>
      </c>
      <c r="T8" s="3" t="s">
        <v>7</v>
      </c>
      <c r="U8" s="2">
        <v>0</v>
      </c>
      <c r="V8" s="2">
        <v>0</v>
      </c>
      <c r="W8" s="2">
        <v>134000</v>
      </c>
      <c r="X8" s="3" t="s">
        <v>63</v>
      </c>
      <c r="Y8" s="2">
        <v>0</v>
      </c>
      <c r="Z8" s="3"/>
      <c r="AA8" s="3"/>
      <c r="AB8" s="7" t="s">
        <v>64</v>
      </c>
      <c r="AC8" s="3" t="s">
        <v>65</v>
      </c>
      <c r="AD8" s="3" t="s">
        <v>66</v>
      </c>
      <c r="AE8" s="3" t="s">
        <v>67</v>
      </c>
      <c r="AF8" s="3" t="s">
        <v>68</v>
      </c>
      <c r="AG8" s="4"/>
      <c r="AH8" s="3"/>
      <c r="AI8" s="4"/>
      <c r="AJ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 s="8">
        <f>IF(#REF!=MAX(#REF!),"New","Old")</f>
      </c>
      <c r="AL8" s="3"/>
      <c r="AM8" s="9">
        <f>IF(OR(#REF!="",#REF!=0),"",IF(#REF!&lt;12000,"&lt;12k",IF(AND(#REF!&gt;=12000,#REF!&lt;24000),"12k to 24k",IF(AND(#REF!&gt;=24000,#REF!&lt;=36000),"24k to 36k",IF(#REF!&gt;36000,"&gt;36k","")))))</f>
      </c>
    </row>
    <row x14ac:dyDescent="0.25" r="9" customHeight="1" ht="18.75">
      <c r="A9" s="1">
        <v>1634256</v>
      </c>
      <c r="B9" s="2">
        <v>11297089</v>
      </c>
      <c r="C9" s="3" t="s">
        <v>0</v>
      </c>
      <c r="D9" s="3" t="s">
        <v>69</v>
      </c>
      <c r="E9" s="2">
        <v>2012</v>
      </c>
      <c r="F9" s="4">
        <v>43823</v>
      </c>
      <c r="G9" s="3" t="s">
        <v>14</v>
      </c>
      <c r="H9" s="4">
        <v>43834</v>
      </c>
      <c r="I9" s="4">
        <f>_xlfn.XLOOKUP(#REF!,[1]!Backup_F8_Previous_Wave[ODINO],[1]!Backup_F8_Previous_Wave[Production Date],"")</f>
      </c>
      <c r="J9" s="10">
        <f>_xlfn.XLOOKUP(#REF!,[1]!Backup_F8_Previous_Wave[ODINO],[1]!Backup_F8_Previous_Wave[Wave Date],"")</f>
      </c>
      <c r="K9" s="6">
        <f>_xlfn.XLOOKUP(#REF!,[1]!Backup_F8_Previous_Wave[ODINO],[1]!Backup_F8_Previous_Wave[Full VIN],"")</f>
      </c>
      <c r="L9" s="3" t="s">
        <v>70</v>
      </c>
      <c r="M9" s="3" t="s">
        <v>4</v>
      </c>
      <c r="N9" s="3" t="s">
        <v>71</v>
      </c>
      <c r="O9" s="3" t="s">
        <v>62</v>
      </c>
      <c r="P9" s="6">
        <f>_xlfn.XLOOKUP(#REF!,[1]!Table2[BINNING],[1]!Table2[VFG],"")</f>
      </c>
      <c r="Q9" s="6">
        <f>IF(ISNUMBER(FIND("|",#REF!,1)),LEFT(#REF!,FIND("|",#REF!,1)-2),#REF!)</f>
      </c>
      <c r="R9" s="6">
        <f>IF(ISNUMBER(FIND("|",#REF!,1)),RIGHT(#REF!,LEN(#REF!)-FIND("|",#REF!,1)-1),"")</f>
      </c>
      <c r="S9" s="3" t="s">
        <v>7</v>
      </c>
      <c r="T9" s="3" t="s">
        <v>7</v>
      </c>
      <c r="U9" s="2">
        <v>0</v>
      </c>
      <c r="V9" s="2">
        <v>0</v>
      </c>
      <c r="W9" s="2">
        <v>155364</v>
      </c>
      <c r="X9" s="3" t="s">
        <v>72</v>
      </c>
      <c r="Y9" s="2">
        <v>0</v>
      </c>
      <c r="Z9" s="3"/>
      <c r="AA9" s="3"/>
      <c r="AB9" s="7" t="s">
        <v>73</v>
      </c>
      <c r="AC9" s="3" t="s">
        <v>74</v>
      </c>
      <c r="AD9" s="3" t="s">
        <v>75</v>
      </c>
      <c r="AE9" s="3" t="s">
        <v>76</v>
      </c>
      <c r="AF9" s="3" t="s">
        <v>77</v>
      </c>
      <c r="AG9" s="4"/>
      <c r="AH9" s="3"/>
      <c r="AI9" s="4"/>
      <c r="AJ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 s="8">
        <f>IF(#REF!=MAX(#REF!),"New","Old")</f>
      </c>
      <c r="AL9" s="3"/>
      <c r="AM9" s="9">
        <f>IF(OR(#REF!="",#REF!=0),"",IF(#REF!&lt;12000,"&lt;12k",IF(AND(#REF!&gt;=12000,#REF!&lt;24000),"12k to 24k",IF(AND(#REF!&gt;=24000,#REF!&lt;=36000),"24k to 36k",IF(#REF!&gt;36000,"&gt;36k","")))))</f>
      </c>
    </row>
    <row x14ac:dyDescent="0.25" r="10" customHeight="1" ht="18.75">
      <c r="A10" s="1">
        <v>1634361</v>
      </c>
      <c r="B10" s="2">
        <v>11297166</v>
      </c>
      <c r="C10" s="3" t="s">
        <v>0</v>
      </c>
      <c r="D10" s="3" t="s">
        <v>59</v>
      </c>
      <c r="E10" s="2">
        <v>2012</v>
      </c>
      <c r="F10" s="4">
        <v>43833</v>
      </c>
      <c r="G10" s="3" t="s">
        <v>2</v>
      </c>
      <c r="H10" s="4">
        <v>43834</v>
      </c>
      <c r="I10" s="4">
        <f>_xlfn.XLOOKUP(#REF!,[1]!Backup_F8_Previous_Wave[ODINO],[1]!Backup_F8_Previous_Wave[Production Date],"")</f>
      </c>
      <c r="J10" s="10">
        <f>_xlfn.XLOOKUP(#REF!,[1]!Backup_F8_Previous_Wave[ODINO],[1]!Backup_F8_Previous_Wave[Wave Date],"")</f>
      </c>
      <c r="K10" s="6">
        <f>_xlfn.XLOOKUP(#REF!,[1]!Backup_F8_Previous_Wave[ODINO],[1]!Backup_F8_Previous_Wave[Full VIN],"")</f>
      </c>
      <c r="L10" s="3" t="s">
        <v>78</v>
      </c>
      <c r="M10" s="3" t="s">
        <v>4</v>
      </c>
      <c r="N10" s="3" t="s">
        <v>79</v>
      </c>
      <c r="O10" s="3" t="s">
        <v>80</v>
      </c>
      <c r="P10" s="6">
        <f>_xlfn.XLOOKUP(#REF!,[1]!Table2[BINNING],[1]!Table2[VFG],"")</f>
      </c>
      <c r="Q10" s="6">
        <f>IF(ISNUMBER(FIND("|",#REF!,1)),LEFT(#REF!,FIND("|",#REF!,1)-2),#REF!)</f>
      </c>
      <c r="R10" s="6">
        <f>IF(ISNUMBER(FIND("|",#REF!,1)),RIGHT(#REF!,LEN(#REF!)-FIND("|",#REF!,1)-1),"")</f>
      </c>
      <c r="S10" s="3" t="s">
        <v>7</v>
      </c>
      <c r="T10" s="3" t="s">
        <v>7</v>
      </c>
      <c r="U10" s="2">
        <v>0</v>
      </c>
      <c r="V10" s="2">
        <v>0</v>
      </c>
      <c r="W10" s="2">
        <v>58000</v>
      </c>
      <c r="X10" s="3" t="s">
        <v>81</v>
      </c>
      <c r="Y10" s="2">
        <v>0</v>
      </c>
      <c r="Z10" s="3"/>
      <c r="AA10" s="3"/>
      <c r="AB10" s="7" t="s">
        <v>82</v>
      </c>
      <c r="AC10" s="3" t="s">
        <v>83</v>
      </c>
      <c r="AD10" s="3" t="s">
        <v>84</v>
      </c>
      <c r="AE10" s="3" t="s">
        <v>85</v>
      </c>
      <c r="AF10" s="3" t="s">
        <v>68</v>
      </c>
      <c r="AG10" s="4"/>
      <c r="AH10" s="3"/>
      <c r="AI10" s="4"/>
      <c r="AJ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 s="8">
        <f>IF(#REF!=MAX(#REF!),"New","Old")</f>
      </c>
      <c r="AL10" s="3"/>
      <c r="AM10" s="9">
        <f>IF(OR(#REF!="",#REF!=0),"",IF(#REF!&lt;12000,"&lt;12k",IF(AND(#REF!&gt;=12000,#REF!&lt;24000),"12k to 24k",IF(AND(#REF!&gt;=24000,#REF!&lt;=36000),"24k to 36k",IF(#REF!&gt;36000,"&gt;36k","")))))</f>
      </c>
    </row>
    <row x14ac:dyDescent="0.25" r="11" customHeight="1" ht="18.75">
      <c r="A11" s="1">
        <v>1634456</v>
      </c>
      <c r="B11" s="2">
        <v>11297225</v>
      </c>
      <c r="C11" s="3" t="s">
        <v>0</v>
      </c>
      <c r="D11" s="3" t="s">
        <v>86</v>
      </c>
      <c r="E11" s="2">
        <v>2014</v>
      </c>
      <c r="F11" s="4">
        <v>43830</v>
      </c>
      <c r="G11" s="3" t="s">
        <v>14</v>
      </c>
      <c r="H11" s="4">
        <v>43835</v>
      </c>
      <c r="I11" s="4">
        <f>_xlfn.XLOOKUP(#REF!,[1]!Backup_F8_Previous_Wave[ODINO],[1]!Backup_F8_Previous_Wave[Production Date],"")</f>
      </c>
      <c r="J11" s="10">
        <f>_xlfn.XLOOKUP(#REF!,[1]!Backup_F8_Previous_Wave[ODINO],[1]!Backup_F8_Previous_Wave[Wave Date],"")</f>
      </c>
      <c r="K11" s="6">
        <f>_xlfn.XLOOKUP(#REF!,[1]!Backup_F8_Previous_Wave[ODINO],[1]!Backup_F8_Previous_Wave[Full VIN],"")</f>
      </c>
      <c r="L11" s="3" t="s">
        <v>87</v>
      </c>
      <c r="M11" s="3" t="s">
        <v>4</v>
      </c>
      <c r="N11" s="3" t="s">
        <v>88</v>
      </c>
      <c r="O11" s="3" t="s">
        <v>89</v>
      </c>
      <c r="P11" s="6">
        <f>_xlfn.XLOOKUP(#REF!,[1]!Table2[BINNING],[1]!Table2[VFG],"")</f>
      </c>
      <c r="Q11" s="6">
        <f>IF(ISNUMBER(FIND("|",#REF!,1)),LEFT(#REF!,FIND("|",#REF!,1)-2),#REF!)</f>
      </c>
      <c r="R11" s="6">
        <f>IF(ISNUMBER(FIND("|",#REF!,1)),RIGHT(#REF!,LEN(#REF!)-FIND("|",#REF!,1)-1),"")</f>
      </c>
      <c r="S11" s="3" t="s">
        <v>7</v>
      </c>
      <c r="T11" s="3" t="s">
        <v>7</v>
      </c>
      <c r="U11" s="2">
        <v>0</v>
      </c>
      <c r="V11" s="2">
        <v>0</v>
      </c>
      <c r="W11" s="2">
        <v>31436</v>
      </c>
      <c r="X11" s="3" t="s">
        <v>90</v>
      </c>
      <c r="Y11" s="2"/>
      <c r="Z11" s="3"/>
      <c r="AA11" s="3"/>
      <c r="AB11" s="7" t="s">
        <v>91</v>
      </c>
      <c r="AC11" s="3" t="s">
        <v>92</v>
      </c>
      <c r="AD11" s="3" t="s">
        <v>93</v>
      </c>
      <c r="AE11" s="3" t="s">
        <v>94</v>
      </c>
      <c r="AF11" s="3" t="s">
        <v>95</v>
      </c>
      <c r="AG11" s="4"/>
      <c r="AH11" s="3"/>
      <c r="AI11" s="4"/>
      <c r="AJ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 s="8">
        <f>IF(#REF!=MAX(#REF!),"New","Old")</f>
      </c>
      <c r="AL11" s="3"/>
      <c r="AM11" s="9">
        <f>IF(OR(#REF!="",#REF!=0),"",IF(#REF!&lt;12000,"&lt;12k",IF(AND(#REF!&gt;=12000,#REF!&lt;24000),"12k to 24k",IF(AND(#REF!&gt;=24000,#REF!&lt;=36000),"24k to 36k",IF(#REF!&gt;36000,"&gt;36k","")))))</f>
      </c>
    </row>
    <row x14ac:dyDescent="0.25" r="12" customHeight="1" ht="18.75">
      <c r="A12" s="1">
        <v>1634491</v>
      </c>
      <c r="B12" s="2">
        <v>11297256</v>
      </c>
      <c r="C12" s="3" t="s">
        <v>0</v>
      </c>
      <c r="D12" s="3" t="s">
        <v>96</v>
      </c>
      <c r="E12" s="2">
        <v>2018</v>
      </c>
      <c r="F12" s="4">
        <v>43488</v>
      </c>
      <c r="G12" s="3" t="s">
        <v>2</v>
      </c>
      <c r="H12" s="4">
        <v>43835</v>
      </c>
      <c r="I12" s="4"/>
      <c r="J12" s="10">
        <f>_xlfn.XLOOKUP(#REF!,[1]!Backup_F8_Previous_Wave[ODINO],[1]!Backup_F8_Previous_Wave[Wave Date],"")</f>
      </c>
      <c r="K12" s="3"/>
      <c r="L12" s="3" t="s">
        <v>97</v>
      </c>
      <c r="M12" s="3" t="s">
        <v>4</v>
      </c>
      <c r="N12" s="3" t="s">
        <v>98</v>
      </c>
      <c r="O12" s="3" t="s">
        <v>99</v>
      </c>
      <c r="P12" s="6">
        <f>_xlfn.XLOOKUP(#REF!,[1]!Table2[BINNING],[1]!Table2[VFG],"")</f>
      </c>
      <c r="Q12" s="6">
        <f>IF(ISNUMBER(FIND("|",#REF!,1)),LEFT(#REF!,FIND("|",#REF!,1)-2),#REF!)</f>
      </c>
      <c r="R12" s="6">
        <f>IF(ISNUMBER(FIND("|",#REF!,1)),RIGHT(#REF!,LEN(#REF!)-FIND("|",#REF!,1)-1),"")</f>
      </c>
      <c r="S12" s="3" t="s">
        <v>7</v>
      </c>
      <c r="T12" s="3" t="s">
        <v>7</v>
      </c>
      <c r="U12" s="2">
        <v>0</v>
      </c>
      <c r="V12" s="2">
        <v>0</v>
      </c>
      <c r="W12" s="2">
        <v>19000</v>
      </c>
      <c r="X12" s="3" t="s">
        <v>100</v>
      </c>
      <c r="Y12" s="2">
        <v>60</v>
      </c>
      <c r="Z12" s="3"/>
      <c r="AA12" s="3"/>
      <c r="AB12" s="7" t="s">
        <v>101</v>
      </c>
      <c r="AC12" s="3" t="s">
        <v>44</v>
      </c>
      <c r="AD12" s="3" t="s">
        <v>44</v>
      </c>
      <c r="AE12" s="3" t="s">
        <v>44</v>
      </c>
      <c r="AF12" s="3" t="s">
        <v>102</v>
      </c>
      <c r="AG12" s="4"/>
      <c r="AH12" s="3"/>
      <c r="AI12" s="4"/>
      <c r="AJ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 s="8">
        <f>IF(#REF!=MAX(#REF!),"New","Old")</f>
      </c>
      <c r="AL12" s="3"/>
      <c r="AM12" s="9">
        <f>IF(OR(#REF!="",#REF!=0),"",IF(#REF!&lt;12000,"&lt;12k",IF(AND(#REF!&gt;=12000,#REF!&lt;24000),"12k to 24k",IF(AND(#REF!&gt;=24000,#REF!&lt;=36000),"24k to 36k",IF(#REF!&gt;36000,"&gt;36k","")))))</f>
      </c>
    </row>
    <row x14ac:dyDescent="0.25" r="13" customHeight="1" ht="18.75">
      <c r="A13" s="1">
        <v>1634584</v>
      </c>
      <c r="B13" s="2">
        <v>11297317</v>
      </c>
      <c r="C13" s="3" t="s">
        <v>0</v>
      </c>
      <c r="D13" s="3" t="s">
        <v>38</v>
      </c>
      <c r="E13" s="2">
        <v>2013</v>
      </c>
      <c r="F13" s="4">
        <v>43834</v>
      </c>
      <c r="G13" s="3" t="s">
        <v>2</v>
      </c>
      <c r="H13" s="4">
        <v>43836</v>
      </c>
      <c r="I13" s="4"/>
      <c r="J13" s="10">
        <f>_xlfn.XLOOKUP(#REF!,[1]!Backup_F8_Previous_Wave[ODINO],[1]!Backup_F8_Previous_Wave[Wave Date],"")</f>
      </c>
      <c r="K13" s="3"/>
      <c r="L13" s="3" t="s">
        <v>103</v>
      </c>
      <c r="M13" s="3" t="s">
        <v>4</v>
      </c>
      <c r="N13" s="3" t="s">
        <v>104</v>
      </c>
      <c r="O13" s="3" t="s">
        <v>105</v>
      </c>
      <c r="P13" s="6">
        <f>_xlfn.XLOOKUP(#REF!,[1]!Table2[BINNING],[1]!Table2[VFG],"")</f>
      </c>
      <c r="Q13" s="6">
        <f>IF(ISNUMBER(FIND("|",#REF!,1)),LEFT(#REF!,FIND("|",#REF!,1)-2),#REF!)</f>
      </c>
      <c r="R13" s="6">
        <f>IF(ISNUMBER(FIND("|",#REF!,1)),RIGHT(#REF!,LEN(#REF!)-FIND("|",#REF!,1)-1),"")</f>
      </c>
      <c r="S13" s="3" t="s">
        <v>7</v>
      </c>
      <c r="T13" s="3" t="s">
        <v>7</v>
      </c>
      <c r="U13" s="2">
        <v>0</v>
      </c>
      <c r="V13" s="2">
        <v>0</v>
      </c>
      <c r="W13" s="2">
        <v>58000</v>
      </c>
      <c r="X13" s="3" t="s">
        <v>106</v>
      </c>
      <c r="Y13" s="2">
        <v>55</v>
      </c>
      <c r="Z13" s="3"/>
      <c r="AA13" s="3"/>
      <c r="AB13" s="7" t="s">
        <v>107</v>
      </c>
      <c r="AC13" s="3" t="s">
        <v>44</v>
      </c>
      <c r="AD13" s="3" t="s">
        <v>44</v>
      </c>
      <c r="AE13" s="3" t="s">
        <v>44</v>
      </c>
      <c r="AF13" s="3" t="s">
        <v>45</v>
      </c>
      <c r="AG13" s="4"/>
      <c r="AH13" s="3"/>
      <c r="AI13" s="4"/>
      <c r="AJ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 s="8">
        <f>IF(#REF!=MAX(#REF!),"New","Old")</f>
      </c>
      <c r="AL13" s="3"/>
      <c r="AM13" s="9">
        <f>IF(OR(#REF!="",#REF!=0),"",IF(#REF!&lt;12000,"&lt;12k",IF(AND(#REF!&gt;=12000,#REF!&lt;24000),"12k to 24k",IF(AND(#REF!&gt;=24000,#REF!&lt;=36000),"24k to 36k",IF(#REF!&gt;36000,"&gt;36k","")))))</f>
      </c>
    </row>
    <row x14ac:dyDescent="0.25" r="14" customHeight="1" ht="18.75">
      <c r="A14" s="1">
        <v>1634830</v>
      </c>
      <c r="B14" s="2">
        <v>11297494</v>
      </c>
      <c r="C14" s="3" t="s">
        <v>0</v>
      </c>
      <c r="D14" s="3" t="s">
        <v>38</v>
      </c>
      <c r="E14" s="2">
        <v>2016</v>
      </c>
      <c r="F14" s="4">
        <v>42521</v>
      </c>
      <c r="G14" s="3" t="s">
        <v>108</v>
      </c>
      <c r="H14" s="4">
        <v>43836</v>
      </c>
      <c r="I14" s="4"/>
      <c r="J14" s="10">
        <f>_xlfn.XLOOKUP(#REF!,[1]!Backup_F8_Previous_Wave[ODINO],[1]!Backup_F8_Previous_Wave[Wave Date],"")</f>
      </c>
      <c r="K14" s="3"/>
      <c r="L14" s="3" t="s">
        <v>109</v>
      </c>
      <c r="M14" s="3" t="s">
        <v>4</v>
      </c>
      <c r="N14" s="3" t="s">
        <v>110</v>
      </c>
      <c r="O14" s="3" t="s">
        <v>111</v>
      </c>
      <c r="P14" s="6">
        <f>_xlfn.XLOOKUP(#REF!,[1]!Table2[BINNING],[1]!Table2[VFG],"")</f>
      </c>
      <c r="Q14" s="6">
        <f>IF(ISNUMBER(FIND("|",#REF!,1)),LEFT(#REF!,FIND("|",#REF!,1)-2),#REF!)</f>
      </c>
      <c r="R14" s="6">
        <f>IF(ISNUMBER(FIND("|",#REF!,1)),RIGHT(#REF!,LEN(#REF!)-FIND("|",#REF!,1)-1),"")</f>
      </c>
      <c r="S14" s="3" t="s">
        <v>7</v>
      </c>
      <c r="T14" s="3" t="s">
        <v>7</v>
      </c>
      <c r="U14" s="2">
        <v>0</v>
      </c>
      <c r="V14" s="2">
        <v>0</v>
      </c>
      <c r="W14" s="2"/>
      <c r="X14" s="3" t="s">
        <v>112</v>
      </c>
      <c r="Y14" s="2">
        <v>0</v>
      </c>
      <c r="Z14" s="3"/>
      <c r="AA14" s="3"/>
      <c r="AB14" s="7" t="s">
        <v>113</v>
      </c>
      <c r="AC14" s="3" t="s">
        <v>44</v>
      </c>
      <c r="AD14" s="3" t="s">
        <v>44</v>
      </c>
      <c r="AE14" s="3" t="s">
        <v>44</v>
      </c>
      <c r="AF14" s="3" t="s">
        <v>45</v>
      </c>
      <c r="AG14" s="4"/>
      <c r="AH14" s="3"/>
      <c r="AI14" s="4"/>
      <c r="AJ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 s="8">
        <f>IF(#REF!=MAX(#REF!),"New","Old")</f>
      </c>
      <c r="AL14" s="3"/>
      <c r="AM14" s="9">
        <f>IF(OR(#REF!="",#REF!=0),"",IF(#REF!&lt;12000,"&lt;12k",IF(AND(#REF!&gt;=12000,#REF!&lt;24000),"12k to 24k",IF(AND(#REF!&gt;=24000,#REF!&lt;=36000),"24k to 36k",IF(#REF!&gt;36000,"&gt;36k","")))))</f>
      </c>
    </row>
    <row x14ac:dyDescent="0.25" r="15" customHeight="1" ht="18.75">
      <c r="A15" s="1">
        <v>1634878</v>
      </c>
      <c r="B15" s="2">
        <v>11297528</v>
      </c>
      <c r="C15" s="3" t="s">
        <v>0</v>
      </c>
      <c r="D15" s="3" t="s">
        <v>38</v>
      </c>
      <c r="E15" s="2">
        <v>2018</v>
      </c>
      <c r="F15" s="4">
        <v>43836</v>
      </c>
      <c r="G15" s="3" t="s">
        <v>2</v>
      </c>
      <c r="H15" s="4">
        <v>43836</v>
      </c>
      <c r="I15" s="4"/>
      <c r="J15" s="10">
        <f>_xlfn.XLOOKUP(#REF!,[1]!Backup_F8_Previous_Wave[ODINO],[1]!Backup_F8_Previous_Wave[Wave Date],"")</f>
      </c>
      <c r="K15" s="3"/>
      <c r="L15" s="3" t="s">
        <v>114</v>
      </c>
      <c r="M15" s="3" t="s">
        <v>4</v>
      </c>
      <c r="N15" s="3" t="s">
        <v>115</v>
      </c>
      <c r="O15" s="3" t="s">
        <v>105</v>
      </c>
      <c r="P15" s="6">
        <f>_xlfn.XLOOKUP(#REF!,[1]!Table2[BINNING],[1]!Table2[VFG],"")</f>
      </c>
      <c r="Q15" s="6">
        <f>IF(ISNUMBER(FIND("|",#REF!,1)),LEFT(#REF!,FIND("|",#REF!,1)-2),#REF!)</f>
      </c>
      <c r="R15" s="6">
        <f>IF(ISNUMBER(FIND("|",#REF!,1)),RIGHT(#REF!,LEN(#REF!)-FIND("|",#REF!,1)-1),"")</f>
      </c>
      <c r="S15" s="3" t="s">
        <v>7</v>
      </c>
      <c r="T15" s="3" t="s">
        <v>7</v>
      </c>
      <c r="U15" s="2">
        <v>0</v>
      </c>
      <c r="V15" s="2">
        <v>0</v>
      </c>
      <c r="W15" s="2">
        <v>7300</v>
      </c>
      <c r="X15" s="3" t="s">
        <v>63</v>
      </c>
      <c r="Y15" s="2">
        <v>65</v>
      </c>
      <c r="Z15" s="3"/>
      <c r="AA15" s="3"/>
      <c r="AB15" s="7" t="s">
        <v>116</v>
      </c>
      <c r="AC15" s="3" t="s">
        <v>44</v>
      </c>
      <c r="AD15" s="3" t="s">
        <v>44</v>
      </c>
      <c r="AE15" s="3" t="s">
        <v>44</v>
      </c>
      <c r="AF15" s="3" t="s">
        <v>45</v>
      </c>
      <c r="AG15" s="4"/>
      <c r="AH15" s="3"/>
      <c r="AI15" s="4"/>
      <c r="AJ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 s="8">
        <f>IF(#REF!=MAX(#REF!),"New","Old")</f>
      </c>
      <c r="AL15" s="3"/>
      <c r="AM15" s="9">
        <f>IF(OR(#REF!="",#REF!=0),"",IF(#REF!&lt;12000,"&lt;12k",IF(AND(#REF!&gt;=12000,#REF!&lt;24000),"12k to 24k",IF(AND(#REF!&gt;=24000,#REF!&lt;=36000),"24k to 36k",IF(#REF!&gt;36000,"&gt;36k","")))))</f>
      </c>
    </row>
    <row x14ac:dyDescent="0.25" r="16" customHeight="1" ht="18.75">
      <c r="A16" s="1">
        <v>1634935</v>
      </c>
      <c r="B16" s="2">
        <v>11297563</v>
      </c>
      <c r="C16" s="3" t="s">
        <v>0</v>
      </c>
      <c r="D16" s="3" t="s">
        <v>59</v>
      </c>
      <c r="E16" s="2">
        <v>2012</v>
      </c>
      <c r="F16" s="4">
        <v>42676</v>
      </c>
      <c r="G16" s="3" t="s">
        <v>14</v>
      </c>
      <c r="H16" s="4">
        <v>43837</v>
      </c>
      <c r="I16" s="4">
        <f>_xlfn.XLOOKUP(#REF!,[1]!Backup_F8_Previous_Wave[ODINO],[1]!Backup_F8_Previous_Wave[Production Date],"")</f>
      </c>
      <c r="J16" s="10">
        <f>_xlfn.XLOOKUP(#REF!,[1]!Backup_F8_Previous_Wave[ODINO],[1]!Backup_F8_Previous_Wave[Wave Date],"")</f>
      </c>
      <c r="K16" s="6">
        <f>_xlfn.XLOOKUP(#REF!,[1]!Backup_F8_Previous_Wave[ODINO],[1]!Backup_F8_Previous_Wave[Full VIN],"")</f>
      </c>
      <c r="L16" s="3" t="s">
        <v>117</v>
      </c>
      <c r="M16" s="3" t="s">
        <v>4</v>
      </c>
      <c r="N16" s="3" t="s">
        <v>118</v>
      </c>
      <c r="O16" s="3" t="s">
        <v>80</v>
      </c>
      <c r="P16" s="6">
        <f>_xlfn.XLOOKUP(#REF!,[1]!Table2[BINNING],[1]!Table2[VFG],"")</f>
      </c>
      <c r="Q16" s="6">
        <f>IF(ISNUMBER(FIND("|",#REF!,1)),LEFT(#REF!,FIND("|",#REF!,1)-2),#REF!)</f>
      </c>
      <c r="R16" s="6">
        <f>IF(ISNUMBER(FIND("|",#REF!,1)),RIGHT(#REF!,LEN(#REF!)-FIND("|",#REF!,1)-1),"")</f>
      </c>
      <c r="S16" s="3" t="s">
        <v>7</v>
      </c>
      <c r="T16" s="3" t="s">
        <v>7</v>
      </c>
      <c r="U16" s="2">
        <v>0</v>
      </c>
      <c r="V16" s="2">
        <v>0</v>
      </c>
      <c r="W16" s="2">
        <v>93000</v>
      </c>
      <c r="X16" s="3" t="s">
        <v>119</v>
      </c>
      <c r="Y16" s="2"/>
      <c r="Z16" s="3"/>
      <c r="AA16" s="3"/>
      <c r="AB16" s="7" t="s">
        <v>120</v>
      </c>
      <c r="AC16" s="3" t="s">
        <v>83</v>
      </c>
      <c r="AD16" s="3" t="s">
        <v>66</v>
      </c>
      <c r="AE16" s="3" t="s">
        <v>121</v>
      </c>
      <c r="AF16" s="3" t="s">
        <v>68</v>
      </c>
      <c r="AG16" s="4"/>
      <c r="AH16" s="3"/>
      <c r="AI16" s="4"/>
      <c r="AJ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 s="8">
        <f>IF(#REF!=MAX(#REF!),"New","Old")</f>
      </c>
      <c r="AL16" s="3"/>
      <c r="AM16" s="9">
        <f>IF(OR(#REF!="",#REF!=0),"",IF(#REF!&lt;12000,"&lt;12k",IF(AND(#REF!&gt;=12000,#REF!&lt;24000),"12k to 24k",IF(AND(#REF!&gt;=24000,#REF!&lt;=36000),"24k to 36k",IF(#REF!&gt;36000,"&gt;36k","")))))</f>
      </c>
    </row>
    <row x14ac:dyDescent="0.25" r="17" customHeight="1" ht="18.75">
      <c r="A17" s="1">
        <v>1634968</v>
      </c>
      <c r="B17" s="2">
        <v>11297588</v>
      </c>
      <c r="C17" s="3" t="s">
        <v>0</v>
      </c>
      <c r="D17" s="3" t="s">
        <v>1</v>
      </c>
      <c r="E17" s="2">
        <v>2018</v>
      </c>
      <c r="F17" s="4">
        <v>43754</v>
      </c>
      <c r="G17" s="3" t="s">
        <v>14</v>
      </c>
      <c r="H17" s="4">
        <v>43837</v>
      </c>
      <c r="I17" s="4"/>
      <c r="J17" s="10">
        <f>_xlfn.XLOOKUP(#REF!,[1]!Backup_F8_Previous_Wave[ODINO],[1]!Backup_F8_Previous_Wave[Wave Date],"")</f>
      </c>
      <c r="K17" s="3"/>
      <c r="L17" s="3" t="s">
        <v>122</v>
      </c>
      <c r="M17" s="3" t="s">
        <v>4</v>
      </c>
      <c r="N17" s="3" t="s">
        <v>123</v>
      </c>
      <c r="O17" s="3" t="s">
        <v>124</v>
      </c>
      <c r="P17" s="6">
        <f>_xlfn.XLOOKUP(#REF!,[1]!Table2[BINNING],[1]!Table2[VFG],"")</f>
      </c>
      <c r="Q17" s="6">
        <f>IF(ISNUMBER(FIND("|",#REF!,1)),LEFT(#REF!,FIND("|",#REF!,1)-2),#REF!)</f>
      </c>
      <c r="R17" s="6">
        <f>IF(ISNUMBER(FIND("|",#REF!,1)),RIGHT(#REF!,LEN(#REF!)-FIND("|",#REF!,1)-1),"")</f>
      </c>
      <c r="S17" s="3" t="s">
        <v>7</v>
      </c>
      <c r="T17" s="3" t="s">
        <v>7</v>
      </c>
      <c r="U17" s="2">
        <v>0</v>
      </c>
      <c r="V17" s="2">
        <v>0</v>
      </c>
      <c r="W17" s="2">
        <v>25788</v>
      </c>
      <c r="X17" s="3" t="s">
        <v>125</v>
      </c>
      <c r="Y17" s="2"/>
      <c r="Z17" s="3"/>
      <c r="AA17" s="3"/>
      <c r="AB17" s="7" t="s">
        <v>126</v>
      </c>
      <c r="AC17" s="3" t="s">
        <v>44</v>
      </c>
      <c r="AD17" s="3" t="s">
        <v>44</v>
      </c>
      <c r="AE17" s="3" t="s">
        <v>44</v>
      </c>
      <c r="AF17" s="3" t="s">
        <v>13</v>
      </c>
      <c r="AG17" s="4"/>
      <c r="AH17" s="3"/>
      <c r="AI17" s="4"/>
      <c r="AJ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 s="8">
        <f>IF(#REF!=MAX(#REF!),"New","Old")</f>
      </c>
      <c r="AL17" s="3"/>
      <c r="AM17" s="9">
        <f>IF(OR(#REF!="",#REF!=0),"",IF(#REF!&lt;12000,"&lt;12k",IF(AND(#REF!&gt;=12000,#REF!&lt;24000),"12k to 24k",IF(AND(#REF!&gt;=24000,#REF!&lt;=36000),"24k to 36k",IF(#REF!&gt;36000,"&gt;36k","")))))</f>
      </c>
    </row>
    <row x14ac:dyDescent="0.25" r="18" customHeight="1" ht="18.75">
      <c r="A18" s="1">
        <v>1635093</v>
      </c>
      <c r="B18" s="2">
        <v>11297741</v>
      </c>
      <c r="C18" s="3" t="s">
        <v>0</v>
      </c>
      <c r="D18" s="3" t="s">
        <v>38</v>
      </c>
      <c r="E18" s="2">
        <v>2013</v>
      </c>
      <c r="F18" s="4">
        <v>43810</v>
      </c>
      <c r="G18" s="3" t="s">
        <v>14</v>
      </c>
      <c r="H18" s="4">
        <v>43837</v>
      </c>
      <c r="I18" s="4"/>
      <c r="J18" s="10">
        <f>_xlfn.XLOOKUP(#REF!,[1]!Backup_F8_Previous_Wave[ODINO],[1]!Backup_F8_Previous_Wave[Wave Date],"")</f>
      </c>
      <c r="K18" s="3"/>
      <c r="L18" s="3" t="s">
        <v>127</v>
      </c>
      <c r="M18" s="3" t="s">
        <v>4</v>
      </c>
      <c r="N18" s="3" t="s">
        <v>128</v>
      </c>
      <c r="O18" s="3" t="s">
        <v>62</v>
      </c>
      <c r="P18" s="6">
        <f>_xlfn.XLOOKUP(#REF!,[1]!Table2[BINNING],[1]!Table2[VFG],"")</f>
      </c>
      <c r="Q18" s="6">
        <f>IF(ISNUMBER(FIND("|",#REF!,1)),LEFT(#REF!,FIND("|",#REF!,1)-2),#REF!)</f>
      </c>
      <c r="R18" s="6">
        <f>IF(ISNUMBER(FIND("|",#REF!,1)),RIGHT(#REF!,LEN(#REF!)-FIND("|",#REF!,1)-1),"")</f>
      </c>
      <c r="S18" s="3" t="s">
        <v>7</v>
      </c>
      <c r="T18" s="3" t="s">
        <v>7</v>
      </c>
      <c r="U18" s="2">
        <v>0</v>
      </c>
      <c r="V18" s="2">
        <v>0</v>
      </c>
      <c r="W18" s="2"/>
      <c r="X18" s="3" t="s">
        <v>106</v>
      </c>
      <c r="Y18" s="2"/>
      <c r="Z18" s="3"/>
      <c r="AA18" s="3"/>
      <c r="AB18" s="7" t="s">
        <v>129</v>
      </c>
      <c r="AC18" s="3" t="s">
        <v>44</v>
      </c>
      <c r="AD18" s="3" t="s">
        <v>44</v>
      </c>
      <c r="AE18" s="3" t="s">
        <v>44</v>
      </c>
      <c r="AF18" s="3" t="s">
        <v>45</v>
      </c>
      <c r="AG18" s="4"/>
      <c r="AH18" s="3"/>
      <c r="AI18" s="4"/>
      <c r="AJ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 s="8">
        <f>IF(#REF!=MAX(#REF!),"New","Old")</f>
      </c>
      <c r="AL18" s="3"/>
      <c r="AM18" s="9">
        <f>IF(OR(#REF!="",#REF!=0),"",IF(#REF!&lt;12000,"&lt;12k",IF(AND(#REF!&gt;=12000,#REF!&lt;24000),"12k to 24k",IF(AND(#REF!&gt;=24000,#REF!&lt;=36000),"24k to 36k",IF(#REF!&gt;36000,"&gt;36k","")))))</f>
      </c>
    </row>
    <row x14ac:dyDescent="0.25" r="19" customHeight="1" ht="18.75">
      <c r="A19" s="1">
        <v>1635170</v>
      </c>
      <c r="B19" s="2">
        <v>11297797</v>
      </c>
      <c r="C19" s="3" t="s">
        <v>0</v>
      </c>
      <c r="D19" s="3" t="s">
        <v>1</v>
      </c>
      <c r="E19" s="2">
        <v>2017</v>
      </c>
      <c r="F19" s="4">
        <v>43070</v>
      </c>
      <c r="G19" s="3" t="s">
        <v>14</v>
      </c>
      <c r="H19" s="4">
        <v>43837</v>
      </c>
      <c r="I19" s="4">
        <f>_xlfn.XLOOKUP(#REF!,[1]!Backup_F8_Previous_Wave[ODINO],[1]!Backup_F8_Previous_Wave[Production Date],"")</f>
      </c>
      <c r="J19" s="10">
        <f>_xlfn.XLOOKUP(#REF!,[1]!Backup_F8_Previous_Wave[ODINO],[1]!Backup_F8_Previous_Wave[Wave Date],"")</f>
      </c>
      <c r="K19" s="6">
        <f>_xlfn.XLOOKUP(#REF!,[1]!Backup_F8_Previous_Wave[ODINO],[1]!Backup_F8_Previous_Wave[Full VIN],"")</f>
      </c>
      <c r="L19" s="3" t="s">
        <v>130</v>
      </c>
      <c r="M19" s="3" t="s">
        <v>4</v>
      </c>
      <c r="N19" s="3" t="s">
        <v>131</v>
      </c>
      <c r="O19" s="3" t="s">
        <v>49</v>
      </c>
      <c r="P19" s="6">
        <f>_xlfn.XLOOKUP(#REF!,[1]!Table2[BINNING],[1]!Table2[VFG],"")</f>
      </c>
      <c r="Q19" s="6">
        <f>IF(ISNUMBER(FIND("|",#REF!,1)),LEFT(#REF!,FIND("|",#REF!,1)-2),#REF!)</f>
      </c>
      <c r="R19" s="6">
        <f>IF(ISNUMBER(FIND("|",#REF!,1)),RIGHT(#REF!,LEN(#REF!)-FIND("|",#REF!,1)-1),"")</f>
      </c>
      <c r="S19" s="3" t="s">
        <v>7</v>
      </c>
      <c r="T19" s="3" t="s">
        <v>7</v>
      </c>
      <c r="U19" s="2">
        <v>0</v>
      </c>
      <c r="V19" s="2">
        <v>0</v>
      </c>
      <c r="W19" s="2">
        <v>10000</v>
      </c>
      <c r="X19" s="3" t="s">
        <v>112</v>
      </c>
      <c r="Y19" s="2"/>
      <c r="Z19" s="3" t="s">
        <v>132</v>
      </c>
      <c r="AA19" s="3" t="s">
        <v>133</v>
      </c>
      <c r="AB19" s="7" t="s">
        <v>134</v>
      </c>
      <c r="AC19" s="3" t="s">
        <v>20</v>
      </c>
      <c r="AD19" s="3" t="s">
        <v>11</v>
      </c>
      <c r="AE19" s="3" t="s">
        <v>135</v>
      </c>
      <c r="AF19" s="3" t="s">
        <v>27</v>
      </c>
      <c r="AG19" s="4"/>
      <c r="AH19" s="3"/>
      <c r="AI19" s="4"/>
      <c r="AJ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 s="8">
        <f>IF(#REF!=MAX(#REF!),"New","Old")</f>
      </c>
      <c r="AL19" s="3"/>
      <c r="AM19" s="9">
        <f>IF(OR(#REF!="",#REF!=0),"",IF(#REF!&lt;12000,"&lt;12k",IF(AND(#REF!&gt;=12000,#REF!&lt;24000),"12k to 24k",IF(AND(#REF!&gt;=24000,#REF!&lt;=36000),"24k to 36k",IF(#REF!&gt;36000,"&gt;36k","")))))</f>
      </c>
    </row>
    <row x14ac:dyDescent="0.25" r="20" customHeight="1" ht="18.75">
      <c r="A20" s="1">
        <v>1635239</v>
      </c>
      <c r="B20" s="2">
        <v>11297842</v>
      </c>
      <c r="C20" s="3" t="s">
        <v>0</v>
      </c>
      <c r="D20" s="3" t="s">
        <v>136</v>
      </c>
      <c r="E20" s="2">
        <v>2019</v>
      </c>
      <c r="F20" s="4">
        <v>43834</v>
      </c>
      <c r="G20" s="3" t="s">
        <v>2</v>
      </c>
      <c r="H20" s="4">
        <v>43838</v>
      </c>
      <c r="I20" s="4"/>
      <c r="J20" s="10">
        <f>_xlfn.XLOOKUP(#REF!,[1]!Backup_F8_Previous_Wave[ODINO],[1]!Backup_F8_Previous_Wave[Wave Date],"")</f>
      </c>
      <c r="K20" s="3"/>
      <c r="L20" s="3" t="s">
        <v>137</v>
      </c>
      <c r="M20" s="3" t="s">
        <v>4</v>
      </c>
      <c r="N20" s="3" t="s">
        <v>138</v>
      </c>
      <c r="O20" s="3" t="s">
        <v>105</v>
      </c>
      <c r="P20" s="6">
        <f>_xlfn.XLOOKUP(#REF!,[1]!Table2[BINNING],[1]!Table2[VFG],"")</f>
      </c>
      <c r="Q20" s="6">
        <f>IF(ISNUMBER(FIND("|",#REF!,1)),LEFT(#REF!,FIND("|",#REF!,1)-2),#REF!)</f>
      </c>
      <c r="R20" s="6">
        <f>IF(ISNUMBER(FIND("|",#REF!,1)),RIGHT(#REF!,LEN(#REF!)-FIND("|",#REF!,1)-1),"")</f>
      </c>
      <c r="S20" s="3" t="s">
        <v>7</v>
      </c>
      <c r="T20" s="3" t="s">
        <v>7</v>
      </c>
      <c r="U20" s="2">
        <v>0</v>
      </c>
      <c r="V20" s="2">
        <v>0</v>
      </c>
      <c r="W20" s="2">
        <v>2900</v>
      </c>
      <c r="X20" s="3" t="s">
        <v>139</v>
      </c>
      <c r="Y20" s="2">
        <v>70</v>
      </c>
      <c r="Z20" s="3"/>
      <c r="AA20" s="3"/>
      <c r="AB20" s="7" t="s">
        <v>140</v>
      </c>
      <c r="AC20" s="3" t="s">
        <v>44</v>
      </c>
      <c r="AD20" s="3" t="s">
        <v>44</v>
      </c>
      <c r="AE20" s="3" t="s">
        <v>44</v>
      </c>
      <c r="AF20" s="3" t="s">
        <v>141</v>
      </c>
      <c r="AG20" s="4"/>
      <c r="AH20" s="3"/>
      <c r="AI20" s="4"/>
      <c r="AJ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 s="8">
        <f>IF(#REF!=MAX(#REF!),"New","Old")</f>
      </c>
      <c r="AL20" s="3"/>
      <c r="AM20" s="9">
        <f>IF(OR(#REF!="",#REF!=0),"",IF(#REF!&lt;12000,"&lt;12k",IF(AND(#REF!&gt;=12000,#REF!&lt;24000),"12k to 24k",IF(AND(#REF!&gt;=24000,#REF!&lt;=36000),"24k to 36k",IF(#REF!&gt;36000,"&gt;36k","")))))</f>
      </c>
    </row>
    <row x14ac:dyDescent="0.25" r="21" customHeight="1" ht="18.75">
      <c r="A21" s="1">
        <v>1635389</v>
      </c>
      <c r="B21" s="2">
        <v>11297944</v>
      </c>
      <c r="C21" s="3" t="s">
        <v>0</v>
      </c>
      <c r="D21" s="3" t="s">
        <v>38</v>
      </c>
      <c r="E21" s="2">
        <v>2014</v>
      </c>
      <c r="F21" s="4">
        <v>43837</v>
      </c>
      <c r="G21" s="3" t="s">
        <v>2</v>
      </c>
      <c r="H21" s="4">
        <v>43838</v>
      </c>
      <c r="I21" s="4">
        <f>_xlfn.XLOOKUP(#REF!,[1]!Backup_F8_Previous_Wave[ODINO],[1]!Backup_F8_Previous_Wave[Production Date],"")</f>
      </c>
      <c r="J21" s="10">
        <f>_xlfn.XLOOKUP(#REF!,[1]!Backup_F8_Previous_Wave[ODINO],[1]!Backup_F8_Previous_Wave[Wave Date],"")</f>
      </c>
      <c r="K21" s="6">
        <f>_xlfn.XLOOKUP(#REF!,[1]!Backup_F8_Previous_Wave[ODINO],[1]!Backup_F8_Previous_Wave[Full VIN],"")</f>
      </c>
      <c r="L21" s="3" t="s">
        <v>142</v>
      </c>
      <c r="M21" s="3" t="s">
        <v>4</v>
      </c>
      <c r="N21" s="3" t="s">
        <v>143</v>
      </c>
      <c r="O21" s="3" t="s">
        <v>144</v>
      </c>
      <c r="P21" s="6">
        <f>_xlfn.XLOOKUP(#REF!,[1]!Table2[BINNING],[1]!Table2[VFG],"")</f>
      </c>
      <c r="Q21" s="6">
        <f>IF(ISNUMBER(FIND("|",#REF!,1)),LEFT(#REF!,FIND("|",#REF!,1)-2),#REF!)</f>
      </c>
      <c r="R21" s="6">
        <f>IF(ISNUMBER(FIND("|",#REF!,1)),RIGHT(#REF!,LEN(#REF!)-FIND("|",#REF!,1)-1),"")</f>
      </c>
      <c r="S21" s="3" t="s">
        <v>7</v>
      </c>
      <c r="T21" s="3" t="s">
        <v>7</v>
      </c>
      <c r="U21" s="2">
        <v>0</v>
      </c>
      <c r="V21" s="2">
        <v>0</v>
      </c>
      <c r="W21" s="2">
        <v>83000</v>
      </c>
      <c r="X21" s="3" t="s">
        <v>63</v>
      </c>
      <c r="Y21" s="2">
        <v>0</v>
      </c>
      <c r="Z21" s="3"/>
      <c r="AA21" s="3"/>
      <c r="AB21" s="7" t="s">
        <v>145</v>
      </c>
      <c r="AC21" s="3" t="s">
        <v>146</v>
      </c>
      <c r="AD21" s="3" t="s">
        <v>147</v>
      </c>
      <c r="AE21" s="3" t="s">
        <v>148</v>
      </c>
      <c r="AF21" s="3" t="s">
        <v>45</v>
      </c>
      <c r="AG21" s="4"/>
      <c r="AH21" s="3"/>
      <c r="AI21" s="4"/>
      <c r="AJ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 s="8">
        <f>IF(#REF!=MAX(#REF!),"New","Old")</f>
      </c>
      <c r="AL21" s="3"/>
      <c r="AM21" s="9">
        <f>IF(OR(#REF!="",#REF!=0),"",IF(#REF!&lt;12000,"&lt;12k",IF(AND(#REF!&gt;=12000,#REF!&lt;24000),"12k to 24k",IF(AND(#REF!&gt;=24000,#REF!&lt;=36000),"24k to 36k",IF(#REF!&gt;36000,"&gt;36k","")))))</f>
      </c>
    </row>
    <row x14ac:dyDescent="0.25" r="22" customHeight="1" ht="18.75">
      <c r="A22" s="1">
        <v>1635689</v>
      </c>
      <c r="B22" s="2">
        <v>11298149</v>
      </c>
      <c r="C22" s="3" t="s">
        <v>0</v>
      </c>
      <c r="D22" s="3" t="s">
        <v>1</v>
      </c>
      <c r="E22" s="2">
        <v>2018</v>
      </c>
      <c r="F22" s="4">
        <v>43839</v>
      </c>
      <c r="G22" s="3" t="s">
        <v>2</v>
      </c>
      <c r="H22" s="4">
        <v>43839</v>
      </c>
      <c r="I22" s="4"/>
      <c r="J22" s="10">
        <f>_xlfn.XLOOKUP(#REF!,[1]!Backup_F8_Previous_Wave[ODINO],[1]!Backup_F8_Previous_Wave[Wave Date],"")</f>
      </c>
      <c r="K22" s="3"/>
      <c r="L22" s="3" t="s">
        <v>149</v>
      </c>
      <c r="M22" s="3" t="s">
        <v>4</v>
      </c>
      <c r="N22" s="3" t="s">
        <v>150</v>
      </c>
      <c r="O22" s="3" t="s">
        <v>151</v>
      </c>
      <c r="P22" s="6">
        <f>_xlfn.XLOOKUP(#REF!,[1]!Table2[BINNING],[1]!Table2[VFG],"")</f>
      </c>
      <c r="Q22" s="6">
        <f>IF(ISNUMBER(FIND("|",#REF!,1)),LEFT(#REF!,FIND("|",#REF!,1)-2),#REF!)</f>
      </c>
      <c r="R22" s="6">
        <f>IF(ISNUMBER(FIND("|",#REF!,1)),RIGHT(#REF!,LEN(#REF!)-FIND("|",#REF!,1)-1),"")</f>
      </c>
      <c r="S22" s="3" t="s">
        <v>7</v>
      </c>
      <c r="T22" s="3" t="s">
        <v>7</v>
      </c>
      <c r="U22" s="2">
        <v>0</v>
      </c>
      <c r="V22" s="2">
        <v>0</v>
      </c>
      <c r="W22" s="2">
        <v>16000</v>
      </c>
      <c r="X22" s="3" t="s">
        <v>18</v>
      </c>
      <c r="Y22" s="2">
        <v>0</v>
      </c>
      <c r="Z22" s="3"/>
      <c r="AA22" s="3"/>
      <c r="AB22" s="7" t="s">
        <v>152</v>
      </c>
      <c r="AC22" s="3" t="s">
        <v>44</v>
      </c>
      <c r="AD22" s="3" t="s">
        <v>44</v>
      </c>
      <c r="AE22" s="3" t="s">
        <v>44</v>
      </c>
      <c r="AF22" s="3" t="s">
        <v>13</v>
      </c>
      <c r="AG22" s="4"/>
      <c r="AH22" s="3"/>
      <c r="AI22" s="4"/>
      <c r="AJ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 s="8">
        <f>IF(#REF!=MAX(#REF!),"New","Old")</f>
      </c>
      <c r="AL22" s="3"/>
      <c r="AM22" s="9">
        <f>IF(OR(#REF!="",#REF!=0),"",IF(#REF!&lt;12000,"&lt;12k",IF(AND(#REF!&gt;=12000,#REF!&lt;24000),"12k to 24k",IF(AND(#REF!&gt;=24000,#REF!&lt;=36000),"24k to 36k",IF(#REF!&gt;36000,"&gt;36k","")))))</f>
      </c>
    </row>
    <row x14ac:dyDescent="0.25" r="23" customHeight="1" ht="18.75">
      <c r="A23" s="1">
        <v>1635751</v>
      </c>
      <c r="B23" s="2">
        <v>11298191</v>
      </c>
      <c r="C23" s="3" t="s">
        <v>0</v>
      </c>
      <c r="D23" s="3" t="s">
        <v>1</v>
      </c>
      <c r="E23" s="2">
        <v>2019</v>
      </c>
      <c r="F23" s="4">
        <v>43801</v>
      </c>
      <c r="G23" s="3" t="s">
        <v>14</v>
      </c>
      <c r="H23" s="4">
        <v>43839</v>
      </c>
      <c r="I23" s="4"/>
      <c r="J23" s="10">
        <f>_xlfn.XLOOKUP(#REF!,[1]!Backup_F8_Previous_Wave[ODINO],[1]!Backup_F8_Previous_Wave[Wave Date],"")</f>
      </c>
      <c r="K23" s="3"/>
      <c r="L23" s="3" t="s">
        <v>153</v>
      </c>
      <c r="M23" s="3" t="s">
        <v>4</v>
      </c>
      <c r="N23" s="3" t="s">
        <v>154</v>
      </c>
      <c r="O23" s="3" t="s">
        <v>62</v>
      </c>
      <c r="P23" s="6">
        <f>_xlfn.XLOOKUP(#REF!,[1]!Table2[BINNING],[1]!Table2[VFG],"")</f>
      </c>
      <c r="Q23" s="6">
        <f>IF(ISNUMBER(FIND("|",#REF!,1)),LEFT(#REF!,FIND("|",#REF!,1)-2),#REF!)</f>
      </c>
      <c r="R23" s="6">
        <f>IF(ISNUMBER(FIND("|",#REF!,1)),RIGHT(#REF!,LEN(#REF!)-FIND("|",#REF!,1)-1),"")</f>
      </c>
      <c r="S23" s="3" t="s">
        <v>7</v>
      </c>
      <c r="T23" s="3" t="s">
        <v>7</v>
      </c>
      <c r="U23" s="2">
        <v>0</v>
      </c>
      <c r="V23" s="2">
        <v>0</v>
      </c>
      <c r="W23" s="2">
        <v>9000</v>
      </c>
      <c r="X23" s="3" t="s">
        <v>155</v>
      </c>
      <c r="Y23" s="2">
        <v>0</v>
      </c>
      <c r="Z23" s="3"/>
      <c r="AA23" s="3"/>
      <c r="AB23" s="7" t="s">
        <v>156</v>
      </c>
      <c r="AC23" s="3" t="s">
        <v>44</v>
      </c>
      <c r="AD23" s="3" t="s">
        <v>44</v>
      </c>
      <c r="AE23" s="3" t="s">
        <v>44</v>
      </c>
      <c r="AF23" s="3" t="s">
        <v>27</v>
      </c>
      <c r="AG23" s="4"/>
      <c r="AH23" s="3"/>
      <c r="AI23" s="4"/>
      <c r="AJ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 s="8">
        <f>IF(#REF!=MAX(#REF!),"New","Old")</f>
      </c>
      <c r="AL23" s="3"/>
      <c r="AM23" s="9">
        <f>IF(OR(#REF!="",#REF!=0),"",IF(#REF!&lt;12000,"&lt;12k",IF(AND(#REF!&gt;=12000,#REF!&lt;24000),"12k to 24k",IF(AND(#REF!&gt;=24000,#REF!&lt;=36000),"24k to 36k",IF(#REF!&gt;36000,"&gt;36k","")))))</f>
      </c>
    </row>
    <row x14ac:dyDescent="0.25" r="24" customHeight="1" ht="18.75">
      <c r="A24" s="1">
        <v>1639898</v>
      </c>
      <c r="B24" s="2">
        <v>11297631</v>
      </c>
      <c r="C24" s="3" t="s">
        <v>0</v>
      </c>
      <c r="D24" s="3" t="s">
        <v>1</v>
      </c>
      <c r="E24" s="2">
        <v>2017</v>
      </c>
      <c r="F24" s="4">
        <v>43746</v>
      </c>
      <c r="G24" s="3" t="s">
        <v>14</v>
      </c>
      <c r="H24" s="4">
        <v>43853</v>
      </c>
      <c r="I24" s="4"/>
      <c r="J24" s="10">
        <f>_xlfn.XLOOKUP(#REF!,[1]!Backup_F8_Previous_Wave[ODINO],[1]!Backup_F8_Previous_Wave[Wave Date],"")</f>
      </c>
      <c r="K24" s="3"/>
      <c r="L24" s="3" t="s">
        <v>157</v>
      </c>
      <c r="M24" s="3" t="s">
        <v>4</v>
      </c>
      <c r="N24" s="3" t="s">
        <v>158</v>
      </c>
      <c r="O24" s="3" t="s">
        <v>49</v>
      </c>
      <c r="P24" s="6">
        <f>_xlfn.XLOOKUP(#REF!,[1]!Table2[BINNING],[1]!Table2[VFG],"")</f>
      </c>
      <c r="Q24" s="6">
        <f>IF(ISNUMBER(FIND("|",#REF!,1)),LEFT(#REF!,FIND("|",#REF!,1)-2),#REF!)</f>
      </c>
      <c r="R24" s="6">
        <f>IF(ISNUMBER(FIND("|",#REF!,1)),RIGHT(#REF!,LEN(#REF!)-FIND("|",#REF!,1)-1),"")</f>
      </c>
      <c r="S24" s="3" t="s">
        <v>7</v>
      </c>
      <c r="T24" s="3" t="s">
        <v>7</v>
      </c>
      <c r="U24" s="2">
        <v>0</v>
      </c>
      <c r="V24" s="2">
        <v>0</v>
      </c>
      <c r="W24" s="2"/>
      <c r="X24" s="3" t="s">
        <v>159</v>
      </c>
      <c r="Y24" s="2"/>
      <c r="Z24" s="3"/>
      <c r="AA24" s="3"/>
      <c r="AB24" s="7" t="s">
        <v>160</v>
      </c>
      <c r="AC24" s="3" t="s">
        <v>44</v>
      </c>
      <c r="AD24" s="3" t="s">
        <v>44</v>
      </c>
      <c r="AE24" s="3" t="s">
        <v>44</v>
      </c>
      <c r="AF24" s="3" t="s">
        <v>27</v>
      </c>
      <c r="AG24" s="4"/>
      <c r="AH24" s="3"/>
      <c r="AI24" s="4"/>
      <c r="AJ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 s="8">
        <f>IF(#REF!=MAX(#REF!),"New","Old")</f>
      </c>
      <c r="AL24" s="3"/>
      <c r="AM24" s="9">
        <f>IF(OR(#REF!="",#REF!=0),"",IF(#REF!&lt;12000,"&lt;12k",IF(AND(#REF!&gt;=12000,#REF!&lt;24000),"12k to 24k",IF(AND(#REF!&gt;=24000,#REF!&lt;=36000),"24k to 36k",IF(#REF!&gt;36000,"&gt;36k","")))))</f>
      </c>
    </row>
    <row x14ac:dyDescent="0.25" r="25" customHeight="1" ht="18.75">
      <c r="A25" s="1">
        <v>1635771</v>
      </c>
      <c r="B25" s="2">
        <v>11298209</v>
      </c>
      <c r="C25" s="3" t="s">
        <v>0</v>
      </c>
      <c r="D25" s="3" t="s">
        <v>1</v>
      </c>
      <c r="E25" s="2">
        <v>2012</v>
      </c>
      <c r="F25" s="4">
        <v>43833</v>
      </c>
      <c r="G25" s="3" t="s">
        <v>2</v>
      </c>
      <c r="H25" s="4">
        <v>43839</v>
      </c>
      <c r="I25" s="4"/>
      <c r="J25" s="10">
        <f>_xlfn.XLOOKUP(#REF!,[1]!Backup_F8_Previous_Wave[ODINO],[1]!Backup_F8_Previous_Wave[Wave Date],"")</f>
      </c>
      <c r="K25" s="3"/>
      <c r="L25" s="3" t="s">
        <v>161</v>
      </c>
      <c r="M25" s="3" t="s">
        <v>4</v>
      </c>
      <c r="N25" s="3" t="s">
        <v>162</v>
      </c>
      <c r="O25" s="3" t="s">
        <v>6</v>
      </c>
      <c r="P25" s="6">
        <f>_xlfn.XLOOKUP(#REF!,[1]!Table2[BINNING],[1]!Table2[VFG],"")</f>
      </c>
      <c r="Q25" s="6">
        <f>IF(ISNUMBER(FIND("|",#REF!,1)),LEFT(#REF!,FIND("|",#REF!,1)-2),#REF!)</f>
      </c>
      <c r="R25" s="6">
        <f>IF(ISNUMBER(FIND("|",#REF!,1)),RIGHT(#REF!,LEN(#REF!)-FIND("|",#REF!,1)-1),"")</f>
      </c>
      <c r="S25" s="3" t="s">
        <v>7</v>
      </c>
      <c r="T25" s="3" t="s">
        <v>7</v>
      </c>
      <c r="U25" s="2">
        <v>0</v>
      </c>
      <c r="V25" s="2">
        <v>0</v>
      </c>
      <c r="W25" s="2">
        <v>99000</v>
      </c>
      <c r="X25" s="3" t="s">
        <v>63</v>
      </c>
      <c r="Y25" s="2">
        <v>5</v>
      </c>
      <c r="Z25" s="3"/>
      <c r="AA25" s="3"/>
      <c r="AB25" s="7" t="s">
        <v>163</v>
      </c>
      <c r="AC25" s="3" t="s">
        <v>44</v>
      </c>
      <c r="AD25" s="3" t="s">
        <v>44</v>
      </c>
      <c r="AE25" s="3" t="s">
        <v>44</v>
      </c>
      <c r="AF25" s="3" t="s">
        <v>27</v>
      </c>
      <c r="AG25" s="4"/>
      <c r="AH25" s="3"/>
      <c r="AI25" s="4"/>
      <c r="AJ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 s="8">
        <f>IF(#REF!=MAX(#REF!),"New","Old")</f>
      </c>
      <c r="AL25" s="3"/>
      <c r="AM25" s="9">
        <f>IF(OR(#REF!="",#REF!=0),"",IF(#REF!&lt;12000,"&lt;12k",IF(AND(#REF!&gt;=12000,#REF!&lt;24000),"12k to 24k",IF(AND(#REF!&gt;=24000,#REF!&lt;=36000),"24k to 36k",IF(#REF!&gt;36000,"&gt;36k","")))))</f>
      </c>
    </row>
    <row x14ac:dyDescent="0.25" r="26" customHeight="1" ht="18.75">
      <c r="A26" s="1">
        <v>1636460</v>
      </c>
      <c r="B26" s="2">
        <v>11298839</v>
      </c>
      <c r="C26" s="3" t="s">
        <v>0</v>
      </c>
      <c r="D26" s="3" t="s">
        <v>1</v>
      </c>
      <c r="E26" s="2">
        <v>1997</v>
      </c>
      <c r="F26" s="4">
        <v>43809</v>
      </c>
      <c r="G26" s="3" t="s">
        <v>14</v>
      </c>
      <c r="H26" s="4">
        <v>43842</v>
      </c>
      <c r="I26" s="4"/>
      <c r="J26" s="10">
        <f>_xlfn.XLOOKUP(#REF!,[1]!Backup_F8_Previous_Wave[ODINO],[1]!Backup_F8_Previous_Wave[Wave Date],"")</f>
      </c>
      <c r="K26" s="3"/>
      <c r="L26" s="3" t="s">
        <v>164</v>
      </c>
      <c r="M26" s="3" t="s">
        <v>4</v>
      </c>
      <c r="N26" s="3" t="s">
        <v>165</v>
      </c>
      <c r="O26" s="3" t="s">
        <v>62</v>
      </c>
      <c r="P26" s="6">
        <f>_xlfn.XLOOKUP(#REF!,[1]!Table2[BINNING],[1]!Table2[VFG],"")</f>
      </c>
      <c r="Q26" s="6">
        <f>IF(ISNUMBER(FIND("|",#REF!,1)),LEFT(#REF!,FIND("|",#REF!,1)-2),#REF!)</f>
      </c>
      <c r="R26" s="6">
        <f>IF(ISNUMBER(FIND("|",#REF!,1)),RIGHT(#REF!,LEN(#REF!)-FIND("|",#REF!,1)-1),"")</f>
      </c>
      <c r="S26" s="3" t="s">
        <v>7</v>
      </c>
      <c r="T26" s="3" t="s">
        <v>7</v>
      </c>
      <c r="U26" s="2">
        <v>0</v>
      </c>
      <c r="V26" s="2">
        <v>0</v>
      </c>
      <c r="W26" s="2">
        <v>198000</v>
      </c>
      <c r="X26" s="3" t="s">
        <v>166</v>
      </c>
      <c r="Y26" s="2">
        <v>0</v>
      </c>
      <c r="Z26" s="3"/>
      <c r="AA26" s="3"/>
      <c r="AB26" s="7" t="s">
        <v>167</v>
      </c>
      <c r="AC26" s="3" t="s">
        <v>44</v>
      </c>
      <c r="AD26" s="3" t="s">
        <v>44</v>
      </c>
      <c r="AE26" s="3" t="s">
        <v>44</v>
      </c>
      <c r="AF26" s="3" t="s">
        <v>44</v>
      </c>
      <c r="AG26" s="4"/>
      <c r="AH26" s="3"/>
      <c r="AI26" s="4"/>
      <c r="AJ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 s="8">
        <f>IF(#REF!=MAX(#REF!),"New","Old")</f>
      </c>
      <c r="AL26" s="3"/>
      <c r="AM26" s="9">
        <f>IF(OR(#REF!="",#REF!=0),"",IF(#REF!&lt;12000,"&lt;12k",IF(AND(#REF!&gt;=12000,#REF!&lt;24000),"12k to 24k",IF(AND(#REF!&gt;=24000,#REF!&lt;=36000),"24k to 36k",IF(#REF!&gt;36000,"&gt;36k","")))))</f>
      </c>
    </row>
    <row x14ac:dyDescent="0.25" r="27" customHeight="1" ht="18.75">
      <c r="A27" s="1">
        <v>1636648</v>
      </c>
      <c r="B27" s="2">
        <v>11298965</v>
      </c>
      <c r="C27" s="3" t="s">
        <v>0</v>
      </c>
      <c r="D27" s="3" t="s">
        <v>1</v>
      </c>
      <c r="E27" s="2">
        <v>2016</v>
      </c>
      <c r="F27" s="4">
        <v>43836</v>
      </c>
      <c r="G27" s="3" t="s">
        <v>2</v>
      </c>
      <c r="H27" s="4">
        <v>43843</v>
      </c>
      <c r="I27" s="4">
        <f>_xlfn.XLOOKUP(#REF!,[1]!Backup_F8_Previous_Wave[ODINO],[1]!Backup_F8_Previous_Wave[Production Date],"")</f>
      </c>
      <c r="J27" s="10">
        <f>_xlfn.XLOOKUP(#REF!,[1]!Backup_F8_Previous_Wave[ODINO],[1]!Backup_F8_Previous_Wave[Wave Date],"")</f>
      </c>
      <c r="K27" s="6">
        <f>_xlfn.XLOOKUP(#REF!,[1]!Backup_F8_Previous_Wave[ODINO],[1]!Backup_F8_Previous_Wave[Full VIN],"")</f>
      </c>
      <c r="L27" s="3" t="s">
        <v>168</v>
      </c>
      <c r="M27" s="3" t="s">
        <v>4</v>
      </c>
      <c r="N27" s="3" t="s">
        <v>169</v>
      </c>
      <c r="O27" s="3" t="s">
        <v>62</v>
      </c>
      <c r="P27" s="6">
        <f>_xlfn.XLOOKUP(#REF!,[1]!Table2[BINNING],[1]!Table2[VFG],"")</f>
      </c>
      <c r="Q27" s="6">
        <f>IF(ISNUMBER(FIND("|",#REF!,1)),LEFT(#REF!,FIND("|",#REF!,1)-2),#REF!)</f>
      </c>
      <c r="R27" s="6">
        <f>IF(ISNUMBER(FIND("|",#REF!,1)),RIGHT(#REF!,LEN(#REF!)-FIND("|",#REF!,1)-1),"")</f>
      </c>
      <c r="S27" s="3" t="s">
        <v>7</v>
      </c>
      <c r="T27" s="3" t="s">
        <v>7</v>
      </c>
      <c r="U27" s="2">
        <v>0</v>
      </c>
      <c r="V27" s="2">
        <v>0</v>
      </c>
      <c r="W27" s="2"/>
      <c r="X27" s="3" t="s">
        <v>100</v>
      </c>
      <c r="Y27" s="2">
        <v>0</v>
      </c>
      <c r="Z27" s="3"/>
      <c r="AA27" s="3"/>
      <c r="AB27" s="7" t="s">
        <v>170</v>
      </c>
      <c r="AC27" s="3" t="s">
        <v>20</v>
      </c>
      <c r="AD27" s="3" t="s">
        <v>11</v>
      </c>
      <c r="AE27" s="3" t="s">
        <v>21</v>
      </c>
      <c r="AF27" s="3" t="s">
        <v>13</v>
      </c>
      <c r="AG27" s="4"/>
      <c r="AH27" s="3"/>
      <c r="AI27" s="4"/>
      <c r="AJ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 s="8">
        <f>IF(#REF!=MAX(#REF!),"New","Old")</f>
      </c>
      <c r="AL27" s="3"/>
      <c r="AM27" s="9">
        <f>IF(OR(#REF!="",#REF!=0),"",IF(#REF!&lt;12000,"&lt;12k",IF(AND(#REF!&gt;=12000,#REF!&lt;24000),"12k to 24k",IF(AND(#REF!&gt;=24000,#REF!&lt;=36000),"24k to 36k",IF(#REF!&gt;36000,"&gt;36k","")))))</f>
      </c>
    </row>
    <row x14ac:dyDescent="0.25" r="28" customHeight="1" ht="18.75">
      <c r="A28" s="1">
        <v>1636658</v>
      </c>
      <c r="B28" s="2">
        <v>11298962</v>
      </c>
      <c r="C28" s="3" t="s">
        <v>0</v>
      </c>
      <c r="D28" s="3" t="s">
        <v>1</v>
      </c>
      <c r="E28" s="2">
        <v>1997</v>
      </c>
      <c r="F28" s="4">
        <v>43809</v>
      </c>
      <c r="G28" s="3" t="s">
        <v>14</v>
      </c>
      <c r="H28" s="4">
        <v>43843</v>
      </c>
      <c r="I28" s="4"/>
      <c r="J28" s="10">
        <f>_xlfn.XLOOKUP(#REF!,[1]!Backup_F8_Previous_Wave[ODINO],[1]!Backup_F8_Previous_Wave[Wave Date],"")</f>
      </c>
      <c r="K28" s="3"/>
      <c r="L28" s="3" t="s">
        <v>164</v>
      </c>
      <c r="M28" s="3" t="s">
        <v>4</v>
      </c>
      <c r="N28" s="3" t="s">
        <v>171</v>
      </c>
      <c r="O28" s="3" t="s">
        <v>62</v>
      </c>
      <c r="P28" s="6">
        <f>_xlfn.XLOOKUP(#REF!,[1]!Table2[BINNING],[1]!Table2[VFG],"")</f>
      </c>
      <c r="Q28" s="6">
        <f>IF(ISNUMBER(FIND("|",#REF!,1)),LEFT(#REF!,FIND("|",#REF!,1)-2),#REF!)</f>
      </c>
      <c r="R28" s="6">
        <f>IF(ISNUMBER(FIND("|",#REF!,1)),RIGHT(#REF!,LEN(#REF!)-FIND("|",#REF!,1)-1),"")</f>
      </c>
      <c r="S28" s="3" t="s">
        <v>7</v>
      </c>
      <c r="T28" s="3" t="s">
        <v>7</v>
      </c>
      <c r="U28" s="2">
        <v>0</v>
      </c>
      <c r="V28" s="2">
        <v>0</v>
      </c>
      <c r="W28" s="2">
        <v>198000</v>
      </c>
      <c r="X28" s="3" t="s">
        <v>166</v>
      </c>
      <c r="Y28" s="2"/>
      <c r="Z28" s="3"/>
      <c r="AA28" s="3"/>
      <c r="AB28" s="7" t="s">
        <v>172</v>
      </c>
      <c r="AC28" s="3" t="s">
        <v>44</v>
      </c>
      <c r="AD28" s="3" t="s">
        <v>44</v>
      </c>
      <c r="AE28" s="3" t="s">
        <v>44</v>
      </c>
      <c r="AF28" s="3" t="s">
        <v>44</v>
      </c>
      <c r="AG28" s="4"/>
      <c r="AH28" s="3"/>
      <c r="AI28" s="4"/>
      <c r="AJ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 s="8">
        <f>IF(#REF!=MAX(#REF!),"New","Old")</f>
      </c>
      <c r="AL28" s="3"/>
      <c r="AM28" s="9">
        <f>IF(OR(#REF!="",#REF!=0),"",IF(#REF!&lt;12000,"&lt;12k",IF(AND(#REF!&gt;=12000,#REF!&lt;24000),"12k to 24k",IF(AND(#REF!&gt;=24000,#REF!&lt;=36000),"24k to 36k",IF(#REF!&gt;36000,"&gt;36k","")))))</f>
      </c>
    </row>
    <row x14ac:dyDescent="0.25" r="29" customHeight="1" ht="18.75">
      <c r="A29" s="1">
        <v>1636815</v>
      </c>
      <c r="B29" s="2">
        <v>11299093</v>
      </c>
      <c r="C29" s="3" t="s">
        <v>173</v>
      </c>
      <c r="D29" s="3" t="s">
        <v>174</v>
      </c>
      <c r="E29" s="2">
        <v>2014</v>
      </c>
      <c r="F29" s="4">
        <v>43843</v>
      </c>
      <c r="G29" s="3" t="s">
        <v>2</v>
      </c>
      <c r="H29" s="4">
        <v>43843</v>
      </c>
      <c r="I29" s="4"/>
      <c r="J29" s="10">
        <f>_xlfn.XLOOKUP(#REF!,[1]!Backup_F8_Previous_Wave[ODINO],[1]!Backup_F8_Previous_Wave[Wave Date],"")</f>
      </c>
      <c r="K29" s="3"/>
      <c r="L29" s="3" t="s">
        <v>175</v>
      </c>
      <c r="M29" s="3" t="s">
        <v>4</v>
      </c>
      <c r="N29" s="3" t="s">
        <v>176</v>
      </c>
      <c r="O29" s="3" t="s">
        <v>105</v>
      </c>
      <c r="P29" s="6">
        <f>_xlfn.XLOOKUP(#REF!,[1]!Table2[BINNING],[1]!Table2[VFG],"")</f>
      </c>
      <c r="Q29" s="6">
        <f>IF(ISNUMBER(FIND("|",#REF!,1)),LEFT(#REF!,FIND("|",#REF!,1)-2),#REF!)</f>
      </c>
      <c r="R29" s="6">
        <f>IF(ISNUMBER(FIND("|",#REF!,1)),RIGHT(#REF!,LEN(#REF!)-FIND("|",#REF!,1)-1),"")</f>
      </c>
      <c r="S29" s="3" t="s">
        <v>7</v>
      </c>
      <c r="T29" s="3" t="s">
        <v>7</v>
      </c>
      <c r="U29" s="2">
        <v>0</v>
      </c>
      <c r="V29" s="2">
        <v>0</v>
      </c>
      <c r="W29" s="2">
        <v>130000</v>
      </c>
      <c r="X29" s="3" t="s">
        <v>50</v>
      </c>
      <c r="Y29" s="2">
        <v>70</v>
      </c>
      <c r="Z29" s="3"/>
      <c r="AA29" s="3"/>
      <c r="AB29" s="7" t="s">
        <v>177</v>
      </c>
      <c r="AC29" s="3" t="s">
        <v>44</v>
      </c>
      <c r="AD29" s="3" t="s">
        <v>44</v>
      </c>
      <c r="AE29" s="3" t="s">
        <v>44</v>
      </c>
      <c r="AF29" s="3" t="s">
        <v>45</v>
      </c>
      <c r="AG29" s="4"/>
      <c r="AH29" s="3"/>
      <c r="AI29" s="4"/>
      <c r="AJ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 s="8">
        <f>IF(#REF!=MAX(#REF!),"New","Old")</f>
      </c>
      <c r="AL29" s="3"/>
      <c r="AM29" s="9">
        <f>IF(OR(#REF!="",#REF!=0),"",IF(#REF!&lt;12000,"&lt;12k",IF(AND(#REF!&gt;=12000,#REF!&lt;24000),"12k to 24k",IF(AND(#REF!&gt;=24000,#REF!&lt;=36000),"24k to 36k",IF(#REF!&gt;36000,"&gt;36k","")))))</f>
      </c>
    </row>
    <row x14ac:dyDescent="0.25" r="30" customHeight="1" ht="18.75">
      <c r="A30" s="1">
        <v>1637066</v>
      </c>
      <c r="B30" s="2">
        <v>11299262</v>
      </c>
      <c r="C30" s="3" t="s">
        <v>0</v>
      </c>
      <c r="D30" s="3" t="s">
        <v>1</v>
      </c>
      <c r="E30" s="2">
        <v>2016</v>
      </c>
      <c r="F30" s="4">
        <v>43359</v>
      </c>
      <c r="G30" s="3" t="s">
        <v>39</v>
      </c>
      <c r="H30" s="4">
        <v>43844</v>
      </c>
      <c r="I30" s="4">
        <f>_xlfn.XLOOKUP(#REF!,[1]!Backup_F8_Previous_Wave[ODINO],[1]!Backup_F8_Previous_Wave[Production Date],"")</f>
      </c>
      <c r="J30" s="10">
        <f>_xlfn.XLOOKUP(#REF!,[1]!Backup_F8_Previous_Wave[ODINO],[1]!Backup_F8_Previous_Wave[Wave Date],"")</f>
      </c>
      <c r="K30" s="6">
        <f>_xlfn.XLOOKUP(#REF!,[1]!Backup_F8_Previous_Wave[ODINO],[1]!Backup_F8_Previous_Wave[Full VIN],"")</f>
      </c>
      <c r="L30" s="3" t="s">
        <v>178</v>
      </c>
      <c r="M30" s="3" t="s">
        <v>4</v>
      </c>
      <c r="N30" s="3" t="s">
        <v>179</v>
      </c>
      <c r="O30" s="3" t="s">
        <v>124</v>
      </c>
      <c r="P30" s="6">
        <f>_xlfn.XLOOKUP(#REF!,[1]!Table2[BINNING],[1]!Table2[VFG],"")</f>
      </c>
      <c r="Q30" s="6">
        <f>IF(ISNUMBER(FIND("|",#REF!,1)),LEFT(#REF!,FIND("|",#REF!,1)-2),#REF!)</f>
      </c>
      <c r="R30" s="6">
        <f>IF(ISNUMBER(FIND("|",#REF!,1)),RIGHT(#REF!,LEN(#REF!)-FIND("|",#REF!,1)-1),"")</f>
      </c>
      <c r="S30" s="3" t="s">
        <v>7</v>
      </c>
      <c r="T30" s="3" t="s">
        <v>7</v>
      </c>
      <c r="U30" s="2">
        <v>0</v>
      </c>
      <c r="V30" s="2">
        <v>0</v>
      </c>
      <c r="W30" s="2"/>
      <c r="X30" s="3" t="s">
        <v>32</v>
      </c>
      <c r="Y30" s="2">
        <v>45</v>
      </c>
      <c r="Z30" s="3"/>
      <c r="AA30" s="3"/>
      <c r="AB30" s="7" t="s">
        <v>180</v>
      </c>
      <c r="AC30" s="3" t="s">
        <v>20</v>
      </c>
      <c r="AD30" s="3" t="s">
        <v>11</v>
      </c>
      <c r="AE30" s="3" t="s">
        <v>21</v>
      </c>
      <c r="AF30" s="3" t="s">
        <v>13</v>
      </c>
      <c r="AG30" s="4"/>
      <c r="AH30" s="3"/>
      <c r="AI30" s="4"/>
      <c r="AJ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 s="8">
        <f>IF(#REF!=MAX(#REF!),"New","Old")</f>
      </c>
      <c r="AL30" s="3"/>
      <c r="AM30" s="9">
        <f>IF(OR(#REF!="",#REF!=0),"",IF(#REF!&lt;12000,"&lt;12k",IF(AND(#REF!&gt;=12000,#REF!&lt;24000),"12k to 24k",IF(AND(#REF!&gt;=24000,#REF!&lt;=36000),"24k to 36k",IF(#REF!&gt;36000,"&gt;36k","")))))</f>
      </c>
    </row>
    <row x14ac:dyDescent="0.25" r="31" customHeight="1" ht="18.75">
      <c r="A31" s="1">
        <v>1637133</v>
      </c>
      <c r="B31" s="2">
        <v>11299314</v>
      </c>
      <c r="C31" s="3" t="s">
        <v>0</v>
      </c>
      <c r="D31" s="3" t="s">
        <v>181</v>
      </c>
      <c r="E31" s="2">
        <v>2004</v>
      </c>
      <c r="F31" s="4">
        <v>43028</v>
      </c>
      <c r="G31" s="3" t="s">
        <v>14</v>
      </c>
      <c r="H31" s="4">
        <v>43844</v>
      </c>
      <c r="I31" s="4"/>
      <c r="J31" s="10">
        <f>_xlfn.XLOOKUP(#REF!,[1]!Backup_F8_Previous_Wave[ODINO],[1]!Backup_F8_Previous_Wave[Wave Date],"")</f>
      </c>
      <c r="K31" s="3"/>
      <c r="L31" s="3" t="s">
        <v>182</v>
      </c>
      <c r="M31" s="3" t="s">
        <v>4</v>
      </c>
      <c r="N31" s="3" t="s">
        <v>183</v>
      </c>
      <c r="O31" s="3" t="s">
        <v>184</v>
      </c>
      <c r="P31" s="6">
        <f>_xlfn.XLOOKUP(#REF!,[1]!Table2[BINNING],[1]!Table2[VFG],"")</f>
      </c>
      <c r="Q31" s="6">
        <f>IF(ISNUMBER(FIND("|",#REF!,1)),LEFT(#REF!,FIND("|",#REF!,1)-2),#REF!)</f>
      </c>
      <c r="R31" s="6">
        <f>IF(ISNUMBER(FIND("|",#REF!,1)),RIGHT(#REF!,LEN(#REF!)-FIND("|",#REF!,1)-1),"")</f>
      </c>
      <c r="S31" s="3" t="s">
        <v>7</v>
      </c>
      <c r="T31" s="3" t="s">
        <v>7</v>
      </c>
      <c r="U31" s="2">
        <v>0</v>
      </c>
      <c r="V31" s="2">
        <v>0</v>
      </c>
      <c r="W31" s="2"/>
      <c r="X31" s="3" t="s">
        <v>185</v>
      </c>
      <c r="Y31" s="2"/>
      <c r="Z31" s="3"/>
      <c r="AA31" s="3"/>
      <c r="AB31" s="7" t="s">
        <v>186</v>
      </c>
      <c r="AC31" s="3" t="s">
        <v>44</v>
      </c>
      <c r="AD31" s="3" t="s">
        <v>44</v>
      </c>
      <c r="AE31" s="3" t="s">
        <v>44</v>
      </c>
      <c r="AF31" s="3" t="s">
        <v>44</v>
      </c>
      <c r="AG31" s="4"/>
      <c r="AH31" s="3"/>
      <c r="AI31" s="4"/>
      <c r="AJ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 s="8">
        <f>IF(#REF!=MAX(#REF!),"New","Old")</f>
      </c>
      <c r="AL31" s="3"/>
      <c r="AM31" s="9">
        <f>IF(OR(#REF!="",#REF!=0),"",IF(#REF!&lt;12000,"&lt;12k",IF(AND(#REF!&gt;=12000,#REF!&lt;24000),"12k to 24k",IF(AND(#REF!&gt;=24000,#REF!&lt;=36000),"24k to 36k",IF(#REF!&gt;36000,"&gt;36k","")))))</f>
      </c>
    </row>
    <row x14ac:dyDescent="0.25" r="32" customHeight="1" ht="18.75">
      <c r="A32" s="1">
        <v>1637315</v>
      </c>
      <c r="B32" s="2">
        <v>11299438</v>
      </c>
      <c r="C32" s="3" t="s">
        <v>0</v>
      </c>
      <c r="D32" s="3" t="s">
        <v>187</v>
      </c>
      <c r="E32" s="2">
        <v>2017</v>
      </c>
      <c r="F32" s="4">
        <v>43814</v>
      </c>
      <c r="G32" s="3" t="s">
        <v>14</v>
      </c>
      <c r="H32" s="4">
        <v>43845</v>
      </c>
      <c r="I32" s="4">
        <f>_xlfn.XLOOKUP(#REF!,[1]!Backup_F8_Previous_Wave[ODINO],[1]!Backup_F8_Previous_Wave[Production Date],"")</f>
      </c>
      <c r="J32" s="10">
        <f>_xlfn.XLOOKUP(#REF!,[1]!Backup_F8_Previous_Wave[ODINO],[1]!Backup_F8_Previous_Wave[Wave Date],"")</f>
      </c>
      <c r="K32" s="6">
        <f>_xlfn.XLOOKUP(#REF!,[1]!Backup_F8_Previous_Wave[ODINO],[1]!Backup_F8_Previous_Wave[Full VIN],"")</f>
      </c>
      <c r="L32" s="3" t="s">
        <v>188</v>
      </c>
      <c r="M32" s="3" t="s">
        <v>4</v>
      </c>
      <c r="N32" s="3" t="s">
        <v>189</v>
      </c>
      <c r="O32" s="3" t="s">
        <v>49</v>
      </c>
      <c r="P32" s="6">
        <f>_xlfn.XLOOKUP(#REF!,[1]!Table2[BINNING],[1]!Table2[VFG],"")</f>
      </c>
      <c r="Q32" s="6">
        <f>IF(ISNUMBER(FIND("|",#REF!,1)),LEFT(#REF!,FIND("|",#REF!,1)-2),#REF!)</f>
      </c>
      <c r="R32" s="6">
        <f>IF(ISNUMBER(FIND("|",#REF!,1)),RIGHT(#REF!,LEN(#REF!)-FIND("|",#REF!,1)-1),"")</f>
      </c>
      <c r="S32" s="3" t="s">
        <v>7</v>
      </c>
      <c r="T32" s="3" t="s">
        <v>7</v>
      </c>
      <c r="U32" s="2">
        <v>0</v>
      </c>
      <c r="V32" s="2">
        <v>0</v>
      </c>
      <c r="W32" s="2">
        <v>19700</v>
      </c>
      <c r="X32" s="3" t="s">
        <v>72</v>
      </c>
      <c r="Y32" s="2">
        <v>0</v>
      </c>
      <c r="Z32" s="3"/>
      <c r="AA32" s="3"/>
      <c r="AB32" s="7" t="s">
        <v>190</v>
      </c>
      <c r="AC32" s="3" t="s">
        <v>191</v>
      </c>
      <c r="AD32" s="3" t="s">
        <v>192</v>
      </c>
      <c r="AE32" s="3" t="s">
        <v>193</v>
      </c>
      <c r="AF32" s="3" t="s">
        <v>141</v>
      </c>
      <c r="AG32" s="4"/>
      <c r="AH32" s="3"/>
      <c r="AI32" s="4"/>
      <c r="AJ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 s="8">
        <f>IF(#REF!=MAX(#REF!),"New","Old")</f>
      </c>
      <c r="AL32" s="3"/>
      <c r="AM32" s="9">
        <f>IF(OR(#REF!="",#REF!=0),"",IF(#REF!&lt;12000,"&lt;12k",IF(AND(#REF!&gt;=12000,#REF!&lt;24000),"12k to 24k",IF(AND(#REF!&gt;=24000,#REF!&lt;=36000),"24k to 36k",IF(#REF!&gt;36000,"&gt;36k","")))))</f>
      </c>
    </row>
    <row x14ac:dyDescent="0.25" r="33" customHeight="1" ht="18.75">
      <c r="A33" s="1">
        <v>1637416</v>
      </c>
      <c r="B33" s="2">
        <v>11299504</v>
      </c>
      <c r="C33" s="3" t="s">
        <v>0</v>
      </c>
      <c r="D33" s="3" t="s">
        <v>181</v>
      </c>
      <c r="E33" s="2">
        <v>2015</v>
      </c>
      <c r="F33" s="4">
        <v>43631</v>
      </c>
      <c r="G33" s="3" t="s">
        <v>108</v>
      </c>
      <c r="H33" s="4">
        <v>43845</v>
      </c>
      <c r="I33" s="4"/>
      <c r="J33" s="10">
        <f>_xlfn.XLOOKUP(#REF!,[1]!Backup_F8_Previous_Wave[ODINO],[1]!Backup_F8_Previous_Wave[Wave Date],"")</f>
      </c>
      <c r="K33" s="3"/>
      <c r="L33" s="3" t="s">
        <v>194</v>
      </c>
      <c r="M33" s="3" t="s">
        <v>4</v>
      </c>
      <c r="N33" s="3" t="s">
        <v>195</v>
      </c>
      <c r="O33" s="3" t="s">
        <v>196</v>
      </c>
      <c r="P33" s="6">
        <f>_xlfn.XLOOKUP(#REF!,[1]!Table2[BINNING],[1]!Table2[VFG],"")</f>
      </c>
      <c r="Q33" s="6">
        <f>IF(ISNUMBER(FIND("|",#REF!,1)),LEFT(#REF!,FIND("|",#REF!,1)-2),#REF!)</f>
      </c>
      <c r="R33" s="6">
        <f>IF(ISNUMBER(FIND("|",#REF!,1)),RIGHT(#REF!,LEN(#REF!)-FIND("|",#REF!,1)-1),"")</f>
      </c>
      <c r="S33" s="3" t="s">
        <v>7</v>
      </c>
      <c r="T33" s="3" t="s">
        <v>7</v>
      </c>
      <c r="U33" s="2">
        <v>0</v>
      </c>
      <c r="V33" s="2">
        <v>0</v>
      </c>
      <c r="W33" s="2">
        <v>39000</v>
      </c>
      <c r="X33" s="3" t="s">
        <v>63</v>
      </c>
      <c r="Y33" s="2">
        <v>65</v>
      </c>
      <c r="Z33" s="3"/>
      <c r="AA33" s="3"/>
      <c r="AB33" s="7" t="s">
        <v>197</v>
      </c>
      <c r="AC33" s="3" t="s">
        <v>44</v>
      </c>
      <c r="AD33" s="3" t="s">
        <v>44</v>
      </c>
      <c r="AE33" s="3" t="s">
        <v>44</v>
      </c>
      <c r="AF33" s="3" t="s">
        <v>198</v>
      </c>
      <c r="AG33" s="4"/>
      <c r="AH33" s="3"/>
      <c r="AI33" s="4"/>
      <c r="AJ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 s="8">
        <f>IF(#REF!=MAX(#REF!),"New","Old")</f>
      </c>
      <c r="AL33" s="3"/>
      <c r="AM33" s="9">
        <f>IF(OR(#REF!="",#REF!=0),"",IF(#REF!&lt;12000,"&lt;12k",IF(AND(#REF!&gt;=12000,#REF!&lt;24000),"12k to 24k",IF(AND(#REF!&gt;=24000,#REF!&lt;=36000),"24k to 36k",IF(#REF!&gt;36000,"&gt;36k","")))))</f>
      </c>
    </row>
    <row x14ac:dyDescent="0.25" r="34" customHeight="1" ht="18.75">
      <c r="A34" s="1">
        <v>1637436</v>
      </c>
      <c r="B34" s="2">
        <v>11299516</v>
      </c>
      <c r="C34" s="3" t="s">
        <v>0</v>
      </c>
      <c r="D34" s="3" t="s">
        <v>28</v>
      </c>
      <c r="E34" s="2">
        <v>2019</v>
      </c>
      <c r="F34" s="4">
        <v>43788</v>
      </c>
      <c r="G34" s="3" t="s">
        <v>14</v>
      </c>
      <c r="H34" s="4">
        <v>43845</v>
      </c>
      <c r="I34" s="4"/>
      <c r="J34" s="10">
        <f>_xlfn.XLOOKUP(#REF!,[1]!Backup_F8_Previous_Wave[ODINO],[1]!Backup_F8_Previous_Wave[Wave Date],"")</f>
      </c>
      <c r="K34" s="3"/>
      <c r="L34" s="3" t="s">
        <v>199</v>
      </c>
      <c r="M34" s="3" t="s">
        <v>4</v>
      </c>
      <c r="N34" s="3" t="s">
        <v>200</v>
      </c>
      <c r="O34" s="3" t="s">
        <v>201</v>
      </c>
      <c r="P34" s="6">
        <f>_xlfn.XLOOKUP(#REF!,[1]!Table2[BINNING],[1]!Table2[VFG],"")</f>
      </c>
      <c r="Q34" s="6">
        <f>IF(ISNUMBER(FIND("|",#REF!,1)),LEFT(#REF!,FIND("|",#REF!,1)-2),#REF!)</f>
      </c>
      <c r="R34" s="6">
        <f>IF(ISNUMBER(FIND("|",#REF!,1)),RIGHT(#REF!,LEN(#REF!)-FIND("|",#REF!,1)-1),"")</f>
      </c>
      <c r="S34" s="3" t="s">
        <v>7</v>
      </c>
      <c r="T34" s="3" t="s">
        <v>7</v>
      </c>
      <c r="U34" s="2">
        <v>0</v>
      </c>
      <c r="V34" s="2">
        <v>0</v>
      </c>
      <c r="W34" s="2">
        <v>0</v>
      </c>
      <c r="X34" s="3" t="s">
        <v>202</v>
      </c>
      <c r="Y34" s="2"/>
      <c r="Z34" s="3"/>
      <c r="AA34" s="3"/>
      <c r="AB34" s="7" t="s">
        <v>203</v>
      </c>
      <c r="AC34" s="3" t="s">
        <v>44</v>
      </c>
      <c r="AD34" s="3" t="s">
        <v>44</v>
      </c>
      <c r="AE34" s="3" t="s">
        <v>44</v>
      </c>
      <c r="AF34" s="3" t="s">
        <v>102</v>
      </c>
      <c r="AG34" s="4"/>
      <c r="AH34" s="3"/>
      <c r="AI34" s="4"/>
      <c r="AJ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 s="8">
        <f>IF(#REF!=MAX(#REF!),"New","Old")</f>
      </c>
      <c r="AL34" s="3"/>
      <c r="AM34" s="9">
        <f>IF(OR(#REF!="",#REF!=0),"",IF(#REF!&lt;12000,"&lt;12k",IF(AND(#REF!&gt;=12000,#REF!&lt;24000),"12k to 24k",IF(AND(#REF!&gt;=24000,#REF!&lt;=36000),"24k to 36k",IF(#REF!&gt;36000,"&gt;36k","")))))</f>
      </c>
    </row>
    <row x14ac:dyDescent="0.25" r="35" customHeight="1" ht="18.75">
      <c r="A35" s="1">
        <v>1637455</v>
      </c>
      <c r="B35" s="2">
        <v>11299536</v>
      </c>
      <c r="C35" s="3" t="s">
        <v>173</v>
      </c>
      <c r="D35" s="3" t="s">
        <v>204</v>
      </c>
      <c r="E35" s="2">
        <v>2017</v>
      </c>
      <c r="F35" s="4">
        <v>43822</v>
      </c>
      <c r="G35" s="3" t="s">
        <v>14</v>
      </c>
      <c r="H35" s="4">
        <v>43845</v>
      </c>
      <c r="I35" s="4">
        <f>_xlfn.XLOOKUP(#REF!,[1]!Backup_F8_Previous_Wave[ODINO],[1]!Backup_F8_Previous_Wave[Production Date],"")</f>
      </c>
      <c r="J35" s="10">
        <f>_xlfn.XLOOKUP(#REF!,[1]!Backup_F8_Previous_Wave[ODINO],[1]!Backup_F8_Previous_Wave[Wave Date],"")</f>
      </c>
      <c r="K35" s="6">
        <f>_xlfn.XLOOKUP(#REF!,[1]!Backup_F8_Previous_Wave[ODINO],[1]!Backup_F8_Previous_Wave[Full VIN],"")</f>
      </c>
      <c r="L35" s="3" t="s">
        <v>205</v>
      </c>
      <c r="M35" s="3" t="s">
        <v>4</v>
      </c>
      <c r="N35" s="3" t="s">
        <v>206</v>
      </c>
      <c r="O35" s="3" t="s">
        <v>62</v>
      </c>
      <c r="P35" s="6">
        <f>_xlfn.XLOOKUP(#REF!,[1]!Table2[BINNING],[1]!Table2[VFG],"")</f>
      </c>
      <c r="Q35" s="6">
        <f>IF(ISNUMBER(FIND("|",#REF!,1)),LEFT(#REF!,FIND("|",#REF!,1)-2),#REF!)</f>
      </c>
      <c r="R35" s="6">
        <f>IF(ISNUMBER(FIND("|",#REF!,1)),RIGHT(#REF!,LEN(#REF!)-FIND("|",#REF!,1)-1),"")</f>
      </c>
      <c r="S35" s="3" t="s">
        <v>7</v>
      </c>
      <c r="T35" s="3" t="s">
        <v>7</v>
      </c>
      <c r="U35" s="2">
        <v>0</v>
      </c>
      <c r="V35" s="2">
        <v>0</v>
      </c>
      <c r="W35" s="2">
        <v>35703</v>
      </c>
      <c r="X35" s="3" t="s">
        <v>18</v>
      </c>
      <c r="Y35" s="2"/>
      <c r="Z35" s="3"/>
      <c r="AA35" s="3"/>
      <c r="AB35" s="7" t="s">
        <v>207</v>
      </c>
      <c r="AC35" s="3" t="s">
        <v>208</v>
      </c>
      <c r="AD35" s="3" t="s">
        <v>209</v>
      </c>
      <c r="AE35" s="3" t="s">
        <v>210</v>
      </c>
      <c r="AF35" s="3" t="s">
        <v>211</v>
      </c>
      <c r="AG35" s="4"/>
      <c r="AH35" s="3"/>
      <c r="AI35" s="4"/>
      <c r="AJ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 s="8">
        <f>IF(#REF!=MAX(#REF!),"New","Old")</f>
      </c>
      <c r="AL35" s="3"/>
      <c r="AM35" s="9">
        <f>IF(OR(#REF!="",#REF!=0),"",IF(#REF!&lt;12000,"&lt;12k",IF(AND(#REF!&gt;=12000,#REF!&lt;24000),"12k to 24k",IF(AND(#REF!&gt;=24000,#REF!&lt;=36000),"24k to 36k",IF(#REF!&gt;36000,"&gt;36k","")))))</f>
      </c>
    </row>
    <row x14ac:dyDescent="0.25" r="36" customHeight="1" ht="18.75">
      <c r="A36" s="1">
        <v>1637501</v>
      </c>
      <c r="B36" s="2">
        <v>11299559</v>
      </c>
      <c r="C36" s="3" t="s">
        <v>0</v>
      </c>
      <c r="D36" s="3" t="s">
        <v>59</v>
      </c>
      <c r="E36" s="2">
        <v>2016</v>
      </c>
      <c r="F36" s="4">
        <v>43844</v>
      </c>
      <c r="G36" s="3" t="s">
        <v>2</v>
      </c>
      <c r="H36" s="4">
        <v>43845</v>
      </c>
      <c r="I36" s="4">
        <f>_xlfn.XLOOKUP(#REF!,[1]!Backup_F8_Previous_Wave[ODINO],[1]!Backup_F8_Previous_Wave[Production Date],"")</f>
      </c>
      <c r="J36" s="10">
        <f>_xlfn.XLOOKUP(#REF!,[1]!Backup_F8_Previous_Wave[ODINO],[1]!Backup_F8_Previous_Wave[Wave Date],"")</f>
      </c>
      <c r="K36" s="6">
        <f>_xlfn.XLOOKUP(#REF!,[1]!Backup_F8_Previous_Wave[ODINO],[1]!Backup_F8_Previous_Wave[Full VIN],"")</f>
      </c>
      <c r="L36" s="3" t="s">
        <v>212</v>
      </c>
      <c r="M36" s="3" t="s">
        <v>4</v>
      </c>
      <c r="N36" s="3" t="s">
        <v>213</v>
      </c>
      <c r="O36" s="3" t="s">
        <v>31</v>
      </c>
      <c r="P36" s="6">
        <f>_xlfn.XLOOKUP(#REF!,[1]!Table2[BINNING],[1]!Table2[VFG],"")</f>
      </c>
      <c r="Q36" s="6">
        <f>IF(ISNUMBER(FIND("|",#REF!,1)),LEFT(#REF!,FIND("|",#REF!,1)-2),#REF!)</f>
      </c>
      <c r="R36" s="6">
        <f>IF(ISNUMBER(FIND("|",#REF!,1)),RIGHT(#REF!,LEN(#REF!)-FIND("|",#REF!,1)-1),"")</f>
      </c>
      <c r="S36" s="3" t="s">
        <v>7</v>
      </c>
      <c r="T36" s="3" t="s">
        <v>7</v>
      </c>
      <c r="U36" s="2">
        <v>0</v>
      </c>
      <c r="V36" s="2">
        <v>0</v>
      </c>
      <c r="W36" s="2">
        <v>18000</v>
      </c>
      <c r="X36" s="3" t="s">
        <v>81</v>
      </c>
      <c r="Y36" s="2">
        <v>0</v>
      </c>
      <c r="Z36" s="3"/>
      <c r="AA36" s="3"/>
      <c r="AB36" s="7" t="s">
        <v>214</v>
      </c>
      <c r="AC36" s="3" t="s">
        <v>65</v>
      </c>
      <c r="AD36" s="3" t="s">
        <v>66</v>
      </c>
      <c r="AE36" s="3" t="s">
        <v>67</v>
      </c>
      <c r="AF36" s="3" t="s">
        <v>68</v>
      </c>
      <c r="AG36" s="4"/>
      <c r="AH36" s="3"/>
      <c r="AI36" s="4"/>
      <c r="AJ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 s="8">
        <f>IF(#REF!=MAX(#REF!),"New","Old")</f>
      </c>
      <c r="AL36" s="3"/>
      <c r="AM36" s="9">
        <f>IF(OR(#REF!="",#REF!=0),"",IF(#REF!&lt;12000,"&lt;12k",IF(AND(#REF!&gt;=12000,#REF!&lt;24000),"12k to 24k",IF(AND(#REF!&gt;=24000,#REF!&lt;=36000),"24k to 36k",IF(#REF!&gt;36000,"&gt;36k","")))))</f>
      </c>
    </row>
    <row x14ac:dyDescent="0.25" r="37" customHeight="1" ht="18.75">
      <c r="A37" s="1">
        <v>1637543</v>
      </c>
      <c r="B37" s="2">
        <v>11299595</v>
      </c>
      <c r="C37" s="3" t="s">
        <v>0</v>
      </c>
      <c r="D37" s="3" t="s">
        <v>86</v>
      </c>
      <c r="E37" s="2">
        <v>2011</v>
      </c>
      <c r="F37" s="4">
        <v>43845</v>
      </c>
      <c r="G37" s="3" t="s">
        <v>2</v>
      </c>
      <c r="H37" s="4">
        <v>43845</v>
      </c>
      <c r="I37" s="4"/>
      <c r="J37" s="10">
        <f>_xlfn.XLOOKUP(#REF!,[1]!Backup_F8_Previous_Wave[ODINO],[1]!Backup_F8_Previous_Wave[Wave Date],"")</f>
      </c>
      <c r="K37" s="3"/>
      <c r="L37" s="3" t="s">
        <v>215</v>
      </c>
      <c r="M37" s="3" t="s">
        <v>4</v>
      </c>
      <c r="N37" s="3" t="s">
        <v>216</v>
      </c>
      <c r="O37" s="3" t="s">
        <v>217</v>
      </c>
      <c r="P37" s="6">
        <f>_xlfn.XLOOKUP(#REF!,[1]!Table2[BINNING],[1]!Table2[VFG],"")</f>
      </c>
      <c r="Q37" s="6">
        <f>IF(ISNUMBER(FIND("|",#REF!,1)),LEFT(#REF!,FIND("|",#REF!,1)-2),#REF!)</f>
      </c>
      <c r="R37" s="6">
        <f>IF(ISNUMBER(FIND("|",#REF!,1)),RIGHT(#REF!,LEN(#REF!)-FIND("|",#REF!,1)-1),"")</f>
      </c>
      <c r="S37" s="3" t="s">
        <v>7</v>
      </c>
      <c r="T37" s="3" t="s">
        <v>7</v>
      </c>
      <c r="U37" s="2">
        <v>0</v>
      </c>
      <c r="V37" s="2">
        <v>0</v>
      </c>
      <c r="W37" s="2">
        <v>95000</v>
      </c>
      <c r="X37" s="3" t="s">
        <v>218</v>
      </c>
      <c r="Y37" s="2"/>
      <c r="Z37" s="3"/>
      <c r="AA37" s="3"/>
      <c r="AB37" s="7" t="s">
        <v>219</v>
      </c>
      <c r="AC37" s="3" t="s">
        <v>44</v>
      </c>
      <c r="AD37" s="3" t="s">
        <v>44</v>
      </c>
      <c r="AE37" s="3" t="s">
        <v>44</v>
      </c>
      <c r="AF37" s="3" t="s">
        <v>44</v>
      </c>
      <c r="AG37" s="4"/>
      <c r="AH37" s="3"/>
      <c r="AI37" s="4"/>
      <c r="AJ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 s="8">
        <f>IF(#REF!=MAX(#REF!),"New","Old")</f>
      </c>
      <c r="AL37" s="3"/>
      <c r="AM37" s="9">
        <f>IF(OR(#REF!="",#REF!=0),"",IF(#REF!&lt;12000,"&lt;12k",IF(AND(#REF!&gt;=12000,#REF!&lt;24000),"12k to 24k",IF(AND(#REF!&gt;=24000,#REF!&lt;=36000),"24k to 36k",IF(#REF!&gt;36000,"&gt;36k","")))))</f>
      </c>
    </row>
    <row x14ac:dyDescent="0.25" r="38" customHeight="1" ht="18.75">
      <c r="A38" s="1">
        <v>1637723</v>
      </c>
      <c r="B38" s="2">
        <v>11298771</v>
      </c>
      <c r="C38" s="3" t="s">
        <v>0</v>
      </c>
      <c r="D38" s="3" t="s">
        <v>1</v>
      </c>
      <c r="E38" s="2">
        <v>2016</v>
      </c>
      <c r="F38" s="4">
        <v>43040</v>
      </c>
      <c r="G38" s="3" t="s">
        <v>14</v>
      </c>
      <c r="H38" s="4">
        <v>43846</v>
      </c>
      <c r="I38" s="4"/>
      <c r="J38" s="10">
        <f>_xlfn.XLOOKUP(#REF!,[1]!Backup_F8_Previous_Wave[ODINO],[1]!Backup_F8_Previous_Wave[Wave Date],"")</f>
      </c>
      <c r="K38" s="3"/>
      <c r="L38" s="3" t="s">
        <v>220</v>
      </c>
      <c r="M38" s="3" t="s">
        <v>4</v>
      </c>
      <c r="N38" s="3" t="s">
        <v>221</v>
      </c>
      <c r="O38" s="3" t="s">
        <v>62</v>
      </c>
      <c r="P38" s="6">
        <f>_xlfn.XLOOKUP(#REF!,[1]!Table2[BINNING],[1]!Table2[VFG],"")</f>
      </c>
      <c r="Q38" s="6">
        <f>IF(ISNUMBER(FIND("|",#REF!,1)),LEFT(#REF!,FIND("|",#REF!,1)-2),#REF!)</f>
      </c>
      <c r="R38" s="6">
        <f>IF(ISNUMBER(FIND("|",#REF!,1)),RIGHT(#REF!,LEN(#REF!)-FIND("|",#REF!,1)-1),"")</f>
      </c>
      <c r="S38" s="3" t="s">
        <v>7</v>
      </c>
      <c r="T38" s="3" t="s">
        <v>7</v>
      </c>
      <c r="U38" s="2">
        <v>0</v>
      </c>
      <c r="V38" s="2">
        <v>0</v>
      </c>
      <c r="W38" s="2"/>
      <c r="X38" s="3" t="s">
        <v>106</v>
      </c>
      <c r="Y38" s="2"/>
      <c r="Z38" s="3"/>
      <c r="AA38" s="3"/>
      <c r="AB38" s="7" t="s">
        <v>222</v>
      </c>
      <c r="AC38" s="3" t="s">
        <v>44</v>
      </c>
      <c r="AD38" s="3" t="s">
        <v>44</v>
      </c>
      <c r="AE38" s="3" t="s">
        <v>44</v>
      </c>
      <c r="AF38" s="3" t="s">
        <v>27</v>
      </c>
      <c r="AG38" s="4"/>
      <c r="AH38" s="3"/>
      <c r="AI38" s="4"/>
      <c r="AJ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 s="8">
        <f>IF(#REF!=MAX(#REF!),"New","Old")</f>
      </c>
      <c r="AL38" s="3"/>
      <c r="AM38" s="9">
        <f>IF(OR(#REF!="",#REF!=0),"",IF(#REF!&lt;12000,"&lt;12k",IF(AND(#REF!&gt;=12000,#REF!&lt;24000),"12k to 24k",IF(AND(#REF!&gt;=24000,#REF!&lt;=36000),"24k to 36k",IF(#REF!&gt;36000,"&gt;36k","")))))</f>
      </c>
    </row>
    <row x14ac:dyDescent="0.25" r="39" customHeight="1" ht="18.75">
      <c r="A39" s="1">
        <v>1637648</v>
      </c>
      <c r="B39" s="2">
        <v>11299659</v>
      </c>
      <c r="C39" s="3" t="s">
        <v>0</v>
      </c>
      <c r="D39" s="3" t="s">
        <v>1</v>
      </c>
      <c r="E39" s="2">
        <v>2010</v>
      </c>
      <c r="F39" s="4">
        <v>43837</v>
      </c>
      <c r="G39" s="3" t="s">
        <v>2</v>
      </c>
      <c r="H39" s="4">
        <v>43846</v>
      </c>
      <c r="I39" s="4">
        <f>_xlfn.XLOOKUP(#REF!,[1]!Backup_F8_Previous_Wave[ODINO],[1]!Backup_F8_Previous_Wave[Production Date],"")</f>
      </c>
      <c r="J39" s="10">
        <f>_xlfn.XLOOKUP(#REF!,[1]!Backup_F8_Previous_Wave[ODINO],[1]!Backup_F8_Previous_Wave[Wave Date],"")</f>
      </c>
      <c r="K39" s="6">
        <f>_xlfn.XLOOKUP(#REF!,[1]!Backup_F8_Previous_Wave[ODINO],[1]!Backup_F8_Previous_Wave[Full VIN],"")</f>
      </c>
      <c r="L39" s="3" t="s">
        <v>223</v>
      </c>
      <c r="M39" s="3" t="s">
        <v>4</v>
      </c>
      <c r="N39" s="3" t="s">
        <v>224</v>
      </c>
      <c r="O39" s="3" t="s">
        <v>105</v>
      </c>
      <c r="P39" s="6">
        <f>_xlfn.XLOOKUP(#REF!,[1]!Table2[BINNING],[1]!Table2[VFG],"")</f>
      </c>
      <c r="Q39" s="6">
        <f>IF(ISNUMBER(FIND("|",#REF!,1)),LEFT(#REF!,FIND("|",#REF!,1)-2),#REF!)</f>
      </c>
      <c r="R39" s="6">
        <f>IF(ISNUMBER(FIND("|",#REF!,1)),RIGHT(#REF!,LEN(#REF!)-FIND("|",#REF!,1)-1),"")</f>
      </c>
      <c r="S39" s="3" t="s">
        <v>7</v>
      </c>
      <c r="T39" s="3" t="s">
        <v>7</v>
      </c>
      <c r="U39" s="2">
        <v>0</v>
      </c>
      <c r="V39" s="2">
        <v>0</v>
      </c>
      <c r="W39" s="2">
        <v>118768</v>
      </c>
      <c r="X39" s="3" t="s">
        <v>225</v>
      </c>
      <c r="Y39" s="2">
        <v>45</v>
      </c>
      <c r="Z39" s="3"/>
      <c r="AA39" s="3"/>
      <c r="AB39" s="7" t="s">
        <v>226</v>
      </c>
      <c r="AC39" s="3" t="s">
        <v>10</v>
      </c>
      <c r="AD39" s="3" t="s">
        <v>11</v>
      </c>
      <c r="AE39" s="3" t="s">
        <v>12</v>
      </c>
      <c r="AF39" s="3" t="s">
        <v>13</v>
      </c>
      <c r="AG39" s="4"/>
      <c r="AH39" s="3"/>
      <c r="AI39" s="4"/>
      <c r="AJ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 s="8">
        <f>IF(#REF!=MAX(#REF!),"New","Old")</f>
      </c>
      <c r="AL39" s="3"/>
      <c r="AM39" s="9">
        <f>IF(OR(#REF!="",#REF!=0),"",IF(#REF!&lt;12000,"&lt;12k",IF(AND(#REF!&gt;=12000,#REF!&lt;24000),"12k to 24k",IF(AND(#REF!&gt;=24000,#REF!&lt;=36000),"24k to 36k",IF(#REF!&gt;36000,"&gt;36k","")))))</f>
      </c>
    </row>
    <row x14ac:dyDescent="0.25" r="40" customHeight="1" ht="18.75">
      <c r="A40" s="1">
        <v>1637733</v>
      </c>
      <c r="B40" s="2">
        <v>11299710</v>
      </c>
      <c r="C40" s="3" t="s">
        <v>0</v>
      </c>
      <c r="D40" s="3" t="s">
        <v>38</v>
      </c>
      <c r="E40" s="2">
        <v>2011</v>
      </c>
      <c r="F40" s="4">
        <v>43800</v>
      </c>
      <c r="G40" s="3" t="s">
        <v>14</v>
      </c>
      <c r="H40" s="4">
        <v>43846</v>
      </c>
      <c r="I40" s="4">
        <f>_xlfn.XLOOKUP(#REF!,[1]!Backup_F8_Previous_Wave[ODINO],[1]!Backup_F8_Previous_Wave[Production Date],"")</f>
      </c>
      <c r="J40" s="10">
        <f>_xlfn.XLOOKUP(#REF!,[1]!Backup_F8_Previous_Wave[ODINO],[1]!Backup_F8_Previous_Wave[Wave Date],"")</f>
      </c>
      <c r="K40" s="6">
        <f>_xlfn.XLOOKUP(#REF!,[1]!Backup_F8_Previous_Wave[ODINO],[1]!Backup_F8_Previous_Wave[Full VIN],"")</f>
      </c>
      <c r="L40" s="3" t="s">
        <v>227</v>
      </c>
      <c r="M40" s="3" t="s">
        <v>4</v>
      </c>
      <c r="N40" s="3" t="s">
        <v>228</v>
      </c>
      <c r="O40" s="3" t="s">
        <v>144</v>
      </c>
      <c r="P40" s="6">
        <f>_xlfn.XLOOKUP(#REF!,[1]!Table2[BINNING],[1]!Table2[VFG],"")</f>
      </c>
      <c r="Q40" s="6">
        <f>IF(ISNUMBER(FIND("|",#REF!,1)),LEFT(#REF!,FIND("|",#REF!,1)-2),#REF!)</f>
      </c>
      <c r="R40" s="6">
        <f>IF(ISNUMBER(FIND("|",#REF!,1)),RIGHT(#REF!,LEN(#REF!)-FIND("|",#REF!,1)-1),"")</f>
      </c>
      <c r="S40" s="3" t="s">
        <v>7</v>
      </c>
      <c r="T40" s="3" t="s">
        <v>7</v>
      </c>
      <c r="U40" s="2">
        <v>0</v>
      </c>
      <c r="V40" s="2">
        <v>0</v>
      </c>
      <c r="W40" s="2">
        <v>129131</v>
      </c>
      <c r="X40" s="3" t="s">
        <v>229</v>
      </c>
      <c r="Y40" s="2"/>
      <c r="Z40" s="3"/>
      <c r="AA40" s="3"/>
      <c r="AB40" s="7" t="s">
        <v>230</v>
      </c>
      <c r="AC40" s="3" t="s">
        <v>146</v>
      </c>
      <c r="AD40" s="3" t="s">
        <v>147</v>
      </c>
      <c r="AE40" s="3" t="s">
        <v>148</v>
      </c>
      <c r="AF40" s="3" t="s">
        <v>45</v>
      </c>
      <c r="AG40" s="4"/>
      <c r="AH40" s="3"/>
      <c r="AI40" s="4"/>
      <c r="AJ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 s="8">
        <f>IF(#REF!=MAX(#REF!),"New","Old")</f>
      </c>
      <c r="AL40" s="3"/>
      <c r="AM40" s="9">
        <f>IF(OR(#REF!="",#REF!=0),"",IF(#REF!&lt;12000,"&lt;12k",IF(AND(#REF!&gt;=12000,#REF!&lt;24000),"12k to 24k",IF(AND(#REF!&gt;=24000,#REF!&lt;=36000),"24k to 36k",IF(#REF!&gt;36000,"&gt;36k","")))))</f>
      </c>
    </row>
    <row x14ac:dyDescent="0.25" r="41" customHeight="1" ht="18.75">
      <c r="A41" s="1">
        <v>1637847</v>
      </c>
      <c r="B41" s="2">
        <v>11299790</v>
      </c>
      <c r="C41" s="3" t="s">
        <v>0</v>
      </c>
      <c r="D41" s="3" t="s">
        <v>1</v>
      </c>
      <c r="E41" s="2">
        <v>2018</v>
      </c>
      <c r="F41" s="4">
        <v>43839</v>
      </c>
      <c r="G41" s="3" t="s">
        <v>2</v>
      </c>
      <c r="H41" s="4">
        <v>43846</v>
      </c>
      <c r="I41" s="4">
        <f>_xlfn.XLOOKUP(#REF!,[1]!Backup_F8_Previous_Wave[ODINO],[1]!Backup_F8_Previous_Wave[Production Date],"")</f>
      </c>
      <c r="J41" s="10">
        <f>_xlfn.XLOOKUP(#REF!,[1]!Backup_F8_Previous_Wave[ODINO],[1]!Backup_F8_Previous_Wave[Wave Date],"")</f>
      </c>
      <c r="K41" s="6">
        <f>_xlfn.XLOOKUP(#REF!,[1]!Backup_F8_Previous_Wave[ODINO],[1]!Backup_F8_Previous_Wave[Full VIN],"")</f>
      </c>
      <c r="L41" s="3" t="s">
        <v>231</v>
      </c>
      <c r="M41" s="3" t="s">
        <v>4</v>
      </c>
      <c r="N41" s="3" t="s">
        <v>232</v>
      </c>
      <c r="O41" s="3" t="s">
        <v>49</v>
      </c>
      <c r="P41" s="6">
        <f>_xlfn.XLOOKUP(#REF!,[1]!Table2[BINNING],[1]!Table2[VFG],"")</f>
      </c>
      <c r="Q41" s="6">
        <f>IF(ISNUMBER(FIND("|",#REF!,1)),LEFT(#REF!,FIND("|",#REF!,1)-2),#REF!)</f>
      </c>
      <c r="R41" s="6">
        <f>IF(ISNUMBER(FIND("|",#REF!,1)),RIGHT(#REF!,LEN(#REF!)-FIND("|",#REF!,1)-1),"")</f>
      </c>
      <c r="S41" s="3" t="s">
        <v>7</v>
      </c>
      <c r="T41" s="3" t="s">
        <v>7</v>
      </c>
      <c r="U41" s="2">
        <v>0</v>
      </c>
      <c r="V41" s="2">
        <v>0</v>
      </c>
      <c r="W41" s="2">
        <v>21741</v>
      </c>
      <c r="X41" s="3" t="s">
        <v>32</v>
      </c>
      <c r="Y41" s="2">
        <v>0</v>
      </c>
      <c r="Z41" s="3"/>
      <c r="AA41" s="3"/>
      <c r="AB41" s="7" t="s">
        <v>233</v>
      </c>
      <c r="AC41" s="3" t="s">
        <v>20</v>
      </c>
      <c r="AD41" s="3" t="s">
        <v>11</v>
      </c>
      <c r="AE41" s="3" t="s">
        <v>21</v>
      </c>
      <c r="AF41" s="3" t="s">
        <v>13</v>
      </c>
      <c r="AG41" s="4"/>
      <c r="AH41" s="3"/>
      <c r="AI41" s="4"/>
      <c r="AJ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 s="8">
        <f>IF(#REF!=MAX(#REF!),"New","Old")</f>
      </c>
      <c r="AL41" s="3"/>
      <c r="AM41" s="9">
        <f>IF(OR(#REF!="",#REF!=0),"",IF(#REF!&lt;12000,"&lt;12k",IF(AND(#REF!&gt;=12000,#REF!&lt;24000),"12k to 24k",IF(AND(#REF!&gt;=24000,#REF!&lt;=36000),"24k to 36k",IF(#REF!&gt;36000,"&gt;36k","")))))</f>
      </c>
    </row>
    <row x14ac:dyDescent="0.25" r="42" customHeight="1" ht="18.75">
      <c r="A42" s="1">
        <v>1637869</v>
      </c>
      <c r="B42" s="2">
        <v>11299805</v>
      </c>
      <c r="C42" s="3" t="s">
        <v>0</v>
      </c>
      <c r="D42" s="3" t="s">
        <v>234</v>
      </c>
      <c r="E42" s="2">
        <v>2016</v>
      </c>
      <c r="F42" s="4">
        <v>43829</v>
      </c>
      <c r="G42" s="3" t="s">
        <v>14</v>
      </c>
      <c r="H42" s="4">
        <v>43846</v>
      </c>
      <c r="I42" s="4">
        <f>_xlfn.XLOOKUP(#REF!,[1]!Backup_F8_Previous_Wave[ODINO],[1]!Backup_F8_Previous_Wave[Production Date],"")</f>
      </c>
      <c r="J42" s="10">
        <f>_xlfn.XLOOKUP(#REF!,[1]!Backup_F8_Previous_Wave[ODINO],[1]!Backup_F8_Previous_Wave[Wave Date],"")</f>
      </c>
      <c r="K42" s="6">
        <f>_xlfn.XLOOKUP(#REF!,[1]!Backup_F8_Previous_Wave[ODINO],[1]!Backup_F8_Previous_Wave[Full VIN],"")</f>
      </c>
      <c r="L42" s="3" t="s">
        <v>235</v>
      </c>
      <c r="M42" s="3" t="s">
        <v>4</v>
      </c>
      <c r="N42" s="3" t="s">
        <v>236</v>
      </c>
      <c r="O42" s="3" t="s">
        <v>237</v>
      </c>
      <c r="P42" s="6">
        <f>_xlfn.XLOOKUP(#REF!,[1]!Table2[BINNING],[1]!Table2[VFG],"")</f>
      </c>
      <c r="Q42" s="6">
        <f>IF(ISNUMBER(FIND("|",#REF!,1)),LEFT(#REF!,FIND("|",#REF!,1)-2),#REF!)</f>
      </c>
      <c r="R42" s="6">
        <f>IF(ISNUMBER(FIND("|",#REF!,1)),RIGHT(#REF!,LEN(#REF!)-FIND("|",#REF!,1)-1),"")</f>
      </c>
      <c r="S42" s="3" t="s">
        <v>7</v>
      </c>
      <c r="T42" s="3" t="s">
        <v>7</v>
      </c>
      <c r="U42" s="2">
        <v>0</v>
      </c>
      <c r="V42" s="2">
        <v>0</v>
      </c>
      <c r="W42" s="2">
        <v>94000</v>
      </c>
      <c r="X42" s="3" t="s">
        <v>238</v>
      </c>
      <c r="Y42" s="2">
        <v>55</v>
      </c>
      <c r="Z42" s="3"/>
      <c r="AA42" s="3"/>
      <c r="AB42" s="7" t="s">
        <v>239</v>
      </c>
      <c r="AC42" s="3" t="s">
        <v>240</v>
      </c>
      <c r="AD42" s="3" t="s">
        <v>241</v>
      </c>
      <c r="AE42" s="3" t="s">
        <v>242</v>
      </c>
      <c r="AF42" s="3" t="s">
        <v>243</v>
      </c>
      <c r="AG42" s="4"/>
      <c r="AH42" s="3"/>
      <c r="AI42" s="4"/>
      <c r="AJ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 s="8">
        <f>IF(#REF!=MAX(#REF!),"New","Old")</f>
      </c>
      <c r="AL42" s="3"/>
      <c r="AM42" s="9">
        <f>IF(OR(#REF!="",#REF!=0),"",IF(#REF!&lt;12000,"&lt;12k",IF(AND(#REF!&gt;=12000,#REF!&lt;24000),"12k to 24k",IF(AND(#REF!&gt;=24000,#REF!&lt;=36000),"24k to 36k",IF(#REF!&gt;36000,"&gt;36k","")))))</f>
      </c>
    </row>
    <row x14ac:dyDescent="0.25" r="43" customHeight="1" ht="18.75">
      <c r="A43" s="1">
        <v>1637959</v>
      </c>
      <c r="B43" s="2">
        <v>11299950</v>
      </c>
      <c r="C43" s="3" t="s">
        <v>0</v>
      </c>
      <c r="D43" s="3" t="s">
        <v>1</v>
      </c>
      <c r="E43" s="2">
        <v>2017</v>
      </c>
      <c r="F43" s="4">
        <v>43846</v>
      </c>
      <c r="G43" s="3" t="s">
        <v>2</v>
      </c>
      <c r="H43" s="4">
        <v>43846</v>
      </c>
      <c r="I43" s="4">
        <f>_xlfn.XLOOKUP(#REF!,[1]!Backup_F8_Previous_Wave[ODINO],[1]!Backup_F8_Previous_Wave[Production Date],"")</f>
      </c>
      <c r="J43" s="10">
        <f>_xlfn.XLOOKUP(#REF!,[1]!Backup_F8_Previous_Wave[ODINO],[1]!Backup_F8_Previous_Wave[Wave Date],"")</f>
      </c>
      <c r="K43" s="6">
        <f>_xlfn.XLOOKUP(#REF!,[1]!Backup_F8_Previous_Wave[ODINO],[1]!Backup_F8_Previous_Wave[Full VIN],"")</f>
      </c>
      <c r="L43" s="3" t="s">
        <v>244</v>
      </c>
      <c r="M43" s="3" t="s">
        <v>4</v>
      </c>
      <c r="N43" s="3" t="s">
        <v>245</v>
      </c>
      <c r="O43" s="3" t="s">
        <v>124</v>
      </c>
      <c r="P43" s="6">
        <f>_xlfn.XLOOKUP(#REF!,[1]!Table2[BINNING],[1]!Table2[VFG],"")</f>
      </c>
      <c r="Q43" s="6">
        <f>IF(ISNUMBER(FIND("|",#REF!,1)),LEFT(#REF!,FIND("|",#REF!,1)-2),#REF!)</f>
      </c>
      <c r="R43" s="6">
        <f>IF(ISNUMBER(FIND("|",#REF!,1)),RIGHT(#REF!,LEN(#REF!)-FIND("|",#REF!,1)-1),"")</f>
      </c>
      <c r="S43" s="3" t="s">
        <v>7</v>
      </c>
      <c r="T43" s="3" t="s">
        <v>7</v>
      </c>
      <c r="U43" s="2">
        <v>0</v>
      </c>
      <c r="V43" s="2">
        <v>0</v>
      </c>
      <c r="W43" s="2"/>
      <c r="X43" s="3" t="s">
        <v>246</v>
      </c>
      <c r="Y43" s="2">
        <v>20</v>
      </c>
      <c r="Z43" s="3"/>
      <c r="AA43" s="3"/>
      <c r="AB43" s="7" t="s">
        <v>247</v>
      </c>
      <c r="AC43" s="3" t="s">
        <v>20</v>
      </c>
      <c r="AD43" s="3" t="s">
        <v>11</v>
      </c>
      <c r="AE43" s="3" t="s">
        <v>21</v>
      </c>
      <c r="AF43" s="3" t="s">
        <v>13</v>
      </c>
      <c r="AG43" s="4"/>
      <c r="AH43" s="3"/>
      <c r="AI43" s="4"/>
      <c r="AJ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 s="8">
        <f>IF(#REF!=MAX(#REF!),"New","Old")</f>
      </c>
      <c r="AL43" s="3"/>
      <c r="AM43" s="9">
        <f>IF(OR(#REF!="",#REF!=0),"",IF(#REF!&lt;12000,"&lt;12k",IF(AND(#REF!&gt;=12000,#REF!&lt;24000),"12k to 24k",IF(AND(#REF!&gt;=24000,#REF!&lt;=36000),"24k to 36k",IF(#REF!&gt;36000,"&gt;36k","")))))</f>
      </c>
    </row>
    <row x14ac:dyDescent="0.25" r="44" customHeight="1" ht="18.75">
      <c r="A44" s="1">
        <v>1638009</v>
      </c>
      <c r="B44" s="2">
        <v>11299990</v>
      </c>
      <c r="C44" s="3" t="s">
        <v>0</v>
      </c>
      <c r="D44" s="3" t="s">
        <v>86</v>
      </c>
      <c r="E44" s="2">
        <v>2018</v>
      </c>
      <c r="F44" s="4">
        <v>43846</v>
      </c>
      <c r="G44" s="3" t="s">
        <v>2</v>
      </c>
      <c r="H44" s="4">
        <v>43846</v>
      </c>
      <c r="I44" s="4"/>
      <c r="J44" s="10">
        <f>_xlfn.XLOOKUP(#REF!,[1]!Backup_F8_Previous_Wave[ODINO],[1]!Backup_F8_Previous_Wave[Wave Date],"")</f>
      </c>
      <c r="K44" s="3"/>
      <c r="L44" s="3" t="s">
        <v>248</v>
      </c>
      <c r="M44" s="3" t="s">
        <v>4</v>
      </c>
      <c r="N44" s="3" t="s">
        <v>249</v>
      </c>
      <c r="O44" s="3" t="s">
        <v>151</v>
      </c>
      <c r="P44" s="6">
        <f>_xlfn.XLOOKUP(#REF!,[1]!Table2[BINNING],[1]!Table2[VFG],"")</f>
      </c>
      <c r="Q44" s="6">
        <f>IF(ISNUMBER(FIND("|",#REF!,1)),LEFT(#REF!,FIND("|",#REF!,1)-2),#REF!)</f>
      </c>
      <c r="R44" s="6">
        <f>IF(ISNUMBER(FIND("|",#REF!,1)),RIGHT(#REF!,LEN(#REF!)-FIND("|",#REF!,1)-1),"")</f>
      </c>
      <c r="S44" s="3" t="s">
        <v>7</v>
      </c>
      <c r="T44" s="3" t="s">
        <v>7</v>
      </c>
      <c r="U44" s="2">
        <v>0</v>
      </c>
      <c r="V44" s="2">
        <v>0</v>
      </c>
      <c r="W44" s="2">
        <v>13400</v>
      </c>
      <c r="X44" s="3" t="s">
        <v>139</v>
      </c>
      <c r="Y44" s="2"/>
      <c r="Z44" s="3"/>
      <c r="AA44" s="3"/>
      <c r="AB44" s="7" t="s">
        <v>250</v>
      </c>
      <c r="AC44" s="3" t="s">
        <v>44</v>
      </c>
      <c r="AD44" s="3" t="s">
        <v>44</v>
      </c>
      <c r="AE44" s="3" t="s">
        <v>44</v>
      </c>
      <c r="AF44" s="3" t="s">
        <v>95</v>
      </c>
      <c r="AG44" s="4"/>
      <c r="AH44" s="3"/>
      <c r="AI44" s="4"/>
      <c r="AJ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 s="8">
        <f>IF(#REF!=MAX(#REF!),"New","Old")</f>
      </c>
      <c r="AL44" s="3"/>
      <c r="AM44" s="9">
        <f>IF(OR(#REF!="",#REF!=0),"",IF(#REF!&lt;12000,"&lt;12k",IF(AND(#REF!&gt;=12000,#REF!&lt;24000),"12k to 24k",IF(AND(#REF!&gt;=24000,#REF!&lt;=36000),"24k to 36k",IF(#REF!&gt;36000,"&gt;36k","")))))</f>
      </c>
    </row>
    <row x14ac:dyDescent="0.25" r="45" customHeight="1" ht="18.75">
      <c r="A45" s="1">
        <v>1638072</v>
      </c>
      <c r="B45" s="2">
        <v>11300034</v>
      </c>
      <c r="C45" s="3" t="s">
        <v>0</v>
      </c>
      <c r="D45" s="3" t="s">
        <v>187</v>
      </c>
      <c r="E45" s="2">
        <v>2018</v>
      </c>
      <c r="F45" s="4">
        <v>43847</v>
      </c>
      <c r="G45" s="3" t="s">
        <v>2</v>
      </c>
      <c r="H45" s="4">
        <v>43847</v>
      </c>
      <c r="I45" s="4">
        <f>_xlfn.XLOOKUP(#REF!,[1]!Backup_F8_Previous_Wave[ODINO],[1]!Backup_F8_Previous_Wave[Production Date],"")</f>
      </c>
      <c r="J45" s="10">
        <f>_xlfn.XLOOKUP(#REF!,[1]!Backup_F8_Previous_Wave[ODINO],[1]!Backup_F8_Previous_Wave[Wave Date],"")</f>
      </c>
      <c r="K45" s="6">
        <f>_xlfn.XLOOKUP(#REF!,[1]!Backup_F8_Previous_Wave[ODINO],[1]!Backup_F8_Previous_Wave[Full VIN],"")</f>
      </c>
      <c r="L45" s="3" t="s">
        <v>251</v>
      </c>
      <c r="M45" s="3" t="s">
        <v>4</v>
      </c>
      <c r="N45" s="3" t="s">
        <v>252</v>
      </c>
      <c r="O45" s="3" t="s">
        <v>49</v>
      </c>
      <c r="P45" s="6">
        <f>_xlfn.XLOOKUP(#REF!,[1]!Table2[BINNING],[1]!Table2[VFG],"")</f>
      </c>
      <c r="Q45" s="6">
        <f>IF(ISNUMBER(FIND("|",#REF!,1)),LEFT(#REF!,FIND("|",#REF!,1)-2),#REF!)</f>
      </c>
      <c r="R45" s="6">
        <f>IF(ISNUMBER(FIND("|",#REF!,1)),RIGHT(#REF!,LEN(#REF!)-FIND("|",#REF!,1)-1),"")</f>
      </c>
      <c r="S45" s="3" t="s">
        <v>7</v>
      </c>
      <c r="T45" s="3" t="s">
        <v>7</v>
      </c>
      <c r="U45" s="2">
        <v>0</v>
      </c>
      <c r="V45" s="2">
        <v>0</v>
      </c>
      <c r="W45" s="2">
        <v>16000</v>
      </c>
      <c r="X45" s="3" t="s">
        <v>253</v>
      </c>
      <c r="Y45" s="2">
        <v>0</v>
      </c>
      <c r="Z45" s="3"/>
      <c r="AA45" s="3"/>
      <c r="AB45" s="7" t="s">
        <v>254</v>
      </c>
      <c r="AC45" s="3" t="s">
        <v>191</v>
      </c>
      <c r="AD45" s="3" t="s">
        <v>192</v>
      </c>
      <c r="AE45" s="3" t="s">
        <v>193</v>
      </c>
      <c r="AF45" s="3" t="s">
        <v>141</v>
      </c>
      <c r="AG45" s="4"/>
      <c r="AH45" s="3"/>
      <c r="AI45" s="4"/>
      <c r="AJ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 s="8">
        <f>IF(#REF!=MAX(#REF!),"New","Old")</f>
      </c>
      <c r="AL45" s="3"/>
      <c r="AM45" s="9">
        <f>IF(OR(#REF!="",#REF!=0),"",IF(#REF!&lt;12000,"&lt;12k",IF(AND(#REF!&gt;=12000,#REF!&lt;24000),"12k to 24k",IF(AND(#REF!&gt;=24000,#REF!&lt;=36000),"24k to 36k",IF(#REF!&gt;36000,"&gt;36k","")))))</f>
      </c>
    </row>
    <row x14ac:dyDescent="0.25" r="46" customHeight="1" ht="18.75">
      <c r="A46" s="1">
        <v>1638078</v>
      </c>
      <c r="B46" s="2">
        <v>11300040</v>
      </c>
      <c r="C46" s="3" t="s">
        <v>0</v>
      </c>
      <c r="D46" s="3" t="s">
        <v>1</v>
      </c>
      <c r="E46" s="2">
        <v>2018</v>
      </c>
      <c r="F46" s="4">
        <v>43847</v>
      </c>
      <c r="G46" s="3" t="s">
        <v>2</v>
      </c>
      <c r="H46" s="4">
        <v>43847</v>
      </c>
      <c r="I46" s="4">
        <f>_xlfn.XLOOKUP(#REF!,[1]!Backup_F8_Previous_Wave[ODINO],[1]!Backup_F8_Previous_Wave[Production Date],"")</f>
      </c>
      <c r="J46" s="10">
        <f>_xlfn.XLOOKUP(#REF!,[1]!Backup_F8_Previous_Wave[ODINO],[1]!Backup_F8_Previous_Wave[Wave Date],"")</f>
      </c>
      <c r="K46" s="6">
        <f>_xlfn.XLOOKUP(#REF!,[1]!Backup_F8_Previous_Wave[ODINO],[1]!Backup_F8_Previous_Wave[Full VIN],"")</f>
      </c>
      <c r="L46" s="3" t="s">
        <v>255</v>
      </c>
      <c r="M46" s="3" t="s">
        <v>4</v>
      </c>
      <c r="N46" s="3" t="s">
        <v>256</v>
      </c>
      <c r="O46" s="3" t="s">
        <v>62</v>
      </c>
      <c r="P46" s="6">
        <f>_xlfn.XLOOKUP(#REF!,[1]!Table2[BINNING],[1]!Table2[VFG],"")</f>
      </c>
      <c r="Q46" s="6">
        <f>IF(ISNUMBER(FIND("|",#REF!,1)),LEFT(#REF!,FIND("|",#REF!,1)-2),#REF!)</f>
      </c>
      <c r="R46" s="6">
        <f>IF(ISNUMBER(FIND("|",#REF!,1)),RIGHT(#REF!,LEN(#REF!)-FIND("|",#REF!,1)-1),"")</f>
      </c>
      <c r="S46" s="3" t="s">
        <v>7</v>
      </c>
      <c r="T46" s="3" t="s">
        <v>7</v>
      </c>
      <c r="U46" s="2">
        <v>0</v>
      </c>
      <c r="V46" s="2">
        <v>0</v>
      </c>
      <c r="W46" s="2">
        <v>11000</v>
      </c>
      <c r="X46" s="3" t="s">
        <v>8</v>
      </c>
      <c r="Y46" s="2">
        <v>0</v>
      </c>
      <c r="Z46" s="3"/>
      <c r="AA46" s="3"/>
      <c r="AB46" s="7" t="s">
        <v>257</v>
      </c>
      <c r="AC46" s="3" t="s">
        <v>20</v>
      </c>
      <c r="AD46" s="3" t="s">
        <v>11</v>
      </c>
      <c r="AE46" s="3" t="s">
        <v>21</v>
      </c>
      <c r="AF46" s="3" t="s">
        <v>13</v>
      </c>
      <c r="AG46" s="4"/>
      <c r="AH46" s="3"/>
      <c r="AI46" s="4"/>
      <c r="AJ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 s="8">
        <f>IF(#REF!=MAX(#REF!),"New","Old")</f>
      </c>
      <c r="AL46" s="3"/>
      <c r="AM46" s="9">
        <f>IF(OR(#REF!="",#REF!=0),"",IF(#REF!&lt;12000,"&lt;12k",IF(AND(#REF!&gt;=12000,#REF!&lt;24000),"12k to 24k",IF(AND(#REF!&gt;=24000,#REF!&lt;=36000),"24k to 36k",IF(#REF!&gt;36000,"&gt;36k","")))))</f>
      </c>
    </row>
    <row x14ac:dyDescent="0.25" r="47" customHeight="1" ht="18.75">
      <c r="A47" s="1">
        <v>1638167</v>
      </c>
      <c r="B47" s="2">
        <v>11300102</v>
      </c>
      <c r="C47" s="3" t="s">
        <v>0</v>
      </c>
      <c r="D47" s="3" t="s">
        <v>181</v>
      </c>
      <c r="E47" s="2">
        <v>2016</v>
      </c>
      <c r="F47" s="4">
        <v>43843</v>
      </c>
      <c r="G47" s="3" t="s">
        <v>2</v>
      </c>
      <c r="H47" s="4">
        <v>43847</v>
      </c>
      <c r="I47" s="4"/>
      <c r="J47" s="10">
        <f>_xlfn.XLOOKUP(#REF!,[1]!Backup_F8_Previous_Wave[ODINO],[1]!Backup_F8_Previous_Wave[Wave Date],"")</f>
      </c>
      <c r="K47" s="3"/>
      <c r="L47" s="3" t="s">
        <v>258</v>
      </c>
      <c r="M47" s="3" t="s">
        <v>4</v>
      </c>
      <c r="N47" s="3" t="s">
        <v>259</v>
      </c>
      <c r="O47" s="3" t="s">
        <v>260</v>
      </c>
      <c r="P47" s="6">
        <f>_xlfn.XLOOKUP(#REF!,[1]!Table2[BINNING],[1]!Table2[VFG],"")</f>
      </c>
      <c r="Q47" s="6">
        <f>IF(ISNUMBER(FIND("|",#REF!,1)),LEFT(#REF!,FIND("|",#REF!,1)-2),#REF!)</f>
      </c>
      <c r="R47" s="6">
        <f>IF(ISNUMBER(FIND("|",#REF!,1)),RIGHT(#REF!,LEN(#REF!)-FIND("|",#REF!,1)-1),"")</f>
      </c>
      <c r="S47" s="3" t="s">
        <v>7</v>
      </c>
      <c r="T47" s="3" t="s">
        <v>7</v>
      </c>
      <c r="U47" s="2">
        <v>0</v>
      </c>
      <c r="V47" s="2">
        <v>0</v>
      </c>
      <c r="W47" s="2">
        <v>51000</v>
      </c>
      <c r="X47" s="3" t="s">
        <v>139</v>
      </c>
      <c r="Y47" s="2">
        <v>70</v>
      </c>
      <c r="Z47" s="3"/>
      <c r="AA47" s="3"/>
      <c r="AB47" s="7" t="s">
        <v>261</v>
      </c>
      <c r="AC47" s="3" t="s">
        <v>44</v>
      </c>
      <c r="AD47" s="3" t="s">
        <v>44</v>
      </c>
      <c r="AE47" s="3" t="s">
        <v>44</v>
      </c>
      <c r="AF47" s="3" t="s">
        <v>198</v>
      </c>
      <c r="AG47" s="4"/>
      <c r="AH47" s="3"/>
      <c r="AI47" s="4"/>
      <c r="AJ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 s="8">
        <f>IF(#REF!=MAX(#REF!),"New","Old")</f>
      </c>
      <c r="AL47" s="3"/>
      <c r="AM47" s="9">
        <f>IF(OR(#REF!="",#REF!=0),"",IF(#REF!&lt;12000,"&lt;12k",IF(AND(#REF!&gt;=12000,#REF!&lt;24000),"12k to 24k",IF(AND(#REF!&gt;=24000,#REF!&lt;=36000),"24k to 36k",IF(#REF!&gt;36000,"&gt;36k","")))))</f>
      </c>
    </row>
    <row x14ac:dyDescent="0.25" r="48" customHeight="1" ht="18.75">
      <c r="A48" s="1">
        <v>1638371</v>
      </c>
      <c r="B48" s="2">
        <v>11300261</v>
      </c>
      <c r="C48" s="3" t="s">
        <v>0</v>
      </c>
      <c r="D48" s="3" t="s">
        <v>1</v>
      </c>
      <c r="E48" s="2">
        <v>2018</v>
      </c>
      <c r="F48" s="4">
        <v>43849</v>
      </c>
      <c r="G48" s="3" t="s">
        <v>2</v>
      </c>
      <c r="H48" s="4">
        <v>43849</v>
      </c>
      <c r="I48" s="4">
        <f>_xlfn.XLOOKUP(#REF!,[1]!Backup_F8_Previous_Wave[ODINO],[1]!Backup_F8_Previous_Wave[Production Date],"")</f>
      </c>
      <c r="J48" s="10">
        <f>_xlfn.XLOOKUP(#REF!,[1]!Backup_F8_Previous_Wave[ODINO],[1]!Backup_F8_Previous_Wave[Wave Date],"")</f>
      </c>
      <c r="K48" s="6">
        <f>_xlfn.XLOOKUP(#REF!,[1]!Backup_F8_Previous_Wave[ODINO],[1]!Backup_F8_Previous_Wave[Full VIN],"")</f>
      </c>
      <c r="L48" s="3" t="s">
        <v>262</v>
      </c>
      <c r="M48" s="3" t="s">
        <v>4</v>
      </c>
      <c r="N48" s="3" t="s">
        <v>263</v>
      </c>
      <c r="O48" s="3" t="s">
        <v>49</v>
      </c>
      <c r="P48" s="6">
        <f>_xlfn.XLOOKUP(#REF!,[1]!Table2[BINNING],[1]!Table2[VFG],"")</f>
      </c>
      <c r="Q48" s="6">
        <f>IF(ISNUMBER(FIND("|",#REF!,1)),LEFT(#REF!,FIND("|",#REF!,1)-2),#REF!)</f>
      </c>
      <c r="R48" s="6">
        <f>IF(ISNUMBER(FIND("|",#REF!,1)),RIGHT(#REF!,LEN(#REF!)-FIND("|",#REF!,1)-1),"")</f>
      </c>
      <c r="S48" s="3" t="s">
        <v>7</v>
      </c>
      <c r="T48" s="3" t="s">
        <v>7</v>
      </c>
      <c r="U48" s="2">
        <v>0</v>
      </c>
      <c r="V48" s="2">
        <v>0</v>
      </c>
      <c r="W48" s="2"/>
      <c r="X48" s="3" t="s">
        <v>8</v>
      </c>
      <c r="Y48" s="2">
        <v>0</v>
      </c>
      <c r="Z48" s="3"/>
      <c r="AA48" s="3"/>
      <c r="AB48" s="7" t="s">
        <v>264</v>
      </c>
      <c r="AC48" s="3" t="s">
        <v>20</v>
      </c>
      <c r="AD48" s="3" t="s">
        <v>11</v>
      </c>
      <c r="AE48" s="3" t="s">
        <v>135</v>
      </c>
      <c r="AF48" s="3" t="s">
        <v>27</v>
      </c>
      <c r="AG48" s="4"/>
      <c r="AH48" s="3"/>
      <c r="AI48" s="4"/>
      <c r="AJ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 s="8">
        <f>IF(#REF!=MAX(#REF!),"New","Old")</f>
      </c>
      <c r="AL48" s="3"/>
      <c r="AM48" s="9">
        <f>IF(OR(#REF!="",#REF!=0),"",IF(#REF!&lt;12000,"&lt;12k",IF(AND(#REF!&gt;=12000,#REF!&lt;24000),"12k to 24k",IF(AND(#REF!&gt;=24000,#REF!&lt;=36000),"24k to 36k",IF(#REF!&gt;36000,"&gt;36k","")))))</f>
      </c>
    </row>
    <row x14ac:dyDescent="0.25" r="49" customHeight="1" ht="18.75">
      <c r="A49" s="1">
        <v>1638426</v>
      </c>
      <c r="B49" s="2">
        <v>11300294</v>
      </c>
      <c r="C49" s="3" t="s">
        <v>0</v>
      </c>
      <c r="D49" s="3" t="s">
        <v>59</v>
      </c>
      <c r="E49" s="2">
        <v>2010</v>
      </c>
      <c r="F49" s="4">
        <v>43847</v>
      </c>
      <c r="G49" s="3" t="s">
        <v>2</v>
      </c>
      <c r="H49" s="4">
        <v>43849</v>
      </c>
      <c r="I49" s="4">
        <f>_xlfn.XLOOKUP(#REF!,[1]!Backup_F8_Previous_Wave[ODINO],[1]!Backup_F8_Previous_Wave[Production Date],"")</f>
      </c>
      <c r="J49" s="10">
        <f>_xlfn.XLOOKUP(#REF!,[1]!Backup_F8_Previous_Wave[ODINO],[1]!Backup_F8_Previous_Wave[Wave Date],"")</f>
      </c>
      <c r="K49" s="6">
        <f>_xlfn.XLOOKUP(#REF!,[1]!Backup_F8_Previous_Wave[ODINO],[1]!Backup_F8_Previous_Wave[Full VIN],"")</f>
      </c>
      <c r="L49" s="3" t="s">
        <v>265</v>
      </c>
      <c r="M49" s="3" t="s">
        <v>4</v>
      </c>
      <c r="N49" s="3" t="s">
        <v>266</v>
      </c>
      <c r="O49" s="3" t="s">
        <v>62</v>
      </c>
      <c r="P49" s="6">
        <f>_xlfn.XLOOKUP(#REF!,[1]!Table2[BINNING],[1]!Table2[VFG],"")</f>
      </c>
      <c r="Q49" s="6">
        <f>IF(ISNUMBER(FIND("|",#REF!,1)),LEFT(#REF!,FIND("|",#REF!,1)-2),#REF!)</f>
      </c>
      <c r="R49" s="6">
        <f>IF(ISNUMBER(FIND("|",#REF!,1)),RIGHT(#REF!,LEN(#REF!)-FIND("|",#REF!,1)-1),"")</f>
      </c>
      <c r="S49" s="3" t="s">
        <v>7</v>
      </c>
      <c r="T49" s="3" t="s">
        <v>7</v>
      </c>
      <c r="U49" s="2">
        <v>0</v>
      </c>
      <c r="V49" s="2">
        <v>0</v>
      </c>
      <c r="W49" s="2">
        <v>120000</v>
      </c>
      <c r="X49" s="3" t="s">
        <v>119</v>
      </c>
      <c r="Y49" s="2">
        <v>0</v>
      </c>
      <c r="Z49" s="3"/>
      <c r="AA49" s="3"/>
      <c r="AB49" s="7" t="s">
        <v>267</v>
      </c>
      <c r="AC49" s="3" t="s">
        <v>83</v>
      </c>
      <c r="AD49" s="3" t="s">
        <v>66</v>
      </c>
      <c r="AE49" s="3" t="s">
        <v>121</v>
      </c>
      <c r="AF49" s="3" t="s">
        <v>68</v>
      </c>
      <c r="AG49" s="4"/>
      <c r="AH49" s="3"/>
      <c r="AI49" s="4"/>
      <c r="AJ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 s="8">
        <f>IF(#REF!=MAX(#REF!),"New","Old")</f>
      </c>
      <c r="AL49" s="3"/>
      <c r="AM49" s="9">
        <f>IF(OR(#REF!="",#REF!=0),"",IF(#REF!&lt;12000,"&lt;12k",IF(AND(#REF!&gt;=12000,#REF!&lt;24000),"12k to 24k",IF(AND(#REF!&gt;=24000,#REF!&lt;=36000),"24k to 36k",IF(#REF!&gt;36000,"&gt;36k","")))))</f>
      </c>
    </row>
    <row x14ac:dyDescent="0.25" r="50" customHeight="1" ht="18.75">
      <c r="A50" s="1">
        <v>1638445</v>
      </c>
      <c r="B50" s="2">
        <v>11300295</v>
      </c>
      <c r="C50" s="3" t="s">
        <v>0</v>
      </c>
      <c r="D50" s="3" t="s">
        <v>1</v>
      </c>
      <c r="E50" s="2">
        <v>2013</v>
      </c>
      <c r="F50" s="4">
        <v>43846</v>
      </c>
      <c r="G50" s="3" t="s">
        <v>2</v>
      </c>
      <c r="H50" s="4">
        <v>43849</v>
      </c>
      <c r="I50" s="4"/>
      <c r="J50" s="10">
        <f>_xlfn.XLOOKUP(#REF!,[1]!Backup_F8_Previous_Wave[ODINO],[1]!Backup_F8_Previous_Wave[Wave Date],"")</f>
      </c>
      <c r="K50" s="3"/>
      <c r="L50" s="3" t="s">
        <v>268</v>
      </c>
      <c r="M50" s="3" t="s">
        <v>4</v>
      </c>
      <c r="N50" s="3" t="s">
        <v>269</v>
      </c>
      <c r="O50" s="3" t="s">
        <v>6</v>
      </c>
      <c r="P50" s="6">
        <f>_xlfn.XLOOKUP(#REF!,[1]!Table2[BINNING],[1]!Table2[VFG],"")</f>
      </c>
      <c r="Q50" s="6">
        <f>IF(ISNUMBER(FIND("|",#REF!,1)),LEFT(#REF!,FIND("|",#REF!,1)-2),#REF!)</f>
      </c>
      <c r="R50" s="6">
        <f>IF(ISNUMBER(FIND("|",#REF!,1)),RIGHT(#REF!,LEN(#REF!)-FIND("|",#REF!,1)-1),"")</f>
      </c>
      <c r="S50" s="3" t="s">
        <v>7</v>
      </c>
      <c r="T50" s="3" t="s">
        <v>7</v>
      </c>
      <c r="U50" s="2">
        <v>0</v>
      </c>
      <c r="V50" s="2">
        <v>0</v>
      </c>
      <c r="W50" s="2">
        <v>89000</v>
      </c>
      <c r="X50" s="3" t="s">
        <v>112</v>
      </c>
      <c r="Y50" s="2">
        <v>60</v>
      </c>
      <c r="Z50" s="3"/>
      <c r="AA50" s="3"/>
      <c r="AB50" s="7" t="s">
        <v>270</v>
      </c>
      <c r="AC50" s="3" t="s">
        <v>44</v>
      </c>
      <c r="AD50" s="3" t="s">
        <v>44</v>
      </c>
      <c r="AE50" s="3" t="s">
        <v>44</v>
      </c>
      <c r="AF50" s="3" t="s">
        <v>13</v>
      </c>
      <c r="AG50" s="4"/>
      <c r="AH50" s="3"/>
      <c r="AI50" s="4"/>
      <c r="AJ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 s="8">
        <f>IF(#REF!=MAX(#REF!),"New","Old")</f>
      </c>
      <c r="AL50" s="3"/>
      <c r="AM50" s="9">
        <f>IF(OR(#REF!="",#REF!=0),"",IF(#REF!&lt;12000,"&lt;12k",IF(AND(#REF!&gt;=12000,#REF!&lt;24000),"12k to 24k",IF(AND(#REF!&gt;=24000,#REF!&lt;=36000),"24k to 36k",IF(#REF!&gt;36000,"&gt;36k","")))))</f>
      </c>
    </row>
    <row x14ac:dyDescent="0.25" r="51" customHeight="1" ht="18.75">
      <c r="A51" s="1">
        <v>1638468</v>
      </c>
      <c r="B51" s="2">
        <v>11300314</v>
      </c>
      <c r="C51" s="3" t="s">
        <v>0</v>
      </c>
      <c r="D51" s="3" t="s">
        <v>181</v>
      </c>
      <c r="E51" s="2">
        <v>2010</v>
      </c>
      <c r="F51" s="4">
        <v>43849</v>
      </c>
      <c r="G51" s="3" t="s">
        <v>2</v>
      </c>
      <c r="H51" s="4">
        <v>43849</v>
      </c>
      <c r="I51" s="4">
        <f>_xlfn.XLOOKUP(#REF!,[1]!Backup_F8_Previous_Wave[ODINO],[1]!Backup_F8_Previous_Wave[Production Date],"")</f>
      </c>
      <c r="J51" s="10">
        <f>_xlfn.XLOOKUP(#REF!,[1]!Backup_F8_Previous_Wave[ODINO],[1]!Backup_F8_Previous_Wave[Wave Date],"")</f>
      </c>
      <c r="K51" s="6">
        <f>_xlfn.XLOOKUP(#REF!,[1]!Backup_F8_Previous_Wave[ODINO],[1]!Backup_F8_Previous_Wave[Full VIN],"")</f>
      </c>
      <c r="L51" s="3" t="s">
        <v>271</v>
      </c>
      <c r="M51" s="3" t="s">
        <v>4</v>
      </c>
      <c r="N51" s="3" t="s">
        <v>272</v>
      </c>
      <c r="O51" s="3" t="s">
        <v>49</v>
      </c>
      <c r="P51" s="6">
        <f>_xlfn.XLOOKUP(#REF!,[1]!Table2[BINNING],[1]!Table2[VFG],"")</f>
      </c>
      <c r="Q51" s="6">
        <f>IF(ISNUMBER(FIND("|",#REF!,1)),LEFT(#REF!,FIND("|",#REF!,1)-2),#REF!)</f>
      </c>
      <c r="R51" s="6">
        <f>IF(ISNUMBER(FIND("|",#REF!,1)),RIGHT(#REF!,LEN(#REF!)-FIND("|",#REF!,1)-1),"")</f>
      </c>
      <c r="S51" s="3" t="s">
        <v>7</v>
      </c>
      <c r="T51" s="3" t="s">
        <v>7</v>
      </c>
      <c r="U51" s="2">
        <v>0</v>
      </c>
      <c r="V51" s="2">
        <v>0</v>
      </c>
      <c r="W51" s="2">
        <v>0</v>
      </c>
      <c r="X51" s="3" t="s">
        <v>72</v>
      </c>
      <c r="Y51" s="2">
        <v>0</v>
      </c>
      <c r="Z51" s="3"/>
      <c r="AA51" s="3"/>
      <c r="AB51" s="7" t="s">
        <v>273</v>
      </c>
      <c r="AC51" s="3" t="s">
        <v>274</v>
      </c>
      <c r="AD51" s="3" t="s">
        <v>275</v>
      </c>
      <c r="AE51" s="3" t="s">
        <v>276</v>
      </c>
      <c r="AF51" s="3" t="s">
        <v>95</v>
      </c>
      <c r="AG51" s="4"/>
      <c r="AH51" s="3"/>
      <c r="AI51" s="4"/>
      <c r="AJ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 s="8">
        <f>IF(#REF!=MAX(#REF!),"New","Old")</f>
      </c>
      <c r="AL51" s="3"/>
      <c r="AM51" s="9">
        <f>IF(OR(#REF!="",#REF!=0),"",IF(#REF!&lt;12000,"&lt;12k",IF(AND(#REF!&gt;=12000,#REF!&lt;24000),"12k to 24k",IF(AND(#REF!&gt;=24000,#REF!&lt;=36000),"24k to 36k",IF(#REF!&gt;36000,"&gt;36k","")))))</f>
      </c>
    </row>
    <row x14ac:dyDescent="0.25" r="52" customHeight="1" ht="18.75">
      <c r="A52" s="1">
        <v>1638584</v>
      </c>
      <c r="B52" s="2">
        <v>11300395</v>
      </c>
      <c r="C52" s="3" t="s">
        <v>0</v>
      </c>
      <c r="D52" s="3" t="s">
        <v>1</v>
      </c>
      <c r="E52" s="2">
        <v>2018</v>
      </c>
      <c r="F52" s="4">
        <v>43850</v>
      </c>
      <c r="G52" s="3" t="s">
        <v>2</v>
      </c>
      <c r="H52" s="4">
        <v>43850</v>
      </c>
      <c r="I52" s="4">
        <f>_xlfn.XLOOKUP(#REF!,[1]!Backup_F8_Previous_Wave[ODINO],[1]!Backup_F8_Previous_Wave[Production Date],"")</f>
      </c>
      <c r="J52" s="10">
        <f>_xlfn.XLOOKUP(#REF!,[1]!Backup_F8_Previous_Wave[ODINO],[1]!Backup_F8_Previous_Wave[Wave Date],"")</f>
      </c>
      <c r="K52" s="6">
        <f>_xlfn.XLOOKUP(#REF!,[1]!Backup_F8_Previous_Wave[ODINO],[1]!Backup_F8_Previous_Wave[Full VIN],"")</f>
      </c>
      <c r="L52" s="3" t="s">
        <v>277</v>
      </c>
      <c r="M52" s="3" t="s">
        <v>4</v>
      </c>
      <c r="N52" s="3" t="s">
        <v>278</v>
      </c>
      <c r="O52" s="3" t="s">
        <v>49</v>
      </c>
      <c r="P52" s="6">
        <f>_xlfn.XLOOKUP(#REF!,[1]!Table2[BINNING],[1]!Table2[VFG],"")</f>
      </c>
      <c r="Q52" s="6">
        <f>IF(ISNUMBER(FIND("|",#REF!,1)),LEFT(#REF!,FIND("|",#REF!,1)-2),#REF!)</f>
      </c>
      <c r="R52" s="6">
        <f>IF(ISNUMBER(FIND("|",#REF!,1)),RIGHT(#REF!,LEN(#REF!)-FIND("|",#REF!,1)-1),"")</f>
      </c>
      <c r="S52" s="3" t="s">
        <v>7</v>
      </c>
      <c r="T52" s="3" t="s">
        <v>7</v>
      </c>
      <c r="U52" s="2">
        <v>0</v>
      </c>
      <c r="V52" s="2">
        <v>0</v>
      </c>
      <c r="W52" s="2">
        <v>19000</v>
      </c>
      <c r="X52" s="3" t="s">
        <v>253</v>
      </c>
      <c r="Y52" s="2"/>
      <c r="Z52" s="3"/>
      <c r="AA52" s="3"/>
      <c r="AB52" s="7" t="s">
        <v>279</v>
      </c>
      <c r="AC52" s="3" t="s">
        <v>20</v>
      </c>
      <c r="AD52" s="3" t="s">
        <v>11</v>
      </c>
      <c r="AE52" s="3" t="s">
        <v>21</v>
      </c>
      <c r="AF52" s="3" t="s">
        <v>13</v>
      </c>
      <c r="AG52" s="4"/>
      <c r="AH52" s="3"/>
      <c r="AI52" s="4"/>
      <c r="AJ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 s="8">
        <f>IF(#REF!=MAX(#REF!),"New","Old")</f>
      </c>
      <c r="AL52" s="3"/>
      <c r="AM52" s="9">
        <f>IF(OR(#REF!="",#REF!=0),"",IF(#REF!&lt;12000,"&lt;12k",IF(AND(#REF!&gt;=12000,#REF!&lt;24000),"12k to 24k",IF(AND(#REF!&gt;=24000,#REF!&lt;=36000),"24k to 36k",IF(#REF!&gt;36000,"&gt;36k","")))))</f>
      </c>
    </row>
    <row x14ac:dyDescent="0.25" r="53" customHeight="1" ht="18.75">
      <c r="A53" s="1">
        <v>1638586</v>
      </c>
      <c r="B53" s="2">
        <v>11300399</v>
      </c>
      <c r="C53" s="3" t="s">
        <v>0</v>
      </c>
      <c r="D53" s="3" t="s">
        <v>1</v>
      </c>
      <c r="E53" s="2">
        <v>2011</v>
      </c>
      <c r="F53" s="4">
        <v>43848</v>
      </c>
      <c r="G53" s="3" t="s">
        <v>2</v>
      </c>
      <c r="H53" s="4">
        <v>43850</v>
      </c>
      <c r="I53" s="4"/>
      <c r="J53" s="10">
        <f>_xlfn.XLOOKUP(#REF!,[1]!Backup_F8_Previous_Wave[ODINO],[1]!Backup_F8_Previous_Wave[Wave Date],"")</f>
      </c>
      <c r="K53" s="3"/>
      <c r="L53" s="3" t="s">
        <v>280</v>
      </c>
      <c r="M53" s="3" t="s">
        <v>4</v>
      </c>
      <c r="N53" s="3" t="s">
        <v>281</v>
      </c>
      <c r="O53" s="3" t="s">
        <v>6</v>
      </c>
      <c r="P53" s="6">
        <f>_xlfn.XLOOKUP(#REF!,[1]!Table2[BINNING],[1]!Table2[VFG],"")</f>
      </c>
      <c r="Q53" s="6">
        <f>IF(ISNUMBER(FIND("|",#REF!,1)),LEFT(#REF!,FIND("|",#REF!,1)-2),#REF!)</f>
      </c>
      <c r="R53" s="6">
        <f>IF(ISNUMBER(FIND("|",#REF!,1)),RIGHT(#REF!,LEN(#REF!)-FIND("|",#REF!,1)-1),"")</f>
      </c>
      <c r="S53" s="3" t="s">
        <v>7</v>
      </c>
      <c r="T53" s="3" t="s">
        <v>7</v>
      </c>
      <c r="U53" s="2">
        <v>0</v>
      </c>
      <c r="V53" s="2">
        <v>0</v>
      </c>
      <c r="W53" s="2"/>
      <c r="X53" s="3" t="s">
        <v>282</v>
      </c>
      <c r="Y53" s="2"/>
      <c r="Z53" s="3"/>
      <c r="AA53" s="3"/>
      <c r="AB53" s="7" t="s">
        <v>283</v>
      </c>
      <c r="AC53" s="3" t="s">
        <v>44</v>
      </c>
      <c r="AD53" s="3" t="s">
        <v>44</v>
      </c>
      <c r="AE53" s="3" t="s">
        <v>44</v>
      </c>
      <c r="AF53" s="3" t="s">
        <v>44</v>
      </c>
      <c r="AG53" s="4"/>
      <c r="AH53" s="3"/>
      <c r="AI53" s="4"/>
      <c r="AJ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 s="8">
        <f>IF(#REF!=MAX(#REF!),"New","Old")</f>
      </c>
      <c r="AL53" s="3"/>
      <c r="AM53" s="9">
        <f>IF(OR(#REF!="",#REF!=0),"",IF(#REF!&lt;12000,"&lt;12k",IF(AND(#REF!&gt;=12000,#REF!&lt;24000),"12k to 24k",IF(AND(#REF!&gt;=24000,#REF!&lt;=36000),"24k to 36k",IF(#REF!&gt;36000,"&gt;36k","")))))</f>
      </c>
    </row>
    <row x14ac:dyDescent="0.25" r="54" customHeight="1" ht="18.75">
      <c r="A54" s="1">
        <v>1638639</v>
      </c>
      <c r="B54" s="2">
        <v>11300437</v>
      </c>
      <c r="C54" s="3" t="s">
        <v>0</v>
      </c>
      <c r="D54" s="3" t="s">
        <v>1</v>
      </c>
      <c r="E54" s="2">
        <v>2018</v>
      </c>
      <c r="F54" s="4">
        <v>43850</v>
      </c>
      <c r="G54" s="3" t="s">
        <v>2</v>
      </c>
      <c r="H54" s="4">
        <v>43850</v>
      </c>
      <c r="I54" s="4">
        <f>_xlfn.XLOOKUP(#REF!,[1]!Backup_F8_Previous_Wave[ODINO],[1]!Backup_F8_Previous_Wave[Production Date],"")</f>
      </c>
      <c r="J54" s="10">
        <f>_xlfn.XLOOKUP(#REF!,[1]!Backup_F8_Previous_Wave[ODINO],[1]!Backup_F8_Previous_Wave[Wave Date],"")</f>
      </c>
      <c r="K54" s="6">
        <f>_xlfn.XLOOKUP(#REF!,[1]!Backup_F8_Previous_Wave[ODINO],[1]!Backup_F8_Previous_Wave[Full VIN],"")</f>
      </c>
      <c r="L54" s="3" t="s">
        <v>231</v>
      </c>
      <c r="M54" s="3" t="s">
        <v>4</v>
      </c>
      <c r="N54" s="3" t="s">
        <v>284</v>
      </c>
      <c r="O54" s="3" t="s">
        <v>49</v>
      </c>
      <c r="P54" s="6">
        <f>_xlfn.XLOOKUP(#REF!,[1]!Table2[BINNING],[1]!Table2[VFG],"")</f>
      </c>
      <c r="Q54" s="6">
        <f>IF(ISNUMBER(FIND("|",#REF!,1)),LEFT(#REF!,FIND("|",#REF!,1)-2),#REF!)</f>
      </c>
      <c r="R54" s="6">
        <f>IF(ISNUMBER(FIND("|",#REF!,1)),RIGHT(#REF!,LEN(#REF!)-FIND("|",#REF!,1)-1),"")</f>
      </c>
      <c r="S54" s="3" t="s">
        <v>7</v>
      </c>
      <c r="T54" s="3" t="s">
        <v>7</v>
      </c>
      <c r="U54" s="2">
        <v>0</v>
      </c>
      <c r="V54" s="2">
        <v>0</v>
      </c>
      <c r="W54" s="2">
        <v>32000</v>
      </c>
      <c r="X54" s="3" t="s">
        <v>282</v>
      </c>
      <c r="Y54" s="2">
        <v>25</v>
      </c>
      <c r="Z54" s="3"/>
      <c r="AA54" s="3"/>
      <c r="AB54" s="7" t="s">
        <v>285</v>
      </c>
      <c r="AC54" s="3" t="s">
        <v>20</v>
      </c>
      <c r="AD54" s="3" t="s">
        <v>11</v>
      </c>
      <c r="AE54" s="3" t="s">
        <v>21</v>
      </c>
      <c r="AF54" s="3" t="s">
        <v>13</v>
      </c>
      <c r="AG54" s="4"/>
      <c r="AH54" s="3"/>
      <c r="AI54" s="4"/>
      <c r="AJ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 s="8">
        <f>IF(#REF!=MAX(#REF!),"New","Old")</f>
      </c>
      <c r="AL54" s="3"/>
      <c r="AM54" s="9">
        <f>IF(OR(#REF!="",#REF!=0),"",IF(#REF!&lt;12000,"&lt;12k",IF(AND(#REF!&gt;=12000,#REF!&lt;24000),"12k to 24k",IF(AND(#REF!&gt;=24000,#REF!&lt;=36000),"24k to 36k",IF(#REF!&gt;36000,"&gt;36k","")))))</f>
      </c>
    </row>
    <row x14ac:dyDescent="0.25" r="55" customHeight="1" ht="18.75">
      <c r="A55" s="1">
        <v>1638642</v>
      </c>
      <c r="B55" s="2">
        <v>11300440</v>
      </c>
      <c r="C55" s="3" t="s">
        <v>0</v>
      </c>
      <c r="D55" s="3" t="s">
        <v>1</v>
      </c>
      <c r="E55" s="2">
        <v>2004</v>
      </c>
      <c r="F55" s="4">
        <v>43850</v>
      </c>
      <c r="G55" s="3" t="s">
        <v>2</v>
      </c>
      <c r="H55" s="4">
        <v>43850</v>
      </c>
      <c r="I55" s="4">
        <f>_xlfn.XLOOKUP(#REF!,[1]!Backup_F8_Previous_Wave[ODINO],[1]!Backup_F8_Previous_Wave[Production Date],"")</f>
      </c>
      <c r="J55" s="10">
        <f>_xlfn.XLOOKUP(#REF!,[1]!Backup_F8_Previous_Wave[ODINO],[1]!Backup_F8_Previous_Wave[Wave Date],"")</f>
      </c>
      <c r="K55" s="6">
        <f>_xlfn.XLOOKUP(#REF!,[1]!Backup_F8_Previous_Wave[ODINO],[1]!Backup_F8_Previous_Wave[Full VIN],"")</f>
      </c>
      <c r="L55" s="3" t="s">
        <v>286</v>
      </c>
      <c r="M55" s="3" t="s">
        <v>4</v>
      </c>
      <c r="N55" s="3" t="s">
        <v>287</v>
      </c>
      <c r="O55" s="3" t="s">
        <v>31</v>
      </c>
      <c r="P55" s="6">
        <f>_xlfn.XLOOKUP(#REF!,[1]!Table2[BINNING],[1]!Table2[VFG],"")</f>
      </c>
      <c r="Q55" s="6">
        <f>IF(ISNUMBER(FIND("|",#REF!,1)),LEFT(#REF!,FIND("|",#REF!,1)-2),#REF!)</f>
      </c>
      <c r="R55" s="6">
        <f>IF(ISNUMBER(FIND("|",#REF!,1)),RIGHT(#REF!,LEN(#REF!)-FIND("|",#REF!,1)-1),"")</f>
      </c>
      <c r="S55" s="3" t="s">
        <v>7</v>
      </c>
      <c r="T55" s="3" t="s">
        <v>7</v>
      </c>
      <c r="U55" s="2">
        <v>0</v>
      </c>
      <c r="V55" s="2">
        <v>0</v>
      </c>
      <c r="W55" s="2">
        <v>85000</v>
      </c>
      <c r="X55" s="3" t="s">
        <v>229</v>
      </c>
      <c r="Y55" s="2">
        <v>20</v>
      </c>
      <c r="Z55" s="3"/>
      <c r="AA55" s="3"/>
      <c r="AB55" s="7" t="s">
        <v>288</v>
      </c>
      <c r="AC55" s="3" t="s">
        <v>10</v>
      </c>
      <c r="AD55" s="3" t="s">
        <v>11</v>
      </c>
      <c r="AE55" s="3" t="s">
        <v>289</v>
      </c>
      <c r="AF55" s="3" t="s">
        <v>290</v>
      </c>
      <c r="AG55" s="4"/>
      <c r="AH55" s="3"/>
      <c r="AI55" s="4"/>
      <c r="AJ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 s="8">
        <f>IF(#REF!=MAX(#REF!),"New","Old")</f>
      </c>
      <c r="AL55" s="3"/>
      <c r="AM55" s="9">
        <f>IF(OR(#REF!="",#REF!=0),"",IF(#REF!&lt;12000,"&lt;12k",IF(AND(#REF!&gt;=12000,#REF!&lt;24000),"12k to 24k",IF(AND(#REF!&gt;=24000,#REF!&lt;=36000),"24k to 36k",IF(#REF!&gt;36000,"&gt;36k","")))))</f>
      </c>
    </row>
    <row x14ac:dyDescent="0.25" r="56" customHeight="1" ht="18.75">
      <c r="A56" s="1">
        <v>1638699</v>
      </c>
      <c r="B56" s="2">
        <v>11300479</v>
      </c>
      <c r="C56" s="3" t="s">
        <v>0</v>
      </c>
      <c r="D56" s="3" t="s">
        <v>38</v>
      </c>
      <c r="E56" s="2">
        <v>2015</v>
      </c>
      <c r="F56" s="4">
        <v>43844</v>
      </c>
      <c r="G56" s="3" t="s">
        <v>2</v>
      </c>
      <c r="H56" s="4">
        <v>43850</v>
      </c>
      <c r="I56" s="4"/>
      <c r="J56" s="10">
        <f>_xlfn.XLOOKUP(#REF!,[1]!Backup_F8_Previous_Wave[ODINO],[1]!Backup_F8_Previous_Wave[Wave Date],"")</f>
      </c>
      <c r="K56" s="3"/>
      <c r="L56" s="3" t="s">
        <v>291</v>
      </c>
      <c r="M56" s="3" t="s">
        <v>4</v>
      </c>
      <c r="N56" s="3" t="s">
        <v>292</v>
      </c>
      <c r="O56" s="3" t="s">
        <v>6</v>
      </c>
      <c r="P56" s="6">
        <f>_xlfn.XLOOKUP(#REF!,[1]!Table2[BINNING],[1]!Table2[VFG],"")</f>
      </c>
      <c r="Q56" s="6">
        <f>IF(ISNUMBER(FIND("|",#REF!,1)),LEFT(#REF!,FIND("|",#REF!,1)-2),#REF!)</f>
      </c>
      <c r="R56" s="6">
        <f>IF(ISNUMBER(FIND("|",#REF!,1)),RIGHT(#REF!,LEN(#REF!)-FIND("|",#REF!,1)-1),"")</f>
      </c>
      <c r="S56" s="3" t="s">
        <v>7</v>
      </c>
      <c r="T56" s="3" t="s">
        <v>7</v>
      </c>
      <c r="U56" s="2">
        <v>0</v>
      </c>
      <c r="V56" s="2">
        <v>0</v>
      </c>
      <c r="W56" s="2">
        <v>140000</v>
      </c>
      <c r="X56" s="3" t="s">
        <v>8</v>
      </c>
      <c r="Y56" s="2">
        <v>0</v>
      </c>
      <c r="Z56" s="3"/>
      <c r="AA56" s="3"/>
      <c r="AB56" s="7" t="s">
        <v>293</v>
      </c>
      <c r="AC56" s="3" t="s">
        <v>44</v>
      </c>
      <c r="AD56" s="3" t="s">
        <v>44</v>
      </c>
      <c r="AE56" s="3" t="s">
        <v>44</v>
      </c>
      <c r="AF56" s="3" t="s">
        <v>45</v>
      </c>
      <c r="AG56" s="4"/>
      <c r="AH56" s="3"/>
      <c r="AI56" s="4"/>
      <c r="AJ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 s="8">
        <f>IF(#REF!=MAX(#REF!),"New","Old")</f>
      </c>
      <c r="AL56" s="3"/>
      <c r="AM56" s="9">
        <f>IF(OR(#REF!="",#REF!=0),"",IF(#REF!&lt;12000,"&lt;12k",IF(AND(#REF!&gt;=12000,#REF!&lt;24000),"12k to 24k",IF(AND(#REF!&gt;=24000,#REF!&lt;=36000),"24k to 36k",IF(#REF!&gt;36000,"&gt;36k","")))))</f>
      </c>
    </row>
    <row x14ac:dyDescent="0.25" r="57" customHeight="1" ht="18.75">
      <c r="A57" s="1">
        <v>1638820</v>
      </c>
      <c r="B57" s="2">
        <v>11300558</v>
      </c>
      <c r="C57" s="3" t="s">
        <v>0</v>
      </c>
      <c r="D57" s="3" t="s">
        <v>181</v>
      </c>
      <c r="E57" s="2">
        <v>2013</v>
      </c>
      <c r="F57" s="4">
        <v>43831</v>
      </c>
      <c r="G57" s="3" t="s">
        <v>2</v>
      </c>
      <c r="H57" s="4">
        <v>43850</v>
      </c>
      <c r="I57" s="4">
        <f>_xlfn.XLOOKUP(#REF!,[1]!Backup_F8_Previous_Wave[ODINO],[1]!Backup_F8_Previous_Wave[Production Date],"")</f>
      </c>
      <c r="J57" s="10">
        <f>_xlfn.XLOOKUP(#REF!,[1]!Backup_F8_Previous_Wave[ODINO],[1]!Backup_F8_Previous_Wave[Wave Date],"")</f>
      </c>
      <c r="K57" s="6">
        <f>_xlfn.XLOOKUP(#REF!,[1]!Backup_F8_Previous_Wave[ODINO],[1]!Backup_F8_Previous_Wave[Full VIN],"")</f>
      </c>
      <c r="L57" s="3" t="s">
        <v>294</v>
      </c>
      <c r="M57" s="3" t="s">
        <v>4</v>
      </c>
      <c r="N57" s="3" t="s">
        <v>295</v>
      </c>
      <c r="O57" s="3" t="s">
        <v>144</v>
      </c>
      <c r="P57" s="6">
        <f>_xlfn.XLOOKUP(#REF!,[1]!Table2[BINNING],[1]!Table2[VFG],"")</f>
      </c>
      <c r="Q57" s="6">
        <f>IF(ISNUMBER(FIND("|",#REF!,1)),LEFT(#REF!,FIND("|",#REF!,1)-2),#REF!)</f>
      </c>
      <c r="R57" s="6">
        <f>IF(ISNUMBER(FIND("|",#REF!,1)),RIGHT(#REF!,LEN(#REF!)-FIND("|",#REF!,1)-1),"")</f>
      </c>
      <c r="S57" s="3" t="s">
        <v>7</v>
      </c>
      <c r="T57" s="3" t="s">
        <v>7</v>
      </c>
      <c r="U57" s="2">
        <v>0</v>
      </c>
      <c r="V57" s="2">
        <v>0</v>
      </c>
      <c r="W57" s="2">
        <v>135000</v>
      </c>
      <c r="X57" s="3" t="s">
        <v>63</v>
      </c>
      <c r="Y57" s="2">
        <v>10</v>
      </c>
      <c r="Z57" s="3"/>
      <c r="AA57" s="3"/>
      <c r="AB57" s="7" t="s">
        <v>296</v>
      </c>
      <c r="AC57" s="3" t="s">
        <v>297</v>
      </c>
      <c r="AD57" s="3" t="s">
        <v>298</v>
      </c>
      <c r="AE57" s="3" t="s">
        <v>299</v>
      </c>
      <c r="AF57" s="3" t="s">
        <v>198</v>
      </c>
      <c r="AG57" s="4"/>
      <c r="AH57" s="3"/>
      <c r="AI57" s="4"/>
      <c r="AJ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 s="8">
        <f>IF(#REF!=MAX(#REF!),"New","Old")</f>
      </c>
      <c r="AL57" s="3"/>
      <c r="AM57" s="9">
        <f>IF(OR(#REF!="",#REF!=0),"",IF(#REF!&lt;12000,"&lt;12k",IF(AND(#REF!&gt;=12000,#REF!&lt;24000),"12k to 24k",IF(AND(#REF!&gt;=24000,#REF!&lt;=36000),"24k to 36k",IF(#REF!&gt;36000,"&gt;36k","")))))</f>
      </c>
    </row>
    <row x14ac:dyDescent="0.25" r="58" customHeight="1" ht="18.75">
      <c r="A58" s="1">
        <v>1638907</v>
      </c>
      <c r="B58" s="2">
        <v>11300615</v>
      </c>
      <c r="C58" s="3" t="s">
        <v>0</v>
      </c>
      <c r="D58" s="3" t="s">
        <v>38</v>
      </c>
      <c r="E58" s="2">
        <v>2012</v>
      </c>
      <c r="F58" s="4">
        <v>43269</v>
      </c>
      <c r="G58" s="3" t="s">
        <v>108</v>
      </c>
      <c r="H58" s="4">
        <v>43851</v>
      </c>
      <c r="I58" s="4">
        <f>_xlfn.XLOOKUP(#REF!,[1]!Backup_F8_Previous_Wave[ODINO],[1]!Backup_F8_Previous_Wave[Production Date],"")</f>
      </c>
      <c r="J58" s="10">
        <f>_xlfn.XLOOKUP(#REF!,[1]!Backup_F8_Previous_Wave[ODINO],[1]!Backup_F8_Previous_Wave[Wave Date],"")</f>
      </c>
      <c r="K58" s="6">
        <f>_xlfn.XLOOKUP(#REF!,[1]!Backup_F8_Previous_Wave[ODINO],[1]!Backup_F8_Previous_Wave[Full VIN],"")</f>
      </c>
      <c r="L58" s="3" t="s">
        <v>300</v>
      </c>
      <c r="M58" s="3" t="s">
        <v>4</v>
      </c>
      <c r="N58" s="3" t="s">
        <v>301</v>
      </c>
      <c r="O58" s="3" t="s">
        <v>144</v>
      </c>
      <c r="P58" s="6">
        <f>_xlfn.XLOOKUP(#REF!,[1]!Table2[BINNING],[1]!Table2[VFG],"")</f>
      </c>
      <c r="Q58" s="6">
        <f>IF(ISNUMBER(FIND("|",#REF!,1)),LEFT(#REF!,FIND("|",#REF!,1)-2),#REF!)</f>
      </c>
      <c r="R58" s="6">
        <f>IF(ISNUMBER(FIND("|",#REF!,1)),RIGHT(#REF!,LEN(#REF!)-FIND("|",#REF!,1)-1),"")</f>
      </c>
      <c r="S58" s="3" t="s">
        <v>7</v>
      </c>
      <c r="T58" s="3" t="s">
        <v>7</v>
      </c>
      <c r="U58" s="2">
        <v>0</v>
      </c>
      <c r="V58" s="2">
        <v>0</v>
      </c>
      <c r="W58" s="2"/>
      <c r="X58" s="3" t="s">
        <v>155</v>
      </c>
      <c r="Y58" s="2"/>
      <c r="Z58" s="3"/>
      <c r="AA58" s="3"/>
      <c r="AB58" s="7" t="s">
        <v>302</v>
      </c>
      <c r="AC58" s="3" t="s">
        <v>146</v>
      </c>
      <c r="AD58" s="3" t="s">
        <v>147</v>
      </c>
      <c r="AE58" s="3" t="s">
        <v>148</v>
      </c>
      <c r="AF58" s="3" t="s">
        <v>45</v>
      </c>
      <c r="AG58" s="4"/>
      <c r="AH58" s="3"/>
      <c r="AI58" s="4"/>
      <c r="AJ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 s="8">
        <f>IF(#REF!=MAX(#REF!),"New","Old")</f>
      </c>
      <c r="AL58" s="3"/>
      <c r="AM58" s="9">
        <f>IF(OR(#REF!="",#REF!=0),"",IF(#REF!&lt;12000,"&lt;12k",IF(AND(#REF!&gt;=12000,#REF!&lt;24000),"12k to 24k",IF(AND(#REF!&gt;=24000,#REF!&lt;=36000),"24k to 36k",IF(#REF!&gt;36000,"&gt;36k","")))))</f>
      </c>
    </row>
    <row x14ac:dyDescent="0.25" r="59" customHeight="1" ht="18.75">
      <c r="A59" s="1">
        <v>1638971</v>
      </c>
      <c r="B59" s="2">
        <v>11300660</v>
      </c>
      <c r="C59" s="3" t="s">
        <v>0</v>
      </c>
      <c r="D59" s="3" t="s">
        <v>1</v>
      </c>
      <c r="E59" s="2">
        <v>2018</v>
      </c>
      <c r="F59" s="4">
        <v>43849</v>
      </c>
      <c r="G59" s="3" t="s">
        <v>2</v>
      </c>
      <c r="H59" s="4">
        <v>43851</v>
      </c>
      <c r="I59" s="4">
        <f>_xlfn.XLOOKUP(#REF!,[1]!Backup_F8_Previous_Wave[ODINO],[1]!Backup_F8_Previous_Wave[Production Date],"")</f>
      </c>
      <c r="J59" s="10">
        <f>_xlfn.XLOOKUP(#REF!,[1]!Backup_F8_Previous_Wave[ODINO],[1]!Backup_F8_Previous_Wave[Wave Date],"")</f>
      </c>
      <c r="K59" s="6">
        <f>_xlfn.XLOOKUP(#REF!,[1]!Backup_F8_Previous_Wave[ODINO],[1]!Backup_F8_Previous_Wave[Full VIN],"")</f>
      </c>
      <c r="L59" s="3" t="s">
        <v>303</v>
      </c>
      <c r="M59" s="3" t="s">
        <v>4</v>
      </c>
      <c r="N59" s="3" t="s">
        <v>304</v>
      </c>
      <c r="O59" s="3" t="s">
        <v>49</v>
      </c>
      <c r="P59" s="6">
        <f>_xlfn.XLOOKUP(#REF!,[1]!Table2[BINNING],[1]!Table2[VFG],"")</f>
      </c>
      <c r="Q59" s="6">
        <f>IF(ISNUMBER(FIND("|",#REF!,1)),LEFT(#REF!,FIND("|",#REF!,1)-2),#REF!)</f>
      </c>
      <c r="R59" s="6">
        <f>IF(ISNUMBER(FIND("|",#REF!,1)),RIGHT(#REF!,LEN(#REF!)-FIND("|",#REF!,1)-1),"")</f>
      </c>
      <c r="S59" s="3" t="s">
        <v>7</v>
      </c>
      <c r="T59" s="3" t="s">
        <v>7</v>
      </c>
      <c r="U59" s="2">
        <v>0</v>
      </c>
      <c r="V59" s="2">
        <v>0</v>
      </c>
      <c r="W59" s="2">
        <v>13500</v>
      </c>
      <c r="X59" s="3" t="s">
        <v>305</v>
      </c>
      <c r="Y59" s="2">
        <v>10</v>
      </c>
      <c r="Z59" s="3"/>
      <c r="AA59" s="3"/>
      <c r="AB59" s="7" t="s">
        <v>306</v>
      </c>
      <c r="AC59" s="3" t="s">
        <v>20</v>
      </c>
      <c r="AD59" s="3" t="s">
        <v>11</v>
      </c>
      <c r="AE59" s="3" t="s">
        <v>21</v>
      </c>
      <c r="AF59" s="3" t="s">
        <v>13</v>
      </c>
      <c r="AG59" s="4"/>
      <c r="AH59" s="3"/>
      <c r="AI59" s="4"/>
      <c r="AJ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 s="8">
        <f>IF(#REF!=MAX(#REF!),"New","Old")</f>
      </c>
      <c r="AL59" s="3"/>
      <c r="AM59" s="9">
        <f>IF(OR(#REF!="",#REF!=0),"",IF(#REF!&lt;12000,"&lt;12k",IF(AND(#REF!&gt;=12000,#REF!&lt;24000),"12k to 24k",IF(AND(#REF!&gt;=24000,#REF!&lt;=36000),"24k to 36k",IF(#REF!&gt;36000,"&gt;36k","")))))</f>
      </c>
    </row>
    <row x14ac:dyDescent="0.25" r="60" customHeight="1" ht="18.75">
      <c r="A60" s="1">
        <v>1638985</v>
      </c>
      <c r="B60" s="2">
        <v>11300670</v>
      </c>
      <c r="C60" s="3" t="s">
        <v>0</v>
      </c>
      <c r="D60" s="3" t="s">
        <v>1</v>
      </c>
      <c r="E60" s="2">
        <v>2015</v>
      </c>
      <c r="F60" s="4">
        <v>43121</v>
      </c>
      <c r="G60" s="3" t="s">
        <v>2</v>
      </c>
      <c r="H60" s="4">
        <v>43851</v>
      </c>
      <c r="I60" s="4">
        <f>_xlfn.XLOOKUP(#REF!,[1]!Backup_F8_Previous_Wave[ODINO],[1]!Backup_F8_Previous_Wave[Production Date],"")</f>
      </c>
      <c r="J60" s="10">
        <f>_xlfn.XLOOKUP(#REF!,[1]!Backup_F8_Previous_Wave[ODINO],[1]!Backup_F8_Previous_Wave[Wave Date],"")</f>
      </c>
      <c r="K60" s="6">
        <f>_xlfn.XLOOKUP(#REF!,[1]!Backup_F8_Previous_Wave[ODINO],[1]!Backup_F8_Previous_Wave[Full VIN],"")</f>
      </c>
      <c r="L60" s="3" t="s">
        <v>307</v>
      </c>
      <c r="M60" s="3" t="s">
        <v>4</v>
      </c>
      <c r="N60" s="3" t="s">
        <v>308</v>
      </c>
      <c r="O60" s="3" t="s">
        <v>309</v>
      </c>
      <c r="P60" s="6">
        <f>_xlfn.XLOOKUP(#REF!,[1]!Table2[BINNING],[1]!Table2[VFG],"")</f>
      </c>
      <c r="Q60" s="6">
        <f>IF(ISNUMBER(FIND("|",#REF!,1)),LEFT(#REF!,FIND("|",#REF!,1)-2),#REF!)</f>
      </c>
      <c r="R60" s="6">
        <f>IF(ISNUMBER(FIND("|",#REF!,1)),RIGHT(#REF!,LEN(#REF!)-FIND("|",#REF!,1)-1),"")</f>
      </c>
      <c r="S60" s="3" t="s">
        <v>7</v>
      </c>
      <c r="T60" s="3" t="s">
        <v>7</v>
      </c>
      <c r="U60" s="2">
        <v>0</v>
      </c>
      <c r="V60" s="2">
        <v>0</v>
      </c>
      <c r="W60" s="2">
        <v>10000</v>
      </c>
      <c r="X60" s="3" t="s">
        <v>112</v>
      </c>
      <c r="Y60" s="2"/>
      <c r="Z60" s="3"/>
      <c r="AA60" s="3"/>
      <c r="AB60" s="7" t="s">
        <v>310</v>
      </c>
      <c r="AC60" s="3" t="s">
        <v>20</v>
      </c>
      <c r="AD60" s="3" t="s">
        <v>11</v>
      </c>
      <c r="AE60" s="3" t="s">
        <v>21</v>
      </c>
      <c r="AF60" s="3" t="s">
        <v>13</v>
      </c>
      <c r="AG60" s="4"/>
      <c r="AH60" s="3"/>
      <c r="AI60" s="4"/>
      <c r="AJ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 s="8">
        <f>IF(#REF!=MAX(#REF!),"New","Old")</f>
      </c>
      <c r="AL60" s="3"/>
      <c r="AM60" s="9">
        <f>IF(OR(#REF!="",#REF!=0),"",IF(#REF!&lt;12000,"&lt;12k",IF(AND(#REF!&gt;=12000,#REF!&lt;24000),"12k to 24k",IF(AND(#REF!&gt;=24000,#REF!&lt;=36000),"24k to 36k",IF(#REF!&gt;36000,"&gt;36k","")))))</f>
      </c>
    </row>
    <row x14ac:dyDescent="0.25" r="61" customHeight="1" ht="18.75">
      <c r="A61" s="1">
        <v>1638991</v>
      </c>
      <c r="B61" s="2">
        <v>11300674</v>
      </c>
      <c r="C61" s="3" t="s">
        <v>0</v>
      </c>
      <c r="D61" s="3" t="s">
        <v>38</v>
      </c>
      <c r="E61" s="2">
        <v>2017</v>
      </c>
      <c r="F61" s="4">
        <v>43845</v>
      </c>
      <c r="G61" s="3" t="s">
        <v>2</v>
      </c>
      <c r="H61" s="4">
        <v>43851</v>
      </c>
      <c r="I61" s="4"/>
      <c r="J61" s="10">
        <f>_xlfn.XLOOKUP(#REF!,[1]!Backup_F8_Previous_Wave[ODINO],[1]!Backup_F8_Previous_Wave[Wave Date],"")</f>
      </c>
      <c r="K61" s="3"/>
      <c r="L61" s="3" t="s">
        <v>311</v>
      </c>
      <c r="M61" s="3" t="s">
        <v>4</v>
      </c>
      <c r="N61" s="3" t="s">
        <v>312</v>
      </c>
      <c r="O61" s="3" t="s">
        <v>313</v>
      </c>
      <c r="P61" s="6">
        <f>_xlfn.XLOOKUP(#REF!,[1]!Table2[BINNING],[1]!Table2[VFG],"")</f>
      </c>
      <c r="Q61" s="6">
        <f>IF(ISNUMBER(FIND("|",#REF!,1)),LEFT(#REF!,FIND("|",#REF!,1)-2),#REF!)</f>
      </c>
      <c r="R61" s="6">
        <f>IF(ISNUMBER(FIND("|",#REF!,1)),RIGHT(#REF!,LEN(#REF!)-FIND("|",#REF!,1)-1),"")</f>
      </c>
      <c r="S61" s="3" t="s">
        <v>7</v>
      </c>
      <c r="T61" s="3" t="s">
        <v>7</v>
      </c>
      <c r="U61" s="2">
        <v>0</v>
      </c>
      <c r="V61" s="2">
        <v>0</v>
      </c>
      <c r="W61" s="2">
        <v>40000</v>
      </c>
      <c r="X61" s="3" t="s">
        <v>112</v>
      </c>
      <c r="Y61" s="2">
        <v>0</v>
      </c>
      <c r="Z61" s="3"/>
      <c r="AA61" s="3"/>
      <c r="AB61" s="7" t="s">
        <v>314</v>
      </c>
      <c r="AC61" s="3" t="s">
        <v>44</v>
      </c>
      <c r="AD61" s="3" t="s">
        <v>44</v>
      </c>
      <c r="AE61" s="3" t="s">
        <v>44</v>
      </c>
      <c r="AF61" s="3" t="s">
        <v>45</v>
      </c>
      <c r="AG61" s="4"/>
      <c r="AH61" s="3"/>
      <c r="AI61" s="4"/>
      <c r="AJ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 s="8">
        <f>IF(#REF!=MAX(#REF!),"New","Old")</f>
      </c>
      <c r="AL61" s="3"/>
      <c r="AM61" s="9">
        <f>IF(OR(#REF!="",#REF!=0),"",IF(#REF!&lt;12000,"&lt;12k",IF(AND(#REF!&gt;=12000,#REF!&lt;24000),"12k to 24k",IF(AND(#REF!&gt;=24000,#REF!&lt;=36000),"24k to 36k",IF(#REF!&gt;36000,"&gt;36k","")))))</f>
      </c>
    </row>
    <row x14ac:dyDescent="0.25" r="62" customHeight="1" ht="18.75">
      <c r="A62" s="1">
        <v>1639083</v>
      </c>
      <c r="B62" s="2">
        <v>11300736</v>
      </c>
      <c r="C62" s="3" t="s">
        <v>0</v>
      </c>
      <c r="D62" s="3" t="s">
        <v>59</v>
      </c>
      <c r="E62" s="2">
        <v>2013</v>
      </c>
      <c r="F62" s="4">
        <v>43849</v>
      </c>
      <c r="G62" s="3" t="s">
        <v>2</v>
      </c>
      <c r="H62" s="4">
        <v>43851</v>
      </c>
      <c r="I62" s="4">
        <f>_xlfn.XLOOKUP(#REF!,[1]!Backup_F8_Previous_Wave[ODINO],[1]!Backup_F8_Previous_Wave[Production Date],"")</f>
      </c>
      <c r="J62" s="10">
        <f>_xlfn.XLOOKUP(#REF!,[1]!Backup_F8_Previous_Wave[ODINO],[1]!Backup_F8_Previous_Wave[Wave Date],"")</f>
      </c>
      <c r="K62" s="6">
        <f>_xlfn.XLOOKUP(#REF!,[1]!Backup_F8_Previous_Wave[ODINO],[1]!Backup_F8_Previous_Wave[Full VIN],"")</f>
      </c>
      <c r="L62" s="3" t="s">
        <v>315</v>
      </c>
      <c r="M62" s="3" t="s">
        <v>4</v>
      </c>
      <c r="N62" s="3" t="s">
        <v>316</v>
      </c>
      <c r="O62" s="3" t="s">
        <v>31</v>
      </c>
      <c r="P62" s="6">
        <f>_xlfn.XLOOKUP(#REF!,[1]!Table2[BINNING],[1]!Table2[VFG],"")</f>
      </c>
      <c r="Q62" s="6">
        <f>IF(ISNUMBER(FIND("|",#REF!,1)),LEFT(#REF!,FIND("|",#REF!,1)-2),#REF!)</f>
      </c>
      <c r="R62" s="6">
        <f>IF(ISNUMBER(FIND("|",#REF!,1)),RIGHT(#REF!,LEN(#REF!)-FIND("|",#REF!,1)-1),"")</f>
      </c>
      <c r="S62" s="3" t="s">
        <v>7</v>
      </c>
      <c r="T62" s="3" t="s">
        <v>7</v>
      </c>
      <c r="U62" s="2">
        <v>0</v>
      </c>
      <c r="V62" s="2">
        <v>0</v>
      </c>
      <c r="W62" s="2">
        <v>25</v>
      </c>
      <c r="X62" s="3" t="s">
        <v>317</v>
      </c>
      <c r="Y62" s="2">
        <v>3</v>
      </c>
      <c r="Z62" s="3"/>
      <c r="AA62" s="3"/>
      <c r="AB62" s="7" t="s">
        <v>318</v>
      </c>
      <c r="AC62" s="3" t="s">
        <v>65</v>
      </c>
      <c r="AD62" s="3" t="s">
        <v>84</v>
      </c>
      <c r="AE62" s="3" t="s">
        <v>319</v>
      </c>
      <c r="AF62" s="3" t="s">
        <v>68</v>
      </c>
      <c r="AG62" s="4"/>
      <c r="AH62" s="3"/>
      <c r="AI62" s="4"/>
      <c r="AJ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 s="8">
        <f>IF(#REF!=MAX(#REF!),"New","Old")</f>
      </c>
      <c r="AL62" s="3"/>
      <c r="AM62" s="9">
        <f>IF(OR(#REF!="",#REF!=0),"",IF(#REF!&lt;12000,"&lt;12k",IF(AND(#REF!&gt;=12000,#REF!&lt;24000),"12k to 24k",IF(AND(#REF!&gt;=24000,#REF!&lt;=36000),"24k to 36k",IF(#REF!&gt;36000,"&gt;36k","")))))</f>
      </c>
    </row>
    <row x14ac:dyDescent="0.25" r="63" customHeight="1" ht="18.75">
      <c r="A63" s="1">
        <v>1639087</v>
      </c>
      <c r="B63" s="2">
        <v>11300740</v>
      </c>
      <c r="C63" s="3" t="s">
        <v>0</v>
      </c>
      <c r="D63" s="3" t="s">
        <v>187</v>
      </c>
      <c r="E63" s="2">
        <v>2019</v>
      </c>
      <c r="F63" s="4">
        <v>43843</v>
      </c>
      <c r="G63" s="3" t="s">
        <v>2</v>
      </c>
      <c r="H63" s="4">
        <v>43851</v>
      </c>
      <c r="I63" s="4"/>
      <c r="J63" s="10">
        <f>_xlfn.XLOOKUP(#REF!,[1]!Backup_F8_Previous_Wave[ODINO],[1]!Backup_F8_Previous_Wave[Wave Date],"")</f>
      </c>
      <c r="K63" s="3"/>
      <c r="L63" s="3" t="s">
        <v>320</v>
      </c>
      <c r="M63" s="3" t="s">
        <v>4</v>
      </c>
      <c r="N63" s="3" t="s">
        <v>321</v>
      </c>
      <c r="O63" s="3" t="s">
        <v>105</v>
      </c>
      <c r="P63" s="6">
        <f>_xlfn.XLOOKUP(#REF!,[1]!Table2[BINNING],[1]!Table2[VFG],"")</f>
      </c>
      <c r="Q63" s="6">
        <f>IF(ISNUMBER(FIND("|",#REF!,1)),LEFT(#REF!,FIND("|",#REF!,1)-2),#REF!)</f>
      </c>
      <c r="R63" s="6">
        <f>IF(ISNUMBER(FIND("|",#REF!,1)),RIGHT(#REF!,LEN(#REF!)-FIND("|",#REF!,1)-1),"")</f>
      </c>
      <c r="S63" s="3" t="s">
        <v>7</v>
      </c>
      <c r="T63" s="3" t="s">
        <v>7</v>
      </c>
      <c r="U63" s="2">
        <v>0</v>
      </c>
      <c r="V63" s="2">
        <v>0</v>
      </c>
      <c r="W63" s="2"/>
      <c r="X63" s="3" t="s">
        <v>139</v>
      </c>
      <c r="Y63" s="2">
        <v>45</v>
      </c>
      <c r="Z63" s="3"/>
      <c r="AA63" s="3"/>
      <c r="AB63" s="7" t="s">
        <v>322</v>
      </c>
      <c r="AC63" s="3" t="s">
        <v>44</v>
      </c>
      <c r="AD63" s="3" t="s">
        <v>44</v>
      </c>
      <c r="AE63" s="3" t="s">
        <v>44</v>
      </c>
      <c r="AF63" s="3" t="s">
        <v>141</v>
      </c>
      <c r="AG63" s="4"/>
      <c r="AH63" s="3"/>
      <c r="AI63" s="4"/>
      <c r="AJ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 s="8">
        <f>IF(#REF!=MAX(#REF!),"New","Old")</f>
      </c>
      <c r="AL63" s="3"/>
      <c r="AM63" s="9">
        <f>IF(OR(#REF!="",#REF!=0),"",IF(#REF!&lt;12000,"&lt;12k",IF(AND(#REF!&gt;=12000,#REF!&lt;24000),"12k to 24k",IF(AND(#REF!&gt;=24000,#REF!&lt;=36000),"24k to 36k",IF(#REF!&gt;36000,"&gt;36k","")))))</f>
      </c>
    </row>
    <row x14ac:dyDescent="0.25" r="64" customHeight="1" ht="18.75">
      <c r="A64" s="1">
        <v>1639151</v>
      </c>
      <c r="B64" s="2">
        <v>11300790</v>
      </c>
      <c r="C64" s="3" t="s">
        <v>0</v>
      </c>
      <c r="D64" s="3" t="s">
        <v>1</v>
      </c>
      <c r="E64" s="2">
        <v>2014</v>
      </c>
      <c r="F64" s="4">
        <v>43841</v>
      </c>
      <c r="G64" s="3" t="s">
        <v>2</v>
      </c>
      <c r="H64" s="4">
        <v>43851</v>
      </c>
      <c r="I64" s="4"/>
      <c r="J64" s="10">
        <f>_xlfn.XLOOKUP(#REF!,[1]!Backup_F8_Previous_Wave[ODINO],[1]!Backup_F8_Previous_Wave[Wave Date],"")</f>
      </c>
      <c r="K64" s="3"/>
      <c r="L64" s="3" t="s">
        <v>323</v>
      </c>
      <c r="M64" s="3" t="s">
        <v>4</v>
      </c>
      <c r="N64" s="3" t="s">
        <v>324</v>
      </c>
      <c r="O64" s="3" t="s">
        <v>6</v>
      </c>
      <c r="P64" s="6">
        <f>_xlfn.XLOOKUP(#REF!,[1]!Table2[BINNING],[1]!Table2[VFG],"")</f>
      </c>
      <c r="Q64" s="6">
        <f>IF(ISNUMBER(FIND("|",#REF!,1)),LEFT(#REF!,FIND("|",#REF!,1)-2),#REF!)</f>
      </c>
      <c r="R64" s="6">
        <f>IF(ISNUMBER(FIND("|",#REF!,1)),RIGHT(#REF!,LEN(#REF!)-FIND("|",#REF!,1)-1),"")</f>
      </c>
      <c r="S64" s="3" t="s">
        <v>7</v>
      </c>
      <c r="T64" s="3" t="s">
        <v>7</v>
      </c>
      <c r="U64" s="2">
        <v>0</v>
      </c>
      <c r="V64" s="2">
        <v>0</v>
      </c>
      <c r="W64" s="2">
        <v>70900</v>
      </c>
      <c r="X64" s="3" t="s">
        <v>106</v>
      </c>
      <c r="Y64" s="2">
        <v>2</v>
      </c>
      <c r="Z64" s="3"/>
      <c r="AA64" s="3"/>
      <c r="AB64" s="7" t="s">
        <v>325</v>
      </c>
      <c r="AC64" s="3" t="s">
        <v>44</v>
      </c>
      <c r="AD64" s="3" t="s">
        <v>44</v>
      </c>
      <c r="AE64" s="3" t="s">
        <v>44</v>
      </c>
      <c r="AF64" s="3" t="s">
        <v>13</v>
      </c>
      <c r="AG64" s="4"/>
      <c r="AH64" s="3"/>
      <c r="AI64" s="4"/>
      <c r="AJ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 s="8">
        <f>IF(#REF!=MAX(#REF!),"New","Old")</f>
      </c>
      <c r="AL64" s="3"/>
      <c r="AM64" s="9">
        <f>IF(OR(#REF!="",#REF!=0),"",IF(#REF!&lt;12000,"&lt;12k",IF(AND(#REF!&gt;=12000,#REF!&lt;24000),"12k to 24k",IF(AND(#REF!&gt;=24000,#REF!&lt;=36000),"24k to 36k",IF(#REF!&gt;36000,"&gt;36k","")))))</f>
      </c>
    </row>
    <row x14ac:dyDescent="0.25" r="65" customHeight="1" ht="18.75">
      <c r="A65" s="1">
        <v>1639171</v>
      </c>
      <c r="B65" s="2">
        <v>11300804</v>
      </c>
      <c r="C65" s="3" t="s">
        <v>0</v>
      </c>
      <c r="D65" s="3" t="s">
        <v>38</v>
      </c>
      <c r="E65" s="2">
        <v>2011</v>
      </c>
      <c r="F65" s="4">
        <v>43778</v>
      </c>
      <c r="G65" s="3" t="s">
        <v>14</v>
      </c>
      <c r="H65" s="4">
        <v>43851</v>
      </c>
      <c r="I65" s="4">
        <f>_xlfn.XLOOKUP(#REF!,[1]!Backup_F8_Previous_Wave[ODINO],[1]!Backup_F8_Previous_Wave[Production Date],"")</f>
      </c>
      <c r="J65" s="10">
        <f>_xlfn.XLOOKUP(#REF!,[1]!Backup_F8_Previous_Wave[ODINO],[1]!Backup_F8_Previous_Wave[Wave Date],"")</f>
      </c>
      <c r="K65" s="6">
        <f>_xlfn.XLOOKUP(#REF!,[1]!Backup_F8_Previous_Wave[ODINO],[1]!Backup_F8_Previous_Wave[Full VIN],"")</f>
      </c>
      <c r="L65" s="3" t="s">
        <v>326</v>
      </c>
      <c r="M65" s="3" t="s">
        <v>4</v>
      </c>
      <c r="N65" s="3" t="s">
        <v>327</v>
      </c>
      <c r="O65" s="3" t="s">
        <v>328</v>
      </c>
      <c r="P65" s="6">
        <f>_xlfn.XLOOKUP(#REF!,[1]!Table2[BINNING],[1]!Table2[VFG],"")</f>
      </c>
      <c r="Q65" s="6">
        <f>IF(ISNUMBER(FIND("|",#REF!,1)),LEFT(#REF!,FIND("|",#REF!,1)-2),#REF!)</f>
      </c>
      <c r="R65" s="6">
        <f>IF(ISNUMBER(FIND("|",#REF!,1)),RIGHT(#REF!,LEN(#REF!)-FIND("|",#REF!,1)-1),"")</f>
      </c>
      <c r="S65" s="3" t="s">
        <v>7</v>
      </c>
      <c r="T65" s="3" t="s">
        <v>7</v>
      </c>
      <c r="U65" s="2">
        <v>0</v>
      </c>
      <c r="V65" s="2">
        <v>0</v>
      </c>
      <c r="W65" s="2">
        <v>172451</v>
      </c>
      <c r="X65" s="3" t="s">
        <v>24</v>
      </c>
      <c r="Y65" s="2">
        <v>5</v>
      </c>
      <c r="Z65" s="3"/>
      <c r="AA65" s="3"/>
      <c r="AB65" s="7" t="s">
        <v>329</v>
      </c>
      <c r="AC65" s="3" t="s">
        <v>146</v>
      </c>
      <c r="AD65" s="3" t="s">
        <v>147</v>
      </c>
      <c r="AE65" s="3" t="s">
        <v>148</v>
      </c>
      <c r="AF65" s="3" t="s">
        <v>45</v>
      </c>
      <c r="AG65" s="4"/>
      <c r="AH65" s="3"/>
      <c r="AI65" s="4"/>
      <c r="AJ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 s="8">
        <f>IF(#REF!=MAX(#REF!),"New","Old")</f>
      </c>
      <c r="AL65" s="3"/>
      <c r="AM65" s="9">
        <f>IF(OR(#REF!="",#REF!=0),"",IF(#REF!&lt;12000,"&lt;12k",IF(AND(#REF!&gt;=12000,#REF!&lt;24000),"12k to 24k",IF(AND(#REF!&gt;=24000,#REF!&lt;=36000),"24k to 36k",IF(#REF!&gt;36000,"&gt;36k","")))))</f>
      </c>
    </row>
    <row x14ac:dyDescent="0.25" r="66" customHeight="1" ht="18.75">
      <c r="A66" s="1">
        <v>1639290</v>
      </c>
      <c r="B66" s="2">
        <v>11300900</v>
      </c>
      <c r="C66" s="3" t="s">
        <v>0</v>
      </c>
      <c r="D66" s="3" t="s">
        <v>38</v>
      </c>
      <c r="E66" s="2">
        <v>2011</v>
      </c>
      <c r="F66" s="4">
        <v>43778</v>
      </c>
      <c r="G66" s="3" t="s">
        <v>14</v>
      </c>
      <c r="H66" s="4">
        <v>43851</v>
      </c>
      <c r="I66" s="4">
        <f>_xlfn.XLOOKUP(#REF!,[1]!Backup_F8_Previous_Wave[ODINO],[1]!Backup_F8_Previous_Wave[Production Date],"")</f>
      </c>
      <c r="J66" s="10">
        <f>_xlfn.XLOOKUP(#REF!,[1]!Backup_F8_Previous_Wave[ODINO],[1]!Backup_F8_Previous_Wave[Wave Date],"")</f>
      </c>
      <c r="K66" s="6">
        <f>_xlfn.XLOOKUP(#REF!,[1]!Backup_F8_Previous_Wave[ODINO],[1]!Backup_F8_Previous_Wave[Full VIN],"")</f>
      </c>
      <c r="L66" s="3" t="s">
        <v>330</v>
      </c>
      <c r="M66" s="3" t="s">
        <v>4</v>
      </c>
      <c r="N66" s="3" t="s">
        <v>331</v>
      </c>
      <c r="O66" s="3" t="s">
        <v>144</v>
      </c>
      <c r="P66" s="6">
        <f>_xlfn.XLOOKUP(#REF!,[1]!Table2[BINNING],[1]!Table2[VFG],"")</f>
      </c>
      <c r="Q66" s="6">
        <f>IF(ISNUMBER(FIND("|",#REF!,1)),LEFT(#REF!,FIND("|",#REF!,1)-2),#REF!)</f>
      </c>
      <c r="R66" s="6">
        <f>IF(ISNUMBER(FIND("|",#REF!,1)),RIGHT(#REF!,LEN(#REF!)-FIND("|",#REF!,1)-1),"")</f>
      </c>
      <c r="S66" s="3" t="s">
        <v>7</v>
      </c>
      <c r="T66" s="3" t="s">
        <v>7</v>
      </c>
      <c r="U66" s="2">
        <v>0</v>
      </c>
      <c r="V66" s="2">
        <v>0</v>
      </c>
      <c r="W66" s="2"/>
      <c r="X66" s="3" t="s">
        <v>72</v>
      </c>
      <c r="Y66" s="2"/>
      <c r="Z66" s="3"/>
      <c r="AA66" s="3"/>
      <c r="AB66" s="7" t="s">
        <v>332</v>
      </c>
      <c r="AC66" s="3" t="s">
        <v>146</v>
      </c>
      <c r="AD66" s="3" t="s">
        <v>147</v>
      </c>
      <c r="AE66" s="3" t="s">
        <v>148</v>
      </c>
      <c r="AF66" s="3" t="s">
        <v>45</v>
      </c>
      <c r="AG66" s="4"/>
      <c r="AH66" s="3"/>
      <c r="AI66" s="4"/>
      <c r="AJ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 s="8">
        <f>IF(#REF!=MAX(#REF!),"New","Old")</f>
      </c>
      <c r="AL66" s="3"/>
      <c r="AM66" s="9">
        <f>IF(OR(#REF!="",#REF!=0),"",IF(#REF!&lt;12000,"&lt;12k",IF(AND(#REF!&gt;=12000,#REF!&lt;24000),"12k to 24k",IF(AND(#REF!&gt;=24000,#REF!&lt;=36000),"24k to 36k",IF(#REF!&gt;36000,"&gt;36k","")))))</f>
      </c>
    </row>
    <row x14ac:dyDescent="0.25" r="67" customHeight="1" ht="18.75">
      <c r="A67" s="1">
        <v>1639377</v>
      </c>
      <c r="B67" s="2">
        <v>11301014</v>
      </c>
      <c r="C67" s="3" t="s">
        <v>0</v>
      </c>
      <c r="D67" s="3" t="s">
        <v>187</v>
      </c>
      <c r="E67" s="2">
        <v>2019</v>
      </c>
      <c r="F67" s="4">
        <v>43798</v>
      </c>
      <c r="G67" s="3" t="s">
        <v>14</v>
      </c>
      <c r="H67" s="4">
        <v>43852</v>
      </c>
      <c r="I67" s="4"/>
      <c r="J67" s="10">
        <f>_xlfn.XLOOKUP(#REF!,[1]!Backup_F8_Previous_Wave[ODINO],[1]!Backup_F8_Previous_Wave[Wave Date],"")</f>
      </c>
      <c r="K67" s="3"/>
      <c r="L67" s="3" t="s">
        <v>333</v>
      </c>
      <c r="M67" s="3" t="s">
        <v>4</v>
      </c>
      <c r="N67" s="3" t="s">
        <v>334</v>
      </c>
      <c r="O67" s="3" t="s">
        <v>335</v>
      </c>
      <c r="P67" s="6">
        <f>_xlfn.XLOOKUP(#REF!,[1]!Table2[BINNING],[1]!Table2[VFG],"")</f>
      </c>
      <c r="Q67" s="6">
        <f>IF(ISNUMBER(FIND("|",#REF!,1)),LEFT(#REF!,FIND("|",#REF!,1)-2),#REF!)</f>
      </c>
      <c r="R67" s="6">
        <f>IF(ISNUMBER(FIND("|",#REF!,1)),RIGHT(#REF!,LEN(#REF!)-FIND("|",#REF!,1)-1),"")</f>
      </c>
      <c r="S67" s="3" t="s">
        <v>7</v>
      </c>
      <c r="T67" s="3" t="s">
        <v>7</v>
      </c>
      <c r="U67" s="2">
        <v>0</v>
      </c>
      <c r="V67" s="2">
        <v>0</v>
      </c>
      <c r="W67" s="2">
        <v>5400</v>
      </c>
      <c r="X67" s="3" t="s">
        <v>106</v>
      </c>
      <c r="Y67" s="2">
        <v>45</v>
      </c>
      <c r="Z67" s="3"/>
      <c r="AA67" s="3"/>
      <c r="AB67" s="7" t="s">
        <v>336</v>
      </c>
      <c r="AC67" s="3" t="s">
        <v>44</v>
      </c>
      <c r="AD67" s="3" t="s">
        <v>44</v>
      </c>
      <c r="AE67" s="3" t="s">
        <v>44</v>
      </c>
      <c r="AF67" s="3" t="s">
        <v>141</v>
      </c>
      <c r="AG67" s="4"/>
      <c r="AH67" s="3"/>
      <c r="AI67" s="4"/>
      <c r="AJ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 s="8">
        <f>IF(#REF!=MAX(#REF!),"New","Old")</f>
      </c>
      <c r="AL67" s="3"/>
      <c r="AM67" s="9">
        <f>IF(OR(#REF!="",#REF!=0),"",IF(#REF!&lt;12000,"&lt;12k",IF(AND(#REF!&gt;=12000,#REF!&lt;24000),"12k to 24k",IF(AND(#REF!&gt;=24000,#REF!&lt;=36000),"24k to 36k",IF(#REF!&gt;36000,"&gt;36k","")))))</f>
      </c>
    </row>
    <row x14ac:dyDescent="0.25" r="68" customHeight="1" ht="18.75">
      <c r="A68" s="1">
        <v>1639483</v>
      </c>
      <c r="B68" s="2">
        <v>11301090</v>
      </c>
      <c r="C68" s="3" t="s">
        <v>0</v>
      </c>
      <c r="D68" s="3" t="s">
        <v>136</v>
      </c>
      <c r="E68" s="2">
        <v>2018</v>
      </c>
      <c r="F68" s="4">
        <v>43801</v>
      </c>
      <c r="G68" s="3" t="s">
        <v>14</v>
      </c>
      <c r="H68" s="4">
        <v>43852</v>
      </c>
      <c r="I68" s="4">
        <f>_xlfn.XLOOKUP(#REF!,[1]!Backup_F8_Previous_Wave[ODINO],[1]!Backup_F8_Previous_Wave[Production Date],"")</f>
      </c>
      <c r="J68" s="10">
        <f>_xlfn.XLOOKUP(#REF!,[1]!Backup_F8_Previous_Wave[ODINO],[1]!Backup_F8_Previous_Wave[Wave Date],"")</f>
      </c>
      <c r="K68" s="6">
        <f>_xlfn.XLOOKUP(#REF!,[1]!Backup_F8_Previous_Wave[ODINO],[1]!Backup_F8_Previous_Wave[Full VIN],"")</f>
      </c>
      <c r="L68" s="3" t="s">
        <v>337</v>
      </c>
      <c r="M68" s="3" t="s">
        <v>4</v>
      </c>
      <c r="N68" s="3" t="s">
        <v>338</v>
      </c>
      <c r="O68" s="3" t="s">
        <v>49</v>
      </c>
      <c r="P68" s="6">
        <f>_xlfn.XLOOKUP(#REF!,[1]!Table2[BINNING],[1]!Table2[VFG],"")</f>
      </c>
      <c r="Q68" s="6">
        <f>IF(ISNUMBER(FIND("|",#REF!,1)),LEFT(#REF!,FIND("|",#REF!,1)-2),#REF!)</f>
      </c>
      <c r="R68" s="6">
        <f>IF(ISNUMBER(FIND("|",#REF!,1)),RIGHT(#REF!,LEN(#REF!)-FIND("|",#REF!,1)-1),"")</f>
      </c>
      <c r="S68" s="3" t="s">
        <v>7</v>
      </c>
      <c r="T68" s="3" t="s">
        <v>7</v>
      </c>
      <c r="U68" s="2">
        <v>0</v>
      </c>
      <c r="V68" s="2">
        <v>0</v>
      </c>
      <c r="W68" s="2">
        <v>29000</v>
      </c>
      <c r="X68" s="3" t="s">
        <v>339</v>
      </c>
      <c r="Y68" s="2">
        <v>0</v>
      </c>
      <c r="Z68" s="3"/>
      <c r="AA68" s="3"/>
      <c r="AB68" s="7" t="s">
        <v>340</v>
      </c>
      <c r="AC68" s="3" t="s">
        <v>341</v>
      </c>
      <c r="AD68" s="3" t="s">
        <v>342</v>
      </c>
      <c r="AE68" s="3" t="s">
        <v>343</v>
      </c>
      <c r="AF68" s="3" t="s">
        <v>141</v>
      </c>
      <c r="AG68" s="4"/>
      <c r="AH68" s="3"/>
      <c r="AI68" s="4"/>
      <c r="AJ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 s="8">
        <f>IF(#REF!=MAX(#REF!),"New","Old")</f>
      </c>
      <c r="AL68" s="3"/>
      <c r="AM68" s="9">
        <f>IF(OR(#REF!="",#REF!=0),"",IF(#REF!&lt;12000,"&lt;12k",IF(AND(#REF!&gt;=12000,#REF!&lt;24000),"12k to 24k",IF(AND(#REF!&gt;=24000,#REF!&lt;=36000),"24k to 36k",IF(#REF!&gt;36000,"&gt;36k","")))))</f>
      </c>
    </row>
    <row x14ac:dyDescent="0.25" r="69" customHeight="1" ht="18.75">
      <c r="A69" s="1">
        <v>1639500</v>
      </c>
      <c r="B69" s="2">
        <v>11301105</v>
      </c>
      <c r="C69" s="3" t="s">
        <v>0</v>
      </c>
      <c r="D69" s="3" t="s">
        <v>38</v>
      </c>
      <c r="E69" s="2">
        <v>2011</v>
      </c>
      <c r="F69" s="4">
        <v>43733</v>
      </c>
      <c r="G69" s="3" t="s">
        <v>39</v>
      </c>
      <c r="H69" s="4">
        <v>43852</v>
      </c>
      <c r="I69" s="4">
        <f>_xlfn.XLOOKUP(#REF!,[1]!Backup_F8_Previous_Wave[ODINO],[1]!Backup_F8_Previous_Wave[Production Date],"")</f>
      </c>
      <c r="J69" s="10">
        <f>_xlfn.XLOOKUP(#REF!,[1]!Backup_F8_Previous_Wave[ODINO],[1]!Backup_F8_Previous_Wave[Wave Date],"")</f>
      </c>
      <c r="K69" s="6">
        <f>_xlfn.XLOOKUP(#REF!,[1]!Backup_F8_Previous_Wave[ODINO],[1]!Backup_F8_Previous_Wave[Full VIN],"")</f>
      </c>
      <c r="L69" s="3" t="s">
        <v>344</v>
      </c>
      <c r="M69" s="3" t="s">
        <v>4</v>
      </c>
      <c r="N69" s="3" t="s">
        <v>345</v>
      </c>
      <c r="O69" s="3" t="s">
        <v>62</v>
      </c>
      <c r="P69" s="6">
        <f>_xlfn.XLOOKUP(#REF!,[1]!Table2[BINNING],[1]!Table2[VFG],"")</f>
      </c>
      <c r="Q69" s="6">
        <f>IF(ISNUMBER(FIND("|",#REF!,1)),LEFT(#REF!,FIND("|",#REF!,1)-2),#REF!)</f>
      </c>
      <c r="R69" s="6">
        <f>IF(ISNUMBER(FIND("|",#REF!,1)),RIGHT(#REF!,LEN(#REF!)-FIND("|",#REF!,1)-1),"")</f>
      </c>
      <c r="S69" s="3" t="s">
        <v>7</v>
      </c>
      <c r="T69" s="3" t="s">
        <v>7</v>
      </c>
      <c r="U69" s="2">
        <v>0</v>
      </c>
      <c r="V69" s="2">
        <v>0</v>
      </c>
      <c r="W69" s="2">
        <v>71000</v>
      </c>
      <c r="X69" s="3" t="s">
        <v>72</v>
      </c>
      <c r="Y69" s="2"/>
      <c r="Z69" s="3"/>
      <c r="AA69" s="3"/>
      <c r="AB69" s="7" t="s">
        <v>346</v>
      </c>
      <c r="AC69" s="3" t="s">
        <v>146</v>
      </c>
      <c r="AD69" s="3" t="s">
        <v>147</v>
      </c>
      <c r="AE69" s="3" t="s">
        <v>148</v>
      </c>
      <c r="AF69" s="3" t="s">
        <v>45</v>
      </c>
      <c r="AG69" s="4"/>
      <c r="AH69" s="3"/>
      <c r="AI69" s="4"/>
      <c r="AJ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 s="8">
        <f>IF(#REF!=MAX(#REF!),"New","Old")</f>
      </c>
      <c r="AL69" s="3"/>
      <c r="AM69" s="9">
        <f>IF(OR(#REF!="",#REF!=0),"",IF(#REF!&lt;12000,"&lt;12k",IF(AND(#REF!&gt;=12000,#REF!&lt;24000),"12k to 24k",IF(AND(#REF!&gt;=24000,#REF!&lt;=36000),"24k to 36k",IF(#REF!&gt;36000,"&gt;36k","")))))</f>
      </c>
    </row>
    <row x14ac:dyDescent="0.25" r="70" customHeight="1" ht="18.75">
      <c r="A70" s="1">
        <v>1639510</v>
      </c>
      <c r="B70" s="2">
        <v>11301086</v>
      </c>
      <c r="C70" s="3" t="s">
        <v>0</v>
      </c>
      <c r="D70" s="3" t="s">
        <v>136</v>
      </c>
      <c r="E70" s="2">
        <v>2018</v>
      </c>
      <c r="F70" s="4">
        <v>43801</v>
      </c>
      <c r="G70" s="3" t="s">
        <v>14</v>
      </c>
      <c r="H70" s="4">
        <v>43852</v>
      </c>
      <c r="I70" s="4">
        <f>_xlfn.XLOOKUP(#REF!,[1]!Backup_F8_Previous_Wave[ODINO],[1]!Backup_F8_Previous_Wave[Production Date],"")</f>
      </c>
      <c r="J70" s="10">
        <f>_xlfn.XLOOKUP(#REF!,[1]!Backup_F8_Previous_Wave[ODINO],[1]!Backup_F8_Previous_Wave[Wave Date],"")</f>
      </c>
      <c r="K70" s="6">
        <f>_xlfn.XLOOKUP(#REF!,[1]!Backup_F8_Previous_Wave[ODINO],[1]!Backup_F8_Previous_Wave[Full VIN],"")</f>
      </c>
      <c r="L70" s="3" t="s">
        <v>337</v>
      </c>
      <c r="M70" s="3" t="s">
        <v>4</v>
      </c>
      <c r="N70" s="3" t="s">
        <v>347</v>
      </c>
      <c r="O70" s="3" t="s">
        <v>49</v>
      </c>
      <c r="P70" s="6">
        <f>_xlfn.XLOOKUP(#REF!,[1]!Table2[BINNING],[1]!Table2[VFG],"")</f>
      </c>
      <c r="Q70" s="6">
        <f>IF(ISNUMBER(FIND("|",#REF!,1)),LEFT(#REF!,FIND("|",#REF!,1)-2),#REF!)</f>
      </c>
      <c r="R70" s="6">
        <f>IF(ISNUMBER(FIND("|",#REF!,1)),RIGHT(#REF!,LEN(#REF!)-FIND("|",#REF!,1)-1),"")</f>
      </c>
      <c r="S70" s="3" t="s">
        <v>7</v>
      </c>
      <c r="T70" s="3" t="s">
        <v>7</v>
      </c>
      <c r="U70" s="2">
        <v>0</v>
      </c>
      <c r="V70" s="2">
        <v>0</v>
      </c>
      <c r="W70" s="2">
        <v>29000</v>
      </c>
      <c r="X70" s="3" t="s">
        <v>339</v>
      </c>
      <c r="Y70" s="2">
        <v>0</v>
      </c>
      <c r="Z70" s="3"/>
      <c r="AA70" s="3"/>
      <c r="AB70" s="7" t="s">
        <v>348</v>
      </c>
      <c r="AC70" s="3" t="s">
        <v>341</v>
      </c>
      <c r="AD70" s="3" t="s">
        <v>342</v>
      </c>
      <c r="AE70" s="3" t="s">
        <v>343</v>
      </c>
      <c r="AF70" s="3" t="s">
        <v>141</v>
      </c>
      <c r="AG70" s="4"/>
      <c r="AH70" s="3"/>
      <c r="AI70" s="4"/>
      <c r="AJ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 s="8">
        <f>IF(#REF!=MAX(#REF!),"New","Old")</f>
      </c>
      <c r="AL70" s="3"/>
      <c r="AM70" s="9">
        <f>IF(OR(#REF!="",#REF!=0),"",IF(#REF!&lt;12000,"&lt;12k",IF(AND(#REF!&gt;=12000,#REF!&lt;24000),"12k to 24k",IF(AND(#REF!&gt;=24000,#REF!&lt;=36000),"24k to 36k",IF(#REF!&gt;36000,"&gt;36k","")))))</f>
      </c>
    </row>
    <row x14ac:dyDescent="0.25" r="71" customHeight="1" ht="18.75">
      <c r="A71" s="1">
        <v>1639556</v>
      </c>
      <c r="B71" s="2">
        <v>11301140</v>
      </c>
      <c r="C71" s="3" t="s">
        <v>0</v>
      </c>
      <c r="D71" s="3" t="s">
        <v>38</v>
      </c>
      <c r="E71" s="2">
        <v>2014</v>
      </c>
      <c r="F71" s="4">
        <v>43836</v>
      </c>
      <c r="G71" s="3" t="s">
        <v>2</v>
      </c>
      <c r="H71" s="4">
        <v>43852</v>
      </c>
      <c r="I71" s="4">
        <f>_xlfn.XLOOKUP(#REF!,[1]!Backup_F8_Previous_Wave[ODINO],[1]!Backup_F8_Previous_Wave[Production Date],"")</f>
      </c>
      <c r="J71" s="10">
        <f>_xlfn.XLOOKUP(#REF!,[1]!Backup_F8_Previous_Wave[ODINO],[1]!Backup_F8_Previous_Wave[Wave Date],"")</f>
      </c>
      <c r="K71" s="6">
        <f>_xlfn.XLOOKUP(#REF!,[1]!Backup_F8_Previous_Wave[ODINO],[1]!Backup_F8_Previous_Wave[Full VIN],"")</f>
      </c>
      <c r="L71" s="3" t="s">
        <v>349</v>
      </c>
      <c r="M71" s="3" t="s">
        <v>4</v>
      </c>
      <c r="N71" s="3" t="s">
        <v>350</v>
      </c>
      <c r="O71" s="3" t="s">
        <v>144</v>
      </c>
      <c r="P71" s="6">
        <f>_xlfn.XLOOKUP(#REF!,[1]!Table2[BINNING],[1]!Table2[VFG],"")</f>
      </c>
      <c r="Q71" s="6">
        <f>IF(ISNUMBER(FIND("|",#REF!,1)),LEFT(#REF!,FIND("|",#REF!,1)-2),#REF!)</f>
      </c>
      <c r="R71" s="6">
        <f>IF(ISNUMBER(FIND("|",#REF!,1)),RIGHT(#REF!,LEN(#REF!)-FIND("|",#REF!,1)-1),"")</f>
      </c>
      <c r="S71" s="3" t="s">
        <v>7</v>
      </c>
      <c r="T71" s="3" t="s">
        <v>7</v>
      </c>
      <c r="U71" s="2">
        <v>0</v>
      </c>
      <c r="V71" s="2">
        <v>0</v>
      </c>
      <c r="W71" s="2">
        <v>41000</v>
      </c>
      <c r="X71" s="3" t="s">
        <v>229</v>
      </c>
      <c r="Y71" s="2">
        <v>55</v>
      </c>
      <c r="Z71" s="3"/>
      <c r="AA71" s="3"/>
      <c r="AB71" s="7" t="s">
        <v>351</v>
      </c>
      <c r="AC71" s="3" t="s">
        <v>146</v>
      </c>
      <c r="AD71" s="3" t="s">
        <v>147</v>
      </c>
      <c r="AE71" s="3" t="s">
        <v>148</v>
      </c>
      <c r="AF71" s="3" t="s">
        <v>45</v>
      </c>
      <c r="AG71" s="4"/>
      <c r="AH71" s="3"/>
      <c r="AI71" s="4"/>
      <c r="AJ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 s="8">
        <f>IF(#REF!=MAX(#REF!),"New","Old")</f>
      </c>
      <c r="AL71" s="3"/>
      <c r="AM71" s="9">
        <f>IF(OR(#REF!="",#REF!=0),"",IF(#REF!&lt;12000,"&lt;12k",IF(AND(#REF!&gt;=12000,#REF!&lt;24000),"12k to 24k",IF(AND(#REF!&gt;=24000,#REF!&lt;=36000),"24k to 36k",IF(#REF!&gt;36000,"&gt;36k","")))))</f>
      </c>
    </row>
    <row x14ac:dyDescent="0.25" r="72" customHeight="1" ht="18.75">
      <c r="A72" s="1">
        <v>1639638</v>
      </c>
      <c r="B72" s="2">
        <v>11301203</v>
      </c>
      <c r="C72" s="3" t="s">
        <v>0</v>
      </c>
      <c r="D72" s="3" t="s">
        <v>96</v>
      </c>
      <c r="E72" s="2">
        <v>2013</v>
      </c>
      <c r="F72" s="4">
        <v>43194</v>
      </c>
      <c r="G72" s="3" t="s">
        <v>108</v>
      </c>
      <c r="H72" s="4">
        <v>43852</v>
      </c>
      <c r="I72" s="4"/>
      <c r="J72" s="10">
        <f>_xlfn.XLOOKUP(#REF!,[1]!Backup_F8_Previous_Wave[ODINO],[1]!Backup_F8_Previous_Wave[Wave Date],"")</f>
      </c>
      <c r="K72" s="3"/>
      <c r="L72" s="3" t="s">
        <v>352</v>
      </c>
      <c r="M72" s="3" t="s">
        <v>4</v>
      </c>
      <c r="N72" s="3" t="s">
        <v>353</v>
      </c>
      <c r="O72" s="3" t="s">
        <v>354</v>
      </c>
      <c r="P72" s="6">
        <f>_xlfn.XLOOKUP(#REF!,[1]!Table2[BINNING],[1]!Table2[VFG],"")</f>
      </c>
      <c r="Q72" s="6">
        <f>IF(ISNUMBER(FIND("|",#REF!,1)),LEFT(#REF!,FIND("|",#REF!,1)-2),#REF!)</f>
      </c>
      <c r="R72" s="6">
        <f>IF(ISNUMBER(FIND("|",#REF!,1)),RIGHT(#REF!,LEN(#REF!)-FIND("|",#REF!,1)-1),"")</f>
      </c>
      <c r="S72" s="3" t="s">
        <v>7</v>
      </c>
      <c r="T72" s="3" t="s">
        <v>7</v>
      </c>
      <c r="U72" s="2">
        <v>0</v>
      </c>
      <c r="V72" s="2">
        <v>0</v>
      </c>
      <c r="W72" s="2">
        <v>75000</v>
      </c>
      <c r="X72" s="3" t="s">
        <v>24</v>
      </c>
      <c r="Y72" s="2"/>
      <c r="Z72" s="3"/>
      <c r="AA72" s="3"/>
      <c r="AB72" s="7" t="s">
        <v>355</v>
      </c>
      <c r="AC72" s="3" t="s">
        <v>44</v>
      </c>
      <c r="AD72" s="3" t="s">
        <v>44</v>
      </c>
      <c r="AE72" s="3" t="s">
        <v>44</v>
      </c>
      <c r="AF72" s="3" t="s">
        <v>102</v>
      </c>
      <c r="AG72" s="4"/>
      <c r="AH72" s="3"/>
      <c r="AI72" s="4"/>
      <c r="AJ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 s="8">
        <f>IF(#REF!=MAX(#REF!),"New","Old")</f>
      </c>
      <c r="AL72" s="3"/>
      <c r="AM72" s="9">
        <f>IF(OR(#REF!="",#REF!=0),"",IF(#REF!&lt;12000,"&lt;12k",IF(AND(#REF!&gt;=12000,#REF!&lt;24000),"12k to 24k",IF(AND(#REF!&gt;=24000,#REF!&lt;=36000),"24k to 36k",IF(#REF!&gt;36000,"&gt;36k","")))))</f>
      </c>
    </row>
    <row x14ac:dyDescent="0.25" r="73" customHeight="1" ht="18.75">
      <c r="A73" s="1">
        <v>1639642</v>
      </c>
      <c r="B73" s="2">
        <v>11301207</v>
      </c>
      <c r="C73" s="3" t="s">
        <v>0</v>
      </c>
      <c r="D73" s="3" t="s">
        <v>96</v>
      </c>
      <c r="E73" s="2">
        <v>2013</v>
      </c>
      <c r="F73" s="4">
        <v>43799</v>
      </c>
      <c r="G73" s="3" t="s">
        <v>14</v>
      </c>
      <c r="H73" s="4">
        <v>43852</v>
      </c>
      <c r="I73" s="4"/>
      <c r="J73" s="10">
        <f>_xlfn.XLOOKUP(#REF!,[1]!Backup_F8_Previous_Wave[ODINO],[1]!Backup_F8_Previous_Wave[Wave Date],"")</f>
      </c>
      <c r="K73" s="3"/>
      <c r="L73" s="3" t="s">
        <v>356</v>
      </c>
      <c r="M73" s="3" t="s">
        <v>4</v>
      </c>
      <c r="N73" s="3" t="s">
        <v>357</v>
      </c>
      <c r="O73" s="3" t="s">
        <v>57</v>
      </c>
      <c r="P73" s="6">
        <f>_xlfn.XLOOKUP(#REF!,[1]!Table2[BINNING],[1]!Table2[VFG],"")</f>
      </c>
      <c r="Q73" s="6">
        <f>IF(ISNUMBER(FIND("|",#REF!,1)),LEFT(#REF!,FIND("|",#REF!,1)-2),#REF!)</f>
      </c>
      <c r="R73" s="6">
        <f>IF(ISNUMBER(FIND("|",#REF!,1)),RIGHT(#REF!,LEN(#REF!)-FIND("|",#REF!,1)-1),"")</f>
      </c>
      <c r="S73" s="3" t="s">
        <v>7</v>
      </c>
      <c r="T73" s="3" t="s">
        <v>7</v>
      </c>
      <c r="U73" s="2">
        <v>0</v>
      </c>
      <c r="V73" s="2">
        <v>0</v>
      </c>
      <c r="W73" s="2">
        <v>138000</v>
      </c>
      <c r="X73" s="3" t="s">
        <v>358</v>
      </c>
      <c r="Y73" s="2">
        <v>60</v>
      </c>
      <c r="Z73" s="3"/>
      <c r="AA73" s="3"/>
      <c r="AB73" s="7" t="s">
        <v>359</v>
      </c>
      <c r="AC73" s="3" t="s">
        <v>44</v>
      </c>
      <c r="AD73" s="3" t="s">
        <v>44</v>
      </c>
      <c r="AE73" s="3" t="s">
        <v>44</v>
      </c>
      <c r="AF73" s="3" t="s">
        <v>102</v>
      </c>
      <c r="AG73" s="4"/>
      <c r="AH73" s="3"/>
      <c r="AI73" s="4"/>
      <c r="AJ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 s="8">
        <f>IF(#REF!=MAX(#REF!),"New","Old")</f>
      </c>
      <c r="AL73" s="3"/>
      <c r="AM73" s="9">
        <f>IF(OR(#REF!="",#REF!=0),"",IF(#REF!&lt;12000,"&lt;12k",IF(AND(#REF!&gt;=12000,#REF!&lt;24000),"12k to 24k",IF(AND(#REF!&gt;=24000,#REF!&lt;=36000),"24k to 36k",IF(#REF!&gt;36000,"&gt;36k","")))))</f>
      </c>
    </row>
    <row x14ac:dyDescent="0.25" r="74" customHeight="1" ht="18.75">
      <c r="A74" s="1">
        <v>1639695</v>
      </c>
      <c r="B74" s="2">
        <v>11301248</v>
      </c>
      <c r="C74" s="3" t="s">
        <v>0</v>
      </c>
      <c r="D74" s="3" t="s">
        <v>1</v>
      </c>
      <c r="E74" s="2">
        <v>2018</v>
      </c>
      <c r="F74" s="4">
        <v>43849</v>
      </c>
      <c r="G74" s="3" t="s">
        <v>2</v>
      </c>
      <c r="H74" s="4">
        <v>43852</v>
      </c>
      <c r="I74" s="4">
        <f>_xlfn.XLOOKUP(#REF!,[1]!Backup_F8_Previous_Wave[ODINO],[1]!Backup_F8_Previous_Wave[Production Date],"")</f>
      </c>
      <c r="J74" s="10">
        <f>_xlfn.XLOOKUP(#REF!,[1]!Backup_F8_Previous_Wave[ODINO],[1]!Backup_F8_Previous_Wave[Wave Date],"")</f>
      </c>
      <c r="K74" s="6">
        <f>_xlfn.XLOOKUP(#REF!,[1]!Backup_F8_Previous_Wave[ODINO],[1]!Backup_F8_Previous_Wave[Full VIN],"")</f>
      </c>
      <c r="L74" s="3" t="s">
        <v>360</v>
      </c>
      <c r="M74" s="3" t="s">
        <v>4</v>
      </c>
      <c r="N74" s="3" t="s">
        <v>361</v>
      </c>
      <c r="O74" s="3" t="s">
        <v>49</v>
      </c>
      <c r="P74" s="6">
        <f>_xlfn.XLOOKUP(#REF!,[1]!Table2[BINNING],[1]!Table2[VFG],"")</f>
      </c>
      <c r="Q74" s="6">
        <f>IF(ISNUMBER(FIND("|",#REF!,1)),LEFT(#REF!,FIND("|",#REF!,1)-2),#REF!)</f>
      </c>
      <c r="R74" s="6">
        <f>IF(ISNUMBER(FIND("|",#REF!,1)),RIGHT(#REF!,LEN(#REF!)-FIND("|",#REF!,1)-1),"")</f>
      </c>
      <c r="S74" s="3" t="s">
        <v>7</v>
      </c>
      <c r="T74" s="3" t="s">
        <v>7</v>
      </c>
      <c r="U74" s="2">
        <v>0</v>
      </c>
      <c r="V74" s="2">
        <v>0</v>
      </c>
      <c r="W74" s="2"/>
      <c r="X74" s="3" t="s">
        <v>8</v>
      </c>
      <c r="Y74" s="2"/>
      <c r="Z74" s="3"/>
      <c r="AA74" s="3"/>
      <c r="AB74" s="7" t="s">
        <v>362</v>
      </c>
      <c r="AC74" s="3" t="s">
        <v>20</v>
      </c>
      <c r="AD74" s="3" t="s">
        <v>11</v>
      </c>
      <c r="AE74" s="3" t="s">
        <v>135</v>
      </c>
      <c r="AF74" s="3" t="s">
        <v>27</v>
      </c>
      <c r="AG74" s="4"/>
      <c r="AH74" s="3"/>
      <c r="AI74" s="4"/>
      <c r="AJ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 s="8">
        <f>IF(#REF!=MAX(#REF!),"New","Old")</f>
      </c>
      <c r="AL74" s="3"/>
      <c r="AM74" s="9">
        <f>IF(OR(#REF!="",#REF!=0),"",IF(#REF!&lt;12000,"&lt;12k",IF(AND(#REF!&gt;=12000,#REF!&lt;24000),"12k to 24k",IF(AND(#REF!&gt;=24000,#REF!&lt;=36000),"24k to 36k",IF(#REF!&gt;36000,"&gt;36k","")))))</f>
      </c>
    </row>
    <row x14ac:dyDescent="0.25" r="75" customHeight="1" ht="18.75">
      <c r="A75" s="1">
        <v>1639698</v>
      </c>
      <c r="B75" s="2">
        <v>11301251</v>
      </c>
      <c r="C75" s="3" t="s">
        <v>0</v>
      </c>
      <c r="D75" s="3" t="s">
        <v>1</v>
      </c>
      <c r="E75" s="2">
        <v>2018</v>
      </c>
      <c r="F75" s="4">
        <v>43849</v>
      </c>
      <c r="G75" s="3" t="s">
        <v>2</v>
      </c>
      <c r="H75" s="4">
        <v>43852</v>
      </c>
      <c r="I75" s="4">
        <f>_xlfn.XLOOKUP(#REF!,[1]!Backup_F8_Previous_Wave[ODINO],[1]!Backup_F8_Previous_Wave[Production Date],"")</f>
      </c>
      <c r="J75" s="10">
        <f>_xlfn.XLOOKUP(#REF!,[1]!Backup_F8_Previous_Wave[ODINO],[1]!Backup_F8_Previous_Wave[Wave Date],"")</f>
      </c>
      <c r="K75" s="6">
        <f>_xlfn.XLOOKUP(#REF!,[1]!Backup_F8_Previous_Wave[ODINO],[1]!Backup_F8_Previous_Wave[Full VIN],"")</f>
      </c>
      <c r="L75" s="3" t="s">
        <v>363</v>
      </c>
      <c r="M75" s="3" t="s">
        <v>4</v>
      </c>
      <c r="N75" s="3" t="s">
        <v>364</v>
      </c>
      <c r="O75" s="3" t="s">
        <v>62</v>
      </c>
      <c r="P75" s="6">
        <f>_xlfn.XLOOKUP(#REF!,[1]!Table2[BINNING],[1]!Table2[VFG],"")</f>
      </c>
      <c r="Q75" s="6">
        <f>IF(ISNUMBER(FIND("|",#REF!,1)),LEFT(#REF!,FIND("|",#REF!,1)-2),#REF!)</f>
      </c>
      <c r="R75" s="6">
        <f>IF(ISNUMBER(FIND("|",#REF!,1)),RIGHT(#REF!,LEN(#REF!)-FIND("|",#REF!,1)-1),"")</f>
      </c>
      <c r="S75" s="3" t="s">
        <v>7</v>
      </c>
      <c r="T75" s="3" t="s">
        <v>7</v>
      </c>
      <c r="U75" s="2">
        <v>0</v>
      </c>
      <c r="V75" s="2">
        <v>0</v>
      </c>
      <c r="W75" s="2">
        <v>22000</v>
      </c>
      <c r="X75" s="3" t="s">
        <v>72</v>
      </c>
      <c r="Y75" s="2">
        <v>55</v>
      </c>
      <c r="Z75" s="3"/>
      <c r="AA75" s="3"/>
      <c r="AB75" s="7" t="s">
        <v>365</v>
      </c>
      <c r="AC75" s="3" t="s">
        <v>20</v>
      </c>
      <c r="AD75" s="3" t="s">
        <v>11</v>
      </c>
      <c r="AE75" s="3" t="s">
        <v>21</v>
      </c>
      <c r="AF75" s="3" t="s">
        <v>13</v>
      </c>
      <c r="AG75" s="4"/>
      <c r="AH75" s="3"/>
      <c r="AI75" s="4"/>
      <c r="AJ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 s="8">
        <f>IF(#REF!=MAX(#REF!),"New","Old")</f>
      </c>
      <c r="AL75" s="3"/>
      <c r="AM75" s="9">
        <f>IF(OR(#REF!="",#REF!=0),"",IF(#REF!&lt;12000,"&lt;12k",IF(AND(#REF!&gt;=12000,#REF!&lt;24000),"12k to 24k",IF(AND(#REF!&gt;=24000,#REF!&lt;=36000),"24k to 36k",IF(#REF!&gt;36000,"&gt;36k","")))))</f>
      </c>
    </row>
    <row x14ac:dyDescent="0.25" r="76" customHeight="1" ht="18.75">
      <c r="A76" s="1">
        <v>1639764</v>
      </c>
      <c r="B76" s="2">
        <v>11301291</v>
      </c>
      <c r="C76" s="3" t="s">
        <v>0</v>
      </c>
      <c r="D76" s="3" t="s">
        <v>1</v>
      </c>
      <c r="E76" s="2">
        <v>2018</v>
      </c>
      <c r="F76" s="4">
        <v>43851</v>
      </c>
      <c r="G76" s="3" t="s">
        <v>2</v>
      </c>
      <c r="H76" s="4">
        <v>43853</v>
      </c>
      <c r="I76" s="4">
        <f>_xlfn.XLOOKUP(#REF!,[1]!Backup_F8_Previous_Wave[ODINO],[1]!Backup_F8_Previous_Wave[Production Date],"")</f>
      </c>
      <c r="J76" s="10">
        <f>_xlfn.XLOOKUP(#REF!,[1]!Backup_F8_Previous_Wave[ODINO],[1]!Backup_F8_Previous_Wave[Wave Date],"")</f>
      </c>
      <c r="K76" s="6">
        <f>_xlfn.XLOOKUP(#REF!,[1]!Backup_F8_Previous_Wave[ODINO],[1]!Backup_F8_Previous_Wave[Full VIN],"")</f>
      </c>
      <c r="L76" s="3" t="s">
        <v>366</v>
      </c>
      <c r="M76" s="3" t="s">
        <v>4</v>
      </c>
      <c r="N76" s="3" t="s">
        <v>367</v>
      </c>
      <c r="O76" s="3" t="s">
        <v>62</v>
      </c>
      <c r="P76" s="6">
        <f>_xlfn.XLOOKUP(#REF!,[1]!Table2[BINNING],[1]!Table2[VFG],"")</f>
      </c>
      <c r="Q76" s="6">
        <f>IF(ISNUMBER(FIND("|",#REF!,1)),LEFT(#REF!,FIND("|",#REF!,1)-2),#REF!)</f>
      </c>
      <c r="R76" s="6">
        <f>IF(ISNUMBER(FIND("|",#REF!,1)),RIGHT(#REF!,LEN(#REF!)-FIND("|",#REF!,1)-1),"")</f>
      </c>
      <c r="S76" s="3" t="s">
        <v>7</v>
      </c>
      <c r="T76" s="3" t="s">
        <v>7</v>
      </c>
      <c r="U76" s="2">
        <v>0</v>
      </c>
      <c r="V76" s="2">
        <v>0</v>
      </c>
      <c r="W76" s="2">
        <v>19988</v>
      </c>
      <c r="X76" s="3" t="s">
        <v>72</v>
      </c>
      <c r="Y76" s="2"/>
      <c r="Z76" s="3"/>
      <c r="AA76" s="3"/>
      <c r="AB76" s="7" t="s">
        <v>368</v>
      </c>
      <c r="AC76" s="3" t="s">
        <v>20</v>
      </c>
      <c r="AD76" s="3" t="s">
        <v>11</v>
      </c>
      <c r="AE76" s="3" t="s">
        <v>21</v>
      </c>
      <c r="AF76" s="3" t="s">
        <v>13</v>
      </c>
      <c r="AG76" s="4"/>
      <c r="AH76" s="3"/>
      <c r="AI76" s="4"/>
      <c r="AJ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 s="8">
        <f>IF(#REF!=MAX(#REF!),"New","Old")</f>
      </c>
      <c r="AL76" s="3"/>
      <c r="AM76" s="9">
        <f>IF(OR(#REF!="",#REF!=0),"",IF(#REF!&lt;12000,"&lt;12k",IF(AND(#REF!&gt;=12000,#REF!&lt;24000),"12k to 24k",IF(AND(#REF!&gt;=24000,#REF!&lt;=36000),"24k to 36k",IF(#REF!&gt;36000,"&gt;36k","")))))</f>
      </c>
    </row>
    <row x14ac:dyDescent="0.25" r="77" customHeight="1" ht="18.75">
      <c r="A77" s="1">
        <v>1639795</v>
      </c>
      <c r="B77" s="2">
        <v>11301310</v>
      </c>
      <c r="C77" s="3" t="s">
        <v>0</v>
      </c>
      <c r="D77" s="3" t="s">
        <v>1</v>
      </c>
      <c r="E77" s="2">
        <v>2018</v>
      </c>
      <c r="F77" s="4">
        <v>43832</v>
      </c>
      <c r="G77" s="3" t="s">
        <v>2</v>
      </c>
      <c r="H77" s="4">
        <v>43853</v>
      </c>
      <c r="I77" s="4"/>
      <c r="J77" s="10">
        <f>_xlfn.XLOOKUP(#REF!,[1]!Backup_F8_Previous_Wave[ODINO],[1]!Backup_F8_Previous_Wave[Wave Date],"")</f>
      </c>
      <c r="K77" s="3"/>
      <c r="L77" s="3" t="s">
        <v>369</v>
      </c>
      <c r="M77" s="3" t="s">
        <v>4</v>
      </c>
      <c r="N77" s="3" t="s">
        <v>370</v>
      </c>
      <c r="O77" s="3" t="s">
        <v>124</v>
      </c>
      <c r="P77" s="6">
        <f>_xlfn.XLOOKUP(#REF!,[1]!Table2[BINNING],[1]!Table2[VFG],"")</f>
      </c>
      <c r="Q77" s="6">
        <f>IF(ISNUMBER(FIND("|",#REF!,1)),LEFT(#REF!,FIND("|",#REF!,1)-2),#REF!)</f>
      </c>
      <c r="R77" s="6">
        <f>IF(ISNUMBER(FIND("|",#REF!,1)),RIGHT(#REF!,LEN(#REF!)-FIND("|",#REF!,1)-1),"")</f>
      </c>
      <c r="S77" s="3" t="s">
        <v>7</v>
      </c>
      <c r="T77" s="3" t="s">
        <v>7</v>
      </c>
      <c r="U77" s="2">
        <v>0</v>
      </c>
      <c r="V77" s="2">
        <v>0</v>
      </c>
      <c r="W77" s="2">
        <v>20000</v>
      </c>
      <c r="X77" s="3" t="s">
        <v>50</v>
      </c>
      <c r="Y77" s="2">
        <v>65</v>
      </c>
      <c r="Z77" s="3"/>
      <c r="AA77" s="3"/>
      <c r="AB77" s="7" t="s">
        <v>371</v>
      </c>
      <c r="AC77" s="3" t="s">
        <v>44</v>
      </c>
      <c r="AD77" s="3" t="s">
        <v>44</v>
      </c>
      <c r="AE77" s="3" t="s">
        <v>44</v>
      </c>
      <c r="AF77" s="3" t="s">
        <v>27</v>
      </c>
      <c r="AG77" s="4"/>
      <c r="AH77" s="3"/>
      <c r="AI77" s="4"/>
      <c r="AJ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 s="8">
        <f>IF(#REF!=MAX(#REF!),"New","Old")</f>
      </c>
      <c r="AL77" s="3"/>
      <c r="AM77" s="9">
        <f>IF(OR(#REF!="",#REF!=0),"",IF(#REF!&lt;12000,"&lt;12k",IF(AND(#REF!&gt;=12000,#REF!&lt;24000),"12k to 24k",IF(AND(#REF!&gt;=24000,#REF!&lt;=36000),"24k to 36k",IF(#REF!&gt;36000,"&gt;36k","")))))</f>
      </c>
    </row>
    <row x14ac:dyDescent="0.25" r="78" customHeight="1" ht="18.75">
      <c r="A78" s="1">
        <v>1639870</v>
      </c>
      <c r="B78" s="2">
        <v>11301376</v>
      </c>
      <c r="C78" s="3" t="s">
        <v>0</v>
      </c>
      <c r="D78" s="3" t="s">
        <v>1</v>
      </c>
      <c r="E78" s="2">
        <v>2018</v>
      </c>
      <c r="F78" s="4">
        <v>43800</v>
      </c>
      <c r="G78" s="3" t="s">
        <v>14</v>
      </c>
      <c r="H78" s="4">
        <v>43853</v>
      </c>
      <c r="I78" s="4"/>
      <c r="J78" s="10">
        <f>_xlfn.XLOOKUP(#REF!,[1]!Backup_F8_Previous_Wave[ODINO],[1]!Backup_F8_Previous_Wave[Wave Date],"")</f>
      </c>
      <c r="K78" s="3"/>
      <c r="L78" s="3" t="s">
        <v>372</v>
      </c>
      <c r="M78" s="3" t="s">
        <v>4</v>
      </c>
      <c r="N78" s="3" t="s">
        <v>373</v>
      </c>
      <c r="O78" s="3" t="s">
        <v>49</v>
      </c>
      <c r="P78" s="6">
        <f>_xlfn.XLOOKUP(#REF!,[1]!Table2[BINNING],[1]!Table2[VFG],"")</f>
      </c>
      <c r="Q78" s="6">
        <f>IF(ISNUMBER(FIND("|",#REF!,1)),LEFT(#REF!,FIND("|",#REF!,1)-2),#REF!)</f>
      </c>
      <c r="R78" s="6">
        <f>IF(ISNUMBER(FIND("|",#REF!,1)),RIGHT(#REF!,LEN(#REF!)-FIND("|",#REF!,1)-1),"")</f>
      </c>
      <c r="S78" s="3" t="s">
        <v>7</v>
      </c>
      <c r="T78" s="3" t="s">
        <v>7</v>
      </c>
      <c r="U78" s="2">
        <v>0</v>
      </c>
      <c r="V78" s="2">
        <v>0</v>
      </c>
      <c r="W78" s="2">
        <v>16796</v>
      </c>
      <c r="X78" s="3" t="s">
        <v>305</v>
      </c>
      <c r="Y78" s="2">
        <v>20</v>
      </c>
      <c r="Z78" s="3"/>
      <c r="AA78" s="3"/>
      <c r="AB78" s="7" t="s">
        <v>374</v>
      </c>
      <c r="AC78" s="3" t="s">
        <v>44</v>
      </c>
      <c r="AD78" s="3" t="s">
        <v>44</v>
      </c>
      <c r="AE78" s="3" t="s">
        <v>44</v>
      </c>
      <c r="AF78" s="3" t="s">
        <v>13</v>
      </c>
      <c r="AG78" s="4"/>
      <c r="AH78" s="3"/>
      <c r="AI78" s="4"/>
      <c r="AJ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 s="8">
        <f>IF(#REF!=MAX(#REF!),"New","Old")</f>
      </c>
      <c r="AL78" s="3"/>
      <c r="AM78" s="9">
        <f>IF(OR(#REF!="",#REF!=0),"",IF(#REF!&lt;12000,"&lt;12k",IF(AND(#REF!&gt;=12000,#REF!&lt;24000),"12k to 24k",IF(AND(#REF!&gt;=24000,#REF!&lt;=36000),"24k to 36k",IF(#REF!&gt;36000,"&gt;36k","")))))</f>
      </c>
    </row>
    <row x14ac:dyDescent="0.25" r="79" customHeight="1" ht="18.75">
      <c r="A79" s="1">
        <v>1640267</v>
      </c>
      <c r="B79" s="2">
        <v>11301606</v>
      </c>
      <c r="C79" s="3" t="s">
        <v>0</v>
      </c>
      <c r="D79" s="3" t="s">
        <v>59</v>
      </c>
      <c r="E79" s="2">
        <v>2010</v>
      </c>
      <c r="F79" s="4">
        <v>43850</v>
      </c>
      <c r="G79" s="3" t="s">
        <v>2</v>
      </c>
      <c r="H79" s="4">
        <v>43854</v>
      </c>
      <c r="I79" s="4">
        <f>_xlfn.XLOOKUP(#REF!,[1]!Backup_F8_Previous_Wave[ODINO],[1]!Backup_F8_Previous_Wave[Production Date],"")</f>
      </c>
      <c r="J79" s="10">
        <f>_xlfn.XLOOKUP(#REF!,[1]!Backup_F8_Previous_Wave[ODINO],[1]!Backup_F8_Previous_Wave[Wave Date],"")</f>
      </c>
      <c r="K79" s="6">
        <f>_xlfn.XLOOKUP(#REF!,[1]!Backup_F8_Previous_Wave[ODINO],[1]!Backup_F8_Previous_Wave[Full VIN],"")</f>
      </c>
      <c r="L79" s="3" t="s">
        <v>375</v>
      </c>
      <c r="M79" s="3" t="s">
        <v>4</v>
      </c>
      <c r="N79" s="3" t="s">
        <v>376</v>
      </c>
      <c r="O79" s="3" t="s">
        <v>62</v>
      </c>
      <c r="P79" s="6">
        <f>_xlfn.XLOOKUP(#REF!,[1]!Table2[BINNING],[1]!Table2[VFG],"")</f>
      </c>
      <c r="Q79" s="6">
        <f>IF(ISNUMBER(FIND("|",#REF!,1)),LEFT(#REF!,FIND("|",#REF!,1)-2),#REF!)</f>
      </c>
      <c r="R79" s="6">
        <f>IF(ISNUMBER(FIND("|",#REF!,1)),RIGHT(#REF!,LEN(#REF!)-FIND("|",#REF!,1)-1),"")</f>
      </c>
      <c r="S79" s="3" t="s">
        <v>7</v>
      </c>
      <c r="T79" s="3" t="s">
        <v>7</v>
      </c>
      <c r="U79" s="2">
        <v>0</v>
      </c>
      <c r="V79" s="2">
        <v>0</v>
      </c>
      <c r="W79" s="2">
        <v>104479</v>
      </c>
      <c r="X79" s="3" t="s">
        <v>100</v>
      </c>
      <c r="Y79" s="2">
        <v>0</v>
      </c>
      <c r="Z79" s="3"/>
      <c r="AA79" s="3"/>
      <c r="AB79" s="7" t="s">
        <v>377</v>
      </c>
      <c r="AC79" s="3" t="s">
        <v>83</v>
      </c>
      <c r="AD79" s="3" t="s">
        <v>66</v>
      </c>
      <c r="AE79" s="3" t="s">
        <v>121</v>
      </c>
      <c r="AF79" s="3" t="s">
        <v>68</v>
      </c>
      <c r="AG79" s="4"/>
      <c r="AH79" s="3"/>
      <c r="AI79" s="4"/>
      <c r="AJ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 s="8">
        <f>IF(#REF!=MAX(#REF!),"New","Old")</f>
      </c>
      <c r="AL79" s="3"/>
      <c r="AM79" s="9">
        <f>IF(OR(#REF!="",#REF!=0),"",IF(#REF!&lt;12000,"&lt;12k",IF(AND(#REF!&gt;=12000,#REF!&lt;24000),"12k to 24k",IF(AND(#REF!&gt;=24000,#REF!&lt;=36000),"24k to 36k",IF(#REF!&gt;36000,"&gt;36k","")))))</f>
      </c>
    </row>
    <row x14ac:dyDescent="0.25" r="80" customHeight="1" ht="18.75">
      <c r="A80" s="1">
        <v>1640471</v>
      </c>
      <c r="B80" s="2">
        <v>11301773</v>
      </c>
      <c r="C80" s="3" t="s">
        <v>0</v>
      </c>
      <c r="D80" s="3" t="s">
        <v>1</v>
      </c>
      <c r="E80" s="2">
        <v>2011</v>
      </c>
      <c r="F80" s="4">
        <v>43845</v>
      </c>
      <c r="G80" s="3" t="s">
        <v>2</v>
      </c>
      <c r="H80" s="4">
        <v>43855</v>
      </c>
      <c r="I80" s="4"/>
      <c r="J80" s="10">
        <f>_xlfn.XLOOKUP(#REF!,[1]!Backup_F8_Previous_Wave[ODINO],[1]!Backup_F8_Previous_Wave[Wave Date],"")</f>
      </c>
      <c r="K80" s="3"/>
      <c r="L80" s="3" t="s">
        <v>378</v>
      </c>
      <c r="M80" s="3" t="s">
        <v>4</v>
      </c>
      <c r="N80" s="3" t="s">
        <v>379</v>
      </c>
      <c r="O80" s="3" t="s">
        <v>6</v>
      </c>
      <c r="P80" s="6">
        <f>_xlfn.XLOOKUP(#REF!,[1]!Table2[BINNING],[1]!Table2[VFG],"")</f>
      </c>
      <c r="Q80" s="6">
        <f>IF(ISNUMBER(FIND("|",#REF!,1)),LEFT(#REF!,FIND("|",#REF!,1)-2),#REF!)</f>
      </c>
      <c r="R80" s="6">
        <f>IF(ISNUMBER(FIND("|",#REF!,1)),RIGHT(#REF!,LEN(#REF!)-FIND("|",#REF!,1)-1),"")</f>
      </c>
      <c r="S80" s="3" t="s">
        <v>7</v>
      </c>
      <c r="T80" s="3" t="s">
        <v>7</v>
      </c>
      <c r="U80" s="2">
        <v>0</v>
      </c>
      <c r="V80" s="2">
        <v>0</v>
      </c>
      <c r="W80" s="2">
        <v>133000</v>
      </c>
      <c r="X80" s="3" t="s">
        <v>380</v>
      </c>
      <c r="Y80" s="2">
        <v>30</v>
      </c>
      <c r="Z80" s="3"/>
      <c r="AA80" s="3"/>
      <c r="AB80" s="7" t="s">
        <v>381</v>
      </c>
      <c r="AC80" s="3" t="s">
        <v>44</v>
      </c>
      <c r="AD80" s="3" t="s">
        <v>44</v>
      </c>
      <c r="AE80" s="3" t="s">
        <v>44</v>
      </c>
      <c r="AF80" s="3" t="s">
        <v>44</v>
      </c>
      <c r="AG80" s="4"/>
      <c r="AH80" s="3"/>
      <c r="AI80" s="4"/>
      <c r="AJ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 s="8">
        <f>IF(#REF!=MAX(#REF!),"New","Old")</f>
      </c>
      <c r="AL80" s="3"/>
      <c r="AM80" s="9">
        <f>IF(OR(#REF!="",#REF!=0),"",IF(#REF!&lt;12000,"&lt;12k",IF(AND(#REF!&gt;=12000,#REF!&lt;24000),"12k to 24k",IF(AND(#REF!&gt;=24000,#REF!&lt;=36000),"24k to 36k",IF(#REF!&gt;36000,"&gt;36k","")))))</f>
      </c>
    </row>
    <row x14ac:dyDescent="0.25" r="81" customHeight="1" ht="18.75">
      <c r="A81" s="1">
        <v>1640481</v>
      </c>
      <c r="B81" s="2">
        <v>11301784</v>
      </c>
      <c r="C81" s="3" t="s">
        <v>0</v>
      </c>
      <c r="D81" s="3" t="s">
        <v>96</v>
      </c>
      <c r="E81" s="2">
        <v>2015</v>
      </c>
      <c r="F81" s="4">
        <v>43849</v>
      </c>
      <c r="G81" s="3" t="s">
        <v>2</v>
      </c>
      <c r="H81" s="4">
        <v>43855</v>
      </c>
      <c r="I81" s="4"/>
      <c r="J81" s="10">
        <f>_xlfn.XLOOKUP(#REF!,[1]!Backup_F8_Previous_Wave[ODINO],[1]!Backup_F8_Previous_Wave[Wave Date],"")</f>
      </c>
      <c r="K81" s="3"/>
      <c r="L81" s="3" t="s">
        <v>382</v>
      </c>
      <c r="M81" s="3" t="s">
        <v>4</v>
      </c>
      <c r="N81" s="3" t="s">
        <v>383</v>
      </c>
      <c r="O81" s="3" t="s">
        <v>57</v>
      </c>
      <c r="P81" s="6">
        <f>_xlfn.XLOOKUP(#REF!,[1]!Table2[BINNING],[1]!Table2[VFG],"")</f>
      </c>
      <c r="Q81" s="6">
        <f>IF(ISNUMBER(FIND("|",#REF!,1)),LEFT(#REF!,FIND("|",#REF!,1)-2),#REF!)</f>
      </c>
      <c r="R81" s="6">
        <f>IF(ISNUMBER(FIND("|",#REF!,1)),RIGHT(#REF!,LEN(#REF!)-FIND("|",#REF!,1)-1),"")</f>
      </c>
      <c r="S81" s="3" t="s">
        <v>7</v>
      </c>
      <c r="T81" s="3" t="s">
        <v>7</v>
      </c>
      <c r="U81" s="2">
        <v>0</v>
      </c>
      <c r="V81" s="2">
        <v>0</v>
      </c>
      <c r="W81" s="2"/>
      <c r="X81" s="3" t="s">
        <v>218</v>
      </c>
      <c r="Y81" s="2">
        <v>0</v>
      </c>
      <c r="Z81" s="3"/>
      <c r="AA81" s="3"/>
      <c r="AB81" s="7" t="s">
        <v>384</v>
      </c>
      <c r="AC81" s="3" t="s">
        <v>44</v>
      </c>
      <c r="AD81" s="3" t="s">
        <v>44</v>
      </c>
      <c r="AE81" s="3" t="s">
        <v>44</v>
      </c>
      <c r="AF81" s="3" t="s">
        <v>102</v>
      </c>
      <c r="AG81" s="4"/>
      <c r="AH81" s="3"/>
      <c r="AI81" s="4"/>
      <c r="AJ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 s="8">
        <f>IF(#REF!=MAX(#REF!),"New","Old")</f>
      </c>
      <c r="AL81" s="3"/>
      <c r="AM81" s="9">
        <f>IF(OR(#REF!="",#REF!=0),"",IF(#REF!&lt;12000,"&lt;12k",IF(AND(#REF!&gt;=12000,#REF!&lt;24000),"12k to 24k",IF(AND(#REF!&gt;=24000,#REF!&lt;=36000),"24k to 36k",IF(#REF!&gt;36000,"&gt;36k","")))))</f>
      </c>
    </row>
    <row x14ac:dyDescent="0.25" r="82" customHeight="1" ht="18.75">
      <c r="A82" s="1">
        <v>1640532</v>
      </c>
      <c r="B82" s="2">
        <v>11301822</v>
      </c>
      <c r="C82" s="3" t="s">
        <v>0</v>
      </c>
      <c r="D82" s="3" t="s">
        <v>1</v>
      </c>
      <c r="E82" s="2">
        <v>2014</v>
      </c>
      <c r="F82" s="4">
        <v>43852</v>
      </c>
      <c r="G82" s="3" t="s">
        <v>2</v>
      </c>
      <c r="H82" s="4">
        <v>43855</v>
      </c>
      <c r="I82" s="4"/>
      <c r="J82" s="10">
        <f>_xlfn.XLOOKUP(#REF!,[1]!Backup_F8_Previous_Wave[ODINO],[1]!Backup_F8_Previous_Wave[Wave Date],"")</f>
      </c>
      <c r="K82" s="3"/>
      <c r="L82" s="3" t="s">
        <v>385</v>
      </c>
      <c r="M82" s="3" t="s">
        <v>4</v>
      </c>
      <c r="N82" s="3" t="s">
        <v>386</v>
      </c>
      <c r="O82" s="3" t="s">
        <v>6</v>
      </c>
      <c r="P82" s="6">
        <f>_xlfn.XLOOKUP(#REF!,[1]!Table2[BINNING],[1]!Table2[VFG],"")</f>
      </c>
      <c r="Q82" s="6">
        <f>IF(ISNUMBER(FIND("|",#REF!,1)),LEFT(#REF!,FIND("|",#REF!,1)-2),#REF!)</f>
      </c>
      <c r="R82" s="6">
        <f>IF(ISNUMBER(FIND("|",#REF!,1)),RIGHT(#REF!,LEN(#REF!)-FIND("|",#REF!,1)-1),"")</f>
      </c>
      <c r="S82" s="3" t="s">
        <v>7</v>
      </c>
      <c r="T82" s="3" t="s">
        <v>7</v>
      </c>
      <c r="U82" s="2">
        <v>0</v>
      </c>
      <c r="V82" s="2">
        <v>0</v>
      </c>
      <c r="W82" s="2">
        <v>59000</v>
      </c>
      <c r="X82" s="3" t="s">
        <v>81</v>
      </c>
      <c r="Y82" s="2"/>
      <c r="Z82" s="3"/>
      <c r="AA82" s="3"/>
      <c r="AB82" s="7" t="s">
        <v>387</v>
      </c>
      <c r="AC82" s="3" t="s">
        <v>44</v>
      </c>
      <c r="AD82" s="3" t="s">
        <v>44</v>
      </c>
      <c r="AE82" s="3" t="s">
        <v>44</v>
      </c>
      <c r="AF82" s="3" t="s">
        <v>27</v>
      </c>
      <c r="AG82" s="4"/>
      <c r="AH82" s="3"/>
      <c r="AI82" s="4"/>
      <c r="AJ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 s="8">
        <f>IF(#REF!=MAX(#REF!),"New","Old")</f>
      </c>
      <c r="AL82" s="3"/>
      <c r="AM82" s="9">
        <f>IF(OR(#REF!="",#REF!=0),"",IF(#REF!&lt;12000,"&lt;12k",IF(AND(#REF!&gt;=12000,#REF!&lt;24000),"12k to 24k",IF(AND(#REF!&gt;=24000,#REF!&lt;=36000),"24k to 36k",IF(#REF!&gt;36000,"&gt;36k","")))))</f>
      </c>
    </row>
    <row x14ac:dyDescent="0.25" r="83" customHeight="1" ht="18.75">
      <c r="A83" s="1">
        <v>1640604</v>
      </c>
      <c r="B83" s="2">
        <v>11301867</v>
      </c>
      <c r="C83" s="3" t="s">
        <v>0</v>
      </c>
      <c r="D83" s="3" t="s">
        <v>96</v>
      </c>
      <c r="E83" s="2">
        <v>2012</v>
      </c>
      <c r="F83" s="4">
        <v>43851</v>
      </c>
      <c r="G83" s="3" t="s">
        <v>2</v>
      </c>
      <c r="H83" s="4">
        <v>43855</v>
      </c>
      <c r="I83" s="4"/>
      <c r="J83" s="10">
        <f>_xlfn.XLOOKUP(#REF!,[1]!Backup_F8_Previous_Wave[ODINO],[1]!Backup_F8_Previous_Wave[Wave Date],"")</f>
      </c>
      <c r="K83" s="3"/>
      <c r="L83" s="3" t="s">
        <v>388</v>
      </c>
      <c r="M83" s="3" t="s">
        <v>4</v>
      </c>
      <c r="N83" s="3" t="s">
        <v>389</v>
      </c>
      <c r="O83" s="3" t="s">
        <v>390</v>
      </c>
      <c r="P83" s="6">
        <f>_xlfn.XLOOKUP(#REF!,[1]!Table2[BINNING],[1]!Table2[VFG],"")</f>
      </c>
      <c r="Q83" s="6">
        <f>IF(ISNUMBER(FIND("|",#REF!,1)),LEFT(#REF!,FIND("|",#REF!,1)-2),#REF!)</f>
      </c>
      <c r="R83" s="6">
        <f>IF(ISNUMBER(FIND("|",#REF!,1)),RIGHT(#REF!,LEN(#REF!)-FIND("|",#REF!,1)-1),"")</f>
      </c>
      <c r="S83" s="3" t="s">
        <v>7</v>
      </c>
      <c r="T83" s="3" t="s">
        <v>7</v>
      </c>
      <c r="U83" s="2">
        <v>0</v>
      </c>
      <c r="V83" s="2">
        <v>0</v>
      </c>
      <c r="W83" s="2">
        <v>133000</v>
      </c>
      <c r="X83" s="3" t="s">
        <v>32</v>
      </c>
      <c r="Y83" s="2">
        <v>0</v>
      </c>
      <c r="Z83" s="3"/>
      <c r="AA83" s="3"/>
      <c r="AB83" s="7" t="s">
        <v>391</v>
      </c>
      <c r="AC83" s="3" t="s">
        <v>44</v>
      </c>
      <c r="AD83" s="3" t="s">
        <v>44</v>
      </c>
      <c r="AE83" s="3" t="s">
        <v>44</v>
      </c>
      <c r="AF83" s="3" t="s">
        <v>102</v>
      </c>
      <c r="AG83" s="4"/>
      <c r="AH83" s="3"/>
      <c r="AI83" s="4"/>
      <c r="AJ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 s="8">
        <f>IF(#REF!=MAX(#REF!),"New","Old")</f>
      </c>
      <c r="AL83" s="3"/>
      <c r="AM83" s="9">
        <f>IF(OR(#REF!="",#REF!=0),"",IF(#REF!&lt;12000,"&lt;12k",IF(AND(#REF!&gt;=12000,#REF!&lt;24000),"12k to 24k",IF(AND(#REF!&gt;=24000,#REF!&lt;=36000),"24k to 36k",IF(#REF!&gt;36000,"&gt;36k","")))))</f>
      </c>
    </row>
    <row x14ac:dyDescent="0.25" r="84" customHeight="1" ht="18.75">
      <c r="A84" s="1">
        <v>1640740</v>
      </c>
      <c r="B84" s="2">
        <v>11301955</v>
      </c>
      <c r="C84" s="3" t="s">
        <v>0</v>
      </c>
      <c r="D84" s="3" t="s">
        <v>69</v>
      </c>
      <c r="E84" s="2">
        <v>2014</v>
      </c>
      <c r="F84" s="4">
        <v>43296</v>
      </c>
      <c r="G84" s="3" t="s">
        <v>39</v>
      </c>
      <c r="H84" s="4">
        <v>43856</v>
      </c>
      <c r="I84" s="4">
        <f>_xlfn.XLOOKUP(#REF!,[1]!Backup_F8_Previous_Wave[ODINO],[1]!Backup_F8_Previous_Wave[Production Date],"")</f>
      </c>
      <c r="J84" s="10">
        <f>_xlfn.XLOOKUP(#REF!,[1]!Backup_F8_Previous_Wave[ODINO],[1]!Backup_F8_Previous_Wave[Wave Date],"")</f>
      </c>
      <c r="K84" s="6">
        <f>_xlfn.XLOOKUP(#REF!,[1]!Backup_F8_Previous_Wave[ODINO],[1]!Backup_F8_Previous_Wave[Full VIN],"")</f>
      </c>
      <c r="L84" s="3" t="s">
        <v>392</v>
      </c>
      <c r="M84" s="3" t="s">
        <v>4</v>
      </c>
      <c r="N84" s="3" t="s">
        <v>393</v>
      </c>
      <c r="O84" s="3" t="s">
        <v>62</v>
      </c>
      <c r="P84" s="6">
        <f>_xlfn.XLOOKUP(#REF!,[1]!Table2[BINNING],[1]!Table2[VFG],"")</f>
      </c>
      <c r="Q84" s="6">
        <f>IF(ISNUMBER(FIND("|",#REF!,1)),LEFT(#REF!,FIND("|",#REF!,1)-2),#REF!)</f>
      </c>
      <c r="R84" s="6">
        <f>IF(ISNUMBER(FIND("|",#REF!,1)),RIGHT(#REF!,LEN(#REF!)-FIND("|",#REF!,1)-1),"")</f>
      </c>
      <c r="S84" s="3" t="s">
        <v>7</v>
      </c>
      <c r="T84" s="3" t="s">
        <v>7</v>
      </c>
      <c r="U84" s="2">
        <v>0</v>
      </c>
      <c r="V84" s="2">
        <v>0</v>
      </c>
      <c r="W84" s="2">
        <v>78000</v>
      </c>
      <c r="X84" s="3" t="s">
        <v>106</v>
      </c>
      <c r="Y84" s="2">
        <v>45</v>
      </c>
      <c r="Z84" s="3"/>
      <c r="AA84" s="3"/>
      <c r="AB84" s="7" t="s">
        <v>394</v>
      </c>
      <c r="AC84" s="3" t="s">
        <v>395</v>
      </c>
      <c r="AD84" s="3" t="s">
        <v>75</v>
      </c>
      <c r="AE84" s="3" t="s">
        <v>76</v>
      </c>
      <c r="AF84" s="3" t="s">
        <v>77</v>
      </c>
      <c r="AG84" s="4"/>
      <c r="AH84" s="3"/>
      <c r="AI84" s="4"/>
      <c r="AJ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 s="8">
        <f>IF(#REF!=MAX(#REF!),"New","Old")</f>
      </c>
      <c r="AL84" s="3"/>
      <c r="AM84" s="9">
        <f>IF(OR(#REF!="",#REF!=0),"",IF(#REF!&lt;12000,"&lt;12k",IF(AND(#REF!&gt;=12000,#REF!&lt;24000),"12k to 24k",IF(AND(#REF!&gt;=24000,#REF!&lt;=36000),"24k to 36k",IF(#REF!&gt;36000,"&gt;36k","")))))</f>
      </c>
    </row>
    <row x14ac:dyDescent="0.25" r="85" customHeight="1" ht="18.75">
      <c r="A85" s="1">
        <v>1640759</v>
      </c>
      <c r="B85" s="2">
        <v>11301966</v>
      </c>
      <c r="C85" s="3" t="s">
        <v>0</v>
      </c>
      <c r="D85" s="3" t="s">
        <v>1</v>
      </c>
      <c r="E85" s="2">
        <v>2018</v>
      </c>
      <c r="F85" s="4">
        <v>43252</v>
      </c>
      <c r="G85" s="3" t="s">
        <v>108</v>
      </c>
      <c r="H85" s="4">
        <v>43856</v>
      </c>
      <c r="I85" s="4">
        <f>_xlfn.XLOOKUP(#REF!,[1]!Backup_F8_Previous_Wave[ODINO],[1]!Backup_F8_Previous_Wave[Production Date],"")</f>
      </c>
      <c r="J85" s="10">
        <f>_xlfn.XLOOKUP(#REF!,[1]!Backup_F8_Previous_Wave[ODINO],[1]!Backup_F8_Previous_Wave[Wave Date],"")</f>
      </c>
      <c r="K85" s="6">
        <f>_xlfn.XLOOKUP(#REF!,[1]!Backup_F8_Previous_Wave[ODINO],[1]!Backup_F8_Previous_Wave[Full VIN],"")</f>
      </c>
      <c r="L85" s="3" t="s">
        <v>396</v>
      </c>
      <c r="M85" s="3" t="s">
        <v>4</v>
      </c>
      <c r="N85" s="3" t="s">
        <v>397</v>
      </c>
      <c r="O85" s="3" t="s">
        <v>49</v>
      </c>
      <c r="P85" s="6">
        <f>_xlfn.XLOOKUP(#REF!,[1]!Table2[BINNING],[1]!Table2[VFG],"")</f>
      </c>
      <c r="Q85" s="6">
        <f>IF(ISNUMBER(FIND("|",#REF!,1)),LEFT(#REF!,FIND("|",#REF!,1)-2),#REF!)</f>
      </c>
      <c r="R85" s="6">
        <f>IF(ISNUMBER(FIND("|",#REF!,1)),RIGHT(#REF!,LEN(#REF!)-FIND("|",#REF!,1)-1),"")</f>
      </c>
      <c r="S85" s="3" t="s">
        <v>7</v>
      </c>
      <c r="T85" s="3" t="s">
        <v>7</v>
      </c>
      <c r="U85" s="2">
        <v>0</v>
      </c>
      <c r="V85" s="2">
        <v>0</v>
      </c>
      <c r="W85" s="2">
        <v>5500</v>
      </c>
      <c r="X85" s="3" t="s">
        <v>32</v>
      </c>
      <c r="Y85" s="2">
        <v>0</v>
      </c>
      <c r="Z85" s="3"/>
      <c r="AA85" s="3"/>
      <c r="AB85" s="7" t="s">
        <v>398</v>
      </c>
      <c r="AC85" s="3" t="s">
        <v>20</v>
      </c>
      <c r="AD85" s="3" t="s">
        <v>11</v>
      </c>
      <c r="AE85" s="3" t="s">
        <v>21</v>
      </c>
      <c r="AF85" s="3" t="s">
        <v>13</v>
      </c>
      <c r="AG85" s="4"/>
      <c r="AH85" s="3"/>
      <c r="AI85" s="4"/>
      <c r="AJ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 s="8">
        <f>IF(#REF!=MAX(#REF!),"New","Old")</f>
      </c>
      <c r="AL85" s="3"/>
      <c r="AM85" s="9">
        <f>IF(OR(#REF!="",#REF!=0),"",IF(#REF!&lt;12000,"&lt;12k",IF(AND(#REF!&gt;=12000,#REF!&lt;24000),"12k to 24k",IF(AND(#REF!&gt;=24000,#REF!&lt;=36000),"24k to 36k",IF(#REF!&gt;36000,"&gt;36k","")))))</f>
      </c>
    </row>
    <row x14ac:dyDescent="0.25" r="86" customHeight="1" ht="18.75">
      <c r="A86" s="1">
        <v>1640905</v>
      </c>
      <c r="B86" s="2">
        <v>11302159</v>
      </c>
      <c r="C86" s="3" t="s">
        <v>0</v>
      </c>
      <c r="D86" s="3" t="s">
        <v>38</v>
      </c>
      <c r="E86" s="2">
        <v>2013</v>
      </c>
      <c r="F86" s="4">
        <v>43819</v>
      </c>
      <c r="G86" s="3" t="s">
        <v>14</v>
      </c>
      <c r="H86" s="4">
        <v>43857</v>
      </c>
      <c r="I86" s="4"/>
      <c r="J86" s="10">
        <f>_xlfn.XLOOKUP(#REF!,[1]!Backup_F8_Previous_Wave[ODINO],[1]!Backup_F8_Previous_Wave[Wave Date],"")</f>
      </c>
      <c r="K86" s="3"/>
      <c r="L86" s="3" t="s">
        <v>399</v>
      </c>
      <c r="M86" s="3" t="s">
        <v>4</v>
      </c>
      <c r="N86" s="3" t="s">
        <v>400</v>
      </c>
      <c r="O86" s="3" t="s">
        <v>144</v>
      </c>
      <c r="P86" s="6">
        <f>_xlfn.XLOOKUP(#REF!,[1]!Table2[BINNING],[1]!Table2[VFG],"")</f>
      </c>
      <c r="Q86" s="6">
        <f>IF(ISNUMBER(FIND("|",#REF!,1)),LEFT(#REF!,FIND("|",#REF!,1)-2),#REF!)</f>
      </c>
      <c r="R86" s="6">
        <f>IF(ISNUMBER(FIND("|",#REF!,1)),RIGHT(#REF!,LEN(#REF!)-FIND("|",#REF!,1)-1),"")</f>
      </c>
      <c r="S86" s="3" t="s">
        <v>7</v>
      </c>
      <c r="T86" s="3" t="s">
        <v>7</v>
      </c>
      <c r="U86" s="2">
        <v>0</v>
      </c>
      <c r="V86" s="2">
        <v>0</v>
      </c>
      <c r="W86" s="2"/>
      <c r="X86" s="3" t="s">
        <v>100</v>
      </c>
      <c r="Y86" s="2">
        <v>0</v>
      </c>
      <c r="Z86" s="3"/>
      <c r="AA86" s="3"/>
      <c r="AB86" s="7" t="s">
        <v>401</v>
      </c>
      <c r="AC86" s="3" t="s">
        <v>44</v>
      </c>
      <c r="AD86" s="3" t="s">
        <v>44</v>
      </c>
      <c r="AE86" s="3" t="s">
        <v>44</v>
      </c>
      <c r="AF86" s="3" t="s">
        <v>45</v>
      </c>
      <c r="AG86" s="4"/>
      <c r="AH86" s="3"/>
      <c r="AI86" s="4"/>
      <c r="AJ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 s="8">
        <f>IF(#REF!=MAX(#REF!),"New","Old")</f>
      </c>
      <c r="AL86" s="3"/>
      <c r="AM86" s="9">
        <f>IF(OR(#REF!="",#REF!=0),"",IF(#REF!&lt;12000,"&lt;12k",IF(AND(#REF!&gt;=12000,#REF!&lt;24000),"12k to 24k",IF(AND(#REF!&gt;=24000,#REF!&lt;=36000),"24k to 36k",IF(#REF!&gt;36000,"&gt;36k","")))))</f>
      </c>
    </row>
    <row x14ac:dyDescent="0.25" r="87" customHeight="1" ht="18.75">
      <c r="A87" s="1">
        <v>1640917</v>
      </c>
      <c r="B87" s="2">
        <v>11302170</v>
      </c>
      <c r="C87" s="3" t="s">
        <v>0</v>
      </c>
      <c r="D87" s="3" t="s">
        <v>181</v>
      </c>
      <c r="E87" s="2">
        <v>2011</v>
      </c>
      <c r="F87" s="4">
        <v>43831</v>
      </c>
      <c r="G87" s="3" t="s">
        <v>2</v>
      </c>
      <c r="H87" s="4">
        <v>43857</v>
      </c>
      <c r="I87" s="4">
        <f>_xlfn.XLOOKUP(#REF!,[1]!Backup_F8_Previous_Wave[ODINO],[1]!Backup_F8_Previous_Wave[Production Date],"")</f>
      </c>
      <c r="J87" s="10">
        <f>_xlfn.XLOOKUP(#REF!,[1]!Backup_F8_Previous_Wave[ODINO],[1]!Backup_F8_Previous_Wave[Wave Date],"")</f>
      </c>
      <c r="K87" s="6">
        <f>_xlfn.XLOOKUP(#REF!,[1]!Backup_F8_Previous_Wave[ODINO],[1]!Backup_F8_Previous_Wave[Full VIN],"")</f>
      </c>
      <c r="L87" s="3" t="s">
        <v>402</v>
      </c>
      <c r="M87" s="3" t="s">
        <v>4</v>
      </c>
      <c r="N87" s="3" t="s">
        <v>403</v>
      </c>
      <c r="O87" s="3" t="s">
        <v>57</v>
      </c>
      <c r="P87" s="6">
        <f>_xlfn.XLOOKUP(#REF!,[1]!Table2[BINNING],[1]!Table2[VFG],"")</f>
      </c>
      <c r="Q87" s="6">
        <f>IF(ISNUMBER(FIND("|",#REF!,1)),LEFT(#REF!,FIND("|",#REF!,1)-2),#REF!)</f>
      </c>
      <c r="R87" s="6">
        <f>IF(ISNUMBER(FIND("|",#REF!,1)),RIGHT(#REF!,LEN(#REF!)-FIND("|",#REF!,1)-1),"")</f>
      </c>
      <c r="S87" s="3" t="s">
        <v>7</v>
      </c>
      <c r="T87" s="3" t="s">
        <v>7</v>
      </c>
      <c r="U87" s="2">
        <v>0</v>
      </c>
      <c r="V87" s="2">
        <v>0</v>
      </c>
      <c r="W87" s="2">
        <v>170000</v>
      </c>
      <c r="X87" s="3" t="s">
        <v>404</v>
      </c>
      <c r="Y87" s="2"/>
      <c r="Z87" s="3"/>
      <c r="AA87" s="3"/>
      <c r="AB87" s="7" t="s">
        <v>405</v>
      </c>
      <c r="AC87" s="3" t="s">
        <v>297</v>
      </c>
      <c r="AD87" s="3" t="s">
        <v>298</v>
      </c>
      <c r="AE87" s="3" t="s">
        <v>299</v>
      </c>
      <c r="AF87" s="3" t="s">
        <v>198</v>
      </c>
      <c r="AG87" s="4"/>
      <c r="AH87" s="3"/>
      <c r="AI87" s="4"/>
      <c r="AJ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 s="8">
        <f>IF(#REF!=MAX(#REF!),"New","Old")</f>
      </c>
      <c r="AL87" s="3"/>
      <c r="AM87" s="9">
        <f>IF(OR(#REF!="",#REF!=0),"",IF(#REF!&lt;12000,"&lt;12k",IF(AND(#REF!&gt;=12000,#REF!&lt;24000),"12k to 24k",IF(AND(#REF!&gt;=24000,#REF!&lt;=36000),"24k to 36k",IF(#REF!&gt;36000,"&gt;36k","")))))</f>
      </c>
    </row>
    <row x14ac:dyDescent="0.25" r="88" customHeight="1" ht="18.75">
      <c r="A88" s="1">
        <v>1641052</v>
      </c>
      <c r="B88" s="2">
        <v>11302254</v>
      </c>
      <c r="C88" s="3" t="s">
        <v>0</v>
      </c>
      <c r="D88" s="3" t="s">
        <v>96</v>
      </c>
      <c r="E88" s="2">
        <v>2014</v>
      </c>
      <c r="F88" s="4">
        <v>43857</v>
      </c>
      <c r="G88" s="3" t="s">
        <v>2</v>
      </c>
      <c r="H88" s="4">
        <v>43857</v>
      </c>
      <c r="I88" s="4"/>
      <c r="J88" s="10">
        <f>_xlfn.XLOOKUP(#REF!,[1]!Backup_F8_Previous_Wave[ODINO],[1]!Backup_F8_Previous_Wave[Wave Date],"")</f>
      </c>
      <c r="K88" s="3"/>
      <c r="L88" s="3" t="s">
        <v>406</v>
      </c>
      <c r="M88" s="3" t="s">
        <v>4</v>
      </c>
      <c r="N88" s="3" t="s">
        <v>407</v>
      </c>
      <c r="O88" s="3" t="s">
        <v>62</v>
      </c>
      <c r="P88" s="6">
        <f>_xlfn.XLOOKUP(#REF!,[1]!Table2[BINNING],[1]!Table2[VFG],"")</f>
      </c>
      <c r="Q88" s="6">
        <f>IF(ISNUMBER(FIND("|",#REF!,1)),LEFT(#REF!,FIND("|",#REF!,1)-2),#REF!)</f>
      </c>
      <c r="R88" s="6">
        <f>IF(ISNUMBER(FIND("|",#REF!,1)),RIGHT(#REF!,LEN(#REF!)-FIND("|",#REF!,1)-1),"")</f>
      </c>
      <c r="S88" s="3" t="s">
        <v>7</v>
      </c>
      <c r="T88" s="3" t="s">
        <v>7</v>
      </c>
      <c r="U88" s="2">
        <v>0</v>
      </c>
      <c r="V88" s="2">
        <v>0</v>
      </c>
      <c r="W88" s="2">
        <v>86000</v>
      </c>
      <c r="X88" s="3" t="s">
        <v>125</v>
      </c>
      <c r="Y88" s="2"/>
      <c r="Z88" s="3"/>
      <c r="AA88" s="3"/>
      <c r="AB88" s="7" t="s">
        <v>408</v>
      </c>
      <c r="AC88" s="3" t="s">
        <v>44</v>
      </c>
      <c r="AD88" s="3" t="s">
        <v>44</v>
      </c>
      <c r="AE88" s="3" t="s">
        <v>44</v>
      </c>
      <c r="AF88" s="3" t="s">
        <v>102</v>
      </c>
      <c r="AG88" s="4"/>
      <c r="AH88" s="3"/>
      <c r="AI88" s="4"/>
      <c r="AJ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 s="8">
        <f>IF(#REF!=MAX(#REF!),"New","Old")</f>
      </c>
      <c r="AL88" s="3"/>
      <c r="AM88" s="9">
        <f>IF(OR(#REF!="",#REF!=0),"",IF(#REF!&lt;12000,"&lt;12k",IF(AND(#REF!&gt;=12000,#REF!&lt;24000),"12k to 24k",IF(AND(#REF!&gt;=24000,#REF!&lt;=36000),"24k to 36k",IF(#REF!&gt;36000,"&gt;36k","")))))</f>
      </c>
    </row>
    <row x14ac:dyDescent="0.25" r="89" customHeight="1" ht="18.75">
      <c r="A89" s="1">
        <v>1641164</v>
      </c>
      <c r="B89" s="2">
        <v>11302336</v>
      </c>
      <c r="C89" s="3" t="s">
        <v>0</v>
      </c>
      <c r="D89" s="3" t="s">
        <v>1</v>
      </c>
      <c r="E89" s="2">
        <v>2019</v>
      </c>
      <c r="F89" s="4">
        <v>43586</v>
      </c>
      <c r="G89" s="3" t="s">
        <v>108</v>
      </c>
      <c r="H89" s="4">
        <v>43857</v>
      </c>
      <c r="I89" s="4">
        <f>_xlfn.XLOOKUP(#REF!,[1]!Backup_F8_Previous_Wave[ODINO],[1]!Backup_F8_Previous_Wave[Production Date],"")</f>
      </c>
      <c r="J89" s="10">
        <f>_xlfn.XLOOKUP(#REF!,[1]!Backup_F8_Previous_Wave[ODINO],[1]!Backup_F8_Previous_Wave[Wave Date],"")</f>
      </c>
      <c r="K89" s="6">
        <f>_xlfn.XLOOKUP(#REF!,[1]!Backup_F8_Previous_Wave[ODINO],[1]!Backup_F8_Previous_Wave[Full VIN],"")</f>
      </c>
      <c r="L89" s="3" t="s">
        <v>409</v>
      </c>
      <c r="M89" s="3" t="s">
        <v>4</v>
      </c>
      <c r="N89" s="3" t="s">
        <v>410</v>
      </c>
      <c r="O89" s="3" t="s">
        <v>99</v>
      </c>
      <c r="P89" s="6">
        <f>_xlfn.XLOOKUP(#REF!,[1]!Table2[BINNING],[1]!Table2[VFG],"")</f>
      </c>
      <c r="Q89" s="6">
        <f>IF(ISNUMBER(FIND("|",#REF!,1)),LEFT(#REF!,FIND("|",#REF!,1)-2),#REF!)</f>
      </c>
      <c r="R89" s="6">
        <f>IF(ISNUMBER(FIND("|",#REF!,1)),RIGHT(#REF!,LEN(#REF!)-FIND("|",#REF!,1)-1),"")</f>
      </c>
      <c r="S89" s="3" t="s">
        <v>7</v>
      </c>
      <c r="T89" s="3" t="s">
        <v>7</v>
      </c>
      <c r="U89" s="2">
        <v>0</v>
      </c>
      <c r="V89" s="2">
        <v>0</v>
      </c>
      <c r="W89" s="2">
        <v>3000</v>
      </c>
      <c r="X89" s="3" t="s">
        <v>317</v>
      </c>
      <c r="Y89" s="2">
        <v>0</v>
      </c>
      <c r="Z89" s="3"/>
      <c r="AA89" s="3"/>
      <c r="AB89" s="7" t="s">
        <v>411</v>
      </c>
      <c r="AC89" s="3" t="s">
        <v>20</v>
      </c>
      <c r="AD89" s="3" t="s">
        <v>11</v>
      </c>
      <c r="AE89" s="3" t="s">
        <v>135</v>
      </c>
      <c r="AF89" s="3" t="s">
        <v>27</v>
      </c>
      <c r="AG89" s="4"/>
      <c r="AH89" s="3"/>
      <c r="AI89" s="4"/>
      <c r="AJ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 s="8">
        <f>IF(#REF!=MAX(#REF!),"New","Old")</f>
      </c>
      <c r="AL89" s="3"/>
      <c r="AM89" s="9">
        <f>IF(OR(#REF!="",#REF!=0),"",IF(#REF!&lt;12000,"&lt;12k",IF(AND(#REF!&gt;=12000,#REF!&lt;24000),"12k to 24k",IF(AND(#REF!&gt;=24000,#REF!&lt;=36000),"24k to 36k",IF(#REF!&gt;36000,"&gt;36k","")))))</f>
      </c>
    </row>
    <row x14ac:dyDescent="0.25" r="90" customHeight="1" ht="18.75">
      <c r="A90" s="1">
        <v>1641174</v>
      </c>
      <c r="B90" s="2">
        <v>11302346</v>
      </c>
      <c r="C90" s="3" t="s">
        <v>0</v>
      </c>
      <c r="D90" s="3" t="s">
        <v>1</v>
      </c>
      <c r="E90" s="2">
        <v>2015</v>
      </c>
      <c r="F90" s="4">
        <v>42739</v>
      </c>
      <c r="G90" s="3" t="s">
        <v>2</v>
      </c>
      <c r="H90" s="4">
        <v>43857</v>
      </c>
      <c r="I90" s="4"/>
      <c r="J90" s="10">
        <f>_xlfn.XLOOKUP(#REF!,[1]!Backup_F8_Previous_Wave[ODINO],[1]!Backup_F8_Previous_Wave[Wave Date],"")</f>
      </c>
      <c r="K90" s="3"/>
      <c r="L90" s="3" t="s">
        <v>412</v>
      </c>
      <c r="M90" s="3" t="s">
        <v>4</v>
      </c>
      <c r="N90" s="3" t="s">
        <v>413</v>
      </c>
      <c r="O90" s="3" t="s">
        <v>49</v>
      </c>
      <c r="P90" s="6">
        <f>_xlfn.XLOOKUP(#REF!,[1]!Table2[BINNING],[1]!Table2[VFG],"")</f>
      </c>
      <c r="Q90" s="6">
        <f>IF(ISNUMBER(FIND("|",#REF!,1)),LEFT(#REF!,FIND("|",#REF!,1)-2),#REF!)</f>
      </c>
      <c r="R90" s="6">
        <f>IF(ISNUMBER(FIND("|",#REF!,1)),RIGHT(#REF!,LEN(#REF!)-FIND("|",#REF!,1)-1),"")</f>
      </c>
      <c r="S90" s="3" t="s">
        <v>7</v>
      </c>
      <c r="T90" s="3" t="s">
        <v>7</v>
      </c>
      <c r="U90" s="2">
        <v>0</v>
      </c>
      <c r="V90" s="2">
        <v>0</v>
      </c>
      <c r="W90" s="2">
        <v>8000</v>
      </c>
      <c r="X90" s="3" t="s">
        <v>229</v>
      </c>
      <c r="Y90" s="2">
        <v>45</v>
      </c>
      <c r="Z90" s="3"/>
      <c r="AA90" s="3"/>
      <c r="AB90" s="7" t="s">
        <v>414</v>
      </c>
      <c r="AC90" s="3" t="s">
        <v>44</v>
      </c>
      <c r="AD90" s="3" t="s">
        <v>44</v>
      </c>
      <c r="AE90" s="3" t="s">
        <v>44</v>
      </c>
      <c r="AF90" s="3" t="s">
        <v>13</v>
      </c>
      <c r="AG90" s="4"/>
      <c r="AH90" s="3"/>
      <c r="AI90" s="4"/>
      <c r="AJ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 s="8">
        <f>IF(#REF!=MAX(#REF!),"New","Old")</f>
      </c>
      <c r="AL90" s="3"/>
      <c r="AM90" s="9">
        <f>IF(OR(#REF!="",#REF!=0),"",IF(#REF!&lt;12000,"&lt;12k",IF(AND(#REF!&gt;=12000,#REF!&lt;24000),"12k to 24k",IF(AND(#REF!&gt;=24000,#REF!&lt;=36000),"24k to 36k",IF(#REF!&gt;36000,"&gt;36k","")))))</f>
      </c>
    </row>
    <row x14ac:dyDescent="0.25" r="91" customHeight="1" ht="18.75">
      <c r="A91" s="1">
        <v>1641243</v>
      </c>
      <c r="B91" s="2">
        <v>11302396</v>
      </c>
      <c r="C91" s="3" t="s">
        <v>0</v>
      </c>
      <c r="D91" s="3" t="s">
        <v>1</v>
      </c>
      <c r="E91" s="2">
        <v>2014</v>
      </c>
      <c r="F91" s="4">
        <v>43850</v>
      </c>
      <c r="G91" s="3" t="s">
        <v>2</v>
      </c>
      <c r="H91" s="4">
        <v>43857</v>
      </c>
      <c r="I91" s="4"/>
      <c r="J91" s="10">
        <f>_xlfn.XLOOKUP(#REF!,[1]!Backup_F8_Previous_Wave[ODINO],[1]!Backup_F8_Previous_Wave[Wave Date],"")</f>
      </c>
      <c r="K91" s="3"/>
      <c r="L91" s="3" t="s">
        <v>415</v>
      </c>
      <c r="M91" s="3" t="s">
        <v>4</v>
      </c>
      <c r="N91" s="3" t="s">
        <v>416</v>
      </c>
      <c r="O91" s="3" t="s">
        <v>6</v>
      </c>
      <c r="P91" s="6">
        <f>_xlfn.XLOOKUP(#REF!,[1]!Table2[BINNING],[1]!Table2[VFG],"")</f>
      </c>
      <c r="Q91" s="6">
        <f>IF(ISNUMBER(FIND("|",#REF!,1)),LEFT(#REF!,FIND("|",#REF!,1)-2),#REF!)</f>
      </c>
      <c r="R91" s="6">
        <f>IF(ISNUMBER(FIND("|",#REF!,1)),RIGHT(#REF!,LEN(#REF!)-FIND("|",#REF!,1)-1),"")</f>
      </c>
      <c r="S91" s="3" t="s">
        <v>7</v>
      </c>
      <c r="T91" s="3" t="s">
        <v>7</v>
      </c>
      <c r="U91" s="2">
        <v>0</v>
      </c>
      <c r="V91" s="2">
        <v>0</v>
      </c>
      <c r="W91" s="2">
        <v>60500</v>
      </c>
      <c r="X91" s="3" t="s">
        <v>253</v>
      </c>
      <c r="Y91" s="2">
        <v>70</v>
      </c>
      <c r="Z91" s="3"/>
      <c r="AA91" s="3"/>
      <c r="AB91" s="7" t="s">
        <v>417</v>
      </c>
      <c r="AC91" s="3" t="s">
        <v>44</v>
      </c>
      <c r="AD91" s="3" t="s">
        <v>44</v>
      </c>
      <c r="AE91" s="3" t="s">
        <v>44</v>
      </c>
      <c r="AF91" s="3" t="s">
        <v>27</v>
      </c>
      <c r="AG91" s="4"/>
      <c r="AH91" s="3"/>
      <c r="AI91" s="4"/>
      <c r="AJ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 s="8">
        <f>IF(#REF!=MAX(#REF!),"New","Old")</f>
      </c>
      <c r="AL91" s="3"/>
      <c r="AM91" s="9">
        <f>IF(OR(#REF!="",#REF!=0),"",IF(#REF!&lt;12000,"&lt;12k",IF(AND(#REF!&gt;=12000,#REF!&lt;24000),"12k to 24k",IF(AND(#REF!&gt;=24000,#REF!&lt;=36000),"24k to 36k",IF(#REF!&gt;36000,"&gt;36k","")))))</f>
      </c>
    </row>
    <row x14ac:dyDescent="0.25" r="92" customHeight="1" ht="18.75">
      <c r="A92" s="1">
        <v>1641245</v>
      </c>
      <c r="B92" s="2">
        <v>11302398</v>
      </c>
      <c r="C92" s="3" t="s">
        <v>173</v>
      </c>
      <c r="D92" s="3" t="s">
        <v>174</v>
      </c>
      <c r="E92" s="2">
        <v>2015</v>
      </c>
      <c r="F92" s="4">
        <v>43856</v>
      </c>
      <c r="G92" s="3" t="s">
        <v>2</v>
      </c>
      <c r="H92" s="4">
        <v>43857</v>
      </c>
      <c r="I92" s="4"/>
      <c r="J92" s="10">
        <f>_xlfn.XLOOKUP(#REF!,[1]!Backup_F8_Previous_Wave[ODINO],[1]!Backup_F8_Previous_Wave[Wave Date],"")</f>
      </c>
      <c r="K92" s="3"/>
      <c r="L92" s="3" t="s">
        <v>418</v>
      </c>
      <c r="M92" s="3" t="s">
        <v>4</v>
      </c>
      <c r="N92" s="3" t="s">
        <v>419</v>
      </c>
      <c r="O92" s="3" t="s">
        <v>105</v>
      </c>
      <c r="P92" s="6">
        <f>_xlfn.XLOOKUP(#REF!,[1]!Table2[BINNING],[1]!Table2[VFG],"")</f>
      </c>
      <c r="Q92" s="6">
        <f>IF(ISNUMBER(FIND("|",#REF!,1)),LEFT(#REF!,FIND("|",#REF!,1)-2),#REF!)</f>
      </c>
      <c r="R92" s="6">
        <f>IF(ISNUMBER(FIND("|",#REF!,1)),RIGHT(#REF!,LEN(#REF!)-FIND("|",#REF!,1)-1),"")</f>
      </c>
      <c r="S92" s="3" t="s">
        <v>7</v>
      </c>
      <c r="T92" s="3" t="s">
        <v>7</v>
      </c>
      <c r="U92" s="2">
        <v>0</v>
      </c>
      <c r="V92" s="2">
        <v>0</v>
      </c>
      <c r="W92" s="2">
        <v>91000</v>
      </c>
      <c r="X92" s="3" t="s">
        <v>404</v>
      </c>
      <c r="Y92" s="2">
        <v>5</v>
      </c>
      <c r="Z92" s="3"/>
      <c r="AA92" s="3"/>
      <c r="AB92" s="7" t="s">
        <v>420</v>
      </c>
      <c r="AC92" s="3" t="s">
        <v>44</v>
      </c>
      <c r="AD92" s="3" t="s">
        <v>44</v>
      </c>
      <c r="AE92" s="3" t="s">
        <v>44</v>
      </c>
      <c r="AF92" s="3" t="s">
        <v>45</v>
      </c>
      <c r="AG92" s="4"/>
      <c r="AH92" s="3"/>
      <c r="AI92" s="4"/>
      <c r="AJ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 s="8">
        <f>IF(#REF!=MAX(#REF!),"New","Old")</f>
      </c>
      <c r="AL92" s="3"/>
      <c r="AM92" s="9">
        <f>IF(OR(#REF!="",#REF!=0),"",IF(#REF!&lt;12000,"&lt;12k",IF(AND(#REF!&gt;=12000,#REF!&lt;24000),"12k to 24k",IF(AND(#REF!&gt;=24000,#REF!&lt;=36000),"24k to 36k",IF(#REF!&gt;36000,"&gt;36k","")))))</f>
      </c>
    </row>
    <row x14ac:dyDescent="0.25" r="93" customHeight="1" ht="18.75">
      <c r="A93" s="1">
        <v>1641406</v>
      </c>
      <c r="B93" s="2">
        <v>11302516</v>
      </c>
      <c r="C93" s="3" t="s">
        <v>0</v>
      </c>
      <c r="D93" s="3" t="s">
        <v>181</v>
      </c>
      <c r="E93" s="2">
        <v>2013</v>
      </c>
      <c r="F93" s="4">
        <v>43621</v>
      </c>
      <c r="G93" s="3" t="s">
        <v>108</v>
      </c>
      <c r="H93" s="4">
        <v>43858</v>
      </c>
      <c r="I93" s="4"/>
      <c r="J93" s="10">
        <f>_xlfn.XLOOKUP(#REF!,[1]!Backup_F8_Previous_Wave[ODINO],[1]!Backup_F8_Previous_Wave[Wave Date],"")</f>
      </c>
      <c r="K93" s="3"/>
      <c r="L93" s="3" t="s">
        <v>421</v>
      </c>
      <c r="M93" s="3" t="s">
        <v>4</v>
      </c>
      <c r="N93" s="3" t="s">
        <v>422</v>
      </c>
      <c r="O93" s="3" t="s">
        <v>423</v>
      </c>
      <c r="P93" s="6">
        <f>_xlfn.XLOOKUP(#REF!,[1]!Table2[BINNING],[1]!Table2[VFG],"")</f>
      </c>
      <c r="Q93" s="6">
        <f>IF(ISNUMBER(FIND("|",#REF!,1)),LEFT(#REF!,FIND("|",#REF!,1)-2),#REF!)</f>
      </c>
      <c r="R93" s="6">
        <f>IF(ISNUMBER(FIND("|",#REF!,1)),RIGHT(#REF!,LEN(#REF!)-FIND("|",#REF!,1)-1),"")</f>
      </c>
      <c r="S93" s="3" t="s">
        <v>7</v>
      </c>
      <c r="T93" s="3" t="s">
        <v>7</v>
      </c>
      <c r="U93" s="2">
        <v>0</v>
      </c>
      <c r="V93" s="2">
        <v>0</v>
      </c>
      <c r="W93" s="2">
        <v>89000</v>
      </c>
      <c r="X93" s="3" t="s">
        <v>100</v>
      </c>
      <c r="Y93" s="2"/>
      <c r="Z93" s="3"/>
      <c r="AA93" s="3"/>
      <c r="AB93" s="7" t="s">
        <v>424</v>
      </c>
      <c r="AC93" s="3" t="s">
        <v>44</v>
      </c>
      <c r="AD93" s="3" t="s">
        <v>44</v>
      </c>
      <c r="AE93" s="3" t="s">
        <v>44</v>
      </c>
      <c r="AF93" s="3" t="s">
        <v>198</v>
      </c>
      <c r="AG93" s="4"/>
      <c r="AH93" s="3"/>
      <c r="AI93" s="4"/>
      <c r="AJ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 s="8">
        <f>IF(#REF!=MAX(#REF!),"New","Old")</f>
      </c>
      <c r="AL93" s="3"/>
      <c r="AM93" s="9">
        <f>IF(OR(#REF!="",#REF!=0),"",IF(#REF!&lt;12000,"&lt;12k",IF(AND(#REF!&gt;=12000,#REF!&lt;24000),"12k to 24k",IF(AND(#REF!&gt;=24000,#REF!&lt;=36000),"24k to 36k",IF(#REF!&gt;36000,"&gt;36k","")))))</f>
      </c>
    </row>
    <row x14ac:dyDescent="0.25" r="94" customHeight="1" ht="18.75">
      <c r="A94" s="1">
        <v>1641495</v>
      </c>
      <c r="B94" s="2">
        <v>11302575</v>
      </c>
      <c r="C94" s="3" t="s">
        <v>0</v>
      </c>
      <c r="D94" s="3" t="s">
        <v>38</v>
      </c>
      <c r="E94" s="2">
        <v>2011</v>
      </c>
      <c r="F94" s="4">
        <v>41091</v>
      </c>
      <c r="G94" s="3" t="s">
        <v>39</v>
      </c>
      <c r="H94" s="4">
        <v>43858</v>
      </c>
      <c r="I94" s="4"/>
      <c r="J94" s="10">
        <f>_xlfn.XLOOKUP(#REF!,[1]!Backup_F8_Previous_Wave[ODINO],[1]!Backup_F8_Previous_Wave[Wave Date],"")</f>
      </c>
      <c r="K94" s="3"/>
      <c r="L94" s="3" t="s">
        <v>425</v>
      </c>
      <c r="M94" s="3" t="s">
        <v>4</v>
      </c>
      <c r="N94" s="3" t="s">
        <v>426</v>
      </c>
      <c r="O94" s="3" t="s">
        <v>144</v>
      </c>
      <c r="P94" s="6">
        <f>_xlfn.XLOOKUP(#REF!,[1]!Table2[BINNING],[1]!Table2[VFG],"")</f>
      </c>
      <c r="Q94" s="6">
        <f>IF(ISNUMBER(FIND("|",#REF!,1)),LEFT(#REF!,FIND("|",#REF!,1)-2),#REF!)</f>
      </c>
      <c r="R94" s="6">
        <f>IF(ISNUMBER(FIND("|",#REF!,1)),RIGHT(#REF!,LEN(#REF!)-FIND("|",#REF!,1)-1),"")</f>
      </c>
      <c r="S94" s="3" t="s">
        <v>7</v>
      </c>
      <c r="T94" s="3" t="s">
        <v>7</v>
      </c>
      <c r="U94" s="2">
        <v>0</v>
      </c>
      <c r="V94" s="2">
        <v>0</v>
      </c>
      <c r="W94" s="2"/>
      <c r="X94" s="3" t="s">
        <v>63</v>
      </c>
      <c r="Y94" s="2"/>
      <c r="Z94" s="3"/>
      <c r="AA94" s="3"/>
      <c r="AB94" s="7" t="s">
        <v>427</v>
      </c>
      <c r="AC94" s="3" t="s">
        <v>44</v>
      </c>
      <c r="AD94" s="3" t="s">
        <v>44</v>
      </c>
      <c r="AE94" s="3" t="s">
        <v>44</v>
      </c>
      <c r="AF94" s="3" t="s">
        <v>44</v>
      </c>
      <c r="AG94" s="4"/>
      <c r="AH94" s="3"/>
      <c r="AI94" s="4"/>
      <c r="AJ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 s="8">
        <f>IF(#REF!=MAX(#REF!),"New","Old")</f>
      </c>
      <c r="AL94" s="3"/>
      <c r="AM94" s="9">
        <f>IF(OR(#REF!="",#REF!=0),"",IF(#REF!&lt;12000,"&lt;12k",IF(AND(#REF!&gt;=12000,#REF!&lt;24000),"12k to 24k",IF(AND(#REF!&gt;=24000,#REF!&lt;=36000),"24k to 36k",IF(#REF!&gt;36000,"&gt;36k","")))))</f>
      </c>
    </row>
    <row x14ac:dyDescent="0.25" r="95" customHeight="1" ht="18.75">
      <c r="A95" s="1">
        <v>1641621</v>
      </c>
      <c r="B95" s="2">
        <v>11302670</v>
      </c>
      <c r="C95" s="3" t="s">
        <v>0</v>
      </c>
      <c r="D95" s="3" t="s">
        <v>38</v>
      </c>
      <c r="E95" s="2">
        <v>2014</v>
      </c>
      <c r="F95" s="4">
        <v>43661</v>
      </c>
      <c r="G95" s="3" t="s">
        <v>39</v>
      </c>
      <c r="H95" s="4">
        <v>43858</v>
      </c>
      <c r="I95" s="4">
        <f>_xlfn.XLOOKUP(#REF!,[1]!Backup_F8_Previous_Wave[ODINO],[1]!Backup_F8_Previous_Wave[Production Date],"")</f>
      </c>
      <c r="J95" s="10">
        <f>_xlfn.XLOOKUP(#REF!,[1]!Backup_F8_Previous_Wave[ODINO],[1]!Backup_F8_Previous_Wave[Wave Date],"")</f>
      </c>
      <c r="K95" s="6">
        <f>_xlfn.XLOOKUP(#REF!,[1]!Backup_F8_Previous_Wave[ODINO],[1]!Backup_F8_Previous_Wave[Full VIN],"")</f>
      </c>
      <c r="L95" s="3" t="s">
        <v>428</v>
      </c>
      <c r="M95" s="3" t="s">
        <v>4</v>
      </c>
      <c r="N95" s="3" t="s">
        <v>429</v>
      </c>
      <c r="O95" s="3" t="s">
        <v>144</v>
      </c>
      <c r="P95" s="6">
        <f>_xlfn.XLOOKUP(#REF!,[1]!Table2[BINNING],[1]!Table2[VFG],"")</f>
      </c>
      <c r="Q95" s="6">
        <f>IF(ISNUMBER(FIND("|",#REF!,1)),LEFT(#REF!,FIND("|",#REF!,1)-2),#REF!)</f>
      </c>
      <c r="R95" s="6">
        <f>IF(ISNUMBER(FIND("|",#REF!,1)),RIGHT(#REF!,LEN(#REF!)-FIND("|",#REF!,1)-1),"")</f>
      </c>
      <c r="S95" s="3" t="s">
        <v>7</v>
      </c>
      <c r="T95" s="3" t="s">
        <v>7</v>
      </c>
      <c r="U95" s="2">
        <v>0</v>
      </c>
      <c r="V95" s="2">
        <v>0</v>
      </c>
      <c r="W95" s="2"/>
      <c r="X95" s="3" t="s">
        <v>63</v>
      </c>
      <c r="Y95" s="2"/>
      <c r="Z95" s="3"/>
      <c r="AA95" s="3"/>
      <c r="AB95" s="7" t="s">
        <v>430</v>
      </c>
      <c r="AC95" s="3" t="s">
        <v>146</v>
      </c>
      <c r="AD95" s="3" t="s">
        <v>147</v>
      </c>
      <c r="AE95" s="3" t="s">
        <v>148</v>
      </c>
      <c r="AF95" s="3" t="s">
        <v>45</v>
      </c>
      <c r="AG95" s="4"/>
      <c r="AH95" s="3"/>
      <c r="AI95" s="4"/>
      <c r="AJ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 s="8">
        <f>IF(#REF!=MAX(#REF!),"New","Old")</f>
      </c>
      <c r="AL95" s="3"/>
      <c r="AM95" s="9">
        <f>IF(OR(#REF!="",#REF!=0),"",IF(#REF!&lt;12000,"&lt;12k",IF(AND(#REF!&gt;=12000,#REF!&lt;24000),"12k to 24k",IF(AND(#REF!&gt;=24000,#REF!&lt;=36000),"24k to 36k",IF(#REF!&gt;36000,"&gt;36k","")))))</f>
      </c>
    </row>
    <row x14ac:dyDescent="0.25" r="96" customHeight="1" ht="18.75">
      <c r="A96" s="1">
        <v>1641682</v>
      </c>
      <c r="B96" s="2">
        <v>11302706</v>
      </c>
      <c r="C96" s="3" t="s">
        <v>0</v>
      </c>
      <c r="D96" s="3" t="s">
        <v>59</v>
      </c>
      <c r="E96" s="2">
        <v>2014</v>
      </c>
      <c r="F96" s="4">
        <v>43847</v>
      </c>
      <c r="G96" s="3" t="s">
        <v>2</v>
      </c>
      <c r="H96" s="4">
        <v>43859</v>
      </c>
      <c r="I96" s="4">
        <f>_xlfn.XLOOKUP(#REF!,[1]!Backup_F8_Previous_Wave[ODINO],[1]!Backup_F8_Previous_Wave[Production Date],"")</f>
      </c>
      <c r="J96" s="10">
        <f>_xlfn.XLOOKUP(#REF!,[1]!Backup_F8_Previous_Wave[ODINO],[1]!Backup_F8_Previous_Wave[Wave Date],"")</f>
      </c>
      <c r="K96" s="6">
        <f>_xlfn.XLOOKUP(#REF!,[1]!Backup_F8_Previous_Wave[ODINO],[1]!Backup_F8_Previous_Wave[Full VIN],"")</f>
      </c>
      <c r="L96" s="3" t="s">
        <v>431</v>
      </c>
      <c r="M96" s="3" t="s">
        <v>4</v>
      </c>
      <c r="N96" s="3" t="s">
        <v>432</v>
      </c>
      <c r="O96" s="3" t="s">
        <v>31</v>
      </c>
      <c r="P96" s="6">
        <f>_xlfn.XLOOKUP(#REF!,[1]!Table2[BINNING],[1]!Table2[VFG],"")</f>
      </c>
      <c r="Q96" s="6">
        <f>IF(ISNUMBER(FIND("|",#REF!,1)),LEFT(#REF!,FIND("|",#REF!,1)-2),#REF!)</f>
      </c>
      <c r="R96" s="6">
        <f>IF(ISNUMBER(FIND("|",#REF!,1)),RIGHT(#REF!,LEN(#REF!)-FIND("|",#REF!,1)-1),"")</f>
      </c>
      <c r="S96" s="3" t="s">
        <v>7</v>
      </c>
      <c r="T96" s="3" t="s">
        <v>7</v>
      </c>
      <c r="U96" s="2">
        <v>0</v>
      </c>
      <c r="V96" s="2">
        <v>0</v>
      </c>
      <c r="W96" s="2">
        <v>128490</v>
      </c>
      <c r="X96" s="3" t="s">
        <v>433</v>
      </c>
      <c r="Y96" s="2">
        <v>0</v>
      </c>
      <c r="Z96" s="3"/>
      <c r="AA96" s="3"/>
      <c r="AB96" s="7" t="s">
        <v>434</v>
      </c>
      <c r="AC96" s="3" t="s">
        <v>65</v>
      </c>
      <c r="AD96" s="3" t="s">
        <v>84</v>
      </c>
      <c r="AE96" s="3" t="s">
        <v>319</v>
      </c>
      <c r="AF96" s="3" t="s">
        <v>68</v>
      </c>
      <c r="AG96" s="4"/>
      <c r="AH96" s="3"/>
      <c r="AI96" s="4"/>
      <c r="AJ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 s="8">
        <f>IF(#REF!=MAX(#REF!),"New","Old")</f>
      </c>
      <c r="AL96" s="3"/>
      <c r="AM96" s="9">
        <f>IF(OR(#REF!="",#REF!=0),"",IF(#REF!&lt;12000,"&lt;12k",IF(AND(#REF!&gt;=12000,#REF!&lt;24000),"12k to 24k",IF(AND(#REF!&gt;=24000,#REF!&lt;=36000),"24k to 36k",IF(#REF!&gt;36000,"&gt;36k","")))))</f>
      </c>
    </row>
    <row x14ac:dyDescent="0.25" r="97" customHeight="1" ht="18.75">
      <c r="A97" s="1">
        <v>1641731</v>
      </c>
      <c r="B97" s="2">
        <v>11302740</v>
      </c>
      <c r="C97" s="3" t="s">
        <v>0</v>
      </c>
      <c r="D97" s="3" t="s">
        <v>1</v>
      </c>
      <c r="E97" s="2">
        <v>2015</v>
      </c>
      <c r="F97" s="4">
        <v>43847</v>
      </c>
      <c r="G97" s="3" t="s">
        <v>2</v>
      </c>
      <c r="H97" s="4">
        <v>43859</v>
      </c>
      <c r="I97" s="4"/>
      <c r="J97" s="10">
        <f>_xlfn.XLOOKUP(#REF!,[1]!Backup_F8_Previous_Wave[ODINO],[1]!Backup_F8_Previous_Wave[Wave Date],"")</f>
      </c>
      <c r="K97" s="3"/>
      <c r="L97" s="3" t="s">
        <v>435</v>
      </c>
      <c r="M97" s="3" t="s">
        <v>4</v>
      </c>
      <c r="N97" s="3" t="s">
        <v>436</v>
      </c>
      <c r="O97" s="3" t="s">
        <v>437</v>
      </c>
      <c r="P97" s="6">
        <f>_xlfn.XLOOKUP(#REF!,[1]!Table2[BINNING],[1]!Table2[VFG],"")</f>
      </c>
      <c r="Q97" s="6">
        <f>IF(ISNUMBER(FIND("|",#REF!,1)),LEFT(#REF!,FIND("|",#REF!,1)-2),#REF!)</f>
      </c>
      <c r="R97" s="6">
        <f>IF(ISNUMBER(FIND("|",#REF!,1)),RIGHT(#REF!,LEN(#REF!)-FIND("|",#REF!,1)-1),"")</f>
      </c>
      <c r="S97" s="3" t="s">
        <v>7</v>
      </c>
      <c r="T97" s="3" t="s">
        <v>7</v>
      </c>
      <c r="U97" s="2">
        <v>0</v>
      </c>
      <c r="V97" s="2">
        <v>0</v>
      </c>
      <c r="W97" s="2">
        <v>126000</v>
      </c>
      <c r="X97" s="3" t="s">
        <v>282</v>
      </c>
      <c r="Y97" s="2">
        <v>0</v>
      </c>
      <c r="Z97" s="3"/>
      <c r="AA97" s="3"/>
      <c r="AB97" s="7" t="s">
        <v>438</v>
      </c>
      <c r="AC97" s="3" t="s">
        <v>44</v>
      </c>
      <c r="AD97" s="3" t="s">
        <v>44</v>
      </c>
      <c r="AE97" s="3" t="s">
        <v>44</v>
      </c>
      <c r="AF97" s="3" t="s">
        <v>13</v>
      </c>
      <c r="AG97" s="4"/>
      <c r="AH97" s="3"/>
      <c r="AI97" s="4"/>
      <c r="AJ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 s="8">
        <f>IF(#REF!=MAX(#REF!),"New","Old")</f>
      </c>
      <c r="AL97" s="3"/>
      <c r="AM97" s="9">
        <f>IF(OR(#REF!="",#REF!=0),"",IF(#REF!&lt;12000,"&lt;12k",IF(AND(#REF!&gt;=12000,#REF!&lt;24000),"12k to 24k",IF(AND(#REF!&gt;=24000,#REF!&lt;=36000),"24k to 36k",IF(#REF!&gt;36000,"&gt;36k","")))))</f>
      </c>
    </row>
    <row x14ac:dyDescent="0.25" r="98" customHeight="1" ht="18.75">
      <c r="A98" s="1">
        <v>1641748</v>
      </c>
      <c r="B98" s="2">
        <v>11302754</v>
      </c>
      <c r="C98" s="3" t="s">
        <v>0</v>
      </c>
      <c r="D98" s="3" t="s">
        <v>1</v>
      </c>
      <c r="E98" s="2">
        <v>2018</v>
      </c>
      <c r="F98" s="4">
        <v>43847</v>
      </c>
      <c r="G98" s="3" t="s">
        <v>2</v>
      </c>
      <c r="H98" s="4">
        <v>43859</v>
      </c>
      <c r="I98" s="4">
        <f>_xlfn.XLOOKUP(#REF!,[1]!Backup_F8_Previous_Wave[ODINO],[1]!Backup_F8_Previous_Wave[Production Date],"")</f>
      </c>
      <c r="J98" s="10">
        <f>_xlfn.XLOOKUP(#REF!,[1]!Backup_F8_Previous_Wave[ODINO],[1]!Backup_F8_Previous_Wave[Wave Date],"")</f>
      </c>
      <c r="K98" s="6">
        <f>_xlfn.XLOOKUP(#REF!,[1]!Backup_F8_Previous_Wave[ODINO],[1]!Backup_F8_Previous_Wave[Full VIN],"")</f>
      </c>
      <c r="L98" s="3" t="s">
        <v>231</v>
      </c>
      <c r="M98" s="3" t="s">
        <v>4</v>
      </c>
      <c r="N98" s="3" t="s">
        <v>439</v>
      </c>
      <c r="O98" s="3" t="s">
        <v>62</v>
      </c>
      <c r="P98" s="6">
        <f>_xlfn.XLOOKUP(#REF!,[1]!Table2[BINNING],[1]!Table2[VFG],"")</f>
      </c>
      <c r="Q98" s="6">
        <f>IF(ISNUMBER(FIND("|",#REF!,1)),LEFT(#REF!,FIND("|",#REF!,1)-2),#REF!)</f>
      </c>
      <c r="R98" s="6">
        <f>IF(ISNUMBER(FIND("|",#REF!,1)),RIGHT(#REF!,LEN(#REF!)-FIND("|",#REF!,1)-1),"")</f>
      </c>
      <c r="S98" s="3" t="s">
        <v>7</v>
      </c>
      <c r="T98" s="3" t="s">
        <v>7</v>
      </c>
      <c r="U98" s="2">
        <v>0</v>
      </c>
      <c r="V98" s="2">
        <v>0</v>
      </c>
      <c r="W98" s="2">
        <v>2000</v>
      </c>
      <c r="X98" s="3" t="s">
        <v>100</v>
      </c>
      <c r="Y98" s="2">
        <v>8</v>
      </c>
      <c r="Z98" s="3"/>
      <c r="AA98" s="3"/>
      <c r="AB98" s="7" t="s">
        <v>440</v>
      </c>
      <c r="AC98" s="3" t="s">
        <v>20</v>
      </c>
      <c r="AD98" s="3" t="s">
        <v>11</v>
      </c>
      <c r="AE98" s="3" t="s">
        <v>21</v>
      </c>
      <c r="AF98" s="3" t="s">
        <v>13</v>
      </c>
      <c r="AG98" s="4"/>
      <c r="AH98" s="3"/>
      <c r="AI98" s="4"/>
      <c r="AJ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 s="8">
        <f>IF(#REF!=MAX(#REF!),"New","Old")</f>
      </c>
      <c r="AL98" s="3"/>
      <c r="AM98" s="9">
        <f>IF(OR(#REF!="",#REF!=0),"",IF(#REF!&lt;12000,"&lt;12k",IF(AND(#REF!&gt;=12000,#REF!&lt;24000),"12k to 24k",IF(AND(#REF!&gt;=24000,#REF!&lt;=36000),"24k to 36k",IF(#REF!&gt;36000,"&gt;36k","")))))</f>
      </c>
    </row>
    <row x14ac:dyDescent="0.25" r="99" customHeight="1" ht="18.75">
      <c r="A99" s="1">
        <v>1641810</v>
      </c>
      <c r="B99" s="2">
        <v>11302801</v>
      </c>
      <c r="C99" s="3" t="s">
        <v>0</v>
      </c>
      <c r="D99" s="3" t="s">
        <v>1</v>
      </c>
      <c r="E99" s="2">
        <v>2016</v>
      </c>
      <c r="F99" s="4">
        <v>43854</v>
      </c>
      <c r="G99" s="3" t="s">
        <v>2</v>
      </c>
      <c r="H99" s="4">
        <v>43859</v>
      </c>
      <c r="I99" s="4"/>
      <c r="J99" s="10">
        <f>_xlfn.XLOOKUP(#REF!,[1]!Backup_F8_Previous_Wave[ODINO],[1]!Backup_F8_Previous_Wave[Wave Date],"")</f>
      </c>
      <c r="K99" s="3"/>
      <c r="L99" s="3" t="s">
        <v>441</v>
      </c>
      <c r="M99" s="3" t="s">
        <v>4</v>
      </c>
      <c r="N99" s="3" t="s">
        <v>442</v>
      </c>
      <c r="O99" s="3" t="s">
        <v>443</v>
      </c>
      <c r="P99" s="6">
        <f>_xlfn.XLOOKUP(#REF!,[1]!Table2[BINNING],[1]!Table2[VFG],"")</f>
      </c>
      <c r="Q99" s="6">
        <f>IF(ISNUMBER(FIND("|",#REF!,1)),LEFT(#REF!,FIND("|",#REF!,1)-2),#REF!)</f>
      </c>
      <c r="R99" s="6">
        <f>IF(ISNUMBER(FIND("|",#REF!,1)),RIGHT(#REF!,LEN(#REF!)-FIND("|",#REF!,1)-1),"")</f>
      </c>
      <c r="S99" s="3" t="s">
        <v>7</v>
      </c>
      <c r="T99" s="3" t="s">
        <v>7</v>
      </c>
      <c r="U99" s="2">
        <v>0</v>
      </c>
      <c r="V99" s="2">
        <v>0</v>
      </c>
      <c r="W99" s="2">
        <v>70000</v>
      </c>
      <c r="X99" s="3" t="s">
        <v>100</v>
      </c>
      <c r="Y99" s="2">
        <v>0</v>
      </c>
      <c r="Z99" s="3"/>
      <c r="AA99" s="3"/>
      <c r="AB99" s="7" t="s">
        <v>444</v>
      </c>
      <c r="AC99" s="3" t="s">
        <v>44</v>
      </c>
      <c r="AD99" s="3" t="s">
        <v>44</v>
      </c>
      <c r="AE99" s="3" t="s">
        <v>44</v>
      </c>
      <c r="AF99" s="3" t="s">
        <v>27</v>
      </c>
      <c r="AG99" s="4"/>
      <c r="AH99" s="3"/>
      <c r="AI99" s="4"/>
      <c r="AJ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 s="8">
        <f>IF(#REF!=MAX(#REF!),"New","Old")</f>
      </c>
      <c r="AL99" s="3"/>
      <c r="AM99" s="9">
        <f>IF(OR(#REF!="",#REF!=0),"",IF(#REF!&lt;12000,"&lt;12k",IF(AND(#REF!&gt;=12000,#REF!&lt;24000),"12k to 24k",IF(AND(#REF!&gt;=24000,#REF!&lt;=36000),"24k to 36k",IF(#REF!&gt;36000,"&gt;36k","")))))</f>
      </c>
    </row>
    <row x14ac:dyDescent="0.25" r="100" customHeight="1" ht="18.75">
      <c r="A100" s="1">
        <v>1641852</v>
      </c>
      <c r="B100" s="2">
        <v>11302823</v>
      </c>
      <c r="C100" s="3" t="s">
        <v>0</v>
      </c>
      <c r="D100" s="3" t="s">
        <v>38</v>
      </c>
      <c r="E100" s="2">
        <v>2013</v>
      </c>
      <c r="F100" s="4">
        <v>43191</v>
      </c>
      <c r="G100" s="3" t="s">
        <v>108</v>
      </c>
      <c r="H100" s="4">
        <v>43859</v>
      </c>
      <c r="I100" s="4"/>
      <c r="J100" s="10">
        <f>_xlfn.XLOOKUP(#REF!,[1]!Backup_F8_Previous_Wave[ODINO],[1]!Backup_F8_Previous_Wave[Wave Date],"")</f>
      </c>
      <c r="K100" s="3"/>
      <c r="L100" s="3" t="s">
        <v>445</v>
      </c>
      <c r="M100" s="3" t="s">
        <v>4</v>
      </c>
      <c r="N100" s="3" t="s">
        <v>446</v>
      </c>
      <c r="O100" s="3" t="s">
        <v>62</v>
      </c>
      <c r="P100" s="6">
        <f>_xlfn.XLOOKUP(#REF!,[1]!Table2[BINNING],[1]!Table2[VFG],"")</f>
      </c>
      <c r="Q100" s="6">
        <f>IF(ISNUMBER(FIND("|",#REF!,1)),LEFT(#REF!,FIND("|",#REF!,1)-2),#REF!)</f>
      </c>
      <c r="R100" s="6">
        <f>IF(ISNUMBER(FIND("|",#REF!,1)),RIGHT(#REF!,LEN(#REF!)-FIND("|",#REF!,1)-1),"")</f>
      </c>
      <c r="S100" s="3" t="s">
        <v>7</v>
      </c>
      <c r="T100" s="3" t="s">
        <v>7</v>
      </c>
      <c r="U100" s="2">
        <v>0</v>
      </c>
      <c r="V100" s="2">
        <v>0</v>
      </c>
      <c r="W100" s="2"/>
      <c r="X100" s="3" t="s">
        <v>159</v>
      </c>
      <c r="Y100" s="2"/>
      <c r="Z100" s="3"/>
      <c r="AA100" s="3"/>
      <c r="AB100" s="7" t="s">
        <v>447</v>
      </c>
      <c r="AC100" s="3" t="s">
        <v>44</v>
      </c>
      <c r="AD100" s="3" t="s">
        <v>44</v>
      </c>
      <c r="AE100" s="3" t="s">
        <v>44</v>
      </c>
      <c r="AF100" s="3" t="s">
        <v>45</v>
      </c>
      <c r="AG100" s="4"/>
      <c r="AH100" s="3"/>
      <c r="AI100" s="4"/>
      <c r="AJ1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 s="8">
        <f>IF(#REF!=MAX(#REF!),"New","Old")</f>
      </c>
      <c r="AL100" s="3"/>
      <c r="AM100" s="9">
        <f>IF(OR(#REF!="",#REF!=0),"",IF(#REF!&lt;12000,"&lt;12k",IF(AND(#REF!&gt;=12000,#REF!&lt;24000),"12k to 24k",IF(AND(#REF!&gt;=24000,#REF!&lt;=36000),"24k to 36k",IF(#REF!&gt;36000,"&gt;36k","")))))</f>
      </c>
    </row>
    <row x14ac:dyDescent="0.25" r="101" customHeight="1" ht="18.75">
      <c r="A101" s="1">
        <v>1641910</v>
      </c>
      <c r="B101" s="2">
        <v>11302861</v>
      </c>
      <c r="C101" s="3" t="s">
        <v>0</v>
      </c>
      <c r="D101" s="3" t="s">
        <v>448</v>
      </c>
      <c r="E101" s="2">
        <v>2015</v>
      </c>
      <c r="F101" s="4">
        <v>43859</v>
      </c>
      <c r="G101" s="3" t="s">
        <v>2</v>
      </c>
      <c r="H101" s="4">
        <v>43859</v>
      </c>
      <c r="I101" s="4">
        <f>_xlfn.XLOOKUP(#REF!,[1]!Backup_F8_Previous_Wave[ODINO],[1]!Backup_F8_Previous_Wave[Production Date],"")</f>
      </c>
      <c r="J101" s="10">
        <f>_xlfn.XLOOKUP(#REF!,[1]!Backup_F8_Previous_Wave[ODINO],[1]!Backup_F8_Previous_Wave[Wave Date],"")</f>
      </c>
      <c r="K101" s="6">
        <f>_xlfn.XLOOKUP(#REF!,[1]!Backup_F8_Previous_Wave[ODINO],[1]!Backup_F8_Previous_Wave[Full VIN],"")</f>
      </c>
      <c r="L101" s="3" t="s">
        <v>449</v>
      </c>
      <c r="M101" s="3" t="s">
        <v>4</v>
      </c>
      <c r="N101" s="3" t="s">
        <v>450</v>
      </c>
      <c r="O101" s="3" t="s">
        <v>31</v>
      </c>
      <c r="P101" s="6">
        <f>_xlfn.XLOOKUP(#REF!,[1]!Table2[BINNING],[1]!Table2[VFG],"")</f>
      </c>
      <c r="Q101" s="6">
        <f>IF(ISNUMBER(FIND("|",#REF!,1)),LEFT(#REF!,FIND("|",#REF!,1)-2),#REF!)</f>
      </c>
      <c r="R101" s="6">
        <f>IF(ISNUMBER(FIND("|",#REF!,1)),RIGHT(#REF!,LEN(#REF!)-FIND("|",#REF!,1)-1),"")</f>
      </c>
      <c r="S101" s="3" t="s">
        <v>7</v>
      </c>
      <c r="T101" s="3" t="s">
        <v>7</v>
      </c>
      <c r="U101" s="2">
        <v>0</v>
      </c>
      <c r="V101" s="2">
        <v>0</v>
      </c>
      <c r="W101" s="2">
        <v>102000</v>
      </c>
      <c r="X101" s="3" t="s">
        <v>404</v>
      </c>
      <c r="Y101" s="2">
        <v>65</v>
      </c>
      <c r="Z101" s="3"/>
      <c r="AA101" s="3"/>
      <c r="AB101" s="7" t="s">
        <v>451</v>
      </c>
      <c r="AC101" s="3" t="s">
        <v>452</v>
      </c>
      <c r="AD101" s="3" t="s">
        <v>453</v>
      </c>
      <c r="AE101" s="3" t="s">
        <v>454</v>
      </c>
      <c r="AF101" s="3" t="s">
        <v>45</v>
      </c>
      <c r="AG101" s="4"/>
      <c r="AH101" s="3"/>
      <c r="AI101" s="4"/>
      <c r="AJ1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 s="8">
        <f>IF(#REF!=MAX(#REF!),"New","Old")</f>
      </c>
      <c r="AL101" s="3"/>
      <c r="AM101" s="9">
        <f>IF(OR(#REF!="",#REF!=0),"",IF(#REF!&lt;12000,"&lt;12k",IF(AND(#REF!&gt;=12000,#REF!&lt;24000),"12k to 24k",IF(AND(#REF!&gt;=24000,#REF!&lt;=36000),"24k to 36k",IF(#REF!&gt;36000,"&gt;36k","")))))</f>
      </c>
    </row>
    <row x14ac:dyDescent="0.25" r="102" customHeight="1" ht="18.75">
      <c r="A102" s="1">
        <v>1642174</v>
      </c>
      <c r="B102" s="2">
        <v>11303043</v>
      </c>
      <c r="C102" s="3" t="s">
        <v>0</v>
      </c>
      <c r="D102" s="3" t="s">
        <v>136</v>
      </c>
      <c r="E102" s="2">
        <v>2013</v>
      </c>
      <c r="F102" s="4">
        <v>43776</v>
      </c>
      <c r="G102" s="3" t="s">
        <v>14</v>
      </c>
      <c r="H102" s="4">
        <v>43860</v>
      </c>
      <c r="I102" s="4"/>
      <c r="J102" s="10">
        <f>_xlfn.XLOOKUP(#REF!,[1]!Backup_F8_Previous_Wave[ODINO],[1]!Backup_F8_Previous_Wave[Wave Date],"")</f>
      </c>
      <c r="K102" s="3"/>
      <c r="L102" s="3" t="s">
        <v>455</v>
      </c>
      <c r="M102" s="3" t="s">
        <v>4</v>
      </c>
      <c r="N102" s="3" t="s">
        <v>456</v>
      </c>
      <c r="O102" s="3" t="s">
        <v>57</v>
      </c>
      <c r="P102" s="6">
        <f>_xlfn.XLOOKUP(#REF!,[1]!Table2[BINNING],[1]!Table2[VFG],"")</f>
      </c>
      <c r="Q102" s="6">
        <f>IF(ISNUMBER(FIND("|",#REF!,1)),LEFT(#REF!,FIND("|",#REF!,1)-2),#REF!)</f>
      </c>
      <c r="R102" s="6">
        <f>IF(ISNUMBER(FIND("|",#REF!,1)),RIGHT(#REF!,LEN(#REF!)-FIND("|",#REF!,1)-1),"")</f>
      </c>
      <c r="S102" s="3" t="s">
        <v>7</v>
      </c>
      <c r="T102" s="3" t="s">
        <v>7</v>
      </c>
      <c r="U102" s="2">
        <v>0</v>
      </c>
      <c r="V102" s="2">
        <v>0</v>
      </c>
      <c r="W102" s="2">
        <v>109381</v>
      </c>
      <c r="X102" s="3" t="s">
        <v>282</v>
      </c>
      <c r="Y102" s="2"/>
      <c r="Z102" s="3"/>
      <c r="AA102" s="3"/>
      <c r="AB102" s="7" t="s">
        <v>457</v>
      </c>
      <c r="AC102" s="3" t="s">
        <v>44</v>
      </c>
      <c r="AD102" s="3" t="s">
        <v>44</v>
      </c>
      <c r="AE102" s="3" t="s">
        <v>44</v>
      </c>
      <c r="AF102" s="3" t="s">
        <v>141</v>
      </c>
      <c r="AG102" s="4"/>
      <c r="AH102" s="3"/>
      <c r="AI102" s="4"/>
      <c r="AJ1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 s="8">
        <f>IF(#REF!=MAX(#REF!),"New","Old")</f>
      </c>
      <c r="AL102" s="3"/>
      <c r="AM102" s="9">
        <f>IF(OR(#REF!="",#REF!=0),"",IF(#REF!&lt;12000,"&lt;12k",IF(AND(#REF!&gt;=12000,#REF!&lt;24000),"12k to 24k",IF(AND(#REF!&gt;=24000,#REF!&lt;=36000),"24k to 36k",IF(#REF!&gt;36000,"&gt;36k","")))))</f>
      </c>
    </row>
    <row x14ac:dyDescent="0.25" r="103" customHeight="1" ht="18.75">
      <c r="A103" s="1">
        <v>1642181</v>
      </c>
      <c r="B103" s="2">
        <v>11303047</v>
      </c>
      <c r="C103" s="3" t="s">
        <v>0</v>
      </c>
      <c r="D103" s="3" t="s">
        <v>136</v>
      </c>
      <c r="E103" s="2">
        <v>2013</v>
      </c>
      <c r="F103" s="4">
        <v>43813</v>
      </c>
      <c r="G103" s="3" t="s">
        <v>14</v>
      </c>
      <c r="H103" s="4">
        <v>43860</v>
      </c>
      <c r="I103" s="4"/>
      <c r="J103" s="10">
        <f>_xlfn.XLOOKUP(#REF!,[1]!Backup_F8_Previous_Wave[ODINO],[1]!Backup_F8_Previous_Wave[Wave Date],"")</f>
      </c>
      <c r="K103" s="3"/>
      <c r="L103" s="3" t="s">
        <v>455</v>
      </c>
      <c r="M103" s="3" t="s">
        <v>4</v>
      </c>
      <c r="N103" s="3" t="s">
        <v>458</v>
      </c>
      <c r="O103" s="3" t="s">
        <v>459</v>
      </c>
      <c r="P103" s="6">
        <f>_xlfn.XLOOKUP(#REF!,[1]!Table2[BINNING],[1]!Table2[VFG],"")</f>
      </c>
      <c r="Q103" s="6">
        <f>IF(ISNUMBER(FIND("|",#REF!,1)),LEFT(#REF!,FIND("|",#REF!,1)-2),#REF!)</f>
      </c>
      <c r="R103" s="6">
        <f>IF(ISNUMBER(FIND("|",#REF!,1)),RIGHT(#REF!,LEN(#REF!)-FIND("|",#REF!,1)-1),"")</f>
      </c>
      <c r="S103" s="3" t="s">
        <v>7</v>
      </c>
      <c r="T103" s="3" t="s">
        <v>7</v>
      </c>
      <c r="U103" s="2">
        <v>0</v>
      </c>
      <c r="V103" s="2">
        <v>0</v>
      </c>
      <c r="W103" s="2">
        <v>110000</v>
      </c>
      <c r="X103" s="3" t="s">
        <v>282</v>
      </c>
      <c r="Y103" s="2"/>
      <c r="Z103" s="3"/>
      <c r="AA103" s="3"/>
      <c r="AB103" s="7" t="s">
        <v>460</v>
      </c>
      <c r="AC103" s="3" t="s">
        <v>44</v>
      </c>
      <c r="AD103" s="3" t="s">
        <v>44</v>
      </c>
      <c r="AE103" s="3" t="s">
        <v>44</v>
      </c>
      <c r="AF103" s="3" t="s">
        <v>141</v>
      </c>
      <c r="AG103" s="4"/>
      <c r="AH103" s="3"/>
      <c r="AI103" s="4"/>
      <c r="AJ1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 s="8">
        <f>IF(#REF!=MAX(#REF!),"New","Old")</f>
      </c>
      <c r="AL103" s="3"/>
      <c r="AM103" s="9">
        <f>IF(OR(#REF!="",#REF!=0),"",IF(#REF!&lt;12000,"&lt;12k",IF(AND(#REF!&gt;=12000,#REF!&lt;24000),"12k to 24k",IF(AND(#REF!&gt;=24000,#REF!&lt;=36000),"24k to 36k",IF(#REF!&gt;36000,"&gt;36k","")))))</f>
      </c>
    </row>
    <row x14ac:dyDescent="0.25" r="104" customHeight="1" ht="18.75">
      <c r="A104" s="1">
        <v>1642332</v>
      </c>
      <c r="B104" s="2">
        <v>11306220</v>
      </c>
      <c r="C104" s="3" t="s">
        <v>0</v>
      </c>
      <c r="D104" s="3" t="s">
        <v>181</v>
      </c>
      <c r="E104" s="2">
        <v>2019</v>
      </c>
      <c r="F104" s="4">
        <v>43854</v>
      </c>
      <c r="G104" s="3" t="s">
        <v>2</v>
      </c>
      <c r="H104" s="4">
        <v>43861</v>
      </c>
      <c r="I104" s="4"/>
      <c r="J104" s="10">
        <f>_xlfn.XLOOKUP(#REF!,[1]!Backup_F8_Previous_Wave[ODINO],[1]!Backup_F8_Previous_Wave[Wave Date],"")</f>
      </c>
      <c r="K104" s="3"/>
      <c r="L104" s="3" t="s">
        <v>461</v>
      </c>
      <c r="M104" s="3" t="s">
        <v>4</v>
      </c>
      <c r="N104" s="3" t="s">
        <v>462</v>
      </c>
      <c r="O104" s="3" t="s">
        <v>463</v>
      </c>
      <c r="P104" s="6">
        <f>_xlfn.XLOOKUP(#REF!,[1]!Table2[BINNING],[1]!Table2[VFG],"")</f>
      </c>
      <c r="Q104" s="6">
        <f>IF(ISNUMBER(FIND("|",#REF!,1)),LEFT(#REF!,FIND("|",#REF!,1)-2),#REF!)</f>
      </c>
      <c r="R104" s="6">
        <f>IF(ISNUMBER(FIND("|",#REF!,1)),RIGHT(#REF!,LEN(#REF!)-FIND("|",#REF!,1)-1),"")</f>
      </c>
      <c r="S104" s="3" t="s">
        <v>7</v>
      </c>
      <c r="T104" s="3" t="s">
        <v>7</v>
      </c>
      <c r="U104" s="2">
        <v>0</v>
      </c>
      <c r="V104" s="2">
        <v>0</v>
      </c>
      <c r="W104" s="2">
        <v>10000</v>
      </c>
      <c r="X104" s="3" t="s">
        <v>24</v>
      </c>
      <c r="Y104" s="2">
        <v>45</v>
      </c>
      <c r="Z104" s="3"/>
      <c r="AA104" s="3"/>
      <c r="AB104" s="7" t="s">
        <v>464</v>
      </c>
      <c r="AC104" s="3" t="s">
        <v>44</v>
      </c>
      <c r="AD104" s="3" t="s">
        <v>44</v>
      </c>
      <c r="AE104" s="3" t="s">
        <v>44</v>
      </c>
      <c r="AF104" s="3" t="s">
        <v>198</v>
      </c>
      <c r="AG104" s="4"/>
      <c r="AH104" s="3"/>
      <c r="AI104" s="4"/>
      <c r="AJ1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 s="8">
        <f>IF(#REF!=MAX(#REF!),"New","Old")</f>
      </c>
      <c r="AL104" s="3"/>
      <c r="AM104" s="9">
        <f>IF(OR(#REF!="",#REF!=0),"",IF(#REF!&lt;12000,"&lt;12k",IF(AND(#REF!&gt;=12000,#REF!&lt;24000),"12k to 24k",IF(AND(#REF!&gt;=24000,#REF!&lt;=36000),"24k to 36k",IF(#REF!&gt;36000,"&gt;36k","")))))</f>
      </c>
    </row>
    <row x14ac:dyDescent="0.25" r="105" customHeight="1" ht="18.75">
      <c r="A105" s="1">
        <v>1642334</v>
      </c>
      <c r="B105" s="2">
        <v>11306221</v>
      </c>
      <c r="C105" s="3" t="s">
        <v>0</v>
      </c>
      <c r="D105" s="3" t="s">
        <v>59</v>
      </c>
      <c r="E105" s="2">
        <v>2012</v>
      </c>
      <c r="F105" s="4">
        <v>43857</v>
      </c>
      <c r="G105" s="3" t="s">
        <v>2</v>
      </c>
      <c r="H105" s="4">
        <v>43861</v>
      </c>
      <c r="I105" s="4">
        <f>_xlfn.XLOOKUP(#REF!,[1]!Backup_F8_Previous_Wave[ODINO],[1]!Backup_F8_Previous_Wave[Production Date],"")</f>
      </c>
      <c r="J105" s="10">
        <f>_xlfn.XLOOKUP(#REF!,[1]!Backup_F8_Previous_Wave[ODINO],[1]!Backup_F8_Previous_Wave[Wave Date],"")</f>
      </c>
      <c r="K105" s="6">
        <f>_xlfn.XLOOKUP(#REF!,[1]!Backup_F8_Previous_Wave[ODINO],[1]!Backup_F8_Previous_Wave[Full VIN],"")</f>
      </c>
      <c r="L105" s="3" t="s">
        <v>465</v>
      </c>
      <c r="M105" s="3" t="s">
        <v>4</v>
      </c>
      <c r="N105" s="3" t="s">
        <v>466</v>
      </c>
      <c r="O105" s="3" t="s">
        <v>62</v>
      </c>
      <c r="P105" s="6">
        <f>_xlfn.XLOOKUP(#REF!,[1]!Table2[BINNING],[1]!Table2[VFG],"")</f>
      </c>
      <c r="Q105" s="6">
        <f>IF(ISNUMBER(FIND("|",#REF!,1)),LEFT(#REF!,FIND("|",#REF!,1)-2),#REF!)</f>
      </c>
      <c r="R105" s="6">
        <f>IF(ISNUMBER(FIND("|",#REF!,1)),RIGHT(#REF!,LEN(#REF!)-FIND("|",#REF!,1)-1),"")</f>
      </c>
      <c r="S105" s="3" t="s">
        <v>7</v>
      </c>
      <c r="T105" s="3" t="s">
        <v>7</v>
      </c>
      <c r="U105" s="2">
        <v>0</v>
      </c>
      <c r="V105" s="2">
        <v>0</v>
      </c>
      <c r="W105" s="2"/>
      <c r="X105" s="3" t="s">
        <v>467</v>
      </c>
      <c r="Y105" s="2"/>
      <c r="Z105" s="3"/>
      <c r="AA105" s="3"/>
      <c r="AB105" s="7" t="s">
        <v>468</v>
      </c>
      <c r="AC105" s="3" t="s">
        <v>83</v>
      </c>
      <c r="AD105" s="3" t="s">
        <v>66</v>
      </c>
      <c r="AE105" s="3" t="s">
        <v>121</v>
      </c>
      <c r="AF105" s="3" t="s">
        <v>68</v>
      </c>
      <c r="AG105" s="4"/>
      <c r="AH105" s="3"/>
      <c r="AI105" s="4"/>
      <c r="AJ1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 s="8">
        <f>IF(#REF!=MAX(#REF!),"New","Old")</f>
      </c>
      <c r="AL105" s="3"/>
      <c r="AM105" s="9">
        <f>IF(OR(#REF!="",#REF!=0),"",IF(#REF!&lt;12000,"&lt;12k",IF(AND(#REF!&gt;=12000,#REF!&lt;24000),"12k to 24k",IF(AND(#REF!&gt;=24000,#REF!&lt;=36000),"24k to 36k",IF(#REF!&gt;36000,"&gt;36k","")))))</f>
      </c>
    </row>
    <row x14ac:dyDescent="0.25" r="106" customHeight="1" ht="18.75">
      <c r="A106" s="1">
        <v>1642353</v>
      </c>
      <c r="B106" s="2">
        <v>11306230</v>
      </c>
      <c r="C106" s="3" t="s">
        <v>0</v>
      </c>
      <c r="D106" s="3" t="s">
        <v>1</v>
      </c>
      <c r="E106" s="2">
        <v>2018</v>
      </c>
      <c r="F106" s="4">
        <v>43845</v>
      </c>
      <c r="G106" s="3" t="s">
        <v>2</v>
      </c>
      <c r="H106" s="4">
        <v>43861</v>
      </c>
      <c r="I106" s="4"/>
      <c r="J106" s="10">
        <f>_xlfn.XLOOKUP(#REF!,[1]!Backup_F8_Previous_Wave[ODINO],[1]!Backup_F8_Previous_Wave[Wave Date],"")</f>
      </c>
      <c r="K106" s="3"/>
      <c r="L106" s="3" t="s">
        <v>469</v>
      </c>
      <c r="M106" s="3" t="s">
        <v>4</v>
      </c>
      <c r="N106" s="3" t="s">
        <v>470</v>
      </c>
      <c r="O106" s="3" t="s">
        <v>471</v>
      </c>
      <c r="P106" s="6">
        <f>_xlfn.XLOOKUP(#REF!,[1]!Table2[BINNING],[1]!Table2[VFG],"")</f>
      </c>
      <c r="Q106" s="6">
        <f>IF(ISNUMBER(FIND("|",#REF!,1)),LEFT(#REF!,FIND("|",#REF!,1)-2),#REF!)</f>
      </c>
      <c r="R106" s="6">
        <f>IF(ISNUMBER(FIND("|",#REF!,1)),RIGHT(#REF!,LEN(#REF!)-FIND("|",#REF!,1)-1),"")</f>
      </c>
      <c r="S106" s="3" t="s">
        <v>7</v>
      </c>
      <c r="T106" s="3" t="s">
        <v>7</v>
      </c>
      <c r="U106" s="2">
        <v>0</v>
      </c>
      <c r="V106" s="2">
        <v>0</v>
      </c>
      <c r="W106" s="2">
        <v>62000</v>
      </c>
      <c r="X106" s="3" t="s">
        <v>18</v>
      </c>
      <c r="Y106" s="2">
        <v>0</v>
      </c>
      <c r="Z106" s="3"/>
      <c r="AA106" s="3"/>
      <c r="AB106" s="7" t="s">
        <v>472</v>
      </c>
      <c r="AC106" s="3" t="s">
        <v>44</v>
      </c>
      <c r="AD106" s="3" t="s">
        <v>44</v>
      </c>
      <c r="AE106" s="3" t="s">
        <v>44</v>
      </c>
      <c r="AF106" s="3" t="s">
        <v>27</v>
      </c>
      <c r="AG106" s="4"/>
      <c r="AH106" s="3"/>
      <c r="AI106" s="4"/>
      <c r="AJ1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 s="8">
        <f>IF(#REF!=MAX(#REF!),"New","Old")</f>
      </c>
      <c r="AL106" s="3"/>
      <c r="AM106" s="9">
        <f>IF(OR(#REF!="",#REF!=0),"",IF(#REF!&lt;12000,"&lt;12k",IF(AND(#REF!&gt;=12000,#REF!&lt;24000),"12k to 24k",IF(AND(#REF!&gt;=24000,#REF!&lt;=36000),"24k to 36k",IF(#REF!&gt;36000,"&gt;36k","")))))</f>
      </c>
    </row>
    <row x14ac:dyDescent="0.25" r="107" customHeight="1" ht="18.75">
      <c r="A107" s="1">
        <v>1642410</v>
      </c>
      <c r="B107" s="2">
        <v>11306276</v>
      </c>
      <c r="C107" s="3" t="s">
        <v>173</v>
      </c>
      <c r="D107" s="3" t="s">
        <v>204</v>
      </c>
      <c r="E107" s="2">
        <v>2017</v>
      </c>
      <c r="F107" s="4">
        <v>43510</v>
      </c>
      <c r="G107" s="3" t="s">
        <v>2</v>
      </c>
      <c r="H107" s="4">
        <v>43861</v>
      </c>
      <c r="I107" s="4"/>
      <c r="J107" s="10">
        <f>_xlfn.XLOOKUP(#REF!,[1]!Backup_F8_Previous_Wave[ODINO],[1]!Backup_F8_Previous_Wave[Wave Date],"")</f>
      </c>
      <c r="K107" s="3"/>
      <c r="L107" s="3" t="s">
        <v>473</v>
      </c>
      <c r="M107" s="3" t="s">
        <v>4</v>
      </c>
      <c r="N107" s="3" t="s">
        <v>474</v>
      </c>
      <c r="O107" s="3" t="s">
        <v>31</v>
      </c>
      <c r="P107" s="6">
        <f>_xlfn.XLOOKUP(#REF!,[1]!Table2[BINNING],[1]!Table2[VFG],"")</f>
      </c>
      <c r="Q107" s="6">
        <f>IF(ISNUMBER(FIND("|",#REF!,1)),LEFT(#REF!,FIND("|",#REF!,1)-2),#REF!)</f>
      </c>
      <c r="R107" s="6">
        <f>IF(ISNUMBER(FIND("|",#REF!,1)),RIGHT(#REF!,LEN(#REF!)-FIND("|",#REF!,1)-1),"")</f>
      </c>
      <c r="S107" s="3" t="s">
        <v>7</v>
      </c>
      <c r="T107" s="3" t="s">
        <v>7</v>
      </c>
      <c r="U107" s="2">
        <v>0</v>
      </c>
      <c r="V107" s="2">
        <v>0</v>
      </c>
      <c r="W107" s="2">
        <v>89000</v>
      </c>
      <c r="X107" s="3" t="s">
        <v>139</v>
      </c>
      <c r="Y107" s="2">
        <v>70</v>
      </c>
      <c r="Z107" s="3"/>
      <c r="AA107" s="3"/>
      <c r="AB107" s="7" t="s">
        <v>475</v>
      </c>
      <c r="AC107" s="3" t="s">
        <v>44</v>
      </c>
      <c r="AD107" s="3" t="s">
        <v>44</v>
      </c>
      <c r="AE107" s="3" t="s">
        <v>44</v>
      </c>
      <c r="AF107" s="3" t="s">
        <v>211</v>
      </c>
      <c r="AG107" s="4"/>
      <c r="AH107" s="3"/>
      <c r="AI107" s="4"/>
      <c r="AJ1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 s="8">
        <f>IF(#REF!=MAX(#REF!),"New","Old")</f>
      </c>
      <c r="AL107" s="3"/>
      <c r="AM107" s="9">
        <f>IF(OR(#REF!="",#REF!=0),"",IF(#REF!&lt;12000,"&lt;12k",IF(AND(#REF!&gt;=12000,#REF!&lt;24000),"12k to 24k",IF(AND(#REF!&gt;=24000,#REF!&lt;=36000),"24k to 36k",IF(#REF!&gt;36000,"&gt;36k","")))))</f>
      </c>
    </row>
    <row x14ac:dyDescent="0.25" r="108" customHeight="1" ht="18.75">
      <c r="A108" s="1">
        <v>1642553</v>
      </c>
      <c r="B108" s="2">
        <v>11306379</v>
      </c>
      <c r="C108" s="3" t="s">
        <v>0</v>
      </c>
      <c r="D108" s="3" t="s">
        <v>181</v>
      </c>
      <c r="E108" s="2">
        <v>2017</v>
      </c>
      <c r="F108" s="4">
        <v>43627</v>
      </c>
      <c r="G108" s="3" t="s">
        <v>108</v>
      </c>
      <c r="H108" s="4">
        <v>43861</v>
      </c>
      <c r="I108" s="4">
        <f>_xlfn.XLOOKUP(#REF!,[1]!Backup_F8_Previous_Wave[ODINO],[1]!Backup_F8_Previous_Wave[Production Date],"")</f>
      </c>
      <c r="J108" s="10">
        <f>_xlfn.XLOOKUP(#REF!,[1]!Backup_F8_Previous_Wave[ODINO],[1]!Backup_F8_Previous_Wave[Wave Date],"")</f>
      </c>
      <c r="K108" s="6">
        <f>_xlfn.XLOOKUP(#REF!,[1]!Backup_F8_Previous_Wave[ODINO],[1]!Backup_F8_Previous_Wave[Full VIN],"")</f>
      </c>
      <c r="L108" s="3" t="s">
        <v>476</v>
      </c>
      <c r="M108" s="3" t="s">
        <v>4</v>
      </c>
      <c r="N108" s="3" t="s">
        <v>477</v>
      </c>
      <c r="O108" s="3" t="s">
        <v>478</v>
      </c>
      <c r="P108" s="6">
        <f>_xlfn.XLOOKUP(#REF!,[1]!Table2[BINNING],[1]!Table2[VFG],"")</f>
      </c>
      <c r="Q108" s="6">
        <f>IF(ISNUMBER(FIND("|",#REF!,1)),LEFT(#REF!,FIND("|",#REF!,1)-2),#REF!)</f>
      </c>
      <c r="R108" s="6">
        <f>IF(ISNUMBER(FIND("|",#REF!,1)),RIGHT(#REF!,LEN(#REF!)-FIND("|",#REF!,1)-1),"")</f>
      </c>
      <c r="S108" s="3" t="s">
        <v>7</v>
      </c>
      <c r="T108" s="3" t="s">
        <v>7</v>
      </c>
      <c r="U108" s="2">
        <v>0</v>
      </c>
      <c r="V108" s="2">
        <v>0</v>
      </c>
      <c r="W108" s="2">
        <v>20000</v>
      </c>
      <c r="X108" s="3" t="s">
        <v>63</v>
      </c>
      <c r="Y108" s="2">
        <v>10</v>
      </c>
      <c r="Z108" s="3"/>
      <c r="AA108" s="3"/>
      <c r="AB108" s="7" t="s">
        <v>479</v>
      </c>
      <c r="AC108" s="3" t="s">
        <v>297</v>
      </c>
      <c r="AD108" s="3" t="s">
        <v>298</v>
      </c>
      <c r="AE108" s="3" t="s">
        <v>299</v>
      </c>
      <c r="AF108" s="3" t="s">
        <v>198</v>
      </c>
      <c r="AG108" s="4"/>
      <c r="AH108" s="3"/>
      <c r="AI108" s="4"/>
      <c r="AJ1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 s="8">
        <f>IF(#REF!=MAX(#REF!),"New","Old")</f>
      </c>
      <c r="AL108" s="3"/>
      <c r="AM108" s="9">
        <f>IF(OR(#REF!="",#REF!=0),"",IF(#REF!&lt;12000,"&lt;12k",IF(AND(#REF!&gt;=12000,#REF!&lt;24000),"12k to 24k",IF(AND(#REF!&gt;=24000,#REF!&lt;=36000),"24k to 36k",IF(#REF!&gt;36000,"&gt;36k","")))))</f>
      </c>
    </row>
    <row x14ac:dyDescent="0.25" r="109" customHeight="1" ht="18.75">
      <c r="A109" s="1">
        <v>1642559</v>
      </c>
      <c r="B109" s="2">
        <v>11306381</v>
      </c>
      <c r="C109" s="3" t="s">
        <v>0</v>
      </c>
      <c r="D109" s="3" t="s">
        <v>38</v>
      </c>
      <c r="E109" s="2">
        <v>2011</v>
      </c>
      <c r="F109" s="4">
        <v>43809</v>
      </c>
      <c r="G109" s="3" t="s">
        <v>14</v>
      </c>
      <c r="H109" s="4">
        <v>43861</v>
      </c>
      <c r="I109" s="4"/>
      <c r="J109" s="10">
        <f>_xlfn.XLOOKUP(#REF!,[1]!Backup_F8_Previous_Wave[ODINO],[1]!Backup_F8_Previous_Wave[Wave Date],"")</f>
      </c>
      <c r="K109" s="3"/>
      <c r="L109" s="3" t="s">
        <v>480</v>
      </c>
      <c r="M109" s="3" t="s">
        <v>4</v>
      </c>
      <c r="N109" s="3" t="s">
        <v>481</v>
      </c>
      <c r="O109" s="3" t="s">
        <v>62</v>
      </c>
      <c r="P109" s="6">
        <f>_xlfn.XLOOKUP(#REF!,[1]!Table2[BINNING],[1]!Table2[VFG],"")</f>
      </c>
      <c r="Q109" s="6">
        <f>IF(ISNUMBER(FIND("|",#REF!,1)),LEFT(#REF!,FIND("|",#REF!,1)-2),#REF!)</f>
      </c>
      <c r="R109" s="6">
        <f>IF(ISNUMBER(FIND("|",#REF!,1)),RIGHT(#REF!,LEN(#REF!)-FIND("|",#REF!,1)-1),"")</f>
      </c>
      <c r="S109" s="3" t="s">
        <v>7</v>
      </c>
      <c r="T109" s="3" t="s">
        <v>7</v>
      </c>
      <c r="U109" s="2">
        <v>0</v>
      </c>
      <c r="V109" s="2">
        <v>0</v>
      </c>
      <c r="W109" s="2">
        <v>131200</v>
      </c>
      <c r="X109" s="3" t="s">
        <v>166</v>
      </c>
      <c r="Y109" s="2">
        <v>10</v>
      </c>
      <c r="Z109" s="3"/>
      <c r="AA109" s="3"/>
      <c r="AB109" s="7" t="s">
        <v>482</v>
      </c>
      <c r="AC109" s="3" t="s">
        <v>44</v>
      </c>
      <c r="AD109" s="3" t="s">
        <v>44</v>
      </c>
      <c r="AE109" s="3" t="s">
        <v>44</v>
      </c>
      <c r="AF109" s="3" t="s">
        <v>44</v>
      </c>
      <c r="AG109" s="4"/>
      <c r="AH109" s="3"/>
      <c r="AI109" s="4"/>
      <c r="AJ1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 s="8">
        <f>IF(#REF!=MAX(#REF!),"New","Old")</f>
      </c>
      <c r="AL109" s="3"/>
      <c r="AM109" s="9">
        <f>IF(OR(#REF!="",#REF!=0),"",IF(#REF!&lt;12000,"&lt;12k",IF(AND(#REF!&gt;=12000,#REF!&lt;24000),"12k to 24k",IF(AND(#REF!&gt;=24000,#REF!&lt;=36000),"24k to 36k",IF(#REF!&gt;36000,"&gt;36k","")))))</f>
      </c>
    </row>
    <row x14ac:dyDescent="0.25" r="110" customHeight="1" ht="18.75">
      <c r="A110" s="1">
        <v>1642583</v>
      </c>
      <c r="B110" s="2">
        <v>11306399</v>
      </c>
      <c r="C110" s="3" t="s">
        <v>0</v>
      </c>
      <c r="D110" s="3" t="s">
        <v>96</v>
      </c>
      <c r="E110" s="2">
        <v>2013</v>
      </c>
      <c r="F110" s="4">
        <v>43854</v>
      </c>
      <c r="G110" s="3" t="s">
        <v>2</v>
      </c>
      <c r="H110" s="4">
        <v>43861</v>
      </c>
      <c r="I110" s="4"/>
      <c r="J110" s="10">
        <f>_xlfn.XLOOKUP(#REF!,[1]!Backup_F8_Previous_Wave[ODINO],[1]!Backup_F8_Previous_Wave[Wave Date],"")</f>
      </c>
      <c r="K110" s="3"/>
      <c r="L110" s="3" t="s">
        <v>352</v>
      </c>
      <c r="M110" s="3" t="s">
        <v>4</v>
      </c>
      <c r="N110" s="3" t="s">
        <v>483</v>
      </c>
      <c r="O110" s="3" t="s">
        <v>62</v>
      </c>
      <c r="P110" s="6">
        <f>_xlfn.XLOOKUP(#REF!,[1]!Table2[BINNING],[1]!Table2[VFG],"")</f>
      </c>
      <c r="Q110" s="6">
        <f>IF(ISNUMBER(FIND("|",#REF!,1)),LEFT(#REF!,FIND("|",#REF!,1)-2),#REF!)</f>
      </c>
      <c r="R110" s="6">
        <f>IF(ISNUMBER(FIND("|",#REF!,1)),RIGHT(#REF!,LEN(#REF!)-FIND("|",#REF!,1)-1),"")</f>
      </c>
      <c r="S110" s="3" t="s">
        <v>7</v>
      </c>
      <c r="T110" s="3" t="s">
        <v>7</v>
      </c>
      <c r="U110" s="2">
        <v>0</v>
      </c>
      <c r="V110" s="2">
        <v>0</v>
      </c>
      <c r="W110" s="2">
        <v>110000</v>
      </c>
      <c r="X110" s="3" t="s">
        <v>24</v>
      </c>
      <c r="Y110" s="2">
        <v>0</v>
      </c>
      <c r="Z110" s="3"/>
      <c r="AA110" s="3"/>
      <c r="AB110" s="7" t="s">
        <v>484</v>
      </c>
      <c r="AC110" s="3" t="s">
        <v>44</v>
      </c>
      <c r="AD110" s="3" t="s">
        <v>44</v>
      </c>
      <c r="AE110" s="3" t="s">
        <v>44</v>
      </c>
      <c r="AF110" s="3" t="s">
        <v>102</v>
      </c>
      <c r="AG110" s="4"/>
      <c r="AH110" s="3"/>
      <c r="AI110" s="4"/>
      <c r="AJ1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 s="8">
        <f>IF(#REF!=MAX(#REF!),"New","Old")</f>
      </c>
      <c r="AL110" s="3"/>
      <c r="AM110" s="9">
        <f>IF(OR(#REF!="",#REF!=0),"",IF(#REF!&lt;12000,"&lt;12k",IF(AND(#REF!&gt;=12000,#REF!&lt;24000),"12k to 24k",IF(AND(#REF!&gt;=24000,#REF!&lt;=36000),"24k to 36k",IF(#REF!&gt;36000,"&gt;36k","")))))</f>
      </c>
    </row>
    <row x14ac:dyDescent="0.25" r="111" customHeight="1" ht="18.75">
      <c r="A111" s="1">
        <v>1642598</v>
      </c>
      <c r="B111" s="2">
        <v>11306410</v>
      </c>
      <c r="C111" s="3" t="s">
        <v>0</v>
      </c>
      <c r="D111" s="3" t="s">
        <v>485</v>
      </c>
      <c r="E111" s="2">
        <v>2016</v>
      </c>
      <c r="F111" s="4">
        <v>43861</v>
      </c>
      <c r="G111" s="3" t="s">
        <v>2</v>
      </c>
      <c r="H111" s="4">
        <v>43861</v>
      </c>
      <c r="I111" s="4">
        <f>_xlfn.XLOOKUP(#REF!,[1]!Backup_F8_Previous_Wave[ODINO],[1]!Backup_F8_Previous_Wave[Production Date],"")</f>
      </c>
      <c r="J111" s="10">
        <f>_xlfn.XLOOKUP(#REF!,[1]!Backup_F8_Previous_Wave[ODINO],[1]!Backup_F8_Previous_Wave[Wave Date],"")</f>
      </c>
      <c r="K111" s="6">
        <f>_xlfn.XLOOKUP(#REF!,[1]!Backup_F8_Previous_Wave[ODINO],[1]!Backup_F8_Previous_Wave[Full VIN],"")</f>
      </c>
      <c r="L111" s="3" t="s">
        <v>486</v>
      </c>
      <c r="M111" s="3" t="s">
        <v>4</v>
      </c>
      <c r="N111" s="3" t="s">
        <v>487</v>
      </c>
      <c r="O111" s="3" t="s">
        <v>31</v>
      </c>
      <c r="P111" s="6">
        <f>_xlfn.XLOOKUP(#REF!,[1]!Table2[BINNING],[1]!Table2[VFG],"")</f>
      </c>
      <c r="Q111" s="6">
        <f>IF(ISNUMBER(FIND("|",#REF!,1)),LEFT(#REF!,FIND("|",#REF!,1)-2),#REF!)</f>
      </c>
      <c r="R111" s="6">
        <f>IF(ISNUMBER(FIND("|",#REF!,1)),RIGHT(#REF!,LEN(#REF!)-FIND("|",#REF!,1)-1),"")</f>
      </c>
      <c r="S111" s="3" t="s">
        <v>7</v>
      </c>
      <c r="T111" s="3" t="s">
        <v>7</v>
      </c>
      <c r="U111" s="2">
        <v>0</v>
      </c>
      <c r="V111" s="2">
        <v>0</v>
      </c>
      <c r="W111" s="2">
        <v>88450</v>
      </c>
      <c r="X111" s="3" t="s">
        <v>63</v>
      </c>
      <c r="Y111" s="2">
        <v>70</v>
      </c>
      <c r="Z111" s="3"/>
      <c r="AA111" s="3"/>
      <c r="AB111" s="7" t="s">
        <v>488</v>
      </c>
      <c r="AC111" s="3" t="s">
        <v>489</v>
      </c>
      <c r="AD111" s="3" t="s">
        <v>490</v>
      </c>
      <c r="AE111" s="3" t="s">
        <v>491</v>
      </c>
      <c r="AF111" s="3" t="s">
        <v>211</v>
      </c>
      <c r="AG111" s="4"/>
      <c r="AH111" s="3"/>
      <c r="AI111" s="4"/>
      <c r="AJ1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 s="8">
        <f>IF(#REF!=MAX(#REF!),"New","Old")</f>
      </c>
      <c r="AL111" s="3"/>
      <c r="AM111" s="9">
        <f>IF(OR(#REF!="",#REF!=0),"",IF(#REF!&lt;12000,"&lt;12k",IF(AND(#REF!&gt;=12000,#REF!&lt;24000),"12k to 24k",IF(AND(#REF!&gt;=24000,#REF!&lt;=36000),"24k to 36k",IF(#REF!&gt;36000,"&gt;36k","")))))</f>
      </c>
    </row>
    <row x14ac:dyDescent="0.25" r="112" customHeight="1" ht="18.75">
      <c r="A112" s="1">
        <v>1642609</v>
      </c>
      <c r="B112" s="2">
        <v>11306417</v>
      </c>
      <c r="C112" s="3" t="s">
        <v>0</v>
      </c>
      <c r="D112" s="3" t="s">
        <v>38</v>
      </c>
      <c r="E112" s="2">
        <v>2013</v>
      </c>
      <c r="F112" s="4">
        <v>43859</v>
      </c>
      <c r="G112" s="3" t="s">
        <v>2</v>
      </c>
      <c r="H112" s="4">
        <v>43861</v>
      </c>
      <c r="I112" s="4">
        <f>_xlfn.XLOOKUP(#REF!,[1]!Backup_F8_Previous_Wave[ODINO],[1]!Backup_F8_Previous_Wave[Production Date],"")</f>
      </c>
      <c r="J112" s="10">
        <f>_xlfn.XLOOKUP(#REF!,[1]!Backup_F8_Previous_Wave[ODINO],[1]!Backup_F8_Previous_Wave[Wave Date],"")</f>
      </c>
      <c r="K112" s="6">
        <f>_xlfn.XLOOKUP(#REF!,[1]!Backup_F8_Previous_Wave[ODINO],[1]!Backup_F8_Previous_Wave[Full VIN],"")</f>
      </c>
      <c r="L112" s="3" t="s">
        <v>492</v>
      </c>
      <c r="M112" s="3" t="s">
        <v>4</v>
      </c>
      <c r="N112" s="3" t="s">
        <v>493</v>
      </c>
      <c r="O112" s="3" t="s">
        <v>62</v>
      </c>
      <c r="P112" s="6">
        <f>_xlfn.XLOOKUP(#REF!,[1]!Table2[BINNING],[1]!Table2[VFG],"")</f>
      </c>
      <c r="Q112" s="6">
        <f>IF(ISNUMBER(FIND("|",#REF!,1)),LEFT(#REF!,FIND("|",#REF!,1)-2),#REF!)</f>
      </c>
      <c r="R112" s="6">
        <f>IF(ISNUMBER(FIND("|",#REF!,1)),RIGHT(#REF!,LEN(#REF!)-FIND("|",#REF!,1)-1),"")</f>
      </c>
      <c r="S112" s="3" t="s">
        <v>7</v>
      </c>
      <c r="T112" s="3" t="s">
        <v>7</v>
      </c>
      <c r="U112" s="2">
        <v>0</v>
      </c>
      <c r="V112" s="2">
        <v>0</v>
      </c>
      <c r="W112" s="2">
        <v>91000</v>
      </c>
      <c r="X112" s="3" t="s">
        <v>112</v>
      </c>
      <c r="Y112" s="2"/>
      <c r="Z112" s="3"/>
      <c r="AA112" s="3"/>
      <c r="AB112" s="7" t="s">
        <v>494</v>
      </c>
      <c r="AC112" s="3" t="s">
        <v>146</v>
      </c>
      <c r="AD112" s="3" t="s">
        <v>147</v>
      </c>
      <c r="AE112" s="3" t="s">
        <v>148</v>
      </c>
      <c r="AF112" s="3" t="s">
        <v>45</v>
      </c>
      <c r="AG112" s="4"/>
      <c r="AH112" s="3"/>
      <c r="AI112" s="4"/>
      <c r="AJ1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 s="8">
        <f>IF(#REF!=MAX(#REF!),"New","Old")</f>
      </c>
      <c r="AL112" s="3"/>
      <c r="AM112" s="9">
        <f>IF(OR(#REF!="",#REF!=0),"",IF(#REF!&lt;12000,"&lt;12k",IF(AND(#REF!&gt;=12000,#REF!&lt;24000),"12k to 24k",IF(AND(#REF!&gt;=24000,#REF!&lt;=36000),"24k to 36k",IF(#REF!&gt;36000,"&gt;36k","")))))</f>
      </c>
    </row>
    <row x14ac:dyDescent="0.25" r="113" customHeight="1" ht="18.75">
      <c r="A113" s="1">
        <v>1642636</v>
      </c>
      <c r="B113" s="2">
        <v>11306433</v>
      </c>
      <c r="C113" s="3" t="s">
        <v>0</v>
      </c>
      <c r="D113" s="3" t="s">
        <v>1</v>
      </c>
      <c r="E113" s="2">
        <v>2012</v>
      </c>
      <c r="F113" s="4">
        <v>43862</v>
      </c>
      <c r="G113" s="3" t="s">
        <v>2</v>
      </c>
      <c r="H113" s="4">
        <v>43862</v>
      </c>
      <c r="I113" s="4"/>
      <c r="J113" s="10">
        <f>_xlfn.XLOOKUP(#REF!,[1]!Backup_F8_Previous_Wave[ODINO],[1]!Backup_F8_Previous_Wave[Wave Date],"")</f>
      </c>
      <c r="K113" s="3"/>
      <c r="L113" s="3" t="s">
        <v>495</v>
      </c>
      <c r="M113" s="3" t="s">
        <v>4</v>
      </c>
      <c r="N113" s="3" t="s">
        <v>496</v>
      </c>
      <c r="O113" s="3" t="s">
        <v>6</v>
      </c>
      <c r="P113" s="6">
        <f>_xlfn.XLOOKUP(#REF!,[1]!Table2[BINNING],[1]!Table2[VFG],"")</f>
      </c>
      <c r="Q113" s="6">
        <f>IF(ISNUMBER(FIND("|",#REF!,1)),LEFT(#REF!,FIND("|",#REF!,1)-2),#REF!)</f>
      </c>
      <c r="R113" s="6">
        <f>IF(ISNUMBER(FIND("|",#REF!,1)),RIGHT(#REF!,LEN(#REF!)-FIND("|",#REF!,1)-1),"")</f>
      </c>
      <c r="S113" s="3" t="s">
        <v>7</v>
      </c>
      <c r="T113" s="3" t="s">
        <v>7</v>
      </c>
      <c r="U113" s="2">
        <v>0</v>
      </c>
      <c r="V113" s="2">
        <v>0</v>
      </c>
      <c r="W113" s="2">
        <v>85555</v>
      </c>
      <c r="X113" s="3" t="s">
        <v>467</v>
      </c>
      <c r="Y113" s="2">
        <v>45</v>
      </c>
      <c r="Z113" s="3"/>
      <c r="AA113" s="3"/>
      <c r="AB113" s="7" t="s">
        <v>497</v>
      </c>
      <c r="AC113" s="3" t="s">
        <v>44</v>
      </c>
      <c r="AD113" s="3" t="s">
        <v>44</v>
      </c>
      <c r="AE113" s="3" t="s">
        <v>44</v>
      </c>
      <c r="AF113" s="3" t="s">
        <v>13</v>
      </c>
      <c r="AG113" s="4"/>
      <c r="AH113" s="3"/>
      <c r="AI113" s="4"/>
      <c r="AJ1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 s="8">
        <f>IF(#REF!=MAX(#REF!),"New","Old")</f>
      </c>
      <c r="AL113" s="3"/>
      <c r="AM113" s="9">
        <f>IF(OR(#REF!="",#REF!=0),"",IF(#REF!&lt;12000,"&lt;12k",IF(AND(#REF!&gt;=12000,#REF!&lt;24000),"12k to 24k",IF(AND(#REF!&gt;=24000,#REF!&lt;=36000),"24k to 36k",IF(#REF!&gt;36000,"&gt;36k","")))))</f>
      </c>
    </row>
    <row x14ac:dyDescent="0.25" r="114" customHeight="1" ht="18.75">
      <c r="A114" s="1">
        <v>1642702</v>
      </c>
      <c r="B114" s="2">
        <v>11306482</v>
      </c>
      <c r="C114" s="3" t="s">
        <v>0</v>
      </c>
      <c r="D114" s="3" t="s">
        <v>59</v>
      </c>
      <c r="E114" s="2">
        <v>2011</v>
      </c>
      <c r="F114" s="4">
        <v>43859</v>
      </c>
      <c r="G114" s="3" t="s">
        <v>2</v>
      </c>
      <c r="H114" s="4">
        <v>43862</v>
      </c>
      <c r="I114" s="4"/>
      <c r="J114" s="10">
        <f>_xlfn.XLOOKUP(#REF!,[1]!Backup_F8_Previous_Wave[ODINO],[1]!Backup_F8_Previous_Wave[Wave Date],"")</f>
      </c>
      <c r="K114" s="3"/>
      <c r="L114" s="3" t="s">
        <v>498</v>
      </c>
      <c r="M114" s="3" t="s">
        <v>4</v>
      </c>
      <c r="N114" s="3" t="s">
        <v>499</v>
      </c>
      <c r="O114" s="3" t="s">
        <v>62</v>
      </c>
      <c r="P114" s="6">
        <f>_xlfn.XLOOKUP(#REF!,[1]!Table2[BINNING],[1]!Table2[VFG],"")</f>
      </c>
      <c r="Q114" s="6">
        <f>IF(ISNUMBER(FIND("|",#REF!,1)),LEFT(#REF!,FIND("|",#REF!,1)-2),#REF!)</f>
      </c>
      <c r="R114" s="6">
        <f>IF(ISNUMBER(FIND("|",#REF!,1)),RIGHT(#REF!,LEN(#REF!)-FIND("|",#REF!,1)-1),"")</f>
      </c>
      <c r="S114" s="3" t="s">
        <v>7</v>
      </c>
      <c r="T114" s="3" t="s">
        <v>7</v>
      </c>
      <c r="U114" s="2">
        <v>0</v>
      </c>
      <c r="V114" s="2">
        <v>0</v>
      </c>
      <c r="W114" s="2">
        <v>20</v>
      </c>
      <c r="X114" s="3" t="s">
        <v>100</v>
      </c>
      <c r="Y114" s="2">
        <v>0</v>
      </c>
      <c r="Z114" s="3"/>
      <c r="AA114" s="3"/>
      <c r="AB114" s="7" t="s">
        <v>500</v>
      </c>
      <c r="AC114" s="3" t="s">
        <v>44</v>
      </c>
      <c r="AD114" s="3" t="s">
        <v>44</v>
      </c>
      <c r="AE114" s="3" t="s">
        <v>44</v>
      </c>
      <c r="AF114" s="3" t="s">
        <v>44</v>
      </c>
      <c r="AG114" s="4"/>
      <c r="AH114" s="3"/>
      <c r="AI114" s="4"/>
      <c r="AJ1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 s="8">
        <f>IF(#REF!=MAX(#REF!),"New","Old")</f>
      </c>
      <c r="AL114" s="3"/>
      <c r="AM114" s="9">
        <f>IF(OR(#REF!="",#REF!=0),"",IF(#REF!&lt;12000,"&lt;12k",IF(AND(#REF!&gt;=12000,#REF!&lt;24000),"12k to 24k",IF(AND(#REF!&gt;=24000,#REF!&lt;=36000),"24k to 36k",IF(#REF!&gt;36000,"&gt;36k","")))))</f>
      </c>
    </row>
    <row x14ac:dyDescent="0.25" r="115" customHeight="1" ht="18.75">
      <c r="A115" s="1">
        <v>1642816</v>
      </c>
      <c r="B115" s="2">
        <v>11306570</v>
      </c>
      <c r="C115" s="3" t="s">
        <v>0</v>
      </c>
      <c r="D115" s="3" t="s">
        <v>86</v>
      </c>
      <c r="E115" s="2">
        <v>2019</v>
      </c>
      <c r="F115" s="4">
        <v>43856</v>
      </c>
      <c r="G115" s="3" t="s">
        <v>2</v>
      </c>
      <c r="H115" s="4">
        <v>43863</v>
      </c>
      <c r="I115" s="4"/>
      <c r="J115" s="10">
        <f>_xlfn.XLOOKUP(#REF!,[1]!Backup_F8_Previous_Wave[ODINO],[1]!Backup_F8_Previous_Wave[Wave Date],"")</f>
      </c>
      <c r="K115" s="3"/>
      <c r="L115" s="3" t="s">
        <v>501</v>
      </c>
      <c r="M115" s="3" t="s">
        <v>4</v>
      </c>
      <c r="N115" s="3" t="s">
        <v>502</v>
      </c>
      <c r="O115" s="3" t="s">
        <v>62</v>
      </c>
      <c r="P115" s="6">
        <f>_xlfn.XLOOKUP(#REF!,[1]!Table2[BINNING],[1]!Table2[VFG],"")</f>
      </c>
      <c r="Q115" s="6">
        <f>IF(ISNUMBER(FIND("|",#REF!,1)),LEFT(#REF!,FIND("|",#REF!,1)-2),#REF!)</f>
      </c>
      <c r="R115" s="6">
        <f>IF(ISNUMBER(FIND("|",#REF!,1)),RIGHT(#REF!,LEN(#REF!)-FIND("|",#REF!,1)-1),"")</f>
      </c>
      <c r="S115" s="3" t="s">
        <v>7</v>
      </c>
      <c r="T115" s="3" t="s">
        <v>7</v>
      </c>
      <c r="U115" s="2">
        <v>0</v>
      </c>
      <c r="V115" s="2">
        <v>0</v>
      </c>
      <c r="W115" s="2">
        <v>1500</v>
      </c>
      <c r="X115" s="3" t="s">
        <v>81</v>
      </c>
      <c r="Y115" s="2">
        <v>0</v>
      </c>
      <c r="Z115" s="3"/>
      <c r="AA115" s="3"/>
      <c r="AB115" s="7" t="s">
        <v>503</v>
      </c>
      <c r="AC115" s="3" t="s">
        <v>44</v>
      </c>
      <c r="AD115" s="3" t="s">
        <v>44</v>
      </c>
      <c r="AE115" s="3" t="s">
        <v>44</v>
      </c>
      <c r="AF115" s="3" t="s">
        <v>95</v>
      </c>
      <c r="AG115" s="4"/>
      <c r="AH115" s="3"/>
      <c r="AI115" s="4"/>
      <c r="AJ1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 s="8">
        <f>IF(#REF!=MAX(#REF!),"New","Old")</f>
      </c>
      <c r="AL115" s="3"/>
      <c r="AM115" s="9">
        <f>IF(OR(#REF!="",#REF!=0),"",IF(#REF!&lt;12000,"&lt;12k",IF(AND(#REF!&gt;=12000,#REF!&lt;24000),"12k to 24k",IF(AND(#REF!&gt;=24000,#REF!&lt;=36000),"24k to 36k",IF(#REF!&gt;36000,"&gt;36k","")))))</f>
      </c>
    </row>
    <row x14ac:dyDescent="0.25" r="116" customHeight="1" ht="18.75">
      <c r="A116" s="1">
        <v>1642960</v>
      </c>
      <c r="B116" s="2">
        <v>11306677</v>
      </c>
      <c r="C116" s="3" t="s">
        <v>173</v>
      </c>
      <c r="D116" s="3" t="s">
        <v>504</v>
      </c>
      <c r="E116" s="2">
        <v>2011</v>
      </c>
      <c r="F116" s="4">
        <v>43863</v>
      </c>
      <c r="G116" s="3" t="s">
        <v>2</v>
      </c>
      <c r="H116" s="4">
        <v>43864</v>
      </c>
      <c r="I116" s="4">
        <f>_xlfn.XLOOKUP(#REF!,[1]!Backup_F8_Previous_Wave[ODINO],[1]!Backup_F8_Previous_Wave[Production Date],"")</f>
      </c>
      <c r="J116" s="10">
        <f>_xlfn.XLOOKUP(#REF!,[1]!Backup_F8_Previous_Wave[ODINO],[1]!Backup_F8_Previous_Wave[Wave Date],"")</f>
      </c>
      <c r="K116" s="6">
        <f>_xlfn.XLOOKUP(#REF!,[1]!Backup_F8_Previous_Wave[ODINO],[1]!Backup_F8_Previous_Wave[Full VIN],"")</f>
      </c>
      <c r="L116" s="3" t="s">
        <v>505</v>
      </c>
      <c r="M116" s="3" t="s">
        <v>4</v>
      </c>
      <c r="N116" s="3" t="s">
        <v>506</v>
      </c>
      <c r="O116" s="3" t="s">
        <v>62</v>
      </c>
      <c r="P116" s="6">
        <f>_xlfn.XLOOKUP(#REF!,[1]!Table2[BINNING],[1]!Table2[VFG],"")</f>
      </c>
      <c r="Q116" s="6">
        <f>IF(ISNUMBER(FIND("|",#REF!,1)),LEFT(#REF!,FIND("|",#REF!,1)-2),#REF!)</f>
      </c>
      <c r="R116" s="6">
        <f>IF(ISNUMBER(FIND("|",#REF!,1)),RIGHT(#REF!,LEN(#REF!)-FIND("|",#REF!,1)-1),"")</f>
      </c>
      <c r="S116" s="3" t="s">
        <v>7</v>
      </c>
      <c r="T116" s="3" t="s">
        <v>7</v>
      </c>
      <c r="U116" s="2">
        <v>0</v>
      </c>
      <c r="V116" s="2">
        <v>0</v>
      </c>
      <c r="W116" s="2">
        <v>53490</v>
      </c>
      <c r="X116" s="3" t="s">
        <v>18</v>
      </c>
      <c r="Y116" s="2">
        <v>0</v>
      </c>
      <c r="Z116" s="3"/>
      <c r="AA116" s="3"/>
      <c r="AB116" s="7" t="s">
        <v>507</v>
      </c>
      <c r="AC116" s="3" t="s">
        <v>83</v>
      </c>
      <c r="AD116" s="3" t="s">
        <v>508</v>
      </c>
      <c r="AE116" s="3" t="s">
        <v>509</v>
      </c>
      <c r="AF116" s="3" t="s">
        <v>68</v>
      </c>
      <c r="AG116" s="4"/>
      <c r="AH116" s="3"/>
      <c r="AI116" s="4"/>
      <c r="AJ1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 s="8">
        <f>IF(#REF!=MAX(#REF!),"New","Old")</f>
      </c>
      <c r="AL116" s="3"/>
      <c r="AM116" s="9">
        <f>IF(OR(#REF!="",#REF!=0),"",IF(#REF!&lt;12000,"&lt;12k",IF(AND(#REF!&gt;=12000,#REF!&lt;24000),"12k to 24k",IF(AND(#REF!&gt;=24000,#REF!&lt;=36000),"24k to 36k",IF(#REF!&gt;36000,"&gt;36k","")))))</f>
      </c>
    </row>
    <row x14ac:dyDescent="0.25" r="117" customHeight="1" ht="18.75">
      <c r="A117" s="1">
        <v>1643034</v>
      </c>
      <c r="B117" s="2">
        <v>11306731</v>
      </c>
      <c r="C117" s="3" t="s">
        <v>173</v>
      </c>
      <c r="D117" s="3" t="s">
        <v>510</v>
      </c>
      <c r="E117" s="2">
        <v>2011</v>
      </c>
      <c r="F117" s="4">
        <v>43864</v>
      </c>
      <c r="G117" s="3" t="s">
        <v>2</v>
      </c>
      <c r="H117" s="4">
        <v>43864</v>
      </c>
      <c r="I117" s="4">
        <f>_xlfn.XLOOKUP(#REF!,[1]!Backup_F8_Previous_Wave[ODINO],[1]!Backup_F8_Previous_Wave[Production Date],"")</f>
      </c>
      <c r="J117" s="10">
        <f>_xlfn.XLOOKUP(#REF!,[1]!Backup_F8_Previous_Wave[ODINO],[1]!Backup_F8_Previous_Wave[Wave Date],"")</f>
      </c>
      <c r="K117" s="6">
        <f>_xlfn.XLOOKUP(#REF!,[1]!Backup_F8_Previous_Wave[ODINO],[1]!Backup_F8_Previous_Wave[Full VIN],"")</f>
      </c>
      <c r="L117" s="3" t="s">
        <v>511</v>
      </c>
      <c r="M117" s="3" t="s">
        <v>4</v>
      </c>
      <c r="N117" s="3" t="s">
        <v>512</v>
      </c>
      <c r="O117" s="3" t="s">
        <v>144</v>
      </c>
      <c r="P117" s="6">
        <f>_xlfn.XLOOKUP(#REF!,[1]!Table2[BINNING],[1]!Table2[VFG],"")</f>
      </c>
      <c r="Q117" s="6">
        <f>IF(ISNUMBER(FIND("|",#REF!,1)),LEFT(#REF!,FIND("|",#REF!,1)-2),#REF!)</f>
      </c>
      <c r="R117" s="6">
        <f>IF(ISNUMBER(FIND("|",#REF!,1)),RIGHT(#REF!,LEN(#REF!)-FIND("|",#REF!,1)-1),"")</f>
      </c>
      <c r="S117" s="3" t="s">
        <v>7</v>
      </c>
      <c r="T117" s="3" t="s">
        <v>7</v>
      </c>
      <c r="U117" s="2">
        <v>0</v>
      </c>
      <c r="V117" s="2">
        <v>0</v>
      </c>
      <c r="W117" s="2">
        <v>118900</v>
      </c>
      <c r="X117" s="3" t="s">
        <v>112</v>
      </c>
      <c r="Y117" s="2">
        <v>30</v>
      </c>
      <c r="Z117" s="3"/>
      <c r="AA117" s="3"/>
      <c r="AB117" s="7" t="s">
        <v>513</v>
      </c>
      <c r="AC117" s="3" t="s">
        <v>146</v>
      </c>
      <c r="AD117" s="3" t="s">
        <v>514</v>
      </c>
      <c r="AE117" s="3" t="s">
        <v>515</v>
      </c>
      <c r="AF117" s="3" t="s">
        <v>45</v>
      </c>
      <c r="AG117" s="4"/>
      <c r="AH117" s="3"/>
      <c r="AI117" s="4"/>
      <c r="AJ1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 s="8">
        <f>IF(#REF!=MAX(#REF!),"New","Old")</f>
      </c>
      <c r="AL117" s="3"/>
      <c r="AM117" s="9">
        <f>IF(OR(#REF!="",#REF!=0),"",IF(#REF!&lt;12000,"&lt;12k",IF(AND(#REF!&gt;=12000,#REF!&lt;24000),"12k to 24k",IF(AND(#REF!&gt;=24000,#REF!&lt;=36000),"24k to 36k",IF(#REF!&gt;36000,"&gt;36k","")))))</f>
      </c>
    </row>
    <row x14ac:dyDescent="0.25" r="118" customHeight="1" ht="18.75">
      <c r="A118" s="1">
        <v>1643143</v>
      </c>
      <c r="B118" s="2">
        <v>11306812</v>
      </c>
      <c r="C118" s="3" t="s">
        <v>0</v>
      </c>
      <c r="D118" s="3" t="s">
        <v>38</v>
      </c>
      <c r="E118" s="2">
        <v>2013</v>
      </c>
      <c r="F118" s="4">
        <v>43831</v>
      </c>
      <c r="G118" s="3" t="s">
        <v>2</v>
      </c>
      <c r="H118" s="4">
        <v>43864</v>
      </c>
      <c r="I118" s="4">
        <f>_xlfn.XLOOKUP(#REF!,[1]!Backup_F8_Previous_Wave[ODINO],[1]!Backup_F8_Previous_Wave[Production Date],"")</f>
      </c>
      <c r="J118" s="10">
        <f>_xlfn.XLOOKUP(#REF!,[1]!Backup_F8_Previous_Wave[ODINO],[1]!Backup_F8_Previous_Wave[Wave Date],"")</f>
      </c>
      <c r="K118" s="6">
        <f>_xlfn.XLOOKUP(#REF!,[1]!Backup_F8_Previous_Wave[ODINO],[1]!Backup_F8_Previous_Wave[Full VIN],"")</f>
      </c>
      <c r="L118" s="3" t="s">
        <v>516</v>
      </c>
      <c r="M118" s="3" t="s">
        <v>4</v>
      </c>
      <c r="N118" s="3" t="s">
        <v>517</v>
      </c>
      <c r="O118" s="3" t="s">
        <v>144</v>
      </c>
      <c r="P118" s="6">
        <f>_xlfn.XLOOKUP(#REF!,[1]!Table2[BINNING],[1]!Table2[VFG],"")</f>
      </c>
      <c r="Q118" s="6">
        <f>IF(ISNUMBER(FIND("|",#REF!,1)),LEFT(#REF!,FIND("|",#REF!,1)-2),#REF!)</f>
      </c>
      <c r="R118" s="6">
        <f>IF(ISNUMBER(FIND("|",#REF!,1)),RIGHT(#REF!,LEN(#REF!)-FIND("|",#REF!,1)-1),"")</f>
      </c>
      <c r="S118" s="3" t="s">
        <v>7</v>
      </c>
      <c r="T118" s="3" t="s">
        <v>7</v>
      </c>
      <c r="U118" s="2">
        <v>0</v>
      </c>
      <c r="V118" s="2">
        <v>0</v>
      </c>
      <c r="W118" s="2">
        <v>56000</v>
      </c>
      <c r="X118" s="3" t="s">
        <v>518</v>
      </c>
      <c r="Y118" s="2">
        <v>45</v>
      </c>
      <c r="Z118" s="3"/>
      <c r="AA118" s="3"/>
      <c r="AB118" s="7" t="s">
        <v>519</v>
      </c>
      <c r="AC118" s="3" t="s">
        <v>146</v>
      </c>
      <c r="AD118" s="3" t="s">
        <v>147</v>
      </c>
      <c r="AE118" s="3" t="s">
        <v>148</v>
      </c>
      <c r="AF118" s="3" t="s">
        <v>45</v>
      </c>
      <c r="AG118" s="4"/>
      <c r="AH118" s="3"/>
      <c r="AI118" s="4"/>
      <c r="AJ1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 s="8">
        <f>IF(#REF!=MAX(#REF!),"New","Old")</f>
      </c>
      <c r="AL118" s="3"/>
      <c r="AM118" s="9">
        <f>IF(OR(#REF!="",#REF!=0),"",IF(#REF!&lt;12000,"&lt;12k",IF(AND(#REF!&gt;=12000,#REF!&lt;24000),"12k to 24k",IF(AND(#REF!&gt;=24000,#REF!&lt;=36000),"24k to 36k",IF(#REF!&gt;36000,"&gt;36k","")))))</f>
      </c>
    </row>
    <row x14ac:dyDescent="0.25" r="119" customHeight="1" ht="18.75">
      <c r="A119" s="1">
        <v>1643314</v>
      </c>
      <c r="B119" s="2">
        <v>11306930</v>
      </c>
      <c r="C119" s="3" t="s">
        <v>0</v>
      </c>
      <c r="D119" s="3" t="s">
        <v>448</v>
      </c>
      <c r="E119" s="2">
        <v>2013</v>
      </c>
      <c r="F119" s="4">
        <v>43814</v>
      </c>
      <c r="G119" s="3" t="s">
        <v>14</v>
      </c>
      <c r="H119" s="4">
        <v>43865</v>
      </c>
      <c r="I119" s="4">
        <f>_xlfn.XLOOKUP(#REF!,[1]!Backup_F8_Previous_Wave[ODINO],[1]!Backup_F8_Previous_Wave[Production Date],"")</f>
      </c>
      <c r="J119" s="10">
        <f>_xlfn.XLOOKUP(#REF!,[1]!Backup_F8_Previous_Wave[ODINO],[1]!Backup_F8_Previous_Wave[Wave Date],"")</f>
      </c>
      <c r="K119" s="6">
        <f>_xlfn.XLOOKUP(#REF!,[1]!Backup_F8_Previous_Wave[ODINO],[1]!Backup_F8_Previous_Wave[Full VIN],"")</f>
      </c>
      <c r="L119" s="3" t="s">
        <v>520</v>
      </c>
      <c r="M119" s="3" t="s">
        <v>4</v>
      </c>
      <c r="N119" s="3" t="s">
        <v>521</v>
      </c>
      <c r="O119" s="3" t="s">
        <v>144</v>
      </c>
      <c r="P119" s="6">
        <f>_xlfn.XLOOKUP(#REF!,[1]!Table2[BINNING],[1]!Table2[VFG],"")</f>
      </c>
      <c r="Q119" s="6">
        <f>IF(ISNUMBER(FIND("|",#REF!,1)),LEFT(#REF!,FIND("|",#REF!,1)-2),#REF!)</f>
      </c>
      <c r="R119" s="6">
        <f>IF(ISNUMBER(FIND("|",#REF!,1)),RIGHT(#REF!,LEN(#REF!)-FIND("|",#REF!,1)-1),"")</f>
      </c>
      <c r="S119" s="3" t="s">
        <v>7</v>
      </c>
      <c r="T119" s="3" t="s">
        <v>7</v>
      </c>
      <c r="U119" s="2">
        <v>0</v>
      </c>
      <c r="V119" s="2">
        <v>0</v>
      </c>
      <c r="W119" s="2"/>
      <c r="X119" s="3" t="s">
        <v>18</v>
      </c>
      <c r="Y119" s="2"/>
      <c r="Z119" s="3"/>
      <c r="AA119" s="3"/>
      <c r="AB119" s="7" t="s">
        <v>522</v>
      </c>
      <c r="AC119" s="3" t="s">
        <v>452</v>
      </c>
      <c r="AD119" s="3" t="s">
        <v>453</v>
      </c>
      <c r="AE119" s="3" t="s">
        <v>454</v>
      </c>
      <c r="AF119" s="3" t="s">
        <v>45</v>
      </c>
      <c r="AG119" s="4"/>
      <c r="AH119" s="3"/>
      <c r="AI119" s="4"/>
      <c r="AJ1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 s="8">
        <f>IF(#REF!=MAX(#REF!),"New","Old")</f>
      </c>
      <c r="AL119" s="3"/>
      <c r="AM119" s="9">
        <f>IF(OR(#REF!="",#REF!=0),"",IF(#REF!&lt;12000,"&lt;12k",IF(AND(#REF!&gt;=12000,#REF!&lt;24000),"12k to 24k",IF(AND(#REF!&gt;=24000,#REF!&lt;=36000),"24k to 36k",IF(#REF!&gt;36000,"&gt;36k","")))))</f>
      </c>
    </row>
    <row x14ac:dyDescent="0.25" r="120" customHeight="1" ht="18.75">
      <c r="A120" s="1">
        <v>1643327</v>
      </c>
      <c r="B120" s="2">
        <v>11306941</v>
      </c>
      <c r="C120" s="3" t="s">
        <v>0</v>
      </c>
      <c r="D120" s="3" t="s">
        <v>1</v>
      </c>
      <c r="E120" s="2">
        <v>2016</v>
      </c>
      <c r="F120" s="4">
        <v>43845</v>
      </c>
      <c r="G120" s="3" t="s">
        <v>2</v>
      </c>
      <c r="H120" s="4">
        <v>43865</v>
      </c>
      <c r="I120" s="4">
        <f>_xlfn.XLOOKUP(#REF!,[1]!Backup_F8_Previous_Wave[ODINO],[1]!Backup_F8_Previous_Wave[Production Date],"")</f>
      </c>
      <c r="J120" s="10">
        <f>_xlfn.XLOOKUP(#REF!,[1]!Backup_F8_Previous_Wave[ODINO],[1]!Backup_F8_Previous_Wave[Wave Date],"")</f>
      </c>
      <c r="K120" s="6">
        <f>_xlfn.XLOOKUP(#REF!,[1]!Backup_F8_Previous_Wave[ODINO],[1]!Backup_F8_Previous_Wave[Full VIN],"")</f>
      </c>
      <c r="L120" s="3" t="s">
        <v>523</v>
      </c>
      <c r="M120" s="3" t="s">
        <v>4</v>
      </c>
      <c r="N120" s="3" t="s">
        <v>524</v>
      </c>
      <c r="O120" s="3" t="s">
        <v>124</v>
      </c>
      <c r="P120" s="6">
        <f>_xlfn.XLOOKUP(#REF!,[1]!Table2[BINNING],[1]!Table2[VFG],"")</f>
      </c>
      <c r="Q120" s="6">
        <f>IF(ISNUMBER(FIND("|",#REF!,1)),LEFT(#REF!,FIND("|",#REF!,1)-2),#REF!)</f>
      </c>
      <c r="R120" s="6">
        <f>IF(ISNUMBER(FIND("|",#REF!,1)),RIGHT(#REF!,LEN(#REF!)-FIND("|",#REF!,1)-1),"")</f>
      </c>
      <c r="S120" s="3" t="s">
        <v>7</v>
      </c>
      <c r="T120" s="3" t="s">
        <v>7</v>
      </c>
      <c r="U120" s="2">
        <v>0</v>
      </c>
      <c r="V120" s="2">
        <v>0</v>
      </c>
      <c r="W120" s="2">
        <v>40000</v>
      </c>
      <c r="X120" s="3" t="s">
        <v>525</v>
      </c>
      <c r="Y120" s="2">
        <v>15</v>
      </c>
      <c r="Z120" s="3"/>
      <c r="AA120" s="3"/>
      <c r="AB120" s="7" t="s">
        <v>526</v>
      </c>
      <c r="AC120" s="3" t="s">
        <v>20</v>
      </c>
      <c r="AD120" s="3" t="s">
        <v>11</v>
      </c>
      <c r="AE120" s="3" t="s">
        <v>21</v>
      </c>
      <c r="AF120" s="3" t="s">
        <v>13</v>
      </c>
      <c r="AG120" s="4"/>
      <c r="AH120" s="3"/>
      <c r="AI120" s="4"/>
      <c r="AJ1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 s="8">
        <f>IF(#REF!=MAX(#REF!),"New","Old")</f>
      </c>
      <c r="AL120" s="3"/>
      <c r="AM120" s="9">
        <f>IF(OR(#REF!="",#REF!=0),"",IF(#REF!&lt;12000,"&lt;12k",IF(AND(#REF!&gt;=12000,#REF!&lt;24000),"12k to 24k",IF(AND(#REF!&gt;=24000,#REF!&lt;=36000),"24k to 36k",IF(#REF!&gt;36000,"&gt;36k","")))))</f>
      </c>
    </row>
    <row x14ac:dyDescent="0.25" r="121" customHeight="1" ht="18.75">
      <c r="A121" s="1">
        <v>1643436</v>
      </c>
      <c r="B121" s="2">
        <v>11307005</v>
      </c>
      <c r="C121" s="3" t="s">
        <v>0</v>
      </c>
      <c r="D121" s="3" t="s">
        <v>187</v>
      </c>
      <c r="E121" s="2">
        <v>2017</v>
      </c>
      <c r="F121" s="4">
        <v>43499</v>
      </c>
      <c r="G121" s="3" t="s">
        <v>2</v>
      </c>
      <c r="H121" s="4">
        <v>43865</v>
      </c>
      <c r="I121" s="4">
        <f>_xlfn.XLOOKUP(#REF!,[1]!Backup_F8_Previous_Wave[ODINO],[1]!Backup_F8_Previous_Wave[Production Date],"")</f>
      </c>
      <c r="J121" s="10">
        <f>_xlfn.XLOOKUP(#REF!,[1]!Backup_F8_Previous_Wave[ODINO],[1]!Backup_F8_Previous_Wave[Wave Date],"")</f>
      </c>
      <c r="K121" s="6">
        <f>_xlfn.XLOOKUP(#REF!,[1]!Backup_F8_Previous_Wave[ODINO],[1]!Backup_F8_Previous_Wave[Full VIN],"")</f>
      </c>
      <c r="L121" s="3" t="s">
        <v>527</v>
      </c>
      <c r="M121" s="3" t="s">
        <v>4</v>
      </c>
      <c r="N121" s="3" t="s">
        <v>528</v>
      </c>
      <c r="O121" s="3" t="s">
        <v>124</v>
      </c>
      <c r="P121" s="6">
        <f>_xlfn.XLOOKUP(#REF!,[1]!Table2[BINNING],[1]!Table2[VFG],"")</f>
      </c>
      <c r="Q121" s="6">
        <f>IF(ISNUMBER(FIND("|",#REF!,1)),LEFT(#REF!,FIND("|",#REF!,1)-2),#REF!)</f>
      </c>
      <c r="R121" s="6">
        <f>IF(ISNUMBER(FIND("|",#REF!,1)),RIGHT(#REF!,LEN(#REF!)-FIND("|",#REF!,1)-1),"")</f>
      </c>
      <c r="S121" s="3" t="s">
        <v>7</v>
      </c>
      <c r="T121" s="3" t="s">
        <v>7</v>
      </c>
      <c r="U121" s="2">
        <v>0</v>
      </c>
      <c r="V121" s="2">
        <v>0</v>
      </c>
      <c r="W121" s="2">
        <v>0</v>
      </c>
      <c r="X121" s="3" t="s">
        <v>32</v>
      </c>
      <c r="Y121" s="2">
        <v>0</v>
      </c>
      <c r="Z121" s="3"/>
      <c r="AA121" s="3"/>
      <c r="AB121" s="7" t="s">
        <v>529</v>
      </c>
      <c r="AC121" s="3" t="s">
        <v>191</v>
      </c>
      <c r="AD121" s="3" t="s">
        <v>192</v>
      </c>
      <c r="AE121" s="3" t="s">
        <v>193</v>
      </c>
      <c r="AF121" s="3" t="s">
        <v>141</v>
      </c>
      <c r="AG121" s="4"/>
      <c r="AH121" s="3"/>
      <c r="AI121" s="4"/>
      <c r="AJ1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 s="8">
        <f>IF(#REF!=MAX(#REF!),"New","Old")</f>
      </c>
      <c r="AL121" s="3"/>
      <c r="AM121" s="9">
        <f>IF(OR(#REF!="",#REF!=0),"",IF(#REF!&lt;12000,"&lt;12k",IF(AND(#REF!&gt;=12000,#REF!&lt;24000),"12k to 24k",IF(AND(#REF!&gt;=24000,#REF!&lt;=36000),"24k to 36k",IF(#REF!&gt;36000,"&gt;36k","")))))</f>
      </c>
    </row>
    <row x14ac:dyDescent="0.25" r="122" customHeight="1" ht="18.75">
      <c r="A122" s="1">
        <v>1643516</v>
      </c>
      <c r="B122" s="2">
        <v>11307071</v>
      </c>
      <c r="C122" s="3" t="s">
        <v>0</v>
      </c>
      <c r="D122" s="3" t="s">
        <v>1</v>
      </c>
      <c r="E122" s="2">
        <v>2018</v>
      </c>
      <c r="F122" s="4">
        <v>43865</v>
      </c>
      <c r="G122" s="3" t="s">
        <v>2</v>
      </c>
      <c r="H122" s="4">
        <v>43865</v>
      </c>
      <c r="I122" s="4">
        <f>_xlfn.XLOOKUP(#REF!,[1]!Backup_F8_Previous_Wave[ODINO],[1]!Backup_F8_Previous_Wave[Production Date],"")</f>
      </c>
      <c r="J122" s="10">
        <f>_xlfn.XLOOKUP(#REF!,[1]!Backup_F8_Previous_Wave[ODINO],[1]!Backup_F8_Previous_Wave[Wave Date],"")</f>
      </c>
      <c r="K122" s="6">
        <f>_xlfn.XLOOKUP(#REF!,[1]!Backup_F8_Previous_Wave[ODINO],[1]!Backup_F8_Previous_Wave[Full VIN],"")</f>
      </c>
      <c r="L122" s="3" t="s">
        <v>530</v>
      </c>
      <c r="M122" s="3" t="s">
        <v>4</v>
      </c>
      <c r="N122" s="3" t="s">
        <v>531</v>
      </c>
      <c r="O122" s="3" t="s">
        <v>49</v>
      </c>
      <c r="P122" s="6">
        <f>_xlfn.XLOOKUP(#REF!,[1]!Table2[BINNING],[1]!Table2[VFG],"")</f>
      </c>
      <c r="Q122" s="6">
        <f>IF(ISNUMBER(FIND("|",#REF!,1)),LEFT(#REF!,FIND("|",#REF!,1)-2),#REF!)</f>
      </c>
      <c r="R122" s="6">
        <f>IF(ISNUMBER(FIND("|",#REF!,1)),RIGHT(#REF!,LEN(#REF!)-FIND("|",#REF!,1)-1),"")</f>
      </c>
      <c r="S122" s="3" t="s">
        <v>7</v>
      </c>
      <c r="T122" s="3" t="s">
        <v>7</v>
      </c>
      <c r="U122" s="2">
        <v>0</v>
      </c>
      <c r="V122" s="2">
        <v>0</v>
      </c>
      <c r="W122" s="2">
        <v>13000</v>
      </c>
      <c r="X122" s="3" t="s">
        <v>90</v>
      </c>
      <c r="Y122" s="2"/>
      <c r="Z122" s="3"/>
      <c r="AA122" s="3"/>
      <c r="AB122" s="7" t="s">
        <v>532</v>
      </c>
      <c r="AC122" s="3" t="s">
        <v>20</v>
      </c>
      <c r="AD122" s="3" t="s">
        <v>11</v>
      </c>
      <c r="AE122" s="3" t="s">
        <v>135</v>
      </c>
      <c r="AF122" s="3" t="s">
        <v>27</v>
      </c>
      <c r="AG122" s="4"/>
      <c r="AH122" s="3"/>
      <c r="AI122" s="4"/>
      <c r="AJ1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 s="8">
        <f>IF(#REF!=MAX(#REF!),"New","Old")</f>
      </c>
      <c r="AL122" s="3"/>
      <c r="AM122" s="9">
        <f>IF(OR(#REF!="",#REF!=0),"",IF(#REF!&lt;12000,"&lt;12k",IF(AND(#REF!&gt;=12000,#REF!&lt;24000),"12k to 24k",IF(AND(#REF!&gt;=24000,#REF!&lt;=36000),"24k to 36k",IF(#REF!&gt;36000,"&gt;36k","")))))</f>
      </c>
    </row>
    <row x14ac:dyDescent="0.25" r="123" customHeight="1" ht="18.75">
      <c r="A123" s="1">
        <v>1643531</v>
      </c>
      <c r="B123" s="2">
        <v>11307082</v>
      </c>
      <c r="C123" s="3" t="s">
        <v>0</v>
      </c>
      <c r="D123" s="3" t="s">
        <v>1</v>
      </c>
      <c r="E123" s="2">
        <v>2017</v>
      </c>
      <c r="F123" s="4">
        <v>43863</v>
      </c>
      <c r="G123" s="3" t="s">
        <v>2</v>
      </c>
      <c r="H123" s="4">
        <v>43865</v>
      </c>
      <c r="I123" s="4">
        <f>_xlfn.XLOOKUP(#REF!,[1]!Backup_F8_Previous_Wave[ODINO],[1]!Backup_F8_Previous_Wave[Production Date],"")</f>
      </c>
      <c r="J123" s="10">
        <f>_xlfn.XLOOKUP(#REF!,[1]!Backup_F8_Previous_Wave[ODINO],[1]!Backup_F8_Previous_Wave[Wave Date],"")</f>
      </c>
      <c r="K123" s="6">
        <f>_xlfn.XLOOKUP(#REF!,[1]!Backup_F8_Previous_Wave[ODINO],[1]!Backup_F8_Previous_Wave[Full VIN],"")</f>
      </c>
      <c r="L123" s="3" t="s">
        <v>533</v>
      </c>
      <c r="M123" s="3" t="s">
        <v>4</v>
      </c>
      <c r="N123" s="3" t="s">
        <v>534</v>
      </c>
      <c r="O123" s="3" t="s">
        <v>49</v>
      </c>
      <c r="P123" s="6">
        <f>_xlfn.XLOOKUP(#REF!,[1]!Table2[BINNING],[1]!Table2[VFG],"")</f>
      </c>
      <c r="Q123" s="6">
        <f>IF(ISNUMBER(FIND("|",#REF!,1)),LEFT(#REF!,FIND("|",#REF!,1)-2),#REF!)</f>
      </c>
      <c r="R123" s="6">
        <f>IF(ISNUMBER(FIND("|",#REF!,1)),RIGHT(#REF!,LEN(#REF!)-FIND("|",#REF!,1)-1),"")</f>
      </c>
      <c r="S123" s="3" t="s">
        <v>7</v>
      </c>
      <c r="T123" s="3" t="s">
        <v>7</v>
      </c>
      <c r="U123" s="2">
        <v>0</v>
      </c>
      <c r="V123" s="2">
        <v>0</v>
      </c>
      <c r="W123" s="2">
        <v>25000</v>
      </c>
      <c r="X123" s="3" t="s">
        <v>90</v>
      </c>
      <c r="Y123" s="2">
        <v>0</v>
      </c>
      <c r="Z123" s="3"/>
      <c r="AA123" s="3"/>
      <c r="AB123" s="7" t="s">
        <v>535</v>
      </c>
      <c r="AC123" s="3" t="s">
        <v>20</v>
      </c>
      <c r="AD123" s="3" t="s">
        <v>11</v>
      </c>
      <c r="AE123" s="3" t="s">
        <v>135</v>
      </c>
      <c r="AF123" s="3" t="s">
        <v>27</v>
      </c>
      <c r="AG123" s="4"/>
      <c r="AH123" s="3"/>
      <c r="AI123" s="4"/>
      <c r="AJ1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 s="8">
        <f>IF(#REF!=MAX(#REF!),"New","Old")</f>
      </c>
      <c r="AL123" s="3"/>
      <c r="AM123" s="9">
        <f>IF(OR(#REF!="",#REF!=0),"",IF(#REF!&lt;12000,"&lt;12k",IF(AND(#REF!&gt;=12000,#REF!&lt;24000),"12k to 24k",IF(AND(#REF!&gt;=24000,#REF!&lt;=36000),"24k to 36k",IF(#REF!&gt;36000,"&gt;36k","")))))</f>
      </c>
    </row>
    <row x14ac:dyDescent="0.25" r="124" customHeight="1" ht="18.75">
      <c r="A124" s="1">
        <v>1643594</v>
      </c>
      <c r="B124" s="2">
        <v>11307124</v>
      </c>
      <c r="C124" s="3" t="s">
        <v>0</v>
      </c>
      <c r="D124" s="3" t="s">
        <v>1</v>
      </c>
      <c r="E124" s="2">
        <v>2017</v>
      </c>
      <c r="F124" s="4">
        <v>43850</v>
      </c>
      <c r="G124" s="3" t="s">
        <v>2</v>
      </c>
      <c r="H124" s="4">
        <v>43865</v>
      </c>
      <c r="I124" s="4">
        <f>_xlfn.XLOOKUP(#REF!,[1]!Backup_F8_Previous_Wave[ODINO],[1]!Backup_F8_Previous_Wave[Production Date],"")</f>
      </c>
      <c r="J124" s="10">
        <f>_xlfn.XLOOKUP(#REF!,[1]!Backup_F8_Previous_Wave[ODINO],[1]!Backup_F8_Previous_Wave[Wave Date],"")</f>
      </c>
      <c r="K124" s="6">
        <f>_xlfn.XLOOKUP(#REF!,[1]!Backup_F8_Previous_Wave[ODINO],[1]!Backup_F8_Previous_Wave[Full VIN],"")</f>
      </c>
      <c r="L124" s="3" t="s">
        <v>536</v>
      </c>
      <c r="M124" s="3" t="s">
        <v>4</v>
      </c>
      <c r="N124" s="3" t="s">
        <v>537</v>
      </c>
      <c r="O124" s="3" t="s">
        <v>124</v>
      </c>
      <c r="P124" s="6">
        <f>_xlfn.XLOOKUP(#REF!,[1]!Table2[BINNING],[1]!Table2[VFG],"")</f>
      </c>
      <c r="Q124" s="6">
        <f>IF(ISNUMBER(FIND("|",#REF!,1)),LEFT(#REF!,FIND("|",#REF!,1)-2),#REF!)</f>
      </c>
      <c r="R124" s="6">
        <f>IF(ISNUMBER(FIND("|",#REF!,1)),RIGHT(#REF!,LEN(#REF!)-FIND("|",#REF!,1)-1),"")</f>
      </c>
      <c r="S124" s="3" t="s">
        <v>7</v>
      </c>
      <c r="T124" s="3" t="s">
        <v>7</v>
      </c>
      <c r="U124" s="2">
        <v>0</v>
      </c>
      <c r="V124" s="2">
        <v>0</v>
      </c>
      <c r="W124" s="2">
        <v>40235</v>
      </c>
      <c r="X124" s="3" t="s">
        <v>112</v>
      </c>
      <c r="Y124" s="2">
        <v>0</v>
      </c>
      <c r="Z124" s="3"/>
      <c r="AA124" s="3"/>
      <c r="AB124" s="7" t="s">
        <v>538</v>
      </c>
      <c r="AC124" s="3" t="s">
        <v>20</v>
      </c>
      <c r="AD124" s="3" t="s">
        <v>11</v>
      </c>
      <c r="AE124" s="3" t="s">
        <v>135</v>
      </c>
      <c r="AF124" s="3" t="s">
        <v>27</v>
      </c>
      <c r="AG124" s="4"/>
      <c r="AH124" s="3"/>
      <c r="AI124" s="4"/>
      <c r="AJ1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 s="8">
        <f>IF(#REF!=MAX(#REF!),"New","Old")</f>
      </c>
      <c r="AL124" s="3"/>
      <c r="AM124" s="9">
        <f>IF(OR(#REF!="",#REF!=0),"",IF(#REF!&lt;12000,"&lt;12k",IF(AND(#REF!&gt;=12000,#REF!&lt;24000),"12k to 24k",IF(AND(#REF!&gt;=24000,#REF!&lt;=36000),"24k to 36k",IF(#REF!&gt;36000,"&gt;36k","")))))</f>
      </c>
    </row>
    <row x14ac:dyDescent="0.25" r="125" customHeight="1" ht="18.75">
      <c r="A125" s="1">
        <v>1643792</v>
      </c>
      <c r="B125" s="2">
        <v>11307310</v>
      </c>
      <c r="C125" s="3" t="s">
        <v>0</v>
      </c>
      <c r="D125" s="3" t="s">
        <v>96</v>
      </c>
      <c r="E125" s="2">
        <v>2014</v>
      </c>
      <c r="F125" s="4">
        <v>43862</v>
      </c>
      <c r="G125" s="3" t="s">
        <v>2</v>
      </c>
      <c r="H125" s="4">
        <v>43866</v>
      </c>
      <c r="I125" s="4">
        <f>_xlfn.XLOOKUP(#REF!,[1]!Backup_F8_Previous_Wave[ODINO],[1]!Backup_F8_Previous_Wave[Production Date],"")</f>
      </c>
      <c r="J125" s="10">
        <f>_xlfn.XLOOKUP(#REF!,[1]!Backup_F8_Previous_Wave[ODINO],[1]!Backup_F8_Previous_Wave[Wave Date],"")</f>
      </c>
      <c r="K125" s="6">
        <f>_xlfn.XLOOKUP(#REF!,[1]!Backup_F8_Previous_Wave[ODINO],[1]!Backup_F8_Previous_Wave[Full VIN],"")</f>
      </c>
      <c r="L125" s="3" t="s">
        <v>539</v>
      </c>
      <c r="M125" s="3" t="s">
        <v>4</v>
      </c>
      <c r="N125" s="3" t="s">
        <v>540</v>
      </c>
      <c r="O125" s="3" t="s">
        <v>62</v>
      </c>
      <c r="P125" s="6">
        <f>_xlfn.XLOOKUP(#REF!,[1]!Table2[BINNING],[1]!Table2[VFG],"")</f>
      </c>
      <c r="Q125" s="6">
        <f>IF(ISNUMBER(FIND("|",#REF!,1)),LEFT(#REF!,FIND("|",#REF!,1)-2),#REF!)</f>
      </c>
      <c r="R125" s="6">
        <f>IF(ISNUMBER(FIND("|",#REF!,1)),RIGHT(#REF!,LEN(#REF!)-FIND("|",#REF!,1)-1),"")</f>
      </c>
      <c r="S125" s="3" t="s">
        <v>7</v>
      </c>
      <c r="T125" s="3" t="s">
        <v>7</v>
      </c>
      <c r="U125" s="2">
        <v>0</v>
      </c>
      <c r="V125" s="2">
        <v>0</v>
      </c>
      <c r="W125" s="2">
        <v>38292</v>
      </c>
      <c r="X125" s="3" t="s">
        <v>63</v>
      </c>
      <c r="Y125" s="2"/>
      <c r="Z125" s="3"/>
      <c r="AA125" s="3"/>
      <c r="AB125" s="7" t="s">
        <v>541</v>
      </c>
      <c r="AC125" s="3" t="s">
        <v>542</v>
      </c>
      <c r="AD125" s="3" t="s">
        <v>543</v>
      </c>
      <c r="AE125" s="3" t="s">
        <v>544</v>
      </c>
      <c r="AF125" s="3" t="s">
        <v>102</v>
      </c>
      <c r="AG125" s="4"/>
      <c r="AH125" s="3"/>
      <c r="AI125" s="4"/>
      <c r="AJ1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 s="8">
        <f>IF(#REF!=MAX(#REF!),"New","Old")</f>
      </c>
      <c r="AL125" s="3"/>
      <c r="AM125" s="9">
        <f>IF(OR(#REF!="",#REF!=0),"",IF(#REF!&lt;12000,"&lt;12k",IF(AND(#REF!&gt;=12000,#REF!&lt;24000),"12k to 24k",IF(AND(#REF!&gt;=24000,#REF!&lt;=36000),"24k to 36k",IF(#REF!&gt;36000,"&gt;36k","")))))</f>
      </c>
    </row>
    <row x14ac:dyDescent="0.25" r="126" customHeight="1" ht="18.75">
      <c r="A126" s="1">
        <v>1643801</v>
      </c>
      <c r="B126" s="2">
        <v>11307315</v>
      </c>
      <c r="C126" s="3" t="s">
        <v>0</v>
      </c>
      <c r="D126" s="3" t="s">
        <v>38</v>
      </c>
      <c r="E126" s="2">
        <v>2011</v>
      </c>
      <c r="F126" s="4">
        <v>43824</v>
      </c>
      <c r="G126" s="3" t="s">
        <v>14</v>
      </c>
      <c r="H126" s="4">
        <v>43866</v>
      </c>
      <c r="I126" s="4">
        <f>_xlfn.XLOOKUP(#REF!,[1]!Backup_F8_Previous_Wave[ODINO],[1]!Backup_F8_Previous_Wave[Production Date],"")</f>
      </c>
      <c r="J126" s="10">
        <f>_xlfn.XLOOKUP(#REF!,[1]!Backup_F8_Previous_Wave[ODINO],[1]!Backup_F8_Previous_Wave[Wave Date],"")</f>
      </c>
      <c r="K126" s="6">
        <f>_xlfn.XLOOKUP(#REF!,[1]!Backup_F8_Previous_Wave[ODINO],[1]!Backup_F8_Previous_Wave[Full VIN],"")</f>
      </c>
      <c r="L126" s="3" t="s">
        <v>545</v>
      </c>
      <c r="M126" s="3" t="s">
        <v>4</v>
      </c>
      <c r="N126" s="3" t="s">
        <v>546</v>
      </c>
      <c r="O126" s="3" t="s">
        <v>80</v>
      </c>
      <c r="P126" s="6">
        <f>_xlfn.XLOOKUP(#REF!,[1]!Table2[BINNING],[1]!Table2[VFG],"")</f>
      </c>
      <c r="Q126" s="6">
        <f>IF(ISNUMBER(FIND("|",#REF!,1)),LEFT(#REF!,FIND("|",#REF!,1)-2),#REF!)</f>
      </c>
      <c r="R126" s="6">
        <f>IF(ISNUMBER(FIND("|",#REF!,1)),RIGHT(#REF!,LEN(#REF!)-FIND("|",#REF!,1)-1),"")</f>
      </c>
      <c r="S126" s="3" t="s">
        <v>7</v>
      </c>
      <c r="T126" s="3" t="s">
        <v>7</v>
      </c>
      <c r="U126" s="2">
        <v>0</v>
      </c>
      <c r="V126" s="2">
        <v>0</v>
      </c>
      <c r="W126" s="2">
        <v>83000</v>
      </c>
      <c r="X126" s="3" t="s">
        <v>106</v>
      </c>
      <c r="Y126" s="2"/>
      <c r="Z126" s="3"/>
      <c r="AA126" s="3"/>
      <c r="AB126" s="7" t="s">
        <v>547</v>
      </c>
      <c r="AC126" s="3" t="s">
        <v>146</v>
      </c>
      <c r="AD126" s="3" t="s">
        <v>147</v>
      </c>
      <c r="AE126" s="3" t="s">
        <v>148</v>
      </c>
      <c r="AF126" s="3" t="s">
        <v>45</v>
      </c>
      <c r="AG126" s="4"/>
      <c r="AH126" s="3"/>
      <c r="AI126" s="4"/>
      <c r="AJ1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 s="8">
        <f>IF(#REF!=MAX(#REF!),"New","Old")</f>
      </c>
      <c r="AL126" s="3"/>
      <c r="AM126" s="9">
        <f>IF(OR(#REF!="",#REF!=0),"",IF(#REF!&lt;12000,"&lt;12k",IF(AND(#REF!&gt;=12000,#REF!&lt;24000),"12k to 24k",IF(AND(#REF!&gt;=24000,#REF!&lt;=36000),"24k to 36k",IF(#REF!&gt;36000,"&gt;36k","")))))</f>
      </c>
    </row>
    <row x14ac:dyDescent="0.25" r="127" customHeight="1" ht="18.75">
      <c r="A127" s="1">
        <v>1643812</v>
      </c>
      <c r="B127" s="2">
        <v>11307302</v>
      </c>
      <c r="C127" s="3" t="s">
        <v>548</v>
      </c>
      <c r="D127" s="3" t="s">
        <v>549</v>
      </c>
      <c r="E127" s="2">
        <v>2002</v>
      </c>
      <c r="F127" s="4">
        <v>42887</v>
      </c>
      <c r="G127" s="3" t="s">
        <v>108</v>
      </c>
      <c r="H127" s="4">
        <v>43866</v>
      </c>
      <c r="I127" s="4"/>
      <c r="J127" s="10">
        <f>_xlfn.XLOOKUP(#REF!,[1]!Backup_F8_Previous_Wave[ODINO],[1]!Backup_F8_Previous_Wave[Wave Date],"")</f>
      </c>
      <c r="K127" s="3"/>
      <c r="L127" s="3" t="s">
        <v>550</v>
      </c>
      <c r="M127" s="3" t="s">
        <v>4</v>
      </c>
      <c r="N127" s="3" t="s">
        <v>551</v>
      </c>
      <c r="O127" s="3" t="s">
        <v>552</v>
      </c>
      <c r="P127" s="6">
        <f>_xlfn.XLOOKUP(#REF!,[1]!Table2[BINNING],[1]!Table2[VFG],"")</f>
      </c>
      <c r="Q127" s="6">
        <f>IF(ISNUMBER(FIND("|",#REF!,1)),LEFT(#REF!,FIND("|",#REF!,1)-2),#REF!)</f>
      </c>
      <c r="R127" s="6">
        <f>IF(ISNUMBER(FIND("|",#REF!,1)),RIGHT(#REF!,LEN(#REF!)-FIND("|",#REF!,1)-1),"")</f>
      </c>
      <c r="S127" s="3" t="s">
        <v>7</v>
      </c>
      <c r="T127" s="3" t="s">
        <v>7</v>
      </c>
      <c r="U127" s="2">
        <v>0</v>
      </c>
      <c r="V127" s="2">
        <v>0</v>
      </c>
      <c r="W127" s="2"/>
      <c r="X127" s="3" t="s">
        <v>100</v>
      </c>
      <c r="Y127" s="2"/>
      <c r="Z127" s="3"/>
      <c r="AA127" s="3"/>
      <c r="AB127" s="7" t="s">
        <v>553</v>
      </c>
      <c r="AC127" s="3" t="s">
        <v>44</v>
      </c>
      <c r="AD127" s="3" t="s">
        <v>44</v>
      </c>
      <c r="AE127" s="3" t="s">
        <v>44</v>
      </c>
      <c r="AF127" s="3" t="s">
        <v>44</v>
      </c>
      <c r="AG127" s="4"/>
      <c r="AH127" s="3"/>
      <c r="AI127" s="4"/>
      <c r="AJ1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 s="8">
        <f>IF(#REF!=MAX(#REF!),"New","Old")</f>
      </c>
      <c r="AL127" s="3"/>
      <c r="AM127" s="9">
        <f>IF(OR(#REF!="",#REF!=0),"",IF(#REF!&lt;12000,"&lt;12k",IF(AND(#REF!&gt;=12000,#REF!&lt;24000),"12k to 24k",IF(AND(#REF!&gt;=24000,#REF!&lt;=36000),"24k to 36k",IF(#REF!&gt;36000,"&gt;36k","")))))</f>
      </c>
    </row>
    <row x14ac:dyDescent="0.25" r="128" customHeight="1" ht="18.75">
      <c r="A128" s="1">
        <v>1643838</v>
      </c>
      <c r="B128" s="2">
        <v>11307340</v>
      </c>
      <c r="C128" s="3" t="s">
        <v>0</v>
      </c>
      <c r="D128" s="3" t="s">
        <v>234</v>
      </c>
      <c r="E128" s="2">
        <v>2016</v>
      </c>
      <c r="F128" s="4">
        <v>43856</v>
      </c>
      <c r="G128" s="3" t="s">
        <v>2</v>
      </c>
      <c r="H128" s="4">
        <v>43866</v>
      </c>
      <c r="I128" s="4"/>
      <c r="J128" s="10">
        <f>_xlfn.XLOOKUP(#REF!,[1]!Backup_F8_Previous_Wave[ODINO],[1]!Backup_F8_Previous_Wave[Wave Date],"")</f>
      </c>
      <c r="K128" s="3"/>
      <c r="L128" s="3" t="s">
        <v>554</v>
      </c>
      <c r="M128" s="3" t="s">
        <v>4</v>
      </c>
      <c r="N128" s="3" t="s">
        <v>555</v>
      </c>
      <c r="O128" s="3" t="s">
        <v>105</v>
      </c>
      <c r="P128" s="6">
        <f>_xlfn.XLOOKUP(#REF!,[1]!Table2[BINNING],[1]!Table2[VFG],"")</f>
      </c>
      <c r="Q128" s="6">
        <f>IF(ISNUMBER(FIND("|",#REF!,1)),LEFT(#REF!,FIND("|",#REF!,1)-2),#REF!)</f>
      </c>
      <c r="R128" s="6">
        <f>IF(ISNUMBER(FIND("|",#REF!,1)),RIGHT(#REF!,LEN(#REF!)-FIND("|",#REF!,1)-1),"")</f>
      </c>
      <c r="S128" s="3" t="s">
        <v>7</v>
      </c>
      <c r="T128" s="3" t="s">
        <v>7</v>
      </c>
      <c r="U128" s="2">
        <v>0</v>
      </c>
      <c r="V128" s="2">
        <v>0</v>
      </c>
      <c r="W128" s="2">
        <v>61000</v>
      </c>
      <c r="X128" s="3" t="s">
        <v>24</v>
      </c>
      <c r="Y128" s="2">
        <v>0</v>
      </c>
      <c r="Z128" s="3"/>
      <c r="AA128" s="3"/>
      <c r="AB128" s="7" t="s">
        <v>556</v>
      </c>
      <c r="AC128" s="3" t="s">
        <v>44</v>
      </c>
      <c r="AD128" s="3" t="s">
        <v>44</v>
      </c>
      <c r="AE128" s="3" t="s">
        <v>44</v>
      </c>
      <c r="AF128" s="3" t="s">
        <v>243</v>
      </c>
      <c r="AG128" s="4"/>
      <c r="AH128" s="3"/>
      <c r="AI128" s="4"/>
      <c r="AJ1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 s="8">
        <f>IF(#REF!=MAX(#REF!),"New","Old")</f>
      </c>
      <c r="AL128" s="3"/>
      <c r="AM128" s="9">
        <f>IF(OR(#REF!="",#REF!=0),"",IF(#REF!&lt;12000,"&lt;12k",IF(AND(#REF!&gt;=12000,#REF!&lt;24000),"12k to 24k",IF(AND(#REF!&gt;=24000,#REF!&lt;=36000),"24k to 36k",IF(#REF!&gt;36000,"&gt;36k","")))))</f>
      </c>
    </row>
    <row x14ac:dyDescent="0.25" r="129" customHeight="1" ht="18.75">
      <c r="A129" s="1">
        <v>1643847</v>
      </c>
      <c r="B129" s="2">
        <v>11307349</v>
      </c>
      <c r="C129" s="3" t="s">
        <v>0</v>
      </c>
      <c r="D129" s="3" t="s">
        <v>181</v>
      </c>
      <c r="E129" s="2">
        <v>2016</v>
      </c>
      <c r="F129" s="4">
        <v>43864</v>
      </c>
      <c r="G129" s="3" t="s">
        <v>2</v>
      </c>
      <c r="H129" s="4">
        <v>43866</v>
      </c>
      <c r="I129" s="4"/>
      <c r="J129" s="10">
        <f>_xlfn.XLOOKUP(#REF!,[1]!Backup_F8_Previous_Wave[ODINO],[1]!Backup_F8_Previous_Wave[Wave Date],"")</f>
      </c>
      <c r="K129" s="3"/>
      <c r="L129" s="3" t="s">
        <v>557</v>
      </c>
      <c r="M129" s="3" t="s">
        <v>4</v>
      </c>
      <c r="N129" s="3" t="s">
        <v>558</v>
      </c>
      <c r="O129" s="3" t="s">
        <v>196</v>
      </c>
      <c r="P129" s="6">
        <f>_xlfn.XLOOKUP(#REF!,[1]!Table2[BINNING],[1]!Table2[VFG],"")</f>
      </c>
      <c r="Q129" s="6">
        <f>IF(ISNUMBER(FIND("|",#REF!,1)),LEFT(#REF!,FIND("|",#REF!,1)-2),#REF!)</f>
      </c>
      <c r="R129" s="6">
        <f>IF(ISNUMBER(FIND("|",#REF!,1)),RIGHT(#REF!,LEN(#REF!)-FIND("|",#REF!,1)-1),"")</f>
      </c>
      <c r="S129" s="3" t="s">
        <v>7</v>
      </c>
      <c r="T129" s="3" t="s">
        <v>7</v>
      </c>
      <c r="U129" s="2">
        <v>0</v>
      </c>
      <c r="V129" s="2">
        <v>0</v>
      </c>
      <c r="W129" s="2">
        <v>37750</v>
      </c>
      <c r="X129" s="3" t="s">
        <v>24</v>
      </c>
      <c r="Y129" s="2">
        <v>60</v>
      </c>
      <c r="Z129" s="3"/>
      <c r="AA129" s="3"/>
      <c r="AB129" s="7" t="s">
        <v>559</v>
      </c>
      <c r="AC129" s="3" t="s">
        <v>44</v>
      </c>
      <c r="AD129" s="3" t="s">
        <v>44</v>
      </c>
      <c r="AE129" s="3" t="s">
        <v>44</v>
      </c>
      <c r="AF129" s="3" t="s">
        <v>198</v>
      </c>
      <c r="AG129" s="4"/>
      <c r="AH129" s="3"/>
      <c r="AI129" s="4"/>
      <c r="AJ1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 s="8">
        <f>IF(#REF!=MAX(#REF!),"New","Old")</f>
      </c>
      <c r="AL129" s="3"/>
      <c r="AM129" s="9">
        <f>IF(OR(#REF!="",#REF!=0),"",IF(#REF!&lt;12000,"&lt;12k",IF(AND(#REF!&gt;=12000,#REF!&lt;24000),"12k to 24k",IF(AND(#REF!&gt;=24000,#REF!&lt;=36000),"24k to 36k",IF(#REF!&gt;36000,"&gt;36k","")))))</f>
      </c>
    </row>
    <row x14ac:dyDescent="0.25" r="130" customHeight="1" ht="18.75">
      <c r="A130" s="1">
        <v>1643942</v>
      </c>
      <c r="B130" s="2">
        <v>11307411</v>
      </c>
      <c r="C130" s="3" t="s">
        <v>0</v>
      </c>
      <c r="D130" s="3" t="s">
        <v>560</v>
      </c>
      <c r="E130" s="2">
        <v>2007</v>
      </c>
      <c r="F130" s="4">
        <v>43867</v>
      </c>
      <c r="G130" s="3" t="s">
        <v>2</v>
      </c>
      <c r="H130" s="4">
        <v>43867</v>
      </c>
      <c r="I130" s="4">
        <f>_xlfn.XLOOKUP(#REF!,[1]!Backup_F8_Previous_Wave[ODINO],[1]!Backup_F8_Previous_Wave[Production Date],"")</f>
      </c>
      <c r="J130" s="10">
        <f>_xlfn.XLOOKUP(#REF!,[1]!Backup_F8_Previous_Wave[ODINO],[1]!Backup_F8_Previous_Wave[Wave Date],"")</f>
      </c>
      <c r="K130" s="6">
        <f>_xlfn.XLOOKUP(#REF!,[1]!Backup_F8_Previous_Wave[ODINO],[1]!Backup_F8_Previous_Wave[Full VIN],"")</f>
      </c>
      <c r="L130" s="3" t="s">
        <v>561</v>
      </c>
      <c r="M130" s="3" t="s">
        <v>4</v>
      </c>
      <c r="N130" s="3" t="s">
        <v>562</v>
      </c>
      <c r="O130" s="3" t="s">
        <v>49</v>
      </c>
      <c r="P130" s="6">
        <f>_xlfn.XLOOKUP(#REF!,[1]!Table2[BINNING],[1]!Table2[VFG],"")</f>
      </c>
      <c r="Q130" s="6">
        <f>IF(ISNUMBER(FIND("|",#REF!,1)),LEFT(#REF!,FIND("|",#REF!,1)-2),#REF!)</f>
      </c>
      <c r="R130" s="6">
        <f>IF(ISNUMBER(FIND("|",#REF!,1)),RIGHT(#REF!,LEN(#REF!)-FIND("|",#REF!,1)-1),"")</f>
      </c>
      <c r="S130" s="3" t="s">
        <v>7</v>
      </c>
      <c r="T130" s="3" t="s">
        <v>7</v>
      </c>
      <c r="U130" s="2">
        <v>0</v>
      </c>
      <c r="V130" s="2">
        <v>0</v>
      </c>
      <c r="W130" s="2"/>
      <c r="X130" s="3" t="s">
        <v>50</v>
      </c>
      <c r="Y130" s="2">
        <v>0</v>
      </c>
      <c r="Z130" s="3"/>
      <c r="AA130" s="3"/>
      <c r="AB130" s="7" t="s">
        <v>563</v>
      </c>
      <c r="AC130" s="3" t="s">
        <v>564</v>
      </c>
      <c r="AD130" s="3" t="s">
        <v>565</v>
      </c>
      <c r="AE130" s="3" t="s">
        <v>566</v>
      </c>
      <c r="AF130" s="3" t="s">
        <v>567</v>
      </c>
      <c r="AG130" s="4"/>
      <c r="AH130" s="3"/>
      <c r="AI130" s="4"/>
      <c r="AJ1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 s="8">
        <f>IF(#REF!=MAX(#REF!),"New","Old")</f>
      </c>
      <c r="AL130" s="3"/>
      <c r="AM130" s="9">
        <f>IF(OR(#REF!="",#REF!=0),"",IF(#REF!&lt;12000,"&lt;12k",IF(AND(#REF!&gt;=12000,#REF!&lt;24000),"12k to 24k",IF(AND(#REF!&gt;=24000,#REF!&lt;=36000),"24k to 36k",IF(#REF!&gt;36000,"&gt;36k","")))))</f>
      </c>
    </row>
    <row x14ac:dyDescent="0.25" r="131" customHeight="1" ht="18.75">
      <c r="A131" s="1">
        <v>1644124</v>
      </c>
      <c r="B131" s="2">
        <v>11307545</v>
      </c>
      <c r="C131" s="3" t="s">
        <v>0</v>
      </c>
      <c r="D131" s="3" t="s">
        <v>38</v>
      </c>
      <c r="E131" s="2">
        <v>2011</v>
      </c>
      <c r="F131" s="4">
        <v>42588</v>
      </c>
      <c r="G131" s="3" t="s">
        <v>39</v>
      </c>
      <c r="H131" s="4">
        <v>43867</v>
      </c>
      <c r="I131" s="4">
        <f>_xlfn.XLOOKUP(#REF!,[1]!Backup_F8_Previous_Wave[ODINO],[1]!Backup_F8_Previous_Wave[Production Date],"")</f>
      </c>
      <c r="J131" s="10">
        <f>_xlfn.XLOOKUP(#REF!,[1]!Backup_F8_Previous_Wave[ODINO],[1]!Backup_F8_Previous_Wave[Wave Date],"")</f>
      </c>
      <c r="K131" s="6">
        <f>_xlfn.XLOOKUP(#REF!,[1]!Backup_F8_Previous_Wave[ODINO],[1]!Backup_F8_Previous_Wave[Full VIN],"")</f>
      </c>
      <c r="L131" s="3" t="s">
        <v>568</v>
      </c>
      <c r="M131" s="3" t="s">
        <v>4</v>
      </c>
      <c r="N131" s="3" t="s">
        <v>569</v>
      </c>
      <c r="O131" s="3" t="s">
        <v>31</v>
      </c>
      <c r="P131" s="6">
        <f>_xlfn.XLOOKUP(#REF!,[1]!Table2[BINNING],[1]!Table2[VFG],"")</f>
      </c>
      <c r="Q131" s="6">
        <f>IF(ISNUMBER(FIND("|",#REF!,1)),LEFT(#REF!,FIND("|",#REF!,1)-2),#REF!)</f>
      </c>
      <c r="R131" s="6">
        <f>IF(ISNUMBER(FIND("|",#REF!,1)),RIGHT(#REF!,LEN(#REF!)-FIND("|",#REF!,1)-1),"")</f>
      </c>
      <c r="S131" s="3" t="s">
        <v>7</v>
      </c>
      <c r="T131" s="3" t="s">
        <v>7</v>
      </c>
      <c r="U131" s="2">
        <v>0</v>
      </c>
      <c r="V131" s="2">
        <v>0</v>
      </c>
      <c r="W131" s="2">
        <v>55000</v>
      </c>
      <c r="X131" s="3" t="s">
        <v>202</v>
      </c>
      <c r="Y131" s="2">
        <v>25</v>
      </c>
      <c r="Z131" s="3"/>
      <c r="AA131" s="3"/>
      <c r="AB131" s="7" t="s">
        <v>570</v>
      </c>
      <c r="AC131" s="3" t="s">
        <v>146</v>
      </c>
      <c r="AD131" s="3" t="s">
        <v>147</v>
      </c>
      <c r="AE131" s="3" t="s">
        <v>148</v>
      </c>
      <c r="AF131" s="3" t="s">
        <v>45</v>
      </c>
      <c r="AG131" s="4"/>
      <c r="AH131" s="3"/>
      <c r="AI131" s="4"/>
      <c r="AJ1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 s="8">
        <f>IF(#REF!=MAX(#REF!),"New","Old")</f>
      </c>
      <c r="AL131" s="3"/>
      <c r="AM131" s="9">
        <f>IF(OR(#REF!="",#REF!=0),"",IF(#REF!&lt;12000,"&lt;12k",IF(AND(#REF!&gt;=12000,#REF!&lt;24000),"12k to 24k",IF(AND(#REF!&gt;=24000,#REF!&lt;=36000),"24k to 36k",IF(#REF!&gt;36000,"&gt;36k","")))))</f>
      </c>
    </row>
    <row x14ac:dyDescent="0.25" r="132" customHeight="1" ht="18.75">
      <c r="A132" s="1">
        <v>1644269</v>
      </c>
      <c r="B132" s="2">
        <v>11307647</v>
      </c>
      <c r="C132" s="3" t="s">
        <v>0</v>
      </c>
      <c r="D132" s="3" t="s">
        <v>38</v>
      </c>
      <c r="E132" s="2">
        <v>2013</v>
      </c>
      <c r="F132" s="4">
        <v>43770</v>
      </c>
      <c r="G132" s="3" t="s">
        <v>14</v>
      </c>
      <c r="H132" s="4">
        <v>43868</v>
      </c>
      <c r="I132" s="4">
        <f>_xlfn.XLOOKUP(#REF!,[1]!Backup_F8_Previous_Wave[ODINO],[1]!Backup_F8_Previous_Wave[Production Date],"")</f>
      </c>
      <c r="J132" s="10">
        <f>_xlfn.XLOOKUP(#REF!,[1]!Backup_F8_Previous_Wave[ODINO],[1]!Backup_F8_Previous_Wave[Wave Date],"")</f>
      </c>
      <c r="K132" s="6">
        <f>_xlfn.XLOOKUP(#REF!,[1]!Backup_F8_Previous_Wave[ODINO],[1]!Backup_F8_Previous_Wave[Full VIN],"")</f>
      </c>
      <c r="L132" s="3" t="s">
        <v>571</v>
      </c>
      <c r="M132" s="3" t="s">
        <v>4</v>
      </c>
      <c r="N132" s="3" t="s">
        <v>572</v>
      </c>
      <c r="O132" s="3" t="s">
        <v>144</v>
      </c>
      <c r="P132" s="6">
        <f>_xlfn.XLOOKUP(#REF!,[1]!Table2[BINNING],[1]!Table2[VFG],"")</f>
      </c>
      <c r="Q132" s="6">
        <f>IF(ISNUMBER(FIND("|",#REF!,1)),LEFT(#REF!,FIND("|",#REF!,1)-2),#REF!)</f>
      </c>
      <c r="R132" s="6">
        <f>IF(ISNUMBER(FIND("|",#REF!,1)),RIGHT(#REF!,LEN(#REF!)-FIND("|",#REF!,1)-1),"")</f>
      </c>
      <c r="S132" s="3" t="s">
        <v>7</v>
      </c>
      <c r="T132" s="3" t="s">
        <v>7</v>
      </c>
      <c r="U132" s="2">
        <v>0</v>
      </c>
      <c r="V132" s="2">
        <v>0</v>
      </c>
      <c r="W132" s="2"/>
      <c r="X132" s="3" t="s">
        <v>282</v>
      </c>
      <c r="Y132" s="2"/>
      <c r="Z132" s="3"/>
      <c r="AA132" s="3"/>
      <c r="AB132" s="7" t="s">
        <v>573</v>
      </c>
      <c r="AC132" s="3" t="s">
        <v>146</v>
      </c>
      <c r="AD132" s="3" t="s">
        <v>147</v>
      </c>
      <c r="AE132" s="3" t="s">
        <v>148</v>
      </c>
      <c r="AF132" s="3" t="s">
        <v>45</v>
      </c>
      <c r="AG132" s="4"/>
      <c r="AH132" s="3"/>
      <c r="AI132" s="4"/>
      <c r="AJ1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 s="8">
        <f>IF(#REF!=MAX(#REF!),"New","Old")</f>
      </c>
      <c r="AL132" s="3"/>
      <c r="AM132" s="9">
        <f>IF(OR(#REF!="",#REF!=0),"",IF(#REF!&lt;12000,"&lt;12k",IF(AND(#REF!&gt;=12000,#REF!&lt;24000),"12k to 24k",IF(AND(#REF!&gt;=24000,#REF!&lt;=36000),"24k to 36k",IF(#REF!&gt;36000,"&gt;36k","")))))</f>
      </c>
    </row>
    <row x14ac:dyDescent="0.25" r="133" customHeight="1" ht="18.75">
      <c r="A133" s="1">
        <v>1644281</v>
      </c>
      <c r="B133" s="2">
        <v>11307658</v>
      </c>
      <c r="C133" s="3" t="s">
        <v>0</v>
      </c>
      <c r="D133" s="3" t="s">
        <v>1</v>
      </c>
      <c r="E133" s="2">
        <v>2017</v>
      </c>
      <c r="F133" s="4">
        <v>43866</v>
      </c>
      <c r="G133" s="3" t="s">
        <v>2</v>
      </c>
      <c r="H133" s="4">
        <v>43868</v>
      </c>
      <c r="I133" s="4"/>
      <c r="J133" s="10">
        <f>_xlfn.XLOOKUP(#REF!,[1]!Backup_F8_Previous_Wave[ODINO],[1]!Backup_F8_Previous_Wave[Wave Date],"")</f>
      </c>
      <c r="K133" s="3"/>
      <c r="L133" s="3" t="s">
        <v>574</v>
      </c>
      <c r="M133" s="3" t="s">
        <v>4</v>
      </c>
      <c r="N133" s="3" t="s">
        <v>575</v>
      </c>
      <c r="O133" s="3" t="s">
        <v>6</v>
      </c>
      <c r="P133" s="6">
        <f>_xlfn.XLOOKUP(#REF!,[1]!Table2[BINNING],[1]!Table2[VFG],"")</f>
      </c>
      <c r="Q133" s="6">
        <f>IF(ISNUMBER(FIND("|",#REF!,1)),LEFT(#REF!,FIND("|",#REF!,1)-2),#REF!)</f>
      </c>
      <c r="R133" s="6">
        <f>IF(ISNUMBER(FIND("|",#REF!,1)),RIGHT(#REF!,LEN(#REF!)-FIND("|",#REF!,1)-1),"")</f>
      </c>
      <c r="S133" s="3" t="s">
        <v>7</v>
      </c>
      <c r="T133" s="3" t="s">
        <v>7</v>
      </c>
      <c r="U133" s="2">
        <v>0</v>
      </c>
      <c r="V133" s="2">
        <v>0</v>
      </c>
      <c r="W133" s="2">
        <v>60000</v>
      </c>
      <c r="X133" s="3" t="s">
        <v>63</v>
      </c>
      <c r="Y133" s="2">
        <v>0</v>
      </c>
      <c r="Z133" s="3"/>
      <c r="AA133" s="3"/>
      <c r="AB133" s="7" t="s">
        <v>576</v>
      </c>
      <c r="AC133" s="3" t="s">
        <v>44</v>
      </c>
      <c r="AD133" s="3" t="s">
        <v>44</v>
      </c>
      <c r="AE133" s="3" t="s">
        <v>44</v>
      </c>
      <c r="AF133" s="3" t="s">
        <v>27</v>
      </c>
      <c r="AG133" s="4"/>
      <c r="AH133" s="3"/>
      <c r="AI133" s="4"/>
      <c r="AJ1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 s="8">
        <f>IF(#REF!=MAX(#REF!),"New","Old")</f>
      </c>
      <c r="AL133" s="3"/>
      <c r="AM133" s="9">
        <f>IF(OR(#REF!="",#REF!=0),"",IF(#REF!&lt;12000,"&lt;12k",IF(AND(#REF!&gt;=12000,#REF!&lt;24000),"12k to 24k",IF(AND(#REF!&gt;=24000,#REF!&lt;=36000),"24k to 36k",IF(#REF!&gt;36000,"&gt;36k","")))))</f>
      </c>
    </row>
    <row x14ac:dyDescent="0.25" r="134" customHeight="1" ht="18.75">
      <c r="A134" s="1">
        <v>1644368</v>
      </c>
      <c r="B134" s="2">
        <v>11307723</v>
      </c>
      <c r="C134" s="3" t="s">
        <v>0</v>
      </c>
      <c r="D134" s="3" t="s">
        <v>96</v>
      </c>
      <c r="E134" s="2">
        <v>2012</v>
      </c>
      <c r="F134" s="4">
        <v>43867</v>
      </c>
      <c r="G134" s="3" t="s">
        <v>2</v>
      </c>
      <c r="H134" s="4">
        <v>43868</v>
      </c>
      <c r="I134" s="4"/>
      <c r="J134" s="10">
        <f>_xlfn.XLOOKUP(#REF!,[1]!Backup_F8_Previous_Wave[ODINO],[1]!Backup_F8_Previous_Wave[Wave Date],"")</f>
      </c>
      <c r="K134" s="3"/>
      <c r="L134" s="3" t="s">
        <v>577</v>
      </c>
      <c r="M134" s="3" t="s">
        <v>4</v>
      </c>
      <c r="N134" s="3" t="s">
        <v>578</v>
      </c>
      <c r="O134" s="3" t="s">
        <v>31</v>
      </c>
      <c r="P134" s="6">
        <f>_xlfn.XLOOKUP(#REF!,[1]!Table2[BINNING],[1]!Table2[VFG],"")</f>
      </c>
      <c r="Q134" s="6">
        <f>IF(ISNUMBER(FIND("|",#REF!,1)),LEFT(#REF!,FIND("|",#REF!,1)-2),#REF!)</f>
      </c>
      <c r="R134" s="6">
        <f>IF(ISNUMBER(FIND("|",#REF!,1)),RIGHT(#REF!,LEN(#REF!)-FIND("|",#REF!,1)-1),"")</f>
      </c>
      <c r="S134" s="3" t="s">
        <v>7</v>
      </c>
      <c r="T134" s="3" t="s">
        <v>7</v>
      </c>
      <c r="U134" s="2">
        <v>0</v>
      </c>
      <c r="V134" s="2">
        <v>0</v>
      </c>
      <c r="W134" s="2">
        <v>10</v>
      </c>
      <c r="X134" s="3" t="s">
        <v>106</v>
      </c>
      <c r="Y134" s="2">
        <v>65</v>
      </c>
      <c r="Z134" s="3"/>
      <c r="AA134" s="3"/>
      <c r="AB134" s="7" t="s">
        <v>579</v>
      </c>
      <c r="AC134" s="3" t="s">
        <v>44</v>
      </c>
      <c r="AD134" s="3" t="s">
        <v>44</v>
      </c>
      <c r="AE134" s="3" t="s">
        <v>44</v>
      </c>
      <c r="AF134" s="3" t="s">
        <v>102</v>
      </c>
      <c r="AG134" s="4"/>
      <c r="AH134" s="3"/>
      <c r="AI134" s="4"/>
      <c r="AJ1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 s="8">
        <f>IF(#REF!=MAX(#REF!),"New","Old")</f>
      </c>
      <c r="AL134" s="3"/>
      <c r="AM134" s="9">
        <f>IF(OR(#REF!="",#REF!=0),"",IF(#REF!&lt;12000,"&lt;12k",IF(AND(#REF!&gt;=12000,#REF!&lt;24000),"12k to 24k",IF(AND(#REF!&gt;=24000,#REF!&lt;=36000),"24k to 36k",IF(#REF!&gt;36000,"&gt;36k","")))))</f>
      </c>
    </row>
    <row x14ac:dyDescent="0.25" r="135" customHeight="1" ht="18.75">
      <c r="A135" s="1">
        <v>1644372</v>
      </c>
      <c r="B135" s="2">
        <v>11307725</v>
      </c>
      <c r="C135" s="3" t="s">
        <v>0</v>
      </c>
      <c r="D135" s="3" t="s">
        <v>1</v>
      </c>
      <c r="E135" s="2">
        <v>2018</v>
      </c>
      <c r="F135" s="4">
        <v>43833</v>
      </c>
      <c r="G135" s="3" t="s">
        <v>2</v>
      </c>
      <c r="H135" s="4">
        <v>43868</v>
      </c>
      <c r="I135" s="4">
        <f>_xlfn.XLOOKUP(#REF!,[1]!Backup_F8_Previous_Wave[ODINO],[1]!Backup_F8_Previous_Wave[Production Date],"")</f>
      </c>
      <c r="J135" s="10">
        <f>_xlfn.XLOOKUP(#REF!,[1]!Backup_F8_Previous_Wave[ODINO],[1]!Backup_F8_Previous_Wave[Wave Date],"")</f>
      </c>
      <c r="K135" s="6">
        <f>_xlfn.XLOOKUP(#REF!,[1]!Backup_F8_Previous_Wave[ODINO],[1]!Backup_F8_Previous_Wave[Full VIN],"")</f>
      </c>
      <c r="L135" s="3" t="s">
        <v>580</v>
      </c>
      <c r="M135" s="3" t="s">
        <v>4</v>
      </c>
      <c r="N135" s="3" t="s">
        <v>581</v>
      </c>
      <c r="O135" s="3" t="s">
        <v>582</v>
      </c>
      <c r="P135" s="6">
        <f>_xlfn.XLOOKUP(#REF!,[1]!Table2[BINNING],[1]!Table2[VFG],"")</f>
      </c>
      <c r="Q135" s="6">
        <f>IF(ISNUMBER(FIND("|",#REF!,1)),LEFT(#REF!,FIND("|",#REF!,1)-2),#REF!)</f>
      </c>
      <c r="R135" s="6">
        <f>IF(ISNUMBER(FIND("|",#REF!,1)),RIGHT(#REF!,LEN(#REF!)-FIND("|",#REF!,1)-1),"")</f>
      </c>
      <c r="S135" s="3" t="s">
        <v>7</v>
      </c>
      <c r="T135" s="3" t="s">
        <v>7</v>
      </c>
      <c r="U135" s="2">
        <v>0</v>
      </c>
      <c r="V135" s="2">
        <v>0</v>
      </c>
      <c r="W135" s="2">
        <v>14102</v>
      </c>
      <c r="X135" s="3" t="s">
        <v>583</v>
      </c>
      <c r="Y135" s="2">
        <v>0</v>
      </c>
      <c r="Z135" s="3"/>
      <c r="AA135" s="3"/>
      <c r="AB135" s="7" t="s">
        <v>584</v>
      </c>
      <c r="AC135" s="3" t="s">
        <v>20</v>
      </c>
      <c r="AD135" s="3" t="s">
        <v>11</v>
      </c>
      <c r="AE135" s="3" t="s">
        <v>135</v>
      </c>
      <c r="AF135" s="3" t="s">
        <v>27</v>
      </c>
      <c r="AG135" s="4"/>
      <c r="AH135" s="3"/>
      <c r="AI135" s="4"/>
      <c r="AJ1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 s="8">
        <f>IF(#REF!=MAX(#REF!),"New","Old")</f>
      </c>
      <c r="AL135" s="3"/>
      <c r="AM135" s="9">
        <f>IF(OR(#REF!="",#REF!=0),"",IF(#REF!&lt;12000,"&lt;12k",IF(AND(#REF!&gt;=12000,#REF!&lt;24000),"12k to 24k",IF(AND(#REF!&gt;=24000,#REF!&lt;=36000),"24k to 36k",IF(#REF!&gt;36000,"&gt;36k","")))))</f>
      </c>
    </row>
    <row x14ac:dyDescent="0.25" r="136" customHeight="1" ht="18.75">
      <c r="A136" s="1">
        <v>1644376</v>
      </c>
      <c r="B136" s="2">
        <v>11307727</v>
      </c>
      <c r="C136" s="3" t="s">
        <v>0</v>
      </c>
      <c r="D136" s="3" t="s">
        <v>1</v>
      </c>
      <c r="E136" s="2">
        <v>2018</v>
      </c>
      <c r="F136" s="4">
        <v>43860</v>
      </c>
      <c r="G136" s="3" t="s">
        <v>2</v>
      </c>
      <c r="H136" s="4">
        <v>43868</v>
      </c>
      <c r="I136" s="4">
        <f>_xlfn.XLOOKUP(#REF!,[1]!Backup_F8_Previous_Wave[ODINO],[1]!Backup_F8_Previous_Wave[Production Date],"")</f>
      </c>
      <c r="J136" s="10">
        <f>_xlfn.XLOOKUP(#REF!,[1]!Backup_F8_Previous_Wave[ODINO],[1]!Backup_F8_Previous_Wave[Wave Date],"")</f>
      </c>
      <c r="K136" s="6">
        <f>_xlfn.XLOOKUP(#REF!,[1]!Backup_F8_Previous_Wave[ODINO],[1]!Backup_F8_Previous_Wave[Full VIN],"")</f>
      </c>
      <c r="L136" s="3" t="s">
        <v>585</v>
      </c>
      <c r="M136" s="3" t="s">
        <v>4</v>
      </c>
      <c r="N136" s="3" t="s">
        <v>586</v>
      </c>
      <c r="O136" s="3" t="s">
        <v>587</v>
      </c>
      <c r="P136" s="6">
        <f>_xlfn.XLOOKUP(#REF!,[1]!Table2[BINNING],[1]!Table2[VFG],"")</f>
      </c>
      <c r="Q136" s="6">
        <f>IF(ISNUMBER(FIND("|",#REF!,1)),LEFT(#REF!,FIND("|",#REF!,1)-2),#REF!)</f>
      </c>
      <c r="R136" s="6">
        <f>IF(ISNUMBER(FIND("|",#REF!,1)),RIGHT(#REF!,LEN(#REF!)-FIND("|",#REF!,1)-1),"")</f>
      </c>
      <c r="S136" s="3" t="s">
        <v>7</v>
      </c>
      <c r="T136" s="3" t="s">
        <v>7</v>
      </c>
      <c r="U136" s="2">
        <v>0</v>
      </c>
      <c r="V136" s="2">
        <v>0</v>
      </c>
      <c r="W136" s="2">
        <v>36100</v>
      </c>
      <c r="X136" s="3" t="s">
        <v>63</v>
      </c>
      <c r="Y136" s="2">
        <v>75</v>
      </c>
      <c r="Z136" s="3"/>
      <c r="AA136" s="3"/>
      <c r="AB136" s="7" t="s">
        <v>588</v>
      </c>
      <c r="AC136" s="3" t="s">
        <v>20</v>
      </c>
      <c r="AD136" s="3" t="s">
        <v>11</v>
      </c>
      <c r="AE136" s="3" t="s">
        <v>21</v>
      </c>
      <c r="AF136" s="3" t="s">
        <v>13</v>
      </c>
      <c r="AG136" s="4"/>
      <c r="AH136" s="3"/>
      <c r="AI136" s="4"/>
      <c r="AJ1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 s="8">
        <f>IF(#REF!=MAX(#REF!),"New","Old")</f>
      </c>
      <c r="AL136" s="3"/>
      <c r="AM136" s="9">
        <f>IF(OR(#REF!="",#REF!=0),"",IF(#REF!&lt;12000,"&lt;12k",IF(AND(#REF!&gt;=12000,#REF!&lt;24000),"12k to 24k",IF(AND(#REF!&gt;=24000,#REF!&lt;=36000),"24k to 36k",IF(#REF!&gt;36000,"&gt;36k","")))))</f>
      </c>
    </row>
    <row x14ac:dyDescent="0.25" r="137" customHeight="1" ht="18.75">
      <c r="A137" s="1">
        <v>1644381</v>
      </c>
      <c r="B137" s="2">
        <v>11307731</v>
      </c>
      <c r="C137" s="3" t="s">
        <v>0</v>
      </c>
      <c r="D137" s="3" t="s">
        <v>1</v>
      </c>
      <c r="E137" s="2">
        <v>2018</v>
      </c>
      <c r="F137" s="4">
        <v>43852</v>
      </c>
      <c r="G137" s="3" t="s">
        <v>2</v>
      </c>
      <c r="H137" s="4">
        <v>43868</v>
      </c>
      <c r="I137" s="4">
        <f>_xlfn.XLOOKUP(#REF!,[1]!Backup_F8_Previous_Wave[ODINO],[1]!Backup_F8_Previous_Wave[Production Date],"")</f>
      </c>
      <c r="J137" s="10">
        <f>_xlfn.XLOOKUP(#REF!,[1]!Backup_F8_Previous_Wave[ODINO],[1]!Backup_F8_Previous_Wave[Wave Date],"")</f>
      </c>
      <c r="K137" s="6">
        <f>_xlfn.XLOOKUP(#REF!,[1]!Backup_F8_Previous_Wave[ODINO],[1]!Backup_F8_Previous_Wave[Full VIN],"")</f>
      </c>
      <c r="L137" s="3" t="s">
        <v>589</v>
      </c>
      <c r="M137" s="3" t="s">
        <v>4</v>
      </c>
      <c r="N137" s="3" t="s">
        <v>590</v>
      </c>
      <c r="O137" s="3" t="s">
        <v>124</v>
      </c>
      <c r="P137" s="6">
        <f>_xlfn.XLOOKUP(#REF!,[1]!Table2[BINNING],[1]!Table2[VFG],"")</f>
      </c>
      <c r="Q137" s="6">
        <f>IF(ISNUMBER(FIND("|",#REF!,1)),LEFT(#REF!,FIND("|",#REF!,1)-2),#REF!)</f>
      </c>
      <c r="R137" s="6">
        <f>IF(ISNUMBER(FIND("|",#REF!,1)),RIGHT(#REF!,LEN(#REF!)-FIND("|",#REF!,1)-1),"")</f>
      </c>
      <c r="S137" s="3" t="s">
        <v>7</v>
      </c>
      <c r="T137" s="3" t="s">
        <v>7</v>
      </c>
      <c r="U137" s="2">
        <v>0</v>
      </c>
      <c r="V137" s="2">
        <v>0</v>
      </c>
      <c r="W137" s="2">
        <v>26000</v>
      </c>
      <c r="X137" s="3" t="s">
        <v>125</v>
      </c>
      <c r="Y137" s="2">
        <v>40</v>
      </c>
      <c r="Z137" s="3"/>
      <c r="AA137" s="3"/>
      <c r="AB137" s="7" t="s">
        <v>591</v>
      </c>
      <c r="AC137" s="3" t="s">
        <v>20</v>
      </c>
      <c r="AD137" s="3" t="s">
        <v>11</v>
      </c>
      <c r="AE137" s="3" t="s">
        <v>21</v>
      </c>
      <c r="AF137" s="3" t="s">
        <v>13</v>
      </c>
      <c r="AG137" s="4"/>
      <c r="AH137" s="3"/>
      <c r="AI137" s="4"/>
      <c r="AJ1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 s="8">
        <f>IF(#REF!=MAX(#REF!),"New","Old")</f>
      </c>
      <c r="AL137" s="3"/>
      <c r="AM137" s="9">
        <f>IF(OR(#REF!="",#REF!=0),"",IF(#REF!&lt;12000,"&lt;12k",IF(AND(#REF!&gt;=12000,#REF!&lt;24000),"12k to 24k",IF(AND(#REF!&gt;=24000,#REF!&lt;=36000),"24k to 36k",IF(#REF!&gt;36000,"&gt;36k","")))))</f>
      </c>
    </row>
    <row x14ac:dyDescent="0.25" r="138" customHeight="1" ht="18.75">
      <c r="A138" s="1">
        <v>1644388</v>
      </c>
      <c r="B138" s="2">
        <v>11307735</v>
      </c>
      <c r="C138" s="3" t="s">
        <v>0</v>
      </c>
      <c r="D138" s="3" t="s">
        <v>1</v>
      </c>
      <c r="E138" s="2">
        <v>2018</v>
      </c>
      <c r="F138" s="4">
        <v>43852</v>
      </c>
      <c r="G138" s="3" t="s">
        <v>2</v>
      </c>
      <c r="H138" s="4">
        <v>43868</v>
      </c>
      <c r="I138" s="4">
        <f>_xlfn.XLOOKUP(#REF!,[1]!Backup_F8_Previous_Wave[ODINO],[1]!Backup_F8_Previous_Wave[Production Date],"")</f>
      </c>
      <c r="J138" s="10">
        <f>_xlfn.XLOOKUP(#REF!,[1]!Backup_F8_Previous_Wave[ODINO],[1]!Backup_F8_Previous_Wave[Wave Date],"")</f>
      </c>
      <c r="K138" s="6">
        <f>_xlfn.XLOOKUP(#REF!,[1]!Backup_F8_Previous_Wave[ODINO],[1]!Backup_F8_Previous_Wave[Full VIN],"")</f>
      </c>
      <c r="L138" s="3" t="s">
        <v>580</v>
      </c>
      <c r="M138" s="3" t="s">
        <v>4</v>
      </c>
      <c r="N138" s="3" t="s">
        <v>592</v>
      </c>
      <c r="O138" s="3" t="s">
        <v>593</v>
      </c>
      <c r="P138" s="6">
        <f>_xlfn.XLOOKUP(#REF!,[1]!Table2[BINNING],[1]!Table2[VFG],"")</f>
      </c>
      <c r="Q138" s="6">
        <f>IF(ISNUMBER(FIND("|",#REF!,1)),LEFT(#REF!,FIND("|",#REF!,1)-2),#REF!)</f>
      </c>
      <c r="R138" s="6">
        <f>IF(ISNUMBER(FIND("|",#REF!,1)),RIGHT(#REF!,LEN(#REF!)-FIND("|",#REF!,1)-1),"")</f>
      </c>
      <c r="S138" s="3" t="s">
        <v>7</v>
      </c>
      <c r="T138" s="3" t="s">
        <v>7</v>
      </c>
      <c r="U138" s="2">
        <v>0</v>
      </c>
      <c r="V138" s="2">
        <v>0</v>
      </c>
      <c r="W138" s="2">
        <v>14336</v>
      </c>
      <c r="X138" s="3" t="s">
        <v>583</v>
      </c>
      <c r="Y138" s="2">
        <v>0</v>
      </c>
      <c r="Z138" s="3"/>
      <c r="AA138" s="3"/>
      <c r="AB138" s="7" t="s">
        <v>594</v>
      </c>
      <c r="AC138" s="3" t="s">
        <v>20</v>
      </c>
      <c r="AD138" s="3" t="s">
        <v>11</v>
      </c>
      <c r="AE138" s="3" t="s">
        <v>135</v>
      </c>
      <c r="AF138" s="3" t="s">
        <v>27</v>
      </c>
      <c r="AG138" s="4"/>
      <c r="AH138" s="3"/>
      <c r="AI138" s="4"/>
      <c r="AJ1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 s="8">
        <f>IF(#REF!=MAX(#REF!),"New","Old")</f>
      </c>
      <c r="AL138" s="3"/>
      <c r="AM138" s="9">
        <f>IF(OR(#REF!="",#REF!=0),"",IF(#REF!&lt;12000,"&lt;12k",IF(AND(#REF!&gt;=12000,#REF!&lt;24000),"12k to 24k",IF(AND(#REF!&gt;=24000,#REF!&lt;=36000),"24k to 36k",IF(#REF!&gt;36000,"&gt;36k","")))))</f>
      </c>
    </row>
    <row x14ac:dyDescent="0.25" r="139" customHeight="1" ht="18.75">
      <c r="A139" s="1">
        <v>1644493</v>
      </c>
      <c r="B139" s="2">
        <v>11307820</v>
      </c>
      <c r="C139" s="3" t="s">
        <v>0</v>
      </c>
      <c r="D139" s="3" t="s">
        <v>38</v>
      </c>
      <c r="E139" s="2">
        <v>2013</v>
      </c>
      <c r="F139" s="4">
        <v>43868</v>
      </c>
      <c r="G139" s="3" t="s">
        <v>2</v>
      </c>
      <c r="H139" s="4">
        <v>43868</v>
      </c>
      <c r="I139" s="4">
        <f>_xlfn.XLOOKUP(#REF!,[1]!Backup_F8_Previous_Wave[ODINO],[1]!Backup_F8_Previous_Wave[Production Date],"")</f>
      </c>
      <c r="J139" s="10">
        <f>_xlfn.XLOOKUP(#REF!,[1]!Backup_F8_Previous_Wave[ODINO],[1]!Backup_F8_Previous_Wave[Wave Date],"")</f>
      </c>
      <c r="K139" s="6">
        <f>_xlfn.XLOOKUP(#REF!,[1]!Backup_F8_Previous_Wave[ODINO],[1]!Backup_F8_Previous_Wave[Full VIN],"")</f>
      </c>
      <c r="L139" s="3" t="s">
        <v>595</v>
      </c>
      <c r="M139" s="3" t="s">
        <v>4</v>
      </c>
      <c r="N139" s="3" t="s">
        <v>596</v>
      </c>
      <c r="O139" s="3" t="s">
        <v>144</v>
      </c>
      <c r="P139" s="6">
        <f>_xlfn.XLOOKUP(#REF!,[1]!Table2[BINNING],[1]!Table2[VFG],"")</f>
      </c>
      <c r="Q139" s="6">
        <f>IF(ISNUMBER(FIND("|",#REF!,1)),LEFT(#REF!,FIND("|",#REF!,1)-2),#REF!)</f>
      </c>
      <c r="R139" s="6">
        <f>IF(ISNUMBER(FIND("|",#REF!,1)),RIGHT(#REF!,LEN(#REF!)-FIND("|",#REF!,1)-1),"")</f>
      </c>
      <c r="S139" s="3" t="s">
        <v>7</v>
      </c>
      <c r="T139" s="3" t="s">
        <v>7</v>
      </c>
      <c r="U139" s="2">
        <v>0</v>
      </c>
      <c r="V139" s="2">
        <v>0</v>
      </c>
      <c r="W139" s="2"/>
      <c r="X139" s="3" t="s">
        <v>106</v>
      </c>
      <c r="Y139" s="2"/>
      <c r="Z139" s="3"/>
      <c r="AA139" s="3"/>
      <c r="AB139" s="7" t="s">
        <v>597</v>
      </c>
      <c r="AC139" s="3" t="s">
        <v>146</v>
      </c>
      <c r="AD139" s="3" t="s">
        <v>147</v>
      </c>
      <c r="AE139" s="3" t="s">
        <v>148</v>
      </c>
      <c r="AF139" s="3" t="s">
        <v>45</v>
      </c>
      <c r="AG139" s="4"/>
      <c r="AH139" s="3"/>
      <c r="AI139" s="4"/>
      <c r="AJ1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 s="8">
        <f>IF(#REF!=MAX(#REF!),"New","Old")</f>
      </c>
      <c r="AL139" s="3"/>
      <c r="AM139" s="9">
        <f>IF(OR(#REF!="",#REF!=0),"",IF(#REF!&lt;12000,"&lt;12k",IF(AND(#REF!&gt;=12000,#REF!&lt;24000),"12k to 24k",IF(AND(#REF!&gt;=24000,#REF!&lt;=36000),"24k to 36k",IF(#REF!&gt;36000,"&gt;36k","")))))</f>
      </c>
    </row>
    <row x14ac:dyDescent="0.25" r="140" customHeight="1" ht="18.75">
      <c r="A140" s="1">
        <v>1644530</v>
      </c>
      <c r="B140" s="2">
        <v>11307848</v>
      </c>
      <c r="C140" s="3" t="s">
        <v>0</v>
      </c>
      <c r="D140" s="3" t="s">
        <v>86</v>
      </c>
      <c r="E140" s="2">
        <v>2009</v>
      </c>
      <c r="F140" s="4">
        <v>42759</v>
      </c>
      <c r="G140" s="3" t="s">
        <v>2</v>
      </c>
      <c r="H140" s="4">
        <v>43869</v>
      </c>
      <c r="I140" s="4">
        <f>_xlfn.XLOOKUP(#REF!,[1]!Backup_F8_Previous_Wave[ODINO],[1]!Backup_F8_Previous_Wave[Production Date],"")</f>
      </c>
      <c r="J140" s="10">
        <f>_xlfn.XLOOKUP(#REF!,[1]!Backup_F8_Previous_Wave[ODINO],[1]!Backup_F8_Previous_Wave[Wave Date],"")</f>
      </c>
      <c r="K140" s="6">
        <f>_xlfn.XLOOKUP(#REF!,[1]!Backup_F8_Previous_Wave[ODINO],[1]!Backup_F8_Previous_Wave[Full VIN],"")</f>
      </c>
      <c r="L140" s="3" t="s">
        <v>598</v>
      </c>
      <c r="M140" s="3" t="s">
        <v>4</v>
      </c>
      <c r="N140" s="3" t="s">
        <v>599</v>
      </c>
      <c r="O140" s="3" t="s">
        <v>600</v>
      </c>
      <c r="P140" s="6">
        <f>_xlfn.XLOOKUP(#REF!,[1]!Table2[BINNING],[1]!Table2[VFG],"")</f>
      </c>
      <c r="Q140" s="6">
        <f>IF(ISNUMBER(FIND("|",#REF!,1)),LEFT(#REF!,FIND("|",#REF!,1)-2),#REF!)</f>
      </c>
      <c r="R140" s="6">
        <f>IF(ISNUMBER(FIND("|",#REF!,1)),RIGHT(#REF!,LEN(#REF!)-FIND("|",#REF!,1)-1),"")</f>
      </c>
      <c r="S140" s="3" t="s">
        <v>7</v>
      </c>
      <c r="T140" s="3" t="s">
        <v>7</v>
      </c>
      <c r="U140" s="2">
        <v>0</v>
      </c>
      <c r="V140" s="2">
        <v>0</v>
      </c>
      <c r="W140" s="2">
        <v>80456</v>
      </c>
      <c r="X140" s="3" t="s">
        <v>246</v>
      </c>
      <c r="Y140" s="2">
        <v>40</v>
      </c>
      <c r="Z140" s="3"/>
      <c r="AA140" s="3"/>
      <c r="AB140" s="7" t="s">
        <v>601</v>
      </c>
      <c r="AC140" s="3" t="s">
        <v>602</v>
      </c>
      <c r="AD140" s="3" t="s">
        <v>93</v>
      </c>
      <c r="AE140" s="3" t="s">
        <v>603</v>
      </c>
      <c r="AF140" s="3" t="s">
        <v>27</v>
      </c>
      <c r="AG140" s="4"/>
      <c r="AH140" s="3"/>
      <c r="AI140" s="4"/>
      <c r="AJ1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 s="8">
        <f>IF(#REF!=MAX(#REF!),"New","Old")</f>
      </c>
      <c r="AL140" s="3"/>
      <c r="AM140" s="9">
        <f>IF(OR(#REF!="",#REF!=0),"",IF(#REF!&lt;12000,"&lt;12k",IF(AND(#REF!&gt;=12000,#REF!&lt;24000),"12k to 24k",IF(AND(#REF!&gt;=24000,#REF!&lt;=36000),"24k to 36k",IF(#REF!&gt;36000,"&gt;36k","")))))</f>
      </c>
    </row>
    <row x14ac:dyDescent="0.25" r="141" customHeight="1" ht="18.75">
      <c r="A141" s="1">
        <v>1644543</v>
      </c>
      <c r="B141" s="2">
        <v>11307855</v>
      </c>
      <c r="C141" s="3" t="s">
        <v>0</v>
      </c>
      <c r="D141" s="3" t="s">
        <v>1</v>
      </c>
      <c r="E141" s="2">
        <v>2018</v>
      </c>
      <c r="F141" s="4">
        <v>43869</v>
      </c>
      <c r="G141" s="3" t="s">
        <v>2</v>
      </c>
      <c r="H141" s="4">
        <v>43869</v>
      </c>
      <c r="I141" s="4">
        <f>_xlfn.XLOOKUP(#REF!,[1]!Backup_F8_Previous_Wave[ODINO],[1]!Backup_F8_Previous_Wave[Production Date],"")</f>
      </c>
      <c r="J141" s="10">
        <f>_xlfn.XLOOKUP(#REF!,[1]!Backup_F8_Previous_Wave[ODINO],[1]!Backup_F8_Previous_Wave[Wave Date],"")</f>
      </c>
      <c r="K141" s="6">
        <f>_xlfn.XLOOKUP(#REF!,[1]!Backup_F8_Previous_Wave[ODINO],[1]!Backup_F8_Previous_Wave[Full VIN],"")</f>
      </c>
      <c r="L141" s="3" t="s">
        <v>604</v>
      </c>
      <c r="M141" s="3" t="s">
        <v>4</v>
      </c>
      <c r="N141" s="3" t="s">
        <v>605</v>
      </c>
      <c r="O141" s="3" t="s">
        <v>49</v>
      </c>
      <c r="P141" s="6">
        <f>_xlfn.XLOOKUP(#REF!,[1]!Table2[BINNING],[1]!Table2[VFG],"")</f>
      </c>
      <c r="Q141" s="6">
        <f>IF(ISNUMBER(FIND("|",#REF!,1)),LEFT(#REF!,FIND("|",#REF!,1)-2),#REF!)</f>
      </c>
      <c r="R141" s="6">
        <f>IF(ISNUMBER(FIND("|",#REF!,1)),RIGHT(#REF!,LEN(#REF!)-FIND("|",#REF!,1)-1),"")</f>
      </c>
      <c r="S141" s="3" t="s">
        <v>7</v>
      </c>
      <c r="T141" s="3" t="s">
        <v>7</v>
      </c>
      <c r="U141" s="2">
        <v>0</v>
      </c>
      <c r="V141" s="2">
        <v>0</v>
      </c>
      <c r="W141" s="2">
        <v>42800</v>
      </c>
      <c r="X141" s="3" t="s">
        <v>72</v>
      </c>
      <c r="Y141" s="2">
        <v>0</v>
      </c>
      <c r="Z141" s="3"/>
      <c r="AA141" s="3"/>
      <c r="AB141" s="7" t="s">
        <v>606</v>
      </c>
      <c r="AC141" s="3" t="s">
        <v>20</v>
      </c>
      <c r="AD141" s="3" t="s">
        <v>11</v>
      </c>
      <c r="AE141" s="3" t="s">
        <v>21</v>
      </c>
      <c r="AF141" s="3" t="s">
        <v>13</v>
      </c>
      <c r="AG141" s="4"/>
      <c r="AH141" s="3"/>
      <c r="AI141" s="4"/>
      <c r="AJ1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 s="8">
        <f>IF(#REF!=MAX(#REF!),"New","Old")</f>
      </c>
      <c r="AL141" s="3"/>
      <c r="AM141" s="9">
        <f>IF(OR(#REF!="",#REF!=0),"",IF(#REF!&lt;12000,"&lt;12k",IF(AND(#REF!&gt;=12000,#REF!&lt;24000),"12k to 24k",IF(AND(#REF!&gt;=24000,#REF!&lt;=36000),"24k to 36k",IF(#REF!&gt;36000,"&gt;36k","")))))</f>
      </c>
    </row>
    <row x14ac:dyDescent="0.25" r="142" customHeight="1" ht="18.75">
      <c r="A142" s="1">
        <v>1644597</v>
      </c>
      <c r="B142" s="2">
        <v>11307902</v>
      </c>
      <c r="C142" s="3" t="s">
        <v>0</v>
      </c>
      <c r="D142" s="3" t="s">
        <v>1</v>
      </c>
      <c r="E142" s="2">
        <v>2016</v>
      </c>
      <c r="F142" s="4">
        <v>43845</v>
      </c>
      <c r="G142" s="3" t="s">
        <v>2</v>
      </c>
      <c r="H142" s="4">
        <v>43869</v>
      </c>
      <c r="I142" s="4">
        <f>_xlfn.XLOOKUP(#REF!,[1]!Backup_F8_Previous_Wave[ODINO],[1]!Backup_F8_Previous_Wave[Production Date],"")</f>
      </c>
      <c r="J142" s="10">
        <f>_xlfn.XLOOKUP(#REF!,[1]!Backup_F8_Previous_Wave[ODINO],[1]!Backup_F8_Previous_Wave[Wave Date],"")</f>
      </c>
      <c r="K142" s="6">
        <f>_xlfn.XLOOKUP(#REF!,[1]!Backup_F8_Previous_Wave[ODINO],[1]!Backup_F8_Previous_Wave[Full VIN],"")</f>
      </c>
      <c r="L142" s="3" t="s">
        <v>607</v>
      </c>
      <c r="M142" s="3" t="s">
        <v>4</v>
      </c>
      <c r="N142" s="3" t="s">
        <v>608</v>
      </c>
      <c r="O142" s="3" t="s">
        <v>49</v>
      </c>
      <c r="P142" s="6">
        <f>_xlfn.XLOOKUP(#REF!,[1]!Table2[BINNING],[1]!Table2[VFG],"")</f>
      </c>
      <c r="Q142" s="6">
        <f>IF(ISNUMBER(FIND("|",#REF!,1)),LEFT(#REF!,FIND("|",#REF!,1)-2),#REF!)</f>
      </c>
      <c r="R142" s="6">
        <f>IF(ISNUMBER(FIND("|",#REF!,1)),RIGHT(#REF!,LEN(#REF!)-FIND("|",#REF!,1)-1),"")</f>
      </c>
      <c r="S142" s="3" t="s">
        <v>7</v>
      </c>
      <c r="T142" s="3" t="s">
        <v>7</v>
      </c>
      <c r="U142" s="2">
        <v>0</v>
      </c>
      <c r="V142" s="2">
        <v>0</v>
      </c>
      <c r="W142" s="2">
        <v>20000</v>
      </c>
      <c r="X142" s="3" t="s">
        <v>90</v>
      </c>
      <c r="Y142" s="2">
        <v>0</v>
      </c>
      <c r="Z142" s="3"/>
      <c r="AA142" s="3"/>
      <c r="AB142" s="7" t="s">
        <v>609</v>
      </c>
      <c r="AC142" s="3" t="s">
        <v>20</v>
      </c>
      <c r="AD142" s="3" t="s">
        <v>11</v>
      </c>
      <c r="AE142" s="3" t="s">
        <v>21</v>
      </c>
      <c r="AF142" s="3" t="s">
        <v>13</v>
      </c>
      <c r="AG142" s="4"/>
      <c r="AH142" s="3"/>
      <c r="AI142" s="4"/>
      <c r="AJ1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 s="8">
        <f>IF(#REF!=MAX(#REF!),"New","Old")</f>
      </c>
      <c r="AL142" s="3"/>
      <c r="AM142" s="9">
        <f>IF(OR(#REF!="",#REF!=0),"",IF(#REF!&lt;12000,"&lt;12k",IF(AND(#REF!&gt;=12000,#REF!&lt;24000),"12k to 24k",IF(AND(#REF!&gt;=24000,#REF!&lt;=36000),"24k to 36k",IF(#REF!&gt;36000,"&gt;36k","")))))</f>
      </c>
    </row>
    <row x14ac:dyDescent="0.25" r="143" customHeight="1" ht="18.75">
      <c r="A143" s="1">
        <v>1644622</v>
      </c>
      <c r="B143" s="2">
        <v>11307913</v>
      </c>
      <c r="C143" s="3" t="s">
        <v>0</v>
      </c>
      <c r="D143" s="3" t="s">
        <v>59</v>
      </c>
      <c r="E143" s="2">
        <v>2010</v>
      </c>
      <c r="F143" s="4">
        <v>43868</v>
      </c>
      <c r="G143" s="3" t="s">
        <v>2</v>
      </c>
      <c r="H143" s="4">
        <v>43869</v>
      </c>
      <c r="I143" s="4">
        <f>_xlfn.XLOOKUP(#REF!,[1]!Backup_F8_Previous_Wave[ODINO],[1]!Backup_F8_Previous_Wave[Production Date],"")</f>
      </c>
      <c r="J143" s="10">
        <f>_xlfn.XLOOKUP(#REF!,[1]!Backup_F8_Previous_Wave[ODINO],[1]!Backup_F8_Previous_Wave[Wave Date],"")</f>
      </c>
      <c r="K143" s="6">
        <f>_xlfn.XLOOKUP(#REF!,[1]!Backup_F8_Previous_Wave[ODINO],[1]!Backup_F8_Previous_Wave[Full VIN],"")</f>
      </c>
      <c r="L143" s="3" t="s">
        <v>610</v>
      </c>
      <c r="M143" s="3" t="s">
        <v>4</v>
      </c>
      <c r="N143" s="3" t="s">
        <v>611</v>
      </c>
      <c r="O143" s="3" t="s">
        <v>62</v>
      </c>
      <c r="P143" s="6">
        <f>_xlfn.XLOOKUP(#REF!,[1]!Table2[BINNING],[1]!Table2[VFG],"")</f>
      </c>
      <c r="Q143" s="6">
        <f>IF(ISNUMBER(FIND("|",#REF!,1)),LEFT(#REF!,FIND("|",#REF!,1)-2),#REF!)</f>
      </c>
      <c r="R143" s="6">
        <f>IF(ISNUMBER(FIND("|",#REF!,1)),RIGHT(#REF!,LEN(#REF!)-FIND("|",#REF!,1)-1),"")</f>
      </c>
      <c r="S143" s="3" t="s">
        <v>7</v>
      </c>
      <c r="T143" s="3" t="s">
        <v>7</v>
      </c>
      <c r="U143" s="2">
        <v>0</v>
      </c>
      <c r="V143" s="2">
        <v>0</v>
      </c>
      <c r="W143" s="2">
        <v>96000</v>
      </c>
      <c r="X143" s="3" t="s">
        <v>24</v>
      </c>
      <c r="Y143" s="2">
        <v>0</v>
      </c>
      <c r="Z143" s="3"/>
      <c r="AA143" s="3"/>
      <c r="AB143" s="7" t="s">
        <v>612</v>
      </c>
      <c r="AC143" s="3" t="s">
        <v>83</v>
      </c>
      <c r="AD143" s="3" t="s">
        <v>84</v>
      </c>
      <c r="AE143" s="3" t="s">
        <v>85</v>
      </c>
      <c r="AF143" s="3" t="s">
        <v>68</v>
      </c>
      <c r="AG143" s="4"/>
      <c r="AH143" s="3"/>
      <c r="AI143" s="4"/>
      <c r="AJ1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 s="8">
        <f>IF(#REF!=MAX(#REF!),"New","Old")</f>
      </c>
      <c r="AL143" s="3"/>
      <c r="AM143" s="9">
        <f>IF(OR(#REF!="",#REF!=0),"",IF(#REF!&lt;12000,"&lt;12k",IF(AND(#REF!&gt;=12000,#REF!&lt;24000),"12k to 24k",IF(AND(#REF!&gt;=24000,#REF!&lt;=36000),"24k to 36k",IF(#REF!&gt;36000,"&gt;36k","")))))</f>
      </c>
    </row>
    <row x14ac:dyDescent="0.25" r="144" customHeight="1" ht="18.75">
      <c r="A144" s="1">
        <v>1644784</v>
      </c>
      <c r="B144" s="2">
        <v>11308011</v>
      </c>
      <c r="C144" s="3" t="s">
        <v>0</v>
      </c>
      <c r="D144" s="3" t="s">
        <v>1</v>
      </c>
      <c r="E144" s="2">
        <v>2018</v>
      </c>
      <c r="F144" s="4">
        <v>43869</v>
      </c>
      <c r="G144" s="3" t="s">
        <v>2</v>
      </c>
      <c r="H144" s="4">
        <v>43870</v>
      </c>
      <c r="I144" s="4">
        <f>_xlfn.XLOOKUP(#REF!,[1]!Backup_F8_Previous_Wave[ODINO],[1]!Backup_F8_Previous_Wave[Production Date],"")</f>
      </c>
      <c r="J144" s="10">
        <f>_xlfn.XLOOKUP(#REF!,[1]!Backup_F8_Previous_Wave[ODINO],[1]!Backup_F8_Previous_Wave[Wave Date],"")</f>
      </c>
      <c r="K144" s="6">
        <f>_xlfn.XLOOKUP(#REF!,[1]!Backup_F8_Previous_Wave[ODINO],[1]!Backup_F8_Previous_Wave[Full VIN],"")</f>
      </c>
      <c r="L144" s="3" t="s">
        <v>613</v>
      </c>
      <c r="M144" s="3" t="s">
        <v>4</v>
      </c>
      <c r="N144" s="3" t="s">
        <v>614</v>
      </c>
      <c r="O144" s="3" t="s">
        <v>62</v>
      </c>
      <c r="P144" s="6">
        <f>_xlfn.XLOOKUP(#REF!,[1]!Table2[BINNING],[1]!Table2[VFG],"")</f>
      </c>
      <c r="Q144" s="6">
        <f>IF(ISNUMBER(FIND("|",#REF!,1)),LEFT(#REF!,FIND("|",#REF!,1)-2),#REF!)</f>
      </c>
      <c r="R144" s="6">
        <f>IF(ISNUMBER(FIND("|",#REF!,1)),RIGHT(#REF!,LEN(#REF!)-FIND("|",#REF!,1)-1),"")</f>
      </c>
      <c r="S144" s="3" t="s">
        <v>7</v>
      </c>
      <c r="T144" s="3" t="s">
        <v>7</v>
      </c>
      <c r="U144" s="2">
        <v>0</v>
      </c>
      <c r="V144" s="2">
        <v>0</v>
      </c>
      <c r="W144" s="2">
        <v>18409</v>
      </c>
      <c r="X144" s="3" t="s">
        <v>358</v>
      </c>
      <c r="Y144" s="2"/>
      <c r="Z144" s="3"/>
      <c r="AA144" s="3"/>
      <c r="AB144" s="7" t="s">
        <v>615</v>
      </c>
      <c r="AC144" s="3" t="s">
        <v>20</v>
      </c>
      <c r="AD144" s="3" t="s">
        <v>11</v>
      </c>
      <c r="AE144" s="3" t="s">
        <v>135</v>
      </c>
      <c r="AF144" s="3" t="s">
        <v>27</v>
      </c>
      <c r="AG144" s="4"/>
      <c r="AH144" s="3"/>
      <c r="AI144" s="4"/>
      <c r="AJ1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 s="8">
        <f>IF(#REF!=MAX(#REF!),"New","Old")</f>
      </c>
      <c r="AL144" s="3"/>
      <c r="AM144" s="9">
        <f>IF(OR(#REF!="",#REF!=0),"",IF(#REF!&lt;12000,"&lt;12k",IF(AND(#REF!&gt;=12000,#REF!&lt;24000),"12k to 24k",IF(AND(#REF!&gt;=24000,#REF!&lt;=36000),"24k to 36k",IF(#REF!&gt;36000,"&gt;36k","")))))</f>
      </c>
    </row>
    <row x14ac:dyDescent="0.25" r="145" customHeight="1" ht="18.75">
      <c r="A145" s="1">
        <v>1644853</v>
      </c>
      <c r="B145" s="2">
        <v>11308073</v>
      </c>
      <c r="C145" s="3" t="s">
        <v>0</v>
      </c>
      <c r="D145" s="3" t="s">
        <v>187</v>
      </c>
      <c r="E145" s="2">
        <v>2017</v>
      </c>
      <c r="F145" s="4">
        <v>43870</v>
      </c>
      <c r="G145" s="3" t="s">
        <v>2</v>
      </c>
      <c r="H145" s="4">
        <v>43870</v>
      </c>
      <c r="I145" s="4">
        <f>_xlfn.XLOOKUP(#REF!,[1]!Backup_F8_Previous_Wave[ODINO],[1]!Backup_F8_Previous_Wave[Production Date],"")</f>
      </c>
      <c r="J145" s="10">
        <f>_xlfn.XLOOKUP(#REF!,[1]!Backup_F8_Previous_Wave[ODINO],[1]!Backup_F8_Previous_Wave[Wave Date],"")</f>
      </c>
      <c r="K145" s="6">
        <f>_xlfn.XLOOKUP(#REF!,[1]!Backup_F8_Previous_Wave[ODINO],[1]!Backup_F8_Previous_Wave[Full VIN],"")</f>
      </c>
      <c r="L145" s="3" t="s">
        <v>616</v>
      </c>
      <c r="M145" s="3" t="s">
        <v>4</v>
      </c>
      <c r="N145" s="3" t="s">
        <v>617</v>
      </c>
      <c r="O145" s="3" t="s">
        <v>478</v>
      </c>
      <c r="P145" s="6">
        <f>_xlfn.XLOOKUP(#REF!,[1]!Table2[BINNING],[1]!Table2[VFG],"")</f>
      </c>
      <c r="Q145" s="6">
        <f>IF(ISNUMBER(FIND("|",#REF!,1)),LEFT(#REF!,FIND("|",#REF!,1)-2),#REF!)</f>
      </c>
      <c r="R145" s="6">
        <f>IF(ISNUMBER(FIND("|",#REF!,1)),RIGHT(#REF!,LEN(#REF!)-FIND("|",#REF!,1)-1),"")</f>
      </c>
      <c r="S145" s="3" t="s">
        <v>7</v>
      </c>
      <c r="T145" s="3" t="s">
        <v>7</v>
      </c>
      <c r="U145" s="2">
        <v>0</v>
      </c>
      <c r="V145" s="2">
        <v>0</v>
      </c>
      <c r="W145" s="2">
        <v>54000</v>
      </c>
      <c r="X145" s="3" t="s">
        <v>18</v>
      </c>
      <c r="Y145" s="2">
        <v>75</v>
      </c>
      <c r="Z145" s="3"/>
      <c r="AA145" s="3"/>
      <c r="AB145" s="7" t="s">
        <v>618</v>
      </c>
      <c r="AC145" s="3" t="s">
        <v>191</v>
      </c>
      <c r="AD145" s="3" t="s">
        <v>192</v>
      </c>
      <c r="AE145" s="3" t="s">
        <v>193</v>
      </c>
      <c r="AF145" s="3" t="s">
        <v>141</v>
      </c>
      <c r="AG145" s="4"/>
      <c r="AH145" s="3"/>
      <c r="AI145" s="4"/>
      <c r="AJ1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 s="8">
        <f>IF(#REF!=MAX(#REF!),"New","Old")</f>
      </c>
      <c r="AL145" s="3"/>
      <c r="AM145" s="9">
        <f>IF(OR(#REF!="",#REF!=0),"",IF(#REF!&lt;12000,"&lt;12k",IF(AND(#REF!&gt;=12000,#REF!&lt;24000),"12k to 24k",IF(AND(#REF!&gt;=24000,#REF!&lt;=36000),"24k to 36k",IF(#REF!&gt;36000,"&gt;36k","")))))</f>
      </c>
    </row>
    <row x14ac:dyDescent="0.25" r="146" customHeight="1" ht="18.75">
      <c r="A146" s="1">
        <v>1644884</v>
      </c>
      <c r="B146" s="2">
        <v>11308101</v>
      </c>
      <c r="C146" s="3" t="s">
        <v>0</v>
      </c>
      <c r="D146" s="3" t="s">
        <v>96</v>
      </c>
      <c r="E146" s="2">
        <v>2014</v>
      </c>
      <c r="F146" s="4">
        <v>43505</v>
      </c>
      <c r="G146" s="3" t="s">
        <v>2</v>
      </c>
      <c r="H146" s="4">
        <v>43870</v>
      </c>
      <c r="I146" s="4"/>
      <c r="J146" s="10">
        <f>_xlfn.XLOOKUP(#REF!,[1]!Backup_F8_Previous_Wave[ODINO],[1]!Backup_F8_Previous_Wave[Wave Date],"")</f>
      </c>
      <c r="K146" s="3"/>
      <c r="L146" s="3" t="s">
        <v>619</v>
      </c>
      <c r="M146" s="3" t="s">
        <v>4</v>
      </c>
      <c r="N146" s="3" t="s">
        <v>620</v>
      </c>
      <c r="O146" s="3" t="s">
        <v>31</v>
      </c>
      <c r="P146" s="6">
        <f>_xlfn.XLOOKUP(#REF!,[1]!Table2[BINNING],[1]!Table2[VFG],"")</f>
      </c>
      <c r="Q146" s="6">
        <f>IF(ISNUMBER(FIND("|",#REF!,1)),LEFT(#REF!,FIND("|",#REF!,1)-2),#REF!)</f>
      </c>
      <c r="R146" s="6">
        <f>IF(ISNUMBER(FIND("|",#REF!,1)),RIGHT(#REF!,LEN(#REF!)-FIND("|",#REF!,1)-1),"")</f>
      </c>
      <c r="S146" s="3" t="s">
        <v>7</v>
      </c>
      <c r="T146" s="3" t="s">
        <v>7</v>
      </c>
      <c r="U146" s="2">
        <v>0</v>
      </c>
      <c r="V146" s="2">
        <v>0</v>
      </c>
      <c r="W146" s="2">
        <v>95000</v>
      </c>
      <c r="X146" s="3" t="s">
        <v>63</v>
      </c>
      <c r="Y146" s="2">
        <v>5</v>
      </c>
      <c r="Z146" s="3"/>
      <c r="AA146" s="3"/>
      <c r="AB146" s="7" t="s">
        <v>621</v>
      </c>
      <c r="AC146" s="3" t="s">
        <v>44</v>
      </c>
      <c r="AD146" s="3" t="s">
        <v>44</v>
      </c>
      <c r="AE146" s="3" t="s">
        <v>44</v>
      </c>
      <c r="AF146" s="3" t="s">
        <v>102</v>
      </c>
      <c r="AG146" s="4"/>
      <c r="AH146" s="3"/>
      <c r="AI146" s="4"/>
      <c r="AJ1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 s="8">
        <f>IF(#REF!=MAX(#REF!),"New","Old")</f>
      </c>
      <c r="AL146" s="3"/>
      <c r="AM146" s="9">
        <f>IF(OR(#REF!="",#REF!=0),"",IF(#REF!&lt;12000,"&lt;12k",IF(AND(#REF!&gt;=12000,#REF!&lt;24000),"12k to 24k",IF(AND(#REF!&gt;=24000,#REF!&lt;=36000),"24k to 36k",IF(#REF!&gt;36000,"&gt;36k","")))))</f>
      </c>
    </row>
    <row x14ac:dyDescent="0.25" r="147" customHeight="1" ht="18.75">
      <c r="A147" s="1">
        <v>1644961</v>
      </c>
      <c r="B147" s="2">
        <v>11308150</v>
      </c>
      <c r="C147" s="3" t="s">
        <v>0</v>
      </c>
      <c r="D147" s="3" t="s">
        <v>1</v>
      </c>
      <c r="E147" s="2">
        <v>2014</v>
      </c>
      <c r="F147" s="4">
        <v>43869</v>
      </c>
      <c r="G147" s="3" t="s">
        <v>2</v>
      </c>
      <c r="H147" s="4">
        <v>43871</v>
      </c>
      <c r="I147" s="4">
        <f>_xlfn.XLOOKUP(#REF!,[1]!Backup_F8_Previous_Wave[ODINO],[1]!Backup_F8_Previous_Wave[Production Date],"")</f>
      </c>
      <c r="J147" s="10">
        <f>_xlfn.XLOOKUP(#REF!,[1]!Backup_F8_Previous_Wave[ODINO],[1]!Backup_F8_Previous_Wave[Wave Date],"")</f>
      </c>
      <c r="K147" s="6">
        <f>_xlfn.XLOOKUP(#REF!,[1]!Backup_F8_Previous_Wave[ODINO],[1]!Backup_F8_Previous_Wave[Full VIN],"")</f>
      </c>
      <c r="L147" s="3" t="s">
        <v>622</v>
      </c>
      <c r="M147" s="3" t="s">
        <v>4</v>
      </c>
      <c r="N147" s="3" t="s">
        <v>623</v>
      </c>
      <c r="O147" s="3" t="s">
        <v>6</v>
      </c>
      <c r="P147" s="6">
        <f>_xlfn.XLOOKUP(#REF!,[1]!Table2[BINNING],[1]!Table2[VFG],"")</f>
      </c>
      <c r="Q147" s="6">
        <f>IF(ISNUMBER(FIND("|",#REF!,1)),LEFT(#REF!,FIND("|",#REF!,1)-2),#REF!)</f>
      </c>
      <c r="R147" s="6">
        <f>IF(ISNUMBER(FIND("|",#REF!,1)),RIGHT(#REF!,LEN(#REF!)-FIND("|",#REF!,1)-1),"")</f>
      </c>
      <c r="S147" s="3" t="s">
        <v>7</v>
      </c>
      <c r="T147" s="3" t="s">
        <v>7</v>
      </c>
      <c r="U147" s="2">
        <v>0</v>
      </c>
      <c r="V147" s="2">
        <v>0</v>
      </c>
      <c r="W147" s="2">
        <v>92000</v>
      </c>
      <c r="X147" s="3" t="s">
        <v>238</v>
      </c>
      <c r="Y147" s="2">
        <v>50</v>
      </c>
      <c r="Z147" s="3"/>
      <c r="AA147" s="3"/>
      <c r="AB147" s="7" t="s">
        <v>624</v>
      </c>
      <c r="AC147" s="3" t="s">
        <v>10</v>
      </c>
      <c r="AD147" s="3" t="s">
        <v>11</v>
      </c>
      <c r="AE147" s="3" t="s">
        <v>26</v>
      </c>
      <c r="AF147" s="3" t="s">
        <v>27</v>
      </c>
      <c r="AG147" s="4"/>
      <c r="AH147" s="3"/>
      <c r="AI147" s="4"/>
      <c r="AJ1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 s="8">
        <f>IF(#REF!=MAX(#REF!),"New","Old")</f>
      </c>
      <c r="AL147" s="3"/>
      <c r="AM147" s="9">
        <f>IF(OR(#REF!="",#REF!=0),"",IF(#REF!&lt;12000,"&lt;12k",IF(AND(#REF!&gt;=12000,#REF!&lt;24000),"12k to 24k",IF(AND(#REF!&gt;=24000,#REF!&lt;=36000),"24k to 36k",IF(#REF!&gt;36000,"&gt;36k","")))))</f>
      </c>
    </row>
    <row x14ac:dyDescent="0.25" r="148" customHeight="1" ht="18.75">
      <c r="A148" s="1">
        <v>1645016</v>
      </c>
      <c r="B148" s="2">
        <v>11308234</v>
      </c>
      <c r="C148" s="3" t="s">
        <v>0</v>
      </c>
      <c r="D148" s="3" t="s">
        <v>1</v>
      </c>
      <c r="E148" s="2">
        <v>2017</v>
      </c>
      <c r="F148" s="4">
        <v>43869</v>
      </c>
      <c r="G148" s="3" t="s">
        <v>2</v>
      </c>
      <c r="H148" s="4">
        <v>43871</v>
      </c>
      <c r="I148" s="4">
        <f>_xlfn.XLOOKUP(#REF!,[1]!Backup_F8_Previous_Wave[ODINO],[1]!Backup_F8_Previous_Wave[Production Date],"")</f>
      </c>
      <c r="J148" s="10">
        <f>_xlfn.XLOOKUP(#REF!,[1]!Backup_F8_Previous_Wave[ODINO],[1]!Backup_F8_Previous_Wave[Wave Date],"")</f>
      </c>
      <c r="K148" s="6">
        <f>_xlfn.XLOOKUP(#REF!,[1]!Backup_F8_Previous_Wave[ODINO],[1]!Backup_F8_Previous_Wave[Full VIN],"")</f>
      </c>
      <c r="L148" s="3" t="s">
        <v>625</v>
      </c>
      <c r="M148" s="3" t="s">
        <v>4</v>
      </c>
      <c r="N148" s="3" t="s">
        <v>626</v>
      </c>
      <c r="O148" s="3" t="s">
        <v>62</v>
      </c>
      <c r="P148" s="6">
        <f>_xlfn.XLOOKUP(#REF!,[1]!Table2[BINNING],[1]!Table2[VFG],"")</f>
      </c>
      <c r="Q148" s="6">
        <f>IF(ISNUMBER(FIND("|",#REF!,1)),LEFT(#REF!,FIND("|",#REF!,1)-2),#REF!)</f>
      </c>
      <c r="R148" s="6">
        <f>IF(ISNUMBER(FIND("|",#REF!,1)),RIGHT(#REF!,LEN(#REF!)-FIND("|",#REF!,1)-1),"")</f>
      </c>
      <c r="S148" s="3" t="s">
        <v>7</v>
      </c>
      <c r="T148" s="3" t="s">
        <v>7</v>
      </c>
      <c r="U148" s="2">
        <v>0</v>
      </c>
      <c r="V148" s="2">
        <v>0</v>
      </c>
      <c r="W148" s="2">
        <v>52000</v>
      </c>
      <c r="X148" s="3" t="s">
        <v>525</v>
      </c>
      <c r="Y148" s="2"/>
      <c r="Z148" s="3"/>
      <c r="AA148" s="3"/>
      <c r="AB148" s="7" t="s">
        <v>627</v>
      </c>
      <c r="AC148" s="3" t="s">
        <v>20</v>
      </c>
      <c r="AD148" s="3" t="s">
        <v>11</v>
      </c>
      <c r="AE148" s="3" t="s">
        <v>21</v>
      </c>
      <c r="AF148" s="3" t="s">
        <v>13</v>
      </c>
      <c r="AG148" s="4"/>
      <c r="AH148" s="3"/>
      <c r="AI148" s="4"/>
      <c r="AJ1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 s="8">
        <f>IF(#REF!=MAX(#REF!),"New","Old")</f>
      </c>
      <c r="AL148" s="3"/>
      <c r="AM148" s="9">
        <f>IF(OR(#REF!="",#REF!=0),"",IF(#REF!&lt;12000,"&lt;12k",IF(AND(#REF!&gt;=12000,#REF!&lt;24000),"12k to 24k",IF(AND(#REF!&gt;=24000,#REF!&lt;=36000),"24k to 36k",IF(#REF!&gt;36000,"&gt;36k","")))))</f>
      </c>
    </row>
    <row x14ac:dyDescent="0.25" r="149" customHeight="1" ht="18.75">
      <c r="A149" s="1">
        <v>1645204</v>
      </c>
      <c r="B149" s="2">
        <v>11308375</v>
      </c>
      <c r="C149" s="3" t="s">
        <v>0</v>
      </c>
      <c r="D149" s="3" t="s">
        <v>234</v>
      </c>
      <c r="E149" s="2">
        <v>2016</v>
      </c>
      <c r="F149" s="4">
        <v>43852</v>
      </c>
      <c r="G149" s="3" t="s">
        <v>2</v>
      </c>
      <c r="H149" s="4">
        <v>43871</v>
      </c>
      <c r="I149" s="4">
        <f>_xlfn.XLOOKUP(#REF!,[1]!Backup_F8_Previous_Wave[ODINO],[1]!Backup_F8_Previous_Wave[Production Date],"")</f>
      </c>
      <c r="J149" s="10">
        <f>_xlfn.XLOOKUP(#REF!,[1]!Backup_F8_Previous_Wave[ODINO],[1]!Backup_F8_Previous_Wave[Wave Date],"")</f>
      </c>
      <c r="K149" s="6">
        <f>_xlfn.XLOOKUP(#REF!,[1]!Backup_F8_Previous_Wave[ODINO],[1]!Backup_F8_Previous_Wave[Full VIN],"")</f>
      </c>
      <c r="L149" s="3" t="s">
        <v>628</v>
      </c>
      <c r="M149" s="3" t="s">
        <v>4</v>
      </c>
      <c r="N149" s="3" t="s">
        <v>629</v>
      </c>
      <c r="O149" s="3" t="s">
        <v>237</v>
      </c>
      <c r="P149" s="6">
        <f>_xlfn.XLOOKUP(#REF!,[1]!Table2[BINNING],[1]!Table2[VFG],"")</f>
      </c>
      <c r="Q149" s="6">
        <f>IF(ISNUMBER(FIND("|",#REF!,1)),LEFT(#REF!,FIND("|",#REF!,1)-2),#REF!)</f>
      </c>
      <c r="R149" s="6">
        <f>IF(ISNUMBER(FIND("|",#REF!,1)),RIGHT(#REF!,LEN(#REF!)-FIND("|",#REF!,1)-1),"")</f>
      </c>
      <c r="S149" s="3" t="s">
        <v>7</v>
      </c>
      <c r="T149" s="3" t="s">
        <v>7</v>
      </c>
      <c r="U149" s="2">
        <v>0</v>
      </c>
      <c r="V149" s="2">
        <v>0</v>
      </c>
      <c r="W149" s="2">
        <v>110260</v>
      </c>
      <c r="X149" s="3" t="s">
        <v>225</v>
      </c>
      <c r="Y149" s="2">
        <v>55</v>
      </c>
      <c r="Z149" s="3"/>
      <c r="AA149" s="3"/>
      <c r="AB149" s="7" t="s">
        <v>630</v>
      </c>
      <c r="AC149" s="3" t="s">
        <v>240</v>
      </c>
      <c r="AD149" s="3" t="s">
        <v>241</v>
      </c>
      <c r="AE149" s="3" t="s">
        <v>242</v>
      </c>
      <c r="AF149" s="3" t="s">
        <v>243</v>
      </c>
      <c r="AG149" s="4"/>
      <c r="AH149" s="3"/>
      <c r="AI149" s="4"/>
      <c r="AJ1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 s="8">
        <f>IF(#REF!=MAX(#REF!),"New","Old")</f>
      </c>
      <c r="AL149" s="3"/>
      <c r="AM149" s="9">
        <f>IF(OR(#REF!="",#REF!=0),"",IF(#REF!&lt;12000,"&lt;12k",IF(AND(#REF!&gt;=12000,#REF!&lt;24000),"12k to 24k",IF(AND(#REF!&gt;=24000,#REF!&lt;=36000),"24k to 36k",IF(#REF!&gt;36000,"&gt;36k","")))))</f>
      </c>
    </row>
    <row x14ac:dyDescent="0.25" r="150" customHeight="1" ht="18.75">
      <c r="A150" s="1">
        <v>1645227</v>
      </c>
      <c r="B150" s="2">
        <v>11308390</v>
      </c>
      <c r="C150" s="3" t="s">
        <v>0</v>
      </c>
      <c r="D150" s="3" t="s">
        <v>1</v>
      </c>
      <c r="E150" s="2">
        <v>2014</v>
      </c>
      <c r="F150" s="4">
        <v>43869</v>
      </c>
      <c r="G150" s="3" t="s">
        <v>2</v>
      </c>
      <c r="H150" s="4">
        <v>43871</v>
      </c>
      <c r="I150" s="4">
        <f>_xlfn.XLOOKUP(#REF!,[1]!Backup_F8_Previous_Wave[ODINO],[1]!Backup_F8_Previous_Wave[Production Date],"")</f>
      </c>
      <c r="J150" s="10">
        <f>_xlfn.XLOOKUP(#REF!,[1]!Backup_F8_Previous_Wave[ODINO],[1]!Backup_F8_Previous_Wave[Wave Date],"")</f>
      </c>
      <c r="K150" s="6">
        <f>_xlfn.XLOOKUP(#REF!,[1]!Backup_F8_Previous_Wave[ODINO],[1]!Backup_F8_Previous_Wave[Full VIN],"")</f>
      </c>
      <c r="L150" s="3" t="s">
        <v>631</v>
      </c>
      <c r="M150" s="3" t="s">
        <v>4</v>
      </c>
      <c r="N150" s="3" t="s">
        <v>632</v>
      </c>
      <c r="O150" s="3" t="s">
        <v>62</v>
      </c>
      <c r="P150" s="6">
        <f>_xlfn.XLOOKUP(#REF!,[1]!Table2[BINNING],[1]!Table2[VFG],"")</f>
      </c>
      <c r="Q150" s="6">
        <f>IF(ISNUMBER(FIND("|",#REF!,1)),LEFT(#REF!,FIND("|",#REF!,1)-2),#REF!)</f>
      </c>
      <c r="R150" s="6">
        <f>IF(ISNUMBER(FIND("|",#REF!,1)),RIGHT(#REF!,LEN(#REF!)-FIND("|",#REF!,1)-1),"")</f>
      </c>
      <c r="S150" s="3" t="s">
        <v>7</v>
      </c>
      <c r="T150" s="3" t="s">
        <v>7</v>
      </c>
      <c r="U150" s="2">
        <v>0</v>
      </c>
      <c r="V150" s="2">
        <v>0</v>
      </c>
      <c r="W150" s="2">
        <v>90145</v>
      </c>
      <c r="X150" s="3" t="s">
        <v>380</v>
      </c>
      <c r="Y150" s="2">
        <v>0</v>
      </c>
      <c r="Z150" s="3"/>
      <c r="AA150" s="3"/>
      <c r="AB150" s="7" t="s">
        <v>633</v>
      </c>
      <c r="AC150" s="3" t="s">
        <v>10</v>
      </c>
      <c r="AD150" s="3" t="s">
        <v>11</v>
      </c>
      <c r="AE150" s="3" t="s">
        <v>26</v>
      </c>
      <c r="AF150" s="3" t="s">
        <v>27</v>
      </c>
      <c r="AG150" s="4"/>
      <c r="AH150" s="3"/>
      <c r="AI150" s="4"/>
      <c r="AJ1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 s="8">
        <f>IF(#REF!=MAX(#REF!),"New","Old")</f>
      </c>
      <c r="AL150" s="3"/>
      <c r="AM150" s="9">
        <f>IF(OR(#REF!="",#REF!=0),"",IF(#REF!&lt;12000,"&lt;12k",IF(AND(#REF!&gt;=12000,#REF!&lt;24000),"12k to 24k",IF(AND(#REF!&gt;=24000,#REF!&lt;=36000),"24k to 36k",IF(#REF!&gt;36000,"&gt;36k","")))))</f>
      </c>
    </row>
    <row x14ac:dyDescent="0.25" r="151" customHeight="1" ht="18.75">
      <c r="A151" s="1">
        <v>1645276</v>
      </c>
      <c r="B151" s="2">
        <v>11308429</v>
      </c>
      <c r="C151" s="3" t="s">
        <v>0</v>
      </c>
      <c r="D151" s="3" t="s">
        <v>1</v>
      </c>
      <c r="E151" s="2">
        <v>2019</v>
      </c>
      <c r="F151" s="4">
        <v>43723</v>
      </c>
      <c r="G151" s="3" t="s">
        <v>39</v>
      </c>
      <c r="H151" s="4">
        <v>43872</v>
      </c>
      <c r="I151" s="4">
        <f>_xlfn.XLOOKUP(#REF!,[1]!Backup_F8_Previous_Wave[ODINO],[1]!Backup_F8_Previous_Wave[Production Date],"")</f>
      </c>
      <c r="J151" s="10">
        <f>_xlfn.XLOOKUP(#REF!,[1]!Backup_F8_Previous_Wave[ODINO],[1]!Backup_F8_Previous_Wave[Wave Date],"")</f>
      </c>
      <c r="K151" s="6">
        <f>_xlfn.XLOOKUP(#REF!,[1]!Backup_F8_Previous_Wave[ODINO],[1]!Backup_F8_Previous_Wave[Full VIN],"")</f>
      </c>
      <c r="L151" s="3" t="s">
        <v>634</v>
      </c>
      <c r="M151" s="3" t="s">
        <v>4</v>
      </c>
      <c r="N151" s="3" t="s">
        <v>635</v>
      </c>
      <c r="O151" s="3" t="s">
        <v>600</v>
      </c>
      <c r="P151" s="6">
        <f>_xlfn.XLOOKUP(#REF!,[1]!Table2[BINNING],[1]!Table2[VFG],"")</f>
      </c>
      <c r="Q151" s="6">
        <f>IF(ISNUMBER(FIND("|",#REF!,1)),LEFT(#REF!,FIND("|",#REF!,1)-2),#REF!)</f>
      </c>
      <c r="R151" s="6">
        <f>IF(ISNUMBER(FIND("|",#REF!,1)),RIGHT(#REF!,LEN(#REF!)-FIND("|",#REF!,1)-1),"")</f>
      </c>
      <c r="S151" s="3" t="s">
        <v>7</v>
      </c>
      <c r="T151" s="3" t="s">
        <v>7</v>
      </c>
      <c r="U151" s="2">
        <v>0</v>
      </c>
      <c r="V151" s="2">
        <v>0</v>
      </c>
      <c r="W151" s="2">
        <v>4000</v>
      </c>
      <c r="X151" s="3" t="s">
        <v>139</v>
      </c>
      <c r="Y151" s="2"/>
      <c r="Z151" s="3"/>
      <c r="AA151" s="3"/>
      <c r="AB151" s="7" t="s">
        <v>636</v>
      </c>
      <c r="AC151" s="3" t="s">
        <v>20</v>
      </c>
      <c r="AD151" s="3" t="s">
        <v>11</v>
      </c>
      <c r="AE151" s="3" t="s">
        <v>21</v>
      </c>
      <c r="AF151" s="3" t="s">
        <v>13</v>
      </c>
      <c r="AG151" s="4"/>
      <c r="AH151" s="3"/>
      <c r="AI151" s="4"/>
      <c r="AJ1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 s="8">
        <f>IF(#REF!=MAX(#REF!),"New","Old")</f>
      </c>
      <c r="AL151" s="3"/>
      <c r="AM151" s="9">
        <f>IF(OR(#REF!="",#REF!=0),"",IF(#REF!&lt;12000,"&lt;12k",IF(AND(#REF!&gt;=12000,#REF!&lt;24000),"12k to 24k",IF(AND(#REF!&gt;=24000,#REF!&lt;=36000),"24k to 36k",IF(#REF!&gt;36000,"&gt;36k","")))))</f>
      </c>
    </row>
    <row x14ac:dyDescent="0.25" r="152" customHeight="1" ht="18.75">
      <c r="A152" s="1">
        <v>1645278</v>
      </c>
      <c r="B152" s="2">
        <v>11308430</v>
      </c>
      <c r="C152" s="3" t="s">
        <v>0</v>
      </c>
      <c r="D152" s="3" t="s">
        <v>1</v>
      </c>
      <c r="E152" s="2">
        <v>2016</v>
      </c>
      <c r="F152" s="4">
        <v>43869</v>
      </c>
      <c r="G152" s="3" t="s">
        <v>2</v>
      </c>
      <c r="H152" s="4">
        <v>43872</v>
      </c>
      <c r="I152" s="4">
        <f>_xlfn.XLOOKUP(#REF!,[1]!Backup_F8_Previous_Wave[ODINO],[1]!Backup_F8_Previous_Wave[Production Date],"")</f>
      </c>
      <c r="J152" s="10">
        <f>_xlfn.XLOOKUP(#REF!,[1]!Backup_F8_Previous_Wave[ODINO],[1]!Backup_F8_Previous_Wave[Wave Date],"")</f>
      </c>
      <c r="K152" s="6">
        <f>_xlfn.XLOOKUP(#REF!,[1]!Backup_F8_Previous_Wave[ODINO],[1]!Backup_F8_Previous_Wave[Full VIN],"")</f>
      </c>
      <c r="L152" s="3" t="s">
        <v>637</v>
      </c>
      <c r="M152" s="3" t="s">
        <v>4</v>
      </c>
      <c r="N152" s="3" t="s">
        <v>638</v>
      </c>
      <c r="O152" s="3" t="s">
        <v>639</v>
      </c>
      <c r="P152" s="6">
        <f>_xlfn.XLOOKUP(#REF!,[1]!Table2[BINNING],[1]!Table2[VFG],"")</f>
      </c>
      <c r="Q152" s="6">
        <f>IF(ISNUMBER(FIND("|",#REF!,1)),LEFT(#REF!,FIND("|",#REF!,1)-2),#REF!)</f>
      </c>
      <c r="R152" s="6">
        <f>IF(ISNUMBER(FIND("|",#REF!,1)),RIGHT(#REF!,LEN(#REF!)-FIND("|",#REF!,1)-1),"")</f>
      </c>
      <c r="S152" s="3" t="s">
        <v>7</v>
      </c>
      <c r="T152" s="3" t="s">
        <v>7</v>
      </c>
      <c r="U152" s="2">
        <v>0</v>
      </c>
      <c r="V152" s="2">
        <v>0</v>
      </c>
      <c r="W152" s="2">
        <v>62000</v>
      </c>
      <c r="X152" s="3" t="s">
        <v>518</v>
      </c>
      <c r="Y152" s="2">
        <v>0</v>
      </c>
      <c r="Z152" s="3"/>
      <c r="AA152" s="3"/>
      <c r="AB152" s="7" t="s">
        <v>640</v>
      </c>
      <c r="AC152" s="3" t="s">
        <v>20</v>
      </c>
      <c r="AD152" s="3" t="s">
        <v>11</v>
      </c>
      <c r="AE152" s="3" t="s">
        <v>135</v>
      </c>
      <c r="AF152" s="3" t="s">
        <v>27</v>
      </c>
      <c r="AG152" s="4"/>
      <c r="AH152" s="3"/>
      <c r="AI152" s="4"/>
      <c r="AJ1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 s="8">
        <f>IF(#REF!=MAX(#REF!),"New","Old")</f>
      </c>
      <c r="AL152" s="3"/>
      <c r="AM152" s="9">
        <f>IF(OR(#REF!="",#REF!=0),"",IF(#REF!&lt;12000,"&lt;12k",IF(AND(#REF!&gt;=12000,#REF!&lt;24000),"12k to 24k",IF(AND(#REF!&gt;=24000,#REF!&lt;=36000),"24k to 36k",IF(#REF!&gt;36000,"&gt;36k","")))))</f>
      </c>
    </row>
    <row x14ac:dyDescent="0.25" r="153" customHeight="1" ht="18.75">
      <c r="A153" s="1">
        <v>1645349</v>
      </c>
      <c r="B153" s="2">
        <v>11308458</v>
      </c>
      <c r="C153" s="3" t="s">
        <v>0</v>
      </c>
      <c r="D153" s="3" t="s">
        <v>1</v>
      </c>
      <c r="E153" s="2">
        <v>2018</v>
      </c>
      <c r="F153" s="4">
        <v>43867</v>
      </c>
      <c r="G153" s="3" t="s">
        <v>2</v>
      </c>
      <c r="H153" s="4">
        <v>43872</v>
      </c>
      <c r="I153" s="4">
        <f>_xlfn.XLOOKUP(#REF!,[1]!Backup_F8_Previous_Wave[ODINO],[1]!Backup_F8_Previous_Wave[Production Date],"")</f>
      </c>
      <c r="J153" s="10">
        <f>_xlfn.XLOOKUP(#REF!,[1]!Backup_F8_Previous_Wave[ODINO],[1]!Backup_F8_Previous_Wave[Wave Date],"")</f>
      </c>
      <c r="K153" s="6">
        <f>_xlfn.XLOOKUP(#REF!,[1]!Backup_F8_Previous_Wave[ODINO],[1]!Backup_F8_Previous_Wave[Full VIN],"")</f>
      </c>
      <c r="L153" s="3" t="s">
        <v>641</v>
      </c>
      <c r="M153" s="3" t="s">
        <v>4</v>
      </c>
      <c r="N153" s="3" t="s">
        <v>642</v>
      </c>
      <c r="O153" s="3" t="s">
        <v>124</v>
      </c>
      <c r="P153" s="6">
        <f>_xlfn.XLOOKUP(#REF!,[1]!Table2[BINNING],[1]!Table2[VFG],"")</f>
      </c>
      <c r="Q153" s="6">
        <f>IF(ISNUMBER(FIND("|",#REF!,1)),LEFT(#REF!,FIND("|",#REF!,1)-2),#REF!)</f>
      </c>
      <c r="R153" s="6">
        <f>IF(ISNUMBER(FIND("|",#REF!,1)),RIGHT(#REF!,LEN(#REF!)-FIND("|",#REF!,1)-1),"")</f>
      </c>
      <c r="S153" s="3" t="s">
        <v>7</v>
      </c>
      <c r="T153" s="3" t="s">
        <v>7</v>
      </c>
      <c r="U153" s="2">
        <v>0</v>
      </c>
      <c r="V153" s="2">
        <v>0</v>
      </c>
      <c r="W153" s="2">
        <v>43000</v>
      </c>
      <c r="X153" s="3" t="s">
        <v>119</v>
      </c>
      <c r="Y153" s="2">
        <v>45</v>
      </c>
      <c r="Z153" s="3"/>
      <c r="AA153" s="3"/>
      <c r="AB153" s="7" t="s">
        <v>643</v>
      </c>
      <c r="AC153" s="3" t="s">
        <v>20</v>
      </c>
      <c r="AD153" s="3" t="s">
        <v>11</v>
      </c>
      <c r="AE153" s="3" t="s">
        <v>21</v>
      </c>
      <c r="AF153" s="3" t="s">
        <v>13</v>
      </c>
      <c r="AG153" s="4"/>
      <c r="AH153" s="3"/>
      <c r="AI153" s="4"/>
      <c r="AJ1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 s="8">
        <f>IF(#REF!=MAX(#REF!),"New","Old")</f>
      </c>
      <c r="AL153" s="3"/>
      <c r="AM153" s="9">
        <f>IF(OR(#REF!="",#REF!=0),"",IF(#REF!&lt;12000,"&lt;12k",IF(AND(#REF!&gt;=12000,#REF!&lt;24000),"12k to 24k",IF(AND(#REF!&gt;=24000,#REF!&lt;=36000),"24k to 36k",IF(#REF!&gt;36000,"&gt;36k","")))))</f>
      </c>
    </row>
    <row x14ac:dyDescent="0.25" r="154" customHeight="1" ht="18.75">
      <c r="A154" s="1">
        <v>1645730</v>
      </c>
      <c r="B154" s="2">
        <v>11308177</v>
      </c>
      <c r="C154" s="3" t="s">
        <v>0</v>
      </c>
      <c r="D154" s="3" t="s">
        <v>136</v>
      </c>
      <c r="E154" s="2">
        <v>2020</v>
      </c>
      <c r="F154" s="4">
        <v>43805</v>
      </c>
      <c r="G154" s="3" t="s">
        <v>14</v>
      </c>
      <c r="H154" s="4">
        <v>43873</v>
      </c>
      <c r="I154" s="4"/>
      <c r="J154" s="10">
        <f>_xlfn.XLOOKUP(#REF!,[1]!Backup_F8_Previous_Wave[ODINO],[1]!Backup_F8_Previous_Wave[Wave Date],"")</f>
      </c>
      <c r="K154" s="3"/>
      <c r="L154" s="3" t="s">
        <v>644</v>
      </c>
      <c r="M154" s="3" t="s">
        <v>4</v>
      </c>
      <c r="N154" s="3" t="s">
        <v>645</v>
      </c>
      <c r="O154" s="3" t="s">
        <v>105</v>
      </c>
      <c r="P154" s="6">
        <f>_xlfn.XLOOKUP(#REF!,[1]!Table2[BINNING],[1]!Table2[VFG],"")</f>
      </c>
      <c r="Q154" s="6">
        <f>IF(ISNUMBER(FIND("|",#REF!,1)),LEFT(#REF!,FIND("|",#REF!,1)-2),#REF!)</f>
      </c>
      <c r="R154" s="6">
        <f>IF(ISNUMBER(FIND("|",#REF!,1)),RIGHT(#REF!,LEN(#REF!)-FIND("|",#REF!,1)-1),"")</f>
      </c>
      <c r="S154" s="3" t="s">
        <v>7</v>
      </c>
      <c r="T154" s="3" t="s">
        <v>7</v>
      </c>
      <c r="U154" s="2">
        <v>0</v>
      </c>
      <c r="V154" s="2">
        <v>0</v>
      </c>
      <c r="W154" s="2"/>
      <c r="X154" s="3" t="s">
        <v>225</v>
      </c>
      <c r="Y154" s="2"/>
      <c r="Z154" s="3"/>
      <c r="AA154" s="3"/>
      <c r="AB154" s="7" t="s">
        <v>646</v>
      </c>
      <c r="AC154" s="3" t="s">
        <v>44</v>
      </c>
      <c r="AD154" s="3" t="s">
        <v>44</v>
      </c>
      <c r="AE154" s="3" t="s">
        <v>44</v>
      </c>
      <c r="AF154" s="3" t="s">
        <v>141</v>
      </c>
      <c r="AG154" s="4"/>
      <c r="AH154" s="3"/>
      <c r="AI154" s="4"/>
      <c r="AJ1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 s="8">
        <f>IF(#REF!=MAX(#REF!),"New","Old")</f>
      </c>
      <c r="AL154" s="3"/>
      <c r="AM154" s="9">
        <f>IF(OR(#REF!="",#REF!=0),"",IF(#REF!&lt;12000,"&lt;12k",IF(AND(#REF!&gt;=12000,#REF!&lt;24000),"12k to 24k",IF(AND(#REF!&gt;=24000,#REF!&lt;=36000),"24k to 36k",IF(#REF!&gt;36000,"&gt;36k","")))))</f>
      </c>
    </row>
    <row x14ac:dyDescent="0.25" r="155" customHeight="1" ht="18.75">
      <c r="A155" s="1">
        <v>1645392</v>
      </c>
      <c r="B155" s="2">
        <v>11308496</v>
      </c>
      <c r="C155" s="3" t="s">
        <v>0</v>
      </c>
      <c r="D155" s="3" t="s">
        <v>647</v>
      </c>
      <c r="E155" s="2">
        <v>2018</v>
      </c>
      <c r="F155" s="4">
        <v>43255</v>
      </c>
      <c r="G155" s="3" t="s">
        <v>108</v>
      </c>
      <c r="H155" s="4">
        <v>43872</v>
      </c>
      <c r="I155" s="4">
        <f>_xlfn.XLOOKUP(#REF!,[1]!Backup_F8_Previous_Wave[ODINO],[1]!Backup_F8_Previous_Wave[Production Date],"")</f>
      </c>
      <c r="J155" s="10">
        <f>_xlfn.XLOOKUP(#REF!,[1]!Backup_F8_Previous_Wave[ODINO],[1]!Backup_F8_Previous_Wave[Wave Date],"")</f>
      </c>
      <c r="K155" s="6">
        <f>_xlfn.XLOOKUP(#REF!,[1]!Backup_F8_Previous_Wave[ODINO],[1]!Backup_F8_Previous_Wave[Full VIN],"")</f>
      </c>
      <c r="L155" s="3" t="s">
        <v>648</v>
      </c>
      <c r="M155" s="3" t="s">
        <v>4</v>
      </c>
      <c r="N155" s="3" t="s">
        <v>649</v>
      </c>
      <c r="O155" s="3" t="s">
        <v>650</v>
      </c>
      <c r="P155" s="6">
        <f>_xlfn.XLOOKUP(#REF!,[1]!Table2[BINNING],[1]!Table2[VFG],"")</f>
      </c>
      <c r="Q155" s="6">
        <f>IF(ISNUMBER(FIND("|",#REF!,1)),LEFT(#REF!,FIND("|",#REF!,1)-2),#REF!)</f>
      </c>
      <c r="R155" s="6">
        <f>IF(ISNUMBER(FIND("|",#REF!,1)),RIGHT(#REF!,LEN(#REF!)-FIND("|",#REF!,1)-1),"")</f>
      </c>
      <c r="S155" s="3" t="s">
        <v>7</v>
      </c>
      <c r="T155" s="3" t="s">
        <v>7</v>
      </c>
      <c r="U155" s="2">
        <v>0</v>
      </c>
      <c r="V155" s="2">
        <v>0</v>
      </c>
      <c r="W155" s="2">
        <v>0</v>
      </c>
      <c r="X155" s="3" t="s">
        <v>282</v>
      </c>
      <c r="Y155" s="2"/>
      <c r="Z155" s="3"/>
      <c r="AA155" s="3"/>
      <c r="AB155" s="7" t="s">
        <v>651</v>
      </c>
      <c r="AC155" s="3" t="s">
        <v>652</v>
      </c>
      <c r="AD155" s="3" t="s">
        <v>653</v>
      </c>
      <c r="AE155" s="3" t="s">
        <v>654</v>
      </c>
      <c r="AF155" s="3" t="s">
        <v>102</v>
      </c>
      <c r="AG155" s="4"/>
      <c r="AH155" s="3"/>
      <c r="AI155" s="4"/>
      <c r="AJ1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 s="8">
        <f>IF(#REF!=MAX(#REF!),"New","Old")</f>
      </c>
      <c r="AL155" s="3"/>
      <c r="AM155" s="9">
        <f>IF(OR(#REF!="",#REF!=0),"",IF(#REF!&lt;12000,"&lt;12k",IF(AND(#REF!&gt;=12000,#REF!&lt;24000),"12k to 24k",IF(AND(#REF!&gt;=24000,#REF!&lt;=36000),"24k to 36k",IF(#REF!&gt;36000,"&gt;36k","")))))</f>
      </c>
    </row>
    <row x14ac:dyDescent="0.25" r="156" customHeight="1" ht="18.75">
      <c r="A156" s="1">
        <v>1645564</v>
      </c>
      <c r="B156" s="2">
        <v>11308624</v>
      </c>
      <c r="C156" s="3" t="s">
        <v>0</v>
      </c>
      <c r="D156" s="3" t="s">
        <v>38</v>
      </c>
      <c r="E156" s="2">
        <v>2013</v>
      </c>
      <c r="F156" s="4">
        <v>43693</v>
      </c>
      <c r="G156" s="3" t="s">
        <v>39</v>
      </c>
      <c r="H156" s="4">
        <v>43872</v>
      </c>
      <c r="I156" s="4">
        <f>_xlfn.XLOOKUP(#REF!,[1]!Backup_F8_Previous_Wave[ODINO],[1]!Backup_F8_Previous_Wave[Production Date],"")</f>
      </c>
      <c r="J156" s="10">
        <f>_xlfn.XLOOKUP(#REF!,[1]!Backup_F8_Previous_Wave[ODINO],[1]!Backup_F8_Previous_Wave[Wave Date],"")</f>
      </c>
      <c r="K156" s="6">
        <f>_xlfn.XLOOKUP(#REF!,[1]!Backup_F8_Previous_Wave[ODINO],[1]!Backup_F8_Previous_Wave[Full VIN],"")</f>
      </c>
      <c r="L156" s="3" t="s">
        <v>655</v>
      </c>
      <c r="M156" s="3" t="s">
        <v>4</v>
      </c>
      <c r="N156" s="3" t="s">
        <v>656</v>
      </c>
      <c r="O156" s="3" t="s">
        <v>62</v>
      </c>
      <c r="P156" s="6">
        <f>_xlfn.XLOOKUP(#REF!,[1]!Table2[BINNING],[1]!Table2[VFG],"")</f>
      </c>
      <c r="Q156" s="6">
        <f>IF(ISNUMBER(FIND("|",#REF!,1)),LEFT(#REF!,FIND("|",#REF!,1)-2),#REF!)</f>
      </c>
      <c r="R156" s="6">
        <f>IF(ISNUMBER(FIND("|",#REF!,1)),RIGHT(#REF!,LEN(#REF!)-FIND("|",#REF!,1)-1),"")</f>
      </c>
      <c r="S156" s="3" t="s">
        <v>7</v>
      </c>
      <c r="T156" s="3" t="s">
        <v>7</v>
      </c>
      <c r="U156" s="2">
        <v>0</v>
      </c>
      <c r="V156" s="2">
        <v>0</v>
      </c>
      <c r="W156" s="2">
        <v>92000</v>
      </c>
      <c r="X156" s="3" t="s">
        <v>657</v>
      </c>
      <c r="Y156" s="2">
        <v>0</v>
      </c>
      <c r="Z156" s="3"/>
      <c r="AA156" s="3"/>
      <c r="AB156" s="7" t="s">
        <v>658</v>
      </c>
      <c r="AC156" s="3" t="s">
        <v>146</v>
      </c>
      <c r="AD156" s="3" t="s">
        <v>147</v>
      </c>
      <c r="AE156" s="3" t="s">
        <v>148</v>
      </c>
      <c r="AF156" s="3" t="s">
        <v>45</v>
      </c>
      <c r="AG156" s="4"/>
      <c r="AH156" s="3"/>
      <c r="AI156" s="4"/>
      <c r="AJ1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 s="8">
        <f>IF(#REF!=MAX(#REF!),"New","Old")</f>
      </c>
      <c r="AL156" s="3"/>
      <c r="AM156" s="9">
        <f>IF(OR(#REF!="",#REF!=0),"",IF(#REF!&lt;12000,"&lt;12k",IF(AND(#REF!&gt;=12000,#REF!&lt;24000),"12k to 24k",IF(AND(#REF!&gt;=24000,#REF!&lt;=36000),"24k to 36k",IF(#REF!&gt;36000,"&gt;36k","")))))</f>
      </c>
    </row>
    <row x14ac:dyDescent="0.25" r="157" customHeight="1" ht="18.75">
      <c r="A157" s="1">
        <v>1645860</v>
      </c>
      <c r="B157" s="2">
        <v>11308846</v>
      </c>
      <c r="C157" s="3" t="s">
        <v>0</v>
      </c>
      <c r="D157" s="3" t="s">
        <v>28</v>
      </c>
      <c r="E157" s="2">
        <v>2019</v>
      </c>
      <c r="F157" s="4">
        <v>43873</v>
      </c>
      <c r="G157" s="3" t="s">
        <v>2</v>
      </c>
      <c r="H157" s="4">
        <v>43873</v>
      </c>
      <c r="I157" s="4">
        <f>_xlfn.XLOOKUP(#REF!,[1]!Backup_F8_Previous_Wave[ODINO],[1]!Backup_F8_Previous_Wave[Production Date],"")</f>
      </c>
      <c r="J157" s="10">
        <f>_xlfn.XLOOKUP(#REF!,[1]!Backup_F8_Previous_Wave[ODINO],[1]!Backup_F8_Previous_Wave[Wave Date],"")</f>
      </c>
      <c r="K157" s="6">
        <f>_xlfn.XLOOKUP(#REF!,[1]!Backup_F8_Previous_Wave[ODINO],[1]!Backup_F8_Previous_Wave[Full VIN],"")</f>
      </c>
      <c r="L157" s="3" t="s">
        <v>659</v>
      </c>
      <c r="M157" s="3" t="s">
        <v>4</v>
      </c>
      <c r="N157" s="3" t="s">
        <v>660</v>
      </c>
      <c r="O157" s="3" t="s">
        <v>309</v>
      </c>
      <c r="P157" s="6">
        <f>_xlfn.XLOOKUP(#REF!,[1]!Table2[BINNING],[1]!Table2[VFG],"")</f>
      </c>
      <c r="Q157" s="6">
        <f>IF(ISNUMBER(FIND("|",#REF!,1)),LEFT(#REF!,FIND("|",#REF!,1)-2),#REF!)</f>
      </c>
      <c r="R157" s="6">
        <f>IF(ISNUMBER(FIND("|",#REF!,1)),RIGHT(#REF!,LEN(#REF!)-FIND("|",#REF!,1)-1),"")</f>
      </c>
      <c r="S157" s="3" t="s">
        <v>7</v>
      </c>
      <c r="T157" s="3" t="s">
        <v>7</v>
      </c>
      <c r="U157" s="2">
        <v>0</v>
      </c>
      <c r="V157" s="2">
        <v>0</v>
      </c>
      <c r="W157" s="2">
        <v>2600</v>
      </c>
      <c r="X157" s="3" t="s">
        <v>139</v>
      </c>
      <c r="Y157" s="2">
        <v>45</v>
      </c>
      <c r="Z157" s="3"/>
      <c r="AA157" s="3"/>
      <c r="AB157" s="7" t="s">
        <v>661</v>
      </c>
      <c r="AC157" s="3" t="s">
        <v>662</v>
      </c>
      <c r="AD157" s="3" t="s">
        <v>663</v>
      </c>
      <c r="AE157" s="3" t="s">
        <v>664</v>
      </c>
      <c r="AF157" s="3" t="s">
        <v>102</v>
      </c>
      <c r="AG157" s="4"/>
      <c r="AH157" s="3"/>
      <c r="AI157" s="4"/>
      <c r="AJ1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 s="8">
        <f>IF(#REF!=MAX(#REF!),"New","Old")</f>
      </c>
      <c r="AL157" s="3"/>
      <c r="AM157" s="9">
        <f>IF(OR(#REF!="",#REF!=0),"",IF(#REF!&lt;12000,"&lt;12k",IF(AND(#REF!&gt;=12000,#REF!&lt;24000),"12k to 24k",IF(AND(#REF!&gt;=24000,#REF!&lt;=36000),"24k to 36k",IF(#REF!&gt;36000,"&gt;36k","")))))</f>
      </c>
    </row>
    <row x14ac:dyDescent="0.25" r="158" customHeight="1" ht="18.75">
      <c r="A158" s="1">
        <v>1645888</v>
      </c>
      <c r="B158" s="2">
        <v>11308856</v>
      </c>
      <c r="C158" s="3" t="s">
        <v>0</v>
      </c>
      <c r="D158" s="3" t="s">
        <v>448</v>
      </c>
      <c r="E158" s="2">
        <v>2013</v>
      </c>
      <c r="F158" s="4">
        <v>43497</v>
      </c>
      <c r="G158" s="3" t="s">
        <v>2</v>
      </c>
      <c r="H158" s="4">
        <v>43873</v>
      </c>
      <c r="I158" s="4">
        <f>_xlfn.XLOOKUP(#REF!,[1]!Backup_F8_Previous_Wave[ODINO],[1]!Backup_F8_Previous_Wave[Production Date],"")</f>
      </c>
      <c r="J158" s="10">
        <f>_xlfn.XLOOKUP(#REF!,[1]!Backup_F8_Previous_Wave[ODINO],[1]!Backup_F8_Previous_Wave[Wave Date],"")</f>
      </c>
      <c r="K158" s="6">
        <f>_xlfn.XLOOKUP(#REF!,[1]!Backup_F8_Previous_Wave[ODINO],[1]!Backup_F8_Previous_Wave[Full VIN],"")</f>
      </c>
      <c r="L158" s="3" t="s">
        <v>665</v>
      </c>
      <c r="M158" s="3" t="s">
        <v>4</v>
      </c>
      <c r="N158" s="3" t="s">
        <v>666</v>
      </c>
      <c r="O158" s="3" t="s">
        <v>144</v>
      </c>
      <c r="P158" s="6">
        <f>_xlfn.XLOOKUP(#REF!,[1]!Table2[BINNING],[1]!Table2[VFG],"")</f>
      </c>
      <c r="Q158" s="6">
        <f>IF(ISNUMBER(FIND("|",#REF!,1)),LEFT(#REF!,FIND("|",#REF!,1)-2),#REF!)</f>
      </c>
      <c r="R158" s="6">
        <f>IF(ISNUMBER(FIND("|",#REF!,1)),RIGHT(#REF!,LEN(#REF!)-FIND("|",#REF!,1)-1),"")</f>
      </c>
      <c r="S158" s="3" t="s">
        <v>7</v>
      </c>
      <c r="T158" s="3" t="s">
        <v>7</v>
      </c>
      <c r="U158" s="2">
        <v>0</v>
      </c>
      <c r="V158" s="2">
        <v>0</v>
      </c>
      <c r="W158" s="2">
        <v>80000</v>
      </c>
      <c r="X158" s="3" t="s">
        <v>72</v>
      </c>
      <c r="Y158" s="2"/>
      <c r="Z158" s="3"/>
      <c r="AA158" s="3"/>
      <c r="AB158" s="7" t="s">
        <v>667</v>
      </c>
      <c r="AC158" s="3" t="s">
        <v>452</v>
      </c>
      <c r="AD158" s="3" t="s">
        <v>453</v>
      </c>
      <c r="AE158" s="3" t="s">
        <v>454</v>
      </c>
      <c r="AF158" s="3" t="s">
        <v>45</v>
      </c>
      <c r="AG158" s="4"/>
      <c r="AH158" s="3"/>
      <c r="AI158" s="4"/>
      <c r="AJ1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 s="8">
        <f>IF(#REF!=MAX(#REF!),"New","Old")</f>
      </c>
      <c r="AL158" s="3"/>
      <c r="AM158" s="9">
        <f>IF(OR(#REF!="",#REF!=0),"",IF(#REF!&lt;12000,"&lt;12k",IF(AND(#REF!&gt;=12000,#REF!&lt;24000),"12k to 24k",IF(AND(#REF!&gt;=24000,#REF!&lt;=36000),"24k to 36k",IF(#REF!&gt;36000,"&gt;36k","")))))</f>
      </c>
    </row>
    <row x14ac:dyDescent="0.25" r="159" customHeight="1" ht="18.75">
      <c r="A159" s="1">
        <v>1646185</v>
      </c>
      <c r="B159" s="2">
        <v>11309076</v>
      </c>
      <c r="C159" s="3" t="s">
        <v>0</v>
      </c>
      <c r="D159" s="3" t="s">
        <v>1</v>
      </c>
      <c r="E159" s="2">
        <v>2016</v>
      </c>
      <c r="F159" s="4">
        <v>43873</v>
      </c>
      <c r="G159" s="3" t="s">
        <v>2</v>
      </c>
      <c r="H159" s="4">
        <v>43874</v>
      </c>
      <c r="I159" s="4">
        <f>_xlfn.XLOOKUP(#REF!,[1]!Backup_F8_Previous_Wave[ODINO],[1]!Backup_F8_Previous_Wave[Production Date],"")</f>
      </c>
      <c r="J159" s="10">
        <f>_xlfn.XLOOKUP(#REF!,[1]!Backup_F8_Previous_Wave[ODINO],[1]!Backup_F8_Previous_Wave[Wave Date],"")</f>
      </c>
      <c r="K159" s="6">
        <f>_xlfn.XLOOKUP(#REF!,[1]!Backup_F8_Previous_Wave[ODINO],[1]!Backup_F8_Previous_Wave[Full VIN],"")</f>
      </c>
      <c r="L159" s="3" t="s">
        <v>668</v>
      </c>
      <c r="M159" s="3" t="s">
        <v>4</v>
      </c>
      <c r="N159" s="3" t="s">
        <v>669</v>
      </c>
      <c r="O159" s="3" t="s">
        <v>670</v>
      </c>
      <c r="P159" s="6">
        <f>_xlfn.XLOOKUP(#REF!,[1]!Table2[BINNING],[1]!Table2[VFG],"")</f>
      </c>
      <c r="Q159" s="6">
        <f>IF(ISNUMBER(FIND("|",#REF!,1)),LEFT(#REF!,FIND("|",#REF!,1)-2),#REF!)</f>
      </c>
      <c r="R159" s="6">
        <f>IF(ISNUMBER(FIND("|",#REF!,1)),RIGHT(#REF!,LEN(#REF!)-FIND("|",#REF!,1)-1),"")</f>
      </c>
      <c r="S159" s="3" t="s">
        <v>7</v>
      </c>
      <c r="T159" s="3" t="s">
        <v>7</v>
      </c>
      <c r="U159" s="2">
        <v>0</v>
      </c>
      <c r="V159" s="2">
        <v>0</v>
      </c>
      <c r="W159" s="2">
        <v>47000</v>
      </c>
      <c r="X159" s="3" t="s">
        <v>63</v>
      </c>
      <c r="Y159" s="2">
        <v>45</v>
      </c>
      <c r="Z159" s="3"/>
      <c r="AA159" s="3"/>
      <c r="AB159" s="7" t="s">
        <v>671</v>
      </c>
      <c r="AC159" s="3" t="s">
        <v>20</v>
      </c>
      <c r="AD159" s="3" t="s">
        <v>11</v>
      </c>
      <c r="AE159" s="3" t="s">
        <v>135</v>
      </c>
      <c r="AF159" s="3" t="s">
        <v>27</v>
      </c>
      <c r="AG159" s="4"/>
      <c r="AH159" s="3"/>
      <c r="AI159" s="4"/>
      <c r="AJ1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 s="8">
        <f>IF(#REF!=MAX(#REF!),"New","Old")</f>
      </c>
      <c r="AL159" s="3"/>
      <c r="AM159" s="9">
        <f>IF(OR(#REF!="",#REF!=0),"",IF(#REF!&lt;12000,"&lt;12k",IF(AND(#REF!&gt;=12000,#REF!&lt;24000),"12k to 24k",IF(AND(#REF!&gt;=24000,#REF!&lt;=36000),"24k to 36k",IF(#REF!&gt;36000,"&gt;36k","")))))</f>
      </c>
    </row>
    <row x14ac:dyDescent="0.25" r="160" customHeight="1" ht="18.75">
      <c r="A160" s="1">
        <v>1646225</v>
      </c>
      <c r="B160" s="2">
        <v>11309105</v>
      </c>
      <c r="C160" s="3" t="s">
        <v>0</v>
      </c>
      <c r="D160" s="3" t="s">
        <v>86</v>
      </c>
      <c r="E160" s="2">
        <v>2016</v>
      </c>
      <c r="F160" s="4">
        <v>43859</v>
      </c>
      <c r="G160" s="3" t="s">
        <v>2</v>
      </c>
      <c r="H160" s="4">
        <v>43875</v>
      </c>
      <c r="I160" s="4">
        <f>_xlfn.XLOOKUP(#REF!,[1]!Backup_F8_Previous_Wave[ODINO],[1]!Backup_F8_Previous_Wave[Production Date],"")</f>
      </c>
      <c r="J160" s="10">
        <f>_xlfn.XLOOKUP(#REF!,[1]!Backup_F8_Previous_Wave[ODINO],[1]!Backup_F8_Previous_Wave[Wave Date],"")</f>
      </c>
      <c r="K160" s="6">
        <f>_xlfn.XLOOKUP(#REF!,[1]!Backup_F8_Previous_Wave[ODINO],[1]!Backup_F8_Previous_Wave[Full VIN],"")</f>
      </c>
      <c r="L160" s="3" t="s">
        <v>672</v>
      </c>
      <c r="M160" s="3" t="s">
        <v>4</v>
      </c>
      <c r="N160" s="3" t="s">
        <v>673</v>
      </c>
      <c r="O160" s="3" t="s">
        <v>105</v>
      </c>
      <c r="P160" s="6">
        <f>_xlfn.XLOOKUP(#REF!,[1]!Table2[BINNING],[1]!Table2[VFG],"")</f>
      </c>
      <c r="Q160" s="6">
        <f>IF(ISNUMBER(FIND("|",#REF!,1)),LEFT(#REF!,FIND("|",#REF!,1)-2),#REF!)</f>
      </c>
      <c r="R160" s="6">
        <f>IF(ISNUMBER(FIND("|",#REF!,1)),RIGHT(#REF!,LEN(#REF!)-FIND("|",#REF!,1)-1),"")</f>
      </c>
      <c r="S160" s="3" t="s">
        <v>7</v>
      </c>
      <c r="T160" s="3" t="s">
        <v>7</v>
      </c>
      <c r="U160" s="2">
        <v>0</v>
      </c>
      <c r="V160" s="2">
        <v>0</v>
      </c>
      <c r="W160" s="2">
        <v>95000</v>
      </c>
      <c r="X160" s="3" t="s">
        <v>139</v>
      </c>
      <c r="Y160" s="2">
        <v>45</v>
      </c>
      <c r="Z160" s="3"/>
      <c r="AA160" s="3"/>
      <c r="AB160" s="7" t="s">
        <v>674</v>
      </c>
      <c r="AC160" s="3" t="s">
        <v>92</v>
      </c>
      <c r="AD160" s="3" t="s">
        <v>93</v>
      </c>
      <c r="AE160" s="3" t="s">
        <v>94</v>
      </c>
      <c r="AF160" s="3" t="s">
        <v>95</v>
      </c>
      <c r="AG160" s="4"/>
      <c r="AH160" s="3"/>
      <c r="AI160" s="4"/>
      <c r="AJ1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 s="8">
        <f>IF(#REF!=MAX(#REF!),"New","Old")</f>
      </c>
      <c r="AL160" s="3"/>
      <c r="AM160" s="9">
        <f>IF(OR(#REF!="",#REF!=0),"",IF(#REF!&lt;12000,"&lt;12k",IF(AND(#REF!&gt;=12000,#REF!&lt;24000),"12k to 24k",IF(AND(#REF!&gt;=24000,#REF!&lt;=36000),"24k to 36k",IF(#REF!&gt;36000,"&gt;36k","")))))</f>
      </c>
    </row>
    <row x14ac:dyDescent="0.25" r="161" customHeight="1" ht="18.75">
      <c r="A161" s="1">
        <v>1646247</v>
      </c>
      <c r="B161" s="2">
        <v>11309120</v>
      </c>
      <c r="C161" s="3" t="s">
        <v>0</v>
      </c>
      <c r="D161" s="3" t="s">
        <v>1</v>
      </c>
      <c r="E161" s="2">
        <v>2018</v>
      </c>
      <c r="F161" s="4">
        <v>43875</v>
      </c>
      <c r="G161" s="3" t="s">
        <v>2</v>
      </c>
      <c r="H161" s="4">
        <v>43875</v>
      </c>
      <c r="I161" s="4">
        <f>_xlfn.XLOOKUP(#REF!,[1]!Backup_F8_Previous_Wave[ODINO],[1]!Backup_F8_Previous_Wave[Production Date],"")</f>
      </c>
      <c r="J161" s="10">
        <f>_xlfn.XLOOKUP(#REF!,[1]!Backup_F8_Previous_Wave[ODINO],[1]!Backup_F8_Previous_Wave[Wave Date],"")</f>
      </c>
      <c r="K161" s="6">
        <f>_xlfn.XLOOKUP(#REF!,[1]!Backup_F8_Previous_Wave[ODINO],[1]!Backup_F8_Previous_Wave[Full VIN],"")</f>
      </c>
      <c r="L161" s="3" t="s">
        <v>675</v>
      </c>
      <c r="M161" s="3" t="s">
        <v>4</v>
      </c>
      <c r="N161" s="3" t="s">
        <v>676</v>
      </c>
      <c r="O161" s="3" t="s">
        <v>62</v>
      </c>
      <c r="P161" s="6">
        <f>_xlfn.XLOOKUP(#REF!,[1]!Table2[BINNING],[1]!Table2[VFG],"")</f>
      </c>
      <c r="Q161" s="6">
        <f>IF(ISNUMBER(FIND("|",#REF!,1)),LEFT(#REF!,FIND("|",#REF!,1)-2),#REF!)</f>
      </c>
      <c r="R161" s="6">
        <f>IF(ISNUMBER(FIND("|",#REF!,1)),RIGHT(#REF!,LEN(#REF!)-FIND("|",#REF!,1)-1),"")</f>
      </c>
      <c r="S161" s="3" t="s">
        <v>7</v>
      </c>
      <c r="T161" s="3" t="s">
        <v>7</v>
      </c>
      <c r="U161" s="2">
        <v>0</v>
      </c>
      <c r="V161" s="2">
        <v>0</v>
      </c>
      <c r="W161" s="2"/>
      <c r="X161" s="3" t="s">
        <v>238</v>
      </c>
      <c r="Y161" s="2"/>
      <c r="Z161" s="3"/>
      <c r="AA161" s="3"/>
      <c r="AB161" s="7" t="s">
        <v>677</v>
      </c>
      <c r="AC161" s="3" t="s">
        <v>20</v>
      </c>
      <c r="AD161" s="3" t="s">
        <v>11</v>
      </c>
      <c r="AE161" s="3" t="s">
        <v>21</v>
      </c>
      <c r="AF161" s="3" t="s">
        <v>13</v>
      </c>
      <c r="AG161" s="4"/>
      <c r="AH161" s="3"/>
      <c r="AI161" s="4"/>
      <c r="AJ1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 s="8">
        <f>IF(#REF!=MAX(#REF!),"New","Old")</f>
      </c>
      <c r="AL161" s="3"/>
      <c r="AM161" s="9">
        <f>IF(OR(#REF!="",#REF!=0),"",IF(#REF!&lt;12000,"&lt;12k",IF(AND(#REF!&gt;=12000,#REF!&lt;24000),"12k to 24k",IF(AND(#REF!&gt;=24000,#REF!&lt;=36000),"24k to 36k",IF(#REF!&gt;36000,"&gt;36k","")))))</f>
      </c>
    </row>
    <row x14ac:dyDescent="0.25" r="162" customHeight="1" ht="18.75">
      <c r="A162" s="1">
        <v>1646349</v>
      </c>
      <c r="B162" s="2">
        <v>11309198</v>
      </c>
      <c r="C162" s="3" t="s">
        <v>0</v>
      </c>
      <c r="D162" s="3" t="s">
        <v>181</v>
      </c>
      <c r="E162" s="2">
        <v>2012</v>
      </c>
      <c r="F162" s="4">
        <v>43800</v>
      </c>
      <c r="G162" s="3" t="s">
        <v>14</v>
      </c>
      <c r="H162" s="4">
        <v>43875</v>
      </c>
      <c r="I162" s="4">
        <f>_xlfn.XLOOKUP(#REF!,[1]!Backup_F8_Previous_Wave[ODINO],[1]!Backup_F8_Previous_Wave[Production Date],"")</f>
      </c>
      <c r="J162" s="10">
        <f>_xlfn.XLOOKUP(#REF!,[1]!Backup_F8_Previous_Wave[ODINO],[1]!Backup_F8_Previous_Wave[Wave Date],"")</f>
      </c>
      <c r="K162" s="6">
        <f>_xlfn.XLOOKUP(#REF!,[1]!Backup_F8_Previous_Wave[ODINO],[1]!Backup_F8_Previous_Wave[Full VIN],"")</f>
      </c>
      <c r="L162" s="3" t="s">
        <v>678</v>
      </c>
      <c r="M162" s="3" t="s">
        <v>4</v>
      </c>
      <c r="N162" s="3" t="s">
        <v>679</v>
      </c>
      <c r="O162" s="3" t="s">
        <v>196</v>
      </c>
      <c r="P162" s="6">
        <f>_xlfn.XLOOKUP(#REF!,[1]!Table2[BINNING],[1]!Table2[VFG],"")</f>
      </c>
      <c r="Q162" s="6">
        <f>IF(ISNUMBER(FIND("|",#REF!,1)),LEFT(#REF!,FIND("|",#REF!,1)-2),#REF!)</f>
      </c>
      <c r="R162" s="6">
        <f>IF(ISNUMBER(FIND("|",#REF!,1)),RIGHT(#REF!,LEN(#REF!)-FIND("|",#REF!,1)-1),"")</f>
      </c>
      <c r="S162" s="3" t="s">
        <v>7</v>
      </c>
      <c r="T162" s="3" t="s">
        <v>7</v>
      </c>
      <c r="U162" s="2">
        <v>0</v>
      </c>
      <c r="V162" s="2">
        <v>0</v>
      </c>
      <c r="W162" s="2">
        <v>85000</v>
      </c>
      <c r="X162" s="3" t="s">
        <v>229</v>
      </c>
      <c r="Y162" s="2"/>
      <c r="Z162" s="3"/>
      <c r="AA162" s="3"/>
      <c r="AB162" s="7" t="s">
        <v>680</v>
      </c>
      <c r="AC162" s="3" t="s">
        <v>297</v>
      </c>
      <c r="AD162" s="3" t="s">
        <v>298</v>
      </c>
      <c r="AE162" s="3" t="s">
        <v>299</v>
      </c>
      <c r="AF162" s="3" t="s">
        <v>198</v>
      </c>
      <c r="AG162" s="4"/>
      <c r="AH162" s="3"/>
      <c r="AI162" s="4"/>
      <c r="AJ1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 s="8">
        <f>IF(#REF!=MAX(#REF!),"New","Old")</f>
      </c>
      <c r="AL162" s="3"/>
      <c r="AM162" s="9">
        <f>IF(OR(#REF!="",#REF!=0),"",IF(#REF!&lt;12000,"&lt;12k",IF(AND(#REF!&gt;=12000,#REF!&lt;24000),"12k to 24k",IF(AND(#REF!&gt;=24000,#REF!&lt;=36000),"24k to 36k",IF(#REF!&gt;36000,"&gt;36k","")))))</f>
      </c>
    </row>
    <row x14ac:dyDescent="0.25" r="163" customHeight="1" ht="18.75">
      <c r="A163" s="1">
        <v>1646375</v>
      </c>
      <c r="B163" s="2">
        <v>11309242</v>
      </c>
      <c r="C163" s="3" t="s">
        <v>0</v>
      </c>
      <c r="D163" s="3" t="s">
        <v>86</v>
      </c>
      <c r="E163" s="2">
        <v>2020</v>
      </c>
      <c r="F163" s="4">
        <v>43854</v>
      </c>
      <c r="G163" s="3" t="s">
        <v>2</v>
      </c>
      <c r="H163" s="4">
        <v>43875</v>
      </c>
      <c r="I163" s="4">
        <f>_xlfn.XLOOKUP(#REF!,[1]!Backup_F8_Previous_Wave[ODINO],[1]!Backup_F8_Previous_Wave[Production Date],"")</f>
      </c>
      <c r="J163" s="10">
        <f>_xlfn.XLOOKUP(#REF!,[1]!Backup_F8_Previous_Wave[ODINO],[1]!Backup_F8_Previous_Wave[Wave Date],"")</f>
      </c>
      <c r="K163" s="6">
        <f>_xlfn.XLOOKUP(#REF!,[1]!Backup_F8_Previous_Wave[ODINO],[1]!Backup_F8_Previous_Wave[Full VIN],"")</f>
      </c>
      <c r="L163" s="3" t="s">
        <v>681</v>
      </c>
      <c r="M163" s="3" t="s">
        <v>4</v>
      </c>
      <c r="N163" s="3" t="s">
        <v>682</v>
      </c>
      <c r="O163" s="3" t="s">
        <v>683</v>
      </c>
      <c r="P163" s="6">
        <f>_xlfn.XLOOKUP(#REF!,[1]!Table2[BINNING],[1]!Table2[VFG],"")</f>
      </c>
      <c r="Q163" s="6">
        <f>IF(ISNUMBER(FIND("|",#REF!,1)),LEFT(#REF!,FIND("|",#REF!,1)-2),#REF!)</f>
      </c>
      <c r="R163" s="6">
        <f>IF(ISNUMBER(FIND("|",#REF!,1)),RIGHT(#REF!,LEN(#REF!)-FIND("|",#REF!,1)-1),"")</f>
      </c>
      <c r="S163" s="3" t="s">
        <v>7</v>
      </c>
      <c r="T163" s="3" t="s">
        <v>7</v>
      </c>
      <c r="U163" s="2">
        <v>0</v>
      </c>
      <c r="V163" s="2">
        <v>0</v>
      </c>
      <c r="W163" s="2">
        <v>100000</v>
      </c>
      <c r="X163" s="3" t="s">
        <v>253</v>
      </c>
      <c r="Y163" s="2"/>
      <c r="Z163" s="3"/>
      <c r="AA163" s="3"/>
      <c r="AB163" s="7" t="s">
        <v>684</v>
      </c>
      <c r="AC163" s="3" t="s">
        <v>685</v>
      </c>
      <c r="AD163" s="3" t="s">
        <v>93</v>
      </c>
      <c r="AE163" s="3" t="s">
        <v>94</v>
      </c>
      <c r="AF163" s="3" t="s">
        <v>95</v>
      </c>
      <c r="AG163" s="4"/>
      <c r="AH163" s="3"/>
      <c r="AI163" s="4"/>
      <c r="AJ1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 s="8">
        <f>IF(#REF!=MAX(#REF!),"New","Old")</f>
      </c>
      <c r="AL163" s="3"/>
      <c r="AM163" s="9">
        <f>IF(OR(#REF!="",#REF!=0),"",IF(#REF!&lt;12000,"&lt;12k",IF(AND(#REF!&gt;=12000,#REF!&lt;24000),"12k to 24k",IF(AND(#REF!&gt;=24000,#REF!&lt;=36000),"24k to 36k",IF(#REF!&gt;36000,"&gt;36k","")))))</f>
      </c>
    </row>
    <row x14ac:dyDescent="0.25" r="164" customHeight="1" ht="18.75">
      <c r="A164" s="1">
        <v>1646415</v>
      </c>
      <c r="B164" s="2">
        <v>11309276</v>
      </c>
      <c r="C164" s="3" t="s">
        <v>0</v>
      </c>
      <c r="D164" s="3" t="s">
        <v>448</v>
      </c>
      <c r="E164" s="2">
        <v>2014</v>
      </c>
      <c r="F164" s="4">
        <v>43875</v>
      </c>
      <c r="G164" s="3" t="s">
        <v>2</v>
      </c>
      <c r="H164" s="4">
        <v>43875</v>
      </c>
      <c r="I164" s="4">
        <f>_xlfn.XLOOKUP(#REF!,[1]!Backup_F8_Previous_Wave[ODINO],[1]!Backup_F8_Previous_Wave[Production Date],"")</f>
      </c>
      <c r="J164" s="10">
        <f>_xlfn.XLOOKUP(#REF!,[1]!Backup_F8_Previous_Wave[ODINO],[1]!Backup_F8_Previous_Wave[Wave Date],"")</f>
      </c>
      <c r="K164" s="6">
        <f>_xlfn.XLOOKUP(#REF!,[1]!Backup_F8_Previous_Wave[ODINO],[1]!Backup_F8_Previous_Wave[Full VIN],"")</f>
      </c>
      <c r="L164" s="3" t="s">
        <v>686</v>
      </c>
      <c r="M164" s="3" t="s">
        <v>4</v>
      </c>
      <c r="N164" s="3" t="s">
        <v>687</v>
      </c>
      <c r="O164" s="3" t="s">
        <v>6</v>
      </c>
      <c r="P164" s="6">
        <f>_xlfn.XLOOKUP(#REF!,[1]!Table2[BINNING],[1]!Table2[VFG],"")</f>
      </c>
      <c r="Q164" s="6">
        <f>IF(ISNUMBER(FIND("|",#REF!,1)),LEFT(#REF!,FIND("|",#REF!,1)-2),#REF!)</f>
      </c>
      <c r="R164" s="6">
        <f>IF(ISNUMBER(FIND("|",#REF!,1)),RIGHT(#REF!,LEN(#REF!)-FIND("|",#REF!,1)-1),"")</f>
      </c>
      <c r="S164" s="3" t="s">
        <v>7</v>
      </c>
      <c r="T164" s="3" t="s">
        <v>7</v>
      </c>
      <c r="U164" s="2">
        <v>0</v>
      </c>
      <c r="V164" s="2">
        <v>0</v>
      </c>
      <c r="W164" s="2">
        <v>85000</v>
      </c>
      <c r="X164" s="3" t="s">
        <v>139</v>
      </c>
      <c r="Y164" s="2">
        <v>0</v>
      </c>
      <c r="Z164" s="3"/>
      <c r="AA164" s="3"/>
      <c r="AB164" s="7" t="s">
        <v>688</v>
      </c>
      <c r="AC164" s="3" t="s">
        <v>452</v>
      </c>
      <c r="AD164" s="3" t="s">
        <v>453</v>
      </c>
      <c r="AE164" s="3" t="s">
        <v>454</v>
      </c>
      <c r="AF164" s="3" t="s">
        <v>45</v>
      </c>
      <c r="AG164" s="4"/>
      <c r="AH164" s="3"/>
      <c r="AI164" s="4"/>
      <c r="AJ1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 s="8">
        <f>IF(#REF!=MAX(#REF!),"New","Old")</f>
      </c>
      <c r="AL164" s="3"/>
      <c r="AM164" s="9">
        <f>IF(OR(#REF!="",#REF!=0),"",IF(#REF!&lt;12000,"&lt;12k",IF(AND(#REF!&gt;=12000,#REF!&lt;24000),"12k to 24k",IF(AND(#REF!&gt;=24000,#REF!&lt;=36000),"24k to 36k",IF(#REF!&gt;36000,"&gt;36k","")))))</f>
      </c>
    </row>
    <row x14ac:dyDescent="0.25" r="165" customHeight="1" ht="18.75">
      <c r="A165" s="1">
        <v>1646422</v>
      </c>
      <c r="B165" s="2">
        <v>11309282</v>
      </c>
      <c r="C165" s="3" t="s">
        <v>0</v>
      </c>
      <c r="D165" s="3" t="s">
        <v>96</v>
      </c>
      <c r="E165" s="2">
        <v>2011</v>
      </c>
      <c r="F165" s="4">
        <v>43770</v>
      </c>
      <c r="G165" s="3" t="s">
        <v>14</v>
      </c>
      <c r="H165" s="4">
        <v>43875</v>
      </c>
      <c r="I165" s="4">
        <f>_xlfn.XLOOKUP(#REF!,[1]!Backup_F8_Previous_Wave[ODINO],[1]!Backup_F8_Previous_Wave[Production Date],"")</f>
      </c>
      <c r="J165" s="10">
        <f>_xlfn.XLOOKUP(#REF!,[1]!Backup_F8_Previous_Wave[ODINO],[1]!Backup_F8_Previous_Wave[Wave Date],"")</f>
      </c>
      <c r="K165" s="6">
        <f>_xlfn.XLOOKUP(#REF!,[1]!Backup_F8_Previous_Wave[ODINO],[1]!Backup_F8_Previous_Wave[Full VIN],"")</f>
      </c>
      <c r="L165" s="3" t="s">
        <v>689</v>
      </c>
      <c r="M165" s="3" t="s">
        <v>4</v>
      </c>
      <c r="N165" s="3" t="s">
        <v>690</v>
      </c>
      <c r="O165" s="3" t="s">
        <v>62</v>
      </c>
      <c r="P165" s="6">
        <f>_xlfn.XLOOKUP(#REF!,[1]!Table2[BINNING],[1]!Table2[VFG],"")</f>
      </c>
      <c r="Q165" s="6">
        <f>IF(ISNUMBER(FIND("|",#REF!,1)),LEFT(#REF!,FIND("|",#REF!,1)-2),#REF!)</f>
      </c>
      <c r="R165" s="6">
        <f>IF(ISNUMBER(FIND("|",#REF!,1)),RIGHT(#REF!,LEN(#REF!)-FIND("|",#REF!,1)-1),"")</f>
      </c>
      <c r="S165" s="3" t="s">
        <v>7</v>
      </c>
      <c r="T165" s="3" t="s">
        <v>7</v>
      </c>
      <c r="U165" s="2">
        <v>0</v>
      </c>
      <c r="V165" s="2">
        <v>0</v>
      </c>
      <c r="W165" s="2"/>
      <c r="X165" s="3" t="s">
        <v>691</v>
      </c>
      <c r="Y165" s="2"/>
      <c r="Z165" s="3"/>
      <c r="AA165" s="3"/>
      <c r="AB165" s="7" t="s">
        <v>692</v>
      </c>
      <c r="AC165" s="3" t="s">
        <v>693</v>
      </c>
      <c r="AD165" s="3" t="s">
        <v>543</v>
      </c>
      <c r="AE165" s="3" t="s">
        <v>694</v>
      </c>
      <c r="AF165" s="3" t="s">
        <v>695</v>
      </c>
      <c r="AG165" s="4"/>
      <c r="AH165" s="3"/>
      <c r="AI165" s="4"/>
      <c r="AJ1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 s="8">
        <f>IF(#REF!=MAX(#REF!),"New","Old")</f>
      </c>
      <c r="AL165" s="3"/>
      <c r="AM165" s="9">
        <f>IF(OR(#REF!="",#REF!=0),"",IF(#REF!&lt;12000,"&lt;12k",IF(AND(#REF!&gt;=12000,#REF!&lt;24000),"12k to 24k",IF(AND(#REF!&gt;=24000,#REF!&lt;=36000),"24k to 36k",IF(#REF!&gt;36000,"&gt;36k","")))))</f>
      </c>
    </row>
    <row x14ac:dyDescent="0.25" r="166" customHeight="1" ht="18.75">
      <c r="A166" s="1">
        <v>1646423</v>
      </c>
      <c r="B166" s="2">
        <v>11309283</v>
      </c>
      <c r="C166" s="3" t="s">
        <v>0</v>
      </c>
      <c r="D166" s="3" t="s">
        <v>1</v>
      </c>
      <c r="E166" s="2">
        <v>2016</v>
      </c>
      <c r="F166" s="4">
        <v>43875</v>
      </c>
      <c r="G166" s="3" t="s">
        <v>2</v>
      </c>
      <c r="H166" s="4">
        <v>43875</v>
      </c>
      <c r="I166" s="4"/>
      <c r="J166" s="10">
        <f>_xlfn.XLOOKUP(#REF!,[1]!Backup_F8_Previous_Wave[ODINO],[1]!Backup_F8_Previous_Wave[Wave Date],"")</f>
      </c>
      <c r="K166" s="3"/>
      <c r="L166" s="3" t="s">
        <v>696</v>
      </c>
      <c r="M166" s="3" t="s">
        <v>4</v>
      </c>
      <c r="N166" s="3" t="s">
        <v>697</v>
      </c>
      <c r="O166" s="3" t="s">
        <v>31</v>
      </c>
      <c r="P166" s="6">
        <f>_xlfn.XLOOKUP(#REF!,[1]!Table2[BINNING],[1]!Table2[VFG],"")</f>
      </c>
      <c r="Q166" s="6">
        <f>IF(ISNUMBER(FIND("|",#REF!,1)),LEFT(#REF!,FIND("|",#REF!,1)-2),#REF!)</f>
      </c>
      <c r="R166" s="6">
        <f>IF(ISNUMBER(FIND("|",#REF!,1)),RIGHT(#REF!,LEN(#REF!)-FIND("|",#REF!,1)-1),"")</f>
      </c>
      <c r="S166" s="3" t="s">
        <v>7</v>
      </c>
      <c r="T166" s="3" t="s">
        <v>7</v>
      </c>
      <c r="U166" s="2">
        <v>0</v>
      </c>
      <c r="V166" s="2">
        <v>0</v>
      </c>
      <c r="W166" s="2">
        <v>39000</v>
      </c>
      <c r="X166" s="3" t="s">
        <v>358</v>
      </c>
      <c r="Y166" s="2">
        <v>40</v>
      </c>
      <c r="Z166" s="3"/>
      <c r="AA166" s="3"/>
      <c r="AB166" s="7" t="s">
        <v>698</v>
      </c>
      <c r="AC166" s="3" t="s">
        <v>44</v>
      </c>
      <c r="AD166" s="3" t="s">
        <v>44</v>
      </c>
      <c r="AE166" s="3" t="s">
        <v>44</v>
      </c>
      <c r="AF166" s="3" t="s">
        <v>13</v>
      </c>
      <c r="AG166" s="4"/>
      <c r="AH166" s="3"/>
      <c r="AI166" s="4"/>
      <c r="AJ1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 s="8">
        <f>IF(#REF!=MAX(#REF!),"New","Old")</f>
      </c>
      <c r="AL166" s="3"/>
      <c r="AM166" s="9">
        <f>IF(OR(#REF!="",#REF!=0),"",IF(#REF!&lt;12000,"&lt;12k",IF(AND(#REF!&gt;=12000,#REF!&lt;24000),"12k to 24k",IF(AND(#REF!&gt;=24000,#REF!&lt;=36000),"24k to 36k",IF(#REF!&gt;36000,"&gt;36k","")))))</f>
      </c>
    </row>
    <row x14ac:dyDescent="0.25" r="167" customHeight="1" ht="18.75">
      <c r="A167" s="1">
        <v>1646498</v>
      </c>
      <c r="B167" s="2">
        <v>11309327</v>
      </c>
      <c r="C167" s="3" t="s">
        <v>0</v>
      </c>
      <c r="D167" s="3" t="s">
        <v>1</v>
      </c>
      <c r="E167" s="2">
        <v>2016</v>
      </c>
      <c r="F167" s="4">
        <v>43837</v>
      </c>
      <c r="G167" s="3" t="s">
        <v>2</v>
      </c>
      <c r="H167" s="4">
        <v>43876</v>
      </c>
      <c r="I167" s="4">
        <f>_xlfn.XLOOKUP(#REF!,[1]!Backup_F8_Previous_Wave[ODINO],[1]!Backup_F8_Previous_Wave[Production Date],"")</f>
      </c>
      <c r="J167" s="10">
        <f>_xlfn.XLOOKUP(#REF!,[1]!Backup_F8_Previous_Wave[ODINO],[1]!Backup_F8_Previous_Wave[Wave Date],"")</f>
      </c>
      <c r="K167" s="6">
        <f>_xlfn.XLOOKUP(#REF!,[1]!Backup_F8_Previous_Wave[ODINO],[1]!Backup_F8_Previous_Wave[Full VIN],"")</f>
      </c>
      <c r="L167" s="3" t="s">
        <v>699</v>
      </c>
      <c r="M167" s="3" t="s">
        <v>4</v>
      </c>
      <c r="N167" s="3" t="s">
        <v>700</v>
      </c>
      <c r="O167" s="3" t="s">
        <v>49</v>
      </c>
      <c r="P167" s="6">
        <f>_xlfn.XLOOKUP(#REF!,[1]!Table2[BINNING],[1]!Table2[VFG],"")</f>
      </c>
      <c r="Q167" s="6">
        <f>IF(ISNUMBER(FIND("|",#REF!,1)),LEFT(#REF!,FIND("|",#REF!,1)-2),#REF!)</f>
      </c>
      <c r="R167" s="6">
        <f>IF(ISNUMBER(FIND("|",#REF!,1)),RIGHT(#REF!,LEN(#REF!)-FIND("|",#REF!,1)-1),"")</f>
      </c>
      <c r="S167" s="3" t="s">
        <v>7</v>
      </c>
      <c r="T167" s="3" t="s">
        <v>7</v>
      </c>
      <c r="U167" s="2">
        <v>0</v>
      </c>
      <c r="V167" s="2">
        <v>0</v>
      </c>
      <c r="W167" s="2">
        <v>25500</v>
      </c>
      <c r="X167" s="3" t="s">
        <v>32</v>
      </c>
      <c r="Y167" s="2">
        <v>0</v>
      </c>
      <c r="Z167" s="3"/>
      <c r="AA167" s="3"/>
      <c r="AB167" s="7" t="s">
        <v>701</v>
      </c>
      <c r="AC167" s="3" t="s">
        <v>20</v>
      </c>
      <c r="AD167" s="3" t="s">
        <v>11</v>
      </c>
      <c r="AE167" s="3" t="s">
        <v>21</v>
      </c>
      <c r="AF167" s="3" t="s">
        <v>13</v>
      </c>
      <c r="AG167" s="4"/>
      <c r="AH167" s="3"/>
      <c r="AI167" s="4"/>
      <c r="AJ1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 s="8">
        <f>IF(#REF!=MAX(#REF!),"New","Old")</f>
      </c>
      <c r="AL167" s="3"/>
      <c r="AM167" s="9">
        <f>IF(OR(#REF!="",#REF!=0),"",IF(#REF!&lt;12000,"&lt;12k",IF(AND(#REF!&gt;=12000,#REF!&lt;24000),"12k to 24k",IF(AND(#REF!&gt;=24000,#REF!&lt;=36000),"24k to 36k",IF(#REF!&gt;36000,"&gt;36k","")))))</f>
      </c>
    </row>
    <row x14ac:dyDescent="0.25" r="168" customHeight="1" ht="18.75">
      <c r="A168" s="1">
        <v>1646552</v>
      </c>
      <c r="B168" s="2">
        <v>11309376</v>
      </c>
      <c r="C168" s="3" t="s">
        <v>0</v>
      </c>
      <c r="D168" s="3" t="s">
        <v>1</v>
      </c>
      <c r="E168" s="2">
        <v>2018</v>
      </c>
      <c r="F168" s="4">
        <v>43876</v>
      </c>
      <c r="G168" s="3" t="s">
        <v>2</v>
      </c>
      <c r="H168" s="4">
        <v>43876</v>
      </c>
      <c r="I168" s="4">
        <f>_xlfn.XLOOKUP(#REF!,[1]!Backup_F8_Previous_Wave[ODINO],[1]!Backup_F8_Previous_Wave[Production Date],"")</f>
      </c>
      <c r="J168" s="10">
        <f>_xlfn.XLOOKUP(#REF!,[1]!Backup_F8_Previous_Wave[ODINO],[1]!Backup_F8_Previous_Wave[Wave Date],"")</f>
      </c>
      <c r="K168" s="6">
        <f>_xlfn.XLOOKUP(#REF!,[1]!Backup_F8_Previous_Wave[ODINO],[1]!Backup_F8_Previous_Wave[Full VIN],"")</f>
      </c>
      <c r="L168" s="3" t="s">
        <v>702</v>
      </c>
      <c r="M168" s="3" t="s">
        <v>4</v>
      </c>
      <c r="N168" s="3" t="s">
        <v>703</v>
      </c>
      <c r="O168" s="3" t="s">
        <v>49</v>
      </c>
      <c r="P168" s="6">
        <f>_xlfn.XLOOKUP(#REF!,[1]!Table2[BINNING],[1]!Table2[VFG],"")</f>
      </c>
      <c r="Q168" s="6">
        <f>IF(ISNUMBER(FIND("|",#REF!,1)),LEFT(#REF!,FIND("|",#REF!,1)-2),#REF!)</f>
      </c>
      <c r="R168" s="6">
        <f>IF(ISNUMBER(FIND("|",#REF!,1)),RIGHT(#REF!,LEN(#REF!)-FIND("|",#REF!,1)-1),"")</f>
      </c>
      <c r="S168" s="3" t="s">
        <v>7</v>
      </c>
      <c r="T168" s="3" t="s">
        <v>7</v>
      </c>
      <c r="U168" s="2">
        <v>0</v>
      </c>
      <c r="V168" s="2">
        <v>0</v>
      </c>
      <c r="W168" s="2">
        <v>36000</v>
      </c>
      <c r="X168" s="3" t="s">
        <v>32</v>
      </c>
      <c r="Y168" s="2">
        <v>0</v>
      </c>
      <c r="Z168" s="3"/>
      <c r="AA168" s="3"/>
      <c r="AB168" s="7" t="s">
        <v>704</v>
      </c>
      <c r="AC168" s="3" t="s">
        <v>20</v>
      </c>
      <c r="AD168" s="3" t="s">
        <v>11</v>
      </c>
      <c r="AE168" s="3" t="s">
        <v>21</v>
      </c>
      <c r="AF168" s="3" t="s">
        <v>13</v>
      </c>
      <c r="AG168" s="4"/>
      <c r="AH168" s="3"/>
      <c r="AI168" s="4"/>
      <c r="AJ1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 s="8">
        <f>IF(#REF!=MAX(#REF!),"New","Old")</f>
      </c>
      <c r="AL168" s="3"/>
      <c r="AM168" s="9">
        <f>IF(OR(#REF!="",#REF!=0),"",IF(#REF!&lt;12000,"&lt;12k",IF(AND(#REF!&gt;=12000,#REF!&lt;24000),"12k to 24k",IF(AND(#REF!&gt;=24000,#REF!&lt;=36000),"24k to 36k",IF(#REF!&gt;36000,"&gt;36k","")))))</f>
      </c>
    </row>
    <row x14ac:dyDescent="0.25" r="169" customHeight="1" ht="18.75">
      <c r="A169" s="1">
        <v>1646617</v>
      </c>
      <c r="B169" s="2">
        <v>11309415</v>
      </c>
      <c r="C169" s="3" t="s">
        <v>0</v>
      </c>
      <c r="D169" s="3" t="s">
        <v>59</v>
      </c>
      <c r="E169" s="2">
        <v>2013</v>
      </c>
      <c r="F169" s="4">
        <v>43876</v>
      </c>
      <c r="G169" s="3" t="s">
        <v>2</v>
      </c>
      <c r="H169" s="4">
        <v>43876</v>
      </c>
      <c r="I169" s="4">
        <f>_xlfn.XLOOKUP(#REF!,[1]!Backup_F8_Previous_Wave[ODINO],[1]!Backup_F8_Previous_Wave[Production Date],"")</f>
      </c>
      <c r="J169" s="10">
        <f>_xlfn.XLOOKUP(#REF!,[1]!Backup_F8_Previous_Wave[ODINO],[1]!Backup_F8_Previous_Wave[Wave Date],"")</f>
      </c>
      <c r="K169" s="6">
        <f>_xlfn.XLOOKUP(#REF!,[1]!Backup_F8_Previous_Wave[ODINO],[1]!Backup_F8_Previous_Wave[Full VIN],"")</f>
      </c>
      <c r="L169" s="3" t="s">
        <v>705</v>
      </c>
      <c r="M169" s="3" t="s">
        <v>4</v>
      </c>
      <c r="N169" s="3" t="s">
        <v>706</v>
      </c>
      <c r="O169" s="3" t="s">
        <v>31</v>
      </c>
      <c r="P169" s="6">
        <f>_xlfn.XLOOKUP(#REF!,[1]!Table2[BINNING],[1]!Table2[VFG],"")</f>
      </c>
      <c r="Q169" s="6">
        <f>IF(ISNUMBER(FIND("|",#REF!,1)),LEFT(#REF!,FIND("|",#REF!,1)-2),#REF!)</f>
      </c>
      <c r="R169" s="6">
        <f>IF(ISNUMBER(FIND("|",#REF!,1)),RIGHT(#REF!,LEN(#REF!)-FIND("|",#REF!,1)-1),"")</f>
      </c>
      <c r="S169" s="3" t="s">
        <v>7</v>
      </c>
      <c r="T169" s="3" t="s">
        <v>7</v>
      </c>
      <c r="U169" s="2">
        <v>0</v>
      </c>
      <c r="V169" s="2">
        <v>0</v>
      </c>
      <c r="W169" s="2">
        <v>150000</v>
      </c>
      <c r="X169" s="3" t="s">
        <v>657</v>
      </c>
      <c r="Y169" s="2">
        <v>70</v>
      </c>
      <c r="Z169" s="3"/>
      <c r="AA169" s="3"/>
      <c r="AB169" s="7" t="s">
        <v>707</v>
      </c>
      <c r="AC169" s="3" t="s">
        <v>65</v>
      </c>
      <c r="AD169" s="3" t="s">
        <v>66</v>
      </c>
      <c r="AE169" s="3" t="s">
        <v>67</v>
      </c>
      <c r="AF169" s="3" t="s">
        <v>68</v>
      </c>
      <c r="AG169" s="4"/>
      <c r="AH169" s="3"/>
      <c r="AI169" s="4"/>
      <c r="AJ1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 s="8">
        <f>IF(#REF!=MAX(#REF!),"New","Old")</f>
      </c>
      <c r="AL169" s="3"/>
      <c r="AM169" s="9">
        <f>IF(OR(#REF!="",#REF!=0),"",IF(#REF!&lt;12000,"&lt;12k",IF(AND(#REF!&gt;=12000,#REF!&lt;24000),"12k to 24k",IF(AND(#REF!&gt;=24000,#REF!&lt;=36000),"24k to 36k",IF(#REF!&gt;36000,"&gt;36k","")))))</f>
      </c>
    </row>
    <row x14ac:dyDescent="0.25" r="170" customHeight="1" ht="18.75">
      <c r="A170" s="1">
        <v>1646649</v>
      </c>
      <c r="B170" s="2">
        <v>11309434</v>
      </c>
      <c r="C170" s="3" t="s">
        <v>0</v>
      </c>
      <c r="D170" s="3" t="s">
        <v>647</v>
      </c>
      <c r="E170" s="2">
        <v>2018</v>
      </c>
      <c r="F170" s="4">
        <v>43876</v>
      </c>
      <c r="G170" s="3" t="s">
        <v>2</v>
      </c>
      <c r="H170" s="4">
        <v>43876</v>
      </c>
      <c r="I170" s="4">
        <f>_xlfn.XLOOKUP(#REF!,[1]!Backup_F8_Previous_Wave[ODINO],[1]!Backup_F8_Previous_Wave[Production Date],"")</f>
      </c>
      <c r="J170" s="10">
        <f>_xlfn.XLOOKUP(#REF!,[1]!Backup_F8_Previous_Wave[ODINO],[1]!Backup_F8_Previous_Wave[Wave Date],"")</f>
      </c>
      <c r="K170" s="6">
        <f>_xlfn.XLOOKUP(#REF!,[1]!Backup_F8_Previous_Wave[ODINO],[1]!Backup_F8_Previous_Wave[Full VIN],"")</f>
      </c>
      <c r="L170" s="3" t="s">
        <v>708</v>
      </c>
      <c r="M170" s="3" t="s">
        <v>4</v>
      </c>
      <c r="N170" s="3" t="s">
        <v>709</v>
      </c>
      <c r="O170" s="3" t="s">
        <v>710</v>
      </c>
      <c r="P170" s="6">
        <f>_xlfn.XLOOKUP(#REF!,[1]!Table2[BINNING],[1]!Table2[VFG],"")</f>
      </c>
      <c r="Q170" s="6">
        <f>IF(ISNUMBER(FIND("|",#REF!,1)),LEFT(#REF!,FIND("|",#REF!,1)-2),#REF!)</f>
      </c>
      <c r="R170" s="6">
        <f>IF(ISNUMBER(FIND("|",#REF!,1)),RIGHT(#REF!,LEN(#REF!)-FIND("|",#REF!,1)-1),"")</f>
      </c>
      <c r="S170" s="3" t="s">
        <v>7</v>
      </c>
      <c r="T170" s="3" t="s">
        <v>7</v>
      </c>
      <c r="U170" s="2">
        <v>0</v>
      </c>
      <c r="V170" s="2">
        <v>0</v>
      </c>
      <c r="W170" s="2">
        <v>46500</v>
      </c>
      <c r="X170" s="3" t="s">
        <v>72</v>
      </c>
      <c r="Y170" s="2"/>
      <c r="Z170" s="3"/>
      <c r="AA170" s="3"/>
      <c r="AB170" s="7" t="s">
        <v>711</v>
      </c>
      <c r="AC170" s="3" t="s">
        <v>652</v>
      </c>
      <c r="AD170" s="3" t="s">
        <v>653</v>
      </c>
      <c r="AE170" s="3" t="s">
        <v>654</v>
      </c>
      <c r="AF170" s="3" t="s">
        <v>102</v>
      </c>
      <c r="AG170" s="4"/>
      <c r="AH170" s="3"/>
      <c r="AI170" s="4"/>
      <c r="AJ1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 s="8">
        <f>IF(#REF!=MAX(#REF!),"New","Old")</f>
      </c>
      <c r="AL170" s="3"/>
      <c r="AM170" s="9">
        <f>IF(OR(#REF!="",#REF!=0),"",IF(#REF!&lt;12000,"&lt;12k",IF(AND(#REF!&gt;=12000,#REF!&lt;24000),"12k to 24k",IF(AND(#REF!&gt;=24000,#REF!&lt;=36000),"24k to 36k",IF(#REF!&gt;36000,"&gt;36k","")))))</f>
      </c>
    </row>
    <row x14ac:dyDescent="0.25" r="171" customHeight="1" ht="18.75">
      <c r="A171" s="1">
        <v>1646776</v>
      </c>
      <c r="B171" s="2">
        <v>11309515</v>
      </c>
      <c r="C171" s="3" t="s">
        <v>0</v>
      </c>
      <c r="D171" s="3" t="s">
        <v>69</v>
      </c>
      <c r="E171" s="2">
        <v>2012</v>
      </c>
      <c r="F171" s="4">
        <v>43875</v>
      </c>
      <c r="G171" s="3" t="s">
        <v>2</v>
      </c>
      <c r="H171" s="4">
        <v>43877</v>
      </c>
      <c r="I171" s="4">
        <f>_xlfn.XLOOKUP(#REF!,[1]!Backup_F8_Previous_Wave[ODINO],[1]!Backup_F8_Previous_Wave[Production Date],"")</f>
      </c>
      <c r="J171" s="10">
        <f>_xlfn.XLOOKUP(#REF!,[1]!Backup_F8_Previous_Wave[ODINO],[1]!Backup_F8_Previous_Wave[Wave Date],"")</f>
      </c>
      <c r="K171" s="6">
        <f>_xlfn.XLOOKUP(#REF!,[1]!Backup_F8_Previous_Wave[ODINO],[1]!Backup_F8_Previous_Wave[Full VIN],"")</f>
      </c>
      <c r="L171" s="3" t="s">
        <v>712</v>
      </c>
      <c r="M171" s="3" t="s">
        <v>4</v>
      </c>
      <c r="N171" s="3" t="s">
        <v>713</v>
      </c>
      <c r="O171" s="3" t="s">
        <v>62</v>
      </c>
      <c r="P171" s="6">
        <f>_xlfn.XLOOKUP(#REF!,[1]!Table2[BINNING],[1]!Table2[VFG],"")</f>
      </c>
      <c r="Q171" s="6">
        <f>IF(ISNUMBER(FIND("|",#REF!,1)),LEFT(#REF!,FIND("|",#REF!,1)-2),#REF!)</f>
      </c>
      <c r="R171" s="6">
        <f>IF(ISNUMBER(FIND("|",#REF!,1)),RIGHT(#REF!,LEN(#REF!)-FIND("|",#REF!,1)-1),"")</f>
      </c>
      <c r="S171" s="3" t="s">
        <v>7</v>
      </c>
      <c r="T171" s="3" t="s">
        <v>7</v>
      </c>
      <c r="U171" s="2">
        <v>0</v>
      </c>
      <c r="V171" s="2">
        <v>0</v>
      </c>
      <c r="W171" s="2">
        <v>75000</v>
      </c>
      <c r="X171" s="3" t="s">
        <v>139</v>
      </c>
      <c r="Y171" s="2"/>
      <c r="Z171" s="3"/>
      <c r="AA171" s="3"/>
      <c r="AB171" s="7" t="s">
        <v>714</v>
      </c>
      <c r="AC171" s="3" t="s">
        <v>74</v>
      </c>
      <c r="AD171" s="3" t="s">
        <v>75</v>
      </c>
      <c r="AE171" s="3" t="s">
        <v>76</v>
      </c>
      <c r="AF171" s="3" t="s">
        <v>77</v>
      </c>
      <c r="AG171" s="4"/>
      <c r="AH171" s="3"/>
      <c r="AI171" s="4"/>
      <c r="AJ1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 s="8">
        <f>IF(#REF!=MAX(#REF!),"New","Old")</f>
      </c>
      <c r="AL171" s="3"/>
      <c r="AM171" s="9">
        <f>IF(OR(#REF!="",#REF!=0),"",IF(#REF!&lt;12000,"&lt;12k",IF(AND(#REF!&gt;=12000,#REF!&lt;24000),"12k to 24k",IF(AND(#REF!&gt;=24000,#REF!&lt;=36000),"24k to 36k",IF(#REF!&gt;36000,"&gt;36k","")))))</f>
      </c>
    </row>
    <row x14ac:dyDescent="0.25" r="172" customHeight="1" ht="18.75">
      <c r="A172" s="1">
        <v>1646843</v>
      </c>
      <c r="B172" s="2">
        <v>11309567</v>
      </c>
      <c r="C172" s="3" t="s">
        <v>0</v>
      </c>
      <c r="D172" s="3" t="s">
        <v>38</v>
      </c>
      <c r="E172" s="2">
        <v>2013</v>
      </c>
      <c r="F172" s="4">
        <v>43132</v>
      </c>
      <c r="G172" s="3" t="s">
        <v>2</v>
      </c>
      <c r="H172" s="4">
        <v>43877</v>
      </c>
      <c r="I172" s="4">
        <f>_xlfn.XLOOKUP(#REF!,[1]!Backup_F8_Previous_Wave[ODINO],[1]!Backup_F8_Previous_Wave[Production Date],"")</f>
      </c>
      <c r="J172" s="10">
        <f>_xlfn.XLOOKUP(#REF!,[1]!Backup_F8_Previous_Wave[ODINO],[1]!Backup_F8_Previous_Wave[Wave Date],"")</f>
      </c>
      <c r="K172" s="6">
        <f>_xlfn.XLOOKUP(#REF!,[1]!Backup_F8_Previous_Wave[ODINO],[1]!Backup_F8_Previous_Wave[Full VIN],"")</f>
      </c>
      <c r="L172" s="3" t="s">
        <v>445</v>
      </c>
      <c r="M172" s="3" t="s">
        <v>4</v>
      </c>
      <c r="N172" s="3" t="s">
        <v>715</v>
      </c>
      <c r="O172" s="3" t="s">
        <v>144</v>
      </c>
      <c r="P172" s="6">
        <f>_xlfn.XLOOKUP(#REF!,[1]!Table2[BINNING],[1]!Table2[VFG],"")</f>
      </c>
      <c r="Q172" s="6">
        <f>IF(ISNUMBER(FIND("|",#REF!,1)),LEFT(#REF!,FIND("|",#REF!,1)-2),#REF!)</f>
      </c>
      <c r="R172" s="6">
        <f>IF(ISNUMBER(FIND("|",#REF!,1)),RIGHT(#REF!,LEN(#REF!)-FIND("|",#REF!,1)-1),"")</f>
      </c>
      <c r="S172" s="3" t="s">
        <v>7</v>
      </c>
      <c r="T172" s="3" t="s">
        <v>7</v>
      </c>
      <c r="U172" s="2">
        <v>0</v>
      </c>
      <c r="V172" s="2">
        <v>0</v>
      </c>
      <c r="W172" s="2">
        <v>48000</v>
      </c>
      <c r="X172" s="3" t="s">
        <v>112</v>
      </c>
      <c r="Y172" s="2">
        <v>0</v>
      </c>
      <c r="Z172" s="3"/>
      <c r="AA172" s="3"/>
      <c r="AB172" s="7" t="s">
        <v>716</v>
      </c>
      <c r="AC172" s="3" t="s">
        <v>146</v>
      </c>
      <c r="AD172" s="3" t="s">
        <v>147</v>
      </c>
      <c r="AE172" s="3" t="s">
        <v>148</v>
      </c>
      <c r="AF172" s="3" t="s">
        <v>45</v>
      </c>
      <c r="AG172" s="4"/>
      <c r="AH172" s="3"/>
      <c r="AI172" s="4"/>
      <c r="AJ1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 s="8">
        <f>IF(#REF!=MAX(#REF!),"New","Old")</f>
      </c>
      <c r="AL172" s="3"/>
      <c r="AM172" s="9">
        <f>IF(OR(#REF!="",#REF!=0),"",IF(#REF!&lt;12000,"&lt;12k",IF(AND(#REF!&gt;=12000,#REF!&lt;24000),"12k to 24k",IF(AND(#REF!&gt;=24000,#REF!&lt;=36000),"24k to 36k",IF(#REF!&gt;36000,"&gt;36k","")))))</f>
      </c>
    </row>
    <row x14ac:dyDescent="0.25" r="173" customHeight="1" ht="18.75">
      <c r="A173" s="1">
        <v>1647003</v>
      </c>
      <c r="B173" s="2">
        <v>11309685</v>
      </c>
      <c r="C173" s="3" t="s">
        <v>0</v>
      </c>
      <c r="D173" s="3" t="s">
        <v>86</v>
      </c>
      <c r="E173" s="2">
        <v>2012</v>
      </c>
      <c r="F173" s="4">
        <v>43876</v>
      </c>
      <c r="G173" s="3" t="s">
        <v>2</v>
      </c>
      <c r="H173" s="4">
        <v>43878</v>
      </c>
      <c r="I173" s="4"/>
      <c r="J173" s="10">
        <f>_xlfn.XLOOKUP(#REF!,[1]!Backup_F8_Previous_Wave[ODINO],[1]!Backup_F8_Previous_Wave[Wave Date],"")</f>
      </c>
      <c r="K173" s="6">
        <f>_xlfn.XLOOKUP(#REF!,[1]!Backup_F8_Previous_Wave[ODINO],[1]!Backup_F8_Previous_Wave[Full VIN],"")</f>
      </c>
      <c r="L173" s="3" t="s">
        <v>717</v>
      </c>
      <c r="M173" s="3" t="s">
        <v>4</v>
      </c>
      <c r="N173" s="3" t="s">
        <v>718</v>
      </c>
      <c r="O173" s="3" t="s">
        <v>719</v>
      </c>
      <c r="P173" s="6">
        <f>_xlfn.XLOOKUP(#REF!,[1]!Table2[BINNING],[1]!Table2[VFG],"")</f>
      </c>
      <c r="Q173" s="6">
        <f>IF(ISNUMBER(FIND("|",#REF!,1)),LEFT(#REF!,FIND("|",#REF!,1)-2),#REF!)</f>
      </c>
      <c r="R173" s="6">
        <f>IF(ISNUMBER(FIND("|",#REF!,1)),RIGHT(#REF!,LEN(#REF!)-FIND("|",#REF!,1)-1),"")</f>
      </c>
      <c r="S173" s="3" t="s">
        <v>7</v>
      </c>
      <c r="T173" s="3" t="s">
        <v>7</v>
      </c>
      <c r="U173" s="2">
        <v>0</v>
      </c>
      <c r="V173" s="2">
        <v>0</v>
      </c>
      <c r="W173" s="2">
        <v>125000</v>
      </c>
      <c r="X173" s="3" t="s">
        <v>229</v>
      </c>
      <c r="Y173" s="2">
        <v>1</v>
      </c>
      <c r="Z173" s="3"/>
      <c r="AA173" s="3"/>
      <c r="AB173" s="7" t="s">
        <v>720</v>
      </c>
      <c r="AC173" s="3"/>
      <c r="AD173" s="3"/>
      <c r="AE173" s="3"/>
      <c r="AF173" s="3"/>
      <c r="AG173" s="4"/>
      <c r="AH173" s="3"/>
      <c r="AI173" s="4"/>
      <c r="AJ1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 s="8">
        <f>IF(#REF!=MAX(#REF!),"New","Old")</f>
      </c>
      <c r="AL173" s="3"/>
      <c r="AM173" s="9">
        <f>IF(OR(#REF!="",#REF!=0),"",IF(#REF!&lt;12000,"&lt;12k",IF(AND(#REF!&gt;=12000,#REF!&lt;24000),"12k to 24k",IF(AND(#REF!&gt;=24000,#REF!&lt;=36000),"24k to 36k",IF(#REF!&gt;36000,"&gt;36k","")))))</f>
      </c>
    </row>
    <row x14ac:dyDescent="0.25" r="174" customHeight="1" ht="18.75">
      <c r="A174" s="1">
        <v>1647144</v>
      </c>
      <c r="B174" s="2">
        <v>11309780</v>
      </c>
      <c r="C174" s="3" t="s">
        <v>0</v>
      </c>
      <c r="D174" s="3" t="s">
        <v>86</v>
      </c>
      <c r="E174" s="2">
        <v>2019</v>
      </c>
      <c r="F174" s="4">
        <v>43831</v>
      </c>
      <c r="G174" s="3" t="s">
        <v>2</v>
      </c>
      <c r="H174" s="4">
        <v>43879</v>
      </c>
      <c r="I174" s="4"/>
      <c r="J174" s="10">
        <f>_xlfn.XLOOKUP(#REF!,[1]!Backup_F8_Previous_Wave[ODINO],[1]!Backup_F8_Previous_Wave[Wave Date],"")</f>
      </c>
      <c r="K174" s="3"/>
      <c r="L174" s="3" t="s">
        <v>721</v>
      </c>
      <c r="M174" s="3" t="s">
        <v>4</v>
      </c>
      <c r="N174" s="3" t="s">
        <v>722</v>
      </c>
      <c r="O174" s="3" t="s">
        <v>723</v>
      </c>
      <c r="P174" s="6">
        <f>_xlfn.XLOOKUP(#REF!,[1]!Table2[BINNING],[1]!Table2[VFG],"")</f>
      </c>
      <c r="Q174" s="6">
        <f>IF(ISNUMBER(FIND("|",#REF!,1)),LEFT(#REF!,FIND("|",#REF!,1)-2),#REF!)</f>
      </c>
      <c r="R174" s="6">
        <f>IF(ISNUMBER(FIND("|",#REF!,1)),RIGHT(#REF!,LEN(#REF!)-FIND("|",#REF!,1)-1),"")</f>
      </c>
      <c r="S174" s="3" t="s">
        <v>7</v>
      </c>
      <c r="T174" s="3" t="s">
        <v>7</v>
      </c>
      <c r="U174" s="2">
        <v>0</v>
      </c>
      <c r="V174" s="2">
        <v>0</v>
      </c>
      <c r="W174" s="2">
        <v>8100</v>
      </c>
      <c r="X174" s="3" t="s">
        <v>229</v>
      </c>
      <c r="Y174" s="2">
        <v>55</v>
      </c>
      <c r="Z174" s="3"/>
      <c r="AA174" s="3"/>
      <c r="AB174" s="7" t="s">
        <v>724</v>
      </c>
      <c r="AC174" s="3" t="s">
        <v>44</v>
      </c>
      <c r="AD174" s="3" t="s">
        <v>44</v>
      </c>
      <c r="AE174" s="3" t="s">
        <v>44</v>
      </c>
      <c r="AF174" s="3" t="s">
        <v>95</v>
      </c>
      <c r="AG174" s="4"/>
      <c r="AH174" s="3"/>
      <c r="AI174" s="4"/>
      <c r="AJ1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 s="8">
        <f>IF(#REF!=MAX(#REF!),"New","Old")</f>
      </c>
      <c r="AL174" s="3"/>
      <c r="AM174" s="9">
        <f>IF(OR(#REF!="",#REF!=0),"",IF(#REF!&lt;12000,"&lt;12k",IF(AND(#REF!&gt;=12000,#REF!&lt;24000),"12k to 24k",IF(AND(#REF!&gt;=24000,#REF!&lt;=36000),"24k to 36k",IF(#REF!&gt;36000,"&gt;36k","")))))</f>
      </c>
    </row>
    <row x14ac:dyDescent="0.25" r="175" customHeight="1" ht="18.75">
      <c r="A175" s="1">
        <v>1647220</v>
      </c>
      <c r="B175" s="2">
        <v>11309843</v>
      </c>
      <c r="C175" s="3" t="s">
        <v>0</v>
      </c>
      <c r="D175" s="3" t="s">
        <v>38</v>
      </c>
      <c r="E175" s="2">
        <v>2012</v>
      </c>
      <c r="F175" s="4">
        <v>43824</v>
      </c>
      <c r="G175" s="3" t="s">
        <v>14</v>
      </c>
      <c r="H175" s="4">
        <v>43879</v>
      </c>
      <c r="I175" s="4">
        <f>_xlfn.XLOOKUP(#REF!,[1]!Backup_F8_Previous_Wave[ODINO],[1]!Backup_F8_Previous_Wave[Production Date],"")</f>
      </c>
      <c r="J175" s="10">
        <f>_xlfn.XLOOKUP(#REF!,[1]!Backup_F8_Previous_Wave[ODINO],[1]!Backup_F8_Previous_Wave[Wave Date],"")</f>
      </c>
      <c r="K175" s="6">
        <f>_xlfn.XLOOKUP(#REF!,[1]!Backup_F8_Previous_Wave[ODINO],[1]!Backup_F8_Previous_Wave[Full VIN],"")</f>
      </c>
      <c r="L175" s="3" t="s">
        <v>725</v>
      </c>
      <c r="M175" s="3" t="s">
        <v>4</v>
      </c>
      <c r="N175" s="3" t="s">
        <v>726</v>
      </c>
      <c r="O175" s="3" t="s">
        <v>144</v>
      </c>
      <c r="P175" s="6">
        <f>_xlfn.XLOOKUP(#REF!,[1]!Table2[BINNING],[1]!Table2[VFG],"")</f>
      </c>
      <c r="Q175" s="6">
        <f>IF(ISNUMBER(FIND("|",#REF!,1)),LEFT(#REF!,FIND("|",#REF!,1)-2),#REF!)</f>
      </c>
      <c r="R175" s="6">
        <f>IF(ISNUMBER(FIND("|",#REF!,1)),RIGHT(#REF!,LEN(#REF!)-FIND("|",#REF!,1)-1),"")</f>
      </c>
      <c r="S175" s="3" t="s">
        <v>7</v>
      </c>
      <c r="T175" s="3" t="s">
        <v>7</v>
      </c>
      <c r="U175" s="2">
        <v>0</v>
      </c>
      <c r="V175" s="2">
        <v>0</v>
      </c>
      <c r="W175" s="2">
        <v>148000</v>
      </c>
      <c r="X175" s="3" t="s">
        <v>518</v>
      </c>
      <c r="Y175" s="2">
        <v>60</v>
      </c>
      <c r="Z175" s="3"/>
      <c r="AA175" s="3"/>
      <c r="AB175" s="7" t="s">
        <v>727</v>
      </c>
      <c r="AC175" s="3" t="s">
        <v>146</v>
      </c>
      <c r="AD175" s="3" t="s">
        <v>147</v>
      </c>
      <c r="AE175" s="3" t="s">
        <v>148</v>
      </c>
      <c r="AF175" s="3" t="s">
        <v>45</v>
      </c>
      <c r="AG175" s="4"/>
      <c r="AH175" s="3"/>
      <c r="AI175" s="4"/>
      <c r="AJ1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 s="8">
        <f>IF(#REF!=MAX(#REF!),"New","Old")</f>
      </c>
      <c r="AL175" s="3"/>
      <c r="AM175" s="9">
        <f>IF(OR(#REF!="",#REF!=0),"",IF(#REF!&lt;12000,"&lt;12k",IF(AND(#REF!&gt;=12000,#REF!&lt;24000),"12k to 24k",IF(AND(#REF!&gt;=24000,#REF!&lt;=36000),"24k to 36k",IF(#REF!&gt;36000,"&gt;36k","")))))</f>
      </c>
    </row>
    <row x14ac:dyDescent="0.25" r="176" customHeight="1" ht="18.75">
      <c r="A176" s="1">
        <v>1647349</v>
      </c>
      <c r="B176" s="2">
        <v>11309936</v>
      </c>
      <c r="C176" s="3" t="s">
        <v>0</v>
      </c>
      <c r="D176" s="3" t="s">
        <v>38</v>
      </c>
      <c r="E176" s="2">
        <v>2019</v>
      </c>
      <c r="F176" s="4">
        <v>43800</v>
      </c>
      <c r="G176" s="3" t="s">
        <v>14</v>
      </c>
      <c r="H176" s="4">
        <v>43879</v>
      </c>
      <c r="I176" s="4"/>
      <c r="J176" s="10">
        <f>_xlfn.XLOOKUP(#REF!,[1]!Backup_F8_Previous_Wave[ODINO],[1]!Backup_F8_Previous_Wave[Wave Date],"")</f>
      </c>
      <c r="K176" s="3"/>
      <c r="L176" s="3"/>
      <c r="M176" s="3" t="s">
        <v>4</v>
      </c>
      <c r="N176" s="3" t="s">
        <v>728</v>
      </c>
      <c r="O176" s="3" t="s">
        <v>105</v>
      </c>
      <c r="P176" s="6">
        <f>_xlfn.XLOOKUP(#REF!,[1]!Table2[BINNING],[1]!Table2[VFG],"")</f>
      </c>
      <c r="Q176" s="6">
        <f>IF(ISNUMBER(FIND("|",#REF!,1)),LEFT(#REF!,FIND("|",#REF!,1)-2),#REF!)</f>
      </c>
      <c r="R176" s="6">
        <f>IF(ISNUMBER(FIND("|",#REF!,1)),RIGHT(#REF!,LEN(#REF!)-FIND("|",#REF!,1)-1),"")</f>
      </c>
      <c r="S176" s="3" t="s">
        <v>7</v>
      </c>
      <c r="T176" s="3" t="s">
        <v>7</v>
      </c>
      <c r="U176" s="2">
        <v>1</v>
      </c>
      <c r="V176" s="2">
        <v>0</v>
      </c>
      <c r="W176" s="2">
        <v>19000</v>
      </c>
      <c r="X176" s="3" t="s">
        <v>525</v>
      </c>
      <c r="Y176" s="2">
        <v>72</v>
      </c>
      <c r="Z176" s="3"/>
      <c r="AA176" s="3"/>
      <c r="AB176" s="7" t="s">
        <v>729</v>
      </c>
      <c r="AC176" s="3" t="s">
        <v>44</v>
      </c>
      <c r="AD176" s="3" t="s">
        <v>44</v>
      </c>
      <c r="AE176" s="3" t="s">
        <v>44</v>
      </c>
      <c r="AF176" s="3" t="s">
        <v>44</v>
      </c>
      <c r="AG176" s="4"/>
      <c r="AH176" s="3"/>
      <c r="AI176" s="4"/>
      <c r="AJ1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 s="8">
        <f>IF(#REF!=MAX(#REF!),"New","Old")</f>
      </c>
      <c r="AL176" s="3"/>
      <c r="AM176" s="9">
        <f>IF(OR(#REF!="",#REF!=0),"",IF(#REF!&lt;12000,"&lt;12k",IF(AND(#REF!&gt;=12000,#REF!&lt;24000),"12k to 24k",IF(AND(#REF!&gt;=24000,#REF!&lt;=36000),"24k to 36k",IF(#REF!&gt;36000,"&gt;36k","")))))</f>
      </c>
    </row>
    <row x14ac:dyDescent="0.25" r="177" customHeight="1" ht="18.75">
      <c r="A177" s="1">
        <v>1647535</v>
      </c>
      <c r="B177" s="2">
        <v>11310072</v>
      </c>
      <c r="C177" s="3" t="s">
        <v>173</v>
      </c>
      <c r="D177" s="3" t="s">
        <v>174</v>
      </c>
      <c r="E177" s="2">
        <v>2014</v>
      </c>
      <c r="F177" s="4">
        <v>43874</v>
      </c>
      <c r="G177" s="3" t="s">
        <v>2</v>
      </c>
      <c r="H177" s="4">
        <v>43880</v>
      </c>
      <c r="I177" s="4">
        <f>_xlfn.XLOOKUP(#REF!,[1]!Backup_F8_Previous_Wave[ODINO],[1]!Backup_F8_Previous_Wave[Production Date],"")</f>
      </c>
      <c r="J177" s="10">
        <f>_xlfn.XLOOKUP(#REF!,[1]!Backup_F8_Previous_Wave[ODINO],[1]!Backup_F8_Previous_Wave[Wave Date],"")</f>
      </c>
      <c r="K177" s="6">
        <f>_xlfn.XLOOKUP(#REF!,[1]!Backup_F8_Previous_Wave[ODINO],[1]!Backup_F8_Previous_Wave[Full VIN],"")</f>
      </c>
      <c r="L177" s="3" t="s">
        <v>730</v>
      </c>
      <c r="M177" s="3" t="s">
        <v>4</v>
      </c>
      <c r="N177" s="3" t="s">
        <v>731</v>
      </c>
      <c r="O177" s="3" t="s">
        <v>105</v>
      </c>
      <c r="P177" s="6">
        <f>_xlfn.XLOOKUP(#REF!,[1]!Table2[BINNING],[1]!Table2[VFG],"")</f>
      </c>
      <c r="Q177" s="6">
        <f>IF(ISNUMBER(FIND("|",#REF!,1)),LEFT(#REF!,FIND("|",#REF!,1)-2),#REF!)</f>
      </c>
      <c r="R177" s="6">
        <f>IF(ISNUMBER(FIND("|",#REF!,1)),RIGHT(#REF!,LEN(#REF!)-FIND("|",#REF!,1)-1),"")</f>
      </c>
      <c r="S177" s="3" t="s">
        <v>7</v>
      </c>
      <c r="T177" s="3" t="s">
        <v>7</v>
      </c>
      <c r="U177" s="2">
        <v>0</v>
      </c>
      <c r="V177" s="2">
        <v>0</v>
      </c>
      <c r="W177" s="2">
        <v>15</v>
      </c>
      <c r="X177" s="3" t="s">
        <v>229</v>
      </c>
      <c r="Y177" s="2">
        <v>65</v>
      </c>
      <c r="Z177" s="3"/>
      <c r="AA177" s="3"/>
      <c r="AB177" s="7" t="s">
        <v>732</v>
      </c>
      <c r="AC177" s="3" t="s">
        <v>733</v>
      </c>
      <c r="AD177" s="3" t="s">
        <v>734</v>
      </c>
      <c r="AE177" s="3" t="s">
        <v>734</v>
      </c>
      <c r="AF177" s="3" t="s">
        <v>45</v>
      </c>
      <c r="AG177" s="4"/>
      <c r="AH177" s="3"/>
      <c r="AI177" s="4"/>
      <c r="AJ1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 s="8">
        <f>IF(#REF!=MAX(#REF!),"New","Old")</f>
      </c>
      <c r="AL177" s="3"/>
      <c r="AM177" s="9">
        <f>IF(OR(#REF!="",#REF!=0),"",IF(#REF!&lt;12000,"&lt;12k",IF(AND(#REF!&gt;=12000,#REF!&lt;24000),"12k to 24k",IF(AND(#REF!&gt;=24000,#REF!&lt;=36000),"24k to 36k",IF(#REF!&gt;36000,"&gt;36k","")))))</f>
      </c>
    </row>
    <row x14ac:dyDescent="0.25" r="178" customHeight="1" ht="18.75">
      <c r="A178" s="1">
        <v>1647611</v>
      </c>
      <c r="B178" s="2">
        <v>11310134</v>
      </c>
      <c r="C178" s="3" t="s">
        <v>0</v>
      </c>
      <c r="D178" s="3" t="s">
        <v>1</v>
      </c>
      <c r="E178" s="2">
        <v>2014</v>
      </c>
      <c r="F178" s="4">
        <v>43837</v>
      </c>
      <c r="G178" s="3" t="s">
        <v>2</v>
      </c>
      <c r="H178" s="4">
        <v>43880</v>
      </c>
      <c r="I178" s="4"/>
      <c r="J178" s="10">
        <f>_xlfn.XLOOKUP(#REF!,[1]!Backup_F8_Previous_Wave[ODINO],[1]!Backup_F8_Previous_Wave[Wave Date],"")</f>
      </c>
      <c r="K178" s="3"/>
      <c r="L178" s="3" t="s">
        <v>735</v>
      </c>
      <c r="M178" s="3" t="s">
        <v>4</v>
      </c>
      <c r="N178" s="3" t="s">
        <v>736</v>
      </c>
      <c r="O178" s="3" t="s">
        <v>639</v>
      </c>
      <c r="P178" s="6">
        <f>_xlfn.XLOOKUP(#REF!,[1]!Table2[BINNING],[1]!Table2[VFG],"")</f>
      </c>
      <c r="Q178" s="6">
        <f>IF(ISNUMBER(FIND("|",#REF!,1)),LEFT(#REF!,FIND("|",#REF!,1)-2),#REF!)</f>
      </c>
      <c r="R178" s="6">
        <f>IF(ISNUMBER(FIND("|",#REF!,1)),RIGHT(#REF!,LEN(#REF!)-FIND("|",#REF!,1)-1),"")</f>
      </c>
      <c r="S178" s="3" t="s">
        <v>7</v>
      </c>
      <c r="T178" s="3" t="s">
        <v>7</v>
      </c>
      <c r="U178" s="2">
        <v>0</v>
      </c>
      <c r="V178" s="2">
        <v>0</v>
      </c>
      <c r="W178" s="2">
        <v>70000</v>
      </c>
      <c r="X178" s="3" t="s">
        <v>139</v>
      </c>
      <c r="Y178" s="2">
        <v>30</v>
      </c>
      <c r="Z178" s="3"/>
      <c r="AA178" s="3"/>
      <c r="AB178" s="7" t="s">
        <v>737</v>
      </c>
      <c r="AC178" s="3" t="s">
        <v>44</v>
      </c>
      <c r="AD178" s="3" t="s">
        <v>44</v>
      </c>
      <c r="AE178" s="3" t="s">
        <v>44</v>
      </c>
      <c r="AF178" s="3" t="s">
        <v>13</v>
      </c>
      <c r="AG178" s="4"/>
      <c r="AH178" s="3"/>
      <c r="AI178" s="4"/>
      <c r="AJ1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 s="8">
        <f>IF(#REF!=MAX(#REF!),"New","Old")</f>
      </c>
      <c r="AL178" s="3"/>
      <c r="AM178" s="9">
        <f>IF(OR(#REF!="",#REF!=0),"",IF(#REF!&lt;12000,"&lt;12k",IF(AND(#REF!&gt;=12000,#REF!&lt;24000),"12k to 24k",IF(AND(#REF!&gt;=24000,#REF!&lt;=36000),"24k to 36k",IF(#REF!&gt;36000,"&gt;36k","")))))</f>
      </c>
    </row>
    <row x14ac:dyDescent="0.25" r="179" customHeight="1" ht="18.75">
      <c r="A179" s="1">
        <v>1647620</v>
      </c>
      <c r="B179" s="2">
        <v>11310141</v>
      </c>
      <c r="C179" s="3" t="s">
        <v>0</v>
      </c>
      <c r="D179" s="3" t="s">
        <v>1</v>
      </c>
      <c r="E179" s="2">
        <v>2018</v>
      </c>
      <c r="F179" s="4">
        <v>43880</v>
      </c>
      <c r="G179" s="3" t="s">
        <v>2</v>
      </c>
      <c r="H179" s="4">
        <v>43880</v>
      </c>
      <c r="I179" s="4">
        <f>_xlfn.XLOOKUP(#REF!,[1]!Backup_F8_Previous_Wave[ODINO],[1]!Backup_F8_Previous_Wave[Production Date],"")</f>
      </c>
      <c r="J179" s="10">
        <f>_xlfn.XLOOKUP(#REF!,[1]!Backup_F8_Previous_Wave[ODINO],[1]!Backup_F8_Previous_Wave[Wave Date],"")</f>
      </c>
      <c r="K179" s="6">
        <f>_xlfn.XLOOKUP(#REF!,[1]!Backup_F8_Previous_Wave[ODINO],[1]!Backup_F8_Previous_Wave[Full VIN],"")</f>
      </c>
      <c r="L179" s="3" t="s">
        <v>738</v>
      </c>
      <c r="M179" s="3" t="s">
        <v>4</v>
      </c>
      <c r="N179" s="3" t="s">
        <v>739</v>
      </c>
      <c r="O179" s="3" t="s">
        <v>49</v>
      </c>
      <c r="P179" s="6">
        <f>_xlfn.XLOOKUP(#REF!,[1]!Table2[BINNING],[1]!Table2[VFG],"")</f>
      </c>
      <c r="Q179" s="6">
        <f>IF(ISNUMBER(FIND("|",#REF!,1)),LEFT(#REF!,FIND("|",#REF!,1)-2),#REF!)</f>
      </c>
      <c r="R179" s="6">
        <f>IF(ISNUMBER(FIND("|",#REF!,1)),RIGHT(#REF!,LEN(#REF!)-FIND("|",#REF!,1)-1),"")</f>
      </c>
      <c r="S179" s="3" t="s">
        <v>7</v>
      </c>
      <c r="T179" s="3" t="s">
        <v>7</v>
      </c>
      <c r="U179" s="2">
        <v>0</v>
      </c>
      <c r="V179" s="2">
        <v>0</v>
      </c>
      <c r="W179" s="2">
        <v>23000</v>
      </c>
      <c r="X179" s="3" t="s">
        <v>100</v>
      </c>
      <c r="Y179" s="2">
        <v>0</v>
      </c>
      <c r="Z179" s="3"/>
      <c r="AA179" s="3"/>
      <c r="AB179" s="7" t="s">
        <v>740</v>
      </c>
      <c r="AC179" s="3" t="s">
        <v>20</v>
      </c>
      <c r="AD179" s="3" t="s">
        <v>11</v>
      </c>
      <c r="AE179" s="3" t="s">
        <v>135</v>
      </c>
      <c r="AF179" s="3" t="s">
        <v>27</v>
      </c>
      <c r="AG179" s="4"/>
      <c r="AH179" s="3"/>
      <c r="AI179" s="4"/>
      <c r="AJ1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 s="8">
        <f>IF(#REF!=MAX(#REF!),"New","Old")</f>
      </c>
      <c r="AL179" s="3"/>
      <c r="AM179" s="9">
        <f>IF(OR(#REF!="",#REF!=0),"",IF(#REF!&lt;12000,"&lt;12k",IF(AND(#REF!&gt;=12000,#REF!&lt;24000),"12k to 24k",IF(AND(#REF!&gt;=24000,#REF!&lt;=36000),"24k to 36k",IF(#REF!&gt;36000,"&gt;36k","")))))</f>
      </c>
    </row>
    <row x14ac:dyDescent="0.25" r="180" customHeight="1" ht="18.75">
      <c r="A180" s="1">
        <v>1647646</v>
      </c>
      <c r="B180" s="2">
        <v>11310167</v>
      </c>
      <c r="C180" s="3" t="s">
        <v>0</v>
      </c>
      <c r="D180" s="3" t="s">
        <v>1</v>
      </c>
      <c r="E180" s="2">
        <v>2015</v>
      </c>
      <c r="F180" s="4">
        <v>43870</v>
      </c>
      <c r="G180" s="3" t="s">
        <v>2</v>
      </c>
      <c r="H180" s="4">
        <v>43880</v>
      </c>
      <c r="I180" s="4">
        <f>_xlfn.XLOOKUP(#REF!,[1]!Backup_F8_Previous_Wave[ODINO],[1]!Backup_F8_Previous_Wave[Production Date],"")</f>
      </c>
      <c r="J180" s="10">
        <f>_xlfn.XLOOKUP(#REF!,[1]!Backup_F8_Previous_Wave[ODINO],[1]!Backup_F8_Previous_Wave[Wave Date],"")</f>
      </c>
      <c r="K180" s="6">
        <f>_xlfn.XLOOKUP(#REF!,[1]!Backup_F8_Previous_Wave[ODINO],[1]!Backup_F8_Previous_Wave[Full VIN],"")</f>
      </c>
      <c r="L180" s="3" t="s">
        <v>741</v>
      </c>
      <c r="M180" s="3" t="s">
        <v>4</v>
      </c>
      <c r="N180" s="3" t="s">
        <v>742</v>
      </c>
      <c r="O180" s="3" t="s">
        <v>62</v>
      </c>
      <c r="P180" s="6">
        <f>_xlfn.XLOOKUP(#REF!,[1]!Table2[BINNING],[1]!Table2[VFG],"")</f>
      </c>
      <c r="Q180" s="6">
        <f>IF(ISNUMBER(FIND("|",#REF!,1)),LEFT(#REF!,FIND("|",#REF!,1)-2),#REF!)</f>
      </c>
      <c r="R180" s="6">
        <f>IF(ISNUMBER(FIND("|",#REF!,1)),RIGHT(#REF!,LEN(#REF!)-FIND("|",#REF!,1)-1),"")</f>
      </c>
      <c r="S180" s="3" t="s">
        <v>7</v>
      </c>
      <c r="T180" s="3" t="s">
        <v>7</v>
      </c>
      <c r="U180" s="2">
        <v>0</v>
      </c>
      <c r="V180" s="2">
        <v>0</v>
      </c>
      <c r="W180" s="2"/>
      <c r="X180" s="3" t="s">
        <v>202</v>
      </c>
      <c r="Y180" s="2">
        <v>0</v>
      </c>
      <c r="Z180" s="3"/>
      <c r="AA180" s="3"/>
      <c r="AB180" s="7" t="s">
        <v>743</v>
      </c>
      <c r="AC180" s="3" t="s">
        <v>20</v>
      </c>
      <c r="AD180" s="3" t="s">
        <v>11</v>
      </c>
      <c r="AE180" s="3" t="s">
        <v>135</v>
      </c>
      <c r="AF180" s="3" t="s">
        <v>27</v>
      </c>
      <c r="AG180" s="4"/>
      <c r="AH180" s="3"/>
      <c r="AI180" s="4"/>
      <c r="AJ1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 s="8">
        <f>IF(#REF!=MAX(#REF!),"New","Old")</f>
      </c>
      <c r="AL180" s="3"/>
      <c r="AM180" s="9">
        <f>IF(OR(#REF!="",#REF!=0),"",IF(#REF!&lt;12000,"&lt;12k",IF(AND(#REF!&gt;=12000,#REF!&lt;24000),"12k to 24k",IF(AND(#REF!&gt;=24000,#REF!&lt;=36000),"24k to 36k",IF(#REF!&gt;36000,"&gt;36k","")))))</f>
      </c>
    </row>
    <row x14ac:dyDescent="0.25" r="181" customHeight="1" ht="18.75">
      <c r="A181" s="1">
        <v>1647773</v>
      </c>
      <c r="B181" s="2">
        <v>11310275</v>
      </c>
      <c r="C181" s="3" t="s">
        <v>0</v>
      </c>
      <c r="D181" s="3" t="s">
        <v>181</v>
      </c>
      <c r="E181" s="2">
        <v>2015</v>
      </c>
      <c r="F181" s="4">
        <v>43881</v>
      </c>
      <c r="G181" s="3" t="s">
        <v>2</v>
      </c>
      <c r="H181" s="4">
        <v>43881</v>
      </c>
      <c r="I181" s="4">
        <f>_xlfn.XLOOKUP(#REF!,[1]!Backup_F8_Previous_Wave[ODINO],[1]!Backup_F8_Previous_Wave[Production Date],"")</f>
      </c>
      <c r="J181" s="10">
        <f>_xlfn.XLOOKUP(#REF!,[1]!Backup_F8_Previous_Wave[ODINO],[1]!Backup_F8_Previous_Wave[Wave Date],"")</f>
      </c>
      <c r="K181" s="6">
        <f>_xlfn.XLOOKUP(#REF!,[1]!Backup_F8_Previous_Wave[ODINO],[1]!Backup_F8_Previous_Wave[Full VIN],"")</f>
      </c>
      <c r="L181" s="3" t="s">
        <v>744</v>
      </c>
      <c r="M181" s="3" t="s">
        <v>4</v>
      </c>
      <c r="N181" s="3" t="s">
        <v>745</v>
      </c>
      <c r="O181" s="3" t="s">
        <v>746</v>
      </c>
      <c r="P181" s="6">
        <f>_xlfn.XLOOKUP(#REF!,[1]!Table2[BINNING],[1]!Table2[VFG],"")</f>
      </c>
      <c r="Q181" s="6">
        <f>IF(ISNUMBER(FIND("|",#REF!,1)),LEFT(#REF!,FIND("|",#REF!,1)-2),#REF!)</f>
      </c>
      <c r="R181" s="6">
        <f>IF(ISNUMBER(FIND("|",#REF!,1)),RIGHT(#REF!,LEN(#REF!)-FIND("|",#REF!,1)-1),"")</f>
      </c>
      <c r="S181" s="3" t="s">
        <v>7</v>
      </c>
      <c r="T181" s="3" t="s">
        <v>7</v>
      </c>
      <c r="U181" s="2">
        <v>0</v>
      </c>
      <c r="V181" s="2">
        <v>0</v>
      </c>
      <c r="W181" s="2"/>
      <c r="X181" s="3" t="s">
        <v>106</v>
      </c>
      <c r="Y181" s="2"/>
      <c r="Z181" s="3"/>
      <c r="AA181" s="3"/>
      <c r="AB181" s="7" t="s">
        <v>747</v>
      </c>
      <c r="AC181" s="3" t="s">
        <v>297</v>
      </c>
      <c r="AD181" s="3" t="s">
        <v>298</v>
      </c>
      <c r="AE181" s="3" t="s">
        <v>299</v>
      </c>
      <c r="AF181" s="3" t="s">
        <v>198</v>
      </c>
      <c r="AG181" s="4"/>
      <c r="AH181" s="3"/>
      <c r="AI181" s="4"/>
      <c r="AJ1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 s="8">
        <f>IF(#REF!=MAX(#REF!),"New","Old")</f>
      </c>
      <c r="AL181" s="3"/>
      <c r="AM181" s="9">
        <f>IF(OR(#REF!="",#REF!=0),"",IF(#REF!&lt;12000,"&lt;12k",IF(AND(#REF!&gt;=12000,#REF!&lt;24000),"12k to 24k",IF(AND(#REF!&gt;=24000,#REF!&lt;=36000),"24k to 36k",IF(#REF!&gt;36000,"&gt;36k","")))))</f>
      </c>
    </row>
    <row x14ac:dyDescent="0.25" r="182" customHeight="1" ht="18.75">
      <c r="A182" s="1">
        <v>1647787</v>
      </c>
      <c r="B182" s="2">
        <v>11310286</v>
      </c>
      <c r="C182" s="3" t="s">
        <v>0</v>
      </c>
      <c r="D182" s="3" t="s">
        <v>1</v>
      </c>
      <c r="E182" s="2">
        <v>2013</v>
      </c>
      <c r="F182" s="4">
        <v>43881</v>
      </c>
      <c r="G182" s="3" t="s">
        <v>2</v>
      </c>
      <c r="H182" s="4">
        <v>43881</v>
      </c>
      <c r="I182" s="4">
        <f>_xlfn.XLOOKUP(#REF!,[1]!Backup_F8_Previous_Wave[ODINO],[1]!Backup_F8_Previous_Wave[Production Date],"")</f>
      </c>
      <c r="J182" s="10">
        <f>_xlfn.XLOOKUP(#REF!,[1]!Backup_F8_Previous_Wave[ODINO],[1]!Backup_F8_Previous_Wave[Wave Date],"")</f>
      </c>
      <c r="K182" s="6">
        <f>_xlfn.XLOOKUP(#REF!,[1]!Backup_F8_Previous_Wave[ODINO],[1]!Backup_F8_Previous_Wave[Full VIN],"")</f>
      </c>
      <c r="L182" s="3" t="s">
        <v>748</v>
      </c>
      <c r="M182" s="3" t="s">
        <v>4</v>
      </c>
      <c r="N182" s="3" t="s">
        <v>749</v>
      </c>
      <c r="O182" s="3" t="s">
        <v>6</v>
      </c>
      <c r="P182" s="6">
        <f>_xlfn.XLOOKUP(#REF!,[1]!Table2[BINNING],[1]!Table2[VFG],"")</f>
      </c>
      <c r="Q182" s="6">
        <f>IF(ISNUMBER(FIND("|",#REF!,1)),LEFT(#REF!,FIND("|",#REF!,1)-2),#REF!)</f>
      </c>
      <c r="R182" s="6">
        <f>IF(ISNUMBER(FIND("|",#REF!,1)),RIGHT(#REF!,LEN(#REF!)-FIND("|",#REF!,1)-1),"")</f>
      </c>
      <c r="S182" s="3" t="s">
        <v>7</v>
      </c>
      <c r="T182" s="3" t="s">
        <v>7</v>
      </c>
      <c r="U182" s="2">
        <v>0</v>
      </c>
      <c r="V182" s="2">
        <v>0</v>
      </c>
      <c r="W182" s="2">
        <v>62000</v>
      </c>
      <c r="X182" s="3" t="s">
        <v>63</v>
      </c>
      <c r="Y182" s="2">
        <v>30</v>
      </c>
      <c r="Z182" s="3"/>
      <c r="AA182" s="3"/>
      <c r="AB182" s="7" t="s">
        <v>750</v>
      </c>
      <c r="AC182" s="3" t="s">
        <v>10</v>
      </c>
      <c r="AD182" s="3" t="s">
        <v>11</v>
      </c>
      <c r="AE182" s="3" t="s">
        <v>12</v>
      </c>
      <c r="AF182" s="3" t="s">
        <v>13</v>
      </c>
      <c r="AG182" s="4"/>
      <c r="AH182" s="3"/>
      <c r="AI182" s="4"/>
      <c r="AJ1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 s="8">
        <f>IF(#REF!=MAX(#REF!),"New","Old")</f>
      </c>
      <c r="AL182" s="3"/>
      <c r="AM182" s="9">
        <f>IF(OR(#REF!="",#REF!=0),"",IF(#REF!&lt;12000,"&lt;12k",IF(AND(#REF!&gt;=12000,#REF!&lt;24000),"12k to 24k",IF(AND(#REF!&gt;=24000,#REF!&lt;=36000),"24k to 36k",IF(#REF!&gt;36000,"&gt;36k","")))))</f>
      </c>
    </row>
    <row x14ac:dyDescent="0.25" r="183" customHeight="1" ht="18.75">
      <c r="A183" s="1">
        <v>1647816</v>
      </c>
      <c r="B183" s="2">
        <v>11310307</v>
      </c>
      <c r="C183" s="3" t="s">
        <v>0</v>
      </c>
      <c r="D183" s="3" t="s">
        <v>1</v>
      </c>
      <c r="E183" s="2">
        <v>2018</v>
      </c>
      <c r="F183" s="4">
        <v>43875</v>
      </c>
      <c r="G183" s="3" t="s">
        <v>2</v>
      </c>
      <c r="H183" s="4">
        <v>43881</v>
      </c>
      <c r="I183" s="4"/>
      <c r="J183" s="10">
        <f>_xlfn.XLOOKUP(#REF!,[1]!Backup_F8_Previous_Wave[ODINO],[1]!Backup_F8_Previous_Wave[Wave Date],"")</f>
      </c>
      <c r="K183" s="3"/>
      <c r="L183" s="3"/>
      <c r="M183" s="3" t="s">
        <v>4</v>
      </c>
      <c r="N183" s="3" t="s">
        <v>751</v>
      </c>
      <c r="O183" s="3" t="s">
        <v>62</v>
      </c>
      <c r="P183" s="6">
        <f>_xlfn.XLOOKUP(#REF!,[1]!Table2[BINNING],[1]!Table2[VFG],"")</f>
      </c>
      <c r="Q183" s="6">
        <f>IF(ISNUMBER(FIND("|",#REF!,1)),LEFT(#REF!,FIND("|",#REF!,1)-2),#REF!)</f>
      </c>
      <c r="R183" s="6">
        <f>IF(ISNUMBER(FIND("|",#REF!,1)),RIGHT(#REF!,LEN(#REF!)-FIND("|",#REF!,1)-1),"")</f>
      </c>
      <c r="S183" s="3" t="s">
        <v>7</v>
      </c>
      <c r="T183" s="3" t="s">
        <v>7</v>
      </c>
      <c r="U183" s="2">
        <v>0</v>
      </c>
      <c r="V183" s="2">
        <v>0</v>
      </c>
      <c r="W183" s="2">
        <v>50000</v>
      </c>
      <c r="X183" s="3" t="s">
        <v>18</v>
      </c>
      <c r="Y183" s="2"/>
      <c r="Z183" s="3"/>
      <c r="AA183" s="3"/>
      <c r="AB183" s="7" t="s">
        <v>752</v>
      </c>
      <c r="AC183" s="3" t="s">
        <v>44</v>
      </c>
      <c r="AD183" s="3" t="s">
        <v>44</v>
      </c>
      <c r="AE183" s="3" t="s">
        <v>44</v>
      </c>
      <c r="AF183" s="3" t="s">
        <v>44</v>
      </c>
      <c r="AG183" s="4"/>
      <c r="AH183" s="3"/>
      <c r="AI183" s="4"/>
      <c r="AJ1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 s="8">
        <f>IF(#REF!=MAX(#REF!),"New","Old")</f>
      </c>
      <c r="AL183" s="3"/>
      <c r="AM183" s="9">
        <f>IF(OR(#REF!="",#REF!=0),"",IF(#REF!&lt;12000,"&lt;12k",IF(AND(#REF!&gt;=12000,#REF!&lt;24000),"12k to 24k",IF(AND(#REF!&gt;=24000,#REF!&lt;=36000),"24k to 36k",IF(#REF!&gt;36000,"&gt;36k","")))))</f>
      </c>
    </row>
    <row x14ac:dyDescent="0.25" r="184" customHeight="1" ht="18.75">
      <c r="A184" s="1">
        <v>1647846</v>
      </c>
      <c r="B184" s="2">
        <v>11310324</v>
      </c>
      <c r="C184" s="3" t="s">
        <v>0</v>
      </c>
      <c r="D184" s="3" t="s">
        <v>136</v>
      </c>
      <c r="E184" s="2">
        <v>2018</v>
      </c>
      <c r="F184" s="4">
        <v>43800</v>
      </c>
      <c r="G184" s="3" t="s">
        <v>14</v>
      </c>
      <c r="H184" s="4">
        <v>43881</v>
      </c>
      <c r="I184" s="4">
        <f>_xlfn.XLOOKUP(#REF!,[1]!Backup_F8_Previous_Wave[ODINO],[1]!Backup_F8_Previous_Wave[Production Date],"")</f>
      </c>
      <c r="J184" s="10">
        <f>_xlfn.XLOOKUP(#REF!,[1]!Backup_F8_Previous_Wave[ODINO],[1]!Backup_F8_Previous_Wave[Wave Date],"")</f>
      </c>
      <c r="K184" s="6">
        <f>_xlfn.XLOOKUP(#REF!,[1]!Backup_F8_Previous_Wave[ODINO],[1]!Backup_F8_Previous_Wave[Full VIN],"")</f>
      </c>
      <c r="L184" s="3" t="s">
        <v>753</v>
      </c>
      <c r="M184" s="3" t="s">
        <v>4</v>
      </c>
      <c r="N184" s="3" t="s">
        <v>754</v>
      </c>
      <c r="O184" s="3" t="s">
        <v>328</v>
      </c>
      <c r="P184" s="6">
        <f>_xlfn.XLOOKUP(#REF!,[1]!Table2[BINNING],[1]!Table2[VFG],"")</f>
      </c>
      <c r="Q184" s="6">
        <f>IF(ISNUMBER(FIND("|",#REF!,1)),LEFT(#REF!,FIND("|",#REF!,1)-2),#REF!)</f>
      </c>
      <c r="R184" s="6">
        <f>IF(ISNUMBER(FIND("|",#REF!,1)),RIGHT(#REF!,LEN(#REF!)-FIND("|",#REF!,1)-1),"")</f>
      </c>
      <c r="S184" s="3" t="s">
        <v>7</v>
      </c>
      <c r="T184" s="3" t="s">
        <v>7</v>
      </c>
      <c r="U184" s="2">
        <v>0</v>
      </c>
      <c r="V184" s="2">
        <v>0</v>
      </c>
      <c r="W184" s="2">
        <v>125000</v>
      </c>
      <c r="X184" s="3" t="s">
        <v>72</v>
      </c>
      <c r="Y184" s="2"/>
      <c r="Z184" s="3"/>
      <c r="AA184" s="3"/>
      <c r="AB184" s="7" t="s">
        <v>755</v>
      </c>
      <c r="AC184" s="3" t="s">
        <v>341</v>
      </c>
      <c r="AD184" s="3" t="s">
        <v>342</v>
      </c>
      <c r="AE184" s="3" t="s">
        <v>343</v>
      </c>
      <c r="AF184" s="3" t="s">
        <v>141</v>
      </c>
      <c r="AG184" s="4"/>
      <c r="AH184" s="3"/>
      <c r="AI184" s="4"/>
      <c r="AJ1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 s="8">
        <f>IF(#REF!=MAX(#REF!),"New","Old")</f>
      </c>
      <c r="AL184" s="3"/>
      <c r="AM184" s="9">
        <f>IF(OR(#REF!="",#REF!=0),"",IF(#REF!&lt;12000,"&lt;12k",IF(AND(#REF!&gt;=12000,#REF!&lt;24000),"12k to 24k",IF(AND(#REF!&gt;=24000,#REF!&lt;=36000),"24k to 36k",IF(#REF!&gt;36000,"&gt;36k","")))))</f>
      </c>
    </row>
    <row x14ac:dyDescent="0.25" r="185" customHeight="1" ht="18.75">
      <c r="A185" s="1">
        <v>1647848</v>
      </c>
      <c r="B185" s="2">
        <v>11310334</v>
      </c>
      <c r="C185" s="3" t="s">
        <v>0</v>
      </c>
      <c r="D185" s="3" t="s">
        <v>1</v>
      </c>
      <c r="E185" s="2">
        <v>2019</v>
      </c>
      <c r="F185" s="4">
        <v>43874</v>
      </c>
      <c r="G185" s="3" t="s">
        <v>2</v>
      </c>
      <c r="H185" s="4">
        <v>43881</v>
      </c>
      <c r="I185" s="4">
        <f>_xlfn.XLOOKUP(#REF!,[1]!Backup_F8_Previous_Wave[ODINO],[1]!Backup_F8_Previous_Wave[Production Date],"")</f>
      </c>
      <c r="J185" s="10">
        <f>_xlfn.XLOOKUP(#REF!,[1]!Backup_F8_Previous_Wave[ODINO],[1]!Backup_F8_Previous_Wave[Wave Date],"")</f>
      </c>
      <c r="K185" s="6">
        <f>_xlfn.XLOOKUP(#REF!,[1]!Backup_F8_Previous_Wave[ODINO],[1]!Backup_F8_Previous_Wave[Full VIN],"")</f>
      </c>
      <c r="L185" s="3" t="s">
        <v>756</v>
      </c>
      <c r="M185" s="3" t="s">
        <v>4</v>
      </c>
      <c r="N185" s="3" t="s">
        <v>757</v>
      </c>
      <c r="O185" s="3" t="s">
        <v>124</v>
      </c>
      <c r="P185" s="6">
        <f>_xlfn.XLOOKUP(#REF!,[1]!Table2[BINNING],[1]!Table2[VFG],"")</f>
      </c>
      <c r="Q185" s="6">
        <f>IF(ISNUMBER(FIND("|",#REF!,1)),LEFT(#REF!,FIND("|",#REF!,1)-2),#REF!)</f>
      </c>
      <c r="R185" s="6">
        <f>IF(ISNUMBER(FIND("|",#REF!,1)),RIGHT(#REF!,LEN(#REF!)-FIND("|",#REF!,1)-1),"")</f>
      </c>
      <c r="S185" s="3" t="s">
        <v>7</v>
      </c>
      <c r="T185" s="3" t="s">
        <v>7</v>
      </c>
      <c r="U185" s="2">
        <v>0</v>
      </c>
      <c r="V185" s="2">
        <v>0</v>
      </c>
      <c r="W185" s="2">
        <v>8800</v>
      </c>
      <c r="X185" s="3" t="s">
        <v>63</v>
      </c>
      <c r="Y185" s="2">
        <v>0</v>
      </c>
      <c r="Z185" s="3"/>
      <c r="AA185" s="3"/>
      <c r="AB185" s="7" t="s">
        <v>758</v>
      </c>
      <c r="AC185" s="3" t="s">
        <v>20</v>
      </c>
      <c r="AD185" s="3" t="s">
        <v>11</v>
      </c>
      <c r="AE185" s="3" t="s">
        <v>21</v>
      </c>
      <c r="AF185" s="3" t="s">
        <v>13</v>
      </c>
      <c r="AG185" s="4"/>
      <c r="AH185" s="3"/>
      <c r="AI185" s="4"/>
      <c r="AJ1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 s="8">
        <f>IF(#REF!=MAX(#REF!),"New","Old")</f>
      </c>
      <c r="AL185" s="3"/>
      <c r="AM185" s="9">
        <f>IF(OR(#REF!="",#REF!=0),"",IF(#REF!&lt;12000,"&lt;12k",IF(AND(#REF!&gt;=12000,#REF!&lt;24000),"12k to 24k",IF(AND(#REF!&gt;=24000,#REF!&lt;=36000),"24k to 36k",IF(#REF!&gt;36000,"&gt;36k","")))))</f>
      </c>
    </row>
    <row x14ac:dyDescent="0.25" r="186" customHeight="1" ht="18.75">
      <c r="A186" s="1">
        <v>1647852</v>
      </c>
      <c r="B186" s="2">
        <v>11310337</v>
      </c>
      <c r="C186" s="3" t="s">
        <v>0</v>
      </c>
      <c r="D186" s="3" t="s">
        <v>1</v>
      </c>
      <c r="E186" s="2">
        <v>2015</v>
      </c>
      <c r="F186" s="4">
        <v>43878</v>
      </c>
      <c r="G186" s="3" t="s">
        <v>2</v>
      </c>
      <c r="H186" s="4">
        <v>43881</v>
      </c>
      <c r="I186" s="4"/>
      <c r="J186" s="10">
        <f>_xlfn.XLOOKUP(#REF!,[1]!Backup_F8_Previous_Wave[ODINO],[1]!Backup_F8_Previous_Wave[Wave Date],"")</f>
      </c>
      <c r="K186" s="3"/>
      <c r="L186" s="3" t="s">
        <v>759</v>
      </c>
      <c r="M186" s="3" t="s">
        <v>4</v>
      </c>
      <c r="N186" s="3" t="s">
        <v>760</v>
      </c>
      <c r="O186" s="3" t="s">
        <v>6</v>
      </c>
      <c r="P186" s="6">
        <f>_xlfn.XLOOKUP(#REF!,[1]!Table2[BINNING],[1]!Table2[VFG],"")</f>
      </c>
      <c r="Q186" s="6">
        <f>IF(ISNUMBER(FIND("|",#REF!,1)),LEFT(#REF!,FIND("|",#REF!,1)-2),#REF!)</f>
      </c>
      <c r="R186" s="6">
        <f>IF(ISNUMBER(FIND("|",#REF!,1)),RIGHT(#REF!,LEN(#REF!)-FIND("|",#REF!,1)-1),"")</f>
      </c>
      <c r="S186" s="3" t="s">
        <v>7</v>
      </c>
      <c r="T186" s="3" t="s">
        <v>7</v>
      </c>
      <c r="U186" s="2">
        <v>0</v>
      </c>
      <c r="V186" s="2">
        <v>0</v>
      </c>
      <c r="W186" s="2">
        <v>53000</v>
      </c>
      <c r="X186" s="3" t="s">
        <v>106</v>
      </c>
      <c r="Y186" s="2">
        <v>2</v>
      </c>
      <c r="Z186" s="3"/>
      <c r="AA186" s="3"/>
      <c r="AB186" s="7" t="s">
        <v>761</v>
      </c>
      <c r="AC186" s="3" t="s">
        <v>44</v>
      </c>
      <c r="AD186" s="3" t="s">
        <v>44</v>
      </c>
      <c r="AE186" s="3" t="s">
        <v>44</v>
      </c>
      <c r="AF186" s="3" t="s">
        <v>27</v>
      </c>
      <c r="AG186" s="4"/>
      <c r="AH186" s="3"/>
      <c r="AI186" s="4"/>
      <c r="AJ1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 s="8">
        <f>IF(#REF!=MAX(#REF!),"New","Old")</f>
      </c>
      <c r="AL186" s="3"/>
      <c r="AM186" s="9">
        <f>IF(OR(#REF!="",#REF!=0),"",IF(#REF!&lt;12000,"&lt;12k",IF(AND(#REF!&gt;=12000,#REF!&lt;24000),"12k to 24k",IF(AND(#REF!&gt;=24000,#REF!&lt;=36000),"24k to 36k",IF(#REF!&gt;36000,"&gt;36k","")))))</f>
      </c>
    </row>
    <row x14ac:dyDescent="0.25" r="187" customHeight="1" ht="18.75">
      <c r="A187" s="1">
        <v>1647956</v>
      </c>
      <c r="B187" s="2">
        <v>11310403</v>
      </c>
      <c r="C187" s="3" t="s">
        <v>0</v>
      </c>
      <c r="D187" s="3" t="s">
        <v>1</v>
      </c>
      <c r="E187" s="2">
        <v>2016</v>
      </c>
      <c r="F187" s="4">
        <v>43881</v>
      </c>
      <c r="G187" s="3" t="s">
        <v>2</v>
      </c>
      <c r="H187" s="4">
        <v>43881</v>
      </c>
      <c r="I187" s="4">
        <f>_xlfn.XLOOKUP(#REF!,[1]!Backup_F8_Previous_Wave[ODINO],[1]!Backup_F8_Previous_Wave[Production Date],"")</f>
      </c>
      <c r="J187" s="10">
        <f>_xlfn.XLOOKUP(#REF!,[1]!Backup_F8_Previous_Wave[ODINO],[1]!Backup_F8_Previous_Wave[Wave Date],"")</f>
      </c>
      <c r="K187" s="6">
        <f>_xlfn.XLOOKUP(#REF!,[1]!Backup_F8_Previous_Wave[ODINO],[1]!Backup_F8_Previous_Wave[Full VIN],"")</f>
      </c>
      <c r="L187" s="3" t="s">
        <v>762</v>
      </c>
      <c r="M187" s="3" t="s">
        <v>4</v>
      </c>
      <c r="N187" s="3" t="s">
        <v>763</v>
      </c>
      <c r="O187" s="3" t="s">
        <v>6</v>
      </c>
      <c r="P187" s="6">
        <f>_xlfn.XLOOKUP(#REF!,[1]!Table2[BINNING],[1]!Table2[VFG],"")</f>
      </c>
      <c r="Q187" s="6">
        <f>IF(ISNUMBER(FIND("|",#REF!,1)),LEFT(#REF!,FIND("|",#REF!,1)-2),#REF!)</f>
      </c>
      <c r="R187" s="6">
        <f>IF(ISNUMBER(FIND("|",#REF!,1)),RIGHT(#REF!,LEN(#REF!)-FIND("|",#REF!,1)-1),"")</f>
      </c>
      <c r="S187" s="3" t="s">
        <v>7</v>
      </c>
      <c r="T187" s="3" t="s">
        <v>7</v>
      </c>
      <c r="U187" s="2">
        <v>0</v>
      </c>
      <c r="V187" s="2">
        <v>0</v>
      </c>
      <c r="W187" s="2">
        <v>60000</v>
      </c>
      <c r="X187" s="3" t="s">
        <v>63</v>
      </c>
      <c r="Y187" s="2">
        <v>35</v>
      </c>
      <c r="Z187" s="3"/>
      <c r="AA187" s="3"/>
      <c r="AB187" s="7" t="s">
        <v>764</v>
      </c>
      <c r="AC187" s="3" t="s">
        <v>20</v>
      </c>
      <c r="AD187" s="3" t="s">
        <v>11</v>
      </c>
      <c r="AE187" s="3" t="s">
        <v>21</v>
      </c>
      <c r="AF187" s="3" t="s">
        <v>13</v>
      </c>
      <c r="AG187" s="4"/>
      <c r="AH187" s="3"/>
      <c r="AI187" s="4"/>
      <c r="AJ1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 s="8">
        <f>IF(#REF!=MAX(#REF!),"New","Old")</f>
      </c>
      <c r="AL187" s="3"/>
      <c r="AM187" s="9">
        <f>IF(OR(#REF!="",#REF!=0),"",IF(#REF!&lt;12000,"&lt;12k",IF(AND(#REF!&gt;=12000,#REF!&lt;24000),"12k to 24k",IF(AND(#REF!&gt;=24000,#REF!&lt;=36000),"24k to 36k",IF(#REF!&gt;36000,"&gt;36k","")))))</f>
      </c>
    </row>
    <row x14ac:dyDescent="0.25" r="188" customHeight="1" ht="18.75">
      <c r="A188" s="1">
        <v>1647958</v>
      </c>
      <c r="B188" s="2">
        <v>11310405</v>
      </c>
      <c r="C188" s="3" t="s">
        <v>0</v>
      </c>
      <c r="D188" s="3" t="s">
        <v>181</v>
      </c>
      <c r="E188" s="2">
        <v>2017</v>
      </c>
      <c r="F188" s="4">
        <v>43875</v>
      </c>
      <c r="G188" s="3" t="s">
        <v>2</v>
      </c>
      <c r="H188" s="4">
        <v>43881</v>
      </c>
      <c r="I188" s="4">
        <f>_xlfn.XLOOKUP(#REF!,[1]!Backup_F8_Previous_Wave[ODINO],[1]!Backup_F8_Previous_Wave[Production Date],"")</f>
      </c>
      <c r="J188" s="10">
        <f>_xlfn.XLOOKUP(#REF!,[1]!Backup_F8_Previous_Wave[ODINO],[1]!Backup_F8_Previous_Wave[Wave Date],"")</f>
      </c>
      <c r="K188" s="6">
        <f>_xlfn.XLOOKUP(#REF!,[1]!Backup_F8_Previous_Wave[ODINO],[1]!Backup_F8_Previous_Wave[Full VIN],"")</f>
      </c>
      <c r="L188" s="3" t="s">
        <v>765</v>
      </c>
      <c r="M188" s="3" t="s">
        <v>4</v>
      </c>
      <c r="N188" s="3" t="s">
        <v>766</v>
      </c>
      <c r="O188" s="3" t="s">
        <v>196</v>
      </c>
      <c r="P188" s="6">
        <f>_xlfn.XLOOKUP(#REF!,[1]!Table2[BINNING],[1]!Table2[VFG],"")</f>
      </c>
      <c r="Q188" s="6">
        <f>IF(ISNUMBER(FIND("|",#REF!,1)),LEFT(#REF!,FIND("|",#REF!,1)-2),#REF!)</f>
      </c>
      <c r="R188" s="6">
        <f>IF(ISNUMBER(FIND("|",#REF!,1)),RIGHT(#REF!,LEN(#REF!)-FIND("|",#REF!,1)-1),"")</f>
      </c>
      <c r="S188" s="3" t="s">
        <v>7</v>
      </c>
      <c r="T188" s="3" t="s">
        <v>7</v>
      </c>
      <c r="U188" s="2">
        <v>0</v>
      </c>
      <c r="V188" s="2">
        <v>0</v>
      </c>
      <c r="W188" s="2"/>
      <c r="X188" s="3" t="s">
        <v>380</v>
      </c>
      <c r="Y188" s="2">
        <v>25</v>
      </c>
      <c r="Z188" s="3"/>
      <c r="AA188" s="3"/>
      <c r="AB188" s="7" t="s">
        <v>767</v>
      </c>
      <c r="AC188" s="3" t="s">
        <v>297</v>
      </c>
      <c r="AD188" s="3" t="s">
        <v>298</v>
      </c>
      <c r="AE188" s="3" t="s">
        <v>299</v>
      </c>
      <c r="AF188" s="3" t="s">
        <v>198</v>
      </c>
      <c r="AG188" s="4"/>
      <c r="AH188" s="3"/>
      <c r="AI188" s="4"/>
      <c r="AJ1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 s="8">
        <f>IF(#REF!=MAX(#REF!),"New","Old")</f>
      </c>
      <c r="AL188" s="3"/>
      <c r="AM188" s="9">
        <f>IF(OR(#REF!="",#REF!=0),"",IF(#REF!&lt;12000,"&lt;12k",IF(AND(#REF!&gt;=12000,#REF!&lt;24000),"12k to 24k",IF(AND(#REF!&gt;=24000,#REF!&lt;=36000),"24k to 36k",IF(#REF!&gt;36000,"&gt;36k","")))))</f>
      </c>
    </row>
    <row x14ac:dyDescent="0.25" r="189" customHeight="1" ht="18.75">
      <c r="A189" s="1">
        <v>1647960</v>
      </c>
      <c r="B189" s="2">
        <v>11310401</v>
      </c>
      <c r="C189" s="3" t="s">
        <v>0</v>
      </c>
      <c r="D189" s="3" t="s">
        <v>181</v>
      </c>
      <c r="E189" s="2">
        <v>2018</v>
      </c>
      <c r="F189" s="4">
        <v>43879</v>
      </c>
      <c r="G189" s="3" t="s">
        <v>2</v>
      </c>
      <c r="H189" s="4">
        <v>43881</v>
      </c>
      <c r="I189" s="4">
        <f>_xlfn.XLOOKUP(#REF!,[1]!Backup_F8_Previous_Wave[ODINO],[1]!Backup_F8_Previous_Wave[Production Date],"")</f>
      </c>
      <c r="J189" s="10">
        <f>_xlfn.XLOOKUP(#REF!,[1]!Backup_F8_Previous_Wave[ODINO],[1]!Backup_F8_Previous_Wave[Wave Date],"")</f>
      </c>
      <c r="K189" s="6">
        <f>_xlfn.XLOOKUP(#REF!,[1]!Backup_F8_Previous_Wave[ODINO],[1]!Backup_F8_Previous_Wave[Full VIN],"")</f>
      </c>
      <c r="L189" s="3" t="s">
        <v>768</v>
      </c>
      <c r="M189" s="3" t="s">
        <v>4</v>
      </c>
      <c r="N189" s="3" t="s">
        <v>769</v>
      </c>
      <c r="O189" s="3" t="s">
        <v>770</v>
      </c>
      <c r="P189" s="6">
        <f>_xlfn.XLOOKUP(#REF!,[1]!Table2[BINNING],[1]!Table2[VFG],"")</f>
      </c>
      <c r="Q189" s="6">
        <f>IF(ISNUMBER(FIND("|",#REF!,1)),LEFT(#REF!,FIND("|",#REF!,1)-2),#REF!)</f>
      </c>
      <c r="R189" s="6">
        <f>IF(ISNUMBER(FIND("|",#REF!,1)),RIGHT(#REF!,LEN(#REF!)-FIND("|",#REF!,1)-1),"")</f>
      </c>
      <c r="S189" s="3" t="s">
        <v>7</v>
      </c>
      <c r="T189" s="3" t="s">
        <v>7</v>
      </c>
      <c r="U189" s="2">
        <v>0</v>
      </c>
      <c r="V189" s="2">
        <v>0</v>
      </c>
      <c r="W189" s="2">
        <v>12000</v>
      </c>
      <c r="X189" s="3" t="s">
        <v>317</v>
      </c>
      <c r="Y189" s="2">
        <v>55</v>
      </c>
      <c r="Z189" s="3"/>
      <c r="AA189" s="3"/>
      <c r="AB189" s="7" t="s">
        <v>771</v>
      </c>
      <c r="AC189" s="3" t="s">
        <v>297</v>
      </c>
      <c r="AD189" s="3" t="s">
        <v>298</v>
      </c>
      <c r="AE189" s="3" t="s">
        <v>299</v>
      </c>
      <c r="AF189" s="3" t="s">
        <v>198</v>
      </c>
      <c r="AG189" s="4"/>
      <c r="AH189" s="3"/>
      <c r="AI189" s="4"/>
      <c r="AJ1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 s="8">
        <f>IF(#REF!=MAX(#REF!),"New","Old")</f>
      </c>
      <c r="AL189" s="3"/>
      <c r="AM189" s="9">
        <f>IF(OR(#REF!="",#REF!=0),"",IF(#REF!&lt;12000,"&lt;12k",IF(AND(#REF!&gt;=12000,#REF!&lt;24000),"12k to 24k",IF(AND(#REF!&gt;=24000,#REF!&lt;=36000),"24k to 36k",IF(#REF!&gt;36000,"&gt;36k","")))))</f>
      </c>
    </row>
    <row x14ac:dyDescent="0.25" r="190" customHeight="1" ht="18.75">
      <c r="A190" s="1">
        <v>1648119</v>
      </c>
      <c r="B190" s="2">
        <v>11310530</v>
      </c>
      <c r="C190" s="3" t="s">
        <v>0</v>
      </c>
      <c r="D190" s="3" t="s">
        <v>485</v>
      </c>
      <c r="E190" s="2">
        <v>2019</v>
      </c>
      <c r="F190" s="4">
        <v>43871</v>
      </c>
      <c r="G190" s="3" t="s">
        <v>2</v>
      </c>
      <c r="H190" s="4">
        <v>43882</v>
      </c>
      <c r="I190" s="4">
        <f>_xlfn.XLOOKUP(#REF!,[1]!Backup_F8_Previous_Wave[ODINO],[1]!Backup_F8_Previous_Wave[Production Date],"")</f>
      </c>
      <c r="J190" s="10">
        <f>_xlfn.XLOOKUP(#REF!,[1]!Backup_F8_Previous_Wave[ODINO],[1]!Backup_F8_Previous_Wave[Wave Date],"")</f>
      </c>
      <c r="K190" s="6">
        <f>_xlfn.XLOOKUP(#REF!,[1]!Backup_F8_Previous_Wave[ODINO],[1]!Backup_F8_Previous_Wave[Full VIN],"")</f>
      </c>
      <c r="L190" s="3" t="s">
        <v>772</v>
      </c>
      <c r="M190" s="3" t="s">
        <v>4</v>
      </c>
      <c r="N190" s="3" t="s">
        <v>773</v>
      </c>
      <c r="O190" s="3" t="s">
        <v>770</v>
      </c>
      <c r="P190" s="6">
        <f>_xlfn.XLOOKUP(#REF!,[1]!Table2[BINNING],[1]!Table2[VFG],"")</f>
      </c>
      <c r="Q190" s="6">
        <f>IF(ISNUMBER(FIND("|",#REF!,1)),LEFT(#REF!,FIND("|",#REF!,1)-2),#REF!)</f>
      </c>
      <c r="R190" s="6">
        <f>IF(ISNUMBER(FIND("|",#REF!,1)),RIGHT(#REF!,LEN(#REF!)-FIND("|",#REF!,1)-1),"")</f>
      </c>
      <c r="S190" s="3" t="s">
        <v>7</v>
      </c>
      <c r="T190" s="3" t="s">
        <v>7</v>
      </c>
      <c r="U190" s="2">
        <v>0</v>
      </c>
      <c r="V190" s="2">
        <v>0</v>
      </c>
      <c r="W190" s="2">
        <v>5500</v>
      </c>
      <c r="X190" s="3" t="s">
        <v>18</v>
      </c>
      <c r="Y190" s="2">
        <v>35</v>
      </c>
      <c r="Z190" s="3"/>
      <c r="AA190" s="3"/>
      <c r="AB190" s="7" t="s">
        <v>774</v>
      </c>
      <c r="AC190" s="3" t="s">
        <v>489</v>
      </c>
      <c r="AD190" s="3" t="s">
        <v>490</v>
      </c>
      <c r="AE190" s="3" t="s">
        <v>491</v>
      </c>
      <c r="AF190" s="3" t="s">
        <v>211</v>
      </c>
      <c r="AG190" s="4"/>
      <c r="AH190" s="3"/>
      <c r="AI190" s="4"/>
      <c r="AJ1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 s="8">
        <f>IF(#REF!=MAX(#REF!),"New","Old")</f>
      </c>
      <c r="AL190" s="3"/>
      <c r="AM190" s="9">
        <f>IF(OR(#REF!="",#REF!=0),"",IF(#REF!&lt;12000,"&lt;12k",IF(AND(#REF!&gt;=12000,#REF!&lt;24000),"12k to 24k",IF(AND(#REF!&gt;=24000,#REF!&lt;=36000),"24k to 36k",IF(#REF!&gt;36000,"&gt;36k","")))))</f>
      </c>
    </row>
    <row x14ac:dyDescent="0.25" r="191" customHeight="1" ht="18.75">
      <c r="A191" s="1">
        <v>1648144</v>
      </c>
      <c r="B191" s="2">
        <v>11310554</v>
      </c>
      <c r="C191" s="3" t="s">
        <v>173</v>
      </c>
      <c r="D191" s="3" t="s">
        <v>504</v>
      </c>
      <c r="E191" s="2">
        <v>2014</v>
      </c>
      <c r="F191" s="4">
        <v>43101</v>
      </c>
      <c r="G191" s="3" t="s">
        <v>2</v>
      </c>
      <c r="H191" s="4">
        <v>43882</v>
      </c>
      <c r="I191" s="4">
        <f>_xlfn.XLOOKUP(#REF!,[1]!Backup_F8_Previous_Wave[ODINO],[1]!Backup_F8_Previous_Wave[Production Date],"")</f>
      </c>
      <c r="J191" s="10">
        <f>_xlfn.XLOOKUP(#REF!,[1]!Backup_F8_Previous_Wave[ODINO],[1]!Backup_F8_Previous_Wave[Wave Date],"")</f>
      </c>
      <c r="K191" s="6">
        <f>_xlfn.XLOOKUP(#REF!,[1]!Backup_F8_Previous_Wave[ODINO],[1]!Backup_F8_Previous_Wave[Full VIN],"")</f>
      </c>
      <c r="L191" s="3" t="s">
        <v>775</v>
      </c>
      <c r="M191" s="3" t="s">
        <v>4</v>
      </c>
      <c r="N191" s="3" t="s">
        <v>776</v>
      </c>
      <c r="O191" s="3" t="s">
        <v>62</v>
      </c>
      <c r="P191" s="6">
        <f>_xlfn.XLOOKUP(#REF!,[1]!Table2[BINNING],[1]!Table2[VFG],"")</f>
      </c>
      <c r="Q191" s="6">
        <f>IF(ISNUMBER(FIND("|",#REF!,1)),LEFT(#REF!,FIND("|",#REF!,1)-2),#REF!)</f>
      </c>
      <c r="R191" s="6">
        <f>IF(ISNUMBER(FIND("|",#REF!,1)),RIGHT(#REF!,LEN(#REF!)-FIND("|",#REF!,1)-1),"")</f>
      </c>
      <c r="S191" s="3" t="s">
        <v>7</v>
      </c>
      <c r="T191" s="3" t="s">
        <v>7</v>
      </c>
      <c r="U191" s="2">
        <v>0</v>
      </c>
      <c r="V191" s="2">
        <v>0</v>
      </c>
      <c r="W191" s="2">
        <v>0</v>
      </c>
      <c r="X191" s="3" t="s">
        <v>166</v>
      </c>
      <c r="Y191" s="2">
        <v>0</v>
      </c>
      <c r="Z191" s="3"/>
      <c r="AA191" s="3"/>
      <c r="AB191" s="7" t="s">
        <v>777</v>
      </c>
      <c r="AC191" s="3" t="s">
        <v>778</v>
      </c>
      <c r="AD191" s="3" t="s">
        <v>508</v>
      </c>
      <c r="AE191" s="3" t="s">
        <v>779</v>
      </c>
      <c r="AF191" s="3" t="s">
        <v>68</v>
      </c>
      <c r="AG191" s="4"/>
      <c r="AH191" s="3"/>
      <c r="AI191" s="4"/>
      <c r="AJ1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 s="8">
        <f>IF(#REF!=MAX(#REF!),"New","Old")</f>
      </c>
      <c r="AL191" s="3"/>
      <c r="AM191" s="9">
        <f>IF(OR(#REF!="",#REF!=0),"",IF(#REF!&lt;12000,"&lt;12k",IF(AND(#REF!&gt;=12000,#REF!&lt;24000),"12k to 24k",IF(AND(#REF!&gt;=24000,#REF!&lt;=36000),"24k to 36k",IF(#REF!&gt;36000,"&gt;36k","")))))</f>
      </c>
    </row>
    <row x14ac:dyDescent="0.25" r="192" customHeight="1" ht="18.75">
      <c r="A192" s="1">
        <v>1648196</v>
      </c>
      <c r="B192" s="2">
        <v>11310594</v>
      </c>
      <c r="C192" s="3" t="s">
        <v>0</v>
      </c>
      <c r="D192" s="3" t="s">
        <v>1</v>
      </c>
      <c r="E192" s="2">
        <v>2014</v>
      </c>
      <c r="F192" s="4">
        <v>43882</v>
      </c>
      <c r="G192" s="3" t="s">
        <v>2</v>
      </c>
      <c r="H192" s="4">
        <v>43882</v>
      </c>
      <c r="I192" s="4"/>
      <c r="J192" s="10">
        <f>_xlfn.XLOOKUP(#REF!,[1]!Backup_F8_Previous_Wave[ODINO],[1]!Backup_F8_Previous_Wave[Wave Date],"")</f>
      </c>
      <c r="K192" s="6">
        <f>_xlfn.XLOOKUP(#REF!,[1]!Backup_F8_Previous_Wave[ODINO],[1]!Backup_F8_Previous_Wave[Full VIN],"")</f>
      </c>
      <c r="L192" s="3" t="s">
        <v>780</v>
      </c>
      <c r="M192" s="3" t="s">
        <v>4</v>
      </c>
      <c r="N192" s="3" t="s">
        <v>781</v>
      </c>
      <c r="O192" s="3" t="s">
        <v>6</v>
      </c>
      <c r="P192" s="6">
        <f>_xlfn.XLOOKUP(#REF!,[1]!Table2[BINNING],[1]!Table2[VFG],"")</f>
      </c>
      <c r="Q192" s="6">
        <f>IF(ISNUMBER(FIND("|",#REF!,1)),LEFT(#REF!,FIND("|",#REF!,1)-2),#REF!)</f>
      </c>
      <c r="R192" s="6">
        <f>IF(ISNUMBER(FIND("|",#REF!,1)),RIGHT(#REF!,LEN(#REF!)-FIND("|",#REF!,1)-1),"")</f>
      </c>
      <c r="S192" s="3" t="s">
        <v>7</v>
      </c>
      <c r="T192" s="3" t="s">
        <v>7</v>
      </c>
      <c r="U192" s="2">
        <v>0</v>
      </c>
      <c r="V192" s="2">
        <v>0</v>
      </c>
      <c r="W192" s="2">
        <v>57700</v>
      </c>
      <c r="X192" s="3" t="s">
        <v>8</v>
      </c>
      <c r="Y192" s="2"/>
      <c r="Z192" s="3"/>
      <c r="AA192" s="3"/>
      <c r="AB192" s="7" t="s">
        <v>782</v>
      </c>
      <c r="AC192" s="3"/>
      <c r="AD192" s="3"/>
      <c r="AE192" s="3"/>
      <c r="AF192" s="3"/>
      <c r="AG192" s="4"/>
      <c r="AH192" s="3"/>
      <c r="AI192" s="4"/>
      <c r="AJ1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 s="8">
        <f>IF(#REF!=MAX(#REF!),"New","Old")</f>
      </c>
      <c r="AL192" s="3"/>
      <c r="AM192" s="9">
        <f>IF(OR(#REF!="",#REF!=0),"",IF(#REF!&lt;12000,"&lt;12k",IF(AND(#REF!&gt;=12000,#REF!&lt;24000),"12k to 24k",IF(AND(#REF!&gt;=24000,#REF!&lt;=36000),"24k to 36k",IF(#REF!&gt;36000,"&gt;36k","")))))</f>
      </c>
    </row>
    <row x14ac:dyDescent="0.25" r="193" customHeight="1" ht="18.75">
      <c r="A193" s="1">
        <v>1648278</v>
      </c>
      <c r="B193" s="2">
        <v>11310654</v>
      </c>
      <c r="C193" s="3" t="s">
        <v>0</v>
      </c>
      <c r="D193" s="3" t="s">
        <v>38</v>
      </c>
      <c r="E193" s="2">
        <v>2013</v>
      </c>
      <c r="F193" s="4">
        <v>43263</v>
      </c>
      <c r="G193" s="3" t="s">
        <v>108</v>
      </c>
      <c r="H193" s="4">
        <v>43882</v>
      </c>
      <c r="I193" s="4">
        <f>_xlfn.XLOOKUP(#REF!,[1]!Backup_F8_Previous_Wave[ODINO],[1]!Backup_F8_Previous_Wave[Production Date],"")</f>
      </c>
      <c r="J193" s="10">
        <f>_xlfn.XLOOKUP(#REF!,[1]!Backup_F8_Previous_Wave[ODINO],[1]!Backup_F8_Previous_Wave[Wave Date],"")</f>
      </c>
      <c r="K193" s="6">
        <f>_xlfn.XLOOKUP(#REF!,[1]!Backup_F8_Previous_Wave[ODINO],[1]!Backup_F8_Previous_Wave[Full VIN],"")</f>
      </c>
      <c r="L193" s="3" t="s">
        <v>783</v>
      </c>
      <c r="M193" s="3" t="s">
        <v>4</v>
      </c>
      <c r="N193" s="3" t="s">
        <v>784</v>
      </c>
      <c r="O193" s="3" t="s">
        <v>62</v>
      </c>
      <c r="P193" s="6">
        <f>_xlfn.XLOOKUP(#REF!,[1]!Table2[BINNING],[1]!Table2[VFG],"")</f>
      </c>
      <c r="Q193" s="6">
        <f>IF(ISNUMBER(FIND("|",#REF!,1)),LEFT(#REF!,FIND("|",#REF!,1)-2),#REF!)</f>
      </c>
      <c r="R193" s="6">
        <f>IF(ISNUMBER(FIND("|",#REF!,1)),RIGHT(#REF!,LEN(#REF!)-FIND("|",#REF!,1)-1),"")</f>
      </c>
      <c r="S193" s="3" t="s">
        <v>7</v>
      </c>
      <c r="T193" s="3" t="s">
        <v>7</v>
      </c>
      <c r="U193" s="2">
        <v>0</v>
      </c>
      <c r="V193" s="2">
        <v>0</v>
      </c>
      <c r="W193" s="2">
        <v>56000</v>
      </c>
      <c r="X193" s="3" t="s">
        <v>72</v>
      </c>
      <c r="Y193" s="2">
        <v>0</v>
      </c>
      <c r="Z193" s="3"/>
      <c r="AA193" s="3"/>
      <c r="AB193" s="7" t="s">
        <v>785</v>
      </c>
      <c r="AC193" s="3" t="s">
        <v>146</v>
      </c>
      <c r="AD193" s="3" t="s">
        <v>147</v>
      </c>
      <c r="AE193" s="3" t="s">
        <v>148</v>
      </c>
      <c r="AF193" s="3" t="s">
        <v>45</v>
      </c>
      <c r="AG193" s="4"/>
      <c r="AH193" s="3"/>
      <c r="AI193" s="4"/>
      <c r="AJ1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 s="8">
        <f>IF(#REF!=MAX(#REF!),"New","Old")</f>
      </c>
      <c r="AL193" s="3"/>
      <c r="AM193" s="9">
        <f>IF(OR(#REF!="",#REF!=0),"",IF(#REF!&lt;12000,"&lt;12k",IF(AND(#REF!&gt;=12000,#REF!&lt;24000),"12k to 24k",IF(AND(#REF!&gt;=24000,#REF!&lt;=36000),"24k to 36k",IF(#REF!&gt;36000,"&gt;36k","")))))</f>
      </c>
    </row>
    <row x14ac:dyDescent="0.25" r="194" customHeight="1" ht="18.75">
      <c r="A194" s="1">
        <v>1648343</v>
      </c>
      <c r="B194" s="2">
        <v>11310731</v>
      </c>
      <c r="C194" s="3" t="s">
        <v>173</v>
      </c>
      <c r="D194" s="3" t="s">
        <v>510</v>
      </c>
      <c r="E194" s="2">
        <v>2013</v>
      </c>
      <c r="F194" s="4">
        <v>43883</v>
      </c>
      <c r="G194" s="3" t="s">
        <v>2</v>
      </c>
      <c r="H194" s="4">
        <v>43883</v>
      </c>
      <c r="I194" s="4">
        <f>_xlfn.XLOOKUP(#REF!,[1]!Backup_F8_Previous_Wave[ODINO],[1]!Backup_F8_Previous_Wave[Production Date],"")</f>
      </c>
      <c r="J194" s="10">
        <f>_xlfn.XLOOKUP(#REF!,[1]!Backup_F8_Previous_Wave[ODINO],[1]!Backup_F8_Previous_Wave[Wave Date],"")</f>
      </c>
      <c r="K194" s="6">
        <f>_xlfn.XLOOKUP(#REF!,[1]!Backup_F8_Previous_Wave[ODINO],[1]!Backup_F8_Previous_Wave[Full VIN],"")</f>
      </c>
      <c r="L194" s="3" t="s">
        <v>786</v>
      </c>
      <c r="M194" s="3" t="s">
        <v>4</v>
      </c>
      <c r="N194" s="3" t="s">
        <v>787</v>
      </c>
      <c r="O194" s="3" t="s">
        <v>144</v>
      </c>
      <c r="P194" s="6">
        <f>_xlfn.XLOOKUP(#REF!,[1]!Table2[BINNING],[1]!Table2[VFG],"")</f>
      </c>
      <c r="Q194" s="6">
        <f>IF(ISNUMBER(FIND("|",#REF!,1)),LEFT(#REF!,FIND("|",#REF!,1)-2),#REF!)</f>
      </c>
      <c r="R194" s="6">
        <f>IF(ISNUMBER(FIND("|",#REF!,1)),RIGHT(#REF!,LEN(#REF!)-FIND("|",#REF!,1)-1),"")</f>
      </c>
      <c r="S194" s="3" t="s">
        <v>7</v>
      </c>
      <c r="T194" s="3" t="s">
        <v>7</v>
      </c>
      <c r="U194" s="2">
        <v>0</v>
      </c>
      <c r="V194" s="2">
        <v>0</v>
      </c>
      <c r="W194" s="2">
        <v>107000</v>
      </c>
      <c r="X194" s="3" t="s">
        <v>139</v>
      </c>
      <c r="Y194" s="2">
        <v>0</v>
      </c>
      <c r="Z194" s="3"/>
      <c r="AA194" s="3"/>
      <c r="AB194" s="7" t="s">
        <v>788</v>
      </c>
      <c r="AC194" s="3" t="s">
        <v>146</v>
      </c>
      <c r="AD194" s="3" t="s">
        <v>514</v>
      </c>
      <c r="AE194" s="3" t="s">
        <v>515</v>
      </c>
      <c r="AF194" s="3" t="s">
        <v>45</v>
      </c>
      <c r="AG194" s="4"/>
      <c r="AH194" s="3"/>
      <c r="AI194" s="4"/>
      <c r="AJ1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 s="8">
        <f>IF(#REF!=MAX(#REF!),"New","Old")</f>
      </c>
      <c r="AL194" s="3"/>
      <c r="AM194" s="9">
        <f>IF(OR(#REF!="",#REF!=0),"",IF(#REF!&lt;12000,"&lt;12k",IF(AND(#REF!&gt;=12000,#REF!&lt;24000),"12k to 24k",IF(AND(#REF!&gt;=24000,#REF!&lt;=36000),"24k to 36k",IF(#REF!&gt;36000,"&gt;36k","")))))</f>
      </c>
    </row>
    <row x14ac:dyDescent="0.25" r="195" customHeight="1" ht="18.75">
      <c r="A195" s="1">
        <v>1648383</v>
      </c>
      <c r="B195" s="2">
        <v>11310762</v>
      </c>
      <c r="C195" s="3" t="s">
        <v>0</v>
      </c>
      <c r="D195" s="3" t="s">
        <v>234</v>
      </c>
      <c r="E195" s="2">
        <v>2015</v>
      </c>
      <c r="F195" s="4">
        <v>42705</v>
      </c>
      <c r="G195" s="3" t="s">
        <v>14</v>
      </c>
      <c r="H195" s="4">
        <v>43883</v>
      </c>
      <c r="I195" s="4"/>
      <c r="J195" s="10">
        <f>_xlfn.XLOOKUP(#REF!,[1]!Backup_F8_Previous_Wave[ODINO],[1]!Backup_F8_Previous_Wave[Wave Date],"")</f>
      </c>
      <c r="K195" s="3"/>
      <c r="L195" s="3" t="s">
        <v>789</v>
      </c>
      <c r="M195" s="3" t="s">
        <v>4</v>
      </c>
      <c r="N195" s="3" t="s">
        <v>790</v>
      </c>
      <c r="O195" s="3" t="s">
        <v>791</v>
      </c>
      <c r="P195" s="6">
        <f>_xlfn.XLOOKUP(#REF!,[1]!Table2[BINNING],[1]!Table2[VFG],"")</f>
      </c>
      <c r="Q195" s="6">
        <f>IF(ISNUMBER(FIND("|",#REF!,1)),LEFT(#REF!,FIND("|",#REF!,1)-2),#REF!)</f>
      </c>
      <c r="R195" s="6">
        <f>IF(ISNUMBER(FIND("|",#REF!,1)),RIGHT(#REF!,LEN(#REF!)-FIND("|",#REF!,1)-1),"")</f>
      </c>
      <c r="S195" s="3" t="s">
        <v>7</v>
      </c>
      <c r="T195" s="3" t="s">
        <v>7</v>
      </c>
      <c r="U195" s="2">
        <v>0</v>
      </c>
      <c r="V195" s="2">
        <v>0</v>
      </c>
      <c r="W195" s="2">
        <v>20000</v>
      </c>
      <c r="X195" s="3" t="s">
        <v>202</v>
      </c>
      <c r="Y195" s="2"/>
      <c r="Z195" s="3"/>
      <c r="AA195" s="3"/>
      <c r="AB195" s="7" t="s">
        <v>792</v>
      </c>
      <c r="AC195" s="3" t="s">
        <v>44</v>
      </c>
      <c r="AD195" s="3" t="s">
        <v>44</v>
      </c>
      <c r="AE195" s="3" t="s">
        <v>44</v>
      </c>
      <c r="AF195" s="3" t="s">
        <v>243</v>
      </c>
      <c r="AG195" s="4"/>
      <c r="AH195" s="3"/>
      <c r="AI195" s="4"/>
      <c r="AJ1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 s="8">
        <f>IF(#REF!=MAX(#REF!),"New","Old")</f>
      </c>
      <c r="AL195" s="3"/>
      <c r="AM195" s="9">
        <f>IF(OR(#REF!="",#REF!=0),"",IF(#REF!&lt;12000,"&lt;12k",IF(AND(#REF!&gt;=12000,#REF!&lt;24000),"12k to 24k",IF(AND(#REF!&gt;=24000,#REF!&lt;=36000),"24k to 36k",IF(#REF!&gt;36000,"&gt;36k","")))))</f>
      </c>
    </row>
    <row x14ac:dyDescent="0.25" r="196" customHeight="1" ht="18.75">
      <c r="A196" s="1">
        <v>1648387</v>
      </c>
      <c r="B196" s="2">
        <v>11310687</v>
      </c>
      <c r="C196" s="3" t="s">
        <v>0</v>
      </c>
      <c r="D196" s="3" t="s">
        <v>1</v>
      </c>
      <c r="E196" s="2">
        <v>2013</v>
      </c>
      <c r="F196" s="4">
        <v>43880</v>
      </c>
      <c r="G196" s="3" t="s">
        <v>2</v>
      </c>
      <c r="H196" s="4">
        <v>43883</v>
      </c>
      <c r="I196" s="4">
        <f>_xlfn.XLOOKUP(#REF!,[1]!Backup_F8_Previous_Wave[ODINO],[1]!Backup_F8_Previous_Wave[Production Date],"")</f>
      </c>
      <c r="J196" s="10">
        <f>_xlfn.XLOOKUP(#REF!,[1]!Backup_F8_Previous_Wave[ODINO],[1]!Backup_F8_Previous_Wave[Wave Date],"")</f>
      </c>
      <c r="K196" s="6">
        <f>_xlfn.XLOOKUP(#REF!,[1]!Backup_F8_Previous_Wave[ODINO],[1]!Backup_F8_Previous_Wave[Full VIN],"")</f>
      </c>
      <c r="L196" s="3" t="s">
        <v>793</v>
      </c>
      <c r="M196" s="3" t="s">
        <v>4</v>
      </c>
      <c r="N196" s="3" t="s">
        <v>794</v>
      </c>
      <c r="O196" s="3" t="s">
        <v>6</v>
      </c>
      <c r="P196" s="6">
        <f>_xlfn.XLOOKUP(#REF!,[1]!Table2[BINNING],[1]!Table2[VFG],"")</f>
      </c>
      <c r="Q196" s="6">
        <f>IF(ISNUMBER(FIND("|",#REF!,1)),LEFT(#REF!,FIND("|",#REF!,1)-2),#REF!)</f>
      </c>
      <c r="R196" s="6">
        <f>IF(ISNUMBER(FIND("|",#REF!,1)),RIGHT(#REF!,LEN(#REF!)-FIND("|",#REF!,1)-1),"")</f>
      </c>
      <c r="S196" s="3" t="s">
        <v>7</v>
      </c>
      <c r="T196" s="3" t="s">
        <v>7</v>
      </c>
      <c r="U196" s="2">
        <v>0</v>
      </c>
      <c r="V196" s="2">
        <v>0</v>
      </c>
      <c r="W196" s="2">
        <v>100680</v>
      </c>
      <c r="X196" s="3" t="s">
        <v>525</v>
      </c>
      <c r="Y196" s="2">
        <v>0</v>
      </c>
      <c r="Z196" s="3"/>
      <c r="AA196" s="3"/>
      <c r="AB196" s="7" t="s">
        <v>795</v>
      </c>
      <c r="AC196" s="3" t="s">
        <v>10</v>
      </c>
      <c r="AD196" s="3" t="s">
        <v>11</v>
      </c>
      <c r="AE196" s="3" t="s">
        <v>12</v>
      </c>
      <c r="AF196" s="3" t="s">
        <v>13</v>
      </c>
      <c r="AG196" s="4"/>
      <c r="AH196" s="3"/>
      <c r="AI196" s="4"/>
      <c r="AJ1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 s="8">
        <f>IF(#REF!=MAX(#REF!),"New","Old")</f>
      </c>
      <c r="AL196" s="3"/>
      <c r="AM196" s="9">
        <f>IF(OR(#REF!="",#REF!=0),"",IF(#REF!&lt;12000,"&lt;12k",IF(AND(#REF!&gt;=12000,#REF!&lt;24000),"12k to 24k",IF(AND(#REF!&gt;=24000,#REF!&lt;=36000),"24k to 36k",IF(#REF!&gt;36000,"&gt;36k","")))))</f>
      </c>
    </row>
    <row x14ac:dyDescent="0.25" r="197" customHeight="1" ht="18.75">
      <c r="A197" s="1">
        <v>1648405</v>
      </c>
      <c r="B197" s="2">
        <v>11310701</v>
      </c>
      <c r="C197" s="3" t="s">
        <v>0</v>
      </c>
      <c r="D197" s="3" t="s">
        <v>1</v>
      </c>
      <c r="E197" s="2">
        <v>2016</v>
      </c>
      <c r="F197" s="4">
        <v>43882</v>
      </c>
      <c r="G197" s="3" t="s">
        <v>2</v>
      </c>
      <c r="H197" s="4">
        <v>43883</v>
      </c>
      <c r="I197" s="4"/>
      <c r="J197" s="10">
        <f>_xlfn.XLOOKUP(#REF!,[1]!Backup_F8_Previous_Wave[ODINO],[1]!Backup_F8_Previous_Wave[Wave Date],"")</f>
      </c>
      <c r="K197" s="3"/>
      <c r="L197" s="3" t="s">
        <v>796</v>
      </c>
      <c r="M197" s="3" t="s">
        <v>4</v>
      </c>
      <c r="N197" s="3" t="s">
        <v>797</v>
      </c>
      <c r="O197" s="3" t="s">
        <v>49</v>
      </c>
      <c r="P197" s="6">
        <f>_xlfn.XLOOKUP(#REF!,[1]!Table2[BINNING],[1]!Table2[VFG],"")</f>
      </c>
      <c r="Q197" s="6">
        <f>IF(ISNUMBER(FIND("|",#REF!,1)),LEFT(#REF!,FIND("|",#REF!,1)-2),#REF!)</f>
      </c>
      <c r="R197" s="6">
        <f>IF(ISNUMBER(FIND("|",#REF!,1)),RIGHT(#REF!,LEN(#REF!)-FIND("|",#REF!,1)-1),"")</f>
      </c>
      <c r="S197" s="3" t="s">
        <v>7</v>
      </c>
      <c r="T197" s="3" t="s">
        <v>7</v>
      </c>
      <c r="U197" s="2">
        <v>0</v>
      </c>
      <c r="V197" s="2">
        <v>0</v>
      </c>
      <c r="W197" s="2">
        <v>26000</v>
      </c>
      <c r="X197" s="3" t="s">
        <v>798</v>
      </c>
      <c r="Y197" s="2"/>
      <c r="Z197" s="3"/>
      <c r="AA197" s="3"/>
      <c r="AB197" s="7" t="s">
        <v>799</v>
      </c>
      <c r="AC197" s="3" t="s">
        <v>44</v>
      </c>
      <c r="AD197" s="3" t="s">
        <v>44</v>
      </c>
      <c r="AE197" s="3" t="s">
        <v>44</v>
      </c>
      <c r="AF197" s="3" t="s">
        <v>13</v>
      </c>
      <c r="AG197" s="4"/>
      <c r="AH197" s="3"/>
      <c r="AI197" s="4"/>
      <c r="AJ1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 s="8">
        <f>IF(#REF!=MAX(#REF!),"New","Old")</f>
      </c>
      <c r="AL197" s="3"/>
      <c r="AM197" s="9">
        <f>IF(OR(#REF!="",#REF!=0),"",IF(#REF!&lt;12000,"&lt;12k",IF(AND(#REF!&gt;=12000,#REF!&lt;24000),"12k to 24k",IF(AND(#REF!&gt;=24000,#REF!&lt;=36000),"24k to 36k",IF(#REF!&gt;36000,"&gt;36k","")))))</f>
      </c>
    </row>
    <row x14ac:dyDescent="0.25" r="198" customHeight="1" ht="18.75">
      <c r="A198" s="1">
        <v>1648785</v>
      </c>
      <c r="B198" s="2">
        <v>11311017</v>
      </c>
      <c r="C198" s="3" t="s">
        <v>0</v>
      </c>
      <c r="D198" s="3" t="s">
        <v>485</v>
      </c>
      <c r="E198" s="2">
        <v>2017</v>
      </c>
      <c r="F198" s="4">
        <v>43884</v>
      </c>
      <c r="G198" s="3" t="s">
        <v>2</v>
      </c>
      <c r="H198" s="4">
        <v>43885</v>
      </c>
      <c r="I198" s="4">
        <f>_xlfn.XLOOKUP(#REF!,[1]!Backup_F8_Previous_Wave[ODINO],[1]!Backup_F8_Previous_Wave[Production Date],"")</f>
      </c>
      <c r="J198" s="10">
        <f>_xlfn.XLOOKUP(#REF!,[1]!Backup_F8_Previous_Wave[ODINO],[1]!Backup_F8_Previous_Wave[Wave Date],"")</f>
      </c>
      <c r="K198" s="6">
        <f>_xlfn.XLOOKUP(#REF!,[1]!Backup_F8_Previous_Wave[ODINO],[1]!Backup_F8_Previous_Wave[Full VIN],"")</f>
      </c>
      <c r="L198" s="3" t="s">
        <v>800</v>
      </c>
      <c r="M198" s="3" t="s">
        <v>4</v>
      </c>
      <c r="N198" s="3" t="s">
        <v>801</v>
      </c>
      <c r="O198" s="3" t="s">
        <v>31</v>
      </c>
      <c r="P198" s="6">
        <f>_xlfn.XLOOKUP(#REF!,[1]!Table2[BINNING],[1]!Table2[VFG],"")</f>
      </c>
      <c r="Q198" s="6">
        <f>IF(ISNUMBER(FIND("|",#REF!,1)),LEFT(#REF!,FIND("|",#REF!,1)-2),#REF!)</f>
      </c>
      <c r="R198" s="6">
        <f>IF(ISNUMBER(FIND("|",#REF!,1)),RIGHT(#REF!,LEN(#REF!)-FIND("|",#REF!,1)-1),"")</f>
      </c>
      <c r="S198" s="3" t="s">
        <v>7</v>
      </c>
      <c r="T198" s="3" t="s">
        <v>7</v>
      </c>
      <c r="U198" s="2">
        <v>0</v>
      </c>
      <c r="V198" s="2">
        <v>0</v>
      </c>
      <c r="W198" s="2">
        <v>41100</v>
      </c>
      <c r="X198" s="3" t="s">
        <v>802</v>
      </c>
      <c r="Y198" s="2">
        <v>30</v>
      </c>
      <c r="Z198" s="3"/>
      <c r="AA198" s="3"/>
      <c r="AB198" s="7" t="s">
        <v>803</v>
      </c>
      <c r="AC198" s="3" t="s">
        <v>489</v>
      </c>
      <c r="AD198" s="3" t="s">
        <v>490</v>
      </c>
      <c r="AE198" s="3" t="s">
        <v>491</v>
      </c>
      <c r="AF198" s="3" t="s">
        <v>211</v>
      </c>
      <c r="AG198" s="4"/>
      <c r="AH198" s="3"/>
      <c r="AI198" s="4"/>
      <c r="AJ1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 s="8">
        <f>IF(#REF!=MAX(#REF!),"New","Old")</f>
      </c>
      <c r="AL198" s="3"/>
      <c r="AM198" s="9">
        <f>IF(OR(#REF!="",#REF!=0),"",IF(#REF!&lt;12000,"&lt;12k",IF(AND(#REF!&gt;=12000,#REF!&lt;24000),"12k to 24k",IF(AND(#REF!&gt;=24000,#REF!&lt;=36000),"24k to 36k",IF(#REF!&gt;36000,"&gt;36k","")))))</f>
      </c>
    </row>
    <row x14ac:dyDescent="0.25" r="199" customHeight="1" ht="18.75">
      <c r="A199" s="1">
        <v>1648822</v>
      </c>
      <c r="B199" s="2">
        <v>11311044</v>
      </c>
      <c r="C199" s="3" t="s">
        <v>0</v>
      </c>
      <c r="D199" s="3" t="s">
        <v>69</v>
      </c>
      <c r="E199" s="2">
        <v>2013</v>
      </c>
      <c r="F199" s="4">
        <v>43635</v>
      </c>
      <c r="G199" s="3" t="s">
        <v>108</v>
      </c>
      <c r="H199" s="4">
        <v>43885</v>
      </c>
      <c r="I199" s="4">
        <f>_xlfn.XLOOKUP(#REF!,[1]!Backup_F8_Previous_Wave[ODINO],[1]!Backup_F8_Previous_Wave[Production Date],"")</f>
      </c>
      <c r="J199" s="10">
        <f>_xlfn.XLOOKUP(#REF!,[1]!Backup_F8_Previous_Wave[ODINO],[1]!Backup_F8_Previous_Wave[Wave Date],"")</f>
      </c>
      <c r="K199" s="6">
        <f>_xlfn.XLOOKUP(#REF!,[1]!Backup_F8_Previous_Wave[ODINO],[1]!Backup_F8_Previous_Wave[Full VIN],"")</f>
      </c>
      <c r="L199" s="3" t="s">
        <v>804</v>
      </c>
      <c r="M199" s="3" t="s">
        <v>4</v>
      </c>
      <c r="N199" s="3" t="s">
        <v>805</v>
      </c>
      <c r="O199" s="3" t="s">
        <v>62</v>
      </c>
      <c r="P199" s="6">
        <f>_xlfn.XLOOKUP(#REF!,[1]!Table2[BINNING],[1]!Table2[VFG],"")</f>
      </c>
      <c r="Q199" s="6">
        <f>IF(ISNUMBER(FIND("|",#REF!,1)),LEFT(#REF!,FIND("|",#REF!,1)-2),#REF!)</f>
      </c>
      <c r="R199" s="6">
        <f>IF(ISNUMBER(FIND("|",#REF!,1)),RIGHT(#REF!,LEN(#REF!)-FIND("|",#REF!,1)-1),"")</f>
      </c>
      <c r="S199" s="3" t="s">
        <v>7</v>
      </c>
      <c r="T199" s="3" t="s">
        <v>7</v>
      </c>
      <c r="U199" s="2">
        <v>0</v>
      </c>
      <c r="V199" s="2">
        <v>0</v>
      </c>
      <c r="W199" s="2">
        <v>115000</v>
      </c>
      <c r="X199" s="3" t="s">
        <v>125</v>
      </c>
      <c r="Y199" s="2"/>
      <c r="Z199" s="3"/>
      <c r="AA199" s="3"/>
      <c r="AB199" s="7" t="s">
        <v>806</v>
      </c>
      <c r="AC199" s="3" t="s">
        <v>74</v>
      </c>
      <c r="AD199" s="3" t="s">
        <v>75</v>
      </c>
      <c r="AE199" s="3" t="s">
        <v>76</v>
      </c>
      <c r="AF199" s="3" t="s">
        <v>77</v>
      </c>
      <c r="AG199" s="4"/>
      <c r="AH199" s="3"/>
      <c r="AI199" s="4"/>
      <c r="AJ1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 s="8">
        <f>IF(#REF!=MAX(#REF!),"New","Old")</f>
      </c>
      <c r="AL199" s="3"/>
      <c r="AM199" s="9">
        <f>IF(OR(#REF!="",#REF!=0),"",IF(#REF!&lt;12000,"&lt;12k",IF(AND(#REF!&gt;=12000,#REF!&lt;24000),"12k to 24k",IF(AND(#REF!&gt;=24000,#REF!&lt;=36000),"24k to 36k",IF(#REF!&gt;36000,"&gt;36k","")))))</f>
      </c>
    </row>
    <row x14ac:dyDescent="0.25" r="200" customHeight="1" ht="18.75">
      <c r="A200" s="1">
        <v>1649035</v>
      </c>
      <c r="B200" s="2">
        <v>11311209</v>
      </c>
      <c r="C200" s="3" t="s">
        <v>0</v>
      </c>
      <c r="D200" s="3" t="s">
        <v>187</v>
      </c>
      <c r="E200" s="2">
        <v>2018</v>
      </c>
      <c r="F200" s="4">
        <v>43866</v>
      </c>
      <c r="G200" s="3" t="s">
        <v>2</v>
      </c>
      <c r="H200" s="4">
        <v>43885</v>
      </c>
      <c r="I200" s="4">
        <f>_xlfn.XLOOKUP(#REF!,[1]!Backup_F8_Previous_Wave[ODINO],[1]!Backup_F8_Previous_Wave[Production Date],"")</f>
      </c>
      <c r="J200" s="10">
        <f>_xlfn.XLOOKUP(#REF!,[1]!Backup_F8_Previous_Wave[ODINO],[1]!Backup_F8_Previous_Wave[Wave Date],"")</f>
      </c>
      <c r="K200" s="6">
        <f>_xlfn.XLOOKUP(#REF!,[1]!Backup_F8_Previous_Wave[ODINO],[1]!Backup_F8_Previous_Wave[Full VIN],"")</f>
      </c>
      <c r="L200" s="3" t="s">
        <v>807</v>
      </c>
      <c r="M200" s="3" t="s">
        <v>4</v>
      </c>
      <c r="N200" s="3" t="s">
        <v>808</v>
      </c>
      <c r="O200" s="3" t="s">
        <v>124</v>
      </c>
      <c r="P200" s="6">
        <f>_xlfn.XLOOKUP(#REF!,[1]!Table2[BINNING],[1]!Table2[VFG],"")</f>
      </c>
      <c r="Q200" s="6">
        <f>IF(ISNUMBER(FIND("|",#REF!,1)),LEFT(#REF!,FIND("|",#REF!,1)-2),#REF!)</f>
      </c>
      <c r="R200" s="6">
        <f>IF(ISNUMBER(FIND("|",#REF!,1)),RIGHT(#REF!,LEN(#REF!)-FIND("|",#REF!,1)-1),"")</f>
      </c>
      <c r="S200" s="3" t="s">
        <v>7</v>
      </c>
      <c r="T200" s="3" t="s">
        <v>7</v>
      </c>
      <c r="U200" s="2">
        <v>0</v>
      </c>
      <c r="V200" s="2">
        <v>0</v>
      </c>
      <c r="W200" s="2">
        <v>500</v>
      </c>
      <c r="X200" s="3" t="s">
        <v>63</v>
      </c>
      <c r="Y200" s="2">
        <v>0</v>
      </c>
      <c r="Z200" s="3"/>
      <c r="AA200" s="3"/>
      <c r="AB200" s="7" t="s">
        <v>809</v>
      </c>
      <c r="AC200" s="3" t="s">
        <v>191</v>
      </c>
      <c r="AD200" s="3" t="s">
        <v>192</v>
      </c>
      <c r="AE200" s="3" t="s">
        <v>193</v>
      </c>
      <c r="AF200" s="3" t="s">
        <v>141</v>
      </c>
      <c r="AG200" s="4"/>
      <c r="AH200" s="3"/>
      <c r="AI200" s="4"/>
      <c r="AJ2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 s="8">
        <f>IF(#REF!=MAX(#REF!),"New","Old")</f>
      </c>
      <c r="AL200" s="3"/>
      <c r="AM200" s="9">
        <f>IF(OR(#REF!="",#REF!=0),"",IF(#REF!&lt;12000,"&lt;12k",IF(AND(#REF!&gt;=12000,#REF!&lt;24000),"12k to 24k",IF(AND(#REF!&gt;=24000,#REF!&lt;=36000),"24k to 36k",IF(#REF!&gt;36000,"&gt;36k","")))))</f>
      </c>
    </row>
    <row x14ac:dyDescent="0.25" r="201" customHeight="1" ht="18.75">
      <c r="A201" s="1">
        <v>1649038</v>
      </c>
      <c r="B201" s="2">
        <v>11311211</v>
      </c>
      <c r="C201" s="3" t="s">
        <v>0</v>
      </c>
      <c r="D201" s="3" t="s">
        <v>1</v>
      </c>
      <c r="E201" s="2">
        <v>2016</v>
      </c>
      <c r="F201" s="4">
        <v>43879</v>
      </c>
      <c r="G201" s="3" t="s">
        <v>2</v>
      </c>
      <c r="H201" s="4">
        <v>43885</v>
      </c>
      <c r="I201" s="4">
        <f>_xlfn.XLOOKUP(#REF!,[1]!Backup_F8_Previous_Wave[ODINO],[1]!Backup_F8_Previous_Wave[Production Date],"")</f>
      </c>
      <c r="J201" s="10">
        <f>_xlfn.XLOOKUP(#REF!,[1]!Backup_F8_Previous_Wave[ODINO],[1]!Backup_F8_Previous_Wave[Wave Date],"")</f>
      </c>
      <c r="K201" s="6">
        <f>_xlfn.XLOOKUP(#REF!,[1]!Backup_F8_Previous_Wave[ODINO],[1]!Backup_F8_Previous_Wave[Full VIN],"")</f>
      </c>
      <c r="L201" s="3" t="s">
        <v>810</v>
      </c>
      <c r="M201" s="3" t="s">
        <v>4</v>
      </c>
      <c r="N201" s="3" t="s">
        <v>811</v>
      </c>
      <c r="O201" s="3" t="s">
        <v>49</v>
      </c>
      <c r="P201" s="6">
        <f>_xlfn.XLOOKUP(#REF!,[1]!Table2[BINNING],[1]!Table2[VFG],"")</f>
      </c>
      <c r="Q201" s="6">
        <f>IF(ISNUMBER(FIND("|",#REF!,1)),LEFT(#REF!,FIND("|",#REF!,1)-2),#REF!)</f>
      </c>
      <c r="R201" s="6">
        <f>IF(ISNUMBER(FIND("|",#REF!,1)),RIGHT(#REF!,LEN(#REF!)-FIND("|",#REF!,1)-1),"")</f>
      </c>
      <c r="S201" s="3" t="s">
        <v>7</v>
      </c>
      <c r="T201" s="3" t="s">
        <v>7</v>
      </c>
      <c r="U201" s="2">
        <v>0</v>
      </c>
      <c r="V201" s="2">
        <v>0</v>
      </c>
      <c r="W201" s="2">
        <v>34500</v>
      </c>
      <c r="X201" s="3" t="s">
        <v>225</v>
      </c>
      <c r="Y201" s="2">
        <v>0</v>
      </c>
      <c r="Z201" s="3"/>
      <c r="AA201" s="3"/>
      <c r="AB201" s="7" t="s">
        <v>812</v>
      </c>
      <c r="AC201" s="3" t="s">
        <v>20</v>
      </c>
      <c r="AD201" s="3" t="s">
        <v>11</v>
      </c>
      <c r="AE201" s="3" t="s">
        <v>21</v>
      </c>
      <c r="AF201" s="3" t="s">
        <v>13</v>
      </c>
      <c r="AG201" s="4"/>
      <c r="AH201" s="3"/>
      <c r="AI201" s="4"/>
      <c r="AJ2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 s="8">
        <f>IF(#REF!=MAX(#REF!),"New","Old")</f>
      </c>
      <c r="AL201" s="3"/>
      <c r="AM201" s="9">
        <f>IF(OR(#REF!="",#REF!=0),"",IF(#REF!&lt;12000,"&lt;12k",IF(AND(#REF!&gt;=12000,#REF!&lt;24000),"12k to 24k",IF(AND(#REF!&gt;=24000,#REF!&lt;=36000),"24k to 36k",IF(#REF!&gt;36000,"&gt;36k","")))))</f>
      </c>
    </row>
    <row x14ac:dyDescent="0.25" r="202" customHeight="1" ht="18.75">
      <c r="A202" s="1">
        <v>1649273</v>
      </c>
      <c r="B202" s="2">
        <v>11311403</v>
      </c>
      <c r="C202" s="3" t="s">
        <v>0</v>
      </c>
      <c r="D202" s="3" t="s">
        <v>38</v>
      </c>
      <c r="E202" s="2">
        <v>2011</v>
      </c>
      <c r="F202" s="4">
        <v>43861</v>
      </c>
      <c r="G202" s="3" t="s">
        <v>2</v>
      </c>
      <c r="H202" s="4">
        <v>43886</v>
      </c>
      <c r="I202" s="4">
        <f>_xlfn.XLOOKUP(#REF!,[1]!Backup_F8_Previous_Wave[ODINO],[1]!Backup_F8_Previous_Wave[Production Date],"")</f>
      </c>
      <c r="J202" s="10">
        <f>_xlfn.XLOOKUP(#REF!,[1]!Backup_F8_Previous_Wave[ODINO],[1]!Backup_F8_Previous_Wave[Wave Date],"")</f>
      </c>
      <c r="K202" s="6">
        <f>_xlfn.XLOOKUP(#REF!,[1]!Backup_F8_Previous_Wave[ODINO],[1]!Backup_F8_Previous_Wave[Full VIN],"")</f>
      </c>
      <c r="L202" s="3" t="s">
        <v>813</v>
      </c>
      <c r="M202" s="3" t="s">
        <v>4</v>
      </c>
      <c r="N202" s="3" t="s">
        <v>814</v>
      </c>
      <c r="O202" s="3" t="s">
        <v>144</v>
      </c>
      <c r="P202" s="6">
        <f>_xlfn.XLOOKUP(#REF!,[1]!Table2[BINNING],[1]!Table2[VFG],"")</f>
      </c>
      <c r="Q202" s="6">
        <f>IF(ISNUMBER(FIND("|",#REF!,1)),LEFT(#REF!,FIND("|",#REF!,1)-2),#REF!)</f>
      </c>
      <c r="R202" s="6">
        <f>IF(ISNUMBER(FIND("|",#REF!,1)),RIGHT(#REF!,LEN(#REF!)-FIND("|",#REF!,1)-1),"")</f>
      </c>
      <c r="S202" s="3" t="s">
        <v>7</v>
      </c>
      <c r="T202" s="3" t="s">
        <v>7</v>
      </c>
      <c r="U202" s="2">
        <v>0</v>
      </c>
      <c r="V202" s="2">
        <v>0</v>
      </c>
      <c r="W202" s="2">
        <v>125000</v>
      </c>
      <c r="X202" s="3" t="s">
        <v>32</v>
      </c>
      <c r="Y202" s="2">
        <v>0</v>
      </c>
      <c r="Z202" s="3"/>
      <c r="AA202" s="3"/>
      <c r="AB202" s="7" t="s">
        <v>815</v>
      </c>
      <c r="AC202" s="3" t="s">
        <v>146</v>
      </c>
      <c r="AD202" s="3" t="s">
        <v>147</v>
      </c>
      <c r="AE202" s="3" t="s">
        <v>148</v>
      </c>
      <c r="AF202" s="3" t="s">
        <v>45</v>
      </c>
      <c r="AG202" s="4"/>
      <c r="AH202" s="3"/>
      <c r="AI202" s="4"/>
      <c r="AJ2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 s="8">
        <f>IF(#REF!=MAX(#REF!),"New","Old")</f>
      </c>
      <c r="AL202" s="3"/>
      <c r="AM202" s="9">
        <f>IF(OR(#REF!="",#REF!=0),"",IF(#REF!&lt;12000,"&lt;12k",IF(AND(#REF!&gt;=12000,#REF!&lt;24000),"12k to 24k",IF(AND(#REF!&gt;=24000,#REF!&lt;=36000),"24k to 36k",IF(#REF!&gt;36000,"&gt;36k","")))))</f>
      </c>
    </row>
    <row x14ac:dyDescent="0.25" r="203" customHeight="1" ht="18.75">
      <c r="A203" s="1">
        <v>1649422</v>
      </c>
      <c r="B203" s="2">
        <v>11311521</v>
      </c>
      <c r="C203" s="3" t="s">
        <v>0</v>
      </c>
      <c r="D203" s="3" t="s">
        <v>1</v>
      </c>
      <c r="E203" s="2">
        <v>2015</v>
      </c>
      <c r="F203" s="4">
        <v>43884</v>
      </c>
      <c r="G203" s="3" t="s">
        <v>2</v>
      </c>
      <c r="H203" s="4">
        <v>43886</v>
      </c>
      <c r="I203" s="4">
        <f>_xlfn.XLOOKUP(#REF!,[1]!Backup_F8_Previous_Wave[ODINO],[1]!Backup_F8_Previous_Wave[Production Date],"")</f>
      </c>
      <c r="J203" s="10">
        <f>_xlfn.XLOOKUP(#REF!,[1]!Backup_F8_Previous_Wave[ODINO],[1]!Backup_F8_Previous_Wave[Wave Date],"")</f>
      </c>
      <c r="K203" s="6">
        <f>_xlfn.XLOOKUP(#REF!,[1]!Backup_F8_Previous_Wave[ODINO],[1]!Backup_F8_Previous_Wave[Full VIN],"")</f>
      </c>
      <c r="L203" s="3" t="s">
        <v>816</v>
      </c>
      <c r="M203" s="3" t="s">
        <v>4</v>
      </c>
      <c r="N203" s="3" t="s">
        <v>817</v>
      </c>
      <c r="O203" s="3" t="s">
        <v>124</v>
      </c>
      <c r="P203" s="6">
        <f>_xlfn.XLOOKUP(#REF!,[1]!Table2[BINNING],[1]!Table2[VFG],"")</f>
      </c>
      <c r="Q203" s="6">
        <f>IF(ISNUMBER(FIND("|",#REF!,1)),LEFT(#REF!,FIND("|",#REF!,1)-2),#REF!)</f>
      </c>
      <c r="R203" s="6">
        <f>IF(ISNUMBER(FIND("|",#REF!,1)),RIGHT(#REF!,LEN(#REF!)-FIND("|",#REF!,1)-1),"")</f>
      </c>
      <c r="S203" s="3" t="s">
        <v>7</v>
      </c>
      <c r="T203" s="3" t="s">
        <v>7</v>
      </c>
      <c r="U203" s="2">
        <v>0</v>
      </c>
      <c r="V203" s="2">
        <v>0</v>
      </c>
      <c r="W203" s="2">
        <v>51000</v>
      </c>
      <c r="X203" s="3" t="s">
        <v>525</v>
      </c>
      <c r="Y203" s="2">
        <v>55</v>
      </c>
      <c r="Z203" s="3"/>
      <c r="AA203" s="3"/>
      <c r="AB203" s="7" t="s">
        <v>818</v>
      </c>
      <c r="AC203" s="3" t="s">
        <v>20</v>
      </c>
      <c r="AD203" s="3" t="s">
        <v>11</v>
      </c>
      <c r="AE203" s="3" t="s">
        <v>21</v>
      </c>
      <c r="AF203" s="3" t="s">
        <v>13</v>
      </c>
      <c r="AG203" s="4"/>
      <c r="AH203" s="3"/>
      <c r="AI203" s="4"/>
      <c r="AJ2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 s="8">
        <f>IF(#REF!=MAX(#REF!),"New","Old")</f>
      </c>
      <c r="AL203" s="3"/>
      <c r="AM203" s="9">
        <f>IF(OR(#REF!="",#REF!=0),"",IF(#REF!&lt;12000,"&lt;12k",IF(AND(#REF!&gt;=12000,#REF!&lt;24000),"12k to 24k",IF(AND(#REF!&gt;=24000,#REF!&lt;=36000),"24k to 36k",IF(#REF!&gt;36000,"&gt;36k","")))))</f>
      </c>
    </row>
    <row x14ac:dyDescent="0.25" r="204" customHeight="1" ht="18.75">
      <c r="A204" s="1">
        <v>1649439</v>
      </c>
      <c r="B204" s="2">
        <v>11311535</v>
      </c>
      <c r="C204" s="3" t="s">
        <v>0</v>
      </c>
      <c r="D204" s="3" t="s">
        <v>59</v>
      </c>
      <c r="E204" s="2">
        <v>2019</v>
      </c>
      <c r="F204" s="4">
        <v>43886</v>
      </c>
      <c r="G204" s="3" t="s">
        <v>2</v>
      </c>
      <c r="H204" s="4">
        <v>43886</v>
      </c>
      <c r="I204" s="4">
        <f>_xlfn.XLOOKUP(#REF!,[1]!Backup_F8_Previous_Wave[ODINO],[1]!Backup_F8_Previous_Wave[Production Date],"")</f>
      </c>
      <c r="J204" s="10">
        <f>_xlfn.XLOOKUP(#REF!,[1]!Backup_F8_Previous_Wave[ODINO],[1]!Backup_F8_Previous_Wave[Wave Date],"")</f>
      </c>
      <c r="K204" s="6">
        <f>_xlfn.XLOOKUP(#REF!,[1]!Backup_F8_Previous_Wave[ODINO],[1]!Backup_F8_Previous_Wave[Full VIN],"")</f>
      </c>
      <c r="L204" s="3" t="s">
        <v>819</v>
      </c>
      <c r="M204" s="3" t="s">
        <v>4</v>
      </c>
      <c r="N204" s="3" t="s">
        <v>820</v>
      </c>
      <c r="O204" s="3" t="s">
        <v>111</v>
      </c>
      <c r="P204" s="6">
        <f>_xlfn.XLOOKUP(#REF!,[1]!Table2[BINNING],[1]!Table2[VFG],"")</f>
      </c>
      <c r="Q204" s="6">
        <f>IF(ISNUMBER(FIND("|",#REF!,1)),LEFT(#REF!,FIND("|",#REF!,1)-2),#REF!)</f>
      </c>
      <c r="R204" s="6">
        <f>IF(ISNUMBER(FIND("|",#REF!,1)),RIGHT(#REF!,LEN(#REF!)-FIND("|",#REF!,1)-1),"")</f>
      </c>
      <c r="S204" s="3" t="s">
        <v>7</v>
      </c>
      <c r="T204" s="3" t="s">
        <v>7</v>
      </c>
      <c r="U204" s="2">
        <v>0</v>
      </c>
      <c r="V204" s="2">
        <v>0</v>
      </c>
      <c r="W204" s="2">
        <v>32000</v>
      </c>
      <c r="X204" s="3" t="s">
        <v>253</v>
      </c>
      <c r="Y204" s="2"/>
      <c r="Z204" s="3"/>
      <c r="AA204" s="3"/>
      <c r="AB204" s="7" t="s">
        <v>821</v>
      </c>
      <c r="AC204" s="3" t="s">
        <v>65</v>
      </c>
      <c r="AD204" s="3" t="s">
        <v>84</v>
      </c>
      <c r="AE204" s="3" t="s">
        <v>319</v>
      </c>
      <c r="AF204" s="3" t="s">
        <v>68</v>
      </c>
      <c r="AG204" s="4"/>
      <c r="AH204" s="3"/>
      <c r="AI204" s="4"/>
      <c r="AJ2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 s="8">
        <f>IF(#REF!=MAX(#REF!),"New","Old")</f>
      </c>
      <c r="AL204" s="3"/>
      <c r="AM204" s="9">
        <f>IF(OR(#REF!="",#REF!=0),"",IF(#REF!&lt;12000,"&lt;12k",IF(AND(#REF!&gt;=12000,#REF!&lt;24000),"12k to 24k",IF(AND(#REF!&gt;=24000,#REF!&lt;=36000),"24k to 36k",IF(#REF!&gt;36000,"&gt;36k","")))))</f>
      </c>
    </row>
    <row x14ac:dyDescent="0.25" r="205" customHeight="1" ht="18.75">
      <c r="A205" s="1">
        <v>1649468</v>
      </c>
      <c r="B205" s="2">
        <v>11311555</v>
      </c>
      <c r="C205" s="3" t="s">
        <v>0</v>
      </c>
      <c r="D205" s="3" t="s">
        <v>38</v>
      </c>
      <c r="E205" s="2">
        <v>2016</v>
      </c>
      <c r="F205" s="4">
        <v>43885</v>
      </c>
      <c r="G205" s="3" t="s">
        <v>2</v>
      </c>
      <c r="H205" s="4">
        <v>43887</v>
      </c>
      <c r="I205" s="4">
        <f>_xlfn.XLOOKUP(#REF!,[1]!Backup_F8_Previous_Wave[ODINO],[1]!Backup_F8_Previous_Wave[Production Date],"")</f>
      </c>
      <c r="J205" s="10">
        <f>_xlfn.XLOOKUP(#REF!,[1]!Backup_F8_Previous_Wave[ODINO],[1]!Backup_F8_Previous_Wave[Wave Date],"")</f>
      </c>
      <c r="K205" s="6">
        <f>_xlfn.XLOOKUP(#REF!,[1]!Backup_F8_Previous_Wave[ODINO],[1]!Backup_F8_Previous_Wave[Full VIN],"")</f>
      </c>
      <c r="L205" s="3" t="s">
        <v>822</v>
      </c>
      <c r="M205" s="3" t="s">
        <v>4</v>
      </c>
      <c r="N205" s="3" t="s">
        <v>823</v>
      </c>
      <c r="O205" s="3" t="s">
        <v>824</v>
      </c>
      <c r="P205" s="6">
        <f>_xlfn.XLOOKUP(#REF!,[1]!Table2[BINNING],[1]!Table2[VFG],"")</f>
      </c>
      <c r="Q205" s="6">
        <f>IF(ISNUMBER(FIND("|",#REF!,1)),LEFT(#REF!,FIND("|",#REF!,1)-2),#REF!)</f>
      </c>
      <c r="R205" s="6">
        <f>IF(ISNUMBER(FIND("|",#REF!,1)),RIGHT(#REF!,LEN(#REF!)-FIND("|",#REF!,1)-1),"")</f>
      </c>
      <c r="S205" s="3" t="s">
        <v>7</v>
      </c>
      <c r="T205" s="3" t="s">
        <v>7</v>
      </c>
      <c r="U205" s="2">
        <v>0</v>
      </c>
      <c r="V205" s="2">
        <v>0</v>
      </c>
      <c r="W205" s="2">
        <v>24000</v>
      </c>
      <c r="X205" s="3" t="s">
        <v>139</v>
      </c>
      <c r="Y205" s="2">
        <v>0</v>
      </c>
      <c r="Z205" s="3"/>
      <c r="AA205" s="3"/>
      <c r="AB205" s="7" t="s">
        <v>825</v>
      </c>
      <c r="AC205" s="3" t="s">
        <v>826</v>
      </c>
      <c r="AD205" s="3" t="s">
        <v>147</v>
      </c>
      <c r="AE205" s="3" t="s">
        <v>148</v>
      </c>
      <c r="AF205" s="3" t="s">
        <v>45</v>
      </c>
      <c r="AG205" s="4"/>
      <c r="AH205" s="3"/>
      <c r="AI205" s="4"/>
      <c r="AJ2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 s="8">
        <f>IF(#REF!=MAX(#REF!),"New","Old")</f>
      </c>
      <c r="AL205" s="3"/>
      <c r="AM205" s="9">
        <f>IF(OR(#REF!="",#REF!=0),"",IF(#REF!&lt;12000,"&lt;12k",IF(AND(#REF!&gt;=12000,#REF!&lt;24000),"12k to 24k",IF(AND(#REF!&gt;=24000,#REF!&lt;=36000),"24k to 36k",IF(#REF!&gt;36000,"&gt;36k","")))))</f>
      </c>
    </row>
    <row x14ac:dyDescent="0.25" r="206" customHeight="1" ht="18.75">
      <c r="A206" s="1">
        <v>1649710</v>
      </c>
      <c r="B206" s="2">
        <v>11311722</v>
      </c>
      <c r="C206" s="3" t="s">
        <v>0</v>
      </c>
      <c r="D206" s="3" t="s">
        <v>59</v>
      </c>
      <c r="E206" s="2">
        <v>2012</v>
      </c>
      <c r="F206" s="4">
        <v>43863</v>
      </c>
      <c r="G206" s="3" t="s">
        <v>2</v>
      </c>
      <c r="H206" s="4">
        <v>43887</v>
      </c>
      <c r="I206" s="4"/>
      <c r="J206" s="10">
        <f>_xlfn.XLOOKUP(#REF!,[1]!Backup_F8_Previous_Wave[ODINO],[1]!Backup_F8_Previous_Wave[Wave Date],"")</f>
      </c>
      <c r="K206" s="3"/>
      <c r="L206" s="3" t="s">
        <v>827</v>
      </c>
      <c r="M206" s="3" t="s">
        <v>4</v>
      </c>
      <c r="N206" s="3" t="s">
        <v>828</v>
      </c>
      <c r="O206" s="3" t="s">
        <v>62</v>
      </c>
      <c r="P206" s="6">
        <f>_xlfn.XLOOKUP(#REF!,[1]!Table2[BINNING],[1]!Table2[VFG],"")</f>
      </c>
      <c r="Q206" s="6">
        <f>IF(ISNUMBER(FIND("|",#REF!,1)),LEFT(#REF!,FIND("|",#REF!,1)-2),#REF!)</f>
      </c>
      <c r="R206" s="6">
        <f>IF(ISNUMBER(FIND("|",#REF!,1)),RIGHT(#REF!,LEN(#REF!)-FIND("|",#REF!,1)-1),"")</f>
      </c>
      <c r="S206" s="3" t="s">
        <v>7</v>
      </c>
      <c r="T206" s="3" t="s">
        <v>7</v>
      </c>
      <c r="U206" s="2">
        <v>0</v>
      </c>
      <c r="V206" s="2">
        <v>0</v>
      </c>
      <c r="W206" s="2">
        <v>57000</v>
      </c>
      <c r="X206" s="3" t="s">
        <v>90</v>
      </c>
      <c r="Y206" s="2">
        <v>0</v>
      </c>
      <c r="Z206" s="3"/>
      <c r="AA206" s="3"/>
      <c r="AB206" s="7" t="s">
        <v>829</v>
      </c>
      <c r="AC206" s="3" t="s">
        <v>44</v>
      </c>
      <c r="AD206" s="3" t="s">
        <v>44</v>
      </c>
      <c r="AE206" s="3" t="s">
        <v>44</v>
      </c>
      <c r="AF206" s="3" t="s">
        <v>68</v>
      </c>
      <c r="AG206" s="4"/>
      <c r="AH206" s="3"/>
      <c r="AI206" s="4"/>
      <c r="AJ2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 s="8">
        <f>IF(#REF!=MAX(#REF!),"New","Old")</f>
      </c>
      <c r="AL206" s="3"/>
      <c r="AM206" s="9">
        <f>IF(OR(#REF!="",#REF!=0),"",IF(#REF!&lt;12000,"&lt;12k",IF(AND(#REF!&gt;=12000,#REF!&lt;24000),"12k to 24k",IF(AND(#REF!&gt;=24000,#REF!&lt;=36000),"24k to 36k",IF(#REF!&gt;36000,"&gt;36k","")))))</f>
      </c>
    </row>
    <row x14ac:dyDescent="0.25" r="207" customHeight="1" ht="18.75">
      <c r="A207" s="1">
        <v>1649806</v>
      </c>
      <c r="B207" s="2">
        <v>11311785</v>
      </c>
      <c r="C207" s="3" t="s">
        <v>0</v>
      </c>
      <c r="D207" s="3" t="s">
        <v>86</v>
      </c>
      <c r="E207" s="2">
        <v>2012</v>
      </c>
      <c r="F207" s="4">
        <v>43539</v>
      </c>
      <c r="G207" s="3" t="s">
        <v>2</v>
      </c>
      <c r="H207" s="4">
        <v>43888</v>
      </c>
      <c r="I207" s="4">
        <f>_xlfn.XLOOKUP(#REF!,[1]!Backup_F8_Previous_Wave[ODINO],[1]!Backup_F8_Previous_Wave[Production Date],"")</f>
      </c>
      <c r="J207" s="10">
        <f>_xlfn.XLOOKUP(#REF!,[1]!Backup_F8_Previous_Wave[ODINO],[1]!Backup_F8_Previous_Wave[Wave Date],"")</f>
      </c>
      <c r="K207" s="6">
        <f>_xlfn.XLOOKUP(#REF!,[1]!Backup_F8_Previous_Wave[ODINO],[1]!Backup_F8_Previous_Wave[Full VIN],"")</f>
      </c>
      <c r="L207" s="3" t="s">
        <v>830</v>
      </c>
      <c r="M207" s="3" t="s">
        <v>4</v>
      </c>
      <c r="N207" s="3" t="s">
        <v>831</v>
      </c>
      <c r="O207" s="3" t="s">
        <v>582</v>
      </c>
      <c r="P207" s="6">
        <f>_xlfn.XLOOKUP(#REF!,[1]!Table2[BINNING],[1]!Table2[VFG],"")</f>
      </c>
      <c r="Q207" s="6">
        <f>IF(ISNUMBER(FIND("|",#REF!,1)),LEFT(#REF!,FIND("|",#REF!,1)-2),#REF!)</f>
      </c>
      <c r="R207" s="6">
        <f>IF(ISNUMBER(FIND("|",#REF!,1)),RIGHT(#REF!,LEN(#REF!)-FIND("|",#REF!,1)-1),"")</f>
      </c>
      <c r="S207" s="3" t="s">
        <v>7</v>
      </c>
      <c r="T207" s="3" t="s">
        <v>7</v>
      </c>
      <c r="U207" s="2">
        <v>0</v>
      </c>
      <c r="V207" s="2">
        <v>0</v>
      </c>
      <c r="W207" s="2">
        <v>37000</v>
      </c>
      <c r="X207" s="3" t="s">
        <v>32</v>
      </c>
      <c r="Y207" s="2"/>
      <c r="Z207" s="3"/>
      <c r="AA207" s="3"/>
      <c r="AB207" s="7" t="s">
        <v>832</v>
      </c>
      <c r="AC207" s="3" t="s">
        <v>602</v>
      </c>
      <c r="AD207" s="3" t="s">
        <v>93</v>
      </c>
      <c r="AE207" s="3" t="s">
        <v>603</v>
      </c>
      <c r="AF207" s="3" t="s">
        <v>27</v>
      </c>
      <c r="AG207" s="4"/>
      <c r="AH207" s="3"/>
      <c r="AI207" s="4"/>
      <c r="AJ2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 s="8">
        <f>IF(#REF!=MAX(#REF!),"New","Old")</f>
      </c>
      <c r="AL207" s="3"/>
      <c r="AM207" s="9">
        <f>IF(OR(#REF!="",#REF!=0),"",IF(#REF!&lt;12000,"&lt;12k",IF(AND(#REF!&gt;=12000,#REF!&lt;24000),"12k to 24k",IF(AND(#REF!&gt;=24000,#REF!&lt;=36000),"24k to 36k",IF(#REF!&gt;36000,"&gt;36k","")))))</f>
      </c>
    </row>
    <row x14ac:dyDescent="0.25" r="208" customHeight="1" ht="18.75">
      <c r="A208" s="1">
        <v>1649899</v>
      </c>
      <c r="B208" s="2">
        <v>11311854</v>
      </c>
      <c r="C208" s="3" t="s">
        <v>0</v>
      </c>
      <c r="D208" s="3" t="s">
        <v>647</v>
      </c>
      <c r="E208" s="2">
        <v>2013</v>
      </c>
      <c r="F208" s="4">
        <v>43854</v>
      </c>
      <c r="G208" s="3" t="s">
        <v>2</v>
      </c>
      <c r="H208" s="4">
        <v>43888</v>
      </c>
      <c r="I208" s="4">
        <f>_xlfn.XLOOKUP(#REF!,[1]!Backup_F8_Previous_Wave[ODINO],[1]!Backup_F8_Previous_Wave[Production Date],"")</f>
      </c>
      <c r="J208" s="10">
        <f>_xlfn.XLOOKUP(#REF!,[1]!Backup_F8_Previous_Wave[ODINO],[1]!Backup_F8_Previous_Wave[Wave Date],"")</f>
      </c>
      <c r="K208" s="6">
        <f>_xlfn.XLOOKUP(#REF!,[1]!Backup_F8_Previous_Wave[ODINO],[1]!Backup_F8_Previous_Wave[Full VIN],"")</f>
      </c>
      <c r="L208" s="3" t="s">
        <v>833</v>
      </c>
      <c r="M208" s="3" t="s">
        <v>4</v>
      </c>
      <c r="N208" s="3" t="s">
        <v>834</v>
      </c>
      <c r="O208" s="3" t="s">
        <v>552</v>
      </c>
      <c r="P208" s="6">
        <f>_xlfn.XLOOKUP(#REF!,[1]!Table2[BINNING],[1]!Table2[VFG],"")</f>
      </c>
      <c r="Q208" s="6">
        <f>IF(ISNUMBER(FIND("|",#REF!,1)),LEFT(#REF!,FIND("|",#REF!,1)-2),#REF!)</f>
      </c>
      <c r="R208" s="6">
        <f>IF(ISNUMBER(FIND("|",#REF!,1)),RIGHT(#REF!,LEN(#REF!)-FIND("|",#REF!,1)-1),"")</f>
      </c>
      <c r="S208" s="3" t="s">
        <v>7</v>
      </c>
      <c r="T208" s="3" t="s">
        <v>7</v>
      </c>
      <c r="U208" s="2">
        <v>0</v>
      </c>
      <c r="V208" s="2">
        <v>0</v>
      </c>
      <c r="W208" s="2">
        <v>43990</v>
      </c>
      <c r="X208" s="3" t="s">
        <v>106</v>
      </c>
      <c r="Y208" s="2"/>
      <c r="Z208" s="3"/>
      <c r="AA208" s="3"/>
      <c r="AB208" s="7" t="s">
        <v>835</v>
      </c>
      <c r="AC208" s="3" t="s">
        <v>652</v>
      </c>
      <c r="AD208" s="3" t="s">
        <v>653</v>
      </c>
      <c r="AE208" s="3" t="s">
        <v>654</v>
      </c>
      <c r="AF208" s="3" t="s">
        <v>102</v>
      </c>
      <c r="AG208" s="4"/>
      <c r="AH208" s="3"/>
      <c r="AI208" s="4"/>
      <c r="AJ2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 s="8">
        <f>IF(#REF!=MAX(#REF!),"New","Old")</f>
      </c>
      <c r="AL208" s="3"/>
      <c r="AM208" s="9">
        <f>IF(OR(#REF!="",#REF!=0),"",IF(#REF!&lt;12000,"&lt;12k",IF(AND(#REF!&gt;=12000,#REF!&lt;24000),"12k to 24k",IF(AND(#REF!&gt;=24000,#REF!&lt;=36000),"24k to 36k",IF(#REF!&gt;36000,"&gt;36k","")))))</f>
      </c>
    </row>
    <row x14ac:dyDescent="0.25" r="209" customHeight="1" ht="18.75">
      <c r="A209" s="1">
        <v>1649929</v>
      </c>
      <c r="B209" s="2">
        <v>11311864</v>
      </c>
      <c r="C209" s="3" t="s">
        <v>0</v>
      </c>
      <c r="D209" s="3" t="s">
        <v>1</v>
      </c>
      <c r="E209" s="2">
        <v>2018</v>
      </c>
      <c r="F209" s="4">
        <v>43626</v>
      </c>
      <c r="G209" s="3" t="s">
        <v>108</v>
      </c>
      <c r="H209" s="4">
        <v>43888</v>
      </c>
      <c r="I209" s="4">
        <f>_xlfn.XLOOKUP(#REF!,[1]!Backup_F8_Previous_Wave[ODINO],[1]!Backup_F8_Previous_Wave[Production Date],"")</f>
      </c>
      <c r="J209" s="10">
        <f>_xlfn.XLOOKUP(#REF!,[1]!Backup_F8_Previous_Wave[ODINO],[1]!Backup_F8_Previous_Wave[Wave Date],"")</f>
      </c>
      <c r="K209" s="6">
        <f>_xlfn.XLOOKUP(#REF!,[1]!Backup_F8_Previous_Wave[ODINO],[1]!Backup_F8_Previous_Wave[Full VIN],"")</f>
      </c>
      <c r="L209" s="3" t="s">
        <v>836</v>
      </c>
      <c r="M209" s="3" t="s">
        <v>4</v>
      </c>
      <c r="N209" s="3" t="s">
        <v>837</v>
      </c>
      <c r="O209" s="3" t="s">
        <v>124</v>
      </c>
      <c r="P209" s="6">
        <f>_xlfn.XLOOKUP(#REF!,[1]!Table2[BINNING],[1]!Table2[VFG],"")</f>
      </c>
      <c r="Q209" s="6">
        <f>IF(ISNUMBER(FIND("|",#REF!,1)),LEFT(#REF!,FIND("|",#REF!,1)-2),#REF!)</f>
      </c>
      <c r="R209" s="6">
        <f>IF(ISNUMBER(FIND("|",#REF!,1)),RIGHT(#REF!,LEN(#REF!)-FIND("|",#REF!,1)-1),"")</f>
      </c>
      <c r="S209" s="3" t="s">
        <v>7</v>
      </c>
      <c r="T209" s="3" t="s">
        <v>7</v>
      </c>
      <c r="U209" s="2">
        <v>0</v>
      </c>
      <c r="V209" s="2">
        <v>0</v>
      </c>
      <c r="W209" s="2">
        <v>10000</v>
      </c>
      <c r="X209" s="3" t="s">
        <v>125</v>
      </c>
      <c r="Y209" s="2">
        <v>0</v>
      </c>
      <c r="Z209" s="3"/>
      <c r="AA209" s="3"/>
      <c r="AB209" s="7" t="s">
        <v>838</v>
      </c>
      <c r="AC209" s="3" t="s">
        <v>20</v>
      </c>
      <c r="AD209" s="3" t="s">
        <v>11</v>
      </c>
      <c r="AE209" s="3" t="s">
        <v>21</v>
      </c>
      <c r="AF209" s="3" t="s">
        <v>13</v>
      </c>
      <c r="AG209" s="4"/>
      <c r="AH209" s="3"/>
      <c r="AI209" s="4"/>
      <c r="AJ2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 s="8">
        <f>IF(#REF!=MAX(#REF!),"New","Old")</f>
      </c>
      <c r="AL209" s="3"/>
      <c r="AM209" s="9">
        <f>IF(OR(#REF!="",#REF!=0),"",IF(#REF!&lt;12000,"&lt;12k",IF(AND(#REF!&gt;=12000,#REF!&lt;24000),"12k to 24k",IF(AND(#REF!&gt;=24000,#REF!&lt;=36000),"24k to 36k",IF(#REF!&gt;36000,"&gt;36k","")))))</f>
      </c>
    </row>
    <row x14ac:dyDescent="0.25" r="210" customHeight="1" ht="18.75">
      <c r="A210" s="1">
        <v>1650155</v>
      </c>
      <c r="B210" s="2">
        <v>11312043</v>
      </c>
      <c r="C210" s="3" t="s">
        <v>0</v>
      </c>
      <c r="D210" s="3" t="s">
        <v>1</v>
      </c>
      <c r="E210" s="2">
        <v>2016</v>
      </c>
      <c r="F210" s="4">
        <v>43889</v>
      </c>
      <c r="G210" s="3" t="s">
        <v>2</v>
      </c>
      <c r="H210" s="4">
        <v>43889</v>
      </c>
      <c r="I210" s="4">
        <f>_xlfn.XLOOKUP(#REF!,[1]!Backup_F8_Previous_Wave[ODINO],[1]!Backup_F8_Previous_Wave[Production Date],"")</f>
      </c>
      <c r="J210" s="10">
        <f>_xlfn.XLOOKUP(#REF!,[1]!Backup_F8_Previous_Wave[ODINO],[1]!Backup_F8_Previous_Wave[Wave Date],"")</f>
      </c>
      <c r="K210" s="6">
        <f>_xlfn.XLOOKUP(#REF!,[1]!Backup_F8_Previous_Wave[ODINO],[1]!Backup_F8_Previous_Wave[Full VIN],"")</f>
      </c>
      <c r="L210" s="3" t="s">
        <v>839</v>
      </c>
      <c r="M210" s="3" t="s">
        <v>4</v>
      </c>
      <c r="N210" s="3" t="s">
        <v>840</v>
      </c>
      <c r="O210" s="3" t="s">
        <v>49</v>
      </c>
      <c r="P210" s="6">
        <f>_xlfn.XLOOKUP(#REF!,[1]!Table2[BINNING],[1]!Table2[VFG],"")</f>
      </c>
      <c r="Q210" s="6">
        <f>IF(ISNUMBER(FIND("|",#REF!,1)),LEFT(#REF!,FIND("|",#REF!,1)-2),#REF!)</f>
      </c>
      <c r="R210" s="6">
        <f>IF(ISNUMBER(FIND("|",#REF!,1)),RIGHT(#REF!,LEN(#REF!)-FIND("|",#REF!,1)-1),"")</f>
      </c>
      <c r="S210" s="3" t="s">
        <v>7</v>
      </c>
      <c r="T210" s="3" t="s">
        <v>7</v>
      </c>
      <c r="U210" s="2">
        <v>0</v>
      </c>
      <c r="V210" s="2">
        <v>0</v>
      </c>
      <c r="W210" s="2"/>
      <c r="X210" s="3" t="s">
        <v>72</v>
      </c>
      <c r="Y210" s="2"/>
      <c r="Z210" s="3"/>
      <c r="AA210" s="3"/>
      <c r="AB210" s="7" t="s">
        <v>841</v>
      </c>
      <c r="AC210" s="3" t="s">
        <v>20</v>
      </c>
      <c r="AD210" s="3" t="s">
        <v>11</v>
      </c>
      <c r="AE210" s="3" t="s">
        <v>21</v>
      </c>
      <c r="AF210" s="3" t="s">
        <v>13</v>
      </c>
      <c r="AG210" s="4"/>
      <c r="AH210" s="3"/>
      <c r="AI210" s="4"/>
      <c r="AJ2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 s="8">
        <f>IF(#REF!=MAX(#REF!),"New","Old")</f>
      </c>
      <c r="AL210" s="3"/>
      <c r="AM210" s="9">
        <f>IF(OR(#REF!="",#REF!=0),"",IF(#REF!&lt;12000,"&lt;12k",IF(AND(#REF!&gt;=12000,#REF!&lt;24000),"12k to 24k",IF(AND(#REF!&gt;=24000,#REF!&lt;=36000),"24k to 36k",IF(#REF!&gt;36000,"&gt;36k","")))))</f>
      </c>
    </row>
    <row x14ac:dyDescent="0.25" r="211" customHeight="1" ht="18.75">
      <c r="A211" s="1">
        <v>1650207</v>
      </c>
      <c r="B211" s="2">
        <v>11312081</v>
      </c>
      <c r="C211" s="3" t="s">
        <v>0</v>
      </c>
      <c r="D211" s="3" t="s">
        <v>1</v>
      </c>
      <c r="E211" s="2">
        <v>2012</v>
      </c>
      <c r="F211" s="4">
        <v>43878</v>
      </c>
      <c r="G211" s="3" t="s">
        <v>2</v>
      </c>
      <c r="H211" s="4">
        <v>43889</v>
      </c>
      <c r="I211" s="4">
        <f>_xlfn.XLOOKUP(#REF!,[1]!Backup_F8_Previous_Wave[ODINO],[1]!Backup_F8_Previous_Wave[Production Date],"")</f>
      </c>
      <c r="J211" s="10">
        <f>_xlfn.XLOOKUP(#REF!,[1]!Backup_F8_Previous_Wave[ODINO],[1]!Backup_F8_Previous_Wave[Wave Date],"")</f>
      </c>
      <c r="K211" s="6">
        <f>_xlfn.XLOOKUP(#REF!,[1]!Backup_F8_Previous_Wave[ODINO],[1]!Backup_F8_Previous_Wave[Full VIN],"")</f>
      </c>
      <c r="L211" s="3" t="s">
        <v>842</v>
      </c>
      <c r="M211" s="3" t="s">
        <v>4</v>
      </c>
      <c r="N211" s="3" t="s">
        <v>843</v>
      </c>
      <c r="O211" s="3" t="s">
        <v>6</v>
      </c>
      <c r="P211" s="6">
        <f>_xlfn.XLOOKUP(#REF!,[1]!Table2[BINNING],[1]!Table2[VFG],"")</f>
      </c>
      <c r="Q211" s="6">
        <f>IF(ISNUMBER(FIND("|",#REF!,1)),LEFT(#REF!,FIND("|",#REF!,1)-2),#REF!)</f>
      </c>
      <c r="R211" s="6">
        <f>IF(ISNUMBER(FIND("|",#REF!,1)),RIGHT(#REF!,LEN(#REF!)-FIND("|",#REF!,1)-1),"")</f>
      </c>
      <c r="S211" s="3" t="s">
        <v>7</v>
      </c>
      <c r="T211" s="3" t="s">
        <v>7</v>
      </c>
      <c r="U211" s="2">
        <v>0</v>
      </c>
      <c r="V211" s="2">
        <v>0</v>
      </c>
      <c r="W211" s="2">
        <v>78000</v>
      </c>
      <c r="X211" s="3" t="s">
        <v>229</v>
      </c>
      <c r="Y211" s="2">
        <v>45</v>
      </c>
      <c r="Z211" s="3"/>
      <c r="AA211" s="3"/>
      <c r="AB211" s="7" t="s">
        <v>844</v>
      </c>
      <c r="AC211" s="3" t="s">
        <v>10</v>
      </c>
      <c r="AD211" s="3" t="s">
        <v>11</v>
      </c>
      <c r="AE211" s="3" t="s">
        <v>12</v>
      </c>
      <c r="AF211" s="3" t="s">
        <v>13</v>
      </c>
      <c r="AG211" s="4"/>
      <c r="AH211" s="3"/>
      <c r="AI211" s="4"/>
      <c r="AJ2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 s="8">
        <f>IF(#REF!=MAX(#REF!),"New","Old")</f>
      </c>
      <c r="AL211" s="3"/>
      <c r="AM211" s="9">
        <f>IF(OR(#REF!="",#REF!=0),"",IF(#REF!&lt;12000,"&lt;12k",IF(AND(#REF!&gt;=12000,#REF!&lt;24000),"12k to 24k",IF(AND(#REF!&gt;=24000,#REF!&lt;=36000),"24k to 36k",IF(#REF!&gt;36000,"&gt;36k","")))))</f>
      </c>
    </row>
    <row x14ac:dyDescent="0.25" r="212" customHeight="1" ht="18.75">
      <c r="A212" s="1">
        <v>1650227</v>
      </c>
      <c r="B212" s="2">
        <v>11312092</v>
      </c>
      <c r="C212" s="3" t="s">
        <v>0</v>
      </c>
      <c r="D212" s="3" t="s">
        <v>1</v>
      </c>
      <c r="E212" s="2">
        <v>2001</v>
      </c>
      <c r="F212" s="4">
        <v>43770</v>
      </c>
      <c r="G212" s="3" t="s">
        <v>14</v>
      </c>
      <c r="H212" s="4">
        <v>43889</v>
      </c>
      <c r="I212" s="4">
        <f>_xlfn.XLOOKUP(#REF!,[1]!Backup_F8_Previous_Wave[ODINO],[1]!Backup_F8_Previous_Wave[Production Date],"")</f>
      </c>
      <c r="J212" s="10">
        <f>_xlfn.XLOOKUP(#REF!,[1]!Backup_F8_Previous_Wave[ODINO],[1]!Backup_F8_Previous_Wave[Wave Date],"")</f>
      </c>
      <c r="K212" s="6">
        <f>_xlfn.XLOOKUP(#REF!,[1]!Backup_F8_Previous_Wave[ODINO],[1]!Backup_F8_Previous_Wave[Full VIN],"")</f>
      </c>
      <c r="L212" s="3" t="s">
        <v>845</v>
      </c>
      <c r="M212" s="3" t="s">
        <v>4</v>
      </c>
      <c r="N212" s="3" t="s">
        <v>846</v>
      </c>
      <c r="O212" s="3" t="s">
        <v>62</v>
      </c>
      <c r="P212" s="6">
        <f>_xlfn.XLOOKUP(#REF!,[1]!Table2[BINNING],[1]!Table2[VFG],"")</f>
      </c>
      <c r="Q212" s="6">
        <f>IF(ISNUMBER(FIND("|",#REF!,1)),LEFT(#REF!,FIND("|",#REF!,1)-2),#REF!)</f>
      </c>
      <c r="R212" s="6">
        <f>IF(ISNUMBER(FIND("|",#REF!,1)),RIGHT(#REF!,LEN(#REF!)-FIND("|",#REF!,1)-1),"")</f>
      </c>
      <c r="S212" s="3" t="s">
        <v>7</v>
      </c>
      <c r="T212" s="3" t="s">
        <v>7</v>
      </c>
      <c r="U212" s="2">
        <v>0</v>
      </c>
      <c r="V212" s="2">
        <v>0</v>
      </c>
      <c r="W212" s="2">
        <v>150000</v>
      </c>
      <c r="X212" s="3" t="s">
        <v>106</v>
      </c>
      <c r="Y212" s="2">
        <v>0</v>
      </c>
      <c r="Z212" s="3"/>
      <c r="AA212" s="3"/>
      <c r="AB212" s="7" t="s">
        <v>847</v>
      </c>
      <c r="AC212" s="3" t="s">
        <v>848</v>
      </c>
      <c r="AD212" s="3" t="s">
        <v>11</v>
      </c>
      <c r="AE212" s="3" t="s">
        <v>289</v>
      </c>
      <c r="AF212" s="3" t="s">
        <v>290</v>
      </c>
      <c r="AG212" s="4"/>
      <c r="AH212" s="3"/>
      <c r="AI212" s="4"/>
      <c r="AJ2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 s="8">
        <f>IF(#REF!=MAX(#REF!),"New","Old")</f>
      </c>
      <c r="AL212" s="3"/>
      <c r="AM212" s="9">
        <f>IF(OR(#REF!="",#REF!=0),"",IF(#REF!&lt;12000,"&lt;12k",IF(AND(#REF!&gt;=12000,#REF!&lt;24000),"12k to 24k",IF(AND(#REF!&gt;=24000,#REF!&lt;=36000),"24k to 36k",IF(#REF!&gt;36000,"&gt;36k","")))))</f>
      </c>
    </row>
    <row x14ac:dyDescent="0.25" r="213" customHeight="1" ht="18.75">
      <c r="A213" s="1">
        <v>1650269</v>
      </c>
      <c r="B213" s="2">
        <v>11312123</v>
      </c>
      <c r="C213" s="3" t="s">
        <v>0</v>
      </c>
      <c r="D213" s="3" t="s">
        <v>69</v>
      </c>
      <c r="E213" s="2">
        <v>2019</v>
      </c>
      <c r="F213" s="4">
        <v>43883</v>
      </c>
      <c r="G213" s="3" t="s">
        <v>2</v>
      </c>
      <c r="H213" s="4">
        <v>43889</v>
      </c>
      <c r="I213" s="4">
        <f>_xlfn.XLOOKUP(#REF!,[1]!Backup_F8_Previous_Wave[ODINO],[1]!Backup_F8_Previous_Wave[Production Date],"")</f>
      </c>
      <c r="J213" s="10">
        <f>_xlfn.XLOOKUP(#REF!,[1]!Backup_F8_Previous_Wave[ODINO],[1]!Backup_F8_Previous_Wave[Wave Date],"")</f>
      </c>
      <c r="K213" s="6">
        <f>_xlfn.XLOOKUP(#REF!,[1]!Backup_F8_Previous_Wave[ODINO],[1]!Backup_F8_Previous_Wave[Full VIN],"")</f>
      </c>
      <c r="L213" s="3" t="s">
        <v>849</v>
      </c>
      <c r="M213" s="3" t="s">
        <v>4</v>
      </c>
      <c r="N213" s="3" t="s">
        <v>850</v>
      </c>
      <c r="O213" s="3" t="s">
        <v>105</v>
      </c>
      <c r="P213" s="6">
        <f>_xlfn.XLOOKUP(#REF!,[1]!Table2[BINNING],[1]!Table2[VFG],"")</f>
      </c>
      <c r="Q213" s="6">
        <f>IF(ISNUMBER(FIND("|",#REF!,1)),LEFT(#REF!,FIND("|",#REF!,1)-2),#REF!)</f>
      </c>
      <c r="R213" s="6">
        <f>IF(ISNUMBER(FIND("|",#REF!,1)),RIGHT(#REF!,LEN(#REF!)-FIND("|",#REF!,1)-1),"")</f>
      </c>
      <c r="S213" s="3" t="s">
        <v>7</v>
      </c>
      <c r="T213" s="3" t="s">
        <v>7</v>
      </c>
      <c r="U213" s="2">
        <v>0</v>
      </c>
      <c r="V213" s="2">
        <v>0</v>
      </c>
      <c r="W213" s="2">
        <v>25252</v>
      </c>
      <c r="X213" s="3" t="s">
        <v>18</v>
      </c>
      <c r="Y213" s="2">
        <v>73</v>
      </c>
      <c r="Z213" s="3"/>
      <c r="AA213" s="3"/>
      <c r="AB213" s="7" t="s">
        <v>851</v>
      </c>
      <c r="AC213" s="3" t="s">
        <v>395</v>
      </c>
      <c r="AD213" s="3" t="s">
        <v>75</v>
      </c>
      <c r="AE213" s="3" t="s">
        <v>76</v>
      </c>
      <c r="AF213" s="3" t="s">
        <v>77</v>
      </c>
      <c r="AG213" s="4"/>
      <c r="AH213" s="3"/>
      <c r="AI213" s="4"/>
      <c r="AJ2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 s="8">
        <f>IF(#REF!=MAX(#REF!),"New","Old")</f>
      </c>
      <c r="AL213" s="3"/>
      <c r="AM213" s="9">
        <f>IF(OR(#REF!="",#REF!=0),"",IF(#REF!&lt;12000,"&lt;12k",IF(AND(#REF!&gt;=12000,#REF!&lt;24000),"12k to 24k",IF(AND(#REF!&gt;=24000,#REF!&lt;=36000),"24k to 36k",IF(#REF!&gt;36000,"&gt;36k","")))))</f>
      </c>
    </row>
    <row x14ac:dyDescent="0.25" r="214" customHeight="1" ht="18.75">
      <c r="A214" s="1">
        <v>1650276</v>
      </c>
      <c r="B214" s="2">
        <v>11312128</v>
      </c>
      <c r="C214" s="3" t="s">
        <v>0</v>
      </c>
      <c r="D214" s="3" t="s">
        <v>181</v>
      </c>
      <c r="E214" s="2">
        <v>2014</v>
      </c>
      <c r="F214" s="4">
        <v>43889</v>
      </c>
      <c r="G214" s="3" t="s">
        <v>2</v>
      </c>
      <c r="H214" s="4">
        <v>43889</v>
      </c>
      <c r="I214" s="4">
        <f>_xlfn.XLOOKUP(#REF!,[1]!Backup_F8_Previous_Wave[ODINO],[1]!Backup_F8_Previous_Wave[Production Date],"")</f>
      </c>
      <c r="J214" s="10">
        <f>_xlfn.XLOOKUP(#REF!,[1]!Backup_F8_Previous_Wave[ODINO],[1]!Backup_F8_Previous_Wave[Wave Date],"")</f>
      </c>
      <c r="K214" s="6">
        <f>_xlfn.XLOOKUP(#REF!,[1]!Backup_F8_Previous_Wave[ODINO],[1]!Backup_F8_Previous_Wave[Full VIN],"")</f>
      </c>
      <c r="L214" s="3" t="s">
        <v>852</v>
      </c>
      <c r="M214" s="3" t="s">
        <v>4</v>
      </c>
      <c r="N214" s="3" t="s">
        <v>853</v>
      </c>
      <c r="O214" s="3" t="s">
        <v>196</v>
      </c>
      <c r="P214" s="6">
        <f>_xlfn.XLOOKUP(#REF!,[1]!Table2[BINNING],[1]!Table2[VFG],"")</f>
      </c>
      <c r="Q214" s="6">
        <f>IF(ISNUMBER(FIND("|",#REF!,1)),LEFT(#REF!,FIND("|",#REF!,1)-2),#REF!)</f>
      </c>
      <c r="R214" s="6">
        <f>IF(ISNUMBER(FIND("|",#REF!,1)),RIGHT(#REF!,LEN(#REF!)-FIND("|",#REF!,1)-1),"")</f>
      </c>
      <c r="S214" s="3" t="s">
        <v>7</v>
      </c>
      <c r="T214" s="3" t="s">
        <v>7</v>
      </c>
      <c r="U214" s="2">
        <v>0</v>
      </c>
      <c r="V214" s="2">
        <v>0</v>
      </c>
      <c r="W214" s="2">
        <v>91886</v>
      </c>
      <c r="X214" s="3" t="s">
        <v>63</v>
      </c>
      <c r="Y214" s="2">
        <v>60</v>
      </c>
      <c r="Z214" s="3"/>
      <c r="AA214" s="3"/>
      <c r="AB214" s="7" t="s">
        <v>854</v>
      </c>
      <c r="AC214" s="3" t="s">
        <v>297</v>
      </c>
      <c r="AD214" s="3" t="s">
        <v>298</v>
      </c>
      <c r="AE214" s="3" t="s">
        <v>299</v>
      </c>
      <c r="AF214" s="3" t="s">
        <v>198</v>
      </c>
      <c r="AG214" s="4"/>
      <c r="AH214" s="3"/>
      <c r="AI214" s="4"/>
      <c r="AJ2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 s="8">
        <f>IF(#REF!=MAX(#REF!),"New","Old")</f>
      </c>
      <c r="AL214" s="3"/>
      <c r="AM214" s="9">
        <f>IF(OR(#REF!="",#REF!=0),"",IF(#REF!&lt;12000,"&lt;12k",IF(AND(#REF!&gt;=12000,#REF!&lt;24000),"12k to 24k",IF(AND(#REF!&gt;=24000,#REF!&lt;=36000),"24k to 36k",IF(#REF!&gt;36000,"&gt;36k","")))))</f>
      </c>
    </row>
    <row x14ac:dyDescent="0.25" r="215" customHeight="1" ht="18.75">
      <c r="A215" s="1">
        <v>1650395</v>
      </c>
      <c r="B215" s="2">
        <v>11312207</v>
      </c>
      <c r="C215" s="3" t="s">
        <v>0</v>
      </c>
      <c r="D215" s="3" t="s">
        <v>28</v>
      </c>
      <c r="E215" s="2">
        <v>2019</v>
      </c>
      <c r="F215" s="4">
        <v>43882</v>
      </c>
      <c r="G215" s="3" t="s">
        <v>2</v>
      </c>
      <c r="H215" s="4">
        <v>43890</v>
      </c>
      <c r="I215" s="4">
        <f>_xlfn.XLOOKUP(#REF!,[1]!Backup_F8_Previous_Wave[ODINO],[1]!Backup_F8_Previous_Wave[Production Date],"")</f>
      </c>
      <c r="J215" s="10">
        <f>_xlfn.XLOOKUP(#REF!,[1]!Backup_F8_Previous_Wave[ODINO],[1]!Backup_F8_Previous_Wave[Wave Date],"")</f>
      </c>
      <c r="K215" s="6">
        <f>_xlfn.XLOOKUP(#REF!,[1]!Backup_F8_Previous_Wave[ODINO],[1]!Backup_F8_Previous_Wave[Full VIN],"")</f>
      </c>
      <c r="L215" s="3" t="s">
        <v>855</v>
      </c>
      <c r="M215" s="3" t="s">
        <v>4</v>
      </c>
      <c r="N215" s="3" t="s">
        <v>856</v>
      </c>
      <c r="O215" s="3" t="s">
        <v>857</v>
      </c>
      <c r="P215" s="6">
        <f>_xlfn.XLOOKUP(#REF!,[1]!Table2[BINNING],[1]!Table2[VFG],"")</f>
      </c>
      <c r="Q215" s="6">
        <f>IF(ISNUMBER(FIND("|",#REF!,1)),LEFT(#REF!,FIND("|",#REF!,1)-2),#REF!)</f>
      </c>
      <c r="R215" s="6">
        <f>IF(ISNUMBER(FIND("|",#REF!,1)),RIGHT(#REF!,LEN(#REF!)-FIND("|",#REF!,1)-1),"")</f>
      </c>
      <c r="S215" s="3" t="s">
        <v>7</v>
      </c>
      <c r="T215" s="3" t="s">
        <v>7</v>
      </c>
      <c r="U215" s="2">
        <v>0</v>
      </c>
      <c r="V215" s="2">
        <v>0</v>
      </c>
      <c r="W215" s="2"/>
      <c r="X215" s="3" t="s">
        <v>253</v>
      </c>
      <c r="Y215" s="2">
        <v>40</v>
      </c>
      <c r="Z215" s="3"/>
      <c r="AA215" s="3"/>
      <c r="AB215" s="7" t="s">
        <v>858</v>
      </c>
      <c r="AC215" s="3" t="s">
        <v>662</v>
      </c>
      <c r="AD215" s="3" t="s">
        <v>663</v>
      </c>
      <c r="AE215" s="3" t="s">
        <v>664</v>
      </c>
      <c r="AF215" s="3" t="s">
        <v>102</v>
      </c>
      <c r="AG215" s="4"/>
      <c r="AH215" s="3"/>
      <c r="AI215" s="4"/>
      <c r="AJ2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 s="8">
        <f>IF(#REF!=MAX(#REF!),"New","Old")</f>
      </c>
      <c r="AL215" s="3"/>
      <c r="AM215" s="9">
        <f>IF(OR(#REF!="",#REF!=0),"",IF(#REF!&lt;12000,"&lt;12k",IF(AND(#REF!&gt;=12000,#REF!&lt;24000),"12k to 24k",IF(AND(#REF!&gt;=24000,#REF!&lt;=36000),"24k to 36k",IF(#REF!&gt;36000,"&gt;36k","")))))</f>
      </c>
    </row>
    <row x14ac:dyDescent="0.25" r="216" customHeight="1" ht="18.75">
      <c r="A216" s="1">
        <v>1650558</v>
      </c>
      <c r="B216" s="2">
        <v>11315352</v>
      </c>
      <c r="C216" s="3" t="s">
        <v>0</v>
      </c>
      <c r="D216" s="3" t="s">
        <v>38</v>
      </c>
      <c r="E216" s="2">
        <v>2013</v>
      </c>
      <c r="F216" s="4">
        <v>41914</v>
      </c>
      <c r="G216" s="3" t="s">
        <v>14</v>
      </c>
      <c r="H216" s="4">
        <v>43890</v>
      </c>
      <c r="I216" s="4">
        <f>_xlfn.XLOOKUP(#REF!,[1]!Backup_F8_Previous_Wave[ODINO],[1]!Backup_F8_Previous_Wave[Production Date],"")</f>
      </c>
      <c r="J216" s="10">
        <f>_xlfn.XLOOKUP(#REF!,[1]!Backup_F8_Previous_Wave[ODINO],[1]!Backup_F8_Previous_Wave[Wave Date],"")</f>
      </c>
      <c r="K216" s="6">
        <f>_xlfn.XLOOKUP(#REF!,[1]!Backup_F8_Previous_Wave[ODINO],[1]!Backup_F8_Previous_Wave[Full VIN],"")</f>
      </c>
      <c r="L216" s="3" t="s">
        <v>859</v>
      </c>
      <c r="M216" s="3" t="s">
        <v>4</v>
      </c>
      <c r="N216" s="3" t="s">
        <v>860</v>
      </c>
      <c r="O216" s="3" t="s">
        <v>144</v>
      </c>
      <c r="P216" s="6">
        <f>_xlfn.XLOOKUP(#REF!,[1]!Table2[BINNING],[1]!Table2[VFG],"")</f>
      </c>
      <c r="Q216" s="6">
        <f>IF(ISNUMBER(FIND("|",#REF!,1)),LEFT(#REF!,FIND("|",#REF!,1)-2),#REF!)</f>
      </c>
      <c r="R216" s="6">
        <f>IF(ISNUMBER(FIND("|",#REF!,1)),RIGHT(#REF!,LEN(#REF!)-FIND("|",#REF!,1)-1),"")</f>
      </c>
      <c r="S216" s="3" t="s">
        <v>7</v>
      </c>
      <c r="T216" s="3" t="s">
        <v>7</v>
      </c>
      <c r="U216" s="2">
        <v>0</v>
      </c>
      <c r="V216" s="2">
        <v>0</v>
      </c>
      <c r="W216" s="2">
        <v>66615</v>
      </c>
      <c r="X216" s="3" t="s">
        <v>81</v>
      </c>
      <c r="Y216" s="2">
        <v>25</v>
      </c>
      <c r="Z216" s="3"/>
      <c r="AA216" s="3"/>
      <c r="AB216" s="7" t="s">
        <v>861</v>
      </c>
      <c r="AC216" s="3" t="s">
        <v>146</v>
      </c>
      <c r="AD216" s="3" t="s">
        <v>147</v>
      </c>
      <c r="AE216" s="3" t="s">
        <v>148</v>
      </c>
      <c r="AF216" s="3" t="s">
        <v>45</v>
      </c>
      <c r="AG216" s="4"/>
      <c r="AH216" s="3"/>
      <c r="AI216" s="4"/>
      <c r="AJ2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 s="8">
        <f>IF(#REF!=MAX(#REF!),"New","Old")</f>
      </c>
      <c r="AL216" s="3"/>
      <c r="AM216" s="9">
        <f>IF(OR(#REF!="",#REF!=0),"",IF(#REF!&lt;12000,"&lt;12k",IF(AND(#REF!&gt;=12000,#REF!&lt;24000),"12k to 24k",IF(AND(#REF!&gt;=24000,#REF!&lt;=36000),"24k to 36k",IF(#REF!&gt;36000,"&gt;36k","")))))</f>
      </c>
    </row>
    <row x14ac:dyDescent="0.25" r="217" customHeight="1" ht="18.75">
      <c r="A217" s="1">
        <v>1650644</v>
      </c>
      <c r="B217" s="2">
        <v>11315408</v>
      </c>
      <c r="C217" s="3" t="s">
        <v>0</v>
      </c>
      <c r="D217" s="3" t="s">
        <v>181</v>
      </c>
      <c r="E217" s="2">
        <v>2018</v>
      </c>
      <c r="F217" s="4">
        <v>43784</v>
      </c>
      <c r="G217" s="3" t="s">
        <v>14</v>
      </c>
      <c r="H217" s="4">
        <v>43891</v>
      </c>
      <c r="I217" s="4"/>
      <c r="J217" s="10">
        <f>_xlfn.XLOOKUP(#REF!,[1]!Backup_F8_Previous_Wave[ODINO],[1]!Backup_F8_Previous_Wave[Wave Date],"")</f>
      </c>
      <c r="K217" s="3"/>
      <c r="L217" s="3" t="s">
        <v>862</v>
      </c>
      <c r="M217" s="3" t="s">
        <v>4</v>
      </c>
      <c r="N217" s="3" t="s">
        <v>863</v>
      </c>
      <c r="O217" s="3" t="s">
        <v>864</v>
      </c>
      <c r="P217" s="6">
        <f>_xlfn.XLOOKUP(#REF!,[1]!Table2[BINNING],[1]!Table2[VFG],"")</f>
      </c>
      <c r="Q217" s="6">
        <f>IF(ISNUMBER(FIND("|",#REF!,1)),LEFT(#REF!,FIND("|",#REF!,1)-2),#REF!)</f>
      </c>
      <c r="R217" s="6">
        <f>IF(ISNUMBER(FIND("|",#REF!,1)),RIGHT(#REF!,LEN(#REF!)-FIND("|",#REF!,1)-1),"")</f>
      </c>
      <c r="S217" s="3" t="s">
        <v>7</v>
      </c>
      <c r="T217" s="3" t="s">
        <v>7</v>
      </c>
      <c r="U217" s="2">
        <v>0</v>
      </c>
      <c r="V217" s="2">
        <v>0</v>
      </c>
      <c r="W217" s="2"/>
      <c r="X217" s="3" t="s">
        <v>229</v>
      </c>
      <c r="Y217" s="2">
        <v>70</v>
      </c>
      <c r="Z217" s="3"/>
      <c r="AA217" s="3"/>
      <c r="AB217" s="7" t="s">
        <v>865</v>
      </c>
      <c r="AC217" s="3" t="s">
        <v>44</v>
      </c>
      <c r="AD217" s="3" t="s">
        <v>44</v>
      </c>
      <c r="AE217" s="3" t="s">
        <v>44</v>
      </c>
      <c r="AF217" s="3" t="s">
        <v>198</v>
      </c>
      <c r="AG217" s="4"/>
      <c r="AH217" s="3"/>
      <c r="AI217" s="4"/>
      <c r="AJ2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 s="8">
        <f>IF(#REF!=MAX(#REF!),"New","Old")</f>
      </c>
      <c r="AL217" s="3"/>
      <c r="AM217" s="9">
        <f>IF(OR(#REF!="",#REF!=0),"",IF(#REF!&lt;12000,"&lt;12k",IF(AND(#REF!&gt;=12000,#REF!&lt;24000),"12k to 24k",IF(AND(#REF!&gt;=24000,#REF!&lt;=36000),"24k to 36k",IF(#REF!&gt;36000,"&gt;36k","")))))</f>
      </c>
    </row>
    <row x14ac:dyDescent="0.25" r="218" customHeight="1" ht="18.75">
      <c r="A218" s="1">
        <v>1650675</v>
      </c>
      <c r="B218" s="2">
        <v>11315427</v>
      </c>
      <c r="C218" s="3" t="s">
        <v>0</v>
      </c>
      <c r="D218" s="3" t="s">
        <v>181</v>
      </c>
      <c r="E218" s="2">
        <v>2019</v>
      </c>
      <c r="F218" s="4">
        <v>43872</v>
      </c>
      <c r="G218" s="3" t="s">
        <v>2</v>
      </c>
      <c r="H218" s="4">
        <v>43891</v>
      </c>
      <c r="I218" s="4"/>
      <c r="J218" s="10">
        <f>_xlfn.XLOOKUP(#REF!,[1]!Backup_F8_Previous_Wave[ODINO],[1]!Backup_F8_Previous_Wave[Wave Date],"")</f>
      </c>
      <c r="K218" s="3"/>
      <c r="L218" s="3" t="s">
        <v>866</v>
      </c>
      <c r="M218" s="3" t="s">
        <v>4</v>
      </c>
      <c r="N218" s="3" t="s">
        <v>867</v>
      </c>
      <c r="O218" s="3" t="s">
        <v>864</v>
      </c>
      <c r="P218" s="6">
        <f>_xlfn.XLOOKUP(#REF!,[1]!Table2[BINNING],[1]!Table2[VFG],"")</f>
      </c>
      <c r="Q218" s="6">
        <f>IF(ISNUMBER(FIND("|",#REF!,1)),LEFT(#REF!,FIND("|",#REF!,1)-2),#REF!)</f>
      </c>
      <c r="R218" s="6">
        <f>IF(ISNUMBER(FIND("|",#REF!,1)),RIGHT(#REF!,LEN(#REF!)-FIND("|",#REF!,1)-1),"")</f>
      </c>
      <c r="S218" s="3" t="s">
        <v>7</v>
      </c>
      <c r="T218" s="3" t="s">
        <v>7</v>
      </c>
      <c r="U218" s="2">
        <v>0</v>
      </c>
      <c r="V218" s="2">
        <v>0</v>
      </c>
      <c r="W218" s="2">
        <v>12000</v>
      </c>
      <c r="X218" s="3" t="s">
        <v>81</v>
      </c>
      <c r="Y218" s="2">
        <v>45</v>
      </c>
      <c r="Z218" s="3"/>
      <c r="AA218" s="3"/>
      <c r="AB218" s="7" t="s">
        <v>868</v>
      </c>
      <c r="AC218" s="3" t="s">
        <v>44</v>
      </c>
      <c r="AD218" s="3" t="s">
        <v>44</v>
      </c>
      <c r="AE218" s="3" t="s">
        <v>44</v>
      </c>
      <c r="AF218" s="3" t="s">
        <v>198</v>
      </c>
      <c r="AG218" s="4"/>
      <c r="AH218" s="3"/>
      <c r="AI218" s="4"/>
      <c r="AJ2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 s="8">
        <f>IF(#REF!=MAX(#REF!),"New","Old")</f>
      </c>
      <c r="AL218" s="3"/>
      <c r="AM218" s="9">
        <f>IF(OR(#REF!="",#REF!=0),"",IF(#REF!&lt;12000,"&lt;12k",IF(AND(#REF!&gt;=12000,#REF!&lt;24000),"12k to 24k",IF(AND(#REF!&gt;=24000,#REF!&lt;=36000),"24k to 36k",IF(#REF!&gt;36000,"&gt;36k","")))))</f>
      </c>
    </row>
    <row x14ac:dyDescent="0.25" r="219" customHeight="1" ht="18.75">
      <c r="A219" s="1">
        <v>1650730</v>
      </c>
      <c r="B219" s="2">
        <v>11315469</v>
      </c>
      <c r="C219" s="3" t="s">
        <v>0</v>
      </c>
      <c r="D219" s="3" t="s">
        <v>86</v>
      </c>
      <c r="E219" s="2">
        <v>2019</v>
      </c>
      <c r="F219" s="4">
        <v>43881</v>
      </c>
      <c r="G219" s="3" t="s">
        <v>2</v>
      </c>
      <c r="H219" s="4">
        <v>43891</v>
      </c>
      <c r="I219" s="4">
        <f>_xlfn.XLOOKUP(#REF!,[1]!Backup_F8_Previous_Wave[ODINO],[1]!Backup_F8_Previous_Wave[Production Date],"")</f>
      </c>
      <c r="J219" s="10">
        <f>_xlfn.XLOOKUP(#REF!,[1]!Backup_F8_Previous_Wave[ODINO],[1]!Backup_F8_Previous_Wave[Wave Date],"")</f>
      </c>
      <c r="K219" s="6">
        <f>_xlfn.XLOOKUP(#REF!,[1]!Backup_F8_Previous_Wave[ODINO],[1]!Backup_F8_Previous_Wave[Full VIN],"")</f>
      </c>
      <c r="L219" s="3" t="s">
        <v>869</v>
      </c>
      <c r="M219" s="3" t="s">
        <v>4</v>
      </c>
      <c r="N219" s="3" t="s">
        <v>870</v>
      </c>
      <c r="O219" s="3" t="s">
        <v>871</v>
      </c>
      <c r="P219" s="6">
        <f>_xlfn.XLOOKUP(#REF!,[1]!Table2[BINNING],[1]!Table2[VFG],"")</f>
      </c>
      <c r="Q219" s="6">
        <f>IF(ISNUMBER(FIND("|",#REF!,1)),LEFT(#REF!,FIND("|",#REF!,1)-2),#REF!)</f>
      </c>
      <c r="R219" s="6">
        <f>IF(ISNUMBER(FIND("|",#REF!,1)),RIGHT(#REF!,LEN(#REF!)-FIND("|",#REF!,1)-1),"")</f>
      </c>
      <c r="S219" s="3" t="s">
        <v>7</v>
      </c>
      <c r="T219" s="3" t="s">
        <v>7</v>
      </c>
      <c r="U219" s="2">
        <v>2</v>
      </c>
      <c r="V219" s="2">
        <v>0</v>
      </c>
      <c r="W219" s="2">
        <v>11000</v>
      </c>
      <c r="X219" s="3" t="s">
        <v>229</v>
      </c>
      <c r="Y219" s="2">
        <v>30</v>
      </c>
      <c r="Z219" s="3"/>
      <c r="AA219" s="3"/>
      <c r="AB219" s="7" t="s">
        <v>872</v>
      </c>
      <c r="AC219" s="3" t="s">
        <v>92</v>
      </c>
      <c r="AD219" s="3" t="s">
        <v>93</v>
      </c>
      <c r="AE219" s="3" t="s">
        <v>94</v>
      </c>
      <c r="AF219" s="3" t="s">
        <v>95</v>
      </c>
      <c r="AG219" s="4"/>
      <c r="AH219" s="3"/>
      <c r="AI219" s="4"/>
      <c r="AJ2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 s="8">
        <f>IF(#REF!=MAX(#REF!),"New","Old")</f>
      </c>
      <c r="AL219" s="3"/>
      <c r="AM219" s="9">
        <f>IF(OR(#REF!="",#REF!=0),"",IF(#REF!&lt;12000,"&lt;12k",IF(AND(#REF!&gt;=12000,#REF!&lt;24000),"12k to 24k",IF(AND(#REF!&gt;=24000,#REF!&lt;=36000),"24k to 36k",IF(#REF!&gt;36000,"&gt;36k","")))))</f>
      </c>
    </row>
    <row x14ac:dyDescent="0.25" r="220" customHeight="1" ht="18.75">
      <c r="A220" s="1">
        <v>1650916</v>
      </c>
      <c r="B220" s="2">
        <v>11315594</v>
      </c>
      <c r="C220" s="3" t="s">
        <v>0</v>
      </c>
      <c r="D220" s="3" t="s">
        <v>187</v>
      </c>
      <c r="E220" s="2">
        <v>2019</v>
      </c>
      <c r="F220" s="4">
        <v>43789</v>
      </c>
      <c r="G220" s="3" t="s">
        <v>14</v>
      </c>
      <c r="H220" s="4">
        <v>43892</v>
      </c>
      <c r="I220" s="4">
        <f>_xlfn.XLOOKUP(#REF!,[1]!Backup_F8_Previous_Wave[ODINO],[1]!Backup_F8_Previous_Wave[Production Date],"")</f>
      </c>
      <c r="J220" s="10">
        <f>_xlfn.XLOOKUP(#REF!,[1]!Backup_F8_Previous_Wave[ODINO],[1]!Backup_F8_Previous_Wave[Wave Date],"")</f>
      </c>
      <c r="K220" s="6">
        <f>_xlfn.XLOOKUP(#REF!,[1]!Backup_F8_Previous_Wave[ODINO],[1]!Backup_F8_Previous_Wave[Full VIN],"")</f>
      </c>
      <c r="L220" s="3" t="s">
        <v>873</v>
      </c>
      <c r="M220" s="3" t="s">
        <v>4</v>
      </c>
      <c r="N220" s="3" t="s">
        <v>874</v>
      </c>
      <c r="O220" s="3" t="s">
        <v>463</v>
      </c>
      <c r="P220" s="6">
        <f>_xlfn.XLOOKUP(#REF!,[1]!Table2[BINNING],[1]!Table2[VFG],"")</f>
      </c>
      <c r="Q220" s="6">
        <f>IF(ISNUMBER(FIND("|",#REF!,1)),LEFT(#REF!,FIND("|",#REF!,1)-2),#REF!)</f>
      </c>
      <c r="R220" s="6">
        <f>IF(ISNUMBER(FIND("|",#REF!,1)),RIGHT(#REF!,LEN(#REF!)-FIND("|",#REF!,1)-1),"")</f>
      </c>
      <c r="S220" s="3" t="s">
        <v>7</v>
      </c>
      <c r="T220" s="3" t="s">
        <v>7</v>
      </c>
      <c r="U220" s="2">
        <v>0</v>
      </c>
      <c r="V220" s="2">
        <v>0</v>
      </c>
      <c r="W220" s="2">
        <v>11000</v>
      </c>
      <c r="X220" s="3" t="s">
        <v>166</v>
      </c>
      <c r="Y220" s="2">
        <v>70</v>
      </c>
      <c r="Z220" s="3"/>
      <c r="AA220" s="3"/>
      <c r="AB220" s="7" t="s">
        <v>875</v>
      </c>
      <c r="AC220" s="3" t="s">
        <v>191</v>
      </c>
      <c r="AD220" s="3" t="s">
        <v>192</v>
      </c>
      <c r="AE220" s="3" t="s">
        <v>193</v>
      </c>
      <c r="AF220" s="3" t="s">
        <v>141</v>
      </c>
      <c r="AG220" s="4"/>
      <c r="AH220" s="3"/>
      <c r="AI220" s="4"/>
      <c r="AJ2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 s="8">
        <f>IF(#REF!=MAX(#REF!),"New","Old")</f>
      </c>
      <c r="AL220" s="3"/>
      <c r="AM220" s="9">
        <f>IF(OR(#REF!="",#REF!=0),"",IF(#REF!&lt;12000,"&lt;12k",IF(AND(#REF!&gt;=12000,#REF!&lt;24000),"12k to 24k",IF(AND(#REF!&gt;=24000,#REF!&lt;=36000),"24k to 36k",IF(#REF!&gt;36000,"&gt;36k","")))))</f>
      </c>
    </row>
    <row x14ac:dyDescent="0.25" r="221" customHeight="1" ht="18.75">
      <c r="A221" s="1">
        <v>1650927</v>
      </c>
      <c r="B221" s="2">
        <v>11315595</v>
      </c>
      <c r="C221" s="3" t="s">
        <v>0</v>
      </c>
      <c r="D221" s="3" t="s">
        <v>38</v>
      </c>
      <c r="E221" s="2">
        <v>2013</v>
      </c>
      <c r="F221" s="4">
        <v>43862</v>
      </c>
      <c r="G221" s="3" t="s">
        <v>2</v>
      </c>
      <c r="H221" s="4">
        <v>43892</v>
      </c>
      <c r="I221" s="4">
        <f>_xlfn.XLOOKUP(#REF!,[1]!Backup_F8_Previous_Wave[ODINO],[1]!Backup_F8_Previous_Wave[Production Date],"")</f>
      </c>
      <c r="J221" s="10">
        <f>_xlfn.XLOOKUP(#REF!,[1]!Backup_F8_Previous_Wave[ODINO],[1]!Backup_F8_Previous_Wave[Wave Date],"")</f>
      </c>
      <c r="K221" s="6">
        <f>_xlfn.XLOOKUP(#REF!,[1]!Backup_F8_Previous_Wave[ODINO],[1]!Backup_F8_Previous_Wave[Full VIN],"")</f>
      </c>
      <c r="L221" s="3" t="s">
        <v>445</v>
      </c>
      <c r="M221" s="3" t="s">
        <v>4</v>
      </c>
      <c r="N221" s="3" t="s">
        <v>876</v>
      </c>
      <c r="O221" s="3" t="s">
        <v>144</v>
      </c>
      <c r="P221" s="6">
        <f>_xlfn.XLOOKUP(#REF!,[1]!Table2[BINNING],[1]!Table2[VFG],"")</f>
      </c>
      <c r="Q221" s="6">
        <f>IF(ISNUMBER(FIND("|",#REF!,1)),LEFT(#REF!,FIND("|",#REF!,1)-2),#REF!)</f>
      </c>
      <c r="R221" s="6">
        <f>IF(ISNUMBER(FIND("|",#REF!,1)),RIGHT(#REF!,LEN(#REF!)-FIND("|",#REF!,1)-1),"")</f>
      </c>
      <c r="S221" s="3" t="s">
        <v>7</v>
      </c>
      <c r="T221" s="3" t="s">
        <v>7</v>
      </c>
      <c r="U221" s="2">
        <v>0</v>
      </c>
      <c r="V221" s="2">
        <v>0</v>
      </c>
      <c r="W221" s="2">
        <v>90000</v>
      </c>
      <c r="X221" s="3" t="s">
        <v>125</v>
      </c>
      <c r="Y221" s="2">
        <v>0</v>
      </c>
      <c r="Z221" s="3"/>
      <c r="AA221" s="3"/>
      <c r="AB221" s="7" t="s">
        <v>877</v>
      </c>
      <c r="AC221" s="3" t="s">
        <v>146</v>
      </c>
      <c r="AD221" s="3" t="s">
        <v>147</v>
      </c>
      <c r="AE221" s="3" t="s">
        <v>148</v>
      </c>
      <c r="AF221" s="3" t="s">
        <v>45</v>
      </c>
      <c r="AG221" s="4"/>
      <c r="AH221" s="3"/>
      <c r="AI221" s="4"/>
      <c r="AJ2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 s="8">
        <f>IF(#REF!=MAX(#REF!),"New","Old")</f>
      </c>
      <c r="AL221" s="3"/>
      <c r="AM221" s="9">
        <f>IF(OR(#REF!="",#REF!=0),"",IF(#REF!&lt;12000,"&lt;12k",IF(AND(#REF!&gt;=12000,#REF!&lt;24000),"12k to 24k",IF(AND(#REF!&gt;=24000,#REF!&lt;=36000),"24k to 36k",IF(#REF!&gt;36000,"&gt;36k","")))))</f>
      </c>
    </row>
    <row x14ac:dyDescent="0.25" r="222" customHeight="1" ht="18.75">
      <c r="A222" s="1">
        <v>1651184</v>
      </c>
      <c r="B222" s="2">
        <v>11315322</v>
      </c>
      <c r="C222" s="3" t="s">
        <v>0</v>
      </c>
      <c r="D222" s="3" t="s">
        <v>86</v>
      </c>
      <c r="E222" s="2">
        <v>2019</v>
      </c>
      <c r="F222" s="4">
        <v>43788</v>
      </c>
      <c r="G222" s="3" t="s">
        <v>14</v>
      </c>
      <c r="H222" s="4">
        <v>43893</v>
      </c>
      <c r="I222" s="4"/>
      <c r="J222" s="10">
        <f>_xlfn.XLOOKUP(#REF!,[1]!Backup_F8_Previous_Wave[ODINO],[1]!Backup_F8_Previous_Wave[Wave Date],"")</f>
      </c>
      <c r="K222" s="3"/>
      <c r="L222" s="3" t="s">
        <v>878</v>
      </c>
      <c r="M222" s="3" t="s">
        <v>4</v>
      </c>
      <c r="N222" s="3" t="s">
        <v>879</v>
      </c>
      <c r="O222" s="3" t="s">
        <v>880</v>
      </c>
      <c r="P222" s="6">
        <f>_xlfn.XLOOKUP(#REF!,[1]!Table2[BINNING],[1]!Table2[VFG],"")</f>
      </c>
      <c r="Q222" s="6">
        <f>IF(ISNUMBER(FIND("|",#REF!,1)),LEFT(#REF!,FIND("|",#REF!,1)-2),#REF!)</f>
      </c>
      <c r="R222" s="6">
        <f>IF(ISNUMBER(FIND("|",#REF!,1)),RIGHT(#REF!,LEN(#REF!)-FIND("|",#REF!,1)-1),"")</f>
      </c>
      <c r="S222" s="3" t="s">
        <v>7</v>
      </c>
      <c r="T222" s="3" t="s">
        <v>7</v>
      </c>
      <c r="U222" s="2">
        <v>0</v>
      </c>
      <c r="V222" s="2">
        <v>0</v>
      </c>
      <c r="W222" s="2"/>
      <c r="X222" s="3" t="s">
        <v>881</v>
      </c>
      <c r="Y222" s="2"/>
      <c r="Z222" s="3"/>
      <c r="AA222" s="3"/>
      <c r="AB222" s="7" t="s">
        <v>882</v>
      </c>
      <c r="AC222" s="3" t="s">
        <v>44</v>
      </c>
      <c r="AD222" s="3" t="s">
        <v>44</v>
      </c>
      <c r="AE222" s="3" t="s">
        <v>44</v>
      </c>
      <c r="AF222" s="3" t="s">
        <v>95</v>
      </c>
      <c r="AG222" s="4"/>
      <c r="AH222" s="3"/>
      <c r="AI222" s="4"/>
      <c r="AJ2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 s="8">
        <f>IF(#REF!=MAX(#REF!),"New","Old")</f>
      </c>
      <c r="AL222" s="3"/>
      <c r="AM222" s="9">
        <f>IF(OR(#REF!="",#REF!=0),"",IF(#REF!&lt;12000,"&lt;12k",IF(AND(#REF!&gt;=12000,#REF!&lt;24000),"12k to 24k",IF(AND(#REF!&gt;=24000,#REF!&lt;=36000),"24k to 36k",IF(#REF!&gt;36000,"&gt;36k","")))))</f>
      </c>
    </row>
    <row x14ac:dyDescent="0.25" r="223" customHeight="1" ht="18.75">
      <c r="A223" s="1">
        <v>1650930</v>
      </c>
      <c r="B223" s="2">
        <v>11315596</v>
      </c>
      <c r="C223" s="3" t="s">
        <v>0</v>
      </c>
      <c r="D223" s="3" t="s">
        <v>59</v>
      </c>
      <c r="E223" s="2">
        <v>2018</v>
      </c>
      <c r="F223" s="4">
        <v>43891</v>
      </c>
      <c r="G223" s="3" t="s">
        <v>2</v>
      </c>
      <c r="H223" s="4">
        <v>43892</v>
      </c>
      <c r="I223" s="4">
        <f>_xlfn.XLOOKUP(#REF!,[1]!Backup_F8_Previous_Wave[ODINO],[1]!Backup_F8_Previous_Wave[Production Date],"")</f>
      </c>
      <c r="J223" s="10">
        <f>_xlfn.XLOOKUP(#REF!,[1]!Backup_F8_Previous_Wave[ODINO],[1]!Backup_F8_Previous_Wave[Wave Date],"")</f>
      </c>
      <c r="K223" s="6">
        <f>_xlfn.XLOOKUP(#REF!,[1]!Backup_F8_Previous_Wave[ODINO],[1]!Backup_F8_Previous_Wave[Full VIN],"")</f>
      </c>
      <c r="L223" s="3" t="s">
        <v>883</v>
      </c>
      <c r="M223" s="3" t="s">
        <v>4</v>
      </c>
      <c r="N223" s="3" t="s">
        <v>884</v>
      </c>
      <c r="O223" s="3" t="s">
        <v>62</v>
      </c>
      <c r="P223" s="6">
        <f>_xlfn.XLOOKUP(#REF!,[1]!Table2[BINNING],[1]!Table2[VFG],"")</f>
      </c>
      <c r="Q223" s="6">
        <f>IF(ISNUMBER(FIND("|",#REF!,1)),LEFT(#REF!,FIND("|",#REF!,1)-2),#REF!)</f>
      </c>
      <c r="R223" s="6">
        <f>IF(ISNUMBER(FIND("|",#REF!,1)),RIGHT(#REF!,LEN(#REF!)-FIND("|",#REF!,1)-1),"")</f>
      </c>
      <c r="S223" s="3" t="s">
        <v>7</v>
      </c>
      <c r="T223" s="3" t="s">
        <v>7</v>
      </c>
      <c r="U223" s="2">
        <v>0</v>
      </c>
      <c r="V223" s="2">
        <v>0</v>
      </c>
      <c r="W223" s="2">
        <v>37000</v>
      </c>
      <c r="X223" s="3" t="s">
        <v>253</v>
      </c>
      <c r="Y223" s="2">
        <v>0</v>
      </c>
      <c r="Z223" s="3"/>
      <c r="AA223" s="3"/>
      <c r="AB223" s="7" t="s">
        <v>885</v>
      </c>
      <c r="AC223" s="3" t="s">
        <v>65</v>
      </c>
      <c r="AD223" s="3" t="s">
        <v>66</v>
      </c>
      <c r="AE223" s="3" t="s">
        <v>67</v>
      </c>
      <c r="AF223" s="3" t="s">
        <v>68</v>
      </c>
      <c r="AG223" s="4"/>
      <c r="AH223" s="3"/>
      <c r="AI223" s="4"/>
      <c r="AJ2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 s="8">
        <f>IF(#REF!=MAX(#REF!),"New","Old")</f>
      </c>
      <c r="AL223" s="3"/>
      <c r="AM223" s="9">
        <f>IF(OR(#REF!="",#REF!=0),"",IF(#REF!&lt;12000,"&lt;12k",IF(AND(#REF!&gt;=12000,#REF!&lt;24000),"12k to 24k",IF(AND(#REF!&gt;=24000,#REF!&lt;=36000),"24k to 36k",IF(#REF!&gt;36000,"&gt;36k","")))))</f>
      </c>
    </row>
    <row x14ac:dyDescent="0.25" r="224" customHeight="1" ht="18.75">
      <c r="A224" s="1">
        <v>1651008</v>
      </c>
      <c r="B224" s="2">
        <v>11315661</v>
      </c>
      <c r="C224" s="3" t="s">
        <v>0</v>
      </c>
      <c r="D224" s="3" t="s">
        <v>69</v>
      </c>
      <c r="E224" s="2">
        <v>2011</v>
      </c>
      <c r="F224" s="4">
        <v>43600</v>
      </c>
      <c r="G224" s="3" t="s">
        <v>108</v>
      </c>
      <c r="H224" s="4">
        <v>43892</v>
      </c>
      <c r="I224" s="4">
        <f>_xlfn.XLOOKUP(#REF!,[1]!Backup_F8_Previous_Wave[ODINO],[1]!Backup_F8_Previous_Wave[Production Date],"")</f>
      </c>
      <c r="J224" s="10">
        <f>_xlfn.XLOOKUP(#REF!,[1]!Backup_F8_Previous_Wave[ODINO],[1]!Backup_F8_Previous_Wave[Wave Date],"")</f>
      </c>
      <c r="K224" s="6">
        <f>_xlfn.XLOOKUP(#REF!,[1]!Backup_F8_Previous_Wave[ODINO],[1]!Backup_F8_Previous_Wave[Full VIN],"")</f>
      </c>
      <c r="L224" s="3" t="s">
        <v>886</v>
      </c>
      <c r="M224" s="3" t="s">
        <v>4</v>
      </c>
      <c r="N224" s="3" t="s">
        <v>887</v>
      </c>
      <c r="O224" s="3" t="s">
        <v>62</v>
      </c>
      <c r="P224" s="6">
        <f>_xlfn.XLOOKUP(#REF!,[1]!Table2[BINNING],[1]!Table2[VFG],"")</f>
      </c>
      <c r="Q224" s="6">
        <f>IF(ISNUMBER(FIND("|",#REF!,1)),LEFT(#REF!,FIND("|",#REF!,1)-2),#REF!)</f>
      </c>
      <c r="R224" s="6">
        <f>IF(ISNUMBER(FIND("|",#REF!,1)),RIGHT(#REF!,LEN(#REF!)-FIND("|",#REF!,1)-1),"")</f>
      </c>
      <c r="S224" s="3" t="s">
        <v>7</v>
      </c>
      <c r="T224" s="3" t="s">
        <v>7</v>
      </c>
      <c r="U224" s="2">
        <v>0</v>
      </c>
      <c r="V224" s="2">
        <v>0</v>
      </c>
      <c r="W224" s="2">
        <v>14259</v>
      </c>
      <c r="X224" s="3" t="s">
        <v>63</v>
      </c>
      <c r="Y224" s="2"/>
      <c r="Z224" s="3"/>
      <c r="AA224" s="3"/>
      <c r="AB224" s="7" t="s">
        <v>888</v>
      </c>
      <c r="AC224" s="3" t="s">
        <v>74</v>
      </c>
      <c r="AD224" s="3" t="s">
        <v>75</v>
      </c>
      <c r="AE224" s="3" t="s">
        <v>76</v>
      </c>
      <c r="AF224" s="3" t="s">
        <v>77</v>
      </c>
      <c r="AG224" s="4"/>
      <c r="AH224" s="3"/>
      <c r="AI224" s="4"/>
      <c r="AJ2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 s="8">
        <f>IF(#REF!=MAX(#REF!),"New","Old")</f>
      </c>
      <c r="AL224" s="3"/>
      <c r="AM224" s="9">
        <f>IF(OR(#REF!="",#REF!=0),"",IF(#REF!&lt;12000,"&lt;12k",IF(AND(#REF!&gt;=12000,#REF!&lt;24000),"12k to 24k",IF(AND(#REF!&gt;=24000,#REF!&lt;=36000),"24k to 36k",IF(#REF!&gt;36000,"&gt;36k","")))))</f>
      </c>
    </row>
    <row x14ac:dyDescent="0.25" r="225" customHeight="1" ht="18.75">
      <c r="A225" s="1">
        <v>1651327</v>
      </c>
      <c r="B225" s="2">
        <v>11315888</v>
      </c>
      <c r="C225" s="3" t="s">
        <v>0</v>
      </c>
      <c r="D225" s="3" t="s">
        <v>86</v>
      </c>
      <c r="E225" s="2">
        <v>2014</v>
      </c>
      <c r="F225" s="4">
        <v>43838</v>
      </c>
      <c r="G225" s="3" t="s">
        <v>2</v>
      </c>
      <c r="H225" s="4">
        <v>43893</v>
      </c>
      <c r="I225" s="4">
        <f>_xlfn.XLOOKUP(#REF!,[1]!Backup_F8_Previous_Wave[ODINO],[1]!Backup_F8_Previous_Wave[Production Date],"")</f>
      </c>
      <c r="J225" s="10">
        <f>_xlfn.XLOOKUP(#REF!,[1]!Backup_F8_Previous_Wave[ODINO],[1]!Backup_F8_Previous_Wave[Wave Date],"")</f>
      </c>
      <c r="K225" s="6">
        <f>_xlfn.XLOOKUP(#REF!,[1]!Backup_F8_Previous_Wave[ODINO],[1]!Backup_F8_Previous_Wave[Full VIN],"")</f>
      </c>
      <c r="L225" s="3" t="s">
        <v>889</v>
      </c>
      <c r="M225" s="3" t="s">
        <v>4</v>
      </c>
      <c r="N225" s="3" t="s">
        <v>890</v>
      </c>
      <c r="O225" s="3" t="s">
        <v>31</v>
      </c>
      <c r="P225" s="6">
        <f>_xlfn.XLOOKUP(#REF!,[1]!Table2[BINNING],[1]!Table2[VFG],"")</f>
      </c>
      <c r="Q225" s="6">
        <f>IF(ISNUMBER(FIND("|",#REF!,1)),LEFT(#REF!,FIND("|",#REF!,1)-2),#REF!)</f>
      </c>
      <c r="R225" s="6">
        <f>IF(ISNUMBER(FIND("|",#REF!,1)),RIGHT(#REF!,LEN(#REF!)-FIND("|",#REF!,1)-1),"")</f>
      </c>
      <c r="S225" s="3" t="s">
        <v>7</v>
      </c>
      <c r="T225" s="3" t="s">
        <v>7</v>
      </c>
      <c r="U225" s="2">
        <v>0</v>
      </c>
      <c r="V225" s="2">
        <v>0</v>
      </c>
      <c r="W225" s="2">
        <v>5</v>
      </c>
      <c r="X225" s="3" t="s">
        <v>802</v>
      </c>
      <c r="Y225" s="2">
        <v>30</v>
      </c>
      <c r="Z225" s="3"/>
      <c r="AA225" s="3"/>
      <c r="AB225" s="7" t="s">
        <v>891</v>
      </c>
      <c r="AC225" s="3" t="s">
        <v>92</v>
      </c>
      <c r="AD225" s="3" t="s">
        <v>93</v>
      </c>
      <c r="AE225" s="3" t="s">
        <v>94</v>
      </c>
      <c r="AF225" s="3" t="s">
        <v>95</v>
      </c>
      <c r="AG225" s="4"/>
      <c r="AH225" s="3"/>
      <c r="AI225" s="4"/>
      <c r="AJ2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 s="8">
        <f>IF(#REF!=MAX(#REF!),"New","Old")</f>
      </c>
      <c r="AL225" s="3"/>
      <c r="AM225" s="9">
        <f>IF(OR(#REF!="",#REF!=0),"",IF(#REF!&lt;12000,"&lt;12k",IF(AND(#REF!&gt;=12000,#REF!&lt;24000),"12k to 24k",IF(AND(#REF!&gt;=24000,#REF!&lt;=36000),"24k to 36k",IF(#REF!&gt;36000,"&gt;36k","")))))</f>
      </c>
    </row>
    <row x14ac:dyDescent="0.25" r="226" customHeight="1" ht="18.75">
      <c r="A226" s="1">
        <v>1651757</v>
      </c>
      <c r="B226" s="2">
        <v>11316200</v>
      </c>
      <c r="C226" s="3" t="s">
        <v>0</v>
      </c>
      <c r="D226" s="3" t="s">
        <v>485</v>
      </c>
      <c r="E226" s="2">
        <v>2015</v>
      </c>
      <c r="F226" s="4">
        <v>43893</v>
      </c>
      <c r="G226" s="3" t="s">
        <v>2</v>
      </c>
      <c r="H226" s="4">
        <v>43895</v>
      </c>
      <c r="I226" s="4">
        <f>_xlfn.XLOOKUP(#REF!,[1]!Backup_F8_Previous_Wave[ODINO],[1]!Backup_F8_Previous_Wave[Production Date],"")</f>
      </c>
      <c r="J226" s="10">
        <f>_xlfn.XLOOKUP(#REF!,[1]!Backup_F8_Previous_Wave[ODINO],[1]!Backup_F8_Previous_Wave[Wave Date],"")</f>
      </c>
      <c r="K226" s="6">
        <f>_xlfn.XLOOKUP(#REF!,[1]!Backup_F8_Previous_Wave[ODINO],[1]!Backup_F8_Previous_Wave[Full VIN],"")</f>
      </c>
      <c r="L226" s="3" t="s">
        <v>892</v>
      </c>
      <c r="M226" s="3" t="s">
        <v>4</v>
      </c>
      <c r="N226" s="3" t="s">
        <v>893</v>
      </c>
      <c r="O226" s="3" t="s">
        <v>31</v>
      </c>
      <c r="P226" s="6">
        <f>_xlfn.XLOOKUP(#REF!,[1]!Table2[BINNING],[1]!Table2[VFG],"")</f>
      </c>
      <c r="Q226" s="6">
        <f>IF(ISNUMBER(FIND("|",#REF!,1)),LEFT(#REF!,FIND("|",#REF!,1)-2),#REF!)</f>
      </c>
      <c r="R226" s="6">
        <f>IF(ISNUMBER(FIND("|",#REF!,1)),RIGHT(#REF!,LEN(#REF!)-FIND("|",#REF!,1)-1),"")</f>
      </c>
      <c r="S226" s="3" t="s">
        <v>7</v>
      </c>
      <c r="T226" s="3" t="s">
        <v>7</v>
      </c>
      <c r="U226" s="2">
        <v>0</v>
      </c>
      <c r="V226" s="2">
        <v>0</v>
      </c>
      <c r="W226" s="2">
        <v>106000</v>
      </c>
      <c r="X226" s="3" t="s">
        <v>139</v>
      </c>
      <c r="Y226" s="2">
        <v>30</v>
      </c>
      <c r="Z226" s="3"/>
      <c r="AA226" s="3"/>
      <c r="AB226" s="7" t="s">
        <v>894</v>
      </c>
      <c r="AC226" s="3" t="s">
        <v>489</v>
      </c>
      <c r="AD226" s="3" t="s">
        <v>490</v>
      </c>
      <c r="AE226" s="3" t="s">
        <v>491</v>
      </c>
      <c r="AF226" s="3" t="s">
        <v>211</v>
      </c>
      <c r="AG226" s="4"/>
      <c r="AH226" s="3"/>
      <c r="AI226" s="4"/>
      <c r="AJ2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 s="8">
        <f>IF(#REF!=MAX(#REF!),"New","Old")</f>
      </c>
      <c r="AL226" s="3"/>
      <c r="AM226" s="9">
        <f>IF(OR(#REF!="",#REF!=0),"",IF(#REF!&lt;12000,"&lt;12k",IF(AND(#REF!&gt;=12000,#REF!&lt;24000),"12k to 24k",IF(AND(#REF!&gt;=24000,#REF!&lt;=36000),"24k to 36k",IF(#REF!&gt;36000,"&gt;36k","")))))</f>
      </c>
    </row>
    <row x14ac:dyDescent="0.25" r="227" customHeight="1" ht="18.75">
      <c r="A227" s="1">
        <v>1651857</v>
      </c>
      <c r="B227" s="2">
        <v>11316271</v>
      </c>
      <c r="C227" s="3" t="s">
        <v>0</v>
      </c>
      <c r="D227" s="3" t="s">
        <v>96</v>
      </c>
      <c r="E227" s="2">
        <v>2013</v>
      </c>
      <c r="F227" s="4">
        <v>43894</v>
      </c>
      <c r="G227" s="3" t="s">
        <v>2</v>
      </c>
      <c r="H227" s="4">
        <v>43895</v>
      </c>
      <c r="I227" s="4">
        <f>_xlfn.XLOOKUP(#REF!,[1]!Backup_F8_Previous_Wave[ODINO],[1]!Backup_F8_Previous_Wave[Production Date],"")</f>
      </c>
      <c r="J227" s="10">
        <f>_xlfn.XLOOKUP(#REF!,[1]!Backup_F8_Previous_Wave[ODINO],[1]!Backup_F8_Previous_Wave[Wave Date],"")</f>
      </c>
      <c r="K227" s="6">
        <f>_xlfn.XLOOKUP(#REF!,[1]!Backup_F8_Previous_Wave[ODINO],[1]!Backup_F8_Previous_Wave[Full VIN],"")</f>
      </c>
      <c r="L227" s="3" t="s">
        <v>895</v>
      </c>
      <c r="M227" s="3" t="s">
        <v>4</v>
      </c>
      <c r="N227" s="3" t="s">
        <v>896</v>
      </c>
      <c r="O227" s="3" t="s">
        <v>62</v>
      </c>
      <c r="P227" s="6">
        <f>_xlfn.XLOOKUP(#REF!,[1]!Table2[BINNING],[1]!Table2[VFG],"")</f>
      </c>
      <c r="Q227" s="6">
        <f>IF(ISNUMBER(FIND("|",#REF!,1)),LEFT(#REF!,FIND("|",#REF!,1)-2),#REF!)</f>
      </c>
      <c r="R227" s="6">
        <f>IF(ISNUMBER(FIND("|",#REF!,1)),RIGHT(#REF!,LEN(#REF!)-FIND("|",#REF!,1)-1),"")</f>
      </c>
      <c r="S227" s="3" t="s">
        <v>7</v>
      </c>
      <c r="T227" s="3" t="s">
        <v>7</v>
      </c>
      <c r="U227" s="2">
        <v>0</v>
      </c>
      <c r="V227" s="2">
        <v>0</v>
      </c>
      <c r="W227" s="2"/>
      <c r="X227" s="3" t="s">
        <v>897</v>
      </c>
      <c r="Y227" s="2"/>
      <c r="Z227" s="3"/>
      <c r="AA227" s="3"/>
      <c r="AB227" s="7" t="s">
        <v>898</v>
      </c>
      <c r="AC227" s="3" t="s">
        <v>542</v>
      </c>
      <c r="AD227" s="3" t="s">
        <v>543</v>
      </c>
      <c r="AE227" s="3" t="s">
        <v>544</v>
      </c>
      <c r="AF227" s="3" t="s">
        <v>102</v>
      </c>
      <c r="AG227" s="4"/>
      <c r="AH227" s="3"/>
      <c r="AI227" s="4"/>
      <c r="AJ2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 s="8">
        <f>IF(#REF!=MAX(#REF!),"New","Old")</f>
      </c>
      <c r="AL227" s="3"/>
      <c r="AM227" s="9">
        <f>IF(OR(#REF!="",#REF!=0),"",IF(#REF!&lt;12000,"&lt;12k",IF(AND(#REF!&gt;=12000,#REF!&lt;24000),"12k to 24k",IF(AND(#REF!&gt;=24000,#REF!&lt;=36000),"24k to 36k",IF(#REF!&gt;36000,"&gt;36k","")))))</f>
      </c>
    </row>
    <row x14ac:dyDescent="0.25" r="228" customHeight="1" ht="18.75">
      <c r="A228" s="1">
        <v>1652053</v>
      </c>
      <c r="B228" s="2">
        <v>11316434</v>
      </c>
      <c r="C228" s="3" t="s">
        <v>0</v>
      </c>
      <c r="D228" s="3" t="s">
        <v>1</v>
      </c>
      <c r="E228" s="2">
        <v>2015</v>
      </c>
      <c r="F228" s="4">
        <v>43850</v>
      </c>
      <c r="G228" s="3" t="s">
        <v>2</v>
      </c>
      <c r="H228" s="4">
        <v>43895</v>
      </c>
      <c r="I228" s="4">
        <f>_xlfn.XLOOKUP(#REF!,[1]!Backup_F8_Previous_Wave[ODINO],[1]!Backup_F8_Previous_Wave[Production Date],"")</f>
      </c>
      <c r="J228" s="10">
        <f>_xlfn.XLOOKUP(#REF!,[1]!Backup_F8_Previous_Wave[ODINO],[1]!Backup_F8_Previous_Wave[Wave Date],"")</f>
      </c>
      <c r="K228" s="6">
        <f>_xlfn.XLOOKUP(#REF!,[1]!Backup_F8_Previous_Wave[ODINO],[1]!Backup_F8_Previous_Wave[Full VIN],"")</f>
      </c>
      <c r="L228" s="3" t="s">
        <v>899</v>
      </c>
      <c r="M228" s="3" t="s">
        <v>4</v>
      </c>
      <c r="N228" s="3" t="s">
        <v>900</v>
      </c>
      <c r="O228" s="3" t="s">
        <v>62</v>
      </c>
      <c r="P228" s="6">
        <f>_xlfn.XLOOKUP(#REF!,[1]!Table2[BINNING],[1]!Table2[VFG],"")</f>
      </c>
      <c r="Q228" s="6">
        <f>IF(ISNUMBER(FIND("|",#REF!,1)),LEFT(#REF!,FIND("|",#REF!,1)-2),#REF!)</f>
      </c>
      <c r="R228" s="6">
        <f>IF(ISNUMBER(FIND("|",#REF!,1)),RIGHT(#REF!,LEN(#REF!)-FIND("|",#REF!,1)-1),"")</f>
      </c>
      <c r="S228" s="3" t="s">
        <v>7</v>
      </c>
      <c r="T228" s="3" t="s">
        <v>7</v>
      </c>
      <c r="U228" s="2">
        <v>0</v>
      </c>
      <c r="V228" s="2">
        <v>0</v>
      </c>
      <c r="W228" s="2">
        <v>82523</v>
      </c>
      <c r="X228" s="3" t="s">
        <v>404</v>
      </c>
      <c r="Y228" s="2">
        <v>0</v>
      </c>
      <c r="Z228" s="3"/>
      <c r="AA228" s="3"/>
      <c r="AB228" s="7" t="s">
        <v>901</v>
      </c>
      <c r="AC228" s="3" t="s">
        <v>20</v>
      </c>
      <c r="AD228" s="3" t="s">
        <v>11</v>
      </c>
      <c r="AE228" s="3" t="s">
        <v>21</v>
      </c>
      <c r="AF228" s="3" t="s">
        <v>13</v>
      </c>
      <c r="AG228" s="4"/>
      <c r="AH228" s="3"/>
      <c r="AI228" s="4"/>
      <c r="AJ2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 s="8">
        <f>IF(#REF!=MAX(#REF!),"New","Old")</f>
      </c>
      <c r="AL228" s="3"/>
      <c r="AM228" s="9">
        <f>IF(OR(#REF!="",#REF!=0),"",IF(#REF!&lt;12000,"&lt;12k",IF(AND(#REF!&gt;=12000,#REF!&lt;24000),"12k to 24k",IF(AND(#REF!&gt;=24000,#REF!&lt;=36000),"24k to 36k",IF(#REF!&gt;36000,"&gt;36k","")))))</f>
      </c>
    </row>
    <row x14ac:dyDescent="0.25" r="229" customHeight="1" ht="18.75">
      <c r="A229" s="1">
        <v>1652271</v>
      </c>
      <c r="B229" s="2">
        <v>11316581</v>
      </c>
      <c r="C229" s="3" t="s">
        <v>0</v>
      </c>
      <c r="D229" s="3" t="s">
        <v>38</v>
      </c>
      <c r="E229" s="2">
        <v>2016</v>
      </c>
      <c r="F229" s="4">
        <v>43895</v>
      </c>
      <c r="G229" s="3" t="s">
        <v>2</v>
      </c>
      <c r="H229" s="4">
        <v>43896</v>
      </c>
      <c r="I229" s="4"/>
      <c r="J229" s="10">
        <f>_xlfn.XLOOKUP(#REF!,[1]!Backup_F8_Previous_Wave[ODINO],[1]!Backup_F8_Previous_Wave[Wave Date],"")</f>
      </c>
      <c r="K229" s="6">
        <f>_xlfn.XLOOKUP(#REF!,[1]!Backup_F8_Previous_Wave[ODINO],[1]!Backup_F8_Previous_Wave[Full VIN],"")</f>
      </c>
      <c r="L229" s="3" t="s">
        <v>902</v>
      </c>
      <c r="M229" s="3" t="s">
        <v>4</v>
      </c>
      <c r="N229" s="3" t="s">
        <v>903</v>
      </c>
      <c r="O229" s="3" t="s">
        <v>151</v>
      </c>
      <c r="P229" s="6">
        <f>_xlfn.XLOOKUP(#REF!,[1]!Table2[BINNING],[1]!Table2[VFG],"")</f>
      </c>
      <c r="Q229" s="6">
        <f>IF(ISNUMBER(FIND("|",#REF!,1)),LEFT(#REF!,FIND("|",#REF!,1)-2),#REF!)</f>
      </c>
      <c r="R229" s="6">
        <f>IF(ISNUMBER(FIND("|",#REF!,1)),RIGHT(#REF!,LEN(#REF!)-FIND("|",#REF!,1)-1),"")</f>
      </c>
      <c r="S229" s="3" t="s">
        <v>7</v>
      </c>
      <c r="T229" s="3" t="s">
        <v>7</v>
      </c>
      <c r="U229" s="2">
        <v>0</v>
      </c>
      <c r="V229" s="2">
        <v>0</v>
      </c>
      <c r="W229" s="2">
        <v>74000</v>
      </c>
      <c r="X229" s="3" t="s">
        <v>100</v>
      </c>
      <c r="Y229" s="2">
        <v>20</v>
      </c>
      <c r="Z229" s="3"/>
      <c r="AA229" s="3"/>
      <c r="AB229" s="7" t="s">
        <v>904</v>
      </c>
      <c r="AC229" s="3"/>
      <c r="AD229" s="3"/>
      <c r="AE229" s="3"/>
      <c r="AF229" s="3"/>
      <c r="AG229" s="4"/>
      <c r="AH229" s="3"/>
      <c r="AI229" s="4"/>
      <c r="AJ2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 s="8">
        <f>IF(#REF!=MAX(#REF!),"New","Old")</f>
      </c>
      <c r="AL229" s="3"/>
      <c r="AM229" s="9">
        <f>IF(OR(#REF!="",#REF!=0),"",IF(#REF!&lt;12000,"&lt;12k",IF(AND(#REF!&gt;=12000,#REF!&lt;24000),"12k to 24k",IF(AND(#REF!&gt;=24000,#REF!&lt;=36000),"24k to 36k",IF(#REF!&gt;36000,"&gt;36k","")))))</f>
      </c>
    </row>
    <row x14ac:dyDescent="0.25" r="230" customHeight="1" ht="18.75">
      <c r="A230" s="1">
        <v>1652336</v>
      </c>
      <c r="B230" s="2">
        <v>11316643</v>
      </c>
      <c r="C230" s="3" t="s">
        <v>0</v>
      </c>
      <c r="D230" s="3" t="s">
        <v>69</v>
      </c>
      <c r="E230" s="2">
        <v>2014</v>
      </c>
      <c r="F230" s="4">
        <v>43684</v>
      </c>
      <c r="G230" s="3" t="s">
        <v>39</v>
      </c>
      <c r="H230" s="4">
        <v>43896</v>
      </c>
      <c r="I230" s="4">
        <f>_xlfn.XLOOKUP(#REF!,[1]!Backup_F8_Previous_Wave[ODINO],[1]!Backup_F8_Previous_Wave[Production Date],"")</f>
      </c>
      <c r="J230" s="10">
        <f>_xlfn.XLOOKUP(#REF!,[1]!Backup_F8_Previous_Wave[ODINO],[1]!Backup_F8_Previous_Wave[Wave Date],"")</f>
      </c>
      <c r="K230" s="6">
        <f>_xlfn.XLOOKUP(#REF!,[1]!Backup_F8_Previous_Wave[ODINO],[1]!Backup_F8_Previous_Wave[Full VIN],"")</f>
      </c>
      <c r="L230" s="3" t="s">
        <v>905</v>
      </c>
      <c r="M230" s="3" t="s">
        <v>4</v>
      </c>
      <c r="N230" s="3" t="s">
        <v>906</v>
      </c>
      <c r="O230" s="3" t="s">
        <v>31</v>
      </c>
      <c r="P230" s="6">
        <f>_xlfn.XLOOKUP(#REF!,[1]!Table2[BINNING],[1]!Table2[VFG],"")</f>
      </c>
      <c r="Q230" s="6">
        <f>IF(ISNUMBER(FIND("|",#REF!,1)),LEFT(#REF!,FIND("|",#REF!,1)-2),#REF!)</f>
      </c>
      <c r="R230" s="6">
        <f>IF(ISNUMBER(FIND("|",#REF!,1)),RIGHT(#REF!,LEN(#REF!)-FIND("|",#REF!,1)-1),"")</f>
      </c>
      <c r="S230" s="3" t="s">
        <v>7</v>
      </c>
      <c r="T230" s="3" t="s">
        <v>7</v>
      </c>
      <c r="U230" s="2">
        <v>0</v>
      </c>
      <c r="V230" s="2">
        <v>0</v>
      </c>
      <c r="W230" s="2">
        <v>70000</v>
      </c>
      <c r="X230" s="3" t="s">
        <v>106</v>
      </c>
      <c r="Y230" s="2">
        <v>30</v>
      </c>
      <c r="Z230" s="3"/>
      <c r="AA230" s="3"/>
      <c r="AB230" s="7" t="s">
        <v>907</v>
      </c>
      <c r="AC230" s="3" t="s">
        <v>395</v>
      </c>
      <c r="AD230" s="3" t="s">
        <v>75</v>
      </c>
      <c r="AE230" s="3" t="s">
        <v>908</v>
      </c>
      <c r="AF230" s="3" t="s">
        <v>77</v>
      </c>
      <c r="AG230" s="4"/>
      <c r="AH230" s="3"/>
      <c r="AI230" s="4"/>
      <c r="AJ2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 s="8">
        <f>IF(#REF!=MAX(#REF!),"New","Old")</f>
      </c>
      <c r="AL230" s="3"/>
      <c r="AM230" s="9">
        <f>IF(OR(#REF!="",#REF!=0),"",IF(#REF!&lt;12000,"&lt;12k",IF(AND(#REF!&gt;=12000,#REF!&lt;24000),"12k to 24k",IF(AND(#REF!&gt;=24000,#REF!&lt;=36000),"24k to 36k",IF(#REF!&gt;36000,"&gt;36k","")))))</f>
      </c>
    </row>
    <row x14ac:dyDescent="0.25" r="231" customHeight="1" ht="18.75">
      <c r="A231" s="1">
        <v>1652509</v>
      </c>
      <c r="B231" s="2">
        <v>11316754</v>
      </c>
      <c r="C231" s="3" t="s">
        <v>0</v>
      </c>
      <c r="D231" s="3" t="s">
        <v>1</v>
      </c>
      <c r="E231" s="2">
        <v>2009</v>
      </c>
      <c r="F231" s="4">
        <v>43842</v>
      </c>
      <c r="G231" s="3" t="s">
        <v>2</v>
      </c>
      <c r="H231" s="4">
        <v>43897</v>
      </c>
      <c r="I231" s="4">
        <f>_xlfn.XLOOKUP(#REF!,[1]!Backup_F8_Previous_Wave[ODINO],[1]!Backup_F8_Previous_Wave[Production Date],"")</f>
      </c>
      <c r="J231" s="10">
        <f>_xlfn.XLOOKUP(#REF!,[1]!Backup_F8_Previous_Wave[ODINO],[1]!Backup_F8_Previous_Wave[Wave Date],"")</f>
      </c>
      <c r="K231" s="6">
        <f>_xlfn.XLOOKUP(#REF!,[1]!Backup_F8_Previous_Wave[ODINO],[1]!Backup_F8_Previous_Wave[Full VIN],"")</f>
      </c>
      <c r="L231" s="3" t="s">
        <v>909</v>
      </c>
      <c r="M231" s="3" t="s">
        <v>4</v>
      </c>
      <c r="N231" s="3" t="s">
        <v>910</v>
      </c>
      <c r="O231" s="3" t="s">
        <v>62</v>
      </c>
      <c r="P231" s="6">
        <f>_xlfn.XLOOKUP(#REF!,[1]!Table2[BINNING],[1]!Table2[VFG],"")</f>
      </c>
      <c r="Q231" s="6">
        <f>IF(ISNUMBER(FIND("|",#REF!,1)),LEFT(#REF!,FIND("|",#REF!,1)-2),#REF!)</f>
      </c>
      <c r="R231" s="6">
        <f>IF(ISNUMBER(FIND("|",#REF!,1)),RIGHT(#REF!,LEN(#REF!)-FIND("|",#REF!,1)-1),"")</f>
      </c>
      <c r="S231" s="3" t="s">
        <v>7</v>
      </c>
      <c r="T231" s="3" t="s">
        <v>7</v>
      </c>
      <c r="U231" s="2">
        <v>0</v>
      </c>
      <c r="V231" s="2">
        <v>0</v>
      </c>
      <c r="W231" s="2">
        <v>130000</v>
      </c>
      <c r="X231" s="3" t="s">
        <v>404</v>
      </c>
      <c r="Y231" s="2"/>
      <c r="Z231" s="3"/>
      <c r="AA231" s="3"/>
      <c r="AB231" s="7" t="s">
        <v>911</v>
      </c>
      <c r="AC231" s="3" t="s">
        <v>10</v>
      </c>
      <c r="AD231" s="3" t="s">
        <v>11</v>
      </c>
      <c r="AE231" s="3" t="s">
        <v>26</v>
      </c>
      <c r="AF231" s="3" t="s">
        <v>27</v>
      </c>
      <c r="AG231" s="4"/>
      <c r="AH231" s="3"/>
      <c r="AI231" s="4"/>
      <c r="AJ2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 s="8">
        <f>IF(#REF!=MAX(#REF!),"New","Old")</f>
      </c>
      <c r="AL231" s="3"/>
      <c r="AM231" s="9">
        <f>IF(OR(#REF!="",#REF!=0),"",IF(#REF!&lt;12000,"&lt;12k",IF(AND(#REF!&gt;=12000,#REF!&lt;24000),"12k to 24k",IF(AND(#REF!&gt;=24000,#REF!&lt;=36000),"24k to 36k",IF(#REF!&gt;36000,"&gt;36k","")))))</f>
      </c>
    </row>
    <row x14ac:dyDescent="0.25" r="232" customHeight="1" ht="18.75">
      <c r="A232" s="1">
        <v>1652514</v>
      </c>
      <c r="B232" s="2">
        <v>11316759</v>
      </c>
      <c r="C232" s="3" t="s">
        <v>0</v>
      </c>
      <c r="D232" s="3" t="s">
        <v>38</v>
      </c>
      <c r="E232" s="2">
        <v>2013</v>
      </c>
      <c r="F232" s="4">
        <v>43620</v>
      </c>
      <c r="G232" s="3" t="s">
        <v>108</v>
      </c>
      <c r="H232" s="4">
        <v>43897</v>
      </c>
      <c r="I232" s="4"/>
      <c r="J232" s="10">
        <f>_xlfn.XLOOKUP(#REF!,[1]!Backup_F8_Previous_Wave[ODINO],[1]!Backup_F8_Previous_Wave[Wave Date],"")</f>
      </c>
      <c r="K232" s="6">
        <f>_xlfn.XLOOKUP(#REF!,[1]!Backup_F8_Previous_Wave[ODINO],[1]!Backup_F8_Previous_Wave[Full VIN],"")</f>
      </c>
      <c r="L232" s="3" t="s">
        <v>912</v>
      </c>
      <c r="M232" s="3" t="s">
        <v>4</v>
      </c>
      <c r="N232" s="3" t="s">
        <v>913</v>
      </c>
      <c r="O232" s="3" t="s">
        <v>49</v>
      </c>
      <c r="P232" s="6">
        <f>_xlfn.XLOOKUP(#REF!,[1]!Table2[BINNING],[1]!Table2[VFG],"")</f>
      </c>
      <c r="Q232" s="6">
        <f>IF(ISNUMBER(FIND("|",#REF!,1)),LEFT(#REF!,FIND("|",#REF!,1)-2),#REF!)</f>
      </c>
      <c r="R232" s="6">
        <f>IF(ISNUMBER(FIND("|",#REF!,1)),RIGHT(#REF!,LEN(#REF!)-FIND("|",#REF!,1)-1),"")</f>
      </c>
      <c r="S232" s="3" t="s">
        <v>7</v>
      </c>
      <c r="T232" s="3" t="s">
        <v>7</v>
      </c>
      <c r="U232" s="2">
        <v>0</v>
      </c>
      <c r="V232" s="2">
        <v>0</v>
      </c>
      <c r="W232" s="2">
        <v>60000</v>
      </c>
      <c r="X232" s="3" t="s">
        <v>433</v>
      </c>
      <c r="Y232" s="2">
        <v>0</v>
      </c>
      <c r="Z232" s="3"/>
      <c r="AA232" s="3"/>
      <c r="AB232" s="7" t="s">
        <v>914</v>
      </c>
      <c r="AC232" s="3"/>
      <c r="AD232" s="3"/>
      <c r="AE232" s="3"/>
      <c r="AF232" s="3"/>
      <c r="AG232" s="4"/>
      <c r="AH232" s="3"/>
      <c r="AI232" s="4"/>
      <c r="AJ2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 s="8">
        <f>IF(#REF!=MAX(#REF!),"New","Old")</f>
      </c>
      <c r="AL232" s="3"/>
      <c r="AM232" s="9">
        <f>IF(OR(#REF!="",#REF!=0),"",IF(#REF!&lt;12000,"&lt;12k",IF(AND(#REF!&gt;=12000,#REF!&lt;24000),"12k to 24k",IF(AND(#REF!&gt;=24000,#REF!&lt;=36000),"24k to 36k",IF(#REF!&gt;36000,"&gt;36k","")))))</f>
      </c>
    </row>
    <row x14ac:dyDescent="0.25" r="233" customHeight="1" ht="18.75">
      <c r="A233" s="1">
        <v>1652884</v>
      </c>
      <c r="B233" s="2">
        <v>11317020</v>
      </c>
      <c r="C233" s="3" t="s">
        <v>0</v>
      </c>
      <c r="D233" s="3" t="s">
        <v>1</v>
      </c>
      <c r="E233" s="2">
        <v>2012</v>
      </c>
      <c r="F233" s="4">
        <v>43892</v>
      </c>
      <c r="G233" s="3" t="s">
        <v>2</v>
      </c>
      <c r="H233" s="4">
        <v>43899</v>
      </c>
      <c r="I233" s="4">
        <f>_xlfn.XLOOKUP(#REF!,[1]!Backup_F8_Previous_Wave[ODINO],[1]!Backup_F8_Previous_Wave[Production Date],"")</f>
      </c>
      <c r="J233" s="10">
        <f>_xlfn.XLOOKUP(#REF!,[1]!Backup_F8_Previous_Wave[ODINO],[1]!Backup_F8_Previous_Wave[Wave Date],"")</f>
      </c>
      <c r="K233" s="6">
        <f>_xlfn.XLOOKUP(#REF!,[1]!Backup_F8_Previous_Wave[ODINO],[1]!Backup_F8_Previous_Wave[Full VIN],"")</f>
      </c>
      <c r="L233" s="3" t="s">
        <v>495</v>
      </c>
      <c r="M233" s="3" t="s">
        <v>4</v>
      </c>
      <c r="N233" s="3" t="s">
        <v>915</v>
      </c>
      <c r="O233" s="3" t="s">
        <v>6</v>
      </c>
      <c r="P233" s="6">
        <f>_xlfn.XLOOKUP(#REF!,[1]!Table2[BINNING],[1]!Table2[VFG],"")</f>
      </c>
      <c r="Q233" s="6">
        <f>IF(ISNUMBER(FIND("|",#REF!,1)),LEFT(#REF!,FIND("|",#REF!,1)-2),#REF!)</f>
      </c>
      <c r="R233" s="6">
        <f>IF(ISNUMBER(FIND("|",#REF!,1)),RIGHT(#REF!,LEN(#REF!)-FIND("|",#REF!,1)-1),"")</f>
      </c>
      <c r="S233" s="3" t="s">
        <v>7</v>
      </c>
      <c r="T233" s="3" t="s">
        <v>7</v>
      </c>
      <c r="U233" s="2">
        <v>0</v>
      </c>
      <c r="V233" s="2">
        <v>0</v>
      </c>
      <c r="W233" s="2">
        <v>120000</v>
      </c>
      <c r="X233" s="3" t="s">
        <v>8</v>
      </c>
      <c r="Y233" s="2">
        <v>50</v>
      </c>
      <c r="Z233" s="3"/>
      <c r="AA233" s="3"/>
      <c r="AB233" s="7" t="s">
        <v>916</v>
      </c>
      <c r="AC233" s="3" t="s">
        <v>10</v>
      </c>
      <c r="AD233" s="3" t="s">
        <v>11</v>
      </c>
      <c r="AE233" s="3" t="s">
        <v>12</v>
      </c>
      <c r="AF233" s="3" t="s">
        <v>13</v>
      </c>
      <c r="AG233" s="4"/>
      <c r="AH233" s="3"/>
      <c r="AI233" s="4"/>
      <c r="AJ2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 s="8">
        <f>IF(#REF!=MAX(#REF!),"New","Old")</f>
      </c>
      <c r="AL233" s="3"/>
      <c r="AM233" s="9">
        <f>IF(OR(#REF!="",#REF!=0),"",IF(#REF!&lt;12000,"&lt;12k",IF(AND(#REF!&gt;=12000,#REF!&lt;24000),"12k to 24k",IF(AND(#REF!&gt;=24000,#REF!&lt;=36000),"24k to 36k",IF(#REF!&gt;36000,"&gt;36k","")))))</f>
      </c>
    </row>
    <row x14ac:dyDescent="0.25" r="234" customHeight="1" ht="18.75">
      <c r="A234" s="1">
        <v>1653188</v>
      </c>
      <c r="B234" s="2">
        <v>11317245</v>
      </c>
      <c r="C234" s="3" t="s">
        <v>0</v>
      </c>
      <c r="D234" s="3" t="s">
        <v>59</v>
      </c>
      <c r="E234" s="2">
        <v>2016</v>
      </c>
      <c r="F234" s="4">
        <v>43897</v>
      </c>
      <c r="G234" s="3" t="s">
        <v>2</v>
      </c>
      <c r="H234" s="4">
        <v>43900</v>
      </c>
      <c r="I234" s="4">
        <f>_xlfn.XLOOKUP(#REF!,[1]!Backup_F8_Previous_Wave[ODINO],[1]!Backup_F8_Previous_Wave[Production Date],"")</f>
      </c>
      <c r="J234" s="10">
        <f>_xlfn.XLOOKUP(#REF!,[1]!Backup_F8_Previous_Wave[ODINO],[1]!Backup_F8_Previous_Wave[Wave Date],"")</f>
      </c>
      <c r="K234" s="6">
        <f>_xlfn.XLOOKUP(#REF!,[1]!Backup_F8_Previous_Wave[ODINO],[1]!Backup_F8_Previous_Wave[Full VIN],"")</f>
      </c>
      <c r="L234" s="3" t="s">
        <v>917</v>
      </c>
      <c r="M234" s="3" t="s">
        <v>4</v>
      </c>
      <c r="N234" s="3" t="s">
        <v>918</v>
      </c>
      <c r="O234" s="3" t="s">
        <v>31</v>
      </c>
      <c r="P234" s="6">
        <f>_xlfn.XLOOKUP(#REF!,[1]!Table2[BINNING],[1]!Table2[VFG],"")</f>
      </c>
      <c r="Q234" s="6">
        <f>IF(ISNUMBER(FIND("|",#REF!,1)),LEFT(#REF!,FIND("|",#REF!,1)-2),#REF!)</f>
      </c>
      <c r="R234" s="6">
        <f>IF(ISNUMBER(FIND("|",#REF!,1)),RIGHT(#REF!,LEN(#REF!)-FIND("|",#REF!,1)-1),"")</f>
      </c>
      <c r="S234" s="3" t="s">
        <v>7</v>
      </c>
      <c r="T234" s="3" t="s">
        <v>7</v>
      </c>
      <c r="U234" s="2">
        <v>0</v>
      </c>
      <c r="V234" s="2">
        <v>0</v>
      </c>
      <c r="W234" s="2">
        <v>86000</v>
      </c>
      <c r="X234" s="3" t="s">
        <v>18</v>
      </c>
      <c r="Y234" s="2">
        <v>15</v>
      </c>
      <c r="Z234" s="3"/>
      <c r="AA234" s="3"/>
      <c r="AB234" s="7" t="s">
        <v>919</v>
      </c>
      <c r="AC234" s="3" t="s">
        <v>65</v>
      </c>
      <c r="AD234" s="3" t="s">
        <v>66</v>
      </c>
      <c r="AE234" s="3" t="s">
        <v>67</v>
      </c>
      <c r="AF234" s="3" t="s">
        <v>68</v>
      </c>
      <c r="AG234" s="4"/>
      <c r="AH234" s="3"/>
      <c r="AI234" s="4"/>
      <c r="AJ2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 s="8">
        <f>IF(#REF!=MAX(#REF!),"New","Old")</f>
      </c>
      <c r="AL234" s="3"/>
      <c r="AM234" s="9">
        <f>IF(OR(#REF!="",#REF!=0),"",IF(#REF!&lt;12000,"&lt;12k",IF(AND(#REF!&gt;=12000,#REF!&lt;24000),"12k to 24k",IF(AND(#REF!&gt;=24000,#REF!&lt;=36000),"24k to 36k",IF(#REF!&gt;36000,"&gt;36k","")))))</f>
      </c>
    </row>
    <row x14ac:dyDescent="0.25" r="235" customHeight="1" ht="18.75">
      <c r="A235" s="1">
        <v>1653251</v>
      </c>
      <c r="B235" s="2">
        <v>11317287</v>
      </c>
      <c r="C235" s="3" t="s">
        <v>0</v>
      </c>
      <c r="D235" s="3" t="s">
        <v>38</v>
      </c>
      <c r="E235" s="2">
        <v>2011</v>
      </c>
      <c r="F235" s="4">
        <v>43764</v>
      </c>
      <c r="G235" s="3" t="s">
        <v>14</v>
      </c>
      <c r="H235" s="4">
        <v>43900</v>
      </c>
      <c r="I235" s="4">
        <f>_xlfn.XLOOKUP(#REF!,[1]!Backup_F8_Previous_Wave[ODINO],[1]!Backup_F8_Previous_Wave[Production Date],"")</f>
      </c>
      <c r="J235" s="10">
        <f>_xlfn.XLOOKUP(#REF!,[1]!Backup_F8_Previous_Wave[ODINO],[1]!Backup_F8_Previous_Wave[Wave Date],"")</f>
      </c>
      <c r="K235" s="6">
        <f>_xlfn.XLOOKUP(#REF!,[1]!Backup_F8_Previous_Wave[ODINO],[1]!Backup_F8_Previous_Wave[Full VIN],"")</f>
      </c>
      <c r="L235" s="3" t="s">
        <v>568</v>
      </c>
      <c r="M235" s="3" t="s">
        <v>4</v>
      </c>
      <c r="N235" s="3" t="s">
        <v>920</v>
      </c>
      <c r="O235" s="3" t="s">
        <v>144</v>
      </c>
      <c r="P235" s="6">
        <f>_xlfn.XLOOKUP(#REF!,[1]!Table2[BINNING],[1]!Table2[VFG],"")</f>
      </c>
      <c r="Q235" s="6">
        <f>IF(ISNUMBER(FIND("|",#REF!,1)),LEFT(#REF!,FIND("|",#REF!,1)-2),#REF!)</f>
      </c>
      <c r="R235" s="6">
        <f>IF(ISNUMBER(FIND("|",#REF!,1)),RIGHT(#REF!,LEN(#REF!)-FIND("|",#REF!,1)-1),"")</f>
      </c>
      <c r="S235" s="3" t="s">
        <v>7</v>
      </c>
      <c r="T235" s="3" t="s">
        <v>7</v>
      </c>
      <c r="U235" s="2">
        <v>0</v>
      </c>
      <c r="V235" s="2">
        <v>0</v>
      </c>
      <c r="W235" s="2">
        <v>0</v>
      </c>
      <c r="X235" s="3" t="s">
        <v>112</v>
      </c>
      <c r="Y235" s="2">
        <v>0</v>
      </c>
      <c r="Z235" s="3"/>
      <c r="AA235" s="3"/>
      <c r="AB235" s="7" t="s">
        <v>921</v>
      </c>
      <c r="AC235" s="3" t="s">
        <v>146</v>
      </c>
      <c r="AD235" s="3" t="s">
        <v>147</v>
      </c>
      <c r="AE235" s="3" t="s">
        <v>148</v>
      </c>
      <c r="AF235" s="3" t="s">
        <v>45</v>
      </c>
      <c r="AG235" s="4"/>
      <c r="AH235" s="3"/>
      <c r="AI235" s="4"/>
      <c r="AJ2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 s="8">
        <f>IF(#REF!=MAX(#REF!),"New","Old")</f>
      </c>
      <c r="AL235" s="3"/>
      <c r="AM235" s="9">
        <f>IF(OR(#REF!="",#REF!=0),"",IF(#REF!&lt;12000,"&lt;12k",IF(AND(#REF!&gt;=12000,#REF!&lt;24000),"12k to 24k",IF(AND(#REF!&gt;=24000,#REF!&lt;=36000),"24k to 36k",IF(#REF!&gt;36000,"&gt;36k","")))))</f>
      </c>
    </row>
    <row x14ac:dyDescent="0.25" r="236" customHeight="1" ht="18.75">
      <c r="A236" s="1">
        <v>1653348</v>
      </c>
      <c r="B236" s="2">
        <v>11317360</v>
      </c>
      <c r="C236" s="3" t="s">
        <v>0</v>
      </c>
      <c r="D236" s="3" t="s">
        <v>1</v>
      </c>
      <c r="E236" s="2">
        <v>2015</v>
      </c>
      <c r="F236" s="4">
        <v>43889</v>
      </c>
      <c r="G236" s="3" t="s">
        <v>2</v>
      </c>
      <c r="H236" s="4">
        <v>43900</v>
      </c>
      <c r="I236" s="4">
        <f>_xlfn.XLOOKUP(#REF!,[1]!Backup_F8_Previous_Wave[ODINO],[1]!Backup_F8_Previous_Wave[Production Date],"")</f>
      </c>
      <c r="J236" s="10">
        <f>_xlfn.XLOOKUP(#REF!,[1]!Backup_F8_Previous_Wave[ODINO],[1]!Backup_F8_Previous_Wave[Wave Date],"")</f>
      </c>
      <c r="K236" s="6">
        <f>_xlfn.XLOOKUP(#REF!,[1]!Backup_F8_Previous_Wave[ODINO],[1]!Backup_F8_Previous_Wave[Full VIN],"")</f>
      </c>
      <c r="L236" s="3" t="s">
        <v>922</v>
      </c>
      <c r="M236" s="3" t="s">
        <v>4</v>
      </c>
      <c r="N236" s="3" t="s">
        <v>923</v>
      </c>
      <c r="O236" s="3" t="s">
        <v>924</v>
      </c>
      <c r="P236" s="6">
        <f>_xlfn.XLOOKUP(#REF!,[1]!Table2[BINNING],[1]!Table2[VFG],"")</f>
      </c>
      <c r="Q236" s="6">
        <f>IF(ISNUMBER(FIND("|",#REF!,1)),LEFT(#REF!,FIND("|",#REF!,1)-2),#REF!)</f>
      </c>
      <c r="R236" s="6">
        <f>IF(ISNUMBER(FIND("|",#REF!,1)),RIGHT(#REF!,LEN(#REF!)-FIND("|",#REF!,1)-1),"")</f>
      </c>
      <c r="S236" s="3" t="s">
        <v>7</v>
      </c>
      <c r="T236" s="3" t="s">
        <v>7</v>
      </c>
      <c r="U236" s="2">
        <v>0</v>
      </c>
      <c r="V236" s="2">
        <v>0</v>
      </c>
      <c r="W236" s="2">
        <v>61000</v>
      </c>
      <c r="X236" s="3" t="s">
        <v>238</v>
      </c>
      <c r="Y236" s="2"/>
      <c r="Z236" s="3"/>
      <c r="AA236" s="3"/>
      <c r="AB236" s="7" t="s">
        <v>925</v>
      </c>
      <c r="AC236" s="3" t="s">
        <v>20</v>
      </c>
      <c r="AD236" s="3" t="s">
        <v>11</v>
      </c>
      <c r="AE236" s="3" t="s">
        <v>135</v>
      </c>
      <c r="AF236" s="3" t="s">
        <v>27</v>
      </c>
      <c r="AG236" s="4"/>
      <c r="AH236" s="3"/>
      <c r="AI236" s="4"/>
      <c r="AJ2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 s="8">
        <f>IF(#REF!=MAX(#REF!),"New","Old")</f>
      </c>
      <c r="AL236" s="3"/>
      <c r="AM236" s="9">
        <f>IF(OR(#REF!="",#REF!=0),"",IF(#REF!&lt;12000,"&lt;12k",IF(AND(#REF!&gt;=12000,#REF!&lt;24000),"12k to 24k",IF(AND(#REF!&gt;=24000,#REF!&lt;=36000),"24k to 36k",IF(#REF!&gt;36000,"&gt;36k","")))))</f>
      </c>
    </row>
    <row x14ac:dyDescent="0.25" r="237" customHeight="1" ht="18.75">
      <c r="A237" s="1">
        <v>1653605</v>
      </c>
      <c r="B237" s="2">
        <v>11317590</v>
      </c>
      <c r="C237" s="3" t="s">
        <v>0</v>
      </c>
      <c r="D237" s="3" t="s">
        <v>38</v>
      </c>
      <c r="E237" s="2">
        <v>2018</v>
      </c>
      <c r="F237" s="4">
        <v>43678</v>
      </c>
      <c r="G237" s="3" t="s">
        <v>39</v>
      </c>
      <c r="H237" s="4">
        <v>43901</v>
      </c>
      <c r="I237" s="4"/>
      <c r="J237" s="10">
        <f>_xlfn.XLOOKUP(#REF!,[1]!Backup_F8_Previous_Wave[ODINO],[1]!Backup_F8_Previous_Wave[Wave Date],"")</f>
      </c>
      <c r="K237" s="3"/>
      <c r="L237" s="3" t="s">
        <v>926</v>
      </c>
      <c r="M237" s="3" t="s">
        <v>4</v>
      </c>
      <c r="N237" s="3" t="s">
        <v>927</v>
      </c>
      <c r="O237" s="3" t="s">
        <v>105</v>
      </c>
      <c r="P237" s="6">
        <f>_xlfn.XLOOKUP(#REF!,[1]!Table2[BINNING],[1]!Table2[VFG],"")</f>
      </c>
      <c r="Q237" s="6">
        <f>IF(ISNUMBER(FIND("|",#REF!,1)),LEFT(#REF!,FIND("|",#REF!,1)-2),#REF!)</f>
      </c>
      <c r="R237" s="6">
        <f>IF(ISNUMBER(FIND("|",#REF!,1)),RIGHT(#REF!,LEN(#REF!)-FIND("|",#REF!,1)-1),"")</f>
      </c>
      <c r="S237" s="3" t="s">
        <v>7</v>
      </c>
      <c r="T237" s="3" t="s">
        <v>7</v>
      </c>
      <c r="U237" s="2">
        <v>0</v>
      </c>
      <c r="V237" s="2">
        <v>0</v>
      </c>
      <c r="W237" s="2">
        <v>7500</v>
      </c>
      <c r="X237" s="3" t="s">
        <v>106</v>
      </c>
      <c r="Y237" s="2">
        <v>60</v>
      </c>
      <c r="Z237" s="3"/>
      <c r="AA237" s="3"/>
      <c r="AB237" s="7" t="s">
        <v>928</v>
      </c>
      <c r="AC237" s="3" t="s">
        <v>44</v>
      </c>
      <c r="AD237" s="3" t="s">
        <v>44</v>
      </c>
      <c r="AE237" s="3" t="s">
        <v>44</v>
      </c>
      <c r="AF237" s="3" t="s">
        <v>45</v>
      </c>
      <c r="AG237" s="4"/>
      <c r="AH237" s="3"/>
      <c r="AI237" s="4"/>
      <c r="AJ2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 s="8">
        <f>IF(#REF!=MAX(#REF!),"New","Old")</f>
      </c>
      <c r="AL237" s="3"/>
      <c r="AM237" s="9">
        <f>IF(OR(#REF!="",#REF!=0),"",IF(#REF!&lt;12000,"&lt;12k",IF(AND(#REF!&gt;=12000,#REF!&lt;24000),"12k to 24k",IF(AND(#REF!&gt;=24000,#REF!&lt;=36000),"24k to 36k",IF(#REF!&gt;36000,"&gt;36k","")))))</f>
      </c>
    </row>
    <row x14ac:dyDescent="0.25" r="238" customHeight="1" ht="18.75">
      <c r="A238" s="1">
        <v>1653709</v>
      </c>
      <c r="B238" s="2">
        <v>11317659</v>
      </c>
      <c r="C238" s="3" t="s">
        <v>0</v>
      </c>
      <c r="D238" s="3" t="s">
        <v>1</v>
      </c>
      <c r="E238" s="2">
        <v>2014</v>
      </c>
      <c r="F238" s="4">
        <v>43890</v>
      </c>
      <c r="G238" s="3" t="s">
        <v>2</v>
      </c>
      <c r="H238" s="4">
        <v>43902</v>
      </c>
      <c r="I238" s="4"/>
      <c r="J238" s="10">
        <f>_xlfn.XLOOKUP(#REF!,[1]!Backup_F8_Previous_Wave[ODINO],[1]!Backup_F8_Previous_Wave[Wave Date],"")</f>
      </c>
      <c r="K238" s="3"/>
      <c r="L238" s="3"/>
      <c r="M238" s="3" t="s">
        <v>4</v>
      </c>
      <c r="N238" s="3" t="s">
        <v>929</v>
      </c>
      <c r="O238" s="3" t="s">
        <v>390</v>
      </c>
      <c r="P238" s="6">
        <f>_xlfn.XLOOKUP(#REF!,[1]!Table2[BINNING],[1]!Table2[VFG],"")</f>
      </c>
      <c r="Q238" s="6">
        <f>IF(ISNUMBER(FIND("|",#REF!,1)),LEFT(#REF!,FIND("|",#REF!,1)-2),#REF!)</f>
      </c>
      <c r="R238" s="6">
        <f>IF(ISNUMBER(FIND("|",#REF!,1)),RIGHT(#REF!,LEN(#REF!)-FIND("|",#REF!,1)-1),"")</f>
      </c>
      <c r="S238" s="3" t="s">
        <v>7</v>
      </c>
      <c r="T238" s="3" t="s">
        <v>7</v>
      </c>
      <c r="U238" s="2">
        <v>0</v>
      </c>
      <c r="V238" s="2">
        <v>0</v>
      </c>
      <c r="W238" s="2">
        <v>96450</v>
      </c>
      <c r="X238" s="3" t="s">
        <v>18</v>
      </c>
      <c r="Y238" s="2"/>
      <c r="Z238" s="3"/>
      <c r="AA238" s="3"/>
      <c r="AB238" s="7" t="s">
        <v>930</v>
      </c>
      <c r="AC238" s="3" t="s">
        <v>44</v>
      </c>
      <c r="AD238" s="3" t="s">
        <v>44</v>
      </c>
      <c r="AE238" s="3" t="s">
        <v>44</v>
      </c>
      <c r="AF238" s="3" t="s">
        <v>44</v>
      </c>
      <c r="AG238" s="4"/>
      <c r="AH238" s="3"/>
      <c r="AI238" s="4"/>
      <c r="AJ2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 s="8">
        <f>IF(#REF!=MAX(#REF!),"New","Old")</f>
      </c>
      <c r="AL238" s="3"/>
      <c r="AM238" s="9">
        <f>IF(OR(#REF!="",#REF!=0),"",IF(#REF!&lt;12000,"&lt;12k",IF(AND(#REF!&gt;=12000,#REF!&lt;24000),"12k to 24k",IF(AND(#REF!&gt;=24000,#REF!&lt;=36000),"24k to 36k",IF(#REF!&gt;36000,"&gt;36k","")))))</f>
      </c>
    </row>
    <row x14ac:dyDescent="0.25" r="239" customHeight="1" ht="18.75">
      <c r="A239" s="1">
        <v>1653738</v>
      </c>
      <c r="B239" s="2">
        <v>11317674</v>
      </c>
      <c r="C239" s="3" t="s">
        <v>0</v>
      </c>
      <c r="D239" s="3" t="s">
        <v>38</v>
      </c>
      <c r="E239" s="2">
        <v>2014</v>
      </c>
      <c r="F239" s="4">
        <v>43891</v>
      </c>
      <c r="G239" s="3" t="s">
        <v>2</v>
      </c>
      <c r="H239" s="4">
        <v>43902</v>
      </c>
      <c r="I239" s="4">
        <f>_xlfn.XLOOKUP(#REF!,[1]!Backup_F8_Previous_Wave[ODINO],[1]!Backup_F8_Previous_Wave[Production Date],"")</f>
      </c>
      <c r="J239" s="10">
        <f>_xlfn.XLOOKUP(#REF!,[1]!Backup_F8_Previous_Wave[ODINO],[1]!Backup_F8_Previous_Wave[Wave Date],"")</f>
      </c>
      <c r="K239" s="6">
        <f>_xlfn.XLOOKUP(#REF!,[1]!Backup_F8_Previous_Wave[ODINO],[1]!Backup_F8_Previous_Wave[Full VIN],"")</f>
      </c>
      <c r="L239" s="3" t="s">
        <v>931</v>
      </c>
      <c r="M239" s="3" t="s">
        <v>4</v>
      </c>
      <c r="N239" s="3" t="s">
        <v>932</v>
      </c>
      <c r="O239" s="3" t="s">
        <v>144</v>
      </c>
      <c r="P239" s="6">
        <f>_xlfn.XLOOKUP(#REF!,[1]!Table2[BINNING],[1]!Table2[VFG],"")</f>
      </c>
      <c r="Q239" s="6">
        <f>IF(ISNUMBER(FIND("|",#REF!,1)),LEFT(#REF!,FIND("|",#REF!,1)-2),#REF!)</f>
      </c>
      <c r="R239" s="6">
        <f>IF(ISNUMBER(FIND("|",#REF!,1)),RIGHT(#REF!,LEN(#REF!)-FIND("|",#REF!,1)-1),"")</f>
      </c>
      <c r="S239" s="3" t="s">
        <v>7</v>
      </c>
      <c r="T239" s="3" t="s">
        <v>7</v>
      </c>
      <c r="U239" s="2">
        <v>0</v>
      </c>
      <c r="V239" s="2">
        <v>0</v>
      </c>
      <c r="W239" s="2">
        <v>60000</v>
      </c>
      <c r="X239" s="3" t="s">
        <v>282</v>
      </c>
      <c r="Y239" s="2">
        <v>0</v>
      </c>
      <c r="Z239" s="3"/>
      <c r="AA239" s="3"/>
      <c r="AB239" s="7" t="s">
        <v>933</v>
      </c>
      <c r="AC239" s="3" t="s">
        <v>146</v>
      </c>
      <c r="AD239" s="3" t="s">
        <v>147</v>
      </c>
      <c r="AE239" s="3" t="s">
        <v>148</v>
      </c>
      <c r="AF239" s="3" t="s">
        <v>45</v>
      </c>
      <c r="AG239" s="4"/>
      <c r="AH239" s="3"/>
      <c r="AI239" s="4"/>
      <c r="AJ2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 s="8">
        <f>IF(#REF!=MAX(#REF!),"New","Old")</f>
      </c>
      <c r="AL239" s="3"/>
      <c r="AM239" s="9">
        <f>IF(OR(#REF!="",#REF!=0),"",IF(#REF!&lt;12000,"&lt;12k",IF(AND(#REF!&gt;=12000,#REF!&lt;24000),"12k to 24k",IF(AND(#REF!&gt;=24000,#REF!&lt;=36000),"24k to 36k",IF(#REF!&gt;36000,"&gt;36k","")))))</f>
      </c>
    </row>
    <row x14ac:dyDescent="0.25" r="240" customHeight="1" ht="18.75">
      <c r="A240" s="1">
        <v>1653803</v>
      </c>
      <c r="B240" s="2">
        <v>11317726</v>
      </c>
      <c r="C240" s="3" t="s">
        <v>0</v>
      </c>
      <c r="D240" s="3" t="s">
        <v>485</v>
      </c>
      <c r="E240" s="2">
        <v>2017</v>
      </c>
      <c r="F240" s="4">
        <v>43891</v>
      </c>
      <c r="G240" s="3" t="s">
        <v>2</v>
      </c>
      <c r="H240" s="4">
        <v>43902</v>
      </c>
      <c r="I240" s="4">
        <f>_xlfn.XLOOKUP(#REF!,[1]!Backup_F8_Previous_Wave[ODINO],[1]!Backup_F8_Previous_Wave[Production Date],"")</f>
      </c>
      <c r="J240" s="10">
        <f>_xlfn.XLOOKUP(#REF!,[1]!Backup_F8_Previous_Wave[ODINO],[1]!Backup_F8_Previous_Wave[Wave Date],"")</f>
      </c>
      <c r="K240" s="6">
        <f>_xlfn.XLOOKUP(#REF!,[1]!Backup_F8_Previous_Wave[ODINO],[1]!Backup_F8_Previous_Wave[Full VIN],"")</f>
      </c>
      <c r="L240" s="3" t="s">
        <v>934</v>
      </c>
      <c r="M240" s="3" t="s">
        <v>4</v>
      </c>
      <c r="N240" s="3" t="s">
        <v>935</v>
      </c>
      <c r="O240" s="3" t="s">
        <v>31</v>
      </c>
      <c r="P240" s="6">
        <f>_xlfn.XLOOKUP(#REF!,[1]!Table2[BINNING],[1]!Table2[VFG],"")</f>
      </c>
      <c r="Q240" s="6">
        <f>IF(ISNUMBER(FIND("|",#REF!,1)),LEFT(#REF!,FIND("|",#REF!,1)-2),#REF!)</f>
      </c>
      <c r="R240" s="6">
        <f>IF(ISNUMBER(FIND("|",#REF!,1)),RIGHT(#REF!,LEN(#REF!)-FIND("|",#REF!,1)-1),"")</f>
      </c>
      <c r="S240" s="3" t="s">
        <v>7</v>
      </c>
      <c r="T240" s="3" t="s">
        <v>7</v>
      </c>
      <c r="U240" s="2">
        <v>0</v>
      </c>
      <c r="V240" s="2">
        <v>0</v>
      </c>
      <c r="W240" s="2">
        <v>88000</v>
      </c>
      <c r="X240" s="3" t="s">
        <v>112</v>
      </c>
      <c r="Y240" s="2">
        <v>65</v>
      </c>
      <c r="Z240" s="3"/>
      <c r="AA240" s="3"/>
      <c r="AB240" s="7" t="s">
        <v>936</v>
      </c>
      <c r="AC240" s="3" t="s">
        <v>489</v>
      </c>
      <c r="AD240" s="3" t="s">
        <v>490</v>
      </c>
      <c r="AE240" s="3" t="s">
        <v>491</v>
      </c>
      <c r="AF240" s="3" t="s">
        <v>211</v>
      </c>
      <c r="AG240" s="4"/>
      <c r="AH240" s="3"/>
      <c r="AI240" s="4"/>
      <c r="AJ2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 s="8">
        <f>IF(#REF!=MAX(#REF!),"New","Old")</f>
      </c>
      <c r="AL240" s="3"/>
      <c r="AM240" s="9">
        <f>IF(OR(#REF!="",#REF!=0),"",IF(#REF!&lt;12000,"&lt;12k",IF(AND(#REF!&gt;=12000,#REF!&lt;24000),"12k to 24k",IF(AND(#REF!&gt;=24000,#REF!&lt;=36000),"24k to 36k",IF(#REF!&gt;36000,"&gt;36k","")))))</f>
      </c>
    </row>
    <row x14ac:dyDescent="0.25" r="241" customHeight="1" ht="18.75">
      <c r="A241" s="1">
        <v>1653995</v>
      </c>
      <c r="B241" s="2">
        <v>11317868</v>
      </c>
      <c r="C241" s="3" t="s">
        <v>0</v>
      </c>
      <c r="D241" s="3" t="s">
        <v>1</v>
      </c>
      <c r="E241" s="2">
        <v>2014</v>
      </c>
      <c r="F241" s="4">
        <v>43902</v>
      </c>
      <c r="G241" s="3" t="s">
        <v>2</v>
      </c>
      <c r="H241" s="4">
        <v>43903</v>
      </c>
      <c r="I241" s="4">
        <f>_xlfn.XLOOKUP(#REF!,[1]!Backup_F8_Previous_Wave[ODINO],[1]!Backup_F8_Previous_Wave[Production Date],"")</f>
      </c>
      <c r="J241" s="10">
        <f>_xlfn.XLOOKUP(#REF!,[1]!Backup_F8_Previous_Wave[ODINO],[1]!Backup_F8_Previous_Wave[Wave Date],"")</f>
      </c>
      <c r="K241" s="6">
        <f>_xlfn.XLOOKUP(#REF!,[1]!Backup_F8_Previous_Wave[ODINO],[1]!Backup_F8_Previous_Wave[Full VIN],"")</f>
      </c>
      <c r="L241" s="3" t="s">
        <v>780</v>
      </c>
      <c r="M241" s="3" t="s">
        <v>4</v>
      </c>
      <c r="N241" s="3" t="s">
        <v>937</v>
      </c>
      <c r="O241" s="3" t="s">
        <v>6</v>
      </c>
      <c r="P241" s="6">
        <f>_xlfn.XLOOKUP(#REF!,[1]!Table2[BINNING],[1]!Table2[VFG],"")</f>
      </c>
      <c r="Q241" s="6">
        <f>IF(ISNUMBER(FIND("|",#REF!,1)),LEFT(#REF!,FIND("|",#REF!,1)-2),#REF!)</f>
      </c>
      <c r="R241" s="6">
        <f>IF(ISNUMBER(FIND("|",#REF!,1)),RIGHT(#REF!,LEN(#REF!)-FIND("|",#REF!,1)-1),"")</f>
      </c>
      <c r="S241" s="3" t="s">
        <v>7</v>
      </c>
      <c r="T241" s="3" t="s">
        <v>7</v>
      </c>
      <c r="U241" s="2">
        <v>0</v>
      </c>
      <c r="V241" s="2">
        <v>0</v>
      </c>
      <c r="W241" s="2">
        <v>96637</v>
      </c>
      <c r="X241" s="3" t="s">
        <v>282</v>
      </c>
      <c r="Y241" s="2">
        <v>0</v>
      </c>
      <c r="Z241" s="3"/>
      <c r="AA241" s="3"/>
      <c r="AB241" s="7" t="s">
        <v>938</v>
      </c>
      <c r="AC241" s="3" t="s">
        <v>10</v>
      </c>
      <c r="AD241" s="3" t="s">
        <v>11</v>
      </c>
      <c r="AE241" s="3" t="s">
        <v>26</v>
      </c>
      <c r="AF241" s="3" t="s">
        <v>27</v>
      </c>
      <c r="AG241" s="4"/>
      <c r="AH241" s="3"/>
      <c r="AI241" s="4"/>
      <c r="AJ2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 s="8">
        <f>IF(#REF!=MAX(#REF!),"New","Old")</f>
      </c>
      <c r="AL241" s="3"/>
      <c r="AM241" s="9">
        <f>IF(OR(#REF!="",#REF!=0),"",IF(#REF!&lt;12000,"&lt;12k",IF(AND(#REF!&gt;=12000,#REF!&lt;24000),"12k to 24k",IF(AND(#REF!&gt;=24000,#REF!&lt;=36000),"24k to 36k",IF(#REF!&gt;36000,"&gt;36k","")))))</f>
      </c>
    </row>
    <row x14ac:dyDescent="0.25" r="242" customHeight="1" ht="18.75">
      <c r="A242" s="1">
        <v>1654167</v>
      </c>
      <c r="B242" s="2">
        <v>11317995</v>
      </c>
      <c r="C242" s="3" t="s">
        <v>0</v>
      </c>
      <c r="D242" s="3" t="s">
        <v>38</v>
      </c>
      <c r="E242" s="2">
        <v>2012</v>
      </c>
      <c r="F242" s="4">
        <v>43902</v>
      </c>
      <c r="G242" s="3" t="s">
        <v>2</v>
      </c>
      <c r="H242" s="4">
        <v>43904</v>
      </c>
      <c r="I242" s="4">
        <f>_xlfn.XLOOKUP(#REF!,[1]!Backup_F8_Previous_Wave[ODINO],[1]!Backup_F8_Previous_Wave[Production Date],"")</f>
      </c>
      <c r="J242" s="10">
        <f>_xlfn.XLOOKUP(#REF!,[1]!Backup_F8_Previous_Wave[ODINO],[1]!Backup_F8_Previous_Wave[Wave Date],"")</f>
      </c>
      <c r="K242" s="6">
        <f>_xlfn.XLOOKUP(#REF!,[1]!Backup_F8_Previous_Wave[ODINO],[1]!Backup_F8_Previous_Wave[Full VIN],"")</f>
      </c>
      <c r="L242" s="3" t="s">
        <v>939</v>
      </c>
      <c r="M242" s="3" t="s">
        <v>4</v>
      </c>
      <c r="N242" s="3" t="s">
        <v>940</v>
      </c>
      <c r="O242" s="3" t="s">
        <v>49</v>
      </c>
      <c r="P242" s="6">
        <f>_xlfn.XLOOKUP(#REF!,[1]!Table2[BINNING],[1]!Table2[VFG],"")</f>
      </c>
      <c r="Q242" s="6">
        <f>IF(ISNUMBER(FIND("|",#REF!,1)),LEFT(#REF!,FIND("|",#REF!,1)-2),#REF!)</f>
      </c>
      <c r="R242" s="6">
        <f>IF(ISNUMBER(FIND("|",#REF!,1)),RIGHT(#REF!,LEN(#REF!)-FIND("|",#REF!,1)-1),"")</f>
      </c>
      <c r="S242" s="3" t="s">
        <v>7</v>
      </c>
      <c r="T242" s="3" t="s">
        <v>7</v>
      </c>
      <c r="U242" s="2">
        <v>0</v>
      </c>
      <c r="V242" s="2">
        <v>0</v>
      </c>
      <c r="W242" s="2">
        <v>95000</v>
      </c>
      <c r="X242" s="3" t="s">
        <v>225</v>
      </c>
      <c r="Y242" s="2">
        <v>0</v>
      </c>
      <c r="Z242" s="3"/>
      <c r="AA242" s="3"/>
      <c r="AB242" s="7" t="s">
        <v>941</v>
      </c>
      <c r="AC242" s="3" t="s">
        <v>146</v>
      </c>
      <c r="AD242" s="3" t="s">
        <v>147</v>
      </c>
      <c r="AE242" s="3" t="s">
        <v>148</v>
      </c>
      <c r="AF242" s="3" t="s">
        <v>45</v>
      </c>
      <c r="AG242" s="4"/>
      <c r="AH242" s="3"/>
      <c r="AI242" s="4"/>
      <c r="AJ2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 s="8">
        <f>IF(#REF!=MAX(#REF!),"New","Old")</f>
      </c>
      <c r="AL242" s="3"/>
      <c r="AM242" s="9">
        <f>IF(OR(#REF!="",#REF!=0),"",IF(#REF!&lt;12000,"&lt;12k",IF(AND(#REF!&gt;=12000,#REF!&lt;24000),"12k to 24k",IF(AND(#REF!&gt;=24000,#REF!&lt;=36000),"24k to 36k",IF(#REF!&gt;36000,"&gt;36k","")))))</f>
      </c>
    </row>
    <row x14ac:dyDescent="0.25" r="243" customHeight="1" ht="18.75">
      <c r="A243" s="1">
        <v>1654500</v>
      </c>
      <c r="B243" s="2">
        <v>11318233</v>
      </c>
      <c r="C243" s="3" t="s">
        <v>0</v>
      </c>
      <c r="D243" s="3" t="s">
        <v>181</v>
      </c>
      <c r="E243" s="2">
        <v>2017</v>
      </c>
      <c r="F243" s="4">
        <v>43889</v>
      </c>
      <c r="G243" s="3" t="s">
        <v>2</v>
      </c>
      <c r="H243" s="4">
        <v>43906</v>
      </c>
      <c r="I243" s="4">
        <f>_xlfn.XLOOKUP(#REF!,[1]!Backup_F8_Previous_Wave[ODINO],[1]!Backup_F8_Previous_Wave[Production Date],"")</f>
      </c>
      <c r="J243" s="10">
        <f>_xlfn.XLOOKUP(#REF!,[1]!Backup_F8_Previous_Wave[ODINO],[1]!Backup_F8_Previous_Wave[Wave Date],"")</f>
      </c>
      <c r="K243" s="6">
        <f>_xlfn.XLOOKUP(#REF!,[1]!Backup_F8_Previous_Wave[ODINO],[1]!Backup_F8_Previous_Wave[Full VIN],"")</f>
      </c>
      <c r="L243" s="3" t="s">
        <v>942</v>
      </c>
      <c r="M243" s="3" t="s">
        <v>4</v>
      </c>
      <c r="N243" s="3" t="s">
        <v>943</v>
      </c>
      <c r="O243" s="3" t="s">
        <v>49</v>
      </c>
      <c r="P243" s="6">
        <f>_xlfn.XLOOKUP(#REF!,[1]!Table2[BINNING],[1]!Table2[VFG],"")</f>
      </c>
      <c r="Q243" s="6">
        <f>IF(ISNUMBER(FIND("|",#REF!,1)),LEFT(#REF!,FIND("|",#REF!,1)-2),#REF!)</f>
      </c>
      <c r="R243" s="6">
        <f>IF(ISNUMBER(FIND("|",#REF!,1)),RIGHT(#REF!,LEN(#REF!)-FIND("|",#REF!,1)-1),"")</f>
      </c>
      <c r="S243" s="3" t="s">
        <v>7</v>
      </c>
      <c r="T243" s="3" t="s">
        <v>7</v>
      </c>
      <c r="U243" s="2">
        <v>0</v>
      </c>
      <c r="V243" s="2">
        <v>0</v>
      </c>
      <c r="W243" s="2">
        <v>0</v>
      </c>
      <c r="X243" s="3" t="s">
        <v>106</v>
      </c>
      <c r="Y243" s="2">
        <v>65</v>
      </c>
      <c r="Z243" s="3"/>
      <c r="AA243" s="3"/>
      <c r="AB243" s="7" t="s">
        <v>944</v>
      </c>
      <c r="AC243" s="3" t="s">
        <v>297</v>
      </c>
      <c r="AD243" s="3" t="s">
        <v>298</v>
      </c>
      <c r="AE243" s="3" t="s">
        <v>299</v>
      </c>
      <c r="AF243" s="3" t="s">
        <v>198</v>
      </c>
      <c r="AG243" s="4"/>
      <c r="AH243" s="3"/>
      <c r="AI243" s="4"/>
      <c r="AJ2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 s="8">
        <f>IF(#REF!=MAX(#REF!),"New","Old")</f>
      </c>
      <c r="AL243" s="3"/>
      <c r="AM243" s="9">
        <f>IF(OR(#REF!="",#REF!=0),"",IF(#REF!&lt;12000,"&lt;12k",IF(AND(#REF!&gt;=12000,#REF!&lt;24000),"12k to 24k",IF(AND(#REF!&gt;=24000,#REF!&lt;=36000),"24k to 36k",IF(#REF!&gt;36000,"&gt;36k","")))))</f>
      </c>
    </row>
    <row x14ac:dyDescent="0.25" r="244" customHeight="1" ht="18.75">
      <c r="A244" s="1">
        <v>1654505</v>
      </c>
      <c r="B244" s="2">
        <v>11318242</v>
      </c>
      <c r="C244" s="3" t="s">
        <v>0</v>
      </c>
      <c r="D244" s="3" t="s">
        <v>1</v>
      </c>
      <c r="E244" s="2">
        <v>2015</v>
      </c>
      <c r="F244" s="4">
        <v>43904</v>
      </c>
      <c r="G244" s="3" t="s">
        <v>2</v>
      </c>
      <c r="H244" s="4">
        <v>43906</v>
      </c>
      <c r="I244" s="4">
        <f>_xlfn.XLOOKUP(#REF!,[1]!Backup_F8_Previous_Wave[ODINO],[1]!Backup_F8_Previous_Wave[Production Date],"")</f>
      </c>
      <c r="J244" s="10">
        <f>_xlfn.XLOOKUP(#REF!,[1]!Backup_F8_Previous_Wave[ODINO],[1]!Backup_F8_Previous_Wave[Wave Date],"")</f>
      </c>
      <c r="K244" s="6">
        <f>_xlfn.XLOOKUP(#REF!,[1]!Backup_F8_Previous_Wave[ODINO],[1]!Backup_F8_Previous_Wave[Full VIN],"")</f>
      </c>
      <c r="L244" s="3" t="s">
        <v>945</v>
      </c>
      <c r="M244" s="3" t="s">
        <v>4</v>
      </c>
      <c r="N244" s="3" t="s">
        <v>946</v>
      </c>
      <c r="O244" s="3" t="s">
        <v>49</v>
      </c>
      <c r="P244" s="6">
        <f>_xlfn.XLOOKUP(#REF!,[1]!Table2[BINNING],[1]!Table2[VFG],"")</f>
      </c>
      <c r="Q244" s="6">
        <f>IF(ISNUMBER(FIND("|",#REF!,1)),LEFT(#REF!,FIND("|",#REF!,1)-2),#REF!)</f>
      </c>
      <c r="R244" s="6">
        <f>IF(ISNUMBER(FIND("|",#REF!,1)),RIGHT(#REF!,LEN(#REF!)-FIND("|",#REF!,1)-1),"")</f>
      </c>
      <c r="S244" s="3" t="s">
        <v>7</v>
      </c>
      <c r="T244" s="3" t="s">
        <v>7</v>
      </c>
      <c r="U244" s="2">
        <v>0</v>
      </c>
      <c r="V244" s="2">
        <v>0</v>
      </c>
      <c r="W244" s="2">
        <v>39129</v>
      </c>
      <c r="X244" s="3" t="s">
        <v>24</v>
      </c>
      <c r="Y244" s="2">
        <v>0</v>
      </c>
      <c r="Z244" s="3"/>
      <c r="AA244" s="3"/>
      <c r="AB244" s="7" t="s">
        <v>947</v>
      </c>
      <c r="AC244" s="3" t="s">
        <v>20</v>
      </c>
      <c r="AD244" s="3" t="s">
        <v>11</v>
      </c>
      <c r="AE244" s="3" t="s">
        <v>21</v>
      </c>
      <c r="AF244" s="3" t="s">
        <v>13</v>
      </c>
      <c r="AG244" s="4"/>
      <c r="AH244" s="3"/>
      <c r="AI244" s="4"/>
      <c r="AJ2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 s="8">
        <f>IF(#REF!=MAX(#REF!),"New","Old")</f>
      </c>
      <c r="AL244" s="3"/>
      <c r="AM244" s="9">
        <f>IF(OR(#REF!="",#REF!=0),"",IF(#REF!&lt;12000,"&lt;12k",IF(AND(#REF!&gt;=12000,#REF!&lt;24000),"12k to 24k",IF(AND(#REF!&gt;=24000,#REF!&lt;=36000),"24k to 36k",IF(#REF!&gt;36000,"&gt;36k","")))))</f>
      </c>
    </row>
    <row x14ac:dyDescent="0.25" r="245" customHeight="1" ht="18.75">
      <c r="A245" s="1">
        <v>1654533</v>
      </c>
      <c r="B245" s="2">
        <v>11318261</v>
      </c>
      <c r="C245" s="3" t="s">
        <v>0</v>
      </c>
      <c r="D245" s="3" t="s">
        <v>59</v>
      </c>
      <c r="E245" s="2">
        <v>2014</v>
      </c>
      <c r="F245" s="4">
        <v>43663</v>
      </c>
      <c r="G245" s="3" t="s">
        <v>39</v>
      </c>
      <c r="H245" s="4">
        <v>43906</v>
      </c>
      <c r="I245" s="4">
        <f>_xlfn.XLOOKUP(#REF!,[1]!Backup_F8_Previous_Wave[ODINO],[1]!Backup_F8_Previous_Wave[Production Date],"")</f>
      </c>
      <c r="J245" s="10">
        <f>_xlfn.XLOOKUP(#REF!,[1]!Backup_F8_Previous_Wave[ODINO],[1]!Backup_F8_Previous_Wave[Wave Date],"")</f>
      </c>
      <c r="K245" s="6">
        <f>_xlfn.XLOOKUP(#REF!,[1]!Backup_F8_Previous_Wave[ODINO],[1]!Backup_F8_Previous_Wave[Full VIN],"")</f>
      </c>
      <c r="L245" s="3" t="s">
        <v>948</v>
      </c>
      <c r="M245" s="3" t="s">
        <v>4</v>
      </c>
      <c r="N245" s="3" t="s">
        <v>949</v>
      </c>
      <c r="O245" s="3" t="s">
        <v>31</v>
      </c>
      <c r="P245" s="6">
        <f>_xlfn.XLOOKUP(#REF!,[1]!Table2[BINNING],[1]!Table2[VFG],"")</f>
      </c>
      <c r="Q245" s="6">
        <f>IF(ISNUMBER(FIND("|",#REF!,1)),LEFT(#REF!,FIND("|",#REF!,1)-2),#REF!)</f>
      </c>
      <c r="R245" s="6">
        <f>IF(ISNUMBER(FIND("|",#REF!,1)),RIGHT(#REF!,LEN(#REF!)-FIND("|",#REF!,1)-1),"")</f>
      </c>
      <c r="S245" s="3" t="s">
        <v>7</v>
      </c>
      <c r="T245" s="3" t="s">
        <v>7</v>
      </c>
      <c r="U245" s="2">
        <v>0</v>
      </c>
      <c r="V245" s="2">
        <v>0</v>
      </c>
      <c r="W245" s="2">
        <v>44800</v>
      </c>
      <c r="X245" s="3" t="s">
        <v>159</v>
      </c>
      <c r="Y245" s="2"/>
      <c r="Z245" s="3"/>
      <c r="AA245" s="3"/>
      <c r="AB245" s="7" t="s">
        <v>950</v>
      </c>
      <c r="AC245" s="3" t="s">
        <v>65</v>
      </c>
      <c r="AD245" s="3" t="s">
        <v>66</v>
      </c>
      <c r="AE245" s="3" t="s">
        <v>67</v>
      </c>
      <c r="AF245" s="3" t="s">
        <v>68</v>
      </c>
      <c r="AG245" s="4"/>
      <c r="AH245" s="3"/>
      <c r="AI245" s="4"/>
      <c r="AJ2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 s="8">
        <f>IF(#REF!=MAX(#REF!),"New","Old")</f>
      </c>
      <c r="AL245" s="3"/>
      <c r="AM245" s="9">
        <f>IF(OR(#REF!="",#REF!=0),"",IF(#REF!&lt;12000,"&lt;12k",IF(AND(#REF!&gt;=12000,#REF!&lt;24000),"12k to 24k",IF(AND(#REF!&gt;=24000,#REF!&lt;=36000),"24k to 36k",IF(#REF!&gt;36000,"&gt;36k","")))))</f>
      </c>
    </row>
    <row x14ac:dyDescent="0.25" r="246" customHeight="1" ht="18.75">
      <c r="A246" s="1">
        <v>1654648</v>
      </c>
      <c r="B246" s="2">
        <v>11318351</v>
      </c>
      <c r="C246" s="3" t="s">
        <v>0</v>
      </c>
      <c r="D246" s="3" t="s">
        <v>86</v>
      </c>
      <c r="E246" s="2">
        <v>2012</v>
      </c>
      <c r="F246" s="4">
        <v>43903</v>
      </c>
      <c r="G246" s="3" t="s">
        <v>2</v>
      </c>
      <c r="H246" s="4">
        <v>43907</v>
      </c>
      <c r="I246" s="4">
        <f>_xlfn.XLOOKUP(#REF!,[1]!Backup_F8_Previous_Wave[ODINO],[1]!Backup_F8_Previous_Wave[Production Date],"")</f>
      </c>
      <c r="J246" s="10">
        <f>_xlfn.XLOOKUP(#REF!,[1]!Backup_F8_Previous_Wave[ODINO],[1]!Backup_F8_Previous_Wave[Wave Date],"")</f>
      </c>
      <c r="K246" s="6">
        <f>_xlfn.XLOOKUP(#REF!,[1]!Backup_F8_Previous_Wave[ODINO],[1]!Backup_F8_Previous_Wave[Full VIN],"")</f>
      </c>
      <c r="L246" s="3" t="s">
        <v>951</v>
      </c>
      <c r="M246" s="3" t="s">
        <v>4</v>
      </c>
      <c r="N246" s="3" t="s">
        <v>952</v>
      </c>
      <c r="O246" s="3" t="s">
        <v>953</v>
      </c>
      <c r="P246" s="6">
        <f>_xlfn.XLOOKUP(#REF!,[1]!Table2[BINNING],[1]!Table2[VFG],"")</f>
      </c>
      <c r="Q246" s="6">
        <f>IF(ISNUMBER(FIND("|",#REF!,1)),LEFT(#REF!,FIND("|",#REF!,1)-2),#REF!)</f>
      </c>
      <c r="R246" s="6">
        <f>IF(ISNUMBER(FIND("|",#REF!,1)),RIGHT(#REF!,LEN(#REF!)-FIND("|",#REF!,1)-1),"")</f>
      </c>
      <c r="S246" s="3" t="s">
        <v>7</v>
      </c>
      <c r="T246" s="3" t="s">
        <v>7</v>
      </c>
      <c r="U246" s="2">
        <v>0</v>
      </c>
      <c r="V246" s="2">
        <v>0</v>
      </c>
      <c r="W246" s="2">
        <v>160000</v>
      </c>
      <c r="X246" s="3" t="s">
        <v>317</v>
      </c>
      <c r="Y246" s="2">
        <v>30</v>
      </c>
      <c r="Z246" s="3"/>
      <c r="AA246" s="3"/>
      <c r="AB246" s="7" t="s">
        <v>954</v>
      </c>
      <c r="AC246" s="3" t="s">
        <v>602</v>
      </c>
      <c r="AD246" s="3" t="s">
        <v>93</v>
      </c>
      <c r="AE246" s="3" t="s">
        <v>603</v>
      </c>
      <c r="AF246" s="3" t="s">
        <v>27</v>
      </c>
      <c r="AG246" s="4"/>
      <c r="AH246" s="3"/>
      <c r="AI246" s="4"/>
      <c r="AJ2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 s="8">
        <f>IF(#REF!=MAX(#REF!),"New","Old")</f>
      </c>
      <c r="AL246" s="3"/>
      <c r="AM246" s="9">
        <f>IF(OR(#REF!="",#REF!=0),"",IF(#REF!&lt;12000,"&lt;12k",IF(AND(#REF!&gt;=12000,#REF!&lt;24000),"12k to 24k",IF(AND(#REF!&gt;=24000,#REF!&lt;=36000),"24k to 36k",IF(#REF!&gt;36000,"&gt;36k","")))))</f>
      </c>
    </row>
    <row x14ac:dyDescent="0.25" r="247" customHeight="1" ht="18.75">
      <c r="A247" s="1">
        <v>1654675</v>
      </c>
      <c r="B247" s="2">
        <v>11318377</v>
      </c>
      <c r="C247" s="3" t="s">
        <v>0</v>
      </c>
      <c r="D247" s="3" t="s">
        <v>1</v>
      </c>
      <c r="E247" s="2">
        <v>2019</v>
      </c>
      <c r="F247" s="4">
        <v>43903</v>
      </c>
      <c r="G247" s="3" t="s">
        <v>2</v>
      </c>
      <c r="H247" s="4">
        <v>43907</v>
      </c>
      <c r="I247" s="4">
        <f>_xlfn.XLOOKUP(#REF!,[1]!Backup_F8_Previous_Wave[ODINO],[1]!Backup_F8_Previous_Wave[Production Date],"")</f>
      </c>
      <c r="J247" s="10">
        <f>_xlfn.XLOOKUP(#REF!,[1]!Backup_F8_Previous_Wave[ODINO],[1]!Backup_F8_Previous_Wave[Wave Date],"")</f>
      </c>
      <c r="K247" s="6">
        <f>_xlfn.XLOOKUP(#REF!,[1]!Backup_F8_Previous_Wave[ODINO],[1]!Backup_F8_Previous_Wave[Full VIN],"")</f>
      </c>
      <c r="L247" s="3" t="s">
        <v>955</v>
      </c>
      <c r="M247" s="3" t="s">
        <v>4</v>
      </c>
      <c r="N247" s="3" t="s">
        <v>956</v>
      </c>
      <c r="O247" s="3" t="s">
        <v>151</v>
      </c>
      <c r="P247" s="6">
        <f>_xlfn.XLOOKUP(#REF!,[1]!Table2[BINNING],[1]!Table2[VFG],"")</f>
      </c>
      <c r="Q247" s="6">
        <f>IF(ISNUMBER(FIND("|",#REF!,1)),LEFT(#REF!,FIND("|",#REF!,1)-2),#REF!)</f>
      </c>
      <c r="R247" s="6">
        <f>IF(ISNUMBER(FIND("|",#REF!,1)),RIGHT(#REF!,LEN(#REF!)-FIND("|",#REF!,1)-1),"")</f>
      </c>
      <c r="S247" s="3" t="s">
        <v>957</v>
      </c>
      <c r="T247" s="3" t="s">
        <v>7</v>
      </c>
      <c r="U247" s="2">
        <v>3</v>
      </c>
      <c r="V247" s="2">
        <v>0</v>
      </c>
      <c r="W247" s="2">
        <v>5000</v>
      </c>
      <c r="X247" s="3" t="s">
        <v>518</v>
      </c>
      <c r="Y247" s="2">
        <v>55</v>
      </c>
      <c r="Z247" s="3"/>
      <c r="AA247" s="3"/>
      <c r="AB247" s="7" t="s">
        <v>958</v>
      </c>
      <c r="AC247" s="3" t="s">
        <v>20</v>
      </c>
      <c r="AD247" s="3" t="s">
        <v>11</v>
      </c>
      <c r="AE247" s="3" t="s">
        <v>135</v>
      </c>
      <c r="AF247" s="3" t="s">
        <v>27</v>
      </c>
      <c r="AG247" s="4"/>
      <c r="AH247" s="3"/>
      <c r="AI247" s="4"/>
      <c r="AJ2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 s="8">
        <f>IF(#REF!=MAX(#REF!),"New","Old")</f>
      </c>
      <c r="AL247" s="3"/>
      <c r="AM247" s="9">
        <f>IF(OR(#REF!="",#REF!=0),"",IF(#REF!&lt;12000,"&lt;12k",IF(AND(#REF!&gt;=12000,#REF!&lt;24000),"12k to 24k",IF(AND(#REF!&gt;=24000,#REF!&lt;=36000),"24k to 36k",IF(#REF!&gt;36000,"&gt;36k","")))))</f>
      </c>
    </row>
    <row x14ac:dyDescent="0.25" r="248" customHeight="1" ht="18.75">
      <c r="A248" s="1">
        <v>1655014</v>
      </c>
      <c r="B248" s="2">
        <v>11318664</v>
      </c>
      <c r="C248" s="3" t="s">
        <v>0</v>
      </c>
      <c r="D248" s="3" t="s">
        <v>38</v>
      </c>
      <c r="E248" s="2">
        <v>2019</v>
      </c>
      <c r="F248" s="4">
        <v>43899</v>
      </c>
      <c r="G248" s="3" t="s">
        <v>2</v>
      </c>
      <c r="H248" s="4">
        <v>43909</v>
      </c>
      <c r="I248" s="4">
        <f>_xlfn.XLOOKUP(#REF!,[1]!Backup_F8_Previous_Wave[ODINO],[1]!Backup_F8_Previous_Wave[Production Date],"")</f>
      </c>
      <c r="J248" s="10">
        <f>_xlfn.XLOOKUP(#REF!,[1]!Backup_F8_Previous_Wave[ODINO],[1]!Backup_F8_Previous_Wave[Wave Date],"")</f>
      </c>
      <c r="K248" s="6">
        <f>_xlfn.XLOOKUP(#REF!,[1]!Backup_F8_Previous_Wave[ODINO],[1]!Backup_F8_Previous_Wave[Full VIN],"")</f>
      </c>
      <c r="L248" s="3" t="s">
        <v>959</v>
      </c>
      <c r="M248" s="3" t="s">
        <v>4</v>
      </c>
      <c r="N248" s="3" t="s">
        <v>960</v>
      </c>
      <c r="O248" s="3" t="s">
        <v>105</v>
      </c>
      <c r="P248" s="6">
        <f>_xlfn.XLOOKUP(#REF!,[1]!Table2[BINNING],[1]!Table2[VFG],"")</f>
      </c>
      <c r="Q248" s="6">
        <f>IF(ISNUMBER(FIND("|",#REF!,1)),LEFT(#REF!,FIND("|",#REF!,1)-2),#REF!)</f>
      </c>
      <c r="R248" s="6">
        <f>IF(ISNUMBER(FIND("|",#REF!,1)),RIGHT(#REF!,LEN(#REF!)-FIND("|",#REF!,1)-1),"")</f>
      </c>
      <c r="S248" s="3" t="s">
        <v>7</v>
      </c>
      <c r="T248" s="3" t="s">
        <v>7</v>
      </c>
      <c r="U248" s="2">
        <v>0</v>
      </c>
      <c r="V248" s="2">
        <v>0</v>
      </c>
      <c r="W248" s="2">
        <v>16000</v>
      </c>
      <c r="X248" s="3" t="s">
        <v>282</v>
      </c>
      <c r="Y248" s="2">
        <v>65</v>
      </c>
      <c r="Z248" s="3"/>
      <c r="AA248" s="3"/>
      <c r="AB248" s="7" t="s">
        <v>961</v>
      </c>
      <c r="AC248" s="3" t="s">
        <v>826</v>
      </c>
      <c r="AD248" s="3" t="s">
        <v>147</v>
      </c>
      <c r="AE248" s="3" t="s">
        <v>148</v>
      </c>
      <c r="AF248" s="3" t="s">
        <v>45</v>
      </c>
      <c r="AG248" s="4"/>
      <c r="AH248" s="3"/>
      <c r="AI248" s="4"/>
      <c r="AJ2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 s="8">
        <f>IF(#REF!=MAX(#REF!),"New","Old")</f>
      </c>
      <c r="AL248" s="3"/>
      <c r="AM248" s="9">
        <f>IF(OR(#REF!="",#REF!=0),"",IF(#REF!&lt;12000,"&lt;12k",IF(AND(#REF!&gt;=12000,#REF!&lt;24000),"12k to 24k",IF(AND(#REF!&gt;=24000,#REF!&lt;=36000),"24k to 36k",IF(#REF!&gt;36000,"&gt;36k","")))))</f>
      </c>
    </row>
    <row x14ac:dyDescent="0.25" r="249" customHeight="1" ht="18.75">
      <c r="A249" s="1">
        <v>1655392</v>
      </c>
      <c r="B249" s="2">
        <v>11318920</v>
      </c>
      <c r="C249" s="3" t="s">
        <v>0</v>
      </c>
      <c r="D249" s="3" t="s">
        <v>1</v>
      </c>
      <c r="E249" s="2">
        <v>2004</v>
      </c>
      <c r="F249" s="4">
        <v>43621</v>
      </c>
      <c r="G249" s="3" t="s">
        <v>108</v>
      </c>
      <c r="H249" s="4">
        <v>43912</v>
      </c>
      <c r="I249" s="4">
        <f>_xlfn.XLOOKUP(#REF!,[1]!Backup_F8_Previous_Wave[ODINO],[1]!Backup_F8_Previous_Wave[Production Date],"")</f>
      </c>
      <c r="J249" s="10">
        <f>_xlfn.XLOOKUP(#REF!,[1]!Backup_F8_Previous_Wave[ODINO],[1]!Backup_F8_Previous_Wave[Wave Date],"")</f>
      </c>
      <c r="K249" s="6">
        <f>_xlfn.XLOOKUP(#REF!,[1]!Backup_F8_Previous_Wave[ODINO],[1]!Backup_F8_Previous_Wave[Full VIN],"")</f>
      </c>
      <c r="L249" s="3" t="s">
        <v>962</v>
      </c>
      <c r="M249" s="3" t="s">
        <v>4</v>
      </c>
      <c r="N249" s="3" t="s">
        <v>963</v>
      </c>
      <c r="O249" s="3" t="s">
        <v>62</v>
      </c>
      <c r="P249" s="6">
        <f>_xlfn.XLOOKUP(#REF!,[1]!Table2[BINNING],[1]!Table2[VFG],"")</f>
      </c>
      <c r="Q249" s="6">
        <f>IF(ISNUMBER(FIND("|",#REF!,1)),LEFT(#REF!,FIND("|",#REF!,1)-2),#REF!)</f>
      </c>
      <c r="R249" s="6">
        <f>IF(ISNUMBER(FIND("|",#REF!,1)),RIGHT(#REF!,LEN(#REF!)-FIND("|",#REF!,1)-1),"")</f>
      </c>
      <c r="S249" s="3" t="s">
        <v>7</v>
      </c>
      <c r="T249" s="3" t="s">
        <v>7</v>
      </c>
      <c r="U249" s="2">
        <v>0</v>
      </c>
      <c r="V249" s="2">
        <v>0</v>
      </c>
      <c r="W249" s="2">
        <v>78500</v>
      </c>
      <c r="X249" s="3" t="s">
        <v>185</v>
      </c>
      <c r="Y249" s="2">
        <v>0</v>
      </c>
      <c r="Z249" s="3"/>
      <c r="AA249" s="3"/>
      <c r="AB249" s="7" t="s">
        <v>964</v>
      </c>
      <c r="AC249" s="3" t="s">
        <v>10</v>
      </c>
      <c r="AD249" s="3" t="s">
        <v>11</v>
      </c>
      <c r="AE249" s="3" t="s">
        <v>26</v>
      </c>
      <c r="AF249" s="3" t="s">
        <v>27</v>
      </c>
      <c r="AG249" s="4"/>
      <c r="AH249" s="3"/>
      <c r="AI249" s="4"/>
      <c r="AJ2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 s="8">
        <f>IF(#REF!=MAX(#REF!),"New","Old")</f>
      </c>
      <c r="AL249" s="3"/>
      <c r="AM249" s="9">
        <f>IF(OR(#REF!="",#REF!=0),"",IF(#REF!&lt;12000,"&lt;12k",IF(AND(#REF!&gt;=12000,#REF!&lt;24000),"12k to 24k",IF(AND(#REF!&gt;=24000,#REF!&lt;=36000),"24k to 36k",IF(#REF!&gt;36000,"&gt;36k","")))))</f>
      </c>
    </row>
    <row x14ac:dyDescent="0.25" r="250" customHeight="1" ht="18.75">
      <c r="A250" s="1">
        <v>1655412</v>
      </c>
      <c r="B250" s="2">
        <v>11318933</v>
      </c>
      <c r="C250" s="3" t="s">
        <v>0</v>
      </c>
      <c r="D250" s="3" t="s">
        <v>1</v>
      </c>
      <c r="E250" s="2">
        <v>2016</v>
      </c>
      <c r="F250" s="4">
        <v>43912</v>
      </c>
      <c r="G250" s="3" t="s">
        <v>2</v>
      </c>
      <c r="H250" s="4">
        <v>43912</v>
      </c>
      <c r="I250" s="4"/>
      <c r="J250" s="10">
        <f>_xlfn.XLOOKUP(#REF!,[1]!Backup_F8_Previous_Wave[ODINO],[1]!Backup_F8_Previous_Wave[Wave Date],"")</f>
      </c>
      <c r="K250" s="3"/>
      <c r="L250" s="3" t="s">
        <v>965</v>
      </c>
      <c r="M250" s="3" t="s">
        <v>4</v>
      </c>
      <c r="N250" s="3" t="s">
        <v>966</v>
      </c>
      <c r="O250" s="3" t="s">
        <v>124</v>
      </c>
      <c r="P250" s="6">
        <f>_xlfn.XLOOKUP(#REF!,[1]!Table2[BINNING],[1]!Table2[VFG],"")</f>
      </c>
      <c r="Q250" s="6">
        <f>IF(ISNUMBER(FIND("|",#REF!,1)),LEFT(#REF!,FIND("|",#REF!,1)-2),#REF!)</f>
      </c>
      <c r="R250" s="6">
        <f>IF(ISNUMBER(FIND("|",#REF!,1)),RIGHT(#REF!,LEN(#REF!)-FIND("|",#REF!,1)-1),"")</f>
      </c>
      <c r="S250" s="3" t="s">
        <v>7</v>
      </c>
      <c r="T250" s="3" t="s">
        <v>7</v>
      </c>
      <c r="U250" s="2">
        <v>0</v>
      </c>
      <c r="V250" s="2">
        <v>0</v>
      </c>
      <c r="W250" s="2">
        <v>70000</v>
      </c>
      <c r="X250" s="3" t="s">
        <v>282</v>
      </c>
      <c r="Y250" s="2">
        <v>65</v>
      </c>
      <c r="Z250" s="3"/>
      <c r="AA250" s="3"/>
      <c r="AB250" s="7" t="s">
        <v>967</v>
      </c>
      <c r="AC250" s="3" t="s">
        <v>44</v>
      </c>
      <c r="AD250" s="3" t="s">
        <v>44</v>
      </c>
      <c r="AE250" s="3" t="s">
        <v>44</v>
      </c>
      <c r="AF250" s="3" t="s">
        <v>13</v>
      </c>
      <c r="AG250" s="4"/>
      <c r="AH250" s="3"/>
      <c r="AI250" s="4"/>
      <c r="AJ2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 s="8">
        <f>IF(#REF!=MAX(#REF!),"New","Old")</f>
      </c>
      <c r="AL250" s="3"/>
      <c r="AM250" s="9">
        <f>IF(OR(#REF!="",#REF!=0),"",IF(#REF!&lt;12000,"&lt;12k",IF(AND(#REF!&gt;=12000,#REF!&lt;24000),"12k to 24k",IF(AND(#REF!&gt;=24000,#REF!&lt;=36000),"24k to 36k",IF(#REF!&gt;36000,"&gt;36k","")))))</f>
      </c>
    </row>
    <row x14ac:dyDescent="0.25" r="251" customHeight="1" ht="18.75">
      <c r="A251" s="1">
        <v>1655635</v>
      </c>
      <c r="B251" s="2">
        <v>11319089</v>
      </c>
      <c r="C251" s="3" t="s">
        <v>0</v>
      </c>
      <c r="D251" s="3" t="s">
        <v>1</v>
      </c>
      <c r="E251" s="2">
        <v>2013</v>
      </c>
      <c r="F251" s="4">
        <v>43912</v>
      </c>
      <c r="G251" s="3" t="s">
        <v>2</v>
      </c>
      <c r="H251" s="4">
        <v>43913</v>
      </c>
      <c r="I251" s="4">
        <f>_xlfn.XLOOKUP(#REF!,[1]!Backup_F8_Previous_Wave[ODINO],[1]!Backup_F8_Previous_Wave[Production Date],"")</f>
      </c>
      <c r="J251" s="10">
        <f>_xlfn.XLOOKUP(#REF!,[1]!Backup_F8_Previous_Wave[ODINO],[1]!Backup_F8_Previous_Wave[Wave Date],"")</f>
      </c>
      <c r="K251" s="6">
        <f>_xlfn.XLOOKUP(#REF!,[1]!Backup_F8_Previous_Wave[ODINO],[1]!Backup_F8_Previous_Wave[Full VIN],"")</f>
      </c>
      <c r="L251" s="3" t="s">
        <v>968</v>
      </c>
      <c r="M251" s="3" t="s">
        <v>4</v>
      </c>
      <c r="N251" s="3" t="s">
        <v>969</v>
      </c>
      <c r="O251" s="3" t="s">
        <v>6</v>
      </c>
      <c r="P251" s="6">
        <f>_xlfn.XLOOKUP(#REF!,[1]!Table2[BINNING],[1]!Table2[VFG],"")</f>
      </c>
      <c r="Q251" s="6">
        <f>IF(ISNUMBER(FIND("|",#REF!,1)),LEFT(#REF!,FIND("|",#REF!,1)-2),#REF!)</f>
      </c>
      <c r="R251" s="6">
        <f>IF(ISNUMBER(FIND("|",#REF!,1)),RIGHT(#REF!,LEN(#REF!)-FIND("|",#REF!,1)-1),"")</f>
      </c>
      <c r="S251" s="3" t="s">
        <v>7</v>
      </c>
      <c r="T251" s="3" t="s">
        <v>7</v>
      </c>
      <c r="U251" s="2">
        <v>0</v>
      </c>
      <c r="V251" s="2">
        <v>0</v>
      </c>
      <c r="W251" s="2">
        <v>88000</v>
      </c>
      <c r="X251" s="3" t="s">
        <v>380</v>
      </c>
      <c r="Y251" s="2">
        <v>0</v>
      </c>
      <c r="Z251" s="3"/>
      <c r="AA251" s="3"/>
      <c r="AB251" s="7" t="s">
        <v>970</v>
      </c>
      <c r="AC251" s="3" t="s">
        <v>10</v>
      </c>
      <c r="AD251" s="3" t="s">
        <v>11</v>
      </c>
      <c r="AE251" s="3" t="s">
        <v>12</v>
      </c>
      <c r="AF251" s="3" t="s">
        <v>13</v>
      </c>
      <c r="AG251" s="4"/>
      <c r="AH251" s="3"/>
      <c r="AI251" s="4"/>
      <c r="AJ2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 s="8">
        <f>IF(#REF!=MAX(#REF!),"New","Old")</f>
      </c>
      <c r="AL251" s="3"/>
      <c r="AM251" s="9">
        <f>IF(OR(#REF!="",#REF!=0),"",IF(#REF!&lt;12000,"&lt;12k",IF(AND(#REF!&gt;=12000,#REF!&lt;24000),"12k to 24k",IF(AND(#REF!&gt;=24000,#REF!&lt;=36000),"24k to 36k",IF(#REF!&gt;36000,"&gt;36k","")))))</f>
      </c>
    </row>
    <row x14ac:dyDescent="0.25" r="252" customHeight="1" ht="18.75">
      <c r="A252" s="1">
        <v>1655736</v>
      </c>
      <c r="B252" s="2">
        <v>11319162</v>
      </c>
      <c r="C252" s="3" t="s">
        <v>0</v>
      </c>
      <c r="D252" s="3" t="s">
        <v>234</v>
      </c>
      <c r="E252" s="2">
        <v>2016</v>
      </c>
      <c r="F252" s="4">
        <v>43909</v>
      </c>
      <c r="G252" s="3" t="s">
        <v>2</v>
      </c>
      <c r="H252" s="4">
        <v>43914</v>
      </c>
      <c r="I252" s="4">
        <f>_xlfn.XLOOKUP(#REF!,[1]!Backup_F8_Previous_Wave[ODINO],[1]!Backup_F8_Previous_Wave[Production Date],"")</f>
      </c>
      <c r="J252" s="10">
        <f>_xlfn.XLOOKUP(#REF!,[1]!Backup_F8_Previous_Wave[ODINO],[1]!Backup_F8_Previous_Wave[Wave Date],"")</f>
      </c>
      <c r="K252" s="6">
        <f>_xlfn.XLOOKUP(#REF!,[1]!Backup_F8_Previous_Wave[ODINO],[1]!Backup_F8_Previous_Wave[Full VIN],"")</f>
      </c>
      <c r="L252" s="3" t="s">
        <v>971</v>
      </c>
      <c r="M252" s="3" t="s">
        <v>4</v>
      </c>
      <c r="N252" s="3" t="s">
        <v>972</v>
      </c>
      <c r="O252" s="3" t="s">
        <v>237</v>
      </c>
      <c r="P252" s="6">
        <f>_xlfn.XLOOKUP(#REF!,[1]!Table2[BINNING],[1]!Table2[VFG],"")</f>
      </c>
      <c r="Q252" s="6">
        <f>IF(ISNUMBER(FIND("|",#REF!,1)),LEFT(#REF!,FIND("|",#REF!,1)-2),#REF!)</f>
      </c>
      <c r="R252" s="6">
        <f>IF(ISNUMBER(FIND("|",#REF!,1)),RIGHT(#REF!,LEN(#REF!)-FIND("|",#REF!,1)-1),"")</f>
      </c>
      <c r="S252" s="3" t="s">
        <v>7</v>
      </c>
      <c r="T252" s="3" t="s">
        <v>7</v>
      </c>
      <c r="U252" s="2">
        <v>0</v>
      </c>
      <c r="V252" s="2">
        <v>0</v>
      </c>
      <c r="W252" s="2">
        <v>58000</v>
      </c>
      <c r="X252" s="3" t="s">
        <v>50</v>
      </c>
      <c r="Y252" s="2">
        <v>75</v>
      </c>
      <c r="Z252" s="3"/>
      <c r="AA252" s="3"/>
      <c r="AB252" s="7" t="s">
        <v>973</v>
      </c>
      <c r="AC252" s="3" t="s">
        <v>240</v>
      </c>
      <c r="AD252" s="3" t="s">
        <v>241</v>
      </c>
      <c r="AE252" s="3" t="s">
        <v>242</v>
      </c>
      <c r="AF252" s="3" t="s">
        <v>243</v>
      </c>
      <c r="AG252" s="4"/>
      <c r="AH252" s="3"/>
      <c r="AI252" s="4"/>
      <c r="AJ2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 s="8">
        <f>IF(#REF!=MAX(#REF!),"New","Old")</f>
      </c>
      <c r="AL252" s="3"/>
      <c r="AM252" s="9">
        <f>IF(OR(#REF!="",#REF!=0),"",IF(#REF!&lt;12000,"&lt;12k",IF(AND(#REF!&gt;=12000,#REF!&lt;24000),"12k to 24k",IF(AND(#REF!&gt;=24000,#REF!&lt;=36000),"24k to 36k",IF(#REF!&gt;36000,"&gt;36k","")))))</f>
      </c>
    </row>
    <row x14ac:dyDescent="0.25" r="253" customHeight="1" ht="18.75">
      <c r="A253" s="1">
        <v>1655826</v>
      </c>
      <c r="B253" s="2">
        <v>11319227</v>
      </c>
      <c r="C253" s="3" t="s">
        <v>0</v>
      </c>
      <c r="D253" s="3" t="s">
        <v>38</v>
      </c>
      <c r="E253" s="2">
        <v>2016</v>
      </c>
      <c r="F253" s="4">
        <v>43894</v>
      </c>
      <c r="G253" s="3" t="s">
        <v>2</v>
      </c>
      <c r="H253" s="4">
        <v>43915</v>
      </c>
      <c r="I253" s="4">
        <f>_xlfn.XLOOKUP(#REF!,[1]!Backup_F8_Previous_Wave[ODINO],[1]!Backup_F8_Previous_Wave[Production Date],"")</f>
      </c>
      <c r="J253" s="10">
        <f>_xlfn.XLOOKUP(#REF!,[1]!Backup_F8_Previous_Wave[ODINO],[1]!Backup_F8_Previous_Wave[Wave Date],"")</f>
      </c>
      <c r="K253" s="6">
        <f>_xlfn.XLOOKUP(#REF!,[1]!Backup_F8_Previous_Wave[ODINO],[1]!Backup_F8_Previous_Wave[Full VIN],"")</f>
      </c>
      <c r="L253" s="3" t="s">
        <v>974</v>
      </c>
      <c r="M253" s="3" t="s">
        <v>4</v>
      </c>
      <c r="N253" s="3" t="s">
        <v>975</v>
      </c>
      <c r="O253" s="3" t="s">
        <v>62</v>
      </c>
      <c r="P253" s="6">
        <f>_xlfn.XLOOKUP(#REF!,[1]!Table2[BINNING],[1]!Table2[VFG],"")</f>
      </c>
      <c r="Q253" s="6">
        <f>IF(ISNUMBER(FIND("|",#REF!,1)),LEFT(#REF!,FIND("|",#REF!,1)-2),#REF!)</f>
      </c>
      <c r="R253" s="6">
        <f>IF(ISNUMBER(FIND("|",#REF!,1)),RIGHT(#REF!,LEN(#REF!)-FIND("|",#REF!,1)-1),"")</f>
      </c>
      <c r="S253" s="3" t="s">
        <v>7</v>
      </c>
      <c r="T253" s="3" t="s">
        <v>7</v>
      </c>
      <c r="U253" s="2">
        <v>0</v>
      </c>
      <c r="V253" s="2">
        <v>0</v>
      </c>
      <c r="W253" s="2">
        <v>80000</v>
      </c>
      <c r="X253" s="3" t="s">
        <v>317</v>
      </c>
      <c r="Y253" s="2"/>
      <c r="Z253" s="3"/>
      <c r="AA253" s="3"/>
      <c r="AB253" s="7" t="s">
        <v>976</v>
      </c>
      <c r="AC253" s="3" t="s">
        <v>977</v>
      </c>
      <c r="AD253" s="3" t="s">
        <v>978</v>
      </c>
      <c r="AE253" s="3" t="s">
        <v>979</v>
      </c>
      <c r="AF253" s="3" t="s">
        <v>95</v>
      </c>
      <c r="AG253" s="4"/>
      <c r="AH253" s="3"/>
      <c r="AI253" s="4"/>
      <c r="AJ2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 s="8">
        <f>IF(#REF!=MAX(#REF!),"New","Old")</f>
      </c>
      <c r="AL253" s="3"/>
      <c r="AM253" s="9">
        <f>IF(OR(#REF!="",#REF!=0),"",IF(#REF!&lt;12000,"&lt;12k",IF(AND(#REF!&gt;=12000,#REF!&lt;24000),"12k to 24k",IF(AND(#REF!&gt;=24000,#REF!&lt;=36000),"24k to 36k",IF(#REF!&gt;36000,"&gt;36k","")))))</f>
      </c>
    </row>
    <row x14ac:dyDescent="0.25" r="254" customHeight="1" ht="18.75">
      <c r="A254" s="1">
        <v>1655845</v>
      </c>
      <c r="B254" s="2">
        <v>11319240</v>
      </c>
      <c r="C254" s="3" t="s">
        <v>0</v>
      </c>
      <c r="D254" s="3" t="s">
        <v>38</v>
      </c>
      <c r="E254" s="2">
        <v>2012</v>
      </c>
      <c r="F254" s="4">
        <v>42040</v>
      </c>
      <c r="G254" s="3" t="s">
        <v>2</v>
      </c>
      <c r="H254" s="4">
        <v>43915</v>
      </c>
      <c r="I254" s="4">
        <f>_xlfn.XLOOKUP(#REF!,[1]!Backup_F8_Previous_Wave[ODINO],[1]!Backup_F8_Previous_Wave[Production Date],"")</f>
      </c>
      <c r="J254" s="10">
        <f>_xlfn.XLOOKUP(#REF!,[1]!Backup_F8_Previous_Wave[ODINO],[1]!Backup_F8_Previous_Wave[Wave Date],"")</f>
      </c>
      <c r="K254" s="6">
        <f>_xlfn.XLOOKUP(#REF!,[1]!Backup_F8_Previous_Wave[ODINO],[1]!Backup_F8_Previous_Wave[Full VIN],"")</f>
      </c>
      <c r="L254" s="3" t="s">
        <v>980</v>
      </c>
      <c r="M254" s="3" t="s">
        <v>4</v>
      </c>
      <c r="N254" s="3" t="s">
        <v>981</v>
      </c>
      <c r="O254" s="3" t="s">
        <v>62</v>
      </c>
      <c r="P254" s="6">
        <f>_xlfn.XLOOKUP(#REF!,[1]!Table2[BINNING],[1]!Table2[VFG],"")</f>
      </c>
      <c r="Q254" s="6">
        <f>IF(ISNUMBER(FIND("|",#REF!,1)),LEFT(#REF!,FIND("|",#REF!,1)-2),#REF!)</f>
      </c>
      <c r="R254" s="6">
        <f>IF(ISNUMBER(FIND("|",#REF!,1)),RIGHT(#REF!,LEN(#REF!)-FIND("|",#REF!,1)-1),"")</f>
      </c>
      <c r="S254" s="3" t="s">
        <v>7</v>
      </c>
      <c r="T254" s="3" t="s">
        <v>7</v>
      </c>
      <c r="U254" s="2">
        <v>0</v>
      </c>
      <c r="V254" s="2">
        <v>0</v>
      </c>
      <c r="W254" s="2">
        <v>76000</v>
      </c>
      <c r="X254" s="3" t="s">
        <v>90</v>
      </c>
      <c r="Y254" s="2">
        <v>0</v>
      </c>
      <c r="Z254" s="3"/>
      <c r="AA254" s="3"/>
      <c r="AB254" s="7" t="s">
        <v>982</v>
      </c>
      <c r="AC254" s="3" t="s">
        <v>146</v>
      </c>
      <c r="AD254" s="3" t="s">
        <v>147</v>
      </c>
      <c r="AE254" s="3" t="s">
        <v>148</v>
      </c>
      <c r="AF254" s="3" t="s">
        <v>45</v>
      </c>
      <c r="AG254" s="4"/>
      <c r="AH254" s="3"/>
      <c r="AI254" s="4"/>
      <c r="AJ2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 s="8">
        <f>IF(#REF!=MAX(#REF!),"New","Old")</f>
      </c>
      <c r="AL254" s="3"/>
      <c r="AM254" s="9">
        <f>IF(OR(#REF!="",#REF!=0),"",IF(#REF!&lt;12000,"&lt;12k",IF(AND(#REF!&gt;=12000,#REF!&lt;24000),"12k to 24k",IF(AND(#REF!&gt;=24000,#REF!&lt;=36000),"24k to 36k",IF(#REF!&gt;36000,"&gt;36k","")))))</f>
      </c>
    </row>
    <row x14ac:dyDescent="0.25" r="255" customHeight="1" ht="18.75">
      <c r="A255" s="1">
        <v>1655876</v>
      </c>
      <c r="B255" s="2">
        <v>11319261</v>
      </c>
      <c r="C255" s="3" t="s">
        <v>0</v>
      </c>
      <c r="D255" s="3" t="s">
        <v>59</v>
      </c>
      <c r="E255" s="2">
        <v>2012</v>
      </c>
      <c r="F255" s="4">
        <v>43817</v>
      </c>
      <c r="G255" s="3" t="s">
        <v>14</v>
      </c>
      <c r="H255" s="4">
        <v>43915</v>
      </c>
      <c r="I255" s="4">
        <f>_xlfn.XLOOKUP(#REF!,[1]!Backup_F8_Previous_Wave[ODINO],[1]!Backup_F8_Previous_Wave[Production Date],"")</f>
      </c>
      <c r="J255" s="10">
        <f>_xlfn.XLOOKUP(#REF!,[1]!Backup_F8_Previous_Wave[ODINO],[1]!Backup_F8_Previous_Wave[Wave Date],"")</f>
      </c>
      <c r="K255" s="6">
        <f>_xlfn.XLOOKUP(#REF!,[1]!Backup_F8_Previous_Wave[ODINO],[1]!Backup_F8_Previous_Wave[Full VIN],"")</f>
      </c>
      <c r="L255" s="3" t="s">
        <v>983</v>
      </c>
      <c r="M255" s="3" t="s">
        <v>4</v>
      </c>
      <c r="N255" s="3" t="s">
        <v>984</v>
      </c>
      <c r="O255" s="3" t="s">
        <v>80</v>
      </c>
      <c r="P255" s="6">
        <f>_xlfn.XLOOKUP(#REF!,[1]!Table2[BINNING],[1]!Table2[VFG],"")</f>
      </c>
      <c r="Q255" s="6">
        <f>IF(ISNUMBER(FIND("|",#REF!,1)),LEFT(#REF!,FIND("|",#REF!,1)-2),#REF!)</f>
      </c>
      <c r="R255" s="6">
        <f>IF(ISNUMBER(FIND("|",#REF!,1)),RIGHT(#REF!,LEN(#REF!)-FIND("|",#REF!,1)-1),"")</f>
      </c>
      <c r="S255" s="3" t="s">
        <v>7</v>
      </c>
      <c r="T255" s="3" t="s">
        <v>7</v>
      </c>
      <c r="U255" s="2">
        <v>0</v>
      </c>
      <c r="V255" s="2">
        <v>0</v>
      </c>
      <c r="W255" s="2">
        <v>92000</v>
      </c>
      <c r="X255" s="3" t="s">
        <v>72</v>
      </c>
      <c r="Y255" s="2">
        <v>0</v>
      </c>
      <c r="Z255" s="3"/>
      <c r="AA255" s="3"/>
      <c r="AB255" s="7" t="s">
        <v>985</v>
      </c>
      <c r="AC255" s="3" t="s">
        <v>83</v>
      </c>
      <c r="AD255" s="3" t="s">
        <v>66</v>
      </c>
      <c r="AE255" s="3" t="s">
        <v>121</v>
      </c>
      <c r="AF255" s="3" t="s">
        <v>68</v>
      </c>
      <c r="AG255" s="4"/>
      <c r="AH255" s="3"/>
      <c r="AI255" s="4"/>
      <c r="AJ2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 s="8">
        <f>IF(#REF!=MAX(#REF!),"New","Old")</f>
      </c>
      <c r="AL255" s="3"/>
      <c r="AM255" s="9">
        <f>IF(OR(#REF!="",#REF!=0),"",IF(#REF!&lt;12000,"&lt;12k",IF(AND(#REF!&gt;=12000,#REF!&lt;24000),"12k to 24k",IF(AND(#REF!&gt;=24000,#REF!&lt;=36000),"24k to 36k",IF(#REF!&gt;36000,"&gt;36k","")))))</f>
      </c>
    </row>
    <row x14ac:dyDescent="0.25" r="256" customHeight="1" ht="18.75">
      <c r="A256" s="1">
        <v>1655900</v>
      </c>
      <c r="B256" s="2">
        <v>11319281</v>
      </c>
      <c r="C256" s="3" t="s">
        <v>173</v>
      </c>
      <c r="D256" s="3" t="s">
        <v>504</v>
      </c>
      <c r="E256" s="2">
        <v>2014</v>
      </c>
      <c r="F256" s="4">
        <v>43909</v>
      </c>
      <c r="G256" s="3" t="s">
        <v>2</v>
      </c>
      <c r="H256" s="4">
        <v>43915</v>
      </c>
      <c r="I256" s="4">
        <f>_xlfn.XLOOKUP(#REF!,[1]!Backup_F8_Previous_Wave[ODINO],[1]!Backup_F8_Previous_Wave[Production Date],"")</f>
      </c>
      <c r="J256" s="10">
        <f>_xlfn.XLOOKUP(#REF!,[1]!Backup_F8_Previous_Wave[ODINO],[1]!Backup_F8_Previous_Wave[Wave Date],"")</f>
      </c>
      <c r="K256" s="6">
        <f>_xlfn.XLOOKUP(#REF!,[1]!Backup_F8_Previous_Wave[ODINO],[1]!Backup_F8_Previous_Wave[Full VIN],"")</f>
      </c>
      <c r="L256" s="3" t="s">
        <v>986</v>
      </c>
      <c r="M256" s="3" t="s">
        <v>4</v>
      </c>
      <c r="N256" s="3" t="s">
        <v>987</v>
      </c>
      <c r="O256" s="3" t="s">
        <v>62</v>
      </c>
      <c r="P256" s="6">
        <f>_xlfn.XLOOKUP(#REF!,[1]!Table2[BINNING],[1]!Table2[VFG],"")</f>
      </c>
      <c r="Q256" s="6">
        <f>IF(ISNUMBER(FIND("|",#REF!,1)),LEFT(#REF!,FIND("|",#REF!,1)-2),#REF!)</f>
      </c>
      <c r="R256" s="6">
        <f>IF(ISNUMBER(FIND("|",#REF!,1)),RIGHT(#REF!,LEN(#REF!)-FIND("|",#REF!,1)-1),"")</f>
      </c>
      <c r="S256" s="3" t="s">
        <v>7</v>
      </c>
      <c r="T256" s="3" t="s">
        <v>7</v>
      </c>
      <c r="U256" s="2">
        <v>0</v>
      </c>
      <c r="V256" s="2">
        <v>0</v>
      </c>
      <c r="W256" s="2">
        <v>65000</v>
      </c>
      <c r="X256" s="3" t="s">
        <v>8</v>
      </c>
      <c r="Y256" s="2">
        <v>0</v>
      </c>
      <c r="Z256" s="3"/>
      <c r="AA256" s="3"/>
      <c r="AB256" s="7" t="s">
        <v>988</v>
      </c>
      <c r="AC256" s="3" t="s">
        <v>778</v>
      </c>
      <c r="AD256" s="3" t="s">
        <v>508</v>
      </c>
      <c r="AE256" s="3" t="s">
        <v>779</v>
      </c>
      <c r="AF256" s="3" t="s">
        <v>68</v>
      </c>
      <c r="AG256" s="4"/>
      <c r="AH256" s="3"/>
      <c r="AI256" s="4"/>
      <c r="AJ2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 s="8">
        <f>IF(#REF!=MAX(#REF!),"New","Old")</f>
      </c>
      <c r="AL256" s="3"/>
      <c r="AM256" s="9">
        <f>IF(OR(#REF!="",#REF!=0),"",IF(#REF!&lt;12000,"&lt;12k",IF(AND(#REF!&gt;=12000,#REF!&lt;24000),"12k to 24k",IF(AND(#REF!&gt;=24000,#REF!&lt;=36000),"24k to 36k",IF(#REF!&gt;36000,"&gt;36k","")))))</f>
      </c>
    </row>
    <row x14ac:dyDescent="0.25" r="257" customHeight="1" ht="18.75">
      <c r="A257" s="1">
        <v>1655924</v>
      </c>
      <c r="B257" s="2">
        <v>11319296</v>
      </c>
      <c r="C257" s="3" t="s">
        <v>0</v>
      </c>
      <c r="D257" s="3" t="s">
        <v>69</v>
      </c>
      <c r="E257" s="2">
        <v>2013</v>
      </c>
      <c r="F257" s="4">
        <v>43845</v>
      </c>
      <c r="G257" s="3" t="s">
        <v>2</v>
      </c>
      <c r="H257" s="4">
        <v>43916</v>
      </c>
      <c r="I257" s="4"/>
      <c r="J257" s="10">
        <f>_xlfn.XLOOKUP(#REF!,[1]!Backup_F8_Previous_Wave[ODINO],[1]!Backup_F8_Previous_Wave[Wave Date],"")</f>
      </c>
      <c r="K257" s="3"/>
      <c r="L257" s="3" t="s">
        <v>989</v>
      </c>
      <c r="M257" s="3" t="s">
        <v>4</v>
      </c>
      <c r="N257" s="3" t="s">
        <v>990</v>
      </c>
      <c r="O257" s="3" t="s">
        <v>991</v>
      </c>
      <c r="P257" s="6">
        <f>_xlfn.XLOOKUP(#REF!,[1]!Table2[BINNING],[1]!Table2[VFG],"")</f>
      </c>
      <c r="Q257" s="6">
        <f>IF(ISNUMBER(FIND("|",#REF!,1)),LEFT(#REF!,FIND("|",#REF!,1)-2),#REF!)</f>
      </c>
      <c r="R257" s="6">
        <f>IF(ISNUMBER(FIND("|",#REF!,1)),RIGHT(#REF!,LEN(#REF!)-FIND("|",#REF!,1)-1),"")</f>
      </c>
      <c r="S257" s="3" t="s">
        <v>7</v>
      </c>
      <c r="T257" s="3" t="s">
        <v>7</v>
      </c>
      <c r="U257" s="2">
        <v>0</v>
      </c>
      <c r="V257" s="2">
        <v>0</v>
      </c>
      <c r="W257" s="2"/>
      <c r="X257" s="3" t="s">
        <v>106</v>
      </c>
      <c r="Y257" s="2"/>
      <c r="Z257" s="3"/>
      <c r="AA257" s="3"/>
      <c r="AB257" s="7" t="s">
        <v>992</v>
      </c>
      <c r="AC257" s="3" t="s">
        <v>44</v>
      </c>
      <c r="AD257" s="3" t="s">
        <v>44</v>
      </c>
      <c r="AE257" s="3" t="s">
        <v>44</v>
      </c>
      <c r="AF257" s="3" t="s">
        <v>77</v>
      </c>
      <c r="AG257" s="4"/>
      <c r="AH257" s="3"/>
      <c r="AI257" s="4"/>
      <c r="AJ2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 s="8">
        <f>IF(#REF!=MAX(#REF!),"New","Old")</f>
      </c>
      <c r="AL257" s="3"/>
      <c r="AM257" s="9">
        <f>IF(OR(#REF!="",#REF!=0),"",IF(#REF!&lt;12000,"&lt;12k",IF(AND(#REF!&gt;=12000,#REF!&lt;24000),"12k to 24k",IF(AND(#REF!&gt;=24000,#REF!&lt;=36000),"24k to 36k",IF(#REF!&gt;36000,"&gt;36k","")))))</f>
      </c>
    </row>
    <row x14ac:dyDescent="0.25" r="258" customHeight="1" ht="18.75">
      <c r="A258" s="1">
        <v>1656043</v>
      </c>
      <c r="B258" s="2">
        <v>11319382</v>
      </c>
      <c r="C258" s="3" t="s">
        <v>0</v>
      </c>
      <c r="D258" s="3" t="s">
        <v>59</v>
      </c>
      <c r="E258" s="2">
        <v>2014</v>
      </c>
      <c r="F258" s="4">
        <v>43540</v>
      </c>
      <c r="G258" s="3" t="s">
        <v>2</v>
      </c>
      <c r="H258" s="4">
        <v>43916</v>
      </c>
      <c r="I258" s="4">
        <f>_xlfn.XLOOKUP(#REF!,[1]!Backup_F8_Previous_Wave[ODINO],[1]!Backup_F8_Previous_Wave[Production Date],"")</f>
      </c>
      <c r="J258" s="10">
        <f>_xlfn.XLOOKUP(#REF!,[1]!Backup_F8_Previous_Wave[ODINO],[1]!Backup_F8_Previous_Wave[Wave Date],"")</f>
      </c>
      <c r="K258" s="6">
        <f>_xlfn.XLOOKUP(#REF!,[1]!Backup_F8_Previous_Wave[ODINO],[1]!Backup_F8_Previous_Wave[Full VIN],"")</f>
      </c>
      <c r="L258" s="3" t="s">
        <v>993</v>
      </c>
      <c r="M258" s="3" t="s">
        <v>4</v>
      </c>
      <c r="N258" s="3" t="s">
        <v>994</v>
      </c>
      <c r="O258" s="3" t="s">
        <v>31</v>
      </c>
      <c r="P258" s="6">
        <f>_xlfn.XLOOKUP(#REF!,[1]!Table2[BINNING],[1]!Table2[VFG],"")</f>
      </c>
      <c r="Q258" s="6">
        <f>IF(ISNUMBER(FIND("|",#REF!,1)),LEFT(#REF!,FIND("|",#REF!,1)-2),#REF!)</f>
      </c>
      <c r="R258" s="6">
        <f>IF(ISNUMBER(FIND("|",#REF!,1)),RIGHT(#REF!,LEN(#REF!)-FIND("|",#REF!,1)-1),"")</f>
      </c>
      <c r="S258" s="3" t="s">
        <v>7</v>
      </c>
      <c r="T258" s="3" t="s">
        <v>7</v>
      </c>
      <c r="U258" s="2">
        <v>0</v>
      </c>
      <c r="V258" s="2">
        <v>0</v>
      </c>
      <c r="W258" s="2"/>
      <c r="X258" s="3" t="s">
        <v>100</v>
      </c>
      <c r="Y258" s="2"/>
      <c r="Z258" s="3"/>
      <c r="AA258" s="3"/>
      <c r="AB258" s="7" t="s">
        <v>995</v>
      </c>
      <c r="AC258" s="3" t="s">
        <v>65</v>
      </c>
      <c r="AD258" s="3" t="s">
        <v>66</v>
      </c>
      <c r="AE258" s="3" t="s">
        <v>67</v>
      </c>
      <c r="AF258" s="3" t="s">
        <v>68</v>
      </c>
      <c r="AG258" s="4"/>
      <c r="AH258" s="3"/>
      <c r="AI258" s="4"/>
      <c r="AJ2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 s="8">
        <f>IF(#REF!=MAX(#REF!),"New","Old")</f>
      </c>
      <c r="AL258" s="3"/>
      <c r="AM258" s="9">
        <f>IF(OR(#REF!="",#REF!=0),"",IF(#REF!&lt;12000,"&lt;12k",IF(AND(#REF!&gt;=12000,#REF!&lt;24000),"12k to 24k",IF(AND(#REF!&gt;=24000,#REF!&lt;=36000),"24k to 36k",IF(#REF!&gt;36000,"&gt;36k","")))))</f>
      </c>
    </row>
    <row x14ac:dyDescent="0.25" r="259" customHeight="1" ht="18.75">
      <c r="A259" s="1">
        <v>1656152</v>
      </c>
      <c r="B259" s="2">
        <v>11319455</v>
      </c>
      <c r="C259" s="3" t="s">
        <v>0</v>
      </c>
      <c r="D259" s="3" t="s">
        <v>1</v>
      </c>
      <c r="E259" s="2">
        <v>2011</v>
      </c>
      <c r="F259" s="4">
        <v>43473</v>
      </c>
      <c r="G259" s="3" t="s">
        <v>2</v>
      </c>
      <c r="H259" s="4">
        <v>43917</v>
      </c>
      <c r="I259" s="4">
        <f>_xlfn.XLOOKUP(#REF!,[1]!Backup_F8_Previous_Wave[ODINO],[1]!Backup_F8_Previous_Wave[Production Date],"")</f>
      </c>
      <c r="J259" s="10">
        <f>_xlfn.XLOOKUP(#REF!,[1]!Backup_F8_Previous_Wave[ODINO],[1]!Backup_F8_Previous_Wave[Wave Date],"")</f>
      </c>
      <c r="K259" s="6">
        <f>_xlfn.XLOOKUP(#REF!,[1]!Backup_F8_Previous_Wave[ODINO],[1]!Backup_F8_Previous_Wave[Full VIN],"")</f>
      </c>
      <c r="L259" s="3" t="s">
        <v>996</v>
      </c>
      <c r="M259" s="3" t="s">
        <v>4</v>
      </c>
      <c r="N259" s="3" t="s">
        <v>997</v>
      </c>
      <c r="O259" s="3" t="s">
        <v>6</v>
      </c>
      <c r="P259" s="6">
        <f>_xlfn.XLOOKUP(#REF!,[1]!Table2[BINNING],[1]!Table2[VFG],"")</f>
      </c>
      <c r="Q259" s="6">
        <f>IF(ISNUMBER(FIND("|",#REF!,1)),LEFT(#REF!,FIND("|",#REF!,1)-2),#REF!)</f>
      </c>
      <c r="R259" s="6">
        <f>IF(ISNUMBER(FIND("|",#REF!,1)),RIGHT(#REF!,LEN(#REF!)-FIND("|",#REF!,1)-1),"")</f>
      </c>
      <c r="S259" s="3" t="s">
        <v>7</v>
      </c>
      <c r="T259" s="3" t="s">
        <v>7</v>
      </c>
      <c r="U259" s="2">
        <v>0</v>
      </c>
      <c r="V259" s="2">
        <v>0</v>
      </c>
      <c r="W259" s="2">
        <v>1000000</v>
      </c>
      <c r="X259" s="3" t="s">
        <v>404</v>
      </c>
      <c r="Y259" s="2"/>
      <c r="Z259" s="3"/>
      <c r="AA259" s="3"/>
      <c r="AB259" s="7" t="s">
        <v>998</v>
      </c>
      <c r="AC259" s="3" t="s">
        <v>10</v>
      </c>
      <c r="AD259" s="3" t="s">
        <v>11</v>
      </c>
      <c r="AE259" s="3" t="s">
        <v>12</v>
      </c>
      <c r="AF259" s="3" t="s">
        <v>13</v>
      </c>
      <c r="AG259" s="4"/>
      <c r="AH259" s="3"/>
      <c r="AI259" s="4"/>
      <c r="AJ2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 s="8">
        <f>IF(#REF!=MAX(#REF!),"New","Old")</f>
      </c>
      <c r="AL259" s="3"/>
      <c r="AM259" s="9">
        <f>IF(OR(#REF!="",#REF!=0),"",IF(#REF!&lt;12000,"&lt;12k",IF(AND(#REF!&gt;=12000,#REF!&lt;24000),"12k to 24k",IF(AND(#REF!&gt;=24000,#REF!&lt;=36000),"24k to 36k",IF(#REF!&gt;36000,"&gt;36k","")))))</f>
      </c>
    </row>
    <row x14ac:dyDescent="0.25" r="260" customHeight="1" ht="18.75">
      <c r="A260" s="1">
        <v>1656167</v>
      </c>
      <c r="B260" s="2">
        <v>11319463</v>
      </c>
      <c r="C260" s="3" t="s">
        <v>0</v>
      </c>
      <c r="D260" s="3" t="s">
        <v>181</v>
      </c>
      <c r="E260" s="2">
        <v>2013</v>
      </c>
      <c r="F260" s="4">
        <v>43891</v>
      </c>
      <c r="G260" s="3" t="s">
        <v>2</v>
      </c>
      <c r="H260" s="4">
        <v>43917</v>
      </c>
      <c r="I260" s="4"/>
      <c r="J260" s="10">
        <f>_xlfn.XLOOKUP(#REF!,[1]!Backup_F8_Previous_Wave[ODINO],[1]!Backup_F8_Previous_Wave[Wave Date],"")</f>
      </c>
      <c r="K260" s="3"/>
      <c r="L260" s="3" t="s">
        <v>999</v>
      </c>
      <c r="M260" s="3" t="s">
        <v>4</v>
      </c>
      <c r="N260" s="3" t="s">
        <v>1000</v>
      </c>
      <c r="O260" s="3" t="s">
        <v>62</v>
      </c>
      <c r="P260" s="6">
        <f>_xlfn.XLOOKUP(#REF!,[1]!Table2[BINNING],[1]!Table2[VFG],"")</f>
      </c>
      <c r="Q260" s="6">
        <f>IF(ISNUMBER(FIND("|",#REF!,1)),LEFT(#REF!,FIND("|",#REF!,1)-2),#REF!)</f>
      </c>
      <c r="R260" s="6">
        <f>IF(ISNUMBER(FIND("|",#REF!,1)),RIGHT(#REF!,LEN(#REF!)-FIND("|",#REF!,1)-1),"")</f>
      </c>
      <c r="S260" s="3" t="s">
        <v>7</v>
      </c>
      <c r="T260" s="3" t="s">
        <v>7</v>
      </c>
      <c r="U260" s="2">
        <v>0</v>
      </c>
      <c r="V260" s="2">
        <v>0</v>
      </c>
      <c r="W260" s="2"/>
      <c r="X260" s="3" t="s">
        <v>100</v>
      </c>
      <c r="Y260" s="2">
        <v>0</v>
      </c>
      <c r="Z260" s="3"/>
      <c r="AA260" s="3"/>
      <c r="AB260" s="7" t="s">
        <v>1001</v>
      </c>
      <c r="AC260" s="3" t="s">
        <v>44</v>
      </c>
      <c r="AD260" s="3" t="s">
        <v>44</v>
      </c>
      <c r="AE260" s="3" t="s">
        <v>44</v>
      </c>
      <c r="AF260" s="3" t="s">
        <v>198</v>
      </c>
      <c r="AG260" s="4"/>
      <c r="AH260" s="3"/>
      <c r="AI260" s="4"/>
      <c r="AJ2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 s="8">
        <f>IF(#REF!=MAX(#REF!),"New","Old")</f>
      </c>
      <c r="AL260" s="3"/>
      <c r="AM260" s="9">
        <f>IF(OR(#REF!="",#REF!=0),"",IF(#REF!&lt;12000,"&lt;12k",IF(AND(#REF!&gt;=12000,#REF!&lt;24000),"12k to 24k",IF(AND(#REF!&gt;=24000,#REF!&lt;=36000),"24k to 36k",IF(#REF!&gt;36000,"&gt;36k","")))))</f>
      </c>
    </row>
    <row x14ac:dyDescent="0.25" r="261" customHeight="1" ht="18.75">
      <c r="A261" s="1">
        <v>1656208</v>
      </c>
      <c r="B261" s="2">
        <v>11319540</v>
      </c>
      <c r="C261" s="3" t="s">
        <v>0</v>
      </c>
      <c r="D261" s="3" t="s">
        <v>69</v>
      </c>
      <c r="E261" s="2">
        <v>2015</v>
      </c>
      <c r="F261" s="4">
        <v>43693</v>
      </c>
      <c r="G261" s="3" t="s">
        <v>39</v>
      </c>
      <c r="H261" s="4">
        <v>43917</v>
      </c>
      <c r="I261" s="4">
        <f>_xlfn.XLOOKUP(#REF!,[1]!Backup_F8_Previous_Wave[ODINO],[1]!Backup_F8_Previous_Wave[Production Date],"")</f>
      </c>
      <c r="J261" s="10">
        <f>_xlfn.XLOOKUP(#REF!,[1]!Backup_F8_Previous_Wave[ODINO],[1]!Backup_F8_Previous_Wave[Wave Date],"")</f>
      </c>
      <c r="K261" s="6">
        <f>_xlfn.XLOOKUP(#REF!,[1]!Backup_F8_Previous_Wave[ODINO],[1]!Backup_F8_Previous_Wave[Full VIN],"")</f>
      </c>
      <c r="L261" s="3" t="s">
        <v>1002</v>
      </c>
      <c r="M261" s="3" t="s">
        <v>4</v>
      </c>
      <c r="N261" s="3" t="s">
        <v>1003</v>
      </c>
      <c r="O261" s="3" t="s">
        <v>1004</v>
      </c>
      <c r="P261" s="6">
        <f>_xlfn.XLOOKUP(#REF!,[1]!Table2[BINNING],[1]!Table2[VFG],"")</f>
      </c>
      <c r="Q261" s="6">
        <f>IF(ISNUMBER(FIND("|",#REF!,1)),LEFT(#REF!,FIND("|",#REF!,1)-2),#REF!)</f>
      </c>
      <c r="R261" s="6">
        <f>IF(ISNUMBER(FIND("|",#REF!,1)),RIGHT(#REF!,LEN(#REF!)-FIND("|",#REF!,1)-1),"")</f>
      </c>
      <c r="S261" s="3" t="s">
        <v>7</v>
      </c>
      <c r="T261" s="3" t="s">
        <v>7</v>
      </c>
      <c r="U261" s="2">
        <v>0</v>
      </c>
      <c r="V261" s="2">
        <v>0</v>
      </c>
      <c r="W261" s="2">
        <v>45000</v>
      </c>
      <c r="X261" s="3" t="s">
        <v>202</v>
      </c>
      <c r="Y261" s="2"/>
      <c r="Z261" s="3"/>
      <c r="AA261" s="3"/>
      <c r="AB261" s="7" t="s">
        <v>1005</v>
      </c>
      <c r="AC261" s="3" t="s">
        <v>395</v>
      </c>
      <c r="AD261" s="3" t="s">
        <v>75</v>
      </c>
      <c r="AE261" s="3" t="s">
        <v>76</v>
      </c>
      <c r="AF261" s="3" t="s">
        <v>77</v>
      </c>
      <c r="AG261" s="4"/>
      <c r="AH261" s="3"/>
      <c r="AI261" s="4"/>
      <c r="AJ2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 s="8">
        <f>IF(#REF!=MAX(#REF!),"New","Old")</f>
      </c>
      <c r="AL261" s="3"/>
      <c r="AM261" s="9">
        <f>IF(OR(#REF!="",#REF!=0),"",IF(#REF!&lt;12000,"&lt;12k",IF(AND(#REF!&gt;=12000,#REF!&lt;24000),"12k to 24k",IF(AND(#REF!&gt;=24000,#REF!&lt;=36000),"24k to 36k",IF(#REF!&gt;36000,"&gt;36k","")))))</f>
      </c>
    </row>
    <row x14ac:dyDescent="0.25" r="262" customHeight="1" ht="18.75">
      <c r="A262" s="1">
        <v>1656239</v>
      </c>
      <c r="B262" s="2">
        <v>11319569</v>
      </c>
      <c r="C262" s="3" t="s">
        <v>0</v>
      </c>
      <c r="D262" s="3" t="s">
        <v>69</v>
      </c>
      <c r="E262" s="2">
        <v>2011</v>
      </c>
      <c r="F262" s="4">
        <v>43916</v>
      </c>
      <c r="G262" s="3" t="s">
        <v>2</v>
      </c>
      <c r="H262" s="4">
        <v>43918</v>
      </c>
      <c r="I262" s="4">
        <f>_xlfn.XLOOKUP(#REF!,[1]!Backup_F8_Previous_Wave[ODINO],[1]!Backup_F8_Previous_Wave[Production Date],"")</f>
      </c>
      <c r="J262" s="10">
        <f>_xlfn.XLOOKUP(#REF!,[1]!Backup_F8_Previous_Wave[ODINO],[1]!Backup_F8_Previous_Wave[Wave Date],"")</f>
      </c>
      <c r="K262" s="6">
        <f>_xlfn.XLOOKUP(#REF!,[1]!Backup_F8_Previous_Wave[ODINO],[1]!Backup_F8_Previous_Wave[Full VIN],"")</f>
      </c>
      <c r="L262" s="3" t="s">
        <v>1006</v>
      </c>
      <c r="M262" s="3" t="s">
        <v>4</v>
      </c>
      <c r="N262" s="3" t="s">
        <v>1007</v>
      </c>
      <c r="O262" s="3" t="s">
        <v>62</v>
      </c>
      <c r="P262" s="6">
        <f>_xlfn.XLOOKUP(#REF!,[1]!Table2[BINNING],[1]!Table2[VFG],"")</f>
      </c>
      <c r="Q262" s="6">
        <f>IF(ISNUMBER(FIND("|",#REF!,1)),LEFT(#REF!,FIND("|",#REF!,1)-2),#REF!)</f>
      </c>
      <c r="R262" s="6">
        <f>IF(ISNUMBER(FIND("|",#REF!,1)),RIGHT(#REF!,LEN(#REF!)-FIND("|",#REF!,1)-1),"")</f>
      </c>
      <c r="S262" s="3" t="s">
        <v>7</v>
      </c>
      <c r="T262" s="3" t="s">
        <v>7</v>
      </c>
      <c r="U262" s="2">
        <v>0</v>
      </c>
      <c r="V262" s="2">
        <v>0</v>
      </c>
      <c r="W262" s="2"/>
      <c r="X262" s="3" t="s">
        <v>32</v>
      </c>
      <c r="Y262" s="2"/>
      <c r="Z262" s="3"/>
      <c r="AA262" s="3"/>
      <c r="AB262" s="7" t="s">
        <v>1008</v>
      </c>
      <c r="AC262" s="3" t="s">
        <v>74</v>
      </c>
      <c r="AD262" s="3" t="s">
        <v>75</v>
      </c>
      <c r="AE262" s="3" t="s">
        <v>76</v>
      </c>
      <c r="AF262" s="3" t="s">
        <v>77</v>
      </c>
      <c r="AG262" s="4"/>
      <c r="AH262" s="3"/>
      <c r="AI262" s="4"/>
      <c r="AJ2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 s="8">
        <f>IF(#REF!=MAX(#REF!),"New","Old")</f>
      </c>
      <c r="AL262" s="3"/>
      <c r="AM262" s="9">
        <f>IF(OR(#REF!="",#REF!=0),"",IF(#REF!&lt;12000,"&lt;12k",IF(AND(#REF!&gt;=12000,#REF!&lt;24000),"12k to 24k",IF(AND(#REF!&gt;=24000,#REF!&lt;=36000),"24k to 36k",IF(#REF!&gt;36000,"&gt;36k","")))))</f>
      </c>
    </row>
    <row x14ac:dyDescent="0.25" r="263" customHeight="1" ht="18.75">
      <c r="A263" s="1">
        <v>1656459</v>
      </c>
      <c r="B263" s="2">
        <v>11319723</v>
      </c>
      <c r="C263" s="3" t="s">
        <v>0</v>
      </c>
      <c r="D263" s="3" t="s">
        <v>69</v>
      </c>
      <c r="E263" s="2">
        <v>2011</v>
      </c>
      <c r="F263" s="4">
        <v>43896</v>
      </c>
      <c r="G263" s="3" t="s">
        <v>2</v>
      </c>
      <c r="H263" s="4">
        <v>43920</v>
      </c>
      <c r="I263" s="4"/>
      <c r="J263" s="10">
        <f>_xlfn.XLOOKUP(#REF!,[1]!Backup_F8_Previous_Wave[ODINO],[1]!Backup_F8_Previous_Wave[Wave Date],"")</f>
      </c>
      <c r="K263" s="3"/>
      <c r="L263" s="3" t="s">
        <v>1009</v>
      </c>
      <c r="M263" s="3" t="s">
        <v>4</v>
      </c>
      <c r="N263" s="3" t="s">
        <v>1010</v>
      </c>
      <c r="O263" s="3" t="s">
        <v>62</v>
      </c>
      <c r="P263" s="6">
        <f>_xlfn.XLOOKUP(#REF!,[1]!Table2[BINNING],[1]!Table2[VFG],"")</f>
      </c>
      <c r="Q263" s="6">
        <f>IF(ISNUMBER(FIND("|",#REF!,1)),LEFT(#REF!,FIND("|",#REF!,1)-2),#REF!)</f>
      </c>
      <c r="R263" s="6">
        <f>IF(ISNUMBER(FIND("|",#REF!,1)),RIGHT(#REF!,LEN(#REF!)-FIND("|",#REF!,1)-1),"")</f>
      </c>
      <c r="S263" s="3" t="s">
        <v>7</v>
      </c>
      <c r="T263" s="3" t="s">
        <v>7</v>
      </c>
      <c r="U263" s="2">
        <v>0</v>
      </c>
      <c r="V263" s="2">
        <v>0</v>
      </c>
      <c r="W263" s="2">
        <v>73000</v>
      </c>
      <c r="X263" s="3" t="s">
        <v>81</v>
      </c>
      <c r="Y263" s="2">
        <v>0</v>
      </c>
      <c r="Z263" s="3"/>
      <c r="AA263" s="3"/>
      <c r="AB263" s="7" t="s">
        <v>1011</v>
      </c>
      <c r="AC263" s="3" t="s">
        <v>44</v>
      </c>
      <c r="AD263" s="3" t="s">
        <v>44</v>
      </c>
      <c r="AE263" s="3" t="s">
        <v>44</v>
      </c>
      <c r="AF263" s="3" t="s">
        <v>44</v>
      </c>
      <c r="AG263" s="4"/>
      <c r="AH263" s="3"/>
      <c r="AI263" s="4"/>
      <c r="AJ2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 s="8">
        <f>IF(#REF!=MAX(#REF!),"New","Old")</f>
      </c>
      <c r="AL263" s="3"/>
      <c r="AM263" s="9">
        <f>IF(OR(#REF!="",#REF!=0),"",IF(#REF!&lt;12000,"&lt;12k",IF(AND(#REF!&gt;=12000,#REF!&lt;24000),"12k to 24k",IF(AND(#REF!&gt;=24000,#REF!&lt;=36000),"24k to 36k",IF(#REF!&gt;36000,"&gt;36k","")))))</f>
      </c>
    </row>
    <row x14ac:dyDescent="0.25" r="264" customHeight="1" ht="18.75">
      <c r="A264" s="1">
        <v>1656519</v>
      </c>
      <c r="B264" s="2">
        <v>11319768</v>
      </c>
      <c r="C264" s="3" t="s">
        <v>0</v>
      </c>
      <c r="D264" s="3" t="s">
        <v>181</v>
      </c>
      <c r="E264" s="2">
        <v>2017</v>
      </c>
      <c r="F264" s="4">
        <v>43919</v>
      </c>
      <c r="G264" s="3" t="s">
        <v>2</v>
      </c>
      <c r="H264" s="4">
        <v>43920</v>
      </c>
      <c r="I264" s="4">
        <f>_xlfn.XLOOKUP(#REF!,[1]!Backup_F8_Previous_Wave[ODINO],[1]!Backup_F8_Previous_Wave[Production Date],"")</f>
      </c>
      <c r="J264" s="10">
        <f>_xlfn.XLOOKUP(#REF!,[1]!Backup_F8_Previous_Wave[ODINO],[1]!Backup_F8_Previous_Wave[Wave Date],"")</f>
      </c>
      <c r="K264" s="6">
        <f>_xlfn.XLOOKUP(#REF!,[1]!Backup_F8_Previous_Wave[ODINO],[1]!Backup_F8_Previous_Wave[Full VIN],"")</f>
      </c>
      <c r="L264" s="3" t="s">
        <v>942</v>
      </c>
      <c r="M264" s="3" t="s">
        <v>4</v>
      </c>
      <c r="N264" s="3" t="s">
        <v>1012</v>
      </c>
      <c r="O264" s="3" t="s">
        <v>864</v>
      </c>
      <c r="P264" s="6">
        <f>_xlfn.XLOOKUP(#REF!,[1]!Table2[BINNING],[1]!Table2[VFG],"")</f>
      </c>
      <c r="Q264" s="6">
        <f>IF(ISNUMBER(FIND("|",#REF!,1)),LEFT(#REF!,FIND("|",#REF!,1)-2),#REF!)</f>
      </c>
      <c r="R264" s="6">
        <f>IF(ISNUMBER(FIND("|",#REF!,1)),RIGHT(#REF!,LEN(#REF!)-FIND("|",#REF!,1)-1),"")</f>
      </c>
      <c r="S264" s="3" t="s">
        <v>7</v>
      </c>
      <c r="T264" s="3" t="s">
        <v>7</v>
      </c>
      <c r="U264" s="2">
        <v>0</v>
      </c>
      <c r="V264" s="2">
        <v>0</v>
      </c>
      <c r="W264" s="2">
        <v>36700</v>
      </c>
      <c r="X264" s="3" t="s">
        <v>72</v>
      </c>
      <c r="Y264" s="2">
        <v>50</v>
      </c>
      <c r="Z264" s="3"/>
      <c r="AA264" s="3"/>
      <c r="AB264" s="7" t="s">
        <v>1013</v>
      </c>
      <c r="AC264" s="3" t="s">
        <v>297</v>
      </c>
      <c r="AD264" s="3" t="s">
        <v>298</v>
      </c>
      <c r="AE264" s="3" t="s">
        <v>299</v>
      </c>
      <c r="AF264" s="3" t="s">
        <v>198</v>
      </c>
      <c r="AG264" s="4"/>
      <c r="AH264" s="3"/>
      <c r="AI264" s="4"/>
      <c r="AJ2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 s="8">
        <f>IF(#REF!=MAX(#REF!),"New","Old")</f>
      </c>
      <c r="AL264" s="3"/>
      <c r="AM264" s="9">
        <f>IF(OR(#REF!="",#REF!=0),"",IF(#REF!&lt;12000,"&lt;12k",IF(AND(#REF!&gt;=12000,#REF!&lt;24000),"12k to 24k",IF(AND(#REF!&gt;=24000,#REF!&lt;=36000),"24k to 36k",IF(#REF!&gt;36000,"&gt;36k","")))))</f>
      </c>
    </row>
    <row x14ac:dyDescent="0.25" r="265" customHeight="1" ht="18.75">
      <c r="A265" s="1">
        <v>1656528</v>
      </c>
      <c r="B265" s="2">
        <v>11319774</v>
      </c>
      <c r="C265" s="3" t="s">
        <v>0</v>
      </c>
      <c r="D265" s="3" t="s">
        <v>448</v>
      </c>
      <c r="E265" s="2">
        <v>2014</v>
      </c>
      <c r="F265" s="4">
        <v>43862</v>
      </c>
      <c r="G265" s="3" t="s">
        <v>2</v>
      </c>
      <c r="H265" s="4">
        <v>43920</v>
      </c>
      <c r="I265" s="4">
        <f>_xlfn.XLOOKUP(#REF!,[1]!Backup_F8_Previous_Wave[ODINO],[1]!Backup_F8_Previous_Wave[Production Date],"")</f>
      </c>
      <c r="J265" s="10">
        <f>_xlfn.XLOOKUP(#REF!,[1]!Backup_F8_Previous_Wave[ODINO],[1]!Backup_F8_Previous_Wave[Wave Date],"")</f>
      </c>
      <c r="K265" s="6">
        <f>_xlfn.XLOOKUP(#REF!,[1]!Backup_F8_Previous_Wave[ODINO],[1]!Backup_F8_Previous_Wave[Full VIN],"")</f>
      </c>
      <c r="L265" s="3" t="s">
        <v>1014</v>
      </c>
      <c r="M265" s="3" t="s">
        <v>4</v>
      </c>
      <c r="N265" s="3" t="s">
        <v>1015</v>
      </c>
      <c r="O265" s="3" t="s">
        <v>144</v>
      </c>
      <c r="P265" s="6">
        <f>_xlfn.XLOOKUP(#REF!,[1]!Table2[BINNING],[1]!Table2[VFG],"")</f>
      </c>
      <c r="Q265" s="6">
        <f>IF(ISNUMBER(FIND("|",#REF!,1)),LEFT(#REF!,FIND("|",#REF!,1)-2),#REF!)</f>
      </c>
      <c r="R265" s="6">
        <f>IF(ISNUMBER(FIND("|",#REF!,1)),RIGHT(#REF!,LEN(#REF!)-FIND("|",#REF!,1)-1),"")</f>
      </c>
      <c r="S265" s="3" t="s">
        <v>7</v>
      </c>
      <c r="T265" s="3" t="s">
        <v>7</v>
      </c>
      <c r="U265" s="2">
        <v>0</v>
      </c>
      <c r="V265" s="2">
        <v>0</v>
      </c>
      <c r="W265" s="2"/>
      <c r="X265" s="3" t="s">
        <v>106</v>
      </c>
      <c r="Y265" s="2"/>
      <c r="Z265" s="3"/>
      <c r="AA265" s="3"/>
      <c r="AB265" s="7" t="s">
        <v>1016</v>
      </c>
      <c r="AC265" s="3" t="s">
        <v>452</v>
      </c>
      <c r="AD265" s="3" t="s">
        <v>453</v>
      </c>
      <c r="AE265" s="3" t="s">
        <v>454</v>
      </c>
      <c r="AF265" s="3" t="s">
        <v>45</v>
      </c>
      <c r="AG265" s="4"/>
      <c r="AH265" s="3"/>
      <c r="AI265" s="4"/>
      <c r="AJ2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 s="8">
        <f>IF(#REF!=MAX(#REF!),"New","Old")</f>
      </c>
      <c r="AL265" s="3"/>
      <c r="AM265" s="9">
        <f>IF(OR(#REF!="",#REF!=0),"",IF(#REF!&lt;12000,"&lt;12k",IF(AND(#REF!&gt;=12000,#REF!&lt;24000),"12k to 24k",IF(AND(#REF!&gt;=24000,#REF!&lt;=36000),"24k to 36k",IF(#REF!&gt;36000,"&gt;36k","")))))</f>
      </c>
    </row>
    <row x14ac:dyDescent="0.25" r="266" customHeight="1" ht="18.75">
      <c r="A266" s="1">
        <v>1656689</v>
      </c>
      <c r="B266" s="2">
        <v>11319896</v>
      </c>
      <c r="C266" s="3" t="s">
        <v>0</v>
      </c>
      <c r="D266" s="3" t="s">
        <v>448</v>
      </c>
      <c r="E266" s="2">
        <v>2013</v>
      </c>
      <c r="F266" s="4">
        <v>43920</v>
      </c>
      <c r="G266" s="3" t="s">
        <v>2</v>
      </c>
      <c r="H266" s="4">
        <v>43921</v>
      </c>
      <c r="I266" s="4"/>
      <c r="J266" s="10">
        <f>_xlfn.XLOOKUP(#REF!,[1]!Backup_F8_Previous_Wave[ODINO],[1]!Backup_F8_Previous_Wave[Wave Date],"")</f>
      </c>
      <c r="K266" s="3"/>
      <c r="L266" s="3" t="s">
        <v>1017</v>
      </c>
      <c r="M266" s="3" t="s">
        <v>4</v>
      </c>
      <c r="N266" s="3" t="s">
        <v>1018</v>
      </c>
      <c r="O266" s="3" t="s">
        <v>144</v>
      </c>
      <c r="P266" s="6">
        <f>_xlfn.XLOOKUP(#REF!,[1]!Table2[BINNING],[1]!Table2[VFG],"")</f>
      </c>
      <c r="Q266" s="6">
        <f>IF(ISNUMBER(FIND("|",#REF!,1)),LEFT(#REF!,FIND("|",#REF!,1)-2),#REF!)</f>
      </c>
      <c r="R266" s="6">
        <f>IF(ISNUMBER(FIND("|",#REF!,1)),RIGHT(#REF!,LEN(#REF!)-FIND("|",#REF!,1)-1),"")</f>
      </c>
      <c r="S266" s="3" t="s">
        <v>7</v>
      </c>
      <c r="T266" s="3" t="s">
        <v>7</v>
      </c>
      <c r="U266" s="2">
        <v>0</v>
      </c>
      <c r="V266" s="2">
        <v>0</v>
      </c>
      <c r="W266" s="2"/>
      <c r="X266" s="3" t="s">
        <v>404</v>
      </c>
      <c r="Y266" s="2"/>
      <c r="Z266" s="3"/>
      <c r="AA266" s="3"/>
      <c r="AB266" s="7" t="s">
        <v>1019</v>
      </c>
      <c r="AC266" s="3" t="s">
        <v>44</v>
      </c>
      <c r="AD266" s="3" t="s">
        <v>44</v>
      </c>
      <c r="AE266" s="3" t="s">
        <v>44</v>
      </c>
      <c r="AF266" s="3" t="s">
        <v>45</v>
      </c>
      <c r="AG266" s="4"/>
      <c r="AH266" s="3"/>
      <c r="AI266" s="4"/>
      <c r="AJ2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 s="8">
        <f>IF(#REF!=MAX(#REF!),"New","Old")</f>
      </c>
      <c r="AL266" s="3"/>
      <c r="AM266" s="9">
        <f>IF(OR(#REF!="",#REF!=0),"",IF(#REF!&lt;12000,"&lt;12k",IF(AND(#REF!&gt;=12000,#REF!&lt;24000),"12k to 24k",IF(AND(#REF!&gt;=24000,#REF!&lt;=36000),"24k to 36k",IF(#REF!&gt;36000,"&gt;36k","")))))</f>
      </c>
    </row>
    <row x14ac:dyDescent="0.25" r="267" customHeight="1" ht="18.75">
      <c r="A267" s="1">
        <v>1656728</v>
      </c>
      <c r="B267" s="2">
        <v>11319921</v>
      </c>
      <c r="C267" s="3" t="s">
        <v>0</v>
      </c>
      <c r="D267" s="3" t="s">
        <v>86</v>
      </c>
      <c r="E267" s="2">
        <v>2014</v>
      </c>
      <c r="F267" s="4">
        <v>43914</v>
      </c>
      <c r="G267" s="3" t="s">
        <v>2</v>
      </c>
      <c r="H267" s="4">
        <v>43922</v>
      </c>
      <c r="I267" s="4">
        <f>_xlfn.XLOOKUP(#REF!,[1]!Backup_F8_Previous_Wave[ODINO],[1]!Backup_F8_Previous_Wave[Production Date],"")</f>
      </c>
      <c r="J267" s="10">
        <f>_xlfn.XLOOKUP(#REF!,[1]!Backup_F8_Previous_Wave[ODINO],[1]!Backup_F8_Previous_Wave[Wave Date],"")</f>
      </c>
      <c r="K267" s="6">
        <f>_xlfn.XLOOKUP(#REF!,[1]!Backup_F8_Previous_Wave[ODINO],[1]!Backup_F8_Previous_Wave[Full VIN],"")</f>
      </c>
      <c r="L267" s="3" t="s">
        <v>1020</v>
      </c>
      <c r="M267" s="3" t="s">
        <v>4</v>
      </c>
      <c r="N267" s="3" t="s">
        <v>1021</v>
      </c>
      <c r="O267" s="3" t="s">
        <v>62</v>
      </c>
      <c r="P267" s="6">
        <f>_xlfn.XLOOKUP(#REF!,[1]!Table2[BINNING],[1]!Table2[VFG],"")</f>
      </c>
      <c r="Q267" s="6">
        <f>IF(ISNUMBER(FIND("|",#REF!,1)),LEFT(#REF!,FIND("|",#REF!,1)-2),#REF!)</f>
      </c>
      <c r="R267" s="6">
        <f>IF(ISNUMBER(FIND("|",#REF!,1)),RIGHT(#REF!,LEN(#REF!)-FIND("|",#REF!,1)-1),"")</f>
      </c>
      <c r="S267" s="3" t="s">
        <v>7</v>
      </c>
      <c r="T267" s="3" t="s">
        <v>7</v>
      </c>
      <c r="U267" s="2">
        <v>0</v>
      </c>
      <c r="V267" s="2">
        <v>0</v>
      </c>
      <c r="W267" s="2">
        <v>88700</v>
      </c>
      <c r="X267" s="3" t="s">
        <v>139</v>
      </c>
      <c r="Y267" s="2">
        <v>0</v>
      </c>
      <c r="Z267" s="3"/>
      <c r="AA267" s="3"/>
      <c r="AB267" s="7" t="s">
        <v>1022</v>
      </c>
      <c r="AC267" s="3" t="s">
        <v>92</v>
      </c>
      <c r="AD267" s="3" t="s">
        <v>93</v>
      </c>
      <c r="AE267" s="3" t="s">
        <v>94</v>
      </c>
      <c r="AF267" s="3" t="s">
        <v>95</v>
      </c>
      <c r="AG267" s="4"/>
      <c r="AH267" s="3"/>
      <c r="AI267" s="4"/>
      <c r="AJ2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 s="8">
        <f>IF(#REF!=MAX(#REF!),"New","Old")</f>
      </c>
      <c r="AL267" s="3"/>
      <c r="AM267" s="9">
        <f>IF(OR(#REF!="",#REF!=0),"",IF(#REF!&lt;12000,"&lt;12k",IF(AND(#REF!&gt;=12000,#REF!&lt;24000),"12k to 24k",IF(AND(#REF!&gt;=24000,#REF!&lt;=36000),"24k to 36k",IF(#REF!&gt;36000,"&gt;36k","")))))</f>
      </c>
    </row>
    <row x14ac:dyDescent="0.25" r="268" customHeight="1" ht="18.75">
      <c r="A268" s="1">
        <v>1656783</v>
      </c>
      <c r="B268" s="2">
        <v>11319955</v>
      </c>
      <c r="C268" s="3" t="s">
        <v>0</v>
      </c>
      <c r="D268" s="3" t="s">
        <v>181</v>
      </c>
      <c r="E268" s="2">
        <v>2018</v>
      </c>
      <c r="F268" s="4">
        <v>43842</v>
      </c>
      <c r="G268" s="3" t="s">
        <v>2</v>
      </c>
      <c r="H268" s="4">
        <v>43922</v>
      </c>
      <c r="I268" s="4">
        <f>_xlfn.XLOOKUP(#REF!,[1]!Backup_F8_Previous_Wave[ODINO],[1]!Backup_F8_Previous_Wave[Production Date],"")</f>
      </c>
      <c r="J268" s="10">
        <f>_xlfn.XLOOKUP(#REF!,[1]!Backup_F8_Previous_Wave[ODINO],[1]!Backup_F8_Previous_Wave[Wave Date],"")</f>
      </c>
      <c r="K268" s="6">
        <f>_xlfn.XLOOKUP(#REF!,[1]!Backup_F8_Previous_Wave[ODINO],[1]!Backup_F8_Previous_Wave[Full VIN],"")</f>
      </c>
      <c r="L268" s="3" t="s">
        <v>1023</v>
      </c>
      <c r="M268" s="3" t="s">
        <v>4</v>
      </c>
      <c r="N268" s="3" t="s">
        <v>1024</v>
      </c>
      <c r="O268" s="3" t="s">
        <v>864</v>
      </c>
      <c r="P268" s="6">
        <f>_xlfn.XLOOKUP(#REF!,[1]!Table2[BINNING],[1]!Table2[VFG],"")</f>
      </c>
      <c r="Q268" s="6">
        <f>IF(ISNUMBER(FIND("|",#REF!,1)),LEFT(#REF!,FIND("|",#REF!,1)-2),#REF!)</f>
      </c>
      <c r="R268" s="6">
        <f>IF(ISNUMBER(FIND("|",#REF!,1)),RIGHT(#REF!,LEN(#REF!)-FIND("|",#REF!,1)-1),"")</f>
      </c>
      <c r="S268" s="3" t="s">
        <v>7</v>
      </c>
      <c r="T268" s="3" t="s">
        <v>7</v>
      </c>
      <c r="U268" s="2">
        <v>0</v>
      </c>
      <c r="V268" s="2">
        <v>0</v>
      </c>
      <c r="W268" s="2">
        <v>11500</v>
      </c>
      <c r="X268" s="3" t="s">
        <v>317</v>
      </c>
      <c r="Y268" s="2">
        <v>65</v>
      </c>
      <c r="Z268" s="3"/>
      <c r="AA268" s="3"/>
      <c r="AB268" s="7" t="s">
        <v>1025</v>
      </c>
      <c r="AC268" s="3" t="s">
        <v>297</v>
      </c>
      <c r="AD268" s="3" t="s">
        <v>298</v>
      </c>
      <c r="AE268" s="3" t="s">
        <v>299</v>
      </c>
      <c r="AF268" s="3" t="s">
        <v>198</v>
      </c>
      <c r="AG268" s="4"/>
      <c r="AH268" s="3"/>
      <c r="AI268" s="4"/>
      <c r="AJ2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 s="8">
        <f>IF(#REF!=MAX(#REF!),"New","Old")</f>
      </c>
      <c r="AL268" s="3"/>
      <c r="AM268" s="9">
        <f>IF(OR(#REF!="",#REF!=0),"",IF(#REF!&lt;12000,"&lt;12k",IF(AND(#REF!&gt;=12000,#REF!&lt;24000),"12k to 24k",IF(AND(#REF!&gt;=24000,#REF!&lt;=36000),"24k to 36k",IF(#REF!&gt;36000,"&gt;36k","")))))</f>
      </c>
    </row>
    <row x14ac:dyDescent="0.25" r="269" customHeight="1" ht="18.75">
      <c r="A269" s="1">
        <v>1656948</v>
      </c>
      <c r="B269" s="2">
        <v>11320069</v>
      </c>
      <c r="C269" s="3" t="s">
        <v>0</v>
      </c>
      <c r="D269" s="3" t="s">
        <v>59</v>
      </c>
      <c r="E269" s="2">
        <v>2011</v>
      </c>
      <c r="F269" s="4">
        <v>43923</v>
      </c>
      <c r="G269" s="3" t="s">
        <v>108</v>
      </c>
      <c r="H269" s="4">
        <v>43923</v>
      </c>
      <c r="I269" s="4">
        <f>_xlfn.XLOOKUP(#REF!,[1]!Backup_F8_Previous_Wave[ODINO],[1]!Backup_F8_Previous_Wave[Production Date],"")</f>
      </c>
      <c r="J269" s="10">
        <f>_xlfn.XLOOKUP(#REF!,[1]!Backup_F8_Previous_Wave[ODINO],[1]!Backup_F8_Previous_Wave[Wave Date],"")</f>
      </c>
      <c r="K269" s="6">
        <f>_xlfn.XLOOKUP(#REF!,[1]!Backup_F8_Previous_Wave[ODINO],[1]!Backup_F8_Previous_Wave[Full VIN],"")</f>
      </c>
      <c r="L269" s="3" t="s">
        <v>1026</v>
      </c>
      <c r="M269" s="3" t="s">
        <v>4</v>
      </c>
      <c r="N269" s="3" t="s">
        <v>1027</v>
      </c>
      <c r="O269" s="3" t="s">
        <v>62</v>
      </c>
      <c r="P269" s="6">
        <f>_xlfn.XLOOKUP(#REF!,[1]!Table2[BINNING],[1]!Table2[VFG],"")</f>
      </c>
      <c r="Q269" s="6">
        <f>IF(ISNUMBER(FIND("|",#REF!,1)),LEFT(#REF!,FIND("|",#REF!,1)-2),#REF!)</f>
      </c>
      <c r="R269" s="6">
        <f>IF(ISNUMBER(FIND("|",#REF!,1)),RIGHT(#REF!,LEN(#REF!)-FIND("|",#REF!,1)-1),"")</f>
      </c>
      <c r="S269" s="3" t="s">
        <v>7</v>
      </c>
      <c r="T269" s="3" t="s">
        <v>7</v>
      </c>
      <c r="U269" s="2">
        <v>0</v>
      </c>
      <c r="V269" s="2">
        <v>0</v>
      </c>
      <c r="W269" s="2">
        <v>60082</v>
      </c>
      <c r="X269" s="3" t="s">
        <v>72</v>
      </c>
      <c r="Y269" s="2">
        <v>0</v>
      </c>
      <c r="Z269" s="3"/>
      <c r="AA269" s="3"/>
      <c r="AB269" s="7" t="s">
        <v>1028</v>
      </c>
      <c r="AC269" s="3" t="s">
        <v>83</v>
      </c>
      <c r="AD269" s="3" t="s">
        <v>66</v>
      </c>
      <c r="AE269" s="3" t="s">
        <v>121</v>
      </c>
      <c r="AF269" s="3" t="s">
        <v>68</v>
      </c>
      <c r="AG269" s="4"/>
      <c r="AH269" s="3"/>
      <c r="AI269" s="4"/>
      <c r="AJ2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 s="8">
        <f>IF(#REF!=MAX(#REF!),"New","Old")</f>
      </c>
      <c r="AL269" s="3"/>
      <c r="AM269" s="9">
        <f>IF(OR(#REF!="",#REF!=0),"",IF(#REF!&lt;12000,"&lt;12k",IF(AND(#REF!&gt;=12000,#REF!&lt;24000),"12k to 24k",IF(AND(#REF!&gt;=24000,#REF!&lt;=36000),"24k to 36k",IF(#REF!&gt;36000,"&gt;36k","")))))</f>
      </c>
    </row>
    <row x14ac:dyDescent="0.25" r="270" customHeight="1" ht="18.75">
      <c r="A270" s="1">
        <v>1657047</v>
      </c>
      <c r="B270" s="2">
        <v>11320136</v>
      </c>
      <c r="C270" s="3" t="s">
        <v>0</v>
      </c>
      <c r="D270" s="3" t="s">
        <v>38</v>
      </c>
      <c r="E270" s="2">
        <v>2011</v>
      </c>
      <c r="F270" s="4">
        <v>43555</v>
      </c>
      <c r="G270" s="3" t="s">
        <v>2</v>
      </c>
      <c r="H270" s="4">
        <v>43924</v>
      </c>
      <c r="I270" s="4">
        <f>_xlfn.XLOOKUP(#REF!,[1]!Backup_F8_Previous_Wave[ODINO],[1]!Backup_F8_Previous_Wave[Production Date],"")</f>
      </c>
      <c r="J270" s="10">
        <f>_xlfn.XLOOKUP(#REF!,[1]!Backup_F8_Previous_Wave[ODINO],[1]!Backup_F8_Previous_Wave[Wave Date],"")</f>
      </c>
      <c r="K270" s="6">
        <f>_xlfn.XLOOKUP(#REF!,[1]!Backup_F8_Previous_Wave[ODINO],[1]!Backup_F8_Previous_Wave[Full VIN],"")</f>
      </c>
      <c r="L270" s="3" t="s">
        <v>425</v>
      </c>
      <c r="M270" s="3" t="s">
        <v>4</v>
      </c>
      <c r="N270" s="3" t="s">
        <v>1029</v>
      </c>
      <c r="O270" s="3" t="s">
        <v>144</v>
      </c>
      <c r="P270" s="6">
        <f>_xlfn.XLOOKUP(#REF!,[1]!Table2[BINNING],[1]!Table2[VFG],"")</f>
      </c>
      <c r="Q270" s="6">
        <f>IF(ISNUMBER(FIND("|",#REF!,1)),LEFT(#REF!,FIND("|",#REF!,1)-2),#REF!)</f>
      </c>
      <c r="R270" s="6">
        <f>IF(ISNUMBER(FIND("|",#REF!,1)),RIGHT(#REF!,LEN(#REF!)-FIND("|",#REF!,1)-1),"")</f>
      </c>
      <c r="S270" s="3" t="s">
        <v>7</v>
      </c>
      <c r="T270" s="3" t="s">
        <v>7</v>
      </c>
      <c r="U270" s="2">
        <v>0</v>
      </c>
      <c r="V270" s="2">
        <v>0</v>
      </c>
      <c r="W270" s="2"/>
      <c r="X270" s="3" t="s">
        <v>1030</v>
      </c>
      <c r="Y270" s="2"/>
      <c r="Z270" s="3"/>
      <c r="AA270" s="3"/>
      <c r="AB270" s="7" t="s">
        <v>1031</v>
      </c>
      <c r="AC270" s="3" t="s">
        <v>146</v>
      </c>
      <c r="AD270" s="3" t="s">
        <v>147</v>
      </c>
      <c r="AE270" s="3" t="s">
        <v>148</v>
      </c>
      <c r="AF270" s="3" t="s">
        <v>45</v>
      </c>
      <c r="AG270" s="4"/>
      <c r="AH270" s="3"/>
      <c r="AI270" s="4"/>
      <c r="AJ2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 s="8">
        <f>IF(#REF!=MAX(#REF!),"New","Old")</f>
      </c>
      <c r="AL270" s="3"/>
      <c r="AM270" s="9">
        <f>IF(OR(#REF!="",#REF!=0),"",IF(#REF!&lt;12000,"&lt;12k",IF(AND(#REF!&gt;=12000,#REF!&lt;24000),"12k to 24k",IF(AND(#REF!&gt;=24000,#REF!&lt;=36000),"24k to 36k",IF(#REF!&gt;36000,"&gt;36k","")))))</f>
      </c>
    </row>
    <row x14ac:dyDescent="0.25" r="271" customHeight="1" ht="18.75">
      <c r="A271" s="1">
        <v>1657220</v>
      </c>
      <c r="B271" s="2">
        <v>11320251</v>
      </c>
      <c r="C271" s="3" t="s">
        <v>0</v>
      </c>
      <c r="D271" s="3" t="s">
        <v>59</v>
      </c>
      <c r="E271" s="2">
        <v>2015</v>
      </c>
      <c r="F271" s="4">
        <v>43926</v>
      </c>
      <c r="G271" s="3" t="s">
        <v>108</v>
      </c>
      <c r="H271" s="4">
        <v>43926</v>
      </c>
      <c r="I271" s="4">
        <f>_xlfn.XLOOKUP(#REF!,[1]!Backup_F8_Previous_Wave[ODINO],[1]!Backup_F8_Previous_Wave[Production Date],"")</f>
      </c>
      <c r="J271" s="10">
        <f>_xlfn.XLOOKUP(#REF!,[1]!Backup_F8_Previous_Wave[ODINO],[1]!Backup_F8_Previous_Wave[Wave Date],"")</f>
      </c>
      <c r="K271" s="6">
        <f>_xlfn.XLOOKUP(#REF!,[1]!Backup_F8_Previous_Wave[ODINO],[1]!Backup_F8_Previous_Wave[Full VIN],"")</f>
      </c>
      <c r="L271" s="3" t="s">
        <v>1032</v>
      </c>
      <c r="M271" s="3" t="s">
        <v>4</v>
      </c>
      <c r="N271" s="3" t="s">
        <v>1033</v>
      </c>
      <c r="O271" s="3" t="s">
        <v>62</v>
      </c>
      <c r="P271" s="6">
        <f>_xlfn.XLOOKUP(#REF!,[1]!Table2[BINNING],[1]!Table2[VFG],"")</f>
      </c>
      <c r="Q271" s="6">
        <f>IF(ISNUMBER(FIND("|",#REF!,1)),LEFT(#REF!,FIND("|",#REF!,1)-2),#REF!)</f>
      </c>
      <c r="R271" s="6">
        <f>IF(ISNUMBER(FIND("|",#REF!,1)),RIGHT(#REF!,LEN(#REF!)-FIND("|",#REF!,1)-1),"")</f>
      </c>
      <c r="S271" s="3" t="s">
        <v>7</v>
      </c>
      <c r="T271" s="3" t="s">
        <v>7</v>
      </c>
      <c r="U271" s="2">
        <v>0</v>
      </c>
      <c r="V271" s="2">
        <v>0</v>
      </c>
      <c r="W271" s="2">
        <v>99110</v>
      </c>
      <c r="X271" s="3" t="s">
        <v>106</v>
      </c>
      <c r="Y271" s="2">
        <v>0</v>
      </c>
      <c r="Z271" s="3"/>
      <c r="AA271" s="3"/>
      <c r="AB271" s="7" t="s">
        <v>1034</v>
      </c>
      <c r="AC271" s="3" t="s">
        <v>65</v>
      </c>
      <c r="AD271" s="3" t="s">
        <v>84</v>
      </c>
      <c r="AE271" s="3" t="s">
        <v>319</v>
      </c>
      <c r="AF271" s="3" t="s">
        <v>68</v>
      </c>
      <c r="AG271" s="4"/>
      <c r="AH271" s="3"/>
      <c r="AI271" s="4"/>
      <c r="AJ2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 s="8">
        <f>IF(#REF!=MAX(#REF!),"New","Old")</f>
      </c>
      <c r="AL271" s="3"/>
      <c r="AM271" s="9">
        <f>IF(OR(#REF!="",#REF!=0),"",IF(#REF!&lt;12000,"&lt;12k",IF(AND(#REF!&gt;=12000,#REF!&lt;24000),"12k to 24k",IF(AND(#REF!&gt;=24000,#REF!&lt;=36000),"24k to 36k",IF(#REF!&gt;36000,"&gt;36k","")))))</f>
      </c>
    </row>
    <row x14ac:dyDescent="0.25" r="272" customHeight="1" ht="18.75">
      <c r="A272" s="1">
        <v>1657262</v>
      </c>
      <c r="B272" s="2">
        <v>11320283</v>
      </c>
      <c r="C272" s="3" t="s">
        <v>0</v>
      </c>
      <c r="D272" s="3" t="s">
        <v>1</v>
      </c>
      <c r="E272" s="2">
        <v>2018</v>
      </c>
      <c r="F272" s="4">
        <v>43926</v>
      </c>
      <c r="G272" s="3" t="s">
        <v>108</v>
      </c>
      <c r="H272" s="4">
        <v>43927</v>
      </c>
      <c r="I272" s="4">
        <f>_xlfn.XLOOKUP(#REF!,[1]!Backup_F8_Previous_Wave[ODINO],[1]!Backup_F8_Previous_Wave[Production Date],"")</f>
      </c>
      <c r="J272" s="10">
        <f>_xlfn.XLOOKUP(#REF!,[1]!Backup_F8_Previous_Wave[ODINO],[1]!Backup_F8_Previous_Wave[Wave Date],"")</f>
      </c>
      <c r="K272" s="6">
        <f>_xlfn.XLOOKUP(#REF!,[1]!Backup_F8_Previous_Wave[ODINO],[1]!Backup_F8_Previous_Wave[Full VIN],"")</f>
      </c>
      <c r="L272" s="3" t="s">
        <v>469</v>
      </c>
      <c r="M272" s="3" t="s">
        <v>4</v>
      </c>
      <c r="N272" s="3" t="s">
        <v>1035</v>
      </c>
      <c r="O272" s="3" t="s">
        <v>151</v>
      </c>
      <c r="P272" s="6">
        <f>_xlfn.XLOOKUP(#REF!,[1]!Table2[BINNING],[1]!Table2[VFG],"")</f>
      </c>
      <c r="Q272" s="6">
        <f>IF(ISNUMBER(FIND("|",#REF!,1)),LEFT(#REF!,FIND("|",#REF!,1)-2),#REF!)</f>
      </c>
      <c r="R272" s="6">
        <f>IF(ISNUMBER(FIND("|",#REF!,1)),RIGHT(#REF!,LEN(#REF!)-FIND("|",#REF!,1)-1),"")</f>
      </c>
      <c r="S272" s="3" t="s">
        <v>7</v>
      </c>
      <c r="T272" s="3" t="s">
        <v>7</v>
      </c>
      <c r="U272" s="2">
        <v>0</v>
      </c>
      <c r="V272" s="2">
        <v>0</v>
      </c>
      <c r="W272" s="2">
        <v>49500</v>
      </c>
      <c r="X272" s="3" t="s">
        <v>18</v>
      </c>
      <c r="Y272" s="2">
        <v>0</v>
      </c>
      <c r="Z272" s="3"/>
      <c r="AA272" s="3"/>
      <c r="AB272" s="7" t="s">
        <v>1036</v>
      </c>
      <c r="AC272" s="3" t="s">
        <v>20</v>
      </c>
      <c r="AD272" s="3" t="s">
        <v>11</v>
      </c>
      <c r="AE272" s="3" t="s">
        <v>135</v>
      </c>
      <c r="AF272" s="3" t="s">
        <v>27</v>
      </c>
      <c r="AG272" s="4"/>
      <c r="AH272" s="3"/>
      <c r="AI272" s="4"/>
      <c r="AJ2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 s="8">
        <f>IF(#REF!=MAX(#REF!),"New","Old")</f>
      </c>
      <c r="AL272" s="3"/>
      <c r="AM272" s="9">
        <f>IF(OR(#REF!="",#REF!=0),"",IF(#REF!&lt;12000,"&lt;12k",IF(AND(#REF!&gt;=12000,#REF!&lt;24000),"12k to 24k",IF(AND(#REF!&gt;=24000,#REF!&lt;=36000),"24k to 36k",IF(#REF!&gt;36000,"&gt;36k","")))))</f>
      </c>
    </row>
    <row x14ac:dyDescent="0.25" r="273" customHeight="1" ht="18.75">
      <c r="A273" s="1">
        <v>1657300</v>
      </c>
      <c r="B273" s="2">
        <v>11320302</v>
      </c>
      <c r="C273" s="3" t="s">
        <v>0</v>
      </c>
      <c r="D273" s="3" t="s">
        <v>187</v>
      </c>
      <c r="E273" s="2">
        <v>2017</v>
      </c>
      <c r="F273" s="4">
        <v>43869</v>
      </c>
      <c r="G273" s="3" t="s">
        <v>2</v>
      </c>
      <c r="H273" s="4">
        <v>43927</v>
      </c>
      <c r="I273" s="4">
        <f>_xlfn.XLOOKUP(#REF!,[1]!Backup_F8_Previous_Wave[ODINO],[1]!Backup_F8_Previous_Wave[Production Date],"")</f>
      </c>
      <c r="J273" s="10">
        <f>_xlfn.XLOOKUP(#REF!,[1]!Backup_F8_Previous_Wave[ODINO],[1]!Backup_F8_Previous_Wave[Wave Date],"")</f>
      </c>
      <c r="K273" s="6">
        <f>_xlfn.XLOOKUP(#REF!,[1]!Backup_F8_Previous_Wave[ODINO],[1]!Backup_F8_Previous_Wave[Full VIN],"")</f>
      </c>
      <c r="L273" s="3" t="s">
        <v>1037</v>
      </c>
      <c r="M273" s="3" t="s">
        <v>4</v>
      </c>
      <c r="N273" s="3" t="s">
        <v>1038</v>
      </c>
      <c r="O273" s="3" t="s">
        <v>124</v>
      </c>
      <c r="P273" s="6">
        <f>_xlfn.XLOOKUP(#REF!,[1]!Table2[BINNING],[1]!Table2[VFG],"")</f>
      </c>
      <c r="Q273" s="6">
        <f>IF(ISNUMBER(FIND("|",#REF!,1)),LEFT(#REF!,FIND("|",#REF!,1)-2),#REF!)</f>
      </c>
      <c r="R273" s="6">
        <f>IF(ISNUMBER(FIND("|",#REF!,1)),RIGHT(#REF!,LEN(#REF!)-FIND("|",#REF!,1)-1),"")</f>
      </c>
      <c r="S273" s="3" t="s">
        <v>7</v>
      </c>
      <c r="T273" s="3" t="s">
        <v>7</v>
      </c>
      <c r="U273" s="2">
        <v>0</v>
      </c>
      <c r="V273" s="2">
        <v>0</v>
      </c>
      <c r="W273" s="2">
        <v>44400</v>
      </c>
      <c r="X273" s="3" t="s">
        <v>404</v>
      </c>
      <c r="Y273" s="2">
        <v>0</v>
      </c>
      <c r="Z273" s="3"/>
      <c r="AA273" s="3"/>
      <c r="AB273" s="7" t="s">
        <v>1039</v>
      </c>
      <c r="AC273" s="3" t="s">
        <v>191</v>
      </c>
      <c r="AD273" s="3" t="s">
        <v>192</v>
      </c>
      <c r="AE273" s="3" t="s">
        <v>193</v>
      </c>
      <c r="AF273" s="3" t="s">
        <v>141</v>
      </c>
      <c r="AG273" s="4"/>
      <c r="AH273" s="3"/>
      <c r="AI273" s="4"/>
      <c r="AJ2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 s="8">
        <f>IF(#REF!=MAX(#REF!),"New","Old")</f>
      </c>
      <c r="AL273" s="3"/>
      <c r="AM273" s="9">
        <f>IF(OR(#REF!="",#REF!=0),"",IF(#REF!&lt;12000,"&lt;12k",IF(AND(#REF!&gt;=12000,#REF!&lt;24000),"12k to 24k",IF(AND(#REF!&gt;=24000,#REF!&lt;=36000),"24k to 36k",IF(#REF!&gt;36000,"&gt;36k","")))))</f>
      </c>
    </row>
    <row x14ac:dyDescent="0.25" r="274" customHeight="1" ht="18.75">
      <c r="A274" s="1">
        <v>1657309</v>
      </c>
      <c r="B274" s="2">
        <v>11320308</v>
      </c>
      <c r="C274" s="3" t="s">
        <v>0</v>
      </c>
      <c r="D274" s="3" t="s">
        <v>59</v>
      </c>
      <c r="E274" s="2">
        <v>2015</v>
      </c>
      <c r="F274" s="4">
        <v>43926</v>
      </c>
      <c r="G274" s="3" t="s">
        <v>108</v>
      </c>
      <c r="H274" s="4">
        <v>43927</v>
      </c>
      <c r="I274" s="4">
        <f>_xlfn.XLOOKUP(#REF!,[1]!Backup_F8_Previous_Wave[ODINO],[1]!Backup_F8_Previous_Wave[Production Date],"")</f>
      </c>
      <c r="J274" s="10">
        <f>_xlfn.XLOOKUP(#REF!,[1]!Backup_F8_Previous_Wave[ODINO],[1]!Backup_F8_Previous_Wave[Wave Date],"")</f>
      </c>
      <c r="K274" s="6">
        <f>_xlfn.XLOOKUP(#REF!,[1]!Backup_F8_Previous_Wave[ODINO],[1]!Backup_F8_Previous_Wave[Full VIN],"")</f>
      </c>
      <c r="L274" s="3" t="s">
        <v>1040</v>
      </c>
      <c r="M274" s="3" t="s">
        <v>4</v>
      </c>
      <c r="N274" s="3" t="s">
        <v>1041</v>
      </c>
      <c r="O274" s="3" t="s">
        <v>62</v>
      </c>
      <c r="P274" s="6">
        <f>_xlfn.XLOOKUP(#REF!,[1]!Table2[BINNING],[1]!Table2[VFG],"")</f>
      </c>
      <c r="Q274" s="6">
        <f>IF(ISNUMBER(FIND("|",#REF!,1)),LEFT(#REF!,FIND("|",#REF!,1)-2),#REF!)</f>
      </c>
      <c r="R274" s="6">
        <f>IF(ISNUMBER(FIND("|",#REF!,1)),RIGHT(#REF!,LEN(#REF!)-FIND("|",#REF!,1)-1),"")</f>
      </c>
      <c r="S274" s="3" t="s">
        <v>7</v>
      </c>
      <c r="T274" s="3" t="s">
        <v>7</v>
      </c>
      <c r="U274" s="2">
        <v>0</v>
      </c>
      <c r="V274" s="2">
        <v>0</v>
      </c>
      <c r="W274" s="2">
        <v>80000</v>
      </c>
      <c r="X274" s="3" t="s">
        <v>317</v>
      </c>
      <c r="Y274" s="2"/>
      <c r="Z274" s="3"/>
      <c r="AA274" s="3"/>
      <c r="AB274" s="7" t="s">
        <v>1042</v>
      </c>
      <c r="AC274" s="3" t="s">
        <v>65</v>
      </c>
      <c r="AD274" s="3" t="s">
        <v>66</v>
      </c>
      <c r="AE274" s="3" t="s">
        <v>67</v>
      </c>
      <c r="AF274" s="3" t="s">
        <v>68</v>
      </c>
      <c r="AG274" s="4"/>
      <c r="AH274" s="3"/>
      <c r="AI274" s="4"/>
      <c r="AJ2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 s="8">
        <f>IF(#REF!=MAX(#REF!),"New","Old")</f>
      </c>
      <c r="AL274" s="3"/>
      <c r="AM274" s="9">
        <f>IF(OR(#REF!="",#REF!=0),"",IF(#REF!&lt;12000,"&lt;12k",IF(AND(#REF!&gt;=12000,#REF!&lt;24000),"12k to 24k",IF(AND(#REF!&gt;=24000,#REF!&lt;=36000),"24k to 36k",IF(#REF!&gt;36000,"&gt;36k","")))))</f>
      </c>
    </row>
    <row x14ac:dyDescent="0.25" r="275" customHeight="1" ht="18.75">
      <c r="A275" s="1">
        <v>1657311</v>
      </c>
      <c r="B275" s="2">
        <v>11320314</v>
      </c>
      <c r="C275" s="3" t="s">
        <v>0</v>
      </c>
      <c r="D275" s="3" t="s">
        <v>38</v>
      </c>
      <c r="E275" s="2">
        <v>2012</v>
      </c>
      <c r="F275" s="4">
        <v>43892</v>
      </c>
      <c r="G275" s="3" t="s">
        <v>2</v>
      </c>
      <c r="H275" s="4">
        <v>43927</v>
      </c>
      <c r="I275" s="4"/>
      <c r="J275" s="10">
        <f>_xlfn.XLOOKUP(#REF!,[1]!Backup_F8_Previous_Wave[ODINO],[1]!Backup_F8_Previous_Wave[Wave Date],"")</f>
      </c>
      <c r="K275" s="3"/>
      <c r="L275" s="3" t="s">
        <v>1043</v>
      </c>
      <c r="M275" s="3" t="s">
        <v>4</v>
      </c>
      <c r="N275" s="3" t="s">
        <v>1044</v>
      </c>
      <c r="O275" s="3" t="s">
        <v>144</v>
      </c>
      <c r="P275" s="6">
        <f>_xlfn.XLOOKUP(#REF!,[1]!Table2[BINNING],[1]!Table2[VFG],"")</f>
      </c>
      <c r="Q275" s="6">
        <f>IF(ISNUMBER(FIND("|",#REF!,1)),LEFT(#REF!,FIND("|",#REF!,1)-2),#REF!)</f>
      </c>
      <c r="R275" s="6">
        <f>IF(ISNUMBER(FIND("|",#REF!,1)),RIGHT(#REF!,LEN(#REF!)-FIND("|",#REF!,1)-1),"")</f>
      </c>
      <c r="S275" s="3" t="s">
        <v>7</v>
      </c>
      <c r="T275" s="3" t="s">
        <v>7</v>
      </c>
      <c r="U275" s="2">
        <v>0</v>
      </c>
      <c r="V275" s="2">
        <v>0</v>
      </c>
      <c r="W275" s="2">
        <v>90000</v>
      </c>
      <c r="X275" s="3" t="s">
        <v>238</v>
      </c>
      <c r="Y275" s="2"/>
      <c r="Z275" s="3"/>
      <c r="AA275" s="3"/>
      <c r="AB275" s="7" t="s">
        <v>1045</v>
      </c>
      <c r="AC275" s="3" t="s">
        <v>44</v>
      </c>
      <c r="AD275" s="3" t="s">
        <v>44</v>
      </c>
      <c r="AE275" s="3" t="s">
        <v>44</v>
      </c>
      <c r="AF275" s="3" t="s">
        <v>45</v>
      </c>
      <c r="AG275" s="4"/>
      <c r="AH275" s="3"/>
      <c r="AI275" s="4"/>
      <c r="AJ2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 s="8">
        <f>IF(#REF!=MAX(#REF!),"New","Old")</f>
      </c>
      <c r="AL275" s="3"/>
      <c r="AM275" s="9">
        <f>IF(OR(#REF!="",#REF!=0),"",IF(#REF!&lt;12000,"&lt;12k",IF(AND(#REF!&gt;=12000,#REF!&lt;24000),"12k to 24k",IF(AND(#REF!&gt;=24000,#REF!&lt;=36000),"24k to 36k",IF(#REF!&gt;36000,"&gt;36k","")))))</f>
      </c>
    </row>
    <row x14ac:dyDescent="0.25" r="276" customHeight="1" ht="18.75">
      <c r="A276" s="1">
        <v>1657475</v>
      </c>
      <c r="B276" s="2">
        <v>11320427</v>
      </c>
      <c r="C276" s="3" t="s">
        <v>0</v>
      </c>
      <c r="D276" s="3" t="s">
        <v>86</v>
      </c>
      <c r="E276" s="2">
        <v>2012</v>
      </c>
      <c r="F276" s="4">
        <v>43926</v>
      </c>
      <c r="G276" s="3" t="s">
        <v>108</v>
      </c>
      <c r="H276" s="4">
        <v>43928</v>
      </c>
      <c r="I276" s="4">
        <f>_xlfn.XLOOKUP(#REF!,[1]!Backup_F8_Previous_Wave[ODINO],[1]!Backup_F8_Previous_Wave[Production Date],"")</f>
      </c>
      <c r="J276" s="10">
        <f>_xlfn.XLOOKUP(#REF!,[1]!Backup_F8_Previous_Wave[ODINO],[1]!Backup_F8_Previous_Wave[Wave Date],"")</f>
      </c>
      <c r="K276" s="6">
        <f>_xlfn.XLOOKUP(#REF!,[1]!Backup_F8_Previous_Wave[ODINO],[1]!Backup_F8_Previous_Wave[Full VIN],"")</f>
      </c>
      <c r="L276" s="3" t="s">
        <v>1046</v>
      </c>
      <c r="M276" s="3" t="s">
        <v>4</v>
      </c>
      <c r="N276" s="3" t="s">
        <v>1047</v>
      </c>
      <c r="O276" s="3" t="s">
        <v>953</v>
      </c>
      <c r="P276" s="6">
        <f>_xlfn.XLOOKUP(#REF!,[1]!Table2[BINNING],[1]!Table2[VFG],"")</f>
      </c>
      <c r="Q276" s="6">
        <f>IF(ISNUMBER(FIND("|",#REF!,1)),LEFT(#REF!,FIND("|",#REF!,1)-2),#REF!)</f>
      </c>
      <c r="R276" s="6">
        <f>IF(ISNUMBER(FIND("|",#REF!,1)),RIGHT(#REF!,LEN(#REF!)-FIND("|",#REF!,1)-1),"")</f>
      </c>
      <c r="S276" s="3" t="s">
        <v>7</v>
      </c>
      <c r="T276" s="3" t="s">
        <v>7</v>
      </c>
      <c r="U276" s="2">
        <v>0</v>
      </c>
      <c r="V276" s="2">
        <v>0</v>
      </c>
      <c r="W276" s="2">
        <v>151000</v>
      </c>
      <c r="X276" s="3" t="s">
        <v>238</v>
      </c>
      <c r="Y276" s="2">
        <v>60</v>
      </c>
      <c r="Z276" s="3"/>
      <c r="AA276" s="3"/>
      <c r="AB276" s="7" t="s">
        <v>1048</v>
      </c>
      <c r="AC276" s="3" t="s">
        <v>602</v>
      </c>
      <c r="AD276" s="3" t="s">
        <v>93</v>
      </c>
      <c r="AE276" s="3" t="s">
        <v>603</v>
      </c>
      <c r="AF276" s="3" t="s">
        <v>27</v>
      </c>
      <c r="AG276" s="4"/>
      <c r="AH276" s="3"/>
      <c r="AI276" s="4"/>
      <c r="AJ2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 s="8">
        <f>IF(#REF!=MAX(#REF!),"New","Old")</f>
      </c>
      <c r="AL276" s="3"/>
      <c r="AM276" s="9">
        <f>IF(OR(#REF!="",#REF!=0),"",IF(#REF!&lt;12000,"&lt;12k",IF(AND(#REF!&gt;=12000,#REF!&lt;24000),"12k to 24k",IF(AND(#REF!&gt;=24000,#REF!&lt;=36000),"24k to 36k",IF(#REF!&gt;36000,"&gt;36k","")))))</f>
      </c>
    </row>
    <row x14ac:dyDescent="0.25" r="277" customHeight="1" ht="18.75">
      <c r="A277" s="1">
        <v>1657630</v>
      </c>
      <c r="B277" s="2">
        <v>11320529</v>
      </c>
      <c r="C277" s="3" t="s">
        <v>0</v>
      </c>
      <c r="D277" s="3" t="s">
        <v>187</v>
      </c>
      <c r="E277" s="2">
        <v>2019</v>
      </c>
      <c r="F277" s="4">
        <v>43800</v>
      </c>
      <c r="G277" s="3" t="s">
        <v>14</v>
      </c>
      <c r="H277" s="4">
        <v>43929</v>
      </c>
      <c r="I277" s="4"/>
      <c r="J277" s="10">
        <f>_xlfn.XLOOKUP(#REF!,[1]!Backup_F8_Previous_Wave[ODINO],[1]!Backup_F8_Previous_Wave[Wave Date],"")</f>
      </c>
      <c r="K277" s="3"/>
      <c r="L277" s="3"/>
      <c r="M277" s="3" t="s">
        <v>4</v>
      </c>
      <c r="N277" s="3" t="s">
        <v>1049</v>
      </c>
      <c r="O277" s="3" t="s">
        <v>111</v>
      </c>
      <c r="P277" s="6">
        <f>_xlfn.XLOOKUP(#REF!,[1]!Table2[BINNING],[1]!Table2[VFG],"")</f>
      </c>
      <c r="Q277" s="6">
        <f>IF(ISNUMBER(FIND("|",#REF!,1)),LEFT(#REF!,FIND("|",#REF!,1)-2),#REF!)</f>
      </c>
      <c r="R277" s="6">
        <f>IF(ISNUMBER(FIND("|",#REF!,1)),RIGHT(#REF!,LEN(#REF!)-FIND("|",#REF!,1)-1),"")</f>
      </c>
      <c r="S277" s="3" t="s">
        <v>7</v>
      </c>
      <c r="T277" s="3" t="s">
        <v>7</v>
      </c>
      <c r="U277" s="2">
        <v>0</v>
      </c>
      <c r="V277" s="2">
        <v>0</v>
      </c>
      <c r="W277" s="2">
        <v>4000</v>
      </c>
      <c r="X277" s="3" t="s">
        <v>72</v>
      </c>
      <c r="Y277" s="2"/>
      <c r="Z277" s="3"/>
      <c r="AA277" s="3"/>
      <c r="AB277" s="7" t="s">
        <v>1050</v>
      </c>
      <c r="AC277" s="3" t="s">
        <v>44</v>
      </c>
      <c r="AD277" s="3" t="s">
        <v>44</v>
      </c>
      <c r="AE277" s="3" t="s">
        <v>44</v>
      </c>
      <c r="AF277" s="3" t="s">
        <v>44</v>
      </c>
      <c r="AG277" s="4"/>
      <c r="AH277" s="3"/>
      <c r="AI277" s="4"/>
      <c r="AJ2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 s="8">
        <f>IF(#REF!=MAX(#REF!),"New","Old")</f>
      </c>
      <c r="AL277" s="3"/>
      <c r="AM277" s="9">
        <f>IF(OR(#REF!="",#REF!=0),"",IF(#REF!&lt;12000,"&lt;12k",IF(AND(#REF!&gt;=12000,#REF!&lt;24000),"12k to 24k",IF(AND(#REF!&gt;=24000,#REF!&lt;=36000),"24k to 36k",IF(#REF!&gt;36000,"&gt;36k","")))))</f>
      </c>
    </row>
    <row x14ac:dyDescent="0.25" r="278" customHeight="1" ht="18.75">
      <c r="A278" s="1">
        <v>1657690</v>
      </c>
      <c r="B278" s="2">
        <v>11320637</v>
      </c>
      <c r="C278" s="3" t="s">
        <v>0</v>
      </c>
      <c r="D278" s="3" t="s">
        <v>69</v>
      </c>
      <c r="E278" s="2">
        <v>2014</v>
      </c>
      <c r="F278" s="4">
        <v>43928</v>
      </c>
      <c r="G278" s="3" t="s">
        <v>108</v>
      </c>
      <c r="H278" s="4">
        <v>43930</v>
      </c>
      <c r="I278" s="4">
        <f>_xlfn.XLOOKUP(#REF!,[1]!Backup_F8_Previous_Wave[ODINO],[1]!Backup_F8_Previous_Wave[Production Date],"")</f>
      </c>
      <c r="J278" s="10">
        <f>_xlfn.XLOOKUP(#REF!,[1]!Backup_F8_Previous_Wave[ODINO],[1]!Backup_F8_Previous_Wave[Wave Date],"")</f>
      </c>
      <c r="K278" s="6">
        <f>_xlfn.XLOOKUP(#REF!,[1]!Backup_F8_Previous_Wave[ODINO],[1]!Backup_F8_Previous_Wave[Full VIN],"")</f>
      </c>
      <c r="L278" s="3" t="s">
        <v>1051</v>
      </c>
      <c r="M278" s="3" t="s">
        <v>4</v>
      </c>
      <c r="N278" s="3" t="s">
        <v>1052</v>
      </c>
      <c r="O278" s="3" t="s">
        <v>62</v>
      </c>
      <c r="P278" s="6">
        <f>_xlfn.XLOOKUP(#REF!,[1]!Table2[BINNING],[1]!Table2[VFG],"")</f>
      </c>
      <c r="Q278" s="6">
        <f>IF(ISNUMBER(FIND("|",#REF!,1)),LEFT(#REF!,FIND("|",#REF!,1)-2),#REF!)</f>
      </c>
      <c r="R278" s="6">
        <f>IF(ISNUMBER(FIND("|",#REF!,1)),RIGHT(#REF!,LEN(#REF!)-FIND("|",#REF!,1)-1),"")</f>
      </c>
      <c r="S278" s="3" t="s">
        <v>7</v>
      </c>
      <c r="T278" s="3" t="s">
        <v>7</v>
      </c>
      <c r="U278" s="2">
        <v>0</v>
      </c>
      <c r="V278" s="2">
        <v>0</v>
      </c>
      <c r="W278" s="2">
        <v>58000</v>
      </c>
      <c r="X278" s="3" t="s">
        <v>139</v>
      </c>
      <c r="Y278" s="2"/>
      <c r="Z278" s="3"/>
      <c r="AA278" s="3"/>
      <c r="AB278" s="7" t="s">
        <v>1053</v>
      </c>
      <c r="AC278" s="3" t="s">
        <v>395</v>
      </c>
      <c r="AD278" s="3" t="s">
        <v>75</v>
      </c>
      <c r="AE278" s="3" t="s">
        <v>76</v>
      </c>
      <c r="AF278" s="3" t="s">
        <v>77</v>
      </c>
      <c r="AG278" s="4"/>
      <c r="AH278" s="3"/>
      <c r="AI278" s="4"/>
      <c r="AJ2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 s="8">
        <f>IF(#REF!=MAX(#REF!),"New","Old")</f>
      </c>
      <c r="AL278" s="3"/>
      <c r="AM278" s="9">
        <f>IF(OR(#REF!="",#REF!=0),"",IF(#REF!&lt;12000,"&lt;12k",IF(AND(#REF!&gt;=12000,#REF!&lt;24000),"12k to 24k",IF(AND(#REF!&gt;=24000,#REF!&lt;=36000),"24k to 36k",IF(#REF!&gt;36000,"&gt;36k","")))))</f>
      </c>
    </row>
    <row x14ac:dyDescent="0.25" r="279" customHeight="1" ht="18.75">
      <c r="A279" s="1">
        <v>1657704</v>
      </c>
      <c r="B279" s="2">
        <v>11320650</v>
      </c>
      <c r="C279" s="3" t="s">
        <v>173</v>
      </c>
      <c r="D279" s="3" t="s">
        <v>504</v>
      </c>
      <c r="E279" s="2">
        <v>2013</v>
      </c>
      <c r="F279" s="4">
        <v>43925</v>
      </c>
      <c r="G279" s="3" t="s">
        <v>108</v>
      </c>
      <c r="H279" s="4">
        <v>43930</v>
      </c>
      <c r="I279" s="4">
        <f>_xlfn.XLOOKUP(#REF!,[1]!Backup_F8_Previous_Wave[ODINO],[1]!Backup_F8_Previous_Wave[Production Date],"")</f>
      </c>
      <c r="J279" s="10">
        <f>_xlfn.XLOOKUP(#REF!,[1]!Backup_F8_Previous_Wave[ODINO],[1]!Backup_F8_Previous_Wave[Wave Date],"")</f>
      </c>
      <c r="K279" s="6">
        <f>_xlfn.XLOOKUP(#REF!,[1]!Backup_F8_Previous_Wave[ODINO],[1]!Backup_F8_Previous_Wave[Full VIN],"")</f>
      </c>
      <c r="L279" s="3" t="s">
        <v>1054</v>
      </c>
      <c r="M279" s="3" t="s">
        <v>4</v>
      </c>
      <c r="N279" s="3" t="s">
        <v>1055</v>
      </c>
      <c r="O279" s="3" t="s">
        <v>62</v>
      </c>
      <c r="P279" s="6">
        <f>_xlfn.XLOOKUP(#REF!,[1]!Table2[BINNING],[1]!Table2[VFG],"")</f>
      </c>
      <c r="Q279" s="6">
        <f>IF(ISNUMBER(FIND("|",#REF!,1)),LEFT(#REF!,FIND("|",#REF!,1)-2),#REF!)</f>
      </c>
      <c r="R279" s="6">
        <f>IF(ISNUMBER(FIND("|",#REF!,1)),RIGHT(#REF!,LEN(#REF!)-FIND("|",#REF!,1)-1),"")</f>
      </c>
      <c r="S279" s="3" t="s">
        <v>7</v>
      </c>
      <c r="T279" s="3" t="s">
        <v>7</v>
      </c>
      <c r="U279" s="2">
        <v>0</v>
      </c>
      <c r="V279" s="2">
        <v>0</v>
      </c>
      <c r="W279" s="2">
        <v>120620</v>
      </c>
      <c r="X279" s="3" t="s">
        <v>282</v>
      </c>
      <c r="Y279" s="2">
        <v>0</v>
      </c>
      <c r="Z279" s="3"/>
      <c r="AA279" s="3"/>
      <c r="AB279" s="7" t="s">
        <v>1056</v>
      </c>
      <c r="AC279" s="3" t="s">
        <v>778</v>
      </c>
      <c r="AD279" s="3" t="s">
        <v>508</v>
      </c>
      <c r="AE279" s="3" t="s">
        <v>779</v>
      </c>
      <c r="AF279" s="3" t="s">
        <v>68</v>
      </c>
      <c r="AG279" s="4"/>
      <c r="AH279" s="3"/>
      <c r="AI279" s="4"/>
      <c r="AJ2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 s="8">
        <f>IF(#REF!=MAX(#REF!),"New","Old")</f>
      </c>
      <c r="AL279" s="3"/>
      <c r="AM279" s="9">
        <f>IF(OR(#REF!="",#REF!=0),"",IF(#REF!&lt;12000,"&lt;12k",IF(AND(#REF!&gt;=12000,#REF!&lt;24000),"12k to 24k",IF(AND(#REF!&gt;=24000,#REF!&lt;=36000),"24k to 36k",IF(#REF!&gt;36000,"&gt;36k","")))))</f>
      </c>
    </row>
    <row x14ac:dyDescent="0.25" r="280" customHeight="1" ht="18.75">
      <c r="A280" s="1">
        <v>1657722</v>
      </c>
      <c r="B280" s="2">
        <v>11320667</v>
      </c>
      <c r="C280" s="3" t="s">
        <v>0</v>
      </c>
      <c r="D280" s="3" t="s">
        <v>38</v>
      </c>
      <c r="E280" s="2">
        <v>2015</v>
      </c>
      <c r="F280" s="4">
        <v>43899</v>
      </c>
      <c r="G280" s="3" t="s">
        <v>2</v>
      </c>
      <c r="H280" s="4">
        <v>43930</v>
      </c>
      <c r="I280" s="4">
        <f>_xlfn.XLOOKUP(#REF!,[1]!Backup_F8_Previous_Wave[ODINO],[1]!Backup_F8_Previous_Wave[Production Date],"")</f>
      </c>
      <c r="J280" s="10">
        <f>_xlfn.XLOOKUP(#REF!,[1]!Backup_F8_Previous_Wave[ODINO],[1]!Backup_F8_Previous_Wave[Wave Date],"")</f>
      </c>
      <c r="K280" s="6">
        <f>_xlfn.XLOOKUP(#REF!,[1]!Backup_F8_Previous_Wave[ODINO],[1]!Backup_F8_Previous_Wave[Full VIN],"")</f>
      </c>
      <c r="L280" s="3" t="s">
        <v>1057</v>
      </c>
      <c r="M280" s="3" t="s">
        <v>4</v>
      </c>
      <c r="N280" s="3" t="s">
        <v>1058</v>
      </c>
      <c r="O280" s="3" t="s">
        <v>824</v>
      </c>
      <c r="P280" s="6">
        <f>_xlfn.XLOOKUP(#REF!,[1]!Table2[BINNING],[1]!Table2[VFG],"")</f>
      </c>
      <c r="Q280" s="6">
        <f>IF(ISNUMBER(FIND("|",#REF!,1)),LEFT(#REF!,FIND("|",#REF!,1)-2),#REF!)</f>
      </c>
      <c r="R280" s="6">
        <f>IF(ISNUMBER(FIND("|",#REF!,1)),RIGHT(#REF!,LEN(#REF!)-FIND("|",#REF!,1)-1),"")</f>
      </c>
      <c r="S280" s="3" t="s">
        <v>7</v>
      </c>
      <c r="T280" s="3" t="s">
        <v>7</v>
      </c>
      <c r="U280" s="2">
        <v>0</v>
      </c>
      <c r="V280" s="2">
        <v>0</v>
      </c>
      <c r="W280" s="2">
        <v>89000</v>
      </c>
      <c r="X280" s="3" t="s">
        <v>106</v>
      </c>
      <c r="Y280" s="2">
        <v>0</v>
      </c>
      <c r="Z280" s="3"/>
      <c r="AA280" s="3"/>
      <c r="AB280" s="7" t="s">
        <v>1059</v>
      </c>
      <c r="AC280" s="3" t="s">
        <v>826</v>
      </c>
      <c r="AD280" s="3" t="s">
        <v>147</v>
      </c>
      <c r="AE280" s="3" t="s">
        <v>148</v>
      </c>
      <c r="AF280" s="3" t="s">
        <v>45</v>
      </c>
      <c r="AG280" s="4"/>
      <c r="AH280" s="3"/>
      <c r="AI280" s="4"/>
      <c r="AJ2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 s="8">
        <f>IF(#REF!=MAX(#REF!),"New","Old")</f>
      </c>
      <c r="AL280" s="3"/>
      <c r="AM280" s="9">
        <f>IF(OR(#REF!="",#REF!=0),"",IF(#REF!&lt;12000,"&lt;12k",IF(AND(#REF!&gt;=12000,#REF!&lt;24000),"12k to 24k",IF(AND(#REF!&gt;=24000,#REF!&lt;=36000),"24k to 36k",IF(#REF!&gt;36000,"&gt;36k","")))))</f>
      </c>
    </row>
    <row x14ac:dyDescent="0.25" r="281" customHeight="1" ht="18.75">
      <c r="A281" s="1">
        <v>1657770</v>
      </c>
      <c r="B281" s="2">
        <v>11320699</v>
      </c>
      <c r="C281" s="3" t="s">
        <v>173</v>
      </c>
      <c r="D281" s="3" t="s">
        <v>1060</v>
      </c>
      <c r="E281" s="2">
        <v>2020</v>
      </c>
      <c r="F281" s="4">
        <v>43922</v>
      </c>
      <c r="G281" s="3" t="s">
        <v>108</v>
      </c>
      <c r="H281" s="4">
        <v>43930</v>
      </c>
      <c r="I281" s="4">
        <f>_xlfn.XLOOKUP(#REF!,[1]!Backup_F8_Previous_Wave[ODINO],[1]!Backup_F8_Previous_Wave[Production Date],"")</f>
      </c>
      <c r="J281" s="10">
        <f>_xlfn.XLOOKUP(#REF!,[1]!Backup_F8_Previous_Wave[ODINO],[1]!Backup_F8_Previous_Wave[Wave Date],"")</f>
      </c>
      <c r="K281" s="6">
        <f>_xlfn.XLOOKUP(#REF!,[1]!Backup_F8_Previous_Wave[ODINO],[1]!Backup_F8_Previous_Wave[Full VIN],"")</f>
      </c>
      <c r="L281" s="3" t="s">
        <v>1061</v>
      </c>
      <c r="M281" s="3" t="s">
        <v>4</v>
      </c>
      <c r="N281" s="3" t="s">
        <v>1062</v>
      </c>
      <c r="O281" s="3" t="s">
        <v>1063</v>
      </c>
      <c r="P281" s="6">
        <f>_xlfn.XLOOKUP(#REF!,[1]!Table2[BINNING],[1]!Table2[VFG],"")</f>
      </c>
      <c r="Q281" s="6">
        <f>IF(ISNUMBER(FIND("|",#REF!,1)),LEFT(#REF!,FIND("|",#REF!,1)-2),#REF!)</f>
      </c>
      <c r="R281" s="6">
        <f>IF(ISNUMBER(FIND("|",#REF!,1)),RIGHT(#REF!,LEN(#REF!)-FIND("|",#REF!,1)-1),"")</f>
      </c>
      <c r="S281" s="3" t="s">
        <v>7</v>
      </c>
      <c r="T281" s="3" t="s">
        <v>7</v>
      </c>
      <c r="U281" s="2">
        <v>0</v>
      </c>
      <c r="V281" s="2">
        <v>0</v>
      </c>
      <c r="W281" s="2">
        <v>4000</v>
      </c>
      <c r="X281" s="3" t="s">
        <v>139</v>
      </c>
      <c r="Y281" s="2"/>
      <c r="Z281" s="3"/>
      <c r="AA281" s="3"/>
      <c r="AB281" s="7" t="s">
        <v>1064</v>
      </c>
      <c r="AC281" s="3" t="s">
        <v>977</v>
      </c>
      <c r="AD281" s="3" t="s">
        <v>978</v>
      </c>
      <c r="AE281" s="3" t="s">
        <v>979</v>
      </c>
      <c r="AF281" s="3" t="s">
        <v>95</v>
      </c>
      <c r="AG281" s="4"/>
      <c r="AH281" s="3"/>
      <c r="AI281" s="4"/>
      <c r="AJ2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 s="8">
        <f>IF(#REF!=MAX(#REF!),"New","Old")</f>
      </c>
      <c r="AL281" s="3"/>
      <c r="AM281" s="9">
        <f>IF(OR(#REF!="",#REF!=0),"",IF(#REF!&lt;12000,"&lt;12k",IF(AND(#REF!&gt;=12000,#REF!&lt;24000),"12k to 24k",IF(AND(#REF!&gt;=24000,#REF!&lt;=36000),"24k to 36k",IF(#REF!&gt;36000,"&gt;36k","")))))</f>
      </c>
    </row>
    <row x14ac:dyDescent="0.25" r="282" customHeight="1" ht="18.75">
      <c r="A282" s="1">
        <v>1657776</v>
      </c>
      <c r="B282" s="2">
        <v>11320703</v>
      </c>
      <c r="C282" s="3" t="s">
        <v>0</v>
      </c>
      <c r="D282" s="3" t="s">
        <v>181</v>
      </c>
      <c r="E282" s="2">
        <v>2015</v>
      </c>
      <c r="F282" s="4">
        <v>43908</v>
      </c>
      <c r="G282" s="3" t="s">
        <v>2</v>
      </c>
      <c r="H282" s="4">
        <v>43930</v>
      </c>
      <c r="I282" s="4"/>
      <c r="J282" s="10">
        <f>_xlfn.XLOOKUP(#REF!,[1]!Backup_F8_Previous_Wave[ODINO],[1]!Backup_F8_Previous_Wave[Wave Date],"")</f>
      </c>
      <c r="K282" s="3"/>
      <c r="L282" s="3" t="s">
        <v>1065</v>
      </c>
      <c r="M282" s="3" t="s">
        <v>4</v>
      </c>
      <c r="N282" s="3" t="s">
        <v>1066</v>
      </c>
      <c r="O282" s="3" t="s">
        <v>62</v>
      </c>
      <c r="P282" s="6">
        <f>_xlfn.XLOOKUP(#REF!,[1]!Table2[BINNING],[1]!Table2[VFG],"")</f>
      </c>
      <c r="Q282" s="6">
        <f>IF(ISNUMBER(FIND("|",#REF!,1)),LEFT(#REF!,FIND("|",#REF!,1)-2),#REF!)</f>
      </c>
      <c r="R282" s="6">
        <f>IF(ISNUMBER(FIND("|",#REF!,1)),RIGHT(#REF!,LEN(#REF!)-FIND("|",#REF!,1)-1),"")</f>
      </c>
      <c r="S282" s="3" t="s">
        <v>7</v>
      </c>
      <c r="T282" s="3" t="s">
        <v>7</v>
      </c>
      <c r="U282" s="2">
        <v>0</v>
      </c>
      <c r="V282" s="2">
        <v>0</v>
      </c>
      <c r="W282" s="2"/>
      <c r="X282" s="3" t="s">
        <v>106</v>
      </c>
      <c r="Y282" s="2">
        <v>55</v>
      </c>
      <c r="Z282" s="3"/>
      <c r="AA282" s="3"/>
      <c r="AB282" s="7" t="s">
        <v>1067</v>
      </c>
      <c r="AC282" s="3" t="s">
        <v>44</v>
      </c>
      <c r="AD282" s="3" t="s">
        <v>44</v>
      </c>
      <c r="AE282" s="3" t="s">
        <v>44</v>
      </c>
      <c r="AF282" s="3" t="s">
        <v>198</v>
      </c>
      <c r="AG282" s="4"/>
      <c r="AH282" s="3"/>
      <c r="AI282" s="4"/>
      <c r="AJ2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 s="8">
        <f>IF(#REF!=MAX(#REF!),"New","Old")</f>
      </c>
      <c r="AL282" s="3"/>
      <c r="AM282" s="9">
        <f>IF(OR(#REF!="",#REF!=0),"",IF(#REF!&lt;12000,"&lt;12k",IF(AND(#REF!&gt;=12000,#REF!&lt;24000),"12k to 24k",IF(AND(#REF!&gt;=24000,#REF!&lt;=36000),"24k to 36k",IF(#REF!&gt;36000,"&gt;36k","")))))</f>
      </c>
    </row>
    <row x14ac:dyDescent="0.25" r="283" customHeight="1" ht="18.75">
      <c r="A283" s="1">
        <v>1657840</v>
      </c>
      <c r="B283" s="2">
        <v>11320745</v>
      </c>
      <c r="C283" s="3" t="s">
        <v>173</v>
      </c>
      <c r="D283" s="3" t="s">
        <v>504</v>
      </c>
      <c r="E283" s="2">
        <v>2011</v>
      </c>
      <c r="F283" s="4">
        <v>43921</v>
      </c>
      <c r="G283" s="3" t="s">
        <v>2</v>
      </c>
      <c r="H283" s="4">
        <v>43931</v>
      </c>
      <c r="I283" s="4">
        <f>_xlfn.XLOOKUP(#REF!,[1]!Backup_F8_Previous_Wave[ODINO],[1]!Backup_F8_Previous_Wave[Production Date],"")</f>
      </c>
      <c r="J283" s="10">
        <f>_xlfn.XLOOKUP(#REF!,[1]!Backup_F8_Previous_Wave[ODINO],[1]!Backup_F8_Previous_Wave[Wave Date],"")</f>
      </c>
      <c r="K283" s="6">
        <f>_xlfn.XLOOKUP(#REF!,[1]!Backup_F8_Previous_Wave[ODINO],[1]!Backup_F8_Previous_Wave[Full VIN],"")</f>
      </c>
      <c r="L283" s="3" t="s">
        <v>1068</v>
      </c>
      <c r="M283" s="3" t="s">
        <v>4</v>
      </c>
      <c r="N283" s="3" t="s">
        <v>1069</v>
      </c>
      <c r="O283" s="3" t="s">
        <v>31</v>
      </c>
      <c r="P283" s="6">
        <f>_xlfn.XLOOKUP(#REF!,[1]!Table2[BINNING],[1]!Table2[VFG],"")</f>
      </c>
      <c r="Q283" s="6">
        <f>IF(ISNUMBER(FIND("|",#REF!,1)),LEFT(#REF!,FIND("|",#REF!,1)-2),#REF!)</f>
      </c>
      <c r="R283" s="6">
        <f>IF(ISNUMBER(FIND("|",#REF!,1)),RIGHT(#REF!,LEN(#REF!)-FIND("|",#REF!,1)-1),"")</f>
      </c>
      <c r="S283" s="3" t="s">
        <v>7</v>
      </c>
      <c r="T283" s="3" t="s">
        <v>7</v>
      </c>
      <c r="U283" s="2">
        <v>0</v>
      </c>
      <c r="V283" s="2">
        <v>0</v>
      </c>
      <c r="W283" s="2">
        <v>28000</v>
      </c>
      <c r="X283" s="3" t="s">
        <v>100</v>
      </c>
      <c r="Y283" s="2">
        <v>1</v>
      </c>
      <c r="Z283" s="3"/>
      <c r="AA283" s="3"/>
      <c r="AB283" s="7" t="s">
        <v>1070</v>
      </c>
      <c r="AC283" s="3" t="s">
        <v>83</v>
      </c>
      <c r="AD283" s="3" t="s">
        <v>508</v>
      </c>
      <c r="AE283" s="3" t="s">
        <v>509</v>
      </c>
      <c r="AF283" s="3" t="s">
        <v>68</v>
      </c>
      <c r="AG283" s="4"/>
      <c r="AH283" s="3"/>
      <c r="AI283" s="4"/>
      <c r="AJ2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 s="8">
        <f>IF(#REF!=MAX(#REF!),"New","Old")</f>
      </c>
      <c r="AL283" s="3"/>
      <c r="AM283" s="9">
        <f>IF(OR(#REF!="",#REF!=0),"",IF(#REF!&lt;12000,"&lt;12k",IF(AND(#REF!&gt;=12000,#REF!&lt;24000),"12k to 24k",IF(AND(#REF!&gt;=24000,#REF!&lt;=36000),"24k to 36k",IF(#REF!&gt;36000,"&gt;36k","")))))</f>
      </c>
    </row>
    <row x14ac:dyDescent="0.25" r="284" customHeight="1" ht="18.75">
      <c r="A284" s="1">
        <v>1658030</v>
      </c>
      <c r="B284" s="2">
        <v>11320883</v>
      </c>
      <c r="C284" s="3" t="s">
        <v>0</v>
      </c>
      <c r="D284" s="3" t="s">
        <v>485</v>
      </c>
      <c r="E284" s="2">
        <v>2017</v>
      </c>
      <c r="F284" s="4">
        <v>43923</v>
      </c>
      <c r="G284" s="3" t="s">
        <v>108</v>
      </c>
      <c r="H284" s="4">
        <v>43933</v>
      </c>
      <c r="I284" s="4">
        <f>_xlfn.XLOOKUP(#REF!,[1]!Backup_F8_Previous_Wave[ODINO],[1]!Backup_F8_Previous_Wave[Production Date],"")</f>
      </c>
      <c r="J284" s="10">
        <f>_xlfn.XLOOKUP(#REF!,[1]!Backup_F8_Previous_Wave[ODINO],[1]!Backup_F8_Previous_Wave[Wave Date],"")</f>
      </c>
      <c r="K284" s="6">
        <f>_xlfn.XLOOKUP(#REF!,[1]!Backup_F8_Previous_Wave[ODINO],[1]!Backup_F8_Previous_Wave[Full VIN],"")</f>
      </c>
      <c r="L284" s="3" t="s">
        <v>800</v>
      </c>
      <c r="M284" s="3" t="s">
        <v>4</v>
      </c>
      <c r="N284" s="3" t="s">
        <v>1071</v>
      </c>
      <c r="O284" s="3" t="s">
        <v>31</v>
      </c>
      <c r="P284" s="6">
        <f>_xlfn.XLOOKUP(#REF!,[1]!Table2[BINNING],[1]!Table2[VFG],"")</f>
      </c>
      <c r="Q284" s="6">
        <f>IF(ISNUMBER(FIND("|",#REF!,1)),LEFT(#REF!,FIND("|",#REF!,1)-2),#REF!)</f>
      </c>
      <c r="R284" s="6">
        <f>IF(ISNUMBER(FIND("|",#REF!,1)),RIGHT(#REF!,LEN(#REF!)-FIND("|",#REF!,1)-1),"")</f>
      </c>
      <c r="S284" s="3" t="s">
        <v>7</v>
      </c>
      <c r="T284" s="3" t="s">
        <v>7</v>
      </c>
      <c r="U284" s="2">
        <v>0</v>
      </c>
      <c r="V284" s="2">
        <v>0</v>
      </c>
      <c r="W284" s="2">
        <v>37000</v>
      </c>
      <c r="X284" s="3" t="s">
        <v>802</v>
      </c>
      <c r="Y284" s="2">
        <v>30</v>
      </c>
      <c r="Z284" s="3"/>
      <c r="AA284" s="3"/>
      <c r="AB284" s="7" t="s">
        <v>1072</v>
      </c>
      <c r="AC284" s="3" t="s">
        <v>489</v>
      </c>
      <c r="AD284" s="3" t="s">
        <v>490</v>
      </c>
      <c r="AE284" s="3" t="s">
        <v>491</v>
      </c>
      <c r="AF284" s="3" t="s">
        <v>211</v>
      </c>
      <c r="AG284" s="4"/>
      <c r="AH284" s="3"/>
      <c r="AI284" s="4"/>
      <c r="AJ2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 s="8">
        <f>IF(#REF!=MAX(#REF!),"New","Old")</f>
      </c>
      <c r="AL284" s="3"/>
      <c r="AM284" s="9">
        <f>IF(OR(#REF!="",#REF!=0),"",IF(#REF!&lt;12000,"&lt;12k",IF(AND(#REF!&gt;=12000,#REF!&lt;24000),"12k to 24k",IF(AND(#REF!&gt;=24000,#REF!&lt;=36000),"24k to 36k",IF(#REF!&gt;36000,"&gt;36k","")))))</f>
      </c>
    </row>
    <row x14ac:dyDescent="0.25" r="285" customHeight="1" ht="18.75">
      <c r="A285" s="1">
        <v>1658109</v>
      </c>
      <c r="B285" s="2">
        <v>11320929</v>
      </c>
      <c r="C285" s="3" t="s">
        <v>0</v>
      </c>
      <c r="D285" s="3" t="s">
        <v>1</v>
      </c>
      <c r="E285" s="2">
        <v>2016</v>
      </c>
      <c r="F285" s="4">
        <v>43865</v>
      </c>
      <c r="G285" s="3" t="s">
        <v>2</v>
      </c>
      <c r="H285" s="4">
        <v>43933</v>
      </c>
      <c r="I285" s="4">
        <f>_xlfn.XLOOKUP(#REF!,[1]!Backup_F8_Previous_Wave[ODINO],[1]!Backup_F8_Previous_Wave[Production Date],"")</f>
      </c>
      <c r="J285" s="10">
        <f>_xlfn.XLOOKUP(#REF!,[1]!Backup_F8_Previous_Wave[ODINO],[1]!Backup_F8_Previous_Wave[Wave Date],"")</f>
      </c>
      <c r="K285" s="6">
        <f>_xlfn.XLOOKUP(#REF!,[1]!Backup_F8_Previous_Wave[ODINO],[1]!Backup_F8_Previous_Wave[Full VIN],"")</f>
      </c>
      <c r="L285" s="3" t="s">
        <v>1073</v>
      </c>
      <c r="M285" s="3" t="s">
        <v>4</v>
      </c>
      <c r="N285" s="3" t="s">
        <v>1074</v>
      </c>
      <c r="O285" s="3" t="s">
        <v>49</v>
      </c>
      <c r="P285" s="6">
        <f>_xlfn.XLOOKUP(#REF!,[1]!Table2[BINNING],[1]!Table2[VFG],"")</f>
      </c>
      <c r="Q285" s="6">
        <f>IF(ISNUMBER(FIND("|",#REF!,1)),LEFT(#REF!,FIND("|",#REF!,1)-2),#REF!)</f>
      </c>
      <c r="R285" s="6">
        <f>IF(ISNUMBER(FIND("|",#REF!,1)),RIGHT(#REF!,LEN(#REF!)-FIND("|",#REF!,1)-1),"")</f>
      </c>
      <c r="S285" s="3" t="s">
        <v>7</v>
      </c>
      <c r="T285" s="3" t="s">
        <v>7</v>
      </c>
      <c r="U285" s="2">
        <v>0</v>
      </c>
      <c r="V285" s="2">
        <v>0</v>
      </c>
      <c r="W285" s="2">
        <v>75000</v>
      </c>
      <c r="X285" s="3" t="s">
        <v>90</v>
      </c>
      <c r="Y285" s="2"/>
      <c r="Z285" s="3"/>
      <c r="AA285" s="3"/>
      <c r="AB285" s="7" t="s">
        <v>1075</v>
      </c>
      <c r="AC285" s="3" t="s">
        <v>20</v>
      </c>
      <c r="AD285" s="3" t="s">
        <v>11</v>
      </c>
      <c r="AE285" s="3" t="s">
        <v>21</v>
      </c>
      <c r="AF285" s="3" t="s">
        <v>13</v>
      </c>
      <c r="AG285" s="4"/>
      <c r="AH285" s="3"/>
      <c r="AI285" s="4"/>
      <c r="AJ2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 s="8">
        <f>IF(#REF!=MAX(#REF!),"New","Old")</f>
      </c>
      <c r="AL285" s="3"/>
      <c r="AM285" s="9">
        <f>IF(OR(#REF!="",#REF!=0),"",IF(#REF!&lt;12000,"&lt;12k",IF(AND(#REF!&gt;=12000,#REF!&lt;24000),"12k to 24k",IF(AND(#REF!&gt;=24000,#REF!&lt;=36000),"24k to 36k",IF(#REF!&gt;36000,"&gt;36k","")))))</f>
      </c>
    </row>
    <row x14ac:dyDescent="0.25" r="286" customHeight="1" ht="18.75">
      <c r="A286" s="1">
        <v>1658123</v>
      </c>
      <c r="B286" s="2">
        <v>11320939</v>
      </c>
      <c r="C286" s="3" t="s">
        <v>0</v>
      </c>
      <c r="D286" s="3" t="s">
        <v>59</v>
      </c>
      <c r="E286" s="2">
        <v>2014</v>
      </c>
      <c r="F286" s="4">
        <v>43933</v>
      </c>
      <c r="G286" s="3" t="s">
        <v>108</v>
      </c>
      <c r="H286" s="4">
        <v>43934</v>
      </c>
      <c r="I286" s="4">
        <f>_xlfn.XLOOKUP(#REF!,[1]!Backup_F8_Previous_Wave[ODINO],[1]!Backup_F8_Previous_Wave[Production Date],"")</f>
      </c>
      <c r="J286" s="10">
        <f>_xlfn.XLOOKUP(#REF!,[1]!Backup_F8_Previous_Wave[ODINO],[1]!Backup_F8_Previous_Wave[Wave Date],"")</f>
      </c>
      <c r="K286" s="6">
        <f>_xlfn.XLOOKUP(#REF!,[1]!Backup_F8_Previous_Wave[ODINO],[1]!Backup_F8_Previous_Wave[Full VIN],"")</f>
      </c>
      <c r="L286" s="3" t="s">
        <v>1076</v>
      </c>
      <c r="M286" s="3" t="s">
        <v>4</v>
      </c>
      <c r="N286" s="3" t="s">
        <v>1077</v>
      </c>
      <c r="O286" s="3" t="s">
        <v>31</v>
      </c>
      <c r="P286" s="6">
        <f>_xlfn.XLOOKUP(#REF!,[1]!Table2[BINNING],[1]!Table2[VFG],"")</f>
      </c>
      <c r="Q286" s="6">
        <f>IF(ISNUMBER(FIND("|",#REF!,1)),LEFT(#REF!,FIND("|",#REF!,1)-2),#REF!)</f>
      </c>
      <c r="R286" s="6">
        <f>IF(ISNUMBER(FIND("|",#REF!,1)),RIGHT(#REF!,LEN(#REF!)-FIND("|",#REF!,1)-1),"")</f>
      </c>
      <c r="S286" s="3" t="s">
        <v>7</v>
      </c>
      <c r="T286" s="3" t="s">
        <v>7</v>
      </c>
      <c r="U286" s="2">
        <v>0</v>
      </c>
      <c r="V286" s="2">
        <v>0</v>
      </c>
      <c r="W286" s="2">
        <v>29000</v>
      </c>
      <c r="X286" s="3" t="s">
        <v>139</v>
      </c>
      <c r="Y286" s="2">
        <v>20</v>
      </c>
      <c r="Z286" s="3"/>
      <c r="AA286" s="3"/>
      <c r="AB286" s="7" t="s">
        <v>1078</v>
      </c>
      <c r="AC286" s="3" t="s">
        <v>65</v>
      </c>
      <c r="AD286" s="3" t="s">
        <v>66</v>
      </c>
      <c r="AE286" s="3" t="s">
        <v>67</v>
      </c>
      <c r="AF286" s="3" t="s">
        <v>68</v>
      </c>
      <c r="AG286" s="4"/>
      <c r="AH286" s="3"/>
      <c r="AI286" s="4"/>
      <c r="AJ2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 s="8">
        <f>IF(#REF!=MAX(#REF!),"New","Old")</f>
      </c>
      <c r="AL286" s="3"/>
      <c r="AM286" s="9">
        <f>IF(OR(#REF!="",#REF!=0),"",IF(#REF!&lt;12000,"&lt;12k",IF(AND(#REF!&gt;=12000,#REF!&lt;24000),"12k to 24k",IF(AND(#REF!&gt;=24000,#REF!&lt;=36000),"24k to 36k",IF(#REF!&gt;36000,"&gt;36k","")))))</f>
      </c>
    </row>
    <row x14ac:dyDescent="0.25" r="287" customHeight="1" ht="18.75">
      <c r="A287" s="1">
        <v>1658371</v>
      </c>
      <c r="B287" s="2">
        <v>11321122</v>
      </c>
      <c r="C287" s="3" t="s">
        <v>0</v>
      </c>
      <c r="D287" s="3" t="s">
        <v>485</v>
      </c>
      <c r="E287" s="2">
        <v>2017</v>
      </c>
      <c r="F287" s="4">
        <v>43918</v>
      </c>
      <c r="G287" s="3" t="s">
        <v>2</v>
      </c>
      <c r="H287" s="4">
        <v>43935</v>
      </c>
      <c r="I287" s="4">
        <f>_xlfn.XLOOKUP(#REF!,[1]!Backup_F8_Previous_Wave[ODINO],[1]!Backup_F8_Previous_Wave[Production Date],"")</f>
      </c>
      <c r="J287" s="10">
        <f>_xlfn.XLOOKUP(#REF!,[1]!Backup_F8_Previous_Wave[ODINO],[1]!Backup_F8_Previous_Wave[Wave Date],"")</f>
      </c>
      <c r="K287" s="6">
        <f>_xlfn.XLOOKUP(#REF!,[1]!Backup_F8_Previous_Wave[ODINO],[1]!Backup_F8_Previous_Wave[Full VIN],"")</f>
      </c>
      <c r="L287" s="3" t="s">
        <v>1079</v>
      </c>
      <c r="M287" s="3" t="s">
        <v>4</v>
      </c>
      <c r="N287" s="3" t="s">
        <v>1080</v>
      </c>
      <c r="O287" s="3" t="s">
        <v>31</v>
      </c>
      <c r="P287" s="6">
        <f>_xlfn.XLOOKUP(#REF!,[1]!Table2[BINNING],[1]!Table2[VFG],"")</f>
      </c>
      <c r="Q287" s="6">
        <f>IF(ISNUMBER(FIND("|",#REF!,1)),LEFT(#REF!,FIND("|",#REF!,1)-2),#REF!)</f>
      </c>
      <c r="R287" s="6">
        <f>IF(ISNUMBER(FIND("|",#REF!,1)),RIGHT(#REF!,LEN(#REF!)-FIND("|",#REF!,1)-1),"")</f>
      </c>
      <c r="S287" s="3" t="s">
        <v>7</v>
      </c>
      <c r="T287" s="3" t="s">
        <v>7</v>
      </c>
      <c r="U287" s="2">
        <v>0</v>
      </c>
      <c r="V287" s="2">
        <v>0</v>
      </c>
      <c r="W287" s="2">
        <v>59500</v>
      </c>
      <c r="X287" s="3" t="s">
        <v>166</v>
      </c>
      <c r="Y287" s="2">
        <v>70</v>
      </c>
      <c r="Z287" s="3"/>
      <c r="AA287" s="3"/>
      <c r="AB287" s="7" t="s">
        <v>1081</v>
      </c>
      <c r="AC287" s="3" t="s">
        <v>489</v>
      </c>
      <c r="AD287" s="3" t="s">
        <v>490</v>
      </c>
      <c r="AE287" s="3" t="s">
        <v>491</v>
      </c>
      <c r="AF287" s="3" t="s">
        <v>211</v>
      </c>
      <c r="AG287" s="4"/>
      <c r="AH287" s="3"/>
      <c r="AI287" s="4"/>
      <c r="AJ2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 s="8">
        <f>IF(#REF!=MAX(#REF!),"New","Old")</f>
      </c>
      <c r="AL287" s="3"/>
      <c r="AM287" s="9">
        <f>IF(OR(#REF!="",#REF!=0),"",IF(#REF!&lt;12000,"&lt;12k",IF(AND(#REF!&gt;=12000,#REF!&lt;24000),"12k to 24k",IF(AND(#REF!&gt;=24000,#REF!&lt;=36000),"24k to 36k",IF(#REF!&gt;36000,"&gt;36k","")))))</f>
      </c>
    </row>
    <row x14ac:dyDescent="0.25" r="288" customHeight="1" ht="18.75">
      <c r="A288" s="1">
        <v>1658444</v>
      </c>
      <c r="B288" s="2">
        <v>11321169</v>
      </c>
      <c r="C288" s="3" t="s">
        <v>0</v>
      </c>
      <c r="D288" s="3" t="s">
        <v>1</v>
      </c>
      <c r="E288" s="2">
        <v>2014</v>
      </c>
      <c r="F288" s="4">
        <v>43872</v>
      </c>
      <c r="G288" s="3" t="s">
        <v>2</v>
      </c>
      <c r="H288" s="4">
        <v>43936</v>
      </c>
      <c r="I288" s="4">
        <f>_xlfn.XLOOKUP(#REF!,[1]!Backup_F8_Previous_Wave[ODINO],[1]!Backup_F8_Previous_Wave[Production Date],"")</f>
      </c>
      <c r="J288" s="10">
        <f>_xlfn.XLOOKUP(#REF!,[1]!Backup_F8_Previous_Wave[ODINO],[1]!Backup_F8_Previous_Wave[Wave Date],"")</f>
      </c>
      <c r="K288" s="6">
        <f>_xlfn.XLOOKUP(#REF!,[1]!Backup_F8_Previous_Wave[ODINO],[1]!Backup_F8_Previous_Wave[Full VIN],"")</f>
      </c>
      <c r="L288" s="3" t="s">
        <v>1082</v>
      </c>
      <c r="M288" s="3" t="s">
        <v>4</v>
      </c>
      <c r="N288" s="3" t="s">
        <v>1083</v>
      </c>
      <c r="O288" s="3" t="s">
        <v>57</v>
      </c>
      <c r="P288" s="6">
        <f>_xlfn.XLOOKUP(#REF!,[1]!Table2[BINNING],[1]!Table2[VFG],"")</f>
      </c>
      <c r="Q288" s="6">
        <f>IF(ISNUMBER(FIND("|",#REF!,1)),LEFT(#REF!,FIND("|",#REF!,1)-2),#REF!)</f>
      </c>
      <c r="R288" s="6">
        <f>IF(ISNUMBER(FIND("|",#REF!,1)),RIGHT(#REF!,LEN(#REF!)-FIND("|",#REF!,1)-1),"")</f>
      </c>
      <c r="S288" s="3" t="s">
        <v>7</v>
      </c>
      <c r="T288" s="3" t="s">
        <v>7</v>
      </c>
      <c r="U288" s="2">
        <v>0</v>
      </c>
      <c r="V288" s="2">
        <v>0</v>
      </c>
      <c r="W288" s="2">
        <v>80</v>
      </c>
      <c r="X288" s="3" t="s">
        <v>798</v>
      </c>
      <c r="Y288" s="2">
        <v>65</v>
      </c>
      <c r="Z288" s="3"/>
      <c r="AA288" s="3"/>
      <c r="AB288" s="7" t="s">
        <v>1084</v>
      </c>
      <c r="AC288" s="3" t="s">
        <v>10</v>
      </c>
      <c r="AD288" s="3" t="s">
        <v>11</v>
      </c>
      <c r="AE288" s="3" t="s">
        <v>12</v>
      </c>
      <c r="AF288" s="3" t="s">
        <v>13</v>
      </c>
      <c r="AG288" s="4"/>
      <c r="AH288" s="3"/>
      <c r="AI288" s="4"/>
      <c r="AJ2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 s="8">
        <f>IF(#REF!=MAX(#REF!),"New","Old")</f>
      </c>
      <c r="AL288" s="3"/>
      <c r="AM288" s="9">
        <f>IF(OR(#REF!="",#REF!=0),"",IF(#REF!&lt;12000,"&lt;12k",IF(AND(#REF!&gt;=12000,#REF!&lt;24000),"12k to 24k",IF(AND(#REF!&gt;=24000,#REF!&lt;=36000),"24k to 36k",IF(#REF!&gt;36000,"&gt;36k","")))))</f>
      </c>
    </row>
    <row x14ac:dyDescent="0.25" r="289" customHeight="1" ht="18.75">
      <c r="A289" s="1">
        <v>1658607</v>
      </c>
      <c r="B289" s="2">
        <v>11321281</v>
      </c>
      <c r="C289" s="3" t="s">
        <v>0</v>
      </c>
      <c r="D289" s="3" t="s">
        <v>59</v>
      </c>
      <c r="E289" s="2">
        <v>2013</v>
      </c>
      <c r="F289" s="4">
        <v>43931</v>
      </c>
      <c r="G289" s="3" t="s">
        <v>108</v>
      </c>
      <c r="H289" s="4">
        <v>43937</v>
      </c>
      <c r="I289" s="4">
        <f>_xlfn.XLOOKUP(#REF!,[1]!Backup_F8_Previous_Wave[ODINO],[1]!Backup_F8_Previous_Wave[Production Date],"")</f>
      </c>
      <c r="J289" s="10">
        <f>_xlfn.XLOOKUP(#REF!,[1]!Backup_F8_Previous_Wave[ODINO],[1]!Backup_F8_Previous_Wave[Wave Date],"")</f>
      </c>
      <c r="K289" s="6">
        <f>_xlfn.XLOOKUP(#REF!,[1]!Backup_F8_Previous_Wave[ODINO],[1]!Backup_F8_Previous_Wave[Full VIN],"")</f>
      </c>
      <c r="L289" s="3" t="s">
        <v>1085</v>
      </c>
      <c r="M289" s="3" t="s">
        <v>4</v>
      </c>
      <c r="N289" s="3" t="s">
        <v>1086</v>
      </c>
      <c r="O289" s="3" t="s">
        <v>31</v>
      </c>
      <c r="P289" s="6">
        <f>_xlfn.XLOOKUP(#REF!,[1]!Table2[BINNING],[1]!Table2[VFG],"")</f>
      </c>
      <c r="Q289" s="6">
        <f>IF(ISNUMBER(FIND("|",#REF!,1)),LEFT(#REF!,FIND("|",#REF!,1)-2),#REF!)</f>
      </c>
      <c r="R289" s="6">
        <f>IF(ISNUMBER(FIND("|",#REF!,1)),RIGHT(#REF!,LEN(#REF!)-FIND("|",#REF!,1)-1),"")</f>
      </c>
      <c r="S289" s="3" t="s">
        <v>7</v>
      </c>
      <c r="T289" s="3" t="s">
        <v>7</v>
      </c>
      <c r="U289" s="2">
        <v>0</v>
      </c>
      <c r="V289" s="2">
        <v>0</v>
      </c>
      <c r="W289" s="2">
        <v>55000</v>
      </c>
      <c r="X289" s="3" t="s">
        <v>1087</v>
      </c>
      <c r="Y289" s="2">
        <v>10</v>
      </c>
      <c r="Z289" s="3"/>
      <c r="AA289" s="3"/>
      <c r="AB289" s="7" t="s">
        <v>1088</v>
      </c>
      <c r="AC289" s="3" t="s">
        <v>65</v>
      </c>
      <c r="AD289" s="3" t="s">
        <v>66</v>
      </c>
      <c r="AE289" s="3" t="s">
        <v>67</v>
      </c>
      <c r="AF289" s="3" t="s">
        <v>68</v>
      </c>
      <c r="AG289" s="4"/>
      <c r="AH289" s="3"/>
      <c r="AI289" s="4"/>
      <c r="AJ2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 s="8">
        <f>IF(#REF!=MAX(#REF!),"New","Old")</f>
      </c>
      <c r="AL289" s="3"/>
      <c r="AM289" s="9">
        <f>IF(OR(#REF!="",#REF!=0),"",IF(#REF!&lt;12000,"&lt;12k",IF(AND(#REF!&gt;=12000,#REF!&lt;24000),"12k to 24k",IF(AND(#REF!&gt;=24000,#REF!&lt;=36000),"24k to 36k",IF(#REF!&gt;36000,"&gt;36k","")))))</f>
      </c>
    </row>
    <row x14ac:dyDescent="0.25" r="290" customHeight="1" ht="18.75">
      <c r="A290" s="1">
        <v>1658649</v>
      </c>
      <c r="B290" s="2">
        <v>11321311</v>
      </c>
      <c r="C290" s="3" t="s">
        <v>0</v>
      </c>
      <c r="D290" s="3" t="s">
        <v>86</v>
      </c>
      <c r="E290" s="2">
        <v>2011</v>
      </c>
      <c r="F290" s="4">
        <v>43936</v>
      </c>
      <c r="G290" s="3" t="s">
        <v>108</v>
      </c>
      <c r="H290" s="4">
        <v>43937</v>
      </c>
      <c r="I290" s="4">
        <f>_xlfn.XLOOKUP(#REF!,[1]!Backup_F8_Previous_Wave[ODINO],[1]!Backup_F8_Previous_Wave[Production Date],"")</f>
      </c>
      <c r="J290" s="10">
        <f>_xlfn.XLOOKUP(#REF!,[1]!Backup_F8_Previous_Wave[ODINO],[1]!Backup_F8_Previous_Wave[Wave Date],"")</f>
      </c>
      <c r="K290" s="6">
        <f>_xlfn.XLOOKUP(#REF!,[1]!Backup_F8_Previous_Wave[ODINO],[1]!Backup_F8_Previous_Wave[Full VIN],"")</f>
      </c>
      <c r="L290" s="3" t="s">
        <v>1089</v>
      </c>
      <c r="M290" s="3" t="s">
        <v>4</v>
      </c>
      <c r="N290" s="3" t="s">
        <v>1090</v>
      </c>
      <c r="O290" s="3" t="s">
        <v>953</v>
      </c>
      <c r="P290" s="6">
        <f>_xlfn.XLOOKUP(#REF!,[1]!Table2[BINNING],[1]!Table2[VFG],"")</f>
      </c>
      <c r="Q290" s="6">
        <f>IF(ISNUMBER(FIND("|",#REF!,1)),LEFT(#REF!,FIND("|",#REF!,1)-2),#REF!)</f>
      </c>
      <c r="R290" s="6">
        <f>IF(ISNUMBER(FIND("|",#REF!,1)),RIGHT(#REF!,LEN(#REF!)-FIND("|",#REF!,1)-1),"")</f>
      </c>
      <c r="S290" s="3" t="s">
        <v>7</v>
      </c>
      <c r="T290" s="3" t="s">
        <v>7</v>
      </c>
      <c r="U290" s="2">
        <v>0</v>
      </c>
      <c r="V290" s="2">
        <v>0</v>
      </c>
      <c r="W290" s="2">
        <v>100000</v>
      </c>
      <c r="X290" s="3" t="s">
        <v>72</v>
      </c>
      <c r="Y290" s="2">
        <v>55</v>
      </c>
      <c r="Z290" s="3" t="s">
        <v>1091</v>
      </c>
      <c r="AA290" s="3" t="s">
        <v>1092</v>
      </c>
      <c r="AB290" s="7" t="s">
        <v>1093</v>
      </c>
      <c r="AC290" s="3" t="s">
        <v>602</v>
      </c>
      <c r="AD290" s="3" t="s">
        <v>93</v>
      </c>
      <c r="AE290" s="3" t="s">
        <v>603</v>
      </c>
      <c r="AF290" s="3" t="s">
        <v>27</v>
      </c>
      <c r="AG290" s="4"/>
      <c r="AH290" s="3"/>
      <c r="AI290" s="4"/>
      <c r="AJ2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 s="8">
        <f>IF(#REF!=MAX(#REF!),"New","Old")</f>
      </c>
      <c r="AL290" s="3"/>
      <c r="AM290" s="9">
        <f>IF(OR(#REF!="",#REF!=0),"",IF(#REF!&lt;12000,"&lt;12k",IF(AND(#REF!&gt;=12000,#REF!&lt;24000),"12k to 24k",IF(AND(#REF!&gt;=24000,#REF!&lt;=36000),"24k to 36k",IF(#REF!&gt;36000,"&gt;36k","")))))</f>
      </c>
    </row>
    <row x14ac:dyDescent="0.25" r="291" customHeight="1" ht="18.75">
      <c r="A291" s="1">
        <v>1658691</v>
      </c>
      <c r="B291" s="2">
        <v>11321341</v>
      </c>
      <c r="C291" s="3" t="s">
        <v>0</v>
      </c>
      <c r="D291" s="3" t="s">
        <v>59</v>
      </c>
      <c r="E291" s="2">
        <v>2014</v>
      </c>
      <c r="F291" s="4">
        <v>43907</v>
      </c>
      <c r="G291" s="3" t="s">
        <v>2</v>
      </c>
      <c r="H291" s="4">
        <v>43937</v>
      </c>
      <c r="I291" s="4"/>
      <c r="J291" s="10">
        <f>_xlfn.XLOOKUP(#REF!,[1]!Backup_F8_Previous_Wave[ODINO],[1]!Backup_F8_Previous_Wave[Wave Date],"")</f>
      </c>
      <c r="K291" s="3"/>
      <c r="L291" s="3" t="s">
        <v>1094</v>
      </c>
      <c r="M291" s="3" t="s">
        <v>4</v>
      </c>
      <c r="N291" s="3" t="s">
        <v>1095</v>
      </c>
      <c r="O291" s="3" t="s">
        <v>31</v>
      </c>
      <c r="P291" s="6">
        <f>_xlfn.XLOOKUP(#REF!,[1]!Table2[BINNING],[1]!Table2[VFG],"")</f>
      </c>
      <c r="Q291" s="6">
        <f>IF(ISNUMBER(FIND("|",#REF!,1)),LEFT(#REF!,FIND("|",#REF!,1)-2),#REF!)</f>
      </c>
      <c r="R291" s="6">
        <f>IF(ISNUMBER(FIND("|",#REF!,1)),RIGHT(#REF!,LEN(#REF!)-FIND("|",#REF!,1)-1),"")</f>
      </c>
      <c r="S291" s="3" t="s">
        <v>7</v>
      </c>
      <c r="T291" s="3" t="s">
        <v>7</v>
      </c>
      <c r="U291" s="2">
        <v>0</v>
      </c>
      <c r="V291" s="2">
        <v>0</v>
      </c>
      <c r="W291" s="2">
        <v>96000</v>
      </c>
      <c r="X291" s="3" t="s">
        <v>139</v>
      </c>
      <c r="Y291" s="2">
        <v>45</v>
      </c>
      <c r="Z291" s="3"/>
      <c r="AA291" s="3"/>
      <c r="AB291" s="7" t="s">
        <v>1096</v>
      </c>
      <c r="AC291" s="3" t="s">
        <v>44</v>
      </c>
      <c r="AD291" s="3" t="s">
        <v>44</v>
      </c>
      <c r="AE291" s="3" t="s">
        <v>44</v>
      </c>
      <c r="AF291" s="3" t="s">
        <v>68</v>
      </c>
      <c r="AG291" s="4"/>
      <c r="AH291" s="3"/>
      <c r="AI291" s="4"/>
      <c r="AJ2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 s="8">
        <f>IF(#REF!=MAX(#REF!),"New","Old")</f>
      </c>
      <c r="AL291" s="3"/>
      <c r="AM291" s="9">
        <f>IF(OR(#REF!="",#REF!=0),"",IF(#REF!&lt;12000,"&lt;12k",IF(AND(#REF!&gt;=12000,#REF!&lt;24000),"12k to 24k",IF(AND(#REF!&gt;=24000,#REF!&lt;=36000),"24k to 36k",IF(#REF!&gt;36000,"&gt;36k","")))))</f>
      </c>
    </row>
    <row x14ac:dyDescent="0.25" r="292" customHeight="1" ht="18.75">
      <c r="A292" s="1">
        <v>1658780</v>
      </c>
      <c r="B292" s="2">
        <v>11321408</v>
      </c>
      <c r="C292" s="3" t="s">
        <v>0</v>
      </c>
      <c r="D292" s="3" t="s">
        <v>38</v>
      </c>
      <c r="E292" s="2">
        <v>2014</v>
      </c>
      <c r="F292" s="4">
        <v>43865</v>
      </c>
      <c r="G292" s="3" t="s">
        <v>2</v>
      </c>
      <c r="H292" s="4">
        <v>43938</v>
      </c>
      <c r="I292" s="4">
        <f>_xlfn.XLOOKUP(#REF!,[1]!Backup_F8_Previous_Wave[ODINO],[1]!Backup_F8_Previous_Wave[Production Date],"")</f>
      </c>
      <c r="J292" s="10">
        <f>_xlfn.XLOOKUP(#REF!,[1]!Backup_F8_Previous_Wave[ODINO],[1]!Backup_F8_Previous_Wave[Wave Date],"")</f>
      </c>
      <c r="K292" s="6">
        <f>_xlfn.XLOOKUP(#REF!,[1]!Backup_F8_Previous_Wave[ODINO],[1]!Backup_F8_Previous_Wave[Full VIN],"")</f>
      </c>
      <c r="L292" s="3" t="s">
        <v>1097</v>
      </c>
      <c r="M292" s="3" t="s">
        <v>4</v>
      </c>
      <c r="N292" s="3" t="s">
        <v>1098</v>
      </c>
      <c r="O292" s="3" t="s">
        <v>144</v>
      </c>
      <c r="P292" s="6">
        <f>_xlfn.XLOOKUP(#REF!,[1]!Table2[BINNING],[1]!Table2[VFG],"")</f>
      </c>
      <c r="Q292" s="6">
        <f>IF(ISNUMBER(FIND("|",#REF!,1)),LEFT(#REF!,FIND("|",#REF!,1)-2),#REF!)</f>
      </c>
      <c r="R292" s="6">
        <f>IF(ISNUMBER(FIND("|",#REF!,1)),RIGHT(#REF!,LEN(#REF!)-FIND("|",#REF!,1)-1),"")</f>
      </c>
      <c r="S292" s="3" t="s">
        <v>7</v>
      </c>
      <c r="T292" s="3" t="s">
        <v>7</v>
      </c>
      <c r="U292" s="2">
        <v>0</v>
      </c>
      <c r="V292" s="2">
        <v>0</v>
      </c>
      <c r="W292" s="2">
        <v>120000</v>
      </c>
      <c r="X292" s="3" t="s">
        <v>63</v>
      </c>
      <c r="Y292" s="2"/>
      <c r="Z292" s="3"/>
      <c r="AA292" s="3"/>
      <c r="AB292" s="7" t="s">
        <v>1099</v>
      </c>
      <c r="AC292" s="3" t="s">
        <v>146</v>
      </c>
      <c r="AD292" s="3" t="s">
        <v>147</v>
      </c>
      <c r="AE292" s="3" t="s">
        <v>148</v>
      </c>
      <c r="AF292" s="3" t="s">
        <v>45</v>
      </c>
      <c r="AG292" s="4"/>
      <c r="AH292" s="3"/>
      <c r="AI292" s="4"/>
      <c r="AJ2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 s="8">
        <f>IF(#REF!=MAX(#REF!),"New","Old")</f>
      </c>
      <c r="AL292" s="3"/>
      <c r="AM292" s="9">
        <f>IF(OR(#REF!="",#REF!=0),"",IF(#REF!&lt;12000,"&lt;12k",IF(AND(#REF!&gt;=12000,#REF!&lt;24000),"12k to 24k",IF(AND(#REF!&gt;=24000,#REF!&lt;=36000),"24k to 36k",IF(#REF!&gt;36000,"&gt;36k","")))))</f>
      </c>
    </row>
    <row x14ac:dyDescent="0.25" r="293" customHeight="1" ht="18.75">
      <c r="A293" s="1">
        <v>1659008</v>
      </c>
      <c r="B293" s="2">
        <v>11321562</v>
      </c>
      <c r="C293" s="3" t="s">
        <v>0</v>
      </c>
      <c r="D293" s="3" t="s">
        <v>86</v>
      </c>
      <c r="E293" s="2">
        <v>2020</v>
      </c>
      <c r="F293" s="4">
        <v>43829</v>
      </c>
      <c r="G293" s="3" t="s">
        <v>14</v>
      </c>
      <c r="H293" s="4">
        <v>43940</v>
      </c>
      <c r="I293" s="4">
        <f>_xlfn.XLOOKUP(#REF!,[1]!Backup_F8_Previous_Wave[ODINO],[1]!Backup_F8_Previous_Wave[Production Date],"")</f>
      </c>
      <c r="J293" s="10">
        <f>_xlfn.XLOOKUP(#REF!,[1]!Backup_F8_Previous_Wave[ODINO],[1]!Backup_F8_Previous_Wave[Wave Date],"")</f>
      </c>
      <c r="K293" s="6">
        <f>_xlfn.XLOOKUP(#REF!,[1]!Backup_F8_Previous_Wave[ODINO],[1]!Backup_F8_Previous_Wave[Full VIN],"")</f>
      </c>
      <c r="L293" s="3" t="s">
        <v>1100</v>
      </c>
      <c r="M293" s="3" t="s">
        <v>4</v>
      </c>
      <c r="N293" s="3" t="s">
        <v>1101</v>
      </c>
      <c r="O293" s="3" t="s">
        <v>650</v>
      </c>
      <c r="P293" s="6">
        <f>_xlfn.XLOOKUP(#REF!,[1]!Table2[BINNING],[1]!Table2[VFG],"")</f>
      </c>
      <c r="Q293" s="6">
        <f>IF(ISNUMBER(FIND("|",#REF!,1)),LEFT(#REF!,FIND("|",#REF!,1)-2),#REF!)</f>
      </c>
      <c r="R293" s="6">
        <f>IF(ISNUMBER(FIND("|",#REF!,1)),RIGHT(#REF!,LEN(#REF!)-FIND("|",#REF!,1)-1),"")</f>
      </c>
      <c r="S293" s="3" t="s">
        <v>7</v>
      </c>
      <c r="T293" s="3" t="s">
        <v>7</v>
      </c>
      <c r="U293" s="2">
        <v>0</v>
      </c>
      <c r="V293" s="2">
        <v>0</v>
      </c>
      <c r="W293" s="2">
        <v>100</v>
      </c>
      <c r="X293" s="3" t="s">
        <v>139</v>
      </c>
      <c r="Y293" s="2">
        <v>20</v>
      </c>
      <c r="Z293" s="3"/>
      <c r="AA293" s="3"/>
      <c r="AB293" s="7" t="s">
        <v>1102</v>
      </c>
      <c r="AC293" s="3" t="s">
        <v>685</v>
      </c>
      <c r="AD293" s="3" t="s">
        <v>93</v>
      </c>
      <c r="AE293" s="3" t="s">
        <v>94</v>
      </c>
      <c r="AF293" s="3" t="s">
        <v>95</v>
      </c>
      <c r="AG293" s="4"/>
      <c r="AH293" s="3"/>
      <c r="AI293" s="4"/>
      <c r="AJ2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 s="8">
        <f>IF(#REF!=MAX(#REF!),"New","Old")</f>
      </c>
      <c r="AL293" s="3"/>
      <c r="AM293" s="9">
        <f>IF(OR(#REF!="",#REF!=0),"",IF(#REF!&lt;12000,"&lt;12k",IF(AND(#REF!&gt;=12000,#REF!&lt;24000),"12k to 24k",IF(AND(#REF!&gt;=24000,#REF!&lt;=36000),"24k to 36k",IF(#REF!&gt;36000,"&gt;36k","")))))</f>
      </c>
    </row>
    <row x14ac:dyDescent="0.25" r="294" customHeight="1" ht="18.75">
      <c r="A294" s="1">
        <v>1659053</v>
      </c>
      <c r="B294" s="2">
        <v>11321588</v>
      </c>
      <c r="C294" s="3" t="s">
        <v>0</v>
      </c>
      <c r="D294" s="3" t="s">
        <v>187</v>
      </c>
      <c r="E294" s="2">
        <v>2016</v>
      </c>
      <c r="F294" s="4">
        <v>43850</v>
      </c>
      <c r="G294" s="3" t="s">
        <v>2</v>
      </c>
      <c r="H294" s="4">
        <v>43941</v>
      </c>
      <c r="I294" s="4">
        <f>_xlfn.XLOOKUP(#REF!,[1]!Backup_F8_Previous_Wave[ODINO],[1]!Backup_F8_Previous_Wave[Production Date],"")</f>
      </c>
      <c r="J294" s="10">
        <f>_xlfn.XLOOKUP(#REF!,[1]!Backup_F8_Previous_Wave[ODINO],[1]!Backup_F8_Previous_Wave[Wave Date],"")</f>
      </c>
      <c r="K294" s="6">
        <f>_xlfn.XLOOKUP(#REF!,[1]!Backup_F8_Previous_Wave[ODINO],[1]!Backup_F8_Previous_Wave[Full VIN],"")</f>
      </c>
      <c r="L294" s="3" t="s">
        <v>1103</v>
      </c>
      <c r="M294" s="3" t="s">
        <v>4</v>
      </c>
      <c r="N294" s="3" t="s">
        <v>1104</v>
      </c>
      <c r="O294" s="3" t="s">
        <v>105</v>
      </c>
      <c r="P294" s="6">
        <f>_xlfn.XLOOKUP(#REF!,[1]!Table2[BINNING],[1]!Table2[VFG],"")</f>
      </c>
      <c r="Q294" s="6">
        <f>IF(ISNUMBER(FIND("|",#REF!,1)),LEFT(#REF!,FIND("|",#REF!,1)-2),#REF!)</f>
      </c>
      <c r="R294" s="6">
        <f>IF(ISNUMBER(FIND("|",#REF!,1)),RIGHT(#REF!,LEN(#REF!)-FIND("|",#REF!,1)-1),"")</f>
      </c>
      <c r="S294" s="3" t="s">
        <v>7</v>
      </c>
      <c r="T294" s="3" t="s">
        <v>7</v>
      </c>
      <c r="U294" s="2">
        <v>0</v>
      </c>
      <c r="V294" s="2">
        <v>0</v>
      </c>
      <c r="W294" s="2">
        <v>0</v>
      </c>
      <c r="X294" s="3" t="s">
        <v>32</v>
      </c>
      <c r="Y294" s="2">
        <v>2</v>
      </c>
      <c r="Z294" s="3"/>
      <c r="AA294" s="3"/>
      <c r="AB294" s="7" t="s">
        <v>1105</v>
      </c>
      <c r="AC294" s="3" t="s">
        <v>1106</v>
      </c>
      <c r="AD294" s="3" t="s">
        <v>192</v>
      </c>
      <c r="AE294" s="3" t="s">
        <v>193</v>
      </c>
      <c r="AF294" s="3" t="s">
        <v>141</v>
      </c>
      <c r="AG294" s="4"/>
      <c r="AH294" s="3"/>
      <c r="AI294" s="4"/>
      <c r="AJ2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 s="8">
        <f>IF(#REF!=MAX(#REF!),"New","Old")</f>
      </c>
      <c r="AL294" s="3"/>
      <c r="AM294" s="9">
        <f>IF(OR(#REF!="",#REF!=0),"",IF(#REF!&lt;12000,"&lt;12k",IF(AND(#REF!&gt;=12000,#REF!&lt;24000),"12k to 24k",IF(AND(#REF!&gt;=24000,#REF!&lt;=36000),"24k to 36k",IF(#REF!&gt;36000,"&gt;36k","")))))</f>
      </c>
    </row>
    <row x14ac:dyDescent="0.25" r="295" customHeight="1" ht="18.75">
      <c r="A295" s="1">
        <v>1659100</v>
      </c>
      <c r="B295" s="2">
        <v>11321667</v>
      </c>
      <c r="C295" s="3" t="s">
        <v>0</v>
      </c>
      <c r="D295" s="3" t="s">
        <v>38</v>
      </c>
      <c r="E295" s="2">
        <v>2016</v>
      </c>
      <c r="F295" s="4">
        <v>43941</v>
      </c>
      <c r="G295" s="3" t="s">
        <v>108</v>
      </c>
      <c r="H295" s="4">
        <v>43941</v>
      </c>
      <c r="I295" s="4">
        <f>_xlfn.XLOOKUP(#REF!,[1]!Backup_F8_Previous_Wave[ODINO],[1]!Backup_F8_Previous_Wave[Production Date],"")</f>
      </c>
      <c r="J295" s="10">
        <f>_xlfn.XLOOKUP(#REF!,[1]!Backup_F8_Previous_Wave[ODINO],[1]!Backup_F8_Previous_Wave[Wave Date],"")</f>
      </c>
      <c r="K295" s="6">
        <f>_xlfn.XLOOKUP(#REF!,[1]!Backup_F8_Previous_Wave[ODINO],[1]!Backup_F8_Previous_Wave[Full VIN],"")</f>
      </c>
      <c r="L295" s="3" t="s">
        <v>1107</v>
      </c>
      <c r="M295" s="3" t="s">
        <v>4</v>
      </c>
      <c r="N295" s="3" t="s">
        <v>1108</v>
      </c>
      <c r="O295" s="3" t="s">
        <v>57</v>
      </c>
      <c r="P295" s="6">
        <f>_xlfn.XLOOKUP(#REF!,[1]!Table2[BINNING],[1]!Table2[VFG],"")</f>
      </c>
      <c r="Q295" s="6">
        <f>IF(ISNUMBER(FIND("|",#REF!,1)),LEFT(#REF!,FIND("|",#REF!,1)-2),#REF!)</f>
      </c>
      <c r="R295" s="6">
        <f>IF(ISNUMBER(FIND("|",#REF!,1)),RIGHT(#REF!,LEN(#REF!)-FIND("|",#REF!,1)-1),"")</f>
      </c>
      <c r="S295" s="3" t="s">
        <v>7</v>
      </c>
      <c r="T295" s="3" t="s">
        <v>7</v>
      </c>
      <c r="U295" s="2">
        <v>0</v>
      </c>
      <c r="V295" s="2">
        <v>0</v>
      </c>
      <c r="W295" s="2">
        <v>50000</v>
      </c>
      <c r="X295" s="3" t="s">
        <v>81</v>
      </c>
      <c r="Y295" s="2">
        <v>45</v>
      </c>
      <c r="Z295" s="3"/>
      <c r="AA295" s="3"/>
      <c r="AB295" s="7" t="s">
        <v>1109</v>
      </c>
      <c r="AC295" s="3" t="s">
        <v>826</v>
      </c>
      <c r="AD295" s="3" t="s">
        <v>147</v>
      </c>
      <c r="AE295" s="3" t="s">
        <v>148</v>
      </c>
      <c r="AF295" s="3" t="s">
        <v>45</v>
      </c>
      <c r="AG295" s="4"/>
      <c r="AH295" s="3"/>
      <c r="AI295" s="4"/>
      <c r="AJ2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 s="8">
        <f>IF(#REF!=MAX(#REF!),"New","Old")</f>
      </c>
      <c r="AL295" s="3"/>
      <c r="AM295" s="9">
        <f>IF(OR(#REF!="",#REF!=0),"",IF(#REF!&lt;12000,"&lt;12k",IF(AND(#REF!&gt;=12000,#REF!&lt;24000),"12k to 24k",IF(AND(#REF!&gt;=24000,#REF!&lt;=36000),"24k to 36k",IF(#REF!&gt;36000,"&gt;36k","")))))</f>
      </c>
    </row>
    <row x14ac:dyDescent="0.25" r="296" customHeight="1" ht="18.75">
      <c r="A296" s="1">
        <v>1659249</v>
      </c>
      <c r="B296" s="2">
        <v>11321780</v>
      </c>
      <c r="C296" s="3" t="s">
        <v>0</v>
      </c>
      <c r="D296" s="3" t="s">
        <v>38</v>
      </c>
      <c r="E296" s="2">
        <v>2017</v>
      </c>
      <c r="F296" s="4">
        <v>43709</v>
      </c>
      <c r="G296" s="3" t="s">
        <v>39</v>
      </c>
      <c r="H296" s="4">
        <v>43942</v>
      </c>
      <c r="I296" s="4">
        <f>_xlfn.XLOOKUP(#REF!,[1]!Backup_F8_Previous_Wave[ODINO],[1]!Backup_F8_Previous_Wave[Production Date],"")</f>
      </c>
      <c r="J296" s="10">
        <f>_xlfn.XLOOKUP(#REF!,[1]!Backup_F8_Previous_Wave[ODINO],[1]!Backup_F8_Previous_Wave[Wave Date],"")</f>
      </c>
      <c r="K296" s="6">
        <f>_xlfn.XLOOKUP(#REF!,[1]!Backup_F8_Previous_Wave[ODINO],[1]!Backup_F8_Previous_Wave[Full VIN],"")</f>
      </c>
      <c r="L296" s="3" t="s">
        <v>1110</v>
      </c>
      <c r="M296" s="3" t="s">
        <v>4</v>
      </c>
      <c r="N296" s="3" t="s">
        <v>1111</v>
      </c>
      <c r="O296" s="3" t="s">
        <v>824</v>
      </c>
      <c r="P296" s="6">
        <f>_xlfn.XLOOKUP(#REF!,[1]!Table2[BINNING],[1]!Table2[VFG],"")</f>
      </c>
      <c r="Q296" s="6">
        <f>IF(ISNUMBER(FIND("|",#REF!,1)),LEFT(#REF!,FIND("|",#REF!,1)-2),#REF!)</f>
      </c>
      <c r="R296" s="6">
        <f>IF(ISNUMBER(FIND("|",#REF!,1)),RIGHT(#REF!,LEN(#REF!)-FIND("|",#REF!,1)-1),"")</f>
      </c>
      <c r="S296" s="3" t="s">
        <v>7</v>
      </c>
      <c r="T296" s="3" t="s">
        <v>7</v>
      </c>
      <c r="U296" s="2">
        <v>0</v>
      </c>
      <c r="V296" s="2">
        <v>0</v>
      </c>
      <c r="W296" s="2"/>
      <c r="X296" s="3" t="s">
        <v>139</v>
      </c>
      <c r="Y296" s="2"/>
      <c r="Z296" s="3"/>
      <c r="AA296" s="3"/>
      <c r="AB296" s="7" t="s">
        <v>1112</v>
      </c>
      <c r="AC296" s="3" t="s">
        <v>826</v>
      </c>
      <c r="AD296" s="3" t="s">
        <v>147</v>
      </c>
      <c r="AE296" s="3" t="s">
        <v>148</v>
      </c>
      <c r="AF296" s="3" t="s">
        <v>45</v>
      </c>
      <c r="AG296" s="4"/>
      <c r="AH296" s="3"/>
      <c r="AI296" s="4"/>
      <c r="AJ2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 s="8">
        <f>IF(#REF!=MAX(#REF!),"New","Old")</f>
      </c>
      <c r="AL296" s="3"/>
      <c r="AM296" s="9">
        <f>IF(OR(#REF!="",#REF!=0),"",IF(#REF!&lt;12000,"&lt;12k",IF(AND(#REF!&gt;=12000,#REF!&lt;24000),"12k to 24k",IF(AND(#REF!&gt;=24000,#REF!&lt;=36000),"24k to 36k",IF(#REF!&gt;36000,"&gt;36k","")))))</f>
      </c>
    </row>
    <row x14ac:dyDescent="0.25" r="297" customHeight="1" ht="18.75">
      <c r="A297" s="1">
        <v>1659359</v>
      </c>
      <c r="B297" s="2">
        <v>11321862</v>
      </c>
      <c r="C297" s="3" t="s">
        <v>0</v>
      </c>
      <c r="D297" s="3" t="s">
        <v>1</v>
      </c>
      <c r="E297" s="2">
        <v>2012</v>
      </c>
      <c r="F297" s="4">
        <v>43647</v>
      </c>
      <c r="G297" s="3" t="s">
        <v>39</v>
      </c>
      <c r="H297" s="4">
        <v>43942</v>
      </c>
      <c r="I297" s="4">
        <f>_xlfn.XLOOKUP(#REF!,[1]!Backup_F8_Previous_Wave[ODINO],[1]!Backup_F8_Previous_Wave[Production Date],"")</f>
      </c>
      <c r="J297" s="10">
        <f>_xlfn.XLOOKUP(#REF!,[1]!Backup_F8_Previous_Wave[ODINO],[1]!Backup_F8_Previous_Wave[Wave Date],"")</f>
      </c>
      <c r="K297" s="6">
        <f>_xlfn.XLOOKUP(#REF!,[1]!Backup_F8_Previous_Wave[ODINO],[1]!Backup_F8_Previous_Wave[Full VIN],"")</f>
      </c>
      <c r="L297" s="3" t="s">
        <v>1113</v>
      </c>
      <c r="M297" s="3" t="s">
        <v>4</v>
      </c>
      <c r="N297" s="3" t="s">
        <v>1114</v>
      </c>
      <c r="O297" s="3" t="s">
        <v>57</v>
      </c>
      <c r="P297" s="6">
        <f>_xlfn.XLOOKUP(#REF!,[1]!Table2[BINNING],[1]!Table2[VFG],"")</f>
      </c>
      <c r="Q297" s="6">
        <f>IF(ISNUMBER(FIND("|",#REF!,1)),LEFT(#REF!,FIND("|",#REF!,1)-2),#REF!)</f>
      </c>
      <c r="R297" s="6">
        <f>IF(ISNUMBER(FIND("|",#REF!,1)),RIGHT(#REF!,LEN(#REF!)-FIND("|",#REF!,1)-1),"")</f>
      </c>
      <c r="S297" s="3" t="s">
        <v>7</v>
      </c>
      <c r="T297" s="3" t="s">
        <v>7</v>
      </c>
      <c r="U297" s="2">
        <v>0</v>
      </c>
      <c r="V297" s="2">
        <v>0</v>
      </c>
      <c r="W297" s="2">
        <v>157000</v>
      </c>
      <c r="X297" s="3" t="s">
        <v>282</v>
      </c>
      <c r="Y297" s="2">
        <v>5</v>
      </c>
      <c r="Z297" s="3"/>
      <c r="AA297" s="3"/>
      <c r="AB297" s="7" t="s">
        <v>1115</v>
      </c>
      <c r="AC297" s="3" t="s">
        <v>10</v>
      </c>
      <c r="AD297" s="3" t="s">
        <v>11</v>
      </c>
      <c r="AE297" s="3" t="s">
        <v>12</v>
      </c>
      <c r="AF297" s="3" t="s">
        <v>13</v>
      </c>
      <c r="AG297" s="4"/>
      <c r="AH297" s="3"/>
      <c r="AI297" s="4"/>
      <c r="AJ2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 s="8">
        <f>IF(#REF!=MAX(#REF!),"New","Old")</f>
      </c>
      <c r="AL297" s="3"/>
      <c r="AM297" s="9">
        <f>IF(OR(#REF!="",#REF!=0),"",IF(#REF!&lt;12000,"&lt;12k",IF(AND(#REF!&gt;=12000,#REF!&lt;24000),"12k to 24k",IF(AND(#REF!&gt;=24000,#REF!&lt;=36000),"24k to 36k",IF(#REF!&gt;36000,"&gt;36k","")))))</f>
      </c>
    </row>
    <row x14ac:dyDescent="0.25" r="298" customHeight="1" ht="18.75">
      <c r="A298" s="1">
        <v>1659390</v>
      </c>
      <c r="B298" s="2">
        <v>11321884</v>
      </c>
      <c r="C298" s="3" t="s">
        <v>0</v>
      </c>
      <c r="D298" s="3" t="s">
        <v>448</v>
      </c>
      <c r="E298" s="2">
        <v>2013</v>
      </c>
      <c r="F298" s="4">
        <v>43497</v>
      </c>
      <c r="G298" s="3" t="s">
        <v>2</v>
      </c>
      <c r="H298" s="4">
        <v>43943</v>
      </c>
      <c r="I298" s="4">
        <f>_xlfn.XLOOKUP(#REF!,[1]!Backup_F8_Previous_Wave[ODINO],[1]!Backup_F8_Previous_Wave[Production Date],"")</f>
      </c>
      <c r="J298" s="10">
        <f>_xlfn.XLOOKUP(#REF!,[1]!Backup_F8_Previous_Wave[ODINO],[1]!Backup_F8_Previous_Wave[Wave Date],"")</f>
      </c>
      <c r="K298" s="6">
        <f>_xlfn.XLOOKUP(#REF!,[1]!Backup_F8_Previous_Wave[ODINO],[1]!Backup_F8_Previous_Wave[Full VIN],"")</f>
      </c>
      <c r="L298" s="3" t="s">
        <v>1116</v>
      </c>
      <c r="M298" s="3" t="s">
        <v>4</v>
      </c>
      <c r="N298" s="3" t="s">
        <v>1117</v>
      </c>
      <c r="O298" s="3" t="s">
        <v>144</v>
      </c>
      <c r="P298" s="6">
        <f>_xlfn.XLOOKUP(#REF!,[1]!Table2[BINNING],[1]!Table2[VFG],"")</f>
      </c>
      <c r="Q298" s="6">
        <f>IF(ISNUMBER(FIND("|",#REF!,1)),LEFT(#REF!,FIND("|",#REF!,1)-2),#REF!)</f>
      </c>
      <c r="R298" s="6">
        <f>IF(ISNUMBER(FIND("|",#REF!,1)),RIGHT(#REF!,LEN(#REF!)-FIND("|",#REF!,1)-1),"")</f>
      </c>
      <c r="S298" s="3" t="s">
        <v>7</v>
      </c>
      <c r="T298" s="3" t="s">
        <v>7</v>
      </c>
      <c r="U298" s="2">
        <v>0</v>
      </c>
      <c r="V298" s="2">
        <v>0</v>
      </c>
      <c r="W298" s="2">
        <v>122000</v>
      </c>
      <c r="X298" s="3" t="s">
        <v>119</v>
      </c>
      <c r="Y298" s="2"/>
      <c r="Z298" s="3"/>
      <c r="AA298" s="3"/>
      <c r="AB298" s="7" t="s">
        <v>1118</v>
      </c>
      <c r="AC298" s="3" t="s">
        <v>452</v>
      </c>
      <c r="AD298" s="3" t="s">
        <v>453</v>
      </c>
      <c r="AE298" s="3" t="s">
        <v>454</v>
      </c>
      <c r="AF298" s="3" t="s">
        <v>45</v>
      </c>
      <c r="AG298" s="4"/>
      <c r="AH298" s="3"/>
      <c r="AI298" s="4"/>
      <c r="AJ2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 s="8">
        <f>IF(#REF!=MAX(#REF!),"New","Old")</f>
      </c>
      <c r="AL298" s="3"/>
      <c r="AM298" s="9">
        <f>IF(OR(#REF!="",#REF!=0),"",IF(#REF!&lt;12000,"&lt;12k",IF(AND(#REF!&gt;=12000,#REF!&lt;24000),"12k to 24k",IF(AND(#REF!&gt;=24000,#REF!&lt;=36000),"24k to 36k",IF(#REF!&gt;36000,"&gt;36k","")))))</f>
      </c>
    </row>
    <row x14ac:dyDescent="0.25" r="299" customHeight="1" ht="18.75">
      <c r="A299" s="1">
        <v>1659405</v>
      </c>
      <c r="B299" s="2">
        <v>11321893</v>
      </c>
      <c r="C299" s="3" t="s">
        <v>0</v>
      </c>
      <c r="D299" s="3" t="s">
        <v>1</v>
      </c>
      <c r="E299" s="2">
        <v>2018</v>
      </c>
      <c r="F299" s="4">
        <v>43678</v>
      </c>
      <c r="G299" s="3" t="s">
        <v>39</v>
      </c>
      <c r="H299" s="4">
        <v>43943</v>
      </c>
      <c r="I299" s="4">
        <f>_xlfn.XLOOKUP(#REF!,[1]!Backup_F8_Previous_Wave[ODINO],[1]!Backup_F8_Previous_Wave[Production Date],"")</f>
      </c>
      <c r="J299" s="10">
        <f>_xlfn.XLOOKUP(#REF!,[1]!Backup_F8_Previous_Wave[ODINO],[1]!Backup_F8_Previous_Wave[Wave Date],"")</f>
      </c>
      <c r="K299" s="6">
        <f>_xlfn.XLOOKUP(#REF!,[1]!Backup_F8_Previous_Wave[ODINO],[1]!Backup_F8_Previous_Wave[Full VIN],"")</f>
      </c>
      <c r="L299" s="3" t="s">
        <v>1119</v>
      </c>
      <c r="M299" s="3" t="s">
        <v>4</v>
      </c>
      <c r="N299" s="3" t="s">
        <v>1120</v>
      </c>
      <c r="O299" s="3" t="s">
        <v>124</v>
      </c>
      <c r="P299" s="6">
        <f>_xlfn.XLOOKUP(#REF!,[1]!Table2[BINNING],[1]!Table2[VFG],"")</f>
      </c>
      <c r="Q299" s="6">
        <f>IF(ISNUMBER(FIND("|",#REF!,1)),LEFT(#REF!,FIND("|",#REF!,1)-2),#REF!)</f>
      </c>
      <c r="R299" s="6">
        <f>IF(ISNUMBER(FIND("|",#REF!,1)),RIGHT(#REF!,LEN(#REF!)-FIND("|",#REF!,1)-1),"")</f>
      </c>
      <c r="S299" s="3" t="s">
        <v>7</v>
      </c>
      <c r="T299" s="3" t="s">
        <v>7</v>
      </c>
      <c r="U299" s="2">
        <v>0</v>
      </c>
      <c r="V299" s="2">
        <v>0</v>
      </c>
      <c r="W299" s="2">
        <v>4000</v>
      </c>
      <c r="X299" s="3" t="s">
        <v>238</v>
      </c>
      <c r="Y299" s="2">
        <v>35</v>
      </c>
      <c r="Z299" s="3"/>
      <c r="AA299" s="3"/>
      <c r="AB299" s="7" t="s">
        <v>1121</v>
      </c>
      <c r="AC299" s="3" t="s">
        <v>20</v>
      </c>
      <c r="AD299" s="3" t="s">
        <v>11</v>
      </c>
      <c r="AE299" s="3" t="s">
        <v>21</v>
      </c>
      <c r="AF299" s="3" t="s">
        <v>13</v>
      </c>
      <c r="AG299" s="4"/>
      <c r="AH299" s="3"/>
      <c r="AI299" s="4"/>
      <c r="AJ2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 s="8">
        <f>IF(#REF!=MAX(#REF!),"New","Old")</f>
      </c>
      <c r="AL299" s="3"/>
      <c r="AM299" s="9">
        <f>IF(OR(#REF!="",#REF!=0),"",IF(#REF!&lt;12000,"&lt;12k",IF(AND(#REF!&gt;=12000,#REF!&lt;24000),"12k to 24k",IF(AND(#REF!&gt;=24000,#REF!&lt;=36000),"24k to 36k",IF(#REF!&gt;36000,"&gt;36k","")))))</f>
      </c>
    </row>
    <row x14ac:dyDescent="0.25" r="300" customHeight="1" ht="18.75">
      <c r="A300" s="1">
        <v>1659656</v>
      </c>
      <c r="B300" s="2">
        <v>11322054</v>
      </c>
      <c r="C300" s="3" t="s">
        <v>0</v>
      </c>
      <c r="D300" s="3" t="s">
        <v>136</v>
      </c>
      <c r="E300" s="2">
        <v>2018</v>
      </c>
      <c r="F300" s="4">
        <v>43909</v>
      </c>
      <c r="G300" s="3" t="s">
        <v>2</v>
      </c>
      <c r="H300" s="4">
        <v>43944</v>
      </c>
      <c r="I300" s="4">
        <f>_xlfn.XLOOKUP(#REF!,[1]!Backup_F8_Previous_Wave[ODINO],[1]!Backup_F8_Previous_Wave[Production Date],"")</f>
      </c>
      <c r="J300" s="10">
        <f>_xlfn.XLOOKUP(#REF!,[1]!Backup_F8_Previous_Wave[ODINO],[1]!Backup_F8_Previous_Wave[Wave Date],"")</f>
      </c>
      <c r="K300" s="6">
        <f>_xlfn.XLOOKUP(#REF!,[1]!Backup_F8_Previous_Wave[ODINO],[1]!Backup_F8_Previous_Wave[Full VIN],"")</f>
      </c>
      <c r="L300" s="3" t="s">
        <v>1122</v>
      </c>
      <c r="M300" s="3" t="s">
        <v>4</v>
      </c>
      <c r="N300" s="3" t="s">
        <v>1123</v>
      </c>
      <c r="O300" s="3" t="s">
        <v>1124</v>
      </c>
      <c r="P300" s="6">
        <f>_xlfn.XLOOKUP(#REF!,[1]!Table2[BINNING],[1]!Table2[VFG],"")</f>
      </c>
      <c r="Q300" s="6">
        <f>IF(ISNUMBER(FIND("|",#REF!,1)),LEFT(#REF!,FIND("|",#REF!,1)-2),#REF!)</f>
      </c>
      <c r="R300" s="6">
        <f>IF(ISNUMBER(FIND("|",#REF!,1)),RIGHT(#REF!,LEN(#REF!)-FIND("|",#REF!,1)-1),"")</f>
      </c>
      <c r="S300" s="3" t="s">
        <v>7</v>
      </c>
      <c r="T300" s="3" t="s">
        <v>7</v>
      </c>
      <c r="U300" s="2">
        <v>0</v>
      </c>
      <c r="V300" s="2">
        <v>0</v>
      </c>
      <c r="W300" s="2">
        <v>23500</v>
      </c>
      <c r="X300" s="3" t="s">
        <v>72</v>
      </c>
      <c r="Y300" s="2">
        <v>0</v>
      </c>
      <c r="Z300" s="3"/>
      <c r="AA300" s="3"/>
      <c r="AB300" s="7" t="s">
        <v>1125</v>
      </c>
      <c r="AC300" s="3" t="s">
        <v>341</v>
      </c>
      <c r="AD300" s="3" t="s">
        <v>342</v>
      </c>
      <c r="AE300" s="3" t="s">
        <v>343</v>
      </c>
      <c r="AF300" s="3" t="s">
        <v>141</v>
      </c>
      <c r="AG300" s="4"/>
      <c r="AH300" s="3"/>
      <c r="AI300" s="4"/>
      <c r="AJ3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 s="8">
        <f>IF(#REF!=MAX(#REF!),"New","Old")</f>
      </c>
      <c r="AL300" s="3"/>
      <c r="AM300" s="9">
        <f>IF(OR(#REF!="",#REF!=0),"",IF(#REF!&lt;12000,"&lt;12k",IF(AND(#REF!&gt;=12000,#REF!&lt;24000),"12k to 24k",IF(AND(#REF!&gt;=24000,#REF!&lt;=36000),"24k to 36k",IF(#REF!&gt;36000,"&gt;36k","")))))</f>
      </c>
    </row>
    <row x14ac:dyDescent="0.25" r="301" customHeight="1" ht="18.75">
      <c r="A301" s="1">
        <v>1659795</v>
      </c>
      <c r="B301" s="2">
        <v>11322149</v>
      </c>
      <c r="C301" s="3" t="s">
        <v>0</v>
      </c>
      <c r="D301" s="3" t="s">
        <v>59</v>
      </c>
      <c r="E301" s="2">
        <v>2014</v>
      </c>
      <c r="F301" s="4">
        <v>43707</v>
      </c>
      <c r="G301" s="3" t="s">
        <v>39</v>
      </c>
      <c r="H301" s="4">
        <v>43945</v>
      </c>
      <c r="I301" s="4">
        <f>_xlfn.XLOOKUP(#REF!,[1]!Backup_F8_Previous_Wave[ODINO],[1]!Backup_F8_Previous_Wave[Production Date],"")</f>
      </c>
      <c r="J301" s="10">
        <f>_xlfn.XLOOKUP(#REF!,[1]!Backup_F8_Previous_Wave[ODINO],[1]!Backup_F8_Previous_Wave[Wave Date],"")</f>
      </c>
      <c r="K301" s="6">
        <f>_xlfn.XLOOKUP(#REF!,[1]!Backup_F8_Previous_Wave[ODINO],[1]!Backup_F8_Previous_Wave[Full VIN],"")</f>
      </c>
      <c r="L301" s="3" t="s">
        <v>1126</v>
      </c>
      <c r="M301" s="3" t="s">
        <v>4</v>
      </c>
      <c r="N301" s="3" t="s">
        <v>1127</v>
      </c>
      <c r="O301" s="3" t="s">
        <v>62</v>
      </c>
      <c r="P301" s="6">
        <f>_xlfn.XLOOKUP(#REF!,[1]!Table2[BINNING],[1]!Table2[VFG],"")</f>
      </c>
      <c r="Q301" s="6">
        <f>IF(ISNUMBER(FIND("|",#REF!,1)),LEFT(#REF!,FIND("|",#REF!,1)-2),#REF!)</f>
      </c>
      <c r="R301" s="6">
        <f>IF(ISNUMBER(FIND("|",#REF!,1)),RIGHT(#REF!,LEN(#REF!)-FIND("|",#REF!,1)-1),"")</f>
      </c>
      <c r="S301" s="3" t="s">
        <v>7</v>
      </c>
      <c r="T301" s="3" t="s">
        <v>7</v>
      </c>
      <c r="U301" s="2">
        <v>0</v>
      </c>
      <c r="V301" s="2">
        <v>0</v>
      </c>
      <c r="W301" s="2">
        <v>38000</v>
      </c>
      <c r="X301" s="3" t="s">
        <v>433</v>
      </c>
      <c r="Y301" s="2">
        <v>0</v>
      </c>
      <c r="Z301" s="3"/>
      <c r="AA301" s="3"/>
      <c r="AB301" s="7" t="s">
        <v>1128</v>
      </c>
      <c r="AC301" s="3" t="s">
        <v>65</v>
      </c>
      <c r="AD301" s="3" t="s">
        <v>66</v>
      </c>
      <c r="AE301" s="3" t="s">
        <v>67</v>
      </c>
      <c r="AF301" s="3" t="s">
        <v>68</v>
      </c>
      <c r="AG301" s="4"/>
      <c r="AH301" s="3"/>
      <c r="AI301" s="4"/>
      <c r="AJ3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 s="8">
        <f>IF(#REF!=MAX(#REF!),"New","Old")</f>
      </c>
      <c r="AL301" s="3"/>
      <c r="AM301" s="9">
        <f>IF(OR(#REF!="",#REF!=0),"",IF(#REF!&lt;12000,"&lt;12k",IF(AND(#REF!&gt;=12000,#REF!&lt;24000),"12k to 24k",IF(AND(#REF!&gt;=24000,#REF!&lt;=36000),"24k to 36k",IF(#REF!&gt;36000,"&gt;36k","")))))</f>
      </c>
    </row>
    <row x14ac:dyDescent="0.25" r="302" customHeight="1" ht="18.75">
      <c r="A302" s="1">
        <v>1659826</v>
      </c>
      <c r="B302" s="2">
        <v>11322183</v>
      </c>
      <c r="C302" s="3" t="s">
        <v>0</v>
      </c>
      <c r="D302" s="3" t="s">
        <v>234</v>
      </c>
      <c r="E302" s="2">
        <v>2014</v>
      </c>
      <c r="F302" s="4">
        <v>43944</v>
      </c>
      <c r="G302" s="3" t="s">
        <v>108</v>
      </c>
      <c r="H302" s="4">
        <v>43945</v>
      </c>
      <c r="I302" s="4">
        <f>_xlfn.XLOOKUP(#REF!,[1]!Backup_F8_Previous_Wave[ODINO],[1]!Backup_F8_Previous_Wave[Production Date],"")</f>
      </c>
      <c r="J302" s="10">
        <f>_xlfn.XLOOKUP(#REF!,[1]!Backup_F8_Previous_Wave[ODINO],[1]!Backup_F8_Previous_Wave[Wave Date],"")</f>
      </c>
      <c r="K302" s="6">
        <f>_xlfn.XLOOKUP(#REF!,[1]!Backup_F8_Previous_Wave[ODINO],[1]!Backup_F8_Previous_Wave[Full VIN],"")</f>
      </c>
      <c r="L302" s="3" t="s">
        <v>1129</v>
      </c>
      <c r="M302" s="3" t="s">
        <v>4</v>
      </c>
      <c r="N302" s="3" t="s">
        <v>1130</v>
      </c>
      <c r="O302" s="3" t="s">
        <v>791</v>
      </c>
      <c r="P302" s="6">
        <f>_xlfn.XLOOKUP(#REF!,[1]!Table2[BINNING],[1]!Table2[VFG],"")</f>
      </c>
      <c r="Q302" s="6">
        <f>IF(ISNUMBER(FIND("|",#REF!,1)),LEFT(#REF!,FIND("|",#REF!,1)-2),#REF!)</f>
      </c>
      <c r="R302" s="6">
        <f>IF(ISNUMBER(FIND("|",#REF!,1)),RIGHT(#REF!,LEN(#REF!)-FIND("|",#REF!,1)-1),"")</f>
      </c>
      <c r="S302" s="3" t="s">
        <v>7</v>
      </c>
      <c r="T302" s="3" t="s">
        <v>7</v>
      </c>
      <c r="U302" s="2">
        <v>0</v>
      </c>
      <c r="V302" s="2">
        <v>0</v>
      </c>
      <c r="W302" s="2">
        <v>27950</v>
      </c>
      <c r="X302" s="3" t="s">
        <v>139</v>
      </c>
      <c r="Y302" s="2">
        <v>0</v>
      </c>
      <c r="Z302" s="3"/>
      <c r="AA302" s="3"/>
      <c r="AB302" s="7" t="s">
        <v>1131</v>
      </c>
      <c r="AC302" s="3" t="s">
        <v>240</v>
      </c>
      <c r="AD302" s="3" t="s">
        <v>241</v>
      </c>
      <c r="AE302" s="3" t="s">
        <v>242</v>
      </c>
      <c r="AF302" s="3" t="s">
        <v>243</v>
      </c>
      <c r="AG302" s="4"/>
      <c r="AH302" s="3"/>
      <c r="AI302" s="4"/>
      <c r="AJ3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 s="8">
        <f>IF(#REF!=MAX(#REF!),"New","Old")</f>
      </c>
      <c r="AL302" s="3"/>
      <c r="AM302" s="9">
        <f>IF(OR(#REF!="",#REF!=0),"",IF(#REF!&lt;12000,"&lt;12k",IF(AND(#REF!&gt;=12000,#REF!&lt;24000),"12k to 24k",IF(AND(#REF!&gt;=24000,#REF!&lt;=36000),"24k to 36k",IF(#REF!&gt;36000,"&gt;36k","")))))</f>
      </c>
    </row>
    <row x14ac:dyDescent="0.25" r="303" customHeight="1" ht="18.75">
      <c r="A303" s="1">
        <v>1659865</v>
      </c>
      <c r="B303" s="2">
        <v>11322199</v>
      </c>
      <c r="C303" s="3" t="s">
        <v>0</v>
      </c>
      <c r="D303" s="3" t="s">
        <v>448</v>
      </c>
      <c r="E303" s="2">
        <v>2015</v>
      </c>
      <c r="F303" s="4">
        <v>43943</v>
      </c>
      <c r="G303" s="3" t="s">
        <v>108</v>
      </c>
      <c r="H303" s="4">
        <v>43945</v>
      </c>
      <c r="I303" s="4">
        <f>_xlfn.XLOOKUP(#REF!,[1]!Backup_F8_Previous_Wave[ODINO],[1]!Backup_F8_Previous_Wave[Production Date],"")</f>
      </c>
      <c r="J303" s="10">
        <f>_xlfn.XLOOKUP(#REF!,[1]!Backup_F8_Previous_Wave[ODINO],[1]!Backup_F8_Previous_Wave[Wave Date],"")</f>
      </c>
      <c r="K303" s="6">
        <f>_xlfn.XLOOKUP(#REF!,[1]!Backup_F8_Previous_Wave[ODINO],[1]!Backup_F8_Previous_Wave[Full VIN],"")</f>
      </c>
      <c r="L303" s="3" t="s">
        <v>1132</v>
      </c>
      <c r="M303" s="3" t="s">
        <v>4</v>
      </c>
      <c r="N303" s="3" t="s">
        <v>1133</v>
      </c>
      <c r="O303" s="3" t="s">
        <v>1134</v>
      </c>
      <c r="P303" s="6">
        <f>_xlfn.XLOOKUP(#REF!,[1]!Table2[BINNING],[1]!Table2[VFG],"")</f>
      </c>
      <c r="Q303" s="6">
        <f>IF(ISNUMBER(FIND("|",#REF!,1)),LEFT(#REF!,FIND("|",#REF!,1)-2),#REF!)</f>
      </c>
      <c r="R303" s="6">
        <f>IF(ISNUMBER(FIND("|",#REF!,1)),RIGHT(#REF!,LEN(#REF!)-FIND("|",#REF!,1)-1),"")</f>
      </c>
      <c r="S303" s="3" t="s">
        <v>7</v>
      </c>
      <c r="T303" s="3" t="s">
        <v>7</v>
      </c>
      <c r="U303" s="2">
        <v>0</v>
      </c>
      <c r="V303" s="2">
        <v>0</v>
      </c>
      <c r="W303" s="2"/>
      <c r="X303" s="3" t="s">
        <v>518</v>
      </c>
      <c r="Y303" s="2">
        <v>0</v>
      </c>
      <c r="Z303" s="3"/>
      <c r="AA303" s="3"/>
      <c r="AB303" s="7" t="s">
        <v>1135</v>
      </c>
      <c r="AC303" s="3" t="s">
        <v>452</v>
      </c>
      <c r="AD303" s="3" t="s">
        <v>453</v>
      </c>
      <c r="AE303" s="3" t="s">
        <v>454</v>
      </c>
      <c r="AF303" s="3" t="s">
        <v>45</v>
      </c>
      <c r="AG303" s="4"/>
      <c r="AH303" s="3"/>
      <c r="AI303" s="4"/>
      <c r="AJ3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 s="8">
        <f>IF(#REF!=MAX(#REF!),"New","Old")</f>
      </c>
      <c r="AL303" s="3"/>
      <c r="AM303" s="9">
        <f>IF(OR(#REF!="",#REF!=0),"",IF(#REF!&lt;12000,"&lt;12k",IF(AND(#REF!&gt;=12000,#REF!&lt;24000),"12k to 24k",IF(AND(#REF!&gt;=24000,#REF!&lt;=36000),"24k to 36k",IF(#REF!&gt;36000,"&gt;36k","")))))</f>
      </c>
    </row>
    <row x14ac:dyDescent="0.25" r="304" customHeight="1" ht="18.75">
      <c r="A304" s="1">
        <v>1659880</v>
      </c>
      <c r="B304" s="2">
        <v>11322212</v>
      </c>
      <c r="C304" s="3" t="s">
        <v>0</v>
      </c>
      <c r="D304" s="3" t="s">
        <v>69</v>
      </c>
      <c r="E304" s="2">
        <v>2016</v>
      </c>
      <c r="F304" s="4">
        <v>43942</v>
      </c>
      <c r="G304" s="3" t="s">
        <v>108</v>
      </c>
      <c r="H304" s="4">
        <v>43945</v>
      </c>
      <c r="I304" s="4">
        <f>_xlfn.XLOOKUP(#REF!,[1]!Backup_F8_Previous_Wave[ODINO],[1]!Backup_F8_Previous_Wave[Production Date],"")</f>
      </c>
      <c r="J304" s="10">
        <f>_xlfn.XLOOKUP(#REF!,[1]!Backup_F8_Previous_Wave[ODINO],[1]!Backup_F8_Previous_Wave[Wave Date],"")</f>
      </c>
      <c r="K304" s="6">
        <f>_xlfn.XLOOKUP(#REF!,[1]!Backup_F8_Previous_Wave[ODINO],[1]!Backup_F8_Previous_Wave[Full VIN],"")</f>
      </c>
      <c r="L304" s="3" t="s">
        <v>1136</v>
      </c>
      <c r="M304" s="3" t="s">
        <v>4</v>
      </c>
      <c r="N304" s="3" t="s">
        <v>1137</v>
      </c>
      <c r="O304" s="3" t="s">
        <v>600</v>
      </c>
      <c r="P304" s="6">
        <f>_xlfn.XLOOKUP(#REF!,[1]!Table2[BINNING],[1]!Table2[VFG],"")</f>
      </c>
      <c r="Q304" s="6">
        <f>IF(ISNUMBER(FIND("|",#REF!,1)),LEFT(#REF!,FIND("|",#REF!,1)-2),#REF!)</f>
      </c>
      <c r="R304" s="6">
        <f>IF(ISNUMBER(FIND("|",#REF!,1)),RIGHT(#REF!,LEN(#REF!)-FIND("|",#REF!,1)-1),"")</f>
      </c>
      <c r="S304" s="3" t="s">
        <v>7</v>
      </c>
      <c r="T304" s="3" t="s">
        <v>7</v>
      </c>
      <c r="U304" s="2">
        <v>0</v>
      </c>
      <c r="V304" s="2">
        <v>0</v>
      </c>
      <c r="W304" s="2">
        <v>65000</v>
      </c>
      <c r="X304" s="3" t="s">
        <v>81</v>
      </c>
      <c r="Y304" s="2">
        <v>0</v>
      </c>
      <c r="Z304" s="3"/>
      <c r="AA304" s="3"/>
      <c r="AB304" s="7" t="s">
        <v>1138</v>
      </c>
      <c r="AC304" s="3" t="s">
        <v>395</v>
      </c>
      <c r="AD304" s="3" t="s">
        <v>75</v>
      </c>
      <c r="AE304" s="3" t="s">
        <v>908</v>
      </c>
      <c r="AF304" s="3" t="s">
        <v>77</v>
      </c>
      <c r="AG304" s="4"/>
      <c r="AH304" s="3"/>
      <c r="AI304" s="4"/>
      <c r="AJ3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 s="8">
        <f>IF(#REF!=MAX(#REF!),"New","Old")</f>
      </c>
      <c r="AL304" s="3"/>
      <c r="AM304" s="9">
        <f>IF(OR(#REF!="",#REF!=0),"",IF(#REF!&lt;12000,"&lt;12k",IF(AND(#REF!&gt;=12000,#REF!&lt;24000),"12k to 24k",IF(AND(#REF!&gt;=24000,#REF!&lt;=36000),"24k to 36k",IF(#REF!&gt;36000,"&gt;36k","")))))</f>
      </c>
    </row>
    <row x14ac:dyDescent="0.25" r="305" customHeight="1" ht="18.75">
      <c r="A305" s="1">
        <v>1659981</v>
      </c>
      <c r="B305" s="2">
        <v>11322279</v>
      </c>
      <c r="C305" s="3" t="s">
        <v>0</v>
      </c>
      <c r="D305" s="3" t="s">
        <v>59</v>
      </c>
      <c r="E305" s="2">
        <v>2013</v>
      </c>
      <c r="F305" s="4">
        <v>43947</v>
      </c>
      <c r="G305" s="3" t="s">
        <v>108</v>
      </c>
      <c r="H305" s="4">
        <v>43947</v>
      </c>
      <c r="I305" s="4">
        <f>_xlfn.XLOOKUP(#REF!,[1]!Backup_F8_Previous_Wave[ODINO],[1]!Backup_F8_Previous_Wave[Production Date],"")</f>
      </c>
      <c r="J305" s="10">
        <f>_xlfn.XLOOKUP(#REF!,[1]!Backup_F8_Previous_Wave[ODINO],[1]!Backup_F8_Previous_Wave[Wave Date],"")</f>
      </c>
      <c r="K305" s="6">
        <f>_xlfn.XLOOKUP(#REF!,[1]!Backup_F8_Previous_Wave[ODINO],[1]!Backup_F8_Previous_Wave[Full VIN],"")</f>
      </c>
      <c r="L305" s="3" t="s">
        <v>1139</v>
      </c>
      <c r="M305" s="3" t="s">
        <v>4</v>
      </c>
      <c r="N305" s="3" t="s">
        <v>1140</v>
      </c>
      <c r="O305" s="3" t="s">
        <v>31</v>
      </c>
      <c r="P305" s="6">
        <f>_xlfn.XLOOKUP(#REF!,[1]!Table2[BINNING],[1]!Table2[VFG],"")</f>
      </c>
      <c r="Q305" s="6">
        <f>IF(ISNUMBER(FIND("|",#REF!,1)),LEFT(#REF!,FIND("|",#REF!,1)-2),#REF!)</f>
      </c>
      <c r="R305" s="6">
        <f>IF(ISNUMBER(FIND("|",#REF!,1)),RIGHT(#REF!,LEN(#REF!)-FIND("|",#REF!,1)-1),"")</f>
      </c>
      <c r="S305" s="3" t="s">
        <v>7</v>
      </c>
      <c r="T305" s="3" t="s">
        <v>7</v>
      </c>
      <c r="U305" s="2">
        <v>0</v>
      </c>
      <c r="V305" s="2">
        <v>0</v>
      </c>
      <c r="W305" s="2">
        <v>138000</v>
      </c>
      <c r="X305" s="3" t="s">
        <v>112</v>
      </c>
      <c r="Y305" s="2">
        <v>30</v>
      </c>
      <c r="Z305" s="3"/>
      <c r="AA305" s="3"/>
      <c r="AB305" s="7" t="s">
        <v>1141</v>
      </c>
      <c r="AC305" s="3" t="s">
        <v>65</v>
      </c>
      <c r="AD305" s="3" t="s">
        <v>66</v>
      </c>
      <c r="AE305" s="3" t="s">
        <v>67</v>
      </c>
      <c r="AF305" s="3" t="s">
        <v>68</v>
      </c>
      <c r="AG305" s="4"/>
      <c r="AH305" s="3"/>
      <c r="AI305" s="4"/>
      <c r="AJ3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 s="8">
        <f>IF(#REF!=MAX(#REF!),"New","Old")</f>
      </c>
      <c r="AL305" s="3"/>
      <c r="AM305" s="9">
        <f>IF(OR(#REF!="",#REF!=0),"",IF(#REF!&lt;12000,"&lt;12k",IF(AND(#REF!&gt;=12000,#REF!&lt;24000),"12k to 24k",IF(AND(#REF!&gt;=24000,#REF!&lt;=36000),"24k to 36k",IF(#REF!&gt;36000,"&gt;36k","")))))</f>
      </c>
    </row>
    <row x14ac:dyDescent="0.25" r="306" customHeight="1" ht="18.75">
      <c r="A306" s="1">
        <v>1659990</v>
      </c>
      <c r="B306" s="2">
        <v>11322290</v>
      </c>
      <c r="C306" s="3" t="s">
        <v>0</v>
      </c>
      <c r="D306" s="3" t="s">
        <v>59</v>
      </c>
      <c r="E306" s="2">
        <v>2011</v>
      </c>
      <c r="F306" s="4">
        <v>43947</v>
      </c>
      <c r="G306" s="3" t="s">
        <v>108</v>
      </c>
      <c r="H306" s="4">
        <v>43947</v>
      </c>
      <c r="I306" s="4">
        <f>_xlfn.XLOOKUP(#REF!,[1]!Backup_F8_Previous_Wave[ODINO],[1]!Backup_F8_Previous_Wave[Production Date],"")</f>
      </c>
      <c r="J306" s="10">
        <f>_xlfn.XLOOKUP(#REF!,[1]!Backup_F8_Previous_Wave[ODINO],[1]!Backup_F8_Previous_Wave[Wave Date],"")</f>
      </c>
      <c r="K306" s="6">
        <f>_xlfn.XLOOKUP(#REF!,[1]!Backup_F8_Previous_Wave[ODINO],[1]!Backup_F8_Previous_Wave[Full VIN],"")</f>
      </c>
      <c r="L306" s="3" t="s">
        <v>1142</v>
      </c>
      <c r="M306" s="3" t="s">
        <v>4</v>
      </c>
      <c r="N306" s="3" t="s">
        <v>1143</v>
      </c>
      <c r="O306" s="3" t="s">
        <v>62</v>
      </c>
      <c r="P306" s="6">
        <f>_xlfn.XLOOKUP(#REF!,[1]!Table2[BINNING],[1]!Table2[VFG],"")</f>
      </c>
      <c r="Q306" s="6">
        <f>IF(ISNUMBER(FIND("|",#REF!,1)),LEFT(#REF!,FIND("|",#REF!,1)-2),#REF!)</f>
      </c>
      <c r="R306" s="6">
        <f>IF(ISNUMBER(FIND("|",#REF!,1)),RIGHT(#REF!,LEN(#REF!)-FIND("|",#REF!,1)-1),"")</f>
      </c>
      <c r="S306" s="3" t="s">
        <v>7</v>
      </c>
      <c r="T306" s="3" t="s">
        <v>7</v>
      </c>
      <c r="U306" s="2">
        <v>0</v>
      </c>
      <c r="V306" s="2">
        <v>0</v>
      </c>
      <c r="W306" s="2"/>
      <c r="X306" s="3" t="s">
        <v>72</v>
      </c>
      <c r="Y306" s="2"/>
      <c r="Z306" s="3"/>
      <c r="AA306" s="3"/>
      <c r="AB306" s="7" t="s">
        <v>1144</v>
      </c>
      <c r="AC306" s="3" t="s">
        <v>83</v>
      </c>
      <c r="AD306" s="3" t="s">
        <v>84</v>
      </c>
      <c r="AE306" s="3" t="s">
        <v>85</v>
      </c>
      <c r="AF306" s="3" t="s">
        <v>68</v>
      </c>
      <c r="AG306" s="4"/>
      <c r="AH306" s="3"/>
      <c r="AI306" s="4"/>
      <c r="AJ3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 s="8">
        <f>IF(#REF!=MAX(#REF!),"New","Old")</f>
      </c>
      <c r="AL306" s="3"/>
      <c r="AM306" s="9">
        <f>IF(OR(#REF!="",#REF!=0),"",IF(#REF!&lt;12000,"&lt;12k",IF(AND(#REF!&gt;=12000,#REF!&lt;24000),"12k to 24k",IF(AND(#REF!&gt;=24000,#REF!&lt;=36000),"24k to 36k",IF(#REF!&gt;36000,"&gt;36k","")))))</f>
      </c>
    </row>
    <row x14ac:dyDescent="0.25" r="307" customHeight="1" ht="18.75">
      <c r="A307" s="1">
        <v>1660202</v>
      </c>
      <c r="B307" s="2">
        <v>11322443</v>
      </c>
      <c r="C307" s="3" t="s">
        <v>0</v>
      </c>
      <c r="D307" s="3" t="s">
        <v>59</v>
      </c>
      <c r="E307" s="2">
        <v>2014</v>
      </c>
      <c r="F307" s="4">
        <v>43941</v>
      </c>
      <c r="G307" s="3" t="s">
        <v>108</v>
      </c>
      <c r="H307" s="4">
        <v>43948</v>
      </c>
      <c r="I307" s="4">
        <f>_xlfn.XLOOKUP(#REF!,[1]!Backup_F8_Previous_Wave[ODINO],[1]!Backup_F8_Previous_Wave[Production Date],"")</f>
      </c>
      <c r="J307" s="10">
        <f>_xlfn.XLOOKUP(#REF!,[1]!Backup_F8_Previous_Wave[ODINO],[1]!Backup_F8_Previous_Wave[Wave Date],"")</f>
      </c>
      <c r="K307" s="6">
        <f>_xlfn.XLOOKUP(#REF!,[1]!Backup_F8_Previous_Wave[ODINO],[1]!Backup_F8_Previous_Wave[Full VIN],"")</f>
      </c>
      <c r="L307" s="3" t="s">
        <v>1145</v>
      </c>
      <c r="M307" s="3" t="s">
        <v>4</v>
      </c>
      <c r="N307" s="3" t="s">
        <v>1146</v>
      </c>
      <c r="O307" s="3" t="s">
        <v>62</v>
      </c>
      <c r="P307" s="6">
        <f>_xlfn.XLOOKUP(#REF!,[1]!Table2[BINNING],[1]!Table2[VFG],"")</f>
      </c>
      <c r="Q307" s="6">
        <f>IF(ISNUMBER(FIND("|",#REF!,1)),LEFT(#REF!,FIND("|",#REF!,1)-2),#REF!)</f>
      </c>
      <c r="R307" s="6">
        <f>IF(ISNUMBER(FIND("|",#REF!,1)),RIGHT(#REF!,LEN(#REF!)-FIND("|",#REF!,1)-1),"")</f>
      </c>
      <c r="S307" s="3" t="s">
        <v>7</v>
      </c>
      <c r="T307" s="3" t="s">
        <v>7</v>
      </c>
      <c r="U307" s="2">
        <v>0</v>
      </c>
      <c r="V307" s="2">
        <v>0</v>
      </c>
      <c r="W307" s="2"/>
      <c r="X307" s="3" t="s">
        <v>317</v>
      </c>
      <c r="Y307" s="2"/>
      <c r="Z307" s="3"/>
      <c r="AA307" s="3"/>
      <c r="AB307" s="7" t="s">
        <v>1147</v>
      </c>
      <c r="AC307" s="3" t="s">
        <v>65</v>
      </c>
      <c r="AD307" s="3" t="s">
        <v>66</v>
      </c>
      <c r="AE307" s="3" t="s">
        <v>67</v>
      </c>
      <c r="AF307" s="3" t="s">
        <v>68</v>
      </c>
      <c r="AG307" s="4"/>
      <c r="AH307" s="3"/>
      <c r="AI307" s="4"/>
      <c r="AJ3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 s="8">
        <f>IF(#REF!=MAX(#REF!),"New","Old")</f>
      </c>
      <c r="AL307" s="3"/>
      <c r="AM307" s="9">
        <f>IF(OR(#REF!="",#REF!=0),"",IF(#REF!&lt;12000,"&lt;12k",IF(AND(#REF!&gt;=12000,#REF!&lt;24000),"12k to 24k",IF(AND(#REF!&gt;=24000,#REF!&lt;=36000),"24k to 36k",IF(#REF!&gt;36000,"&gt;36k","")))))</f>
      </c>
    </row>
    <row x14ac:dyDescent="0.25" r="308" customHeight="1" ht="18.75">
      <c r="A308" s="1">
        <v>1660442</v>
      </c>
      <c r="B308" s="2">
        <v>11322615</v>
      </c>
      <c r="C308" s="3" t="s">
        <v>0</v>
      </c>
      <c r="D308" s="3" t="s">
        <v>1</v>
      </c>
      <c r="E308" s="2">
        <v>2018</v>
      </c>
      <c r="F308" s="4">
        <v>43942</v>
      </c>
      <c r="G308" s="3" t="s">
        <v>108</v>
      </c>
      <c r="H308" s="4">
        <v>43950</v>
      </c>
      <c r="I308" s="4">
        <f>_xlfn.XLOOKUP(#REF!,[1]!Backup_F8_Previous_Wave[ODINO],[1]!Backup_F8_Previous_Wave[Production Date],"")</f>
      </c>
      <c r="J308" s="10">
        <f>_xlfn.XLOOKUP(#REF!,[1]!Backup_F8_Previous_Wave[ODINO],[1]!Backup_F8_Previous_Wave[Wave Date],"")</f>
      </c>
      <c r="K308" s="6">
        <f>_xlfn.XLOOKUP(#REF!,[1]!Backup_F8_Previous_Wave[ODINO],[1]!Backup_F8_Previous_Wave[Full VIN],"")</f>
      </c>
      <c r="L308" s="3" t="s">
        <v>1148</v>
      </c>
      <c r="M308" s="3" t="s">
        <v>4</v>
      </c>
      <c r="N308" s="3" t="s">
        <v>1149</v>
      </c>
      <c r="O308" s="3" t="s">
        <v>459</v>
      </c>
      <c r="P308" s="6">
        <f>_xlfn.XLOOKUP(#REF!,[1]!Table2[BINNING],[1]!Table2[VFG],"")</f>
      </c>
      <c r="Q308" s="6">
        <f>IF(ISNUMBER(FIND("|",#REF!,1)),LEFT(#REF!,FIND("|",#REF!,1)-2),#REF!)</f>
      </c>
      <c r="R308" s="6">
        <f>IF(ISNUMBER(FIND("|",#REF!,1)),RIGHT(#REF!,LEN(#REF!)-FIND("|",#REF!,1)-1),"")</f>
      </c>
      <c r="S308" s="3" t="s">
        <v>7</v>
      </c>
      <c r="T308" s="3" t="s">
        <v>7</v>
      </c>
      <c r="U308" s="2">
        <v>0</v>
      </c>
      <c r="V308" s="2">
        <v>0</v>
      </c>
      <c r="W308" s="2">
        <v>36585</v>
      </c>
      <c r="X308" s="3" t="s">
        <v>139</v>
      </c>
      <c r="Y308" s="2">
        <v>0</v>
      </c>
      <c r="Z308" s="3"/>
      <c r="AA308" s="3"/>
      <c r="AB308" s="7" t="s">
        <v>1150</v>
      </c>
      <c r="AC308" s="3" t="s">
        <v>20</v>
      </c>
      <c r="AD308" s="3" t="s">
        <v>11</v>
      </c>
      <c r="AE308" s="3" t="s">
        <v>21</v>
      </c>
      <c r="AF308" s="3" t="s">
        <v>13</v>
      </c>
      <c r="AG308" s="4"/>
      <c r="AH308" s="3"/>
      <c r="AI308" s="4"/>
      <c r="AJ3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 s="8">
        <f>IF(#REF!=MAX(#REF!),"New","Old")</f>
      </c>
      <c r="AL308" s="3"/>
      <c r="AM308" s="9">
        <f>IF(OR(#REF!="",#REF!=0),"",IF(#REF!&lt;12000,"&lt;12k",IF(AND(#REF!&gt;=12000,#REF!&lt;24000),"12k to 24k",IF(AND(#REF!&gt;=24000,#REF!&lt;=36000),"24k to 36k",IF(#REF!&gt;36000,"&gt;36k","")))))</f>
      </c>
    </row>
    <row x14ac:dyDescent="0.25" r="309" customHeight="1" ht="18.75">
      <c r="A309" s="1">
        <v>1660466</v>
      </c>
      <c r="B309" s="2">
        <v>11322628</v>
      </c>
      <c r="C309" s="3" t="s">
        <v>0</v>
      </c>
      <c r="D309" s="3" t="s">
        <v>38</v>
      </c>
      <c r="E309" s="2">
        <v>2016</v>
      </c>
      <c r="F309" s="4">
        <v>43949</v>
      </c>
      <c r="G309" s="3" t="s">
        <v>108</v>
      </c>
      <c r="H309" s="4">
        <v>43950</v>
      </c>
      <c r="I309" s="4">
        <f>_xlfn.XLOOKUP(#REF!,[1]!Backup_F8_Previous_Wave[ODINO],[1]!Backup_F8_Previous_Wave[Production Date],"")</f>
      </c>
      <c r="J309" s="10">
        <f>_xlfn.XLOOKUP(#REF!,[1]!Backup_F8_Previous_Wave[ODINO],[1]!Backup_F8_Previous_Wave[Wave Date],"")</f>
      </c>
      <c r="K309" s="6">
        <f>_xlfn.XLOOKUP(#REF!,[1]!Backup_F8_Previous_Wave[ODINO],[1]!Backup_F8_Previous_Wave[Full VIN],"")</f>
      </c>
      <c r="L309" s="3" t="s">
        <v>902</v>
      </c>
      <c r="M309" s="3" t="s">
        <v>4</v>
      </c>
      <c r="N309" s="3" t="s">
        <v>1151</v>
      </c>
      <c r="O309" s="3" t="s">
        <v>824</v>
      </c>
      <c r="P309" s="6">
        <f>_xlfn.XLOOKUP(#REF!,[1]!Table2[BINNING],[1]!Table2[VFG],"")</f>
      </c>
      <c r="Q309" s="6">
        <f>IF(ISNUMBER(FIND("|",#REF!,1)),LEFT(#REF!,FIND("|",#REF!,1)-2),#REF!)</f>
      </c>
      <c r="R309" s="6">
        <f>IF(ISNUMBER(FIND("|",#REF!,1)),RIGHT(#REF!,LEN(#REF!)-FIND("|",#REF!,1)-1),"")</f>
      </c>
      <c r="S309" s="3" t="s">
        <v>7</v>
      </c>
      <c r="T309" s="3" t="s">
        <v>7</v>
      </c>
      <c r="U309" s="2">
        <v>0</v>
      </c>
      <c r="V309" s="2">
        <v>0</v>
      </c>
      <c r="W309" s="2">
        <v>29800</v>
      </c>
      <c r="X309" s="3" t="s">
        <v>32</v>
      </c>
      <c r="Y309" s="2">
        <v>20</v>
      </c>
      <c r="Z309" s="3"/>
      <c r="AA309" s="3"/>
      <c r="AB309" s="7" t="s">
        <v>1152</v>
      </c>
      <c r="AC309" s="3" t="s">
        <v>826</v>
      </c>
      <c r="AD309" s="3" t="s">
        <v>147</v>
      </c>
      <c r="AE309" s="3" t="s">
        <v>148</v>
      </c>
      <c r="AF309" s="3" t="s">
        <v>45</v>
      </c>
      <c r="AG309" s="4"/>
      <c r="AH309" s="3"/>
      <c r="AI309" s="4"/>
      <c r="AJ3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 s="8">
        <f>IF(#REF!=MAX(#REF!),"New","Old")</f>
      </c>
      <c r="AL309" s="3"/>
      <c r="AM309" s="9">
        <f>IF(OR(#REF!="",#REF!=0),"",IF(#REF!&lt;12000,"&lt;12k",IF(AND(#REF!&gt;=12000,#REF!&lt;24000),"12k to 24k",IF(AND(#REF!&gt;=24000,#REF!&lt;=36000),"24k to 36k",IF(#REF!&gt;36000,"&gt;36k","")))))</f>
      </c>
    </row>
    <row x14ac:dyDescent="0.25" r="310" customHeight="1" ht="18.75">
      <c r="A310" s="1">
        <v>1660507</v>
      </c>
      <c r="B310" s="2">
        <v>11322713</v>
      </c>
      <c r="C310" s="3" t="s">
        <v>0</v>
      </c>
      <c r="D310" s="3" t="s">
        <v>96</v>
      </c>
      <c r="E310" s="2">
        <v>2018</v>
      </c>
      <c r="F310" s="4">
        <v>43949</v>
      </c>
      <c r="G310" s="3" t="s">
        <v>108</v>
      </c>
      <c r="H310" s="4">
        <v>43950</v>
      </c>
      <c r="I310" s="4"/>
      <c r="J310" s="10">
        <f>_xlfn.XLOOKUP(#REF!,[1]!Backup_F8_Previous_Wave[ODINO],[1]!Backup_F8_Previous_Wave[Wave Date],"")</f>
      </c>
      <c r="K310" s="3"/>
      <c r="L310" s="3" t="s">
        <v>1153</v>
      </c>
      <c r="M310" s="3" t="s">
        <v>4</v>
      </c>
      <c r="N310" s="3" t="s">
        <v>1154</v>
      </c>
      <c r="O310" s="3" t="s">
        <v>105</v>
      </c>
      <c r="P310" s="6">
        <f>_xlfn.XLOOKUP(#REF!,[1]!Table2[BINNING],[1]!Table2[VFG],"")</f>
      </c>
      <c r="Q310" s="6">
        <f>IF(ISNUMBER(FIND("|",#REF!,1)),LEFT(#REF!,FIND("|",#REF!,1)-2),#REF!)</f>
      </c>
      <c r="R310" s="6">
        <f>IF(ISNUMBER(FIND("|",#REF!,1)),RIGHT(#REF!,LEN(#REF!)-FIND("|",#REF!,1)-1),"")</f>
      </c>
      <c r="S310" s="3" t="s">
        <v>7</v>
      </c>
      <c r="T310" s="3" t="s">
        <v>7</v>
      </c>
      <c r="U310" s="2">
        <v>0</v>
      </c>
      <c r="V310" s="2">
        <v>0</v>
      </c>
      <c r="W310" s="2">
        <v>45700</v>
      </c>
      <c r="X310" s="3" t="s">
        <v>246</v>
      </c>
      <c r="Y310" s="2">
        <v>70</v>
      </c>
      <c r="Z310" s="3"/>
      <c r="AA310" s="3"/>
      <c r="AB310" s="7" t="s">
        <v>1155</v>
      </c>
      <c r="AC310" s="3" t="s">
        <v>44</v>
      </c>
      <c r="AD310" s="3" t="s">
        <v>44</v>
      </c>
      <c r="AE310" s="3" t="s">
        <v>44</v>
      </c>
      <c r="AF310" s="3" t="s">
        <v>102</v>
      </c>
      <c r="AG310" s="4"/>
      <c r="AH310" s="3"/>
      <c r="AI310" s="4"/>
      <c r="AJ3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 s="8">
        <f>IF(#REF!=MAX(#REF!),"New","Old")</f>
      </c>
      <c r="AL310" s="3"/>
      <c r="AM310" s="9">
        <f>IF(OR(#REF!="",#REF!=0),"",IF(#REF!&lt;12000,"&lt;12k",IF(AND(#REF!&gt;=12000,#REF!&lt;24000),"12k to 24k",IF(AND(#REF!&gt;=24000,#REF!&lt;=36000),"24k to 36k",IF(#REF!&gt;36000,"&gt;36k","")))))</f>
      </c>
    </row>
    <row x14ac:dyDescent="0.25" r="311" customHeight="1" ht="18.75">
      <c r="A311" s="1">
        <v>1660509</v>
      </c>
      <c r="B311" s="2">
        <v>11322722</v>
      </c>
      <c r="C311" s="3" t="s">
        <v>0</v>
      </c>
      <c r="D311" s="3" t="s">
        <v>1</v>
      </c>
      <c r="E311" s="2">
        <v>2017</v>
      </c>
      <c r="F311" s="4">
        <v>43948</v>
      </c>
      <c r="G311" s="3" t="s">
        <v>108</v>
      </c>
      <c r="H311" s="4">
        <v>43950</v>
      </c>
      <c r="I311" s="4">
        <f>_xlfn.XLOOKUP(#REF!,[1]!Backup_F8_Previous_Wave[ODINO],[1]!Backup_F8_Previous_Wave[Production Date],"")</f>
      </c>
      <c r="J311" s="10">
        <f>_xlfn.XLOOKUP(#REF!,[1]!Backup_F8_Previous_Wave[ODINO],[1]!Backup_F8_Previous_Wave[Wave Date],"")</f>
      </c>
      <c r="K311" s="6">
        <f>_xlfn.XLOOKUP(#REF!,[1]!Backup_F8_Previous_Wave[ODINO],[1]!Backup_F8_Previous_Wave[Full VIN],"")</f>
      </c>
      <c r="L311" s="3" t="s">
        <v>1156</v>
      </c>
      <c r="M311" s="3" t="s">
        <v>4</v>
      </c>
      <c r="N311" s="3" t="s">
        <v>1157</v>
      </c>
      <c r="O311" s="3" t="s">
        <v>459</v>
      </c>
      <c r="P311" s="6">
        <f>_xlfn.XLOOKUP(#REF!,[1]!Table2[BINNING],[1]!Table2[VFG],"")</f>
      </c>
      <c r="Q311" s="6">
        <f>IF(ISNUMBER(FIND("|",#REF!,1)),LEFT(#REF!,FIND("|",#REF!,1)-2),#REF!)</f>
      </c>
      <c r="R311" s="6">
        <f>IF(ISNUMBER(FIND("|",#REF!,1)),RIGHT(#REF!,LEN(#REF!)-FIND("|",#REF!,1)-1),"")</f>
      </c>
      <c r="S311" s="3" t="s">
        <v>7</v>
      </c>
      <c r="T311" s="3" t="s">
        <v>7</v>
      </c>
      <c r="U311" s="2">
        <v>0</v>
      </c>
      <c r="V311" s="2">
        <v>0</v>
      </c>
      <c r="W311" s="2">
        <v>39431</v>
      </c>
      <c r="X311" s="3" t="s">
        <v>106</v>
      </c>
      <c r="Y311" s="2">
        <v>0</v>
      </c>
      <c r="Z311" s="3"/>
      <c r="AA311" s="3"/>
      <c r="AB311" s="7" t="s">
        <v>1158</v>
      </c>
      <c r="AC311" s="3" t="s">
        <v>20</v>
      </c>
      <c r="AD311" s="3" t="s">
        <v>11</v>
      </c>
      <c r="AE311" s="3" t="s">
        <v>135</v>
      </c>
      <c r="AF311" s="3" t="s">
        <v>27</v>
      </c>
      <c r="AG311" s="4"/>
      <c r="AH311" s="3"/>
      <c r="AI311" s="4"/>
      <c r="AJ3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 s="8">
        <f>IF(#REF!=MAX(#REF!),"New","Old")</f>
      </c>
      <c r="AL311" s="3"/>
      <c r="AM311" s="9">
        <f>IF(OR(#REF!="",#REF!=0),"",IF(#REF!&lt;12000,"&lt;12k",IF(AND(#REF!&gt;=12000,#REF!&lt;24000),"12k to 24k",IF(AND(#REF!&gt;=24000,#REF!&lt;=36000),"24k to 36k",IF(#REF!&gt;36000,"&gt;36k","")))))</f>
      </c>
    </row>
    <row x14ac:dyDescent="0.25" r="312" customHeight="1" ht="18.75">
      <c r="A312" s="1">
        <v>1660593</v>
      </c>
      <c r="B312" s="2">
        <v>11322778</v>
      </c>
      <c r="C312" s="3" t="s">
        <v>0</v>
      </c>
      <c r="D312" s="3" t="s">
        <v>96</v>
      </c>
      <c r="E312" s="2">
        <v>2013</v>
      </c>
      <c r="F312" s="4">
        <v>42376</v>
      </c>
      <c r="G312" s="3" t="s">
        <v>2</v>
      </c>
      <c r="H312" s="4">
        <v>43950</v>
      </c>
      <c r="I312" s="4"/>
      <c r="J312" s="10">
        <f>_xlfn.XLOOKUP(#REF!,[1]!Backup_F8_Previous_Wave[ODINO],[1]!Backup_F8_Previous_Wave[Wave Date],"")</f>
      </c>
      <c r="K312" s="3"/>
      <c r="L312" s="3" t="s">
        <v>1159</v>
      </c>
      <c r="M312" s="3" t="s">
        <v>4</v>
      </c>
      <c r="N312" s="3" t="s">
        <v>1160</v>
      </c>
      <c r="O312" s="3" t="s">
        <v>62</v>
      </c>
      <c r="P312" s="6">
        <f>_xlfn.XLOOKUP(#REF!,[1]!Table2[BINNING],[1]!Table2[VFG],"")</f>
      </c>
      <c r="Q312" s="6">
        <f>IF(ISNUMBER(FIND("|",#REF!,1)),LEFT(#REF!,FIND("|",#REF!,1)-2),#REF!)</f>
      </c>
      <c r="R312" s="6">
        <f>IF(ISNUMBER(FIND("|",#REF!,1)),RIGHT(#REF!,LEN(#REF!)-FIND("|",#REF!,1)-1),"")</f>
      </c>
      <c r="S312" s="3" t="s">
        <v>7</v>
      </c>
      <c r="T312" s="3" t="s">
        <v>7</v>
      </c>
      <c r="U312" s="2">
        <v>0</v>
      </c>
      <c r="V312" s="2">
        <v>0</v>
      </c>
      <c r="W312" s="2">
        <v>69000</v>
      </c>
      <c r="X312" s="3" t="s">
        <v>100</v>
      </c>
      <c r="Y312" s="2">
        <v>0</v>
      </c>
      <c r="Z312" s="3"/>
      <c r="AA312" s="3"/>
      <c r="AB312" s="7" t="s">
        <v>1161</v>
      </c>
      <c r="AC312" s="3" t="s">
        <v>44</v>
      </c>
      <c r="AD312" s="3" t="s">
        <v>44</v>
      </c>
      <c r="AE312" s="3" t="s">
        <v>44</v>
      </c>
      <c r="AF312" s="3" t="s">
        <v>102</v>
      </c>
      <c r="AG312" s="4"/>
      <c r="AH312" s="3"/>
      <c r="AI312" s="4"/>
      <c r="AJ3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 s="8">
        <f>IF(#REF!=MAX(#REF!),"New","Old")</f>
      </c>
      <c r="AL312" s="3"/>
      <c r="AM312" s="9">
        <f>IF(OR(#REF!="",#REF!=0),"",IF(#REF!&lt;12000,"&lt;12k",IF(AND(#REF!&gt;=12000,#REF!&lt;24000),"12k to 24k",IF(AND(#REF!&gt;=24000,#REF!&lt;=36000),"24k to 36k",IF(#REF!&gt;36000,"&gt;36k","")))))</f>
      </c>
    </row>
    <row x14ac:dyDescent="0.25" r="313" customHeight="1" ht="18.75">
      <c r="A313" s="1">
        <v>1660600</v>
      </c>
      <c r="B313" s="2">
        <v>11322782</v>
      </c>
      <c r="C313" s="3" t="s">
        <v>0</v>
      </c>
      <c r="D313" s="3" t="s">
        <v>1</v>
      </c>
      <c r="E313" s="2">
        <v>2018</v>
      </c>
      <c r="F313" s="4">
        <v>43904</v>
      </c>
      <c r="G313" s="3" t="s">
        <v>2</v>
      </c>
      <c r="H313" s="4">
        <v>43951</v>
      </c>
      <c r="I313" s="4">
        <f>_xlfn.XLOOKUP(#REF!,[1]!Backup_F8_Previous_Wave[ODINO],[1]!Backup_F8_Previous_Wave[Production Date],"")</f>
      </c>
      <c r="J313" s="10">
        <f>_xlfn.XLOOKUP(#REF!,[1]!Backup_F8_Previous_Wave[ODINO],[1]!Backup_F8_Previous_Wave[Wave Date],"")</f>
      </c>
      <c r="K313" s="6">
        <f>_xlfn.XLOOKUP(#REF!,[1]!Backup_F8_Previous_Wave[ODINO],[1]!Backup_F8_Previous_Wave[Full VIN],"")</f>
      </c>
      <c r="L313" s="3" t="s">
        <v>1162</v>
      </c>
      <c r="M313" s="3" t="s">
        <v>4</v>
      </c>
      <c r="N313" s="3" t="s">
        <v>1163</v>
      </c>
      <c r="O313" s="3" t="s">
        <v>582</v>
      </c>
      <c r="P313" s="6">
        <f>_xlfn.XLOOKUP(#REF!,[1]!Table2[BINNING],[1]!Table2[VFG],"")</f>
      </c>
      <c r="Q313" s="6">
        <f>IF(ISNUMBER(FIND("|",#REF!,1)),LEFT(#REF!,FIND("|",#REF!,1)-2),#REF!)</f>
      </c>
      <c r="R313" s="6">
        <f>IF(ISNUMBER(FIND("|",#REF!,1)),RIGHT(#REF!,LEN(#REF!)-FIND("|",#REF!,1)-1),"")</f>
      </c>
      <c r="S313" s="3" t="s">
        <v>7</v>
      </c>
      <c r="T313" s="3" t="s">
        <v>7</v>
      </c>
      <c r="U313" s="2">
        <v>0</v>
      </c>
      <c r="V313" s="2">
        <v>0</v>
      </c>
      <c r="W313" s="2">
        <v>41000</v>
      </c>
      <c r="X313" s="3" t="s">
        <v>305</v>
      </c>
      <c r="Y313" s="2">
        <v>0</v>
      </c>
      <c r="Z313" s="3"/>
      <c r="AA313" s="3"/>
      <c r="AB313" s="7" t="s">
        <v>1164</v>
      </c>
      <c r="AC313" s="3" t="s">
        <v>20</v>
      </c>
      <c r="AD313" s="3" t="s">
        <v>11</v>
      </c>
      <c r="AE313" s="3" t="s">
        <v>21</v>
      </c>
      <c r="AF313" s="3" t="s">
        <v>13</v>
      </c>
      <c r="AG313" s="4"/>
      <c r="AH313" s="3"/>
      <c r="AI313" s="4"/>
      <c r="AJ3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 s="8">
        <f>IF(#REF!=MAX(#REF!),"New","Old")</f>
      </c>
      <c r="AL313" s="3"/>
      <c r="AM313" s="9">
        <f>IF(OR(#REF!="",#REF!=0),"",IF(#REF!&lt;12000,"&lt;12k",IF(AND(#REF!&gt;=12000,#REF!&lt;24000),"12k to 24k",IF(AND(#REF!&gt;=24000,#REF!&lt;=36000),"24k to 36k",IF(#REF!&gt;36000,"&gt;36k","")))))</f>
      </c>
    </row>
    <row x14ac:dyDescent="0.25" r="314" customHeight="1" ht="18.75">
      <c r="A314" s="1">
        <v>1660675</v>
      </c>
      <c r="B314" s="2">
        <v>11322833</v>
      </c>
      <c r="C314" s="3" t="s">
        <v>0</v>
      </c>
      <c r="D314" s="3" t="s">
        <v>59</v>
      </c>
      <c r="E314" s="2">
        <v>2015</v>
      </c>
      <c r="F314" s="4">
        <v>43951</v>
      </c>
      <c r="G314" s="3" t="s">
        <v>108</v>
      </c>
      <c r="H314" s="4">
        <v>43951</v>
      </c>
      <c r="I314" s="4"/>
      <c r="J314" s="10">
        <f>_xlfn.XLOOKUP(#REF!,[1]!Backup_F8_Previous_Wave[ODINO],[1]!Backup_F8_Previous_Wave[Wave Date],"")</f>
      </c>
      <c r="K314" s="3"/>
      <c r="L314" s="3" t="s">
        <v>1165</v>
      </c>
      <c r="M314" s="3" t="s">
        <v>4</v>
      </c>
      <c r="N314" s="3" t="s">
        <v>1166</v>
      </c>
      <c r="O314" s="3" t="s">
        <v>31</v>
      </c>
      <c r="P314" s="6">
        <f>_xlfn.XLOOKUP(#REF!,[1]!Table2[BINNING],[1]!Table2[VFG],"")</f>
      </c>
      <c r="Q314" s="6">
        <f>IF(ISNUMBER(FIND("|",#REF!,1)),LEFT(#REF!,FIND("|",#REF!,1)-2),#REF!)</f>
      </c>
      <c r="R314" s="6">
        <f>IF(ISNUMBER(FIND("|",#REF!,1)),RIGHT(#REF!,LEN(#REF!)-FIND("|",#REF!,1)-1),"")</f>
      </c>
      <c r="S314" s="3" t="s">
        <v>7</v>
      </c>
      <c r="T314" s="3" t="s">
        <v>7</v>
      </c>
      <c r="U314" s="2">
        <v>0</v>
      </c>
      <c r="V314" s="2">
        <v>0</v>
      </c>
      <c r="W314" s="2">
        <v>90000</v>
      </c>
      <c r="X314" s="3" t="s">
        <v>63</v>
      </c>
      <c r="Y314" s="2">
        <v>40</v>
      </c>
      <c r="Z314" s="3"/>
      <c r="AA314" s="3"/>
      <c r="AB314" s="7" t="s">
        <v>1167</v>
      </c>
      <c r="AC314" s="3" t="s">
        <v>44</v>
      </c>
      <c r="AD314" s="3" t="s">
        <v>44</v>
      </c>
      <c r="AE314" s="3" t="s">
        <v>44</v>
      </c>
      <c r="AF314" s="3" t="s">
        <v>68</v>
      </c>
      <c r="AG314" s="4"/>
      <c r="AH314" s="3"/>
      <c r="AI314" s="4"/>
      <c r="AJ3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 s="8">
        <f>IF(#REF!=MAX(#REF!),"New","Old")</f>
      </c>
      <c r="AL314" s="3"/>
      <c r="AM314" s="9">
        <f>IF(OR(#REF!="",#REF!=0),"",IF(#REF!&lt;12000,"&lt;12k",IF(AND(#REF!&gt;=12000,#REF!&lt;24000),"12k to 24k",IF(AND(#REF!&gt;=24000,#REF!&lt;=36000),"24k to 36k",IF(#REF!&gt;36000,"&gt;36k","")))))</f>
      </c>
    </row>
    <row x14ac:dyDescent="0.25" r="315" customHeight="1" ht="18.75">
      <c r="A315" s="1">
        <v>1660709</v>
      </c>
      <c r="B315" s="2">
        <v>11322866</v>
      </c>
      <c r="C315" s="3" t="s">
        <v>0</v>
      </c>
      <c r="D315" s="3" t="s">
        <v>86</v>
      </c>
      <c r="E315" s="2">
        <v>2015</v>
      </c>
      <c r="F315" s="4">
        <v>43947</v>
      </c>
      <c r="G315" s="3" t="s">
        <v>108</v>
      </c>
      <c r="H315" s="4">
        <v>43951</v>
      </c>
      <c r="I315" s="4">
        <f>_xlfn.XLOOKUP(#REF!,[1]!Backup_F8_Previous_Wave[ODINO],[1]!Backup_F8_Previous_Wave[Production Date],"")</f>
      </c>
      <c r="J315" s="10">
        <f>_xlfn.XLOOKUP(#REF!,[1]!Backup_F8_Previous_Wave[ODINO],[1]!Backup_F8_Previous_Wave[Wave Date],"")</f>
      </c>
      <c r="K315" s="6">
        <f>_xlfn.XLOOKUP(#REF!,[1]!Backup_F8_Previous_Wave[ODINO],[1]!Backup_F8_Previous_Wave[Full VIN],"")</f>
      </c>
      <c r="L315" s="3" t="s">
        <v>1168</v>
      </c>
      <c r="M315" s="3" t="s">
        <v>4</v>
      </c>
      <c r="N315" s="3" t="s">
        <v>1169</v>
      </c>
      <c r="O315" s="3" t="s">
        <v>62</v>
      </c>
      <c r="P315" s="6">
        <f>_xlfn.XLOOKUP(#REF!,[1]!Table2[BINNING],[1]!Table2[VFG],"")</f>
      </c>
      <c r="Q315" s="6">
        <f>IF(ISNUMBER(FIND("|",#REF!,1)),LEFT(#REF!,FIND("|",#REF!,1)-2),#REF!)</f>
      </c>
      <c r="R315" s="6">
        <f>IF(ISNUMBER(FIND("|",#REF!,1)),RIGHT(#REF!,LEN(#REF!)-FIND("|",#REF!,1)-1),"")</f>
      </c>
      <c r="S315" s="3" t="s">
        <v>7</v>
      </c>
      <c r="T315" s="3" t="s">
        <v>7</v>
      </c>
      <c r="U315" s="2">
        <v>0</v>
      </c>
      <c r="V315" s="2">
        <v>0</v>
      </c>
      <c r="W315" s="2">
        <v>49000</v>
      </c>
      <c r="X315" s="3" t="s">
        <v>202</v>
      </c>
      <c r="Y315" s="2">
        <v>0</v>
      </c>
      <c r="Z315" s="3"/>
      <c r="AA315" s="3"/>
      <c r="AB315" s="7" t="s">
        <v>1170</v>
      </c>
      <c r="AC315" s="3" t="s">
        <v>92</v>
      </c>
      <c r="AD315" s="3" t="s">
        <v>93</v>
      </c>
      <c r="AE315" s="3" t="s">
        <v>94</v>
      </c>
      <c r="AF315" s="3" t="s">
        <v>95</v>
      </c>
      <c r="AG315" s="4"/>
      <c r="AH315" s="3"/>
      <c r="AI315" s="4"/>
      <c r="AJ3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 s="8">
        <f>IF(#REF!=MAX(#REF!),"New","Old")</f>
      </c>
      <c r="AL315" s="3"/>
      <c r="AM315" s="9">
        <f>IF(OR(#REF!="",#REF!=0),"",IF(#REF!&lt;12000,"&lt;12k",IF(AND(#REF!&gt;=12000,#REF!&lt;24000),"12k to 24k",IF(AND(#REF!&gt;=24000,#REF!&lt;=36000),"24k to 36k",IF(#REF!&gt;36000,"&gt;36k","")))))</f>
      </c>
    </row>
    <row x14ac:dyDescent="0.25" r="316" customHeight="1" ht="18.75">
      <c r="A316" s="1">
        <v>1660740</v>
      </c>
      <c r="B316" s="2">
        <v>11322894</v>
      </c>
      <c r="C316" s="3" t="s">
        <v>0</v>
      </c>
      <c r="D316" s="3" t="s">
        <v>38</v>
      </c>
      <c r="E316" s="2">
        <v>2012</v>
      </c>
      <c r="F316" s="4">
        <v>43922</v>
      </c>
      <c r="G316" s="3" t="s">
        <v>108</v>
      </c>
      <c r="H316" s="4">
        <v>43951</v>
      </c>
      <c r="I316" s="4"/>
      <c r="J316" s="10">
        <f>_xlfn.XLOOKUP(#REF!,[1]!Backup_F8_Previous_Wave[ODINO],[1]!Backup_F8_Previous_Wave[Wave Date],"")</f>
      </c>
      <c r="K316" s="3"/>
      <c r="L316" s="3" t="s">
        <v>1171</v>
      </c>
      <c r="M316" s="3" t="s">
        <v>4</v>
      </c>
      <c r="N316" s="3" t="s">
        <v>1172</v>
      </c>
      <c r="O316" s="3" t="s">
        <v>144</v>
      </c>
      <c r="P316" s="6">
        <f>_xlfn.XLOOKUP(#REF!,[1]!Table2[BINNING],[1]!Table2[VFG],"")</f>
      </c>
      <c r="Q316" s="6">
        <f>IF(ISNUMBER(FIND("|",#REF!,1)),LEFT(#REF!,FIND("|",#REF!,1)-2),#REF!)</f>
      </c>
      <c r="R316" s="6">
        <f>IF(ISNUMBER(FIND("|",#REF!,1)),RIGHT(#REF!,LEN(#REF!)-FIND("|",#REF!,1)-1),"")</f>
      </c>
      <c r="S316" s="3" t="s">
        <v>7</v>
      </c>
      <c r="T316" s="3" t="s">
        <v>7</v>
      </c>
      <c r="U316" s="2">
        <v>0</v>
      </c>
      <c r="V316" s="2">
        <v>0</v>
      </c>
      <c r="W316" s="2">
        <v>125000</v>
      </c>
      <c r="X316" s="3" t="s">
        <v>202</v>
      </c>
      <c r="Y316" s="2">
        <v>0</v>
      </c>
      <c r="Z316" s="3"/>
      <c r="AA316" s="3"/>
      <c r="AB316" s="7" t="s">
        <v>1173</v>
      </c>
      <c r="AC316" s="3" t="s">
        <v>44</v>
      </c>
      <c r="AD316" s="3" t="s">
        <v>44</v>
      </c>
      <c r="AE316" s="3" t="s">
        <v>44</v>
      </c>
      <c r="AF316" s="3" t="s">
        <v>45</v>
      </c>
      <c r="AG316" s="4"/>
      <c r="AH316" s="3"/>
      <c r="AI316" s="4"/>
      <c r="AJ3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 s="8">
        <f>IF(#REF!=MAX(#REF!),"New","Old")</f>
      </c>
      <c r="AL316" s="3"/>
      <c r="AM316" s="9">
        <f>IF(OR(#REF!="",#REF!=0),"",IF(#REF!&lt;12000,"&lt;12k",IF(AND(#REF!&gt;=12000,#REF!&lt;24000),"12k to 24k",IF(AND(#REF!&gt;=24000,#REF!&lt;=36000),"24k to 36k",IF(#REF!&gt;36000,"&gt;36k","")))))</f>
      </c>
    </row>
    <row x14ac:dyDescent="0.25" r="317" customHeight="1" ht="18.75">
      <c r="A317" s="1">
        <v>1660757</v>
      </c>
      <c r="B317" s="2">
        <v>11322906</v>
      </c>
      <c r="C317" s="3" t="s">
        <v>0</v>
      </c>
      <c r="D317" s="3" t="s">
        <v>69</v>
      </c>
      <c r="E317" s="2">
        <v>2015</v>
      </c>
      <c r="F317" s="4">
        <v>43946</v>
      </c>
      <c r="G317" s="3" t="s">
        <v>108</v>
      </c>
      <c r="H317" s="4">
        <v>43951</v>
      </c>
      <c r="I317" s="4">
        <f>_xlfn.XLOOKUP(#REF!,[1]!Backup_F8_Previous_Wave[ODINO],[1]!Backup_F8_Previous_Wave[Production Date],"")</f>
      </c>
      <c r="J317" s="10">
        <f>_xlfn.XLOOKUP(#REF!,[1]!Backup_F8_Previous_Wave[ODINO],[1]!Backup_F8_Previous_Wave[Wave Date],"")</f>
      </c>
      <c r="K317" s="6">
        <f>_xlfn.XLOOKUP(#REF!,[1]!Backup_F8_Previous_Wave[ODINO],[1]!Backup_F8_Previous_Wave[Full VIN],"")</f>
      </c>
      <c r="L317" s="3" t="s">
        <v>1174</v>
      </c>
      <c r="M317" s="3" t="s">
        <v>4</v>
      </c>
      <c r="N317" s="3" t="s">
        <v>1175</v>
      </c>
      <c r="O317" s="3" t="s">
        <v>62</v>
      </c>
      <c r="P317" s="6">
        <f>_xlfn.XLOOKUP(#REF!,[1]!Table2[BINNING],[1]!Table2[VFG],"")</f>
      </c>
      <c r="Q317" s="6">
        <f>IF(ISNUMBER(FIND("|",#REF!,1)),LEFT(#REF!,FIND("|",#REF!,1)-2),#REF!)</f>
      </c>
      <c r="R317" s="6">
        <f>IF(ISNUMBER(FIND("|",#REF!,1)),RIGHT(#REF!,LEN(#REF!)-FIND("|",#REF!,1)-1),"")</f>
      </c>
      <c r="S317" s="3" t="s">
        <v>7</v>
      </c>
      <c r="T317" s="3" t="s">
        <v>7</v>
      </c>
      <c r="U317" s="2">
        <v>0</v>
      </c>
      <c r="V317" s="2">
        <v>0</v>
      </c>
      <c r="W317" s="2">
        <v>95500</v>
      </c>
      <c r="X317" s="3" t="s">
        <v>106</v>
      </c>
      <c r="Y317" s="2">
        <v>0</v>
      </c>
      <c r="Z317" s="3"/>
      <c r="AA317" s="3"/>
      <c r="AB317" s="7" t="s">
        <v>1176</v>
      </c>
      <c r="AC317" s="3" t="s">
        <v>395</v>
      </c>
      <c r="AD317" s="3" t="s">
        <v>75</v>
      </c>
      <c r="AE317" s="3" t="s">
        <v>76</v>
      </c>
      <c r="AF317" s="3" t="s">
        <v>77</v>
      </c>
      <c r="AG317" s="4"/>
      <c r="AH317" s="3"/>
      <c r="AI317" s="4"/>
      <c r="AJ3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 s="8">
        <f>IF(#REF!=MAX(#REF!),"New","Old")</f>
      </c>
      <c r="AL317" s="3"/>
      <c r="AM317" s="9">
        <f>IF(OR(#REF!="",#REF!=0),"",IF(#REF!&lt;12000,"&lt;12k",IF(AND(#REF!&gt;=12000,#REF!&lt;24000),"12k to 24k",IF(AND(#REF!&gt;=24000,#REF!&lt;=36000),"24k to 36k",IF(#REF!&gt;36000,"&gt;36k","")))))</f>
      </c>
    </row>
    <row x14ac:dyDescent="0.25" r="318" customHeight="1" ht="18.75">
      <c r="A318" s="1">
        <v>1660850</v>
      </c>
      <c r="B318" s="2">
        <v>11322969</v>
      </c>
      <c r="C318" s="3" t="s">
        <v>0</v>
      </c>
      <c r="D318" s="3" t="s">
        <v>96</v>
      </c>
      <c r="E318" s="2">
        <v>2012</v>
      </c>
      <c r="F318" s="4">
        <v>43634</v>
      </c>
      <c r="G318" s="3" t="s">
        <v>108</v>
      </c>
      <c r="H318" s="4">
        <v>43952</v>
      </c>
      <c r="I318" s="4">
        <f>_xlfn.XLOOKUP(#REF!,[1]!Backup_F8_Previous_Wave[ODINO],[1]!Backup_F8_Previous_Wave[Production Date],"")</f>
      </c>
      <c r="J318" s="10">
        <f>_xlfn.XLOOKUP(#REF!,[1]!Backup_F8_Previous_Wave[ODINO],[1]!Backup_F8_Previous_Wave[Wave Date],"")</f>
      </c>
      <c r="K318" s="6">
        <f>_xlfn.XLOOKUP(#REF!,[1]!Backup_F8_Previous_Wave[ODINO],[1]!Backup_F8_Previous_Wave[Full VIN],"")</f>
      </c>
      <c r="L318" s="3" t="s">
        <v>1177</v>
      </c>
      <c r="M318" s="3" t="s">
        <v>4</v>
      </c>
      <c r="N318" s="3" t="s">
        <v>1178</v>
      </c>
      <c r="O318" s="3" t="s">
        <v>62</v>
      </c>
      <c r="P318" s="6">
        <f>_xlfn.XLOOKUP(#REF!,[1]!Table2[BINNING],[1]!Table2[VFG],"")</f>
      </c>
      <c r="Q318" s="6">
        <f>IF(ISNUMBER(FIND("|",#REF!,1)),LEFT(#REF!,FIND("|",#REF!,1)-2),#REF!)</f>
      </c>
      <c r="R318" s="6">
        <f>IF(ISNUMBER(FIND("|",#REF!,1)),RIGHT(#REF!,LEN(#REF!)-FIND("|",#REF!,1)-1),"")</f>
      </c>
      <c r="S318" s="3" t="s">
        <v>7</v>
      </c>
      <c r="T318" s="3" t="s">
        <v>7</v>
      </c>
      <c r="U318" s="2">
        <v>0</v>
      </c>
      <c r="V318" s="2">
        <v>0</v>
      </c>
      <c r="W318" s="2">
        <v>92000</v>
      </c>
      <c r="X318" s="3" t="s">
        <v>24</v>
      </c>
      <c r="Y318" s="2">
        <v>0</v>
      </c>
      <c r="Z318" s="3"/>
      <c r="AA318" s="3"/>
      <c r="AB318" s="7" t="s">
        <v>1179</v>
      </c>
      <c r="AC318" s="3" t="s">
        <v>542</v>
      </c>
      <c r="AD318" s="3" t="s">
        <v>543</v>
      </c>
      <c r="AE318" s="3" t="s">
        <v>544</v>
      </c>
      <c r="AF318" s="3" t="s">
        <v>102</v>
      </c>
      <c r="AG318" s="4"/>
      <c r="AH318" s="3"/>
      <c r="AI318" s="4"/>
      <c r="AJ3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 s="8">
        <f>IF(#REF!=MAX(#REF!),"New","Old")</f>
      </c>
      <c r="AL318" s="3"/>
      <c r="AM318" s="9">
        <f>IF(OR(#REF!="",#REF!=0),"",IF(#REF!&lt;12000,"&lt;12k",IF(AND(#REF!&gt;=12000,#REF!&lt;24000),"12k to 24k",IF(AND(#REF!&gt;=24000,#REF!&lt;=36000),"24k to 36k",IF(#REF!&gt;36000,"&gt;36k","")))))</f>
      </c>
    </row>
    <row x14ac:dyDescent="0.25" r="319" customHeight="1" ht="18.75">
      <c r="A319" s="1">
        <v>1661015</v>
      </c>
      <c r="B319" s="2">
        <v>11323081</v>
      </c>
      <c r="C319" s="3" t="s">
        <v>0</v>
      </c>
      <c r="D319" s="3" t="s">
        <v>96</v>
      </c>
      <c r="E319" s="2">
        <v>2014</v>
      </c>
      <c r="F319" s="4">
        <v>43948</v>
      </c>
      <c r="G319" s="3" t="s">
        <v>108</v>
      </c>
      <c r="H319" s="4">
        <v>43954</v>
      </c>
      <c r="I319" s="4"/>
      <c r="J319" s="10">
        <f>_xlfn.XLOOKUP(#REF!,[1]!Backup_F8_Previous_Wave[ODINO],[1]!Backup_F8_Previous_Wave[Wave Date],"")</f>
      </c>
      <c r="K319" s="3"/>
      <c r="L319" s="3" t="s">
        <v>1180</v>
      </c>
      <c r="M319" s="3" t="s">
        <v>4</v>
      </c>
      <c r="N319" s="3" t="s">
        <v>1181</v>
      </c>
      <c r="O319" s="3" t="s">
        <v>62</v>
      </c>
      <c r="P319" s="6">
        <f>_xlfn.XLOOKUP(#REF!,[1]!Table2[BINNING],[1]!Table2[VFG],"")</f>
      </c>
      <c r="Q319" s="6">
        <f>IF(ISNUMBER(FIND("|",#REF!,1)),LEFT(#REF!,FIND("|",#REF!,1)-2),#REF!)</f>
      </c>
      <c r="R319" s="6">
        <f>IF(ISNUMBER(FIND("|",#REF!,1)),RIGHT(#REF!,LEN(#REF!)-FIND("|",#REF!,1)-1),"")</f>
      </c>
      <c r="S319" s="3" t="s">
        <v>7</v>
      </c>
      <c r="T319" s="3" t="s">
        <v>7</v>
      </c>
      <c r="U319" s="2">
        <v>0</v>
      </c>
      <c r="V319" s="2">
        <v>0</v>
      </c>
      <c r="W319" s="2">
        <v>5600</v>
      </c>
      <c r="X319" s="3" t="s">
        <v>106</v>
      </c>
      <c r="Y319" s="2">
        <v>6</v>
      </c>
      <c r="Z319" s="3"/>
      <c r="AA319" s="3"/>
      <c r="AB319" s="7" t="s">
        <v>1182</v>
      </c>
      <c r="AC319" s="3" t="s">
        <v>44</v>
      </c>
      <c r="AD319" s="3" t="s">
        <v>44</v>
      </c>
      <c r="AE319" s="3" t="s">
        <v>44</v>
      </c>
      <c r="AF319" s="3" t="s">
        <v>102</v>
      </c>
      <c r="AG319" s="4"/>
      <c r="AH319" s="3"/>
      <c r="AI319" s="4"/>
      <c r="AJ3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 s="8">
        <f>IF(#REF!=MAX(#REF!),"New","Old")</f>
      </c>
      <c r="AL319" s="3"/>
      <c r="AM319" s="9">
        <f>IF(OR(#REF!="",#REF!=0),"",IF(#REF!&lt;12000,"&lt;12k",IF(AND(#REF!&gt;=12000,#REF!&lt;24000),"12k to 24k",IF(AND(#REF!&gt;=24000,#REF!&lt;=36000),"24k to 36k",IF(#REF!&gt;36000,"&gt;36k","")))))</f>
      </c>
    </row>
    <row x14ac:dyDescent="0.25" r="320" customHeight="1" ht="18.75">
      <c r="A320" s="1">
        <v>1661050</v>
      </c>
      <c r="B320" s="2">
        <v>11323107</v>
      </c>
      <c r="C320" s="3" t="s">
        <v>0</v>
      </c>
      <c r="D320" s="3" t="s">
        <v>38</v>
      </c>
      <c r="E320" s="2">
        <v>2016</v>
      </c>
      <c r="F320" s="4">
        <v>43944</v>
      </c>
      <c r="G320" s="3" t="s">
        <v>108</v>
      </c>
      <c r="H320" s="4">
        <v>43954</v>
      </c>
      <c r="I320" s="4">
        <f>_xlfn.XLOOKUP(#REF!,[1]!Backup_F8_Previous_Wave[ODINO],[1]!Backup_F8_Previous_Wave[Production Date],"")</f>
      </c>
      <c r="J320" s="10">
        <f>_xlfn.XLOOKUP(#REF!,[1]!Backup_F8_Previous_Wave[ODINO],[1]!Backup_F8_Previous_Wave[Wave Date],"")</f>
      </c>
      <c r="K320" s="6">
        <f>_xlfn.XLOOKUP(#REF!,[1]!Backup_F8_Previous_Wave[ODINO],[1]!Backup_F8_Previous_Wave[Full VIN],"")</f>
      </c>
      <c r="L320" s="3" t="s">
        <v>1183</v>
      </c>
      <c r="M320" s="3" t="s">
        <v>4</v>
      </c>
      <c r="N320" s="3" t="s">
        <v>1184</v>
      </c>
      <c r="O320" s="3" t="s">
        <v>6</v>
      </c>
      <c r="P320" s="6">
        <f>_xlfn.XLOOKUP(#REF!,[1]!Table2[BINNING],[1]!Table2[VFG],"")</f>
      </c>
      <c r="Q320" s="6">
        <f>IF(ISNUMBER(FIND("|",#REF!,1)),LEFT(#REF!,FIND("|",#REF!,1)-2),#REF!)</f>
      </c>
      <c r="R320" s="6">
        <f>IF(ISNUMBER(FIND("|",#REF!,1)),RIGHT(#REF!,LEN(#REF!)-FIND("|",#REF!,1)-1),"")</f>
      </c>
      <c r="S320" s="3" t="s">
        <v>7</v>
      </c>
      <c r="T320" s="3" t="s">
        <v>7</v>
      </c>
      <c r="U320" s="2">
        <v>0</v>
      </c>
      <c r="V320" s="2">
        <v>0</v>
      </c>
      <c r="W320" s="2">
        <v>63700</v>
      </c>
      <c r="X320" s="3" t="s">
        <v>90</v>
      </c>
      <c r="Y320" s="2">
        <v>0</v>
      </c>
      <c r="Z320" s="3"/>
      <c r="AA320" s="3"/>
      <c r="AB320" s="7" t="s">
        <v>1185</v>
      </c>
      <c r="AC320" s="3" t="s">
        <v>826</v>
      </c>
      <c r="AD320" s="3" t="s">
        <v>147</v>
      </c>
      <c r="AE320" s="3" t="s">
        <v>148</v>
      </c>
      <c r="AF320" s="3" t="s">
        <v>45</v>
      </c>
      <c r="AG320" s="4"/>
      <c r="AH320" s="3"/>
      <c r="AI320" s="4"/>
      <c r="AJ3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 s="8">
        <f>IF(#REF!=MAX(#REF!),"New","Old")</f>
      </c>
      <c r="AL320" s="3"/>
      <c r="AM320" s="9">
        <f>IF(OR(#REF!="",#REF!=0),"",IF(#REF!&lt;12000,"&lt;12k",IF(AND(#REF!&gt;=12000,#REF!&lt;24000),"12k to 24k",IF(AND(#REF!&gt;=24000,#REF!&lt;=36000),"24k to 36k",IF(#REF!&gt;36000,"&gt;36k","")))))</f>
      </c>
    </row>
    <row x14ac:dyDescent="0.25" r="321" customHeight="1" ht="18.75">
      <c r="A321" s="1">
        <v>1661172</v>
      </c>
      <c r="B321" s="2">
        <v>11323186</v>
      </c>
      <c r="C321" s="3" t="s">
        <v>0</v>
      </c>
      <c r="D321" s="3" t="s">
        <v>69</v>
      </c>
      <c r="E321" s="2">
        <v>2014</v>
      </c>
      <c r="F321" s="4">
        <v>43953</v>
      </c>
      <c r="G321" s="3" t="s">
        <v>108</v>
      </c>
      <c r="H321" s="4">
        <v>43955</v>
      </c>
      <c r="I321" s="4">
        <f>_xlfn.XLOOKUP(#REF!,[1]!Backup_F8_Previous_Wave[ODINO],[1]!Backup_F8_Previous_Wave[Production Date],"")</f>
      </c>
      <c r="J321" s="10">
        <f>_xlfn.XLOOKUP(#REF!,[1]!Backup_F8_Previous_Wave[ODINO],[1]!Backup_F8_Previous_Wave[Wave Date],"")</f>
      </c>
      <c r="K321" s="6">
        <f>_xlfn.XLOOKUP(#REF!,[1]!Backup_F8_Previous_Wave[ODINO],[1]!Backup_F8_Previous_Wave[Full VIN],"")</f>
      </c>
      <c r="L321" s="3" t="s">
        <v>1186</v>
      </c>
      <c r="M321" s="3" t="s">
        <v>4</v>
      </c>
      <c r="N321" s="3" t="s">
        <v>1187</v>
      </c>
      <c r="O321" s="3" t="s">
        <v>62</v>
      </c>
      <c r="P321" s="6">
        <f>_xlfn.XLOOKUP(#REF!,[1]!Table2[BINNING],[1]!Table2[VFG],"")</f>
      </c>
      <c r="Q321" s="6">
        <f>IF(ISNUMBER(FIND("|",#REF!,1)),LEFT(#REF!,FIND("|",#REF!,1)-2),#REF!)</f>
      </c>
      <c r="R321" s="6">
        <f>IF(ISNUMBER(FIND("|",#REF!,1)),RIGHT(#REF!,LEN(#REF!)-FIND("|",#REF!,1)-1),"")</f>
      </c>
      <c r="S321" s="3" t="s">
        <v>7</v>
      </c>
      <c r="T321" s="3" t="s">
        <v>7</v>
      </c>
      <c r="U321" s="2">
        <v>0</v>
      </c>
      <c r="V321" s="2">
        <v>0</v>
      </c>
      <c r="W321" s="2">
        <v>69000</v>
      </c>
      <c r="X321" s="3" t="s">
        <v>63</v>
      </c>
      <c r="Y321" s="2">
        <v>0</v>
      </c>
      <c r="Z321" s="3"/>
      <c r="AA321" s="3"/>
      <c r="AB321" s="7" t="s">
        <v>1188</v>
      </c>
      <c r="AC321" s="3" t="s">
        <v>395</v>
      </c>
      <c r="AD321" s="3" t="s">
        <v>75</v>
      </c>
      <c r="AE321" s="3" t="s">
        <v>76</v>
      </c>
      <c r="AF321" s="3" t="s">
        <v>77</v>
      </c>
      <c r="AG321" s="4"/>
      <c r="AH321" s="3"/>
      <c r="AI321" s="4"/>
      <c r="AJ3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 s="8">
        <f>IF(#REF!=MAX(#REF!),"New","Old")</f>
      </c>
      <c r="AL321" s="3"/>
      <c r="AM321" s="9">
        <f>IF(OR(#REF!="",#REF!=0),"",IF(#REF!&lt;12000,"&lt;12k",IF(AND(#REF!&gt;=12000,#REF!&lt;24000),"12k to 24k",IF(AND(#REF!&gt;=24000,#REF!&lt;=36000),"24k to 36k",IF(#REF!&gt;36000,"&gt;36k","")))))</f>
      </c>
    </row>
    <row x14ac:dyDescent="0.25" r="322" customHeight="1" ht="18.75">
      <c r="A322" s="1">
        <v>1661297</v>
      </c>
      <c r="B322" s="2">
        <v>11323278</v>
      </c>
      <c r="C322" s="3" t="s">
        <v>0</v>
      </c>
      <c r="D322" s="3" t="s">
        <v>181</v>
      </c>
      <c r="E322" s="2">
        <v>2013</v>
      </c>
      <c r="F322" s="4">
        <v>43931</v>
      </c>
      <c r="G322" s="3" t="s">
        <v>108</v>
      </c>
      <c r="H322" s="4">
        <v>43955</v>
      </c>
      <c r="I322" s="4">
        <f>_xlfn.XLOOKUP(#REF!,[1]!Backup_F8_Previous_Wave[ODINO],[1]!Backup_F8_Previous_Wave[Production Date],"")</f>
      </c>
      <c r="J322" s="10">
        <f>_xlfn.XLOOKUP(#REF!,[1]!Backup_F8_Previous_Wave[ODINO],[1]!Backup_F8_Previous_Wave[Wave Date],"")</f>
      </c>
      <c r="K322" s="6">
        <f>_xlfn.XLOOKUP(#REF!,[1]!Backup_F8_Previous_Wave[ODINO],[1]!Backup_F8_Previous_Wave[Full VIN],"")</f>
      </c>
      <c r="L322" s="3" t="s">
        <v>1189</v>
      </c>
      <c r="M322" s="3" t="s">
        <v>4</v>
      </c>
      <c r="N322" s="3" t="s">
        <v>1190</v>
      </c>
      <c r="O322" s="3" t="s">
        <v>1191</v>
      </c>
      <c r="P322" s="6">
        <f>_xlfn.XLOOKUP(#REF!,[1]!Table2[BINNING],[1]!Table2[VFG],"")</f>
      </c>
      <c r="Q322" s="6">
        <f>IF(ISNUMBER(FIND("|",#REF!,1)),LEFT(#REF!,FIND("|",#REF!,1)-2),#REF!)</f>
      </c>
      <c r="R322" s="6">
        <f>IF(ISNUMBER(FIND("|",#REF!,1)),RIGHT(#REF!,LEN(#REF!)-FIND("|",#REF!,1)-1),"")</f>
      </c>
      <c r="S322" s="3" t="s">
        <v>7</v>
      </c>
      <c r="T322" s="3" t="s">
        <v>7</v>
      </c>
      <c r="U322" s="2">
        <v>0</v>
      </c>
      <c r="V322" s="2">
        <v>0</v>
      </c>
      <c r="W322" s="2">
        <v>45000</v>
      </c>
      <c r="X322" s="3" t="s">
        <v>63</v>
      </c>
      <c r="Y322" s="2">
        <v>0</v>
      </c>
      <c r="Z322" s="3"/>
      <c r="AA322" s="3"/>
      <c r="AB322" s="7" t="s">
        <v>1192</v>
      </c>
      <c r="AC322" s="3" t="s">
        <v>297</v>
      </c>
      <c r="AD322" s="3" t="s">
        <v>298</v>
      </c>
      <c r="AE322" s="3" t="s">
        <v>299</v>
      </c>
      <c r="AF322" s="3" t="s">
        <v>198</v>
      </c>
      <c r="AG322" s="4"/>
      <c r="AH322" s="3"/>
      <c r="AI322" s="4"/>
      <c r="AJ3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 s="8">
        <f>IF(#REF!=MAX(#REF!),"New","Old")</f>
      </c>
      <c r="AL322" s="3"/>
      <c r="AM322" s="9">
        <f>IF(OR(#REF!="",#REF!=0),"",IF(#REF!&lt;12000,"&lt;12k",IF(AND(#REF!&gt;=12000,#REF!&lt;24000),"12k to 24k",IF(AND(#REF!&gt;=24000,#REF!&lt;=36000),"24k to 36k",IF(#REF!&gt;36000,"&gt;36k","")))))</f>
      </c>
    </row>
    <row x14ac:dyDescent="0.25" r="323" customHeight="1" ht="18.75">
      <c r="A323" s="1">
        <v>1661411</v>
      </c>
      <c r="B323" s="2">
        <v>11323362</v>
      </c>
      <c r="C323" s="3" t="s">
        <v>0</v>
      </c>
      <c r="D323" s="3" t="s">
        <v>485</v>
      </c>
      <c r="E323" s="2">
        <v>2015</v>
      </c>
      <c r="F323" s="4">
        <v>43937</v>
      </c>
      <c r="G323" s="3" t="s">
        <v>108</v>
      </c>
      <c r="H323" s="4">
        <v>43956</v>
      </c>
      <c r="I323" s="4"/>
      <c r="J323" s="10">
        <f>_xlfn.XLOOKUP(#REF!,[1]!Backup_F8_Previous_Wave[ODINO],[1]!Backup_F8_Previous_Wave[Wave Date],"")</f>
      </c>
      <c r="K323" s="3"/>
      <c r="L323" s="3" t="s">
        <v>1193</v>
      </c>
      <c r="M323" s="3" t="s">
        <v>4</v>
      </c>
      <c r="N323" s="3" t="s">
        <v>1194</v>
      </c>
      <c r="O323" s="3" t="s">
        <v>62</v>
      </c>
      <c r="P323" s="6">
        <f>_xlfn.XLOOKUP(#REF!,[1]!Table2[BINNING],[1]!Table2[VFG],"")</f>
      </c>
      <c r="Q323" s="6">
        <f>IF(ISNUMBER(FIND("|",#REF!,1)),LEFT(#REF!,FIND("|",#REF!,1)-2),#REF!)</f>
      </c>
      <c r="R323" s="6">
        <f>IF(ISNUMBER(FIND("|",#REF!,1)),RIGHT(#REF!,LEN(#REF!)-FIND("|",#REF!,1)-1),"")</f>
      </c>
      <c r="S323" s="3" t="s">
        <v>7</v>
      </c>
      <c r="T323" s="3" t="s">
        <v>7</v>
      </c>
      <c r="U323" s="2">
        <v>0</v>
      </c>
      <c r="V323" s="2">
        <v>0</v>
      </c>
      <c r="W323" s="2">
        <v>42000</v>
      </c>
      <c r="X323" s="3" t="s">
        <v>691</v>
      </c>
      <c r="Y323" s="2">
        <v>0</v>
      </c>
      <c r="Z323" s="3"/>
      <c r="AA323" s="3"/>
      <c r="AB323" s="7" t="s">
        <v>1195</v>
      </c>
      <c r="AC323" s="3" t="s">
        <v>44</v>
      </c>
      <c r="AD323" s="3" t="s">
        <v>44</v>
      </c>
      <c r="AE323" s="3" t="s">
        <v>44</v>
      </c>
      <c r="AF323" s="3" t="s">
        <v>211</v>
      </c>
      <c r="AG323" s="4"/>
      <c r="AH323" s="3"/>
      <c r="AI323" s="4"/>
      <c r="AJ3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 s="8">
        <f>IF(#REF!=MAX(#REF!),"New","Old")</f>
      </c>
      <c r="AL323" s="3"/>
      <c r="AM323" s="9">
        <f>IF(OR(#REF!="",#REF!=0),"",IF(#REF!&lt;12000,"&lt;12k",IF(AND(#REF!&gt;=12000,#REF!&lt;24000),"12k to 24k",IF(AND(#REF!&gt;=24000,#REF!&lt;=36000),"24k to 36k",IF(#REF!&gt;36000,"&gt;36k","")))))</f>
      </c>
    </row>
    <row x14ac:dyDescent="0.25" r="324" customHeight="1" ht="18.75">
      <c r="A324" s="1">
        <v>1661544</v>
      </c>
      <c r="B324" s="2">
        <v>11323454</v>
      </c>
      <c r="C324" s="3" t="s">
        <v>0</v>
      </c>
      <c r="D324" s="3" t="s">
        <v>59</v>
      </c>
      <c r="E324" s="2">
        <v>2014</v>
      </c>
      <c r="F324" s="4">
        <v>43956</v>
      </c>
      <c r="G324" s="3" t="s">
        <v>108</v>
      </c>
      <c r="H324" s="4">
        <v>43957</v>
      </c>
      <c r="I324" s="4">
        <f>_xlfn.XLOOKUP(#REF!,[1]!Backup_F8_Previous_Wave[ODINO],[1]!Backup_F8_Previous_Wave[Production Date],"")</f>
      </c>
      <c r="J324" s="10">
        <f>_xlfn.XLOOKUP(#REF!,[1]!Backup_F8_Previous_Wave[ODINO],[1]!Backup_F8_Previous_Wave[Wave Date],"")</f>
      </c>
      <c r="K324" s="6">
        <f>_xlfn.XLOOKUP(#REF!,[1]!Backup_F8_Previous_Wave[ODINO],[1]!Backup_F8_Previous_Wave[Full VIN],"")</f>
      </c>
      <c r="L324" s="3" t="s">
        <v>1196</v>
      </c>
      <c r="M324" s="3" t="s">
        <v>4</v>
      </c>
      <c r="N324" s="3" t="s">
        <v>1197</v>
      </c>
      <c r="O324" s="3" t="s">
        <v>62</v>
      </c>
      <c r="P324" s="6">
        <f>_xlfn.XLOOKUP(#REF!,[1]!Table2[BINNING],[1]!Table2[VFG],"")</f>
      </c>
      <c r="Q324" s="6">
        <f>IF(ISNUMBER(FIND("|",#REF!,1)),LEFT(#REF!,FIND("|",#REF!,1)-2),#REF!)</f>
      </c>
      <c r="R324" s="6">
        <f>IF(ISNUMBER(FIND("|",#REF!,1)),RIGHT(#REF!,LEN(#REF!)-FIND("|",#REF!,1)-1),"")</f>
      </c>
      <c r="S324" s="3" t="s">
        <v>7</v>
      </c>
      <c r="T324" s="3" t="s">
        <v>7</v>
      </c>
      <c r="U324" s="2">
        <v>0</v>
      </c>
      <c r="V324" s="2">
        <v>0</v>
      </c>
      <c r="W324" s="2">
        <v>98550</v>
      </c>
      <c r="X324" s="3" t="s">
        <v>106</v>
      </c>
      <c r="Y324" s="2">
        <v>25</v>
      </c>
      <c r="Z324" s="3"/>
      <c r="AA324" s="3"/>
      <c r="AB324" s="7" t="s">
        <v>1198</v>
      </c>
      <c r="AC324" s="3" t="s">
        <v>65</v>
      </c>
      <c r="AD324" s="3" t="s">
        <v>66</v>
      </c>
      <c r="AE324" s="3" t="s">
        <v>67</v>
      </c>
      <c r="AF324" s="3" t="s">
        <v>68</v>
      </c>
      <c r="AG324" s="4"/>
      <c r="AH324" s="3"/>
      <c r="AI324" s="4"/>
      <c r="AJ3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 s="8">
        <f>IF(#REF!=MAX(#REF!),"New","Old")</f>
      </c>
      <c r="AL324" s="3"/>
      <c r="AM324" s="9">
        <f>IF(OR(#REF!="",#REF!=0),"",IF(#REF!&lt;12000,"&lt;12k",IF(AND(#REF!&gt;=12000,#REF!&lt;24000),"12k to 24k",IF(AND(#REF!&gt;=24000,#REF!&lt;=36000),"24k to 36k",IF(#REF!&gt;36000,"&gt;36k","")))))</f>
      </c>
    </row>
    <row x14ac:dyDescent="0.25" r="325" customHeight="1" ht="18.75">
      <c r="A325" s="1">
        <v>1661557</v>
      </c>
      <c r="B325" s="2">
        <v>11323462</v>
      </c>
      <c r="C325" s="3" t="s">
        <v>0</v>
      </c>
      <c r="D325" s="3" t="s">
        <v>69</v>
      </c>
      <c r="E325" s="2">
        <v>2014</v>
      </c>
      <c r="F325" s="4">
        <v>43954</v>
      </c>
      <c r="G325" s="3" t="s">
        <v>108</v>
      </c>
      <c r="H325" s="4">
        <v>43957</v>
      </c>
      <c r="I325" s="4"/>
      <c r="J325" s="10">
        <f>_xlfn.XLOOKUP(#REF!,[1]!Backup_F8_Previous_Wave[ODINO],[1]!Backup_F8_Previous_Wave[Wave Date],"")</f>
      </c>
      <c r="K325" s="3"/>
      <c r="L325" s="3" t="s">
        <v>1199</v>
      </c>
      <c r="M325" s="3" t="s">
        <v>4</v>
      </c>
      <c r="N325" s="3" t="s">
        <v>1200</v>
      </c>
      <c r="O325" s="3" t="s">
        <v>31</v>
      </c>
      <c r="P325" s="6">
        <f>_xlfn.XLOOKUP(#REF!,[1]!Table2[BINNING],[1]!Table2[VFG],"")</f>
      </c>
      <c r="Q325" s="6">
        <f>IF(ISNUMBER(FIND("|",#REF!,1)),LEFT(#REF!,FIND("|",#REF!,1)-2),#REF!)</f>
      </c>
      <c r="R325" s="6">
        <f>IF(ISNUMBER(FIND("|",#REF!,1)),RIGHT(#REF!,LEN(#REF!)-FIND("|",#REF!,1)-1),"")</f>
      </c>
      <c r="S325" s="3" t="s">
        <v>7</v>
      </c>
      <c r="T325" s="3" t="s">
        <v>7</v>
      </c>
      <c r="U325" s="2">
        <v>0</v>
      </c>
      <c r="V325" s="2">
        <v>0</v>
      </c>
      <c r="W325" s="2">
        <v>43418</v>
      </c>
      <c r="X325" s="3" t="s">
        <v>317</v>
      </c>
      <c r="Y325" s="2">
        <v>60</v>
      </c>
      <c r="Z325" s="3"/>
      <c r="AA325" s="3"/>
      <c r="AB325" s="7" t="s">
        <v>1201</v>
      </c>
      <c r="AC325" s="3" t="s">
        <v>44</v>
      </c>
      <c r="AD325" s="3" t="s">
        <v>44</v>
      </c>
      <c r="AE325" s="3" t="s">
        <v>44</v>
      </c>
      <c r="AF325" s="3" t="s">
        <v>77</v>
      </c>
      <c r="AG325" s="4"/>
      <c r="AH325" s="3"/>
      <c r="AI325" s="4"/>
      <c r="AJ3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 s="8">
        <f>IF(#REF!=MAX(#REF!),"New","Old")</f>
      </c>
      <c r="AL325" s="3"/>
      <c r="AM325" s="9">
        <f>IF(OR(#REF!="",#REF!=0),"",IF(#REF!&lt;12000,"&lt;12k",IF(AND(#REF!&gt;=12000,#REF!&lt;24000),"12k to 24k",IF(AND(#REF!&gt;=24000,#REF!&lt;=36000),"24k to 36k",IF(#REF!&gt;36000,"&gt;36k","")))))</f>
      </c>
    </row>
    <row x14ac:dyDescent="0.25" r="326" customHeight="1" ht="18.75">
      <c r="A326" s="1">
        <v>1661568</v>
      </c>
      <c r="B326" s="2">
        <v>11323467</v>
      </c>
      <c r="C326" s="3" t="s">
        <v>0</v>
      </c>
      <c r="D326" s="3" t="s">
        <v>181</v>
      </c>
      <c r="E326" s="2">
        <v>2019</v>
      </c>
      <c r="F326" s="4">
        <v>43956</v>
      </c>
      <c r="G326" s="3" t="s">
        <v>108</v>
      </c>
      <c r="H326" s="4">
        <v>43957</v>
      </c>
      <c r="I326" s="4"/>
      <c r="J326" s="10">
        <f>_xlfn.XLOOKUP(#REF!,[1]!Backup_F8_Previous_Wave[ODINO],[1]!Backup_F8_Previous_Wave[Wave Date],"")</f>
      </c>
      <c r="K326" s="6">
        <f>_xlfn.XLOOKUP(#REF!,[1]!Backup_F8_Previous_Wave[ODINO],[1]!Backup_F8_Previous_Wave[Full VIN],"")</f>
      </c>
      <c r="L326" s="3" t="s">
        <v>1202</v>
      </c>
      <c r="M326" s="3" t="s">
        <v>4</v>
      </c>
      <c r="N326" s="3" t="s">
        <v>1203</v>
      </c>
      <c r="O326" s="3" t="s">
        <v>864</v>
      </c>
      <c r="P326" s="6">
        <f>_xlfn.XLOOKUP(#REF!,[1]!Table2[BINNING],[1]!Table2[VFG],"")</f>
      </c>
      <c r="Q326" s="6">
        <f>IF(ISNUMBER(FIND("|",#REF!,1)),LEFT(#REF!,FIND("|",#REF!,1)-2),#REF!)</f>
      </c>
      <c r="R326" s="6">
        <f>IF(ISNUMBER(FIND("|",#REF!,1)),RIGHT(#REF!,LEN(#REF!)-FIND("|",#REF!,1)-1),"")</f>
      </c>
      <c r="S326" s="3" t="s">
        <v>7</v>
      </c>
      <c r="T326" s="3" t="s">
        <v>7</v>
      </c>
      <c r="U326" s="2">
        <v>0</v>
      </c>
      <c r="V326" s="2">
        <v>0</v>
      </c>
      <c r="W326" s="2">
        <v>25000</v>
      </c>
      <c r="X326" s="3" t="s">
        <v>238</v>
      </c>
      <c r="Y326" s="2">
        <v>0</v>
      </c>
      <c r="Z326" s="3"/>
      <c r="AA326" s="3"/>
      <c r="AB326" s="7" t="s">
        <v>1204</v>
      </c>
      <c r="AC326" s="3"/>
      <c r="AD326" s="3"/>
      <c r="AE326" s="3"/>
      <c r="AF326" s="3"/>
      <c r="AG326" s="4"/>
      <c r="AH326" s="3"/>
      <c r="AI326" s="4"/>
      <c r="AJ3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 s="8">
        <f>IF(#REF!=MAX(#REF!),"New","Old")</f>
      </c>
      <c r="AL326" s="3"/>
      <c r="AM326" s="9">
        <f>IF(OR(#REF!="",#REF!=0),"",IF(#REF!&lt;12000,"&lt;12k",IF(AND(#REF!&gt;=12000,#REF!&lt;24000),"12k to 24k",IF(AND(#REF!&gt;=24000,#REF!&lt;=36000),"24k to 36k",IF(#REF!&gt;36000,"&gt;36k","")))))</f>
      </c>
    </row>
    <row x14ac:dyDescent="0.25" r="327" customHeight="1" ht="18.75">
      <c r="A327" s="1">
        <v>1661691</v>
      </c>
      <c r="B327" s="2">
        <v>11323556</v>
      </c>
      <c r="C327" s="3" t="s">
        <v>0</v>
      </c>
      <c r="D327" s="3" t="s">
        <v>59</v>
      </c>
      <c r="E327" s="2">
        <v>2015</v>
      </c>
      <c r="F327" s="4">
        <v>43955</v>
      </c>
      <c r="G327" s="3" t="s">
        <v>108</v>
      </c>
      <c r="H327" s="4">
        <v>43957</v>
      </c>
      <c r="I327" s="4">
        <f>_xlfn.XLOOKUP(#REF!,[1]!Backup_F8_Previous_Wave[ODINO],[1]!Backup_F8_Previous_Wave[Production Date],"")</f>
      </c>
      <c r="J327" s="10">
        <f>_xlfn.XLOOKUP(#REF!,[1]!Backup_F8_Previous_Wave[ODINO],[1]!Backup_F8_Previous_Wave[Wave Date],"")</f>
      </c>
      <c r="K327" s="6">
        <f>_xlfn.XLOOKUP(#REF!,[1]!Backup_F8_Previous_Wave[ODINO],[1]!Backup_F8_Previous_Wave[Full VIN],"")</f>
      </c>
      <c r="L327" s="3" t="s">
        <v>1205</v>
      </c>
      <c r="M327" s="3" t="s">
        <v>4</v>
      </c>
      <c r="N327" s="3" t="s">
        <v>1206</v>
      </c>
      <c r="O327" s="3" t="s">
        <v>62</v>
      </c>
      <c r="P327" s="6">
        <f>_xlfn.XLOOKUP(#REF!,[1]!Table2[BINNING],[1]!Table2[VFG],"")</f>
      </c>
      <c r="Q327" s="6">
        <f>IF(ISNUMBER(FIND("|",#REF!,1)),LEFT(#REF!,FIND("|",#REF!,1)-2),#REF!)</f>
      </c>
      <c r="R327" s="6">
        <f>IF(ISNUMBER(FIND("|",#REF!,1)),RIGHT(#REF!,LEN(#REF!)-FIND("|",#REF!,1)-1),"")</f>
      </c>
      <c r="S327" s="3" t="s">
        <v>7</v>
      </c>
      <c r="T327" s="3" t="s">
        <v>7</v>
      </c>
      <c r="U327" s="2">
        <v>0</v>
      </c>
      <c r="V327" s="2">
        <v>0</v>
      </c>
      <c r="W327" s="2">
        <v>70127</v>
      </c>
      <c r="X327" s="3" t="s">
        <v>317</v>
      </c>
      <c r="Y327" s="2">
        <v>0</v>
      </c>
      <c r="Z327" s="3"/>
      <c r="AA327" s="3"/>
      <c r="AB327" s="7" t="s">
        <v>1207</v>
      </c>
      <c r="AC327" s="3" t="s">
        <v>65</v>
      </c>
      <c r="AD327" s="3" t="s">
        <v>66</v>
      </c>
      <c r="AE327" s="3" t="s">
        <v>67</v>
      </c>
      <c r="AF327" s="3" t="s">
        <v>68</v>
      </c>
      <c r="AG327" s="4"/>
      <c r="AH327" s="3"/>
      <c r="AI327" s="4"/>
      <c r="AJ3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 s="8">
        <f>IF(#REF!=MAX(#REF!),"New","Old")</f>
      </c>
      <c r="AL327" s="3"/>
      <c r="AM327" s="9">
        <f>IF(OR(#REF!="",#REF!=0),"",IF(#REF!&lt;12000,"&lt;12k",IF(AND(#REF!&gt;=12000,#REF!&lt;24000),"12k to 24k",IF(AND(#REF!&gt;=24000,#REF!&lt;=36000),"24k to 36k",IF(#REF!&gt;36000,"&gt;36k","")))))</f>
      </c>
    </row>
    <row x14ac:dyDescent="0.25" r="328" customHeight="1" ht="18.75">
      <c r="A328" s="1">
        <v>1661807</v>
      </c>
      <c r="B328" s="2">
        <v>11323643</v>
      </c>
      <c r="C328" s="3" t="s">
        <v>0</v>
      </c>
      <c r="D328" s="3" t="s">
        <v>59</v>
      </c>
      <c r="E328" s="2">
        <v>2012</v>
      </c>
      <c r="F328" s="4">
        <v>43221</v>
      </c>
      <c r="G328" s="3" t="s">
        <v>108</v>
      </c>
      <c r="H328" s="4">
        <v>43958</v>
      </c>
      <c r="I328" s="4">
        <f>_xlfn.XLOOKUP(#REF!,[1]!Backup_F8_Previous_Wave[ODINO],[1]!Backup_F8_Previous_Wave[Production Date],"")</f>
      </c>
      <c r="J328" s="10">
        <f>_xlfn.XLOOKUP(#REF!,[1]!Backup_F8_Previous_Wave[ODINO],[1]!Backup_F8_Previous_Wave[Wave Date],"")</f>
      </c>
      <c r="K328" s="6">
        <f>_xlfn.XLOOKUP(#REF!,[1]!Backup_F8_Previous_Wave[ODINO],[1]!Backup_F8_Previous_Wave[Full VIN],"")</f>
      </c>
      <c r="L328" s="3" t="s">
        <v>1208</v>
      </c>
      <c r="M328" s="3" t="s">
        <v>4</v>
      </c>
      <c r="N328" s="3" t="s">
        <v>1209</v>
      </c>
      <c r="O328" s="3" t="s">
        <v>62</v>
      </c>
      <c r="P328" s="6">
        <f>_xlfn.XLOOKUP(#REF!,[1]!Table2[BINNING],[1]!Table2[VFG],"")</f>
      </c>
      <c r="Q328" s="6">
        <f>IF(ISNUMBER(FIND("|",#REF!,1)),LEFT(#REF!,FIND("|",#REF!,1)-2),#REF!)</f>
      </c>
      <c r="R328" s="6">
        <f>IF(ISNUMBER(FIND("|",#REF!,1)),RIGHT(#REF!,LEN(#REF!)-FIND("|",#REF!,1)-1),"")</f>
      </c>
      <c r="S328" s="3" t="s">
        <v>7</v>
      </c>
      <c r="T328" s="3" t="s">
        <v>7</v>
      </c>
      <c r="U328" s="2">
        <v>0</v>
      </c>
      <c r="V328" s="2">
        <v>0</v>
      </c>
      <c r="W328" s="2">
        <v>90000</v>
      </c>
      <c r="X328" s="3" t="s">
        <v>106</v>
      </c>
      <c r="Y328" s="2"/>
      <c r="Z328" s="3"/>
      <c r="AA328" s="3"/>
      <c r="AB328" s="7" t="s">
        <v>1210</v>
      </c>
      <c r="AC328" s="3" t="s">
        <v>83</v>
      </c>
      <c r="AD328" s="3" t="s">
        <v>66</v>
      </c>
      <c r="AE328" s="3" t="s">
        <v>121</v>
      </c>
      <c r="AF328" s="3" t="s">
        <v>68</v>
      </c>
      <c r="AG328" s="4"/>
      <c r="AH328" s="3"/>
      <c r="AI328" s="4"/>
      <c r="AJ3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 s="8">
        <f>IF(#REF!=MAX(#REF!),"New","Old")</f>
      </c>
      <c r="AL328" s="3"/>
      <c r="AM328" s="9">
        <f>IF(OR(#REF!="",#REF!=0),"",IF(#REF!&lt;12000,"&lt;12k",IF(AND(#REF!&gt;=12000,#REF!&lt;24000),"12k to 24k",IF(AND(#REF!&gt;=24000,#REF!&lt;=36000),"24k to 36k",IF(#REF!&gt;36000,"&gt;36k","")))))</f>
      </c>
    </row>
    <row x14ac:dyDescent="0.25" r="329" customHeight="1" ht="18.75">
      <c r="A329" s="1">
        <v>1661859</v>
      </c>
      <c r="B329" s="2">
        <v>11323681</v>
      </c>
      <c r="C329" s="3" t="s">
        <v>0</v>
      </c>
      <c r="D329" s="3" t="s">
        <v>59</v>
      </c>
      <c r="E329" s="2">
        <v>2015</v>
      </c>
      <c r="F329" s="4">
        <v>43946</v>
      </c>
      <c r="G329" s="3" t="s">
        <v>108</v>
      </c>
      <c r="H329" s="4">
        <v>43958</v>
      </c>
      <c r="I329" s="4">
        <f>_xlfn.XLOOKUP(#REF!,[1]!Backup_F8_Previous_Wave[ODINO],[1]!Backup_F8_Previous_Wave[Production Date],"")</f>
      </c>
      <c r="J329" s="10">
        <f>_xlfn.XLOOKUP(#REF!,[1]!Backup_F8_Previous_Wave[ODINO],[1]!Backup_F8_Previous_Wave[Wave Date],"")</f>
      </c>
      <c r="K329" s="6">
        <f>_xlfn.XLOOKUP(#REF!,[1]!Backup_F8_Previous_Wave[ODINO],[1]!Backup_F8_Previous_Wave[Full VIN],"")</f>
      </c>
      <c r="L329" s="3" t="s">
        <v>1165</v>
      </c>
      <c r="M329" s="3" t="s">
        <v>4</v>
      </c>
      <c r="N329" s="3" t="s">
        <v>1211</v>
      </c>
      <c r="O329" s="3" t="s">
        <v>62</v>
      </c>
      <c r="P329" s="6">
        <f>_xlfn.XLOOKUP(#REF!,[1]!Table2[BINNING],[1]!Table2[VFG],"")</f>
      </c>
      <c r="Q329" s="6">
        <f>IF(ISNUMBER(FIND("|",#REF!,1)),LEFT(#REF!,FIND("|",#REF!,1)-2),#REF!)</f>
      </c>
      <c r="R329" s="6">
        <f>IF(ISNUMBER(FIND("|",#REF!,1)),RIGHT(#REF!,LEN(#REF!)-FIND("|",#REF!,1)-1),"")</f>
      </c>
      <c r="S329" s="3" t="s">
        <v>7</v>
      </c>
      <c r="T329" s="3" t="s">
        <v>7</v>
      </c>
      <c r="U329" s="2">
        <v>0</v>
      </c>
      <c r="V329" s="2">
        <v>0</v>
      </c>
      <c r="W329" s="2">
        <v>108000</v>
      </c>
      <c r="X329" s="3" t="s">
        <v>317</v>
      </c>
      <c r="Y329" s="2">
        <v>0</v>
      </c>
      <c r="Z329" s="3"/>
      <c r="AA329" s="3"/>
      <c r="AB329" s="7" t="s">
        <v>1212</v>
      </c>
      <c r="AC329" s="3" t="s">
        <v>65</v>
      </c>
      <c r="AD329" s="3" t="s">
        <v>66</v>
      </c>
      <c r="AE329" s="3" t="s">
        <v>67</v>
      </c>
      <c r="AF329" s="3" t="s">
        <v>68</v>
      </c>
      <c r="AG329" s="4"/>
      <c r="AH329" s="3"/>
      <c r="AI329" s="4"/>
      <c r="AJ3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 s="8">
        <f>IF(#REF!=MAX(#REF!),"New","Old")</f>
      </c>
      <c r="AL329" s="3"/>
      <c r="AM329" s="9">
        <f>IF(OR(#REF!="",#REF!=0),"",IF(#REF!&lt;12000,"&lt;12k",IF(AND(#REF!&gt;=12000,#REF!&lt;24000),"12k to 24k",IF(AND(#REF!&gt;=24000,#REF!&lt;=36000),"24k to 36k",IF(#REF!&gt;36000,"&gt;36k","")))))</f>
      </c>
    </row>
    <row x14ac:dyDescent="0.25" r="330" customHeight="1" ht="18.75">
      <c r="A330" s="1">
        <v>1661910</v>
      </c>
      <c r="B330" s="2">
        <v>11323768</v>
      </c>
      <c r="C330" s="3" t="s">
        <v>0</v>
      </c>
      <c r="D330" s="3" t="s">
        <v>59</v>
      </c>
      <c r="E330" s="2">
        <v>2014</v>
      </c>
      <c r="F330" s="4">
        <v>43954</v>
      </c>
      <c r="G330" s="3" t="s">
        <v>108</v>
      </c>
      <c r="H330" s="4">
        <v>43958</v>
      </c>
      <c r="I330" s="4">
        <f>_xlfn.XLOOKUP(#REF!,[1]!Backup_F8_Previous_Wave[ODINO],[1]!Backup_F8_Previous_Wave[Production Date],"")</f>
      </c>
      <c r="J330" s="10">
        <f>_xlfn.XLOOKUP(#REF!,[1]!Backup_F8_Previous_Wave[ODINO],[1]!Backup_F8_Previous_Wave[Wave Date],"")</f>
      </c>
      <c r="K330" s="6">
        <f>_xlfn.XLOOKUP(#REF!,[1]!Backup_F8_Previous_Wave[ODINO],[1]!Backup_F8_Previous_Wave[Full VIN],"")</f>
      </c>
      <c r="L330" s="3" t="s">
        <v>1213</v>
      </c>
      <c r="M330" s="3" t="s">
        <v>4</v>
      </c>
      <c r="N330" s="3" t="s">
        <v>1214</v>
      </c>
      <c r="O330" s="3" t="s">
        <v>31</v>
      </c>
      <c r="P330" s="6">
        <f>_xlfn.XLOOKUP(#REF!,[1]!Table2[BINNING],[1]!Table2[VFG],"")</f>
      </c>
      <c r="Q330" s="6">
        <f>IF(ISNUMBER(FIND("|",#REF!,1)),LEFT(#REF!,FIND("|",#REF!,1)-2),#REF!)</f>
      </c>
      <c r="R330" s="6">
        <f>IF(ISNUMBER(FIND("|",#REF!,1)),RIGHT(#REF!,LEN(#REF!)-FIND("|",#REF!,1)-1),"")</f>
      </c>
      <c r="S330" s="3" t="s">
        <v>7</v>
      </c>
      <c r="T330" s="3" t="s">
        <v>7</v>
      </c>
      <c r="U330" s="2">
        <v>0</v>
      </c>
      <c r="V330" s="2">
        <v>0</v>
      </c>
      <c r="W330" s="2">
        <v>90000</v>
      </c>
      <c r="X330" s="3" t="s">
        <v>317</v>
      </c>
      <c r="Y330" s="2">
        <v>30</v>
      </c>
      <c r="Z330" s="3"/>
      <c r="AA330" s="3"/>
      <c r="AB330" s="7" t="s">
        <v>1215</v>
      </c>
      <c r="AC330" s="3" t="s">
        <v>65</v>
      </c>
      <c r="AD330" s="3" t="s">
        <v>66</v>
      </c>
      <c r="AE330" s="3" t="s">
        <v>67</v>
      </c>
      <c r="AF330" s="3" t="s">
        <v>68</v>
      </c>
      <c r="AG330" s="4"/>
      <c r="AH330" s="3"/>
      <c r="AI330" s="4"/>
      <c r="AJ3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 s="8">
        <f>IF(#REF!=MAX(#REF!),"New","Old")</f>
      </c>
      <c r="AL330" s="3"/>
      <c r="AM330" s="9">
        <f>IF(OR(#REF!="",#REF!=0),"",IF(#REF!&lt;12000,"&lt;12k",IF(AND(#REF!&gt;=12000,#REF!&lt;24000),"12k to 24k",IF(AND(#REF!&gt;=24000,#REF!&lt;=36000),"24k to 36k",IF(#REF!&gt;36000,"&gt;36k","")))))</f>
      </c>
    </row>
    <row x14ac:dyDescent="0.25" r="331" customHeight="1" ht="18.75">
      <c r="A331" s="1">
        <v>1662226</v>
      </c>
      <c r="B331" s="2">
        <v>11323994</v>
      </c>
      <c r="C331" s="3" t="s">
        <v>0</v>
      </c>
      <c r="D331" s="3" t="s">
        <v>86</v>
      </c>
      <c r="E331" s="2">
        <v>2017</v>
      </c>
      <c r="F331" s="4">
        <v>43891</v>
      </c>
      <c r="G331" s="3" t="s">
        <v>2</v>
      </c>
      <c r="H331" s="4">
        <v>43960</v>
      </c>
      <c r="I331" s="4">
        <f>_xlfn.XLOOKUP(#REF!,[1]!Backup_F8_Previous_Wave[ODINO],[1]!Backup_F8_Previous_Wave[Production Date],"")</f>
      </c>
      <c r="J331" s="10">
        <f>_xlfn.XLOOKUP(#REF!,[1]!Backup_F8_Previous_Wave[ODINO],[1]!Backup_F8_Previous_Wave[Wave Date],"")</f>
      </c>
      <c r="K331" s="6">
        <f>_xlfn.XLOOKUP(#REF!,[1]!Backup_F8_Previous_Wave[ODINO],[1]!Backup_F8_Previous_Wave[Full VIN],"")</f>
      </c>
      <c r="L331" s="3" t="s">
        <v>1216</v>
      </c>
      <c r="M331" s="3" t="s">
        <v>4</v>
      </c>
      <c r="N331" s="3" t="s">
        <v>1217</v>
      </c>
      <c r="O331" s="3" t="s">
        <v>1218</v>
      </c>
      <c r="P331" s="6">
        <f>_xlfn.XLOOKUP(#REF!,[1]!Table2[BINNING],[1]!Table2[VFG],"")</f>
      </c>
      <c r="Q331" s="6">
        <f>IF(ISNUMBER(FIND("|",#REF!,1)),LEFT(#REF!,FIND("|",#REF!,1)-2),#REF!)</f>
      </c>
      <c r="R331" s="6">
        <f>IF(ISNUMBER(FIND("|",#REF!,1)),RIGHT(#REF!,LEN(#REF!)-FIND("|",#REF!,1)-1),"")</f>
      </c>
      <c r="S331" s="3" t="s">
        <v>7</v>
      </c>
      <c r="T331" s="3" t="s">
        <v>7</v>
      </c>
      <c r="U331" s="2">
        <v>0</v>
      </c>
      <c r="V331" s="2">
        <v>0</v>
      </c>
      <c r="W331" s="2"/>
      <c r="X331" s="3" t="s">
        <v>106</v>
      </c>
      <c r="Y331" s="2"/>
      <c r="Z331" s="3"/>
      <c r="AA331" s="3"/>
      <c r="AB331" s="7" t="s">
        <v>1219</v>
      </c>
      <c r="AC331" s="3" t="s">
        <v>92</v>
      </c>
      <c r="AD331" s="3" t="s">
        <v>93</v>
      </c>
      <c r="AE331" s="3" t="s">
        <v>94</v>
      </c>
      <c r="AF331" s="3" t="s">
        <v>95</v>
      </c>
      <c r="AG331" s="4"/>
      <c r="AH331" s="3"/>
      <c r="AI331" s="4"/>
      <c r="AJ3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 s="8">
        <f>IF(#REF!=MAX(#REF!),"New","Old")</f>
      </c>
      <c r="AL331" s="3"/>
      <c r="AM331" s="9">
        <f>IF(OR(#REF!="",#REF!=0),"",IF(#REF!&lt;12000,"&lt;12k",IF(AND(#REF!&gt;=12000,#REF!&lt;24000),"12k to 24k",IF(AND(#REF!&gt;=24000,#REF!&lt;=36000),"24k to 36k",IF(#REF!&gt;36000,"&gt;36k","")))))</f>
      </c>
    </row>
    <row x14ac:dyDescent="0.25" r="332" customHeight="1" ht="18.75">
      <c r="A332" s="1">
        <v>1662421</v>
      </c>
      <c r="B332" s="2">
        <v>11324136</v>
      </c>
      <c r="C332" s="3" t="s">
        <v>0</v>
      </c>
      <c r="D332" s="3" t="s">
        <v>1</v>
      </c>
      <c r="E332" s="2">
        <v>2018</v>
      </c>
      <c r="F332" s="4">
        <v>43952</v>
      </c>
      <c r="G332" s="3" t="s">
        <v>108</v>
      </c>
      <c r="H332" s="4">
        <v>43962</v>
      </c>
      <c r="I332" s="4">
        <f>_xlfn.XLOOKUP(#REF!,[1]!Backup_F8_Previous_Wave[ODINO],[1]!Backup_F8_Previous_Wave[Production Date],"")</f>
      </c>
      <c r="J332" s="10">
        <f>_xlfn.XLOOKUP(#REF!,[1]!Backup_F8_Previous_Wave[ODINO],[1]!Backup_F8_Previous_Wave[Wave Date],"")</f>
      </c>
      <c r="K332" s="6">
        <f>_xlfn.XLOOKUP(#REF!,[1]!Backup_F8_Previous_Wave[ODINO],[1]!Backup_F8_Previous_Wave[Full VIN],"")</f>
      </c>
      <c r="L332" s="3" t="s">
        <v>1220</v>
      </c>
      <c r="M332" s="3" t="s">
        <v>4</v>
      </c>
      <c r="N332" s="3" t="s">
        <v>1221</v>
      </c>
      <c r="O332" s="3" t="s">
        <v>600</v>
      </c>
      <c r="P332" s="6">
        <f>_xlfn.XLOOKUP(#REF!,[1]!Table2[BINNING],[1]!Table2[VFG],"")</f>
      </c>
      <c r="Q332" s="6">
        <f>IF(ISNUMBER(FIND("|",#REF!,1)),LEFT(#REF!,FIND("|",#REF!,1)-2),#REF!)</f>
      </c>
      <c r="R332" s="6">
        <f>IF(ISNUMBER(FIND("|",#REF!,1)),RIGHT(#REF!,LEN(#REF!)-FIND("|",#REF!,1)-1),"")</f>
      </c>
      <c r="S332" s="3" t="s">
        <v>7</v>
      </c>
      <c r="T332" s="3" t="s">
        <v>7</v>
      </c>
      <c r="U332" s="2">
        <v>0</v>
      </c>
      <c r="V332" s="2">
        <v>0</v>
      </c>
      <c r="W332" s="2">
        <v>39900</v>
      </c>
      <c r="X332" s="3" t="s">
        <v>100</v>
      </c>
      <c r="Y332" s="2">
        <v>0</v>
      </c>
      <c r="Z332" s="3"/>
      <c r="AA332" s="3"/>
      <c r="AB332" s="7" t="s">
        <v>1222</v>
      </c>
      <c r="AC332" s="3" t="s">
        <v>20</v>
      </c>
      <c r="AD332" s="3" t="s">
        <v>11</v>
      </c>
      <c r="AE332" s="3" t="s">
        <v>21</v>
      </c>
      <c r="AF332" s="3" t="s">
        <v>13</v>
      </c>
      <c r="AG332" s="4"/>
      <c r="AH332" s="3"/>
      <c r="AI332" s="4"/>
      <c r="AJ3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 s="8">
        <f>IF(#REF!=MAX(#REF!),"New","Old")</f>
      </c>
      <c r="AL332" s="3"/>
      <c r="AM332" s="9">
        <f>IF(OR(#REF!="",#REF!=0),"",IF(#REF!&lt;12000,"&lt;12k",IF(AND(#REF!&gt;=12000,#REF!&lt;24000),"12k to 24k",IF(AND(#REF!&gt;=24000,#REF!&lt;=36000),"24k to 36k",IF(#REF!&gt;36000,"&gt;36k","")))))</f>
      </c>
    </row>
    <row x14ac:dyDescent="0.25" r="333" customHeight="1" ht="18.75">
      <c r="A333" s="1">
        <v>1662425</v>
      </c>
      <c r="B333" s="2">
        <v>11324140</v>
      </c>
      <c r="C333" s="3" t="s">
        <v>0</v>
      </c>
      <c r="D333" s="3" t="s">
        <v>59</v>
      </c>
      <c r="E333" s="2">
        <v>2014</v>
      </c>
      <c r="F333" s="4">
        <v>43959</v>
      </c>
      <c r="G333" s="3" t="s">
        <v>108</v>
      </c>
      <c r="H333" s="4">
        <v>43962</v>
      </c>
      <c r="I333" s="4">
        <f>_xlfn.XLOOKUP(#REF!,[1]!Backup_F8_Previous_Wave[ODINO],[1]!Backup_F8_Previous_Wave[Production Date],"")</f>
      </c>
      <c r="J333" s="10">
        <f>_xlfn.XLOOKUP(#REF!,[1]!Backup_F8_Previous_Wave[ODINO],[1]!Backup_F8_Previous_Wave[Wave Date],"")</f>
      </c>
      <c r="K333" s="6">
        <f>_xlfn.XLOOKUP(#REF!,[1]!Backup_F8_Previous_Wave[ODINO],[1]!Backup_F8_Previous_Wave[Full VIN],"")</f>
      </c>
      <c r="L333" s="3" t="s">
        <v>1223</v>
      </c>
      <c r="M333" s="3" t="s">
        <v>4</v>
      </c>
      <c r="N333" s="3" t="s">
        <v>1224</v>
      </c>
      <c r="O333" s="3" t="s">
        <v>31</v>
      </c>
      <c r="P333" s="6">
        <f>_xlfn.XLOOKUP(#REF!,[1]!Table2[BINNING],[1]!Table2[VFG],"")</f>
      </c>
      <c r="Q333" s="6">
        <f>IF(ISNUMBER(FIND("|",#REF!,1)),LEFT(#REF!,FIND("|",#REF!,1)-2),#REF!)</f>
      </c>
      <c r="R333" s="6">
        <f>IF(ISNUMBER(FIND("|",#REF!,1)),RIGHT(#REF!,LEN(#REF!)-FIND("|",#REF!,1)-1),"")</f>
      </c>
      <c r="S333" s="3" t="s">
        <v>7</v>
      </c>
      <c r="T333" s="3" t="s">
        <v>7</v>
      </c>
      <c r="U333" s="2">
        <v>0</v>
      </c>
      <c r="V333" s="2">
        <v>0</v>
      </c>
      <c r="W333" s="2">
        <v>80000</v>
      </c>
      <c r="X333" s="3" t="s">
        <v>317</v>
      </c>
      <c r="Y333" s="2">
        <v>30</v>
      </c>
      <c r="Z333" s="3"/>
      <c r="AA333" s="3"/>
      <c r="AB333" s="7" t="s">
        <v>1225</v>
      </c>
      <c r="AC333" s="3" t="s">
        <v>65</v>
      </c>
      <c r="AD333" s="3" t="s">
        <v>66</v>
      </c>
      <c r="AE333" s="3" t="s">
        <v>67</v>
      </c>
      <c r="AF333" s="3" t="s">
        <v>68</v>
      </c>
      <c r="AG333" s="4"/>
      <c r="AH333" s="3"/>
      <c r="AI333" s="4"/>
      <c r="AJ3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 s="8">
        <f>IF(#REF!=MAX(#REF!),"New","Old")</f>
      </c>
      <c r="AL333" s="3"/>
      <c r="AM333" s="9">
        <f>IF(OR(#REF!="",#REF!=0),"",IF(#REF!&lt;12000,"&lt;12k",IF(AND(#REF!&gt;=12000,#REF!&lt;24000),"12k to 24k",IF(AND(#REF!&gt;=24000,#REF!&lt;=36000),"24k to 36k",IF(#REF!&gt;36000,"&gt;36k","")))))</f>
      </c>
    </row>
    <row x14ac:dyDescent="0.25" r="334" customHeight="1" ht="18.75">
      <c r="A334" s="1">
        <v>1662630</v>
      </c>
      <c r="B334" s="2">
        <v>11324272</v>
      </c>
      <c r="C334" s="3" t="s">
        <v>0</v>
      </c>
      <c r="D334" s="3" t="s">
        <v>86</v>
      </c>
      <c r="E334" s="2">
        <v>2017</v>
      </c>
      <c r="F334" s="4">
        <v>43299</v>
      </c>
      <c r="G334" s="3" t="s">
        <v>39</v>
      </c>
      <c r="H334" s="4">
        <v>43963</v>
      </c>
      <c r="I334" s="4">
        <f>_xlfn.XLOOKUP(#REF!,[1]!Backup_F8_Previous_Wave[ODINO],[1]!Backup_F8_Previous_Wave[Production Date],"")</f>
      </c>
      <c r="J334" s="10">
        <f>_xlfn.XLOOKUP(#REF!,[1]!Backup_F8_Previous_Wave[ODINO],[1]!Backup_F8_Previous_Wave[Wave Date],"")</f>
      </c>
      <c r="K334" s="6">
        <f>_xlfn.XLOOKUP(#REF!,[1]!Backup_F8_Previous_Wave[ODINO],[1]!Backup_F8_Previous_Wave[Full VIN],"")</f>
      </c>
      <c r="L334" s="3" t="s">
        <v>1226</v>
      </c>
      <c r="M334" s="3" t="s">
        <v>4</v>
      </c>
      <c r="N334" s="3" t="s">
        <v>1227</v>
      </c>
      <c r="O334" s="3" t="s">
        <v>62</v>
      </c>
      <c r="P334" s="6">
        <f>_xlfn.XLOOKUP(#REF!,[1]!Table2[BINNING],[1]!Table2[VFG],"")</f>
      </c>
      <c r="Q334" s="6">
        <f>IF(ISNUMBER(FIND("|",#REF!,1)),LEFT(#REF!,FIND("|",#REF!,1)-2),#REF!)</f>
      </c>
      <c r="R334" s="6">
        <f>IF(ISNUMBER(FIND("|",#REF!,1)),RIGHT(#REF!,LEN(#REF!)-FIND("|",#REF!,1)-1),"")</f>
      </c>
      <c r="S334" s="3" t="s">
        <v>7</v>
      </c>
      <c r="T334" s="3" t="s">
        <v>7</v>
      </c>
      <c r="U334" s="2">
        <v>0</v>
      </c>
      <c r="V334" s="2">
        <v>0</v>
      </c>
      <c r="W334" s="2">
        <v>300</v>
      </c>
      <c r="X334" s="3" t="s">
        <v>339</v>
      </c>
      <c r="Y334" s="2">
        <v>65</v>
      </c>
      <c r="Z334" s="3"/>
      <c r="AA334" s="3"/>
      <c r="AB334" s="7" t="s">
        <v>1228</v>
      </c>
      <c r="AC334" s="3" t="s">
        <v>92</v>
      </c>
      <c r="AD334" s="3" t="s">
        <v>93</v>
      </c>
      <c r="AE334" s="3" t="s">
        <v>94</v>
      </c>
      <c r="AF334" s="3" t="s">
        <v>95</v>
      </c>
      <c r="AG334" s="4"/>
      <c r="AH334" s="3"/>
      <c r="AI334" s="4"/>
      <c r="AJ3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 s="8">
        <f>IF(#REF!=MAX(#REF!),"New","Old")</f>
      </c>
      <c r="AL334" s="3"/>
      <c r="AM334" s="9">
        <f>IF(OR(#REF!="",#REF!=0),"",IF(#REF!&lt;12000,"&lt;12k",IF(AND(#REF!&gt;=12000,#REF!&lt;24000),"12k to 24k",IF(AND(#REF!&gt;=24000,#REF!&lt;=36000),"24k to 36k",IF(#REF!&gt;36000,"&gt;36k","")))))</f>
      </c>
    </row>
    <row x14ac:dyDescent="0.25" r="335" customHeight="1" ht="18.75">
      <c r="A335" s="1">
        <v>1662777</v>
      </c>
      <c r="B335" s="2">
        <v>11324378</v>
      </c>
      <c r="C335" s="3" t="s">
        <v>0</v>
      </c>
      <c r="D335" s="3" t="s">
        <v>38</v>
      </c>
      <c r="E335" s="2">
        <v>2008</v>
      </c>
      <c r="F335" s="4">
        <v>43964</v>
      </c>
      <c r="G335" s="3" t="s">
        <v>108</v>
      </c>
      <c r="H335" s="4">
        <v>43964</v>
      </c>
      <c r="I335" s="4"/>
      <c r="J335" s="10">
        <f>_xlfn.XLOOKUP(#REF!,[1]!Backup_F8_Previous_Wave[ODINO],[1]!Backup_F8_Previous_Wave[Wave Date],"")</f>
      </c>
      <c r="K335" s="3"/>
      <c r="L335" s="3" t="s">
        <v>1229</v>
      </c>
      <c r="M335" s="3" t="s">
        <v>4</v>
      </c>
      <c r="N335" s="3" t="s">
        <v>1230</v>
      </c>
      <c r="O335" s="3" t="s">
        <v>309</v>
      </c>
      <c r="P335" s="6">
        <f>_xlfn.XLOOKUP(#REF!,[1]!Table2[BINNING],[1]!Table2[VFG],"")</f>
      </c>
      <c r="Q335" s="6">
        <f>IF(ISNUMBER(FIND("|",#REF!,1)),LEFT(#REF!,FIND("|",#REF!,1)-2),#REF!)</f>
      </c>
      <c r="R335" s="6">
        <f>IF(ISNUMBER(FIND("|",#REF!,1)),RIGHT(#REF!,LEN(#REF!)-FIND("|",#REF!,1)-1),"")</f>
      </c>
      <c r="S335" s="3" t="s">
        <v>7</v>
      </c>
      <c r="T335" s="3" t="s">
        <v>7</v>
      </c>
      <c r="U335" s="2">
        <v>0</v>
      </c>
      <c r="V335" s="2">
        <v>0</v>
      </c>
      <c r="W335" s="2"/>
      <c r="X335" s="3" t="s">
        <v>72</v>
      </c>
      <c r="Y335" s="2"/>
      <c r="Z335" s="3"/>
      <c r="AA335" s="3"/>
      <c r="AB335" s="7" t="s">
        <v>1231</v>
      </c>
      <c r="AC335" s="3" t="s">
        <v>44</v>
      </c>
      <c r="AD335" s="3" t="s">
        <v>44</v>
      </c>
      <c r="AE335" s="3" t="s">
        <v>44</v>
      </c>
      <c r="AF335" s="3" t="s">
        <v>44</v>
      </c>
      <c r="AG335" s="4"/>
      <c r="AH335" s="3"/>
      <c r="AI335" s="4"/>
      <c r="AJ3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 s="8">
        <f>IF(#REF!=MAX(#REF!),"New","Old")</f>
      </c>
      <c r="AL335" s="3"/>
      <c r="AM335" s="9">
        <f>IF(OR(#REF!="",#REF!=0),"",IF(#REF!&lt;12000,"&lt;12k",IF(AND(#REF!&gt;=12000,#REF!&lt;24000),"12k to 24k",IF(AND(#REF!&gt;=24000,#REF!&lt;=36000),"24k to 36k",IF(#REF!&gt;36000,"&gt;36k","")))))</f>
      </c>
    </row>
    <row x14ac:dyDescent="0.25" r="336" customHeight="1" ht="18.75">
      <c r="A336" s="1">
        <v>1662834</v>
      </c>
      <c r="B336" s="2">
        <v>11324412</v>
      </c>
      <c r="C336" s="3" t="s">
        <v>0</v>
      </c>
      <c r="D336" s="3" t="s">
        <v>181</v>
      </c>
      <c r="E336" s="2">
        <v>2017</v>
      </c>
      <c r="F336" s="4">
        <v>43964</v>
      </c>
      <c r="G336" s="3" t="s">
        <v>108</v>
      </c>
      <c r="H336" s="4">
        <v>43964</v>
      </c>
      <c r="I336" s="4">
        <f>_xlfn.XLOOKUP(#REF!,[1]!Backup_F8_Previous_Wave[ODINO],[1]!Backup_F8_Previous_Wave[Production Date],"")</f>
      </c>
      <c r="J336" s="10">
        <f>_xlfn.XLOOKUP(#REF!,[1]!Backup_F8_Previous_Wave[ODINO],[1]!Backup_F8_Previous_Wave[Wave Date],"")</f>
      </c>
      <c r="K336" s="6">
        <f>_xlfn.XLOOKUP(#REF!,[1]!Backup_F8_Previous_Wave[ODINO],[1]!Backup_F8_Previous_Wave[Full VIN],"")</f>
      </c>
      <c r="L336" s="3" t="s">
        <v>1232</v>
      </c>
      <c r="M336" s="3" t="s">
        <v>4</v>
      </c>
      <c r="N336" s="3" t="s">
        <v>1233</v>
      </c>
      <c r="O336" s="3" t="s">
        <v>1234</v>
      </c>
      <c r="P336" s="6">
        <f>_xlfn.XLOOKUP(#REF!,[1]!Table2[BINNING],[1]!Table2[VFG],"")</f>
      </c>
      <c r="Q336" s="6">
        <f>IF(ISNUMBER(FIND("|",#REF!,1)),LEFT(#REF!,FIND("|",#REF!,1)-2),#REF!)</f>
      </c>
      <c r="R336" s="6">
        <f>IF(ISNUMBER(FIND("|",#REF!,1)),RIGHT(#REF!,LEN(#REF!)-FIND("|",#REF!,1)-1),"")</f>
      </c>
      <c r="S336" s="3" t="s">
        <v>7</v>
      </c>
      <c r="T336" s="3" t="s">
        <v>7</v>
      </c>
      <c r="U336" s="2">
        <v>0</v>
      </c>
      <c r="V336" s="2">
        <v>0</v>
      </c>
      <c r="W336" s="2">
        <v>16981</v>
      </c>
      <c r="X336" s="3" t="s">
        <v>139</v>
      </c>
      <c r="Y336" s="2">
        <v>70</v>
      </c>
      <c r="Z336" s="3"/>
      <c r="AA336" s="3"/>
      <c r="AB336" s="7" t="s">
        <v>1235</v>
      </c>
      <c r="AC336" s="3" t="s">
        <v>297</v>
      </c>
      <c r="AD336" s="3" t="s">
        <v>298</v>
      </c>
      <c r="AE336" s="3" t="s">
        <v>299</v>
      </c>
      <c r="AF336" s="3" t="s">
        <v>198</v>
      </c>
      <c r="AG336" s="4"/>
      <c r="AH336" s="3"/>
      <c r="AI336" s="4"/>
      <c r="AJ3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 s="8">
        <f>IF(#REF!=MAX(#REF!),"New","Old")</f>
      </c>
      <c r="AL336" s="3"/>
      <c r="AM336" s="9">
        <f>IF(OR(#REF!="",#REF!=0),"",IF(#REF!&lt;12000,"&lt;12k",IF(AND(#REF!&gt;=12000,#REF!&lt;24000),"12k to 24k",IF(AND(#REF!&gt;=24000,#REF!&lt;=36000),"24k to 36k",IF(#REF!&gt;36000,"&gt;36k","")))))</f>
      </c>
    </row>
    <row x14ac:dyDescent="0.25" r="337" customHeight="1" ht="18.75">
      <c r="A337" s="1">
        <v>1662851</v>
      </c>
      <c r="B337" s="2">
        <v>11324428</v>
      </c>
      <c r="C337" s="3" t="s">
        <v>0</v>
      </c>
      <c r="D337" s="3" t="s">
        <v>1</v>
      </c>
      <c r="E337" s="2">
        <v>2013</v>
      </c>
      <c r="F337" s="4">
        <v>43960</v>
      </c>
      <c r="G337" s="3" t="s">
        <v>108</v>
      </c>
      <c r="H337" s="4">
        <v>43964</v>
      </c>
      <c r="I337" s="4"/>
      <c r="J337" s="10">
        <f>_xlfn.XLOOKUP(#REF!,[1]!Backup_F8_Previous_Wave[ODINO],[1]!Backup_F8_Previous_Wave[Wave Date],"")</f>
      </c>
      <c r="K337" s="3"/>
      <c r="L337" s="3" t="s">
        <v>1236</v>
      </c>
      <c r="M337" s="3" t="s">
        <v>4</v>
      </c>
      <c r="N337" s="3" t="s">
        <v>1237</v>
      </c>
      <c r="O337" s="3" t="s">
        <v>459</v>
      </c>
      <c r="P337" s="6">
        <f>_xlfn.XLOOKUP(#REF!,[1]!Table2[BINNING],[1]!Table2[VFG],"")</f>
      </c>
      <c r="Q337" s="6">
        <f>IF(ISNUMBER(FIND("|",#REF!,1)),LEFT(#REF!,FIND("|",#REF!,1)-2),#REF!)</f>
      </c>
      <c r="R337" s="6">
        <f>IF(ISNUMBER(FIND("|",#REF!,1)),RIGHT(#REF!,LEN(#REF!)-FIND("|",#REF!,1)-1),"")</f>
      </c>
      <c r="S337" s="3" t="s">
        <v>7</v>
      </c>
      <c r="T337" s="3" t="s">
        <v>7</v>
      </c>
      <c r="U337" s="2">
        <v>0</v>
      </c>
      <c r="V337" s="2">
        <v>0</v>
      </c>
      <c r="W337" s="2">
        <v>90000</v>
      </c>
      <c r="X337" s="3" t="s">
        <v>583</v>
      </c>
      <c r="Y337" s="2">
        <v>0</v>
      </c>
      <c r="Z337" s="3"/>
      <c r="AA337" s="3"/>
      <c r="AB337" s="7" t="s">
        <v>1238</v>
      </c>
      <c r="AC337" s="3" t="s">
        <v>44</v>
      </c>
      <c r="AD337" s="3" t="s">
        <v>44</v>
      </c>
      <c r="AE337" s="3" t="s">
        <v>44</v>
      </c>
      <c r="AF337" s="3" t="s">
        <v>13</v>
      </c>
      <c r="AG337" s="4"/>
      <c r="AH337" s="3"/>
      <c r="AI337" s="4"/>
      <c r="AJ3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 s="8">
        <f>IF(#REF!=MAX(#REF!),"New","Old")</f>
      </c>
      <c r="AL337" s="3"/>
      <c r="AM337" s="9">
        <f>IF(OR(#REF!="",#REF!=0),"",IF(#REF!&lt;12000,"&lt;12k",IF(AND(#REF!&gt;=12000,#REF!&lt;24000),"12k to 24k",IF(AND(#REF!&gt;=24000,#REF!&lt;=36000),"24k to 36k",IF(#REF!&gt;36000,"&gt;36k","")))))</f>
      </c>
    </row>
    <row x14ac:dyDescent="0.25" r="338" customHeight="1" ht="18.75">
      <c r="A338" s="1">
        <v>1662914</v>
      </c>
      <c r="B338" s="2">
        <v>11324467</v>
      </c>
      <c r="C338" s="3" t="s">
        <v>0</v>
      </c>
      <c r="D338" s="3" t="s">
        <v>38</v>
      </c>
      <c r="E338" s="2">
        <v>2011</v>
      </c>
      <c r="F338" s="4">
        <v>43964</v>
      </c>
      <c r="G338" s="3" t="s">
        <v>108</v>
      </c>
      <c r="H338" s="4">
        <v>43964</v>
      </c>
      <c r="I338" s="4">
        <f>_xlfn.XLOOKUP(#REF!,[1]!Backup_F8_Previous_Wave[ODINO],[1]!Backup_F8_Previous_Wave[Production Date],"")</f>
      </c>
      <c r="J338" s="10">
        <f>_xlfn.XLOOKUP(#REF!,[1]!Backup_F8_Previous_Wave[ODINO],[1]!Backup_F8_Previous_Wave[Wave Date],"")</f>
      </c>
      <c r="K338" s="6">
        <f>_xlfn.XLOOKUP(#REF!,[1]!Backup_F8_Previous_Wave[ODINO],[1]!Backup_F8_Previous_Wave[Full VIN],"")</f>
      </c>
      <c r="L338" s="3" t="s">
        <v>1239</v>
      </c>
      <c r="M338" s="3" t="s">
        <v>4</v>
      </c>
      <c r="N338" s="3" t="s">
        <v>1240</v>
      </c>
      <c r="O338" s="3" t="s">
        <v>459</v>
      </c>
      <c r="P338" s="6">
        <f>_xlfn.XLOOKUP(#REF!,[1]!Table2[BINNING],[1]!Table2[VFG],"")</f>
      </c>
      <c r="Q338" s="6">
        <f>IF(ISNUMBER(FIND("|",#REF!,1)),LEFT(#REF!,FIND("|",#REF!,1)-2),#REF!)</f>
      </c>
      <c r="R338" s="6">
        <f>IF(ISNUMBER(FIND("|",#REF!,1)),RIGHT(#REF!,LEN(#REF!)-FIND("|",#REF!,1)-1),"")</f>
      </c>
      <c r="S338" s="3" t="s">
        <v>7</v>
      </c>
      <c r="T338" s="3" t="s">
        <v>7</v>
      </c>
      <c r="U338" s="2">
        <v>0</v>
      </c>
      <c r="V338" s="2">
        <v>0</v>
      </c>
      <c r="W338" s="2"/>
      <c r="X338" s="3" t="s">
        <v>467</v>
      </c>
      <c r="Y338" s="2"/>
      <c r="Z338" s="3"/>
      <c r="AA338" s="3"/>
      <c r="AB338" s="7" t="s">
        <v>1241</v>
      </c>
      <c r="AC338" s="3" t="s">
        <v>146</v>
      </c>
      <c r="AD338" s="3" t="s">
        <v>147</v>
      </c>
      <c r="AE338" s="3" t="s">
        <v>148</v>
      </c>
      <c r="AF338" s="3" t="s">
        <v>45</v>
      </c>
      <c r="AG338" s="4"/>
      <c r="AH338" s="3"/>
      <c r="AI338" s="4"/>
      <c r="AJ3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 s="8">
        <f>IF(#REF!=MAX(#REF!),"New","Old")</f>
      </c>
      <c r="AL338" s="3"/>
      <c r="AM338" s="9">
        <f>IF(OR(#REF!="",#REF!=0),"",IF(#REF!&lt;12000,"&lt;12k",IF(AND(#REF!&gt;=12000,#REF!&lt;24000),"12k to 24k",IF(AND(#REF!&gt;=24000,#REF!&lt;=36000),"24k to 36k",IF(#REF!&gt;36000,"&gt;36k","")))))</f>
      </c>
    </row>
    <row x14ac:dyDescent="0.25" r="339" customHeight="1" ht="18.75">
      <c r="A339" s="1">
        <v>1662936</v>
      </c>
      <c r="B339" s="2">
        <v>11324482</v>
      </c>
      <c r="C339" s="3" t="s">
        <v>0</v>
      </c>
      <c r="D339" s="3" t="s">
        <v>485</v>
      </c>
      <c r="E339" s="2">
        <v>2019</v>
      </c>
      <c r="F339" s="4">
        <v>43902</v>
      </c>
      <c r="G339" s="3" t="s">
        <v>2</v>
      </c>
      <c r="H339" s="4">
        <v>43965</v>
      </c>
      <c r="I339" s="4">
        <f>_xlfn.XLOOKUP(#REF!,[1]!Backup_F8_Previous_Wave[ODINO],[1]!Backup_F8_Previous_Wave[Production Date],"")</f>
      </c>
      <c r="J339" s="10">
        <f>_xlfn.XLOOKUP(#REF!,[1]!Backup_F8_Previous_Wave[ODINO],[1]!Backup_F8_Previous_Wave[Wave Date],"")</f>
      </c>
      <c r="K339" s="6">
        <f>_xlfn.XLOOKUP(#REF!,[1]!Backup_F8_Previous_Wave[ODINO],[1]!Backup_F8_Previous_Wave[Full VIN],"")</f>
      </c>
      <c r="L339" s="3" t="s">
        <v>1242</v>
      </c>
      <c r="M339" s="3" t="s">
        <v>4</v>
      </c>
      <c r="N339" s="3" t="s">
        <v>1243</v>
      </c>
      <c r="O339" s="3" t="s">
        <v>99</v>
      </c>
      <c r="P339" s="6">
        <f>_xlfn.XLOOKUP(#REF!,[1]!Table2[BINNING],[1]!Table2[VFG],"")</f>
      </c>
      <c r="Q339" s="6">
        <f>IF(ISNUMBER(FIND("|",#REF!,1)),LEFT(#REF!,FIND("|",#REF!,1)-2),#REF!)</f>
      </c>
      <c r="R339" s="6">
        <f>IF(ISNUMBER(FIND("|",#REF!,1)),RIGHT(#REF!,LEN(#REF!)-FIND("|",#REF!,1)-1),"")</f>
      </c>
      <c r="S339" s="3" t="s">
        <v>7</v>
      </c>
      <c r="T339" s="3" t="s">
        <v>7</v>
      </c>
      <c r="U339" s="2">
        <v>0</v>
      </c>
      <c r="V339" s="2">
        <v>0</v>
      </c>
      <c r="W339" s="2">
        <v>19000</v>
      </c>
      <c r="X339" s="3" t="s">
        <v>63</v>
      </c>
      <c r="Y339" s="2"/>
      <c r="Z339" s="3"/>
      <c r="AA339" s="3"/>
      <c r="AB339" s="7" t="s">
        <v>1244</v>
      </c>
      <c r="AC339" s="3" t="s">
        <v>489</v>
      </c>
      <c r="AD339" s="3" t="s">
        <v>490</v>
      </c>
      <c r="AE339" s="3" t="s">
        <v>491</v>
      </c>
      <c r="AF339" s="3" t="s">
        <v>211</v>
      </c>
      <c r="AG339" s="4"/>
      <c r="AH339" s="3"/>
      <c r="AI339" s="4"/>
      <c r="AJ3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 s="8">
        <f>IF(#REF!=MAX(#REF!),"New","Old")</f>
      </c>
      <c r="AL339" s="3"/>
      <c r="AM339" s="9">
        <f>IF(OR(#REF!="",#REF!=0),"",IF(#REF!&lt;12000,"&lt;12k",IF(AND(#REF!&gt;=12000,#REF!&lt;24000),"12k to 24k",IF(AND(#REF!&gt;=24000,#REF!&lt;=36000),"24k to 36k",IF(#REF!&gt;36000,"&gt;36k","")))))</f>
      </c>
    </row>
    <row x14ac:dyDescent="0.25" r="340" customHeight="1" ht="18.75">
      <c r="A340" s="1">
        <v>1662981</v>
      </c>
      <c r="B340" s="2">
        <v>11324515</v>
      </c>
      <c r="C340" s="3" t="s">
        <v>0</v>
      </c>
      <c r="D340" s="3" t="s">
        <v>1</v>
      </c>
      <c r="E340" s="2">
        <v>2012</v>
      </c>
      <c r="F340" s="4">
        <v>43784</v>
      </c>
      <c r="G340" s="3" t="s">
        <v>14</v>
      </c>
      <c r="H340" s="4">
        <v>43965</v>
      </c>
      <c r="I340" s="4">
        <f>_xlfn.XLOOKUP(#REF!,[1]!Backup_F8_Previous_Wave[ODINO],[1]!Backup_F8_Previous_Wave[Production Date],"")</f>
      </c>
      <c r="J340" s="10">
        <f>_xlfn.XLOOKUP(#REF!,[1]!Backup_F8_Previous_Wave[ODINO],[1]!Backup_F8_Previous_Wave[Wave Date],"")</f>
      </c>
      <c r="K340" s="6">
        <f>_xlfn.XLOOKUP(#REF!,[1]!Backup_F8_Previous_Wave[ODINO],[1]!Backup_F8_Previous_Wave[Full VIN],"")</f>
      </c>
      <c r="L340" s="3" t="s">
        <v>1245</v>
      </c>
      <c r="M340" s="3" t="s">
        <v>4</v>
      </c>
      <c r="N340" s="3" t="s">
        <v>1246</v>
      </c>
      <c r="O340" s="3" t="s">
        <v>1247</v>
      </c>
      <c r="P340" s="6">
        <f>_xlfn.XLOOKUP(#REF!,[1]!Table2[BINNING],[1]!Table2[VFG],"")</f>
      </c>
      <c r="Q340" s="6">
        <f>IF(ISNUMBER(FIND("|",#REF!,1)),LEFT(#REF!,FIND("|",#REF!,1)-2),#REF!)</f>
      </c>
      <c r="R340" s="6">
        <f>IF(ISNUMBER(FIND("|",#REF!,1)),RIGHT(#REF!,LEN(#REF!)-FIND("|",#REF!,1)-1),"")</f>
      </c>
      <c r="S340" s="3" t="s">
        <v>7</v>
      </c>
      <c r="T340" s="3" t="s">
        <v>7</v>
      </c>
      <c r="U340" s="2">
        <v>0</v>
      </c>
      <c r="V340" s="2">
        <v>0</v>
      </c>
      <c r="W340" s="2">
        <v>45000</v>
      </c>
      <c r="X340" s="3" t="s">
        <v>8</v>
      </c>
      <c r="Y340" s="2">
        <v>0</v>
      </c>
      <c r="Z340" s="3"/>
      <c r="AA340" s="3"/>
      <c r="AB340" s="7" t="s">
        <v>1248</v>
      </c>
      <c r="AC340" s="3" t="s">
        <v>10</v>
      </c>
      <c r="AD340" s="3" t="s">
        <v>11</v>
      </c>
      <c r="AE340" s="3" t="s">
        <v>12</v>
      </c>
      <c r="AF340" s="3" t="s">
        <v>13</v>
      </c>
      <c r="AG340" s="4"/>
      <c r="AH340" s="3"/>
      <c r="AI340" s="4"/>
      <c r="AJ3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 s="8">
        <f>IF(#REF!=MAX(#REF!),"New","Old")</f>
      </c>
      <c r="AL340" s="3"/>
      <c r="AM340" s="9">
        <f>IF(OR(#REF!="",#REF!=0),"",IF(#REF!&lt;12000,"&lt;12k",IF(AND(#REF!&gt;=12000,#REF!&lt;24000),"12k to 24k",IF(AND(#REF!&gt;=24000,#REF!&lt;=36000),"24k to 36k",IF(#REF!&gt;36000,"&gt;36k","")))))</f>
      </c>
    </row>
    <row x14ac:dyDescent="0.25" r="341" customHeight="1" ht="18.75">
      <c r="A341" s="1">
        <v>1663093</v>
      </c>
      <c r="B341" s="2">
        <v>11324599</v>
      </c>
      <c r="C341" s="3" t="s">
        <v>0</v>
      </c>
      <c r="D341" s="3" t="s">
        <v>181</v>
      </c>
      <c r="E341" s="2">
        <v>2020</v>
      </c>
      <c r="F341" s="4">
        <v>43965</v>
      </c>
      <c r="G341" s="3" t="s">
        <v>108</v>
      </c>
      <c r="H341" s="4">
        <v>43965</v>
      </c>
      <c r="I341" s="4">
        <f>_xlfn.XLOOKUP(#REF!,[1]!Backup_F8_Previous_Wave[ODINO],[1]!Backup_F8_Previous_Wave[Production Date],"")</f>
      </c>
      <c r="J341" s="10">
        <f>_xlfn.XLOOKUP(#REF!,[1]!Backup_F8_Previous_Wave[ODINO],[1]!Backup_F8_Previous_Wave[Wave Date],"")</f>
      </c>
      <c r="K341" s="6">
        <f>_xlfn.XLOOKUP(#REF!,[1]!Backup_F8_Previous_Wave[ODINO],[1]!Backup_F8_Previous_Wave[Full VIN],"")</f>
      </c>
      <c r="L341" s="3" t="s">
        <v>1249</v>
      </c>
      <c r="M341" s="3" t="s">
        <v>4</v>
      </c>
      <c r="N341" s="3" t="s">
        <v>1250</v>
      </c>
      <c r="O341" s="3" t="s">
        <v>770</v>
      </c>
      <c r="P341" s="6">
        <f>_xlfn.XLOOKUP(#REF!,[1]!Table2[BINNING],[1]!Table2[VFG],"")</f>
      </c>
      <c r="Q341" s="6">
        <f>IF(ISNUMBER(FIND("|",#REF!,1)),LEFT(#REF!,FIND("|",#REF!,1)-2),#REF!)</f>
      </c>
      <c r="R341" s="6">
        <f>IF(ISNUMBER(FIND("|",#REF!,1)),RIGHT(#REF!,LEN(#REF!)-FIND("|",#REF!,1)-1),"")</f>
      </c>
      <c r="S341" s="3" t="s">
        <v>7</v>
      </c>
      <c r="T341" s="3" t="s">
        <v>7</v>
      </c>
      <c r="U341" s="2">
        <v>0</v>
      </c>
      <c r="V341" s="2">
        <v>0</v>
      </c>
      <c r="W341" s="2">
        <v>1210</v>
      </c>
      <c r="X341" s="3" t="s">
        <v>246</v>
      </c>
      <c r="Y341" s="2">
        <v>0</v>
      </c>
      <c r="Z341" s="3"/>
      <c r="AA341" s="3"/>
      <c r="AB341" s="7" t="s">
        <v>1251</v>
      </c>
      <c r="AC341" s="3" t="s">
        <v>1252</v>
      </c>
      <c r="AD341" s="3" t="s">
        <v>298</v>
      </c>
      <c r="AE341" s="3" t="s">
        <v>299</v>
      </c>
      <c r="AF341" s="3" t="s">
        <v>198</v>
      </c>
      <c r="AG341" s="4"/>
      <c r="AH341" s="3"/>
      <c r="AI341" s="4"/>
      <c r="AJ3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 s="8">
        <f>IF(#REF!=MAX(#REF!),"New","Old")</f>
      </c>
      <c r="AL341" s="3"/>
      <c r="AM341" s="9">
        <f>IF(OR(#REF!="",#REF!=0),"",IF(#REF!&lt;12000,"&lt;12k",IF(AND(#REF!&gt;=12000,#REF!&lt;24000),"12k to 24k",IF(AND(#REF!&gt;=24000,#REF!&lt;=36000),"24k to 36k",IF(#REF!&gt;36000,"&gt;36k","")))))</f>
      </c>
    </row>
    <row x14ac:dyDescent="0.25" r="342" customHeight="1" ht="18.75">
      <c r="A342" s="1">
        <v>1663292</v>
      </c>
      <c r="B342" s="2">
        <v>11324733</v>
      </c>
      <c r="C342" s="3" t="s">
        <v>0</v>
      </c>
      <c r="D342" s="3" t="s">
        <v>96</v>
      </c>
      <c r="E342" s="2">
        <v>2013</v>
      </c>
      <c r="F342" s="4">
        <v>43952</v>
      </c>
      <c r="G342" s="3" t="s">
        <v>108</v>
      </c>
      <c r="H342" s="4">
        <v>43966</v>
      </c>
      <c r="I342" s="4"/>
      <c r="J342" s="10">
        <f>_xlfn.XLOOKUP(#REF!,[1]!Backup_F8_Previous_Wave[ODINO],[1]!Backup_F8_Previous_Wave[Wave Date],"")</f>
      </c>
      <c r="K342" s="3"/>
      <c r="L342" s="3" t="s">
        <v>1253</v>
      </c>
      <c r="M342" s="3" t="s">
        <v>4</v>
      </c>
      <c r="N342" s="3" t="s">
        <v>1254</v>
      </c>
      <c r="O342" s="3" t="s">
        <v>62</v>
      </c>
      <c r="P342" s="6">
        <f>_xlfn.XLOOKUP(#REF!,[1]!Table2[BINNING],[1]!Table2[VFG],"")</f>
      </c>
      <c r="Q342" s="6">
        <f>IF(ISNUMBER(FIND("|",#REF!,1)),LEFT(#REF!,FIND("|",#REF!,1)-2),#REF!)</f>
      </c>
      <c r="R342" s="6">
        <f>IF(ISNUMBER(FIND("|",#REF!,1)),RIGHT(#REF!,LEN(#REF!)-FIND("|",#REF!,1)-1),"")</f>
      </c>
      <c r="S342" s="3" t="s">
        <v>7</v>
      </c>
      <c r="T342" s="3" t="s">
        <v>7</v>
      </c>
      <c r="U342" s="2">
        <v>0</v>
      </c>
      <c r="V342" s="2">
        <v>0</v>
      </c>
      <c r="W342" s="2">
        <v>70000</v>
      </c>
      <c r="X342" s="3" t="s">
        <v>106</v>
      </c>
      <c r="Y342" s="2">
        <v>10</v>
      </c>
      <c r="Z342" s="3"/>
      <c r="AA342" s="3"/>
      <c r="AB342" s="7" t="s">
        <v>1255</v>
      </c>
      <c r="AC342" s="3" t="s">
        <v>44</v>
      </c>
      <c r="AD342" s="3" t="s">
        <v>44</v>
      </c>
      <c r="AE342" s="3" t="s">
        <v>44</v>
      </c>
      <c r="AF342" s="3" t="s">
        <v>102</v>
      </c>
      <c r="AG342" s="4"/>
      <c r="AH342" s="3"/>
      <c r="AI342" s="4"/>
      <c r="AJ3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 s="8">
        <f>IF(#REF!=MAX(#REF!),"New","Old")</f>
      </c>
      <c r="AL342" s="3"/>
      <c r="AM342" s="9">
        <f>IF(OR(#REF!="",#REF!=0),"",IF(#REF!&lt;12000,"&lt;12k",IF(AND(#REF!&gt;=12000,#REF!&lt;24000),"12k to 24k",IF(AND(#REF!&gt;=24000,#REF!&lt;=36000),"24k to 36k",IF(#REF!&gt;36000,"&gt;36k","")))))</f>
      </c>
    </row>
    <row x14ac:dyDescent="0.25" r="343" customHeight="1" ht="18.75">
      <c r="A343" s="1">
        <v>1663297</v>
      </c>
      <c r="B343" s="2">
        <v>11324739</v>
      </c>
      <c r="C343" s="3" t="s">
        <v>0</v>
      </c>
      <c r="D343" s="3" t="s">
        <v>485</v>
      </c>
      <c r="E343" s="2">
        <v>2006</v>
      </c>
      <c r="F343" s="4">
        <v>43967</v>
      </c>
      <c r="G343" s="3" t="s">
        <v>108</v>
      </c>
      <c r="H343" s="4">
        <v>43967</v>
      </c>
      <c r="I343" s="4">
        <f>_xlfn.XLOOKUP(#REF!,[1]!Backup_F8_Previous_Wave[ODINO],[1]!Backup_F8_Previous_Wave[Production Date],"")</f>
      </c>
      <c r="J343" s="10">
        <f>_xlfn.XLOOKUP(#REF!,[1]!Backup_F8_Previous_Wave[ODINO],[1]!Backup_F8_Previous_Wave[Wave Date],"")</f>
      </c>
      <c r="K343" s="6">
        <f>_xlfn.XLOOKUP(#REF!,[1]!Backup_F8_Previous_Wave[ODINO],[1]!Backup_F8_Previous_Wave[Full VIN],"")</f>
      </c>
      <c r="L343" s="3" t="s">
        <v>1256</v>
      </c>
      <c r="M343" s="3" t="s">
        <v>4</v>
      </c>
      <c r="N343" s="3" t="s">
        <v>1257</v>
      </c>
      <c r="O343" s="3" t="s">
        <v>1258</v>
      </c>
      <c r="P343" s="6">
        <f>_xlfn.XLOOKUP(#REF!,[1]!Table2[BINNING],[1]!Table2[VFG],"")</f>
      </c>
      <c r="Q343" s="6">
        <f>IF(ISNUMBER(FIND("|",#REF!,1)),LEFT(#REF!,FIND("|",#REF!,1)-2),#REF!)</f>
      </c>
      <c r="R343" s="6">
        <f>IF(ISNUMBER(FIND("|",#REF!,1)),RIGHT(#REF!,LEN(#REF!)-FIND("|",#REF!,1)-1),"")</f>
      </c>
      <c r="S343" s="3" t="s">
        <v>7</v>
      </c>
      <c r="T343" s="3" t="s">
        <v>7</v>
      </c>
      <c r="U343" s="2">
        <v>0</v>
      </c>
      <c r="V343" s="2">
        <v>0</v>
      </c>
      <c r="W343" s="2">
        <v>100000</v>
      </c>
      <c r="X343" s="3" t="s">
        <v>305</v>
      </c>
      <c r="Y343" s="2"/>
      <c r="Z343" s="3"/>
      <c r="AA343" s="3"/>
      <c r="AB343" s="7" t="s">
        <v>1259</v>
      </c>
      <c r="AC343" s="3" t="s">
        <v>1260</v>
      </c>
      <c r="AD343" s="3" t="s">
        <v>490</v>
      </c>
      <c r="AE343" s="3" t="s">
        <v>1261</v>
      </c>
      <c r="AF343" s="3" t="s">
        <v>211</v>
      </c>
      <c r="AG343" s="4"/>
      <c r="AH343" s="3"/>
      <c r="AI343" s="4"/>
      <c r="AJ3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 s="8">
        <f>IF(#REF!=MAX(#REF!),"New","Old")</f>
      </c>
      <c r="AL343" s="3"/>
      <c r="AM343" s="9">
        <f>IF(OR(#REF!="",#REF!=0),"",IF(#REF!&lt;12000,"&lt;12k",IF(AND(#REF!&gt;=12000,#REF!&lt;24000),"12k to 24k",IF(AND(#REF!&gt;=24000,#REF!&lt;=36000),"24k to 36k",IF(#REF!&gt;36000,"&gt;36k","")))))</f>
      </c>
    </row>
    <row x14ac:dyDescent="0.25" r="344" customHeight="1" ht="18.75">
      <c r="A344" s="1">
        <v>1663558</v>
      </c>
      <c r="B344" s="2">
        <v>11324938</v>
      </c>
      <c r="C344" s="3" t="s">
        <v>0</v>
      </c>
      <c r="D344" s="3" t="s">
        <v>86</v>
      </c>
      <c r="E344" s="2">
        <v>2014</v>
      </c>
      <c r="F344" s="4">
        <v>43968</v>
      </c>
      <c r="G344" s="3" t="s">
        <v>108</v>
      </c>
      <c r="H344" s="4">
        <v>43969</v>
      </c>
      <c r="I344" s="4">
        <f>_xlfn.XLOOKUP(#REF!,[1]!Backup_F8_Previous_Wave[ODINO],[1]!Backup_F8_Previous_Wave[Production Date],"")</f>
      </c>
      <c r="J344" s="10">
        <f>_xlfn.XLOOKUP(#REF!,[1]!Backup_F8_Previous_Wave[ODINO],[1]!Backup_F8_Previous_Wave[Wave Date],"")</f>
      </c>
      <c r="K344" s="6">
        <f>_xlfn.XLOOKUP(#REF!,[1]!Backup_F8_Previous_Wave[ODINO],[1]!Backup_F8_Previous_Wave[Full VIN],"")</f>
      </c>
      <c r="L344" s="3" t="s">
        <v>1262</v>
      </c>
      <c r="M344" s="3" t="s">
        <v>4</v>
      </c>
      <c r="N344" s="3" t="s">
        <v>1263</v>
      </c>
      <c r="O344" s="3" t="s">
        <v>31</v>
      </c>
      <c r="P344" s="6">
        <f>_xlfn.XLOOKUP(#REF!,[1]!Table2[BINNING],[1]!Table2[VFG],"")</f>
      </c>
      <c r="Q344" s="6">
        <f>IF(ISNUMBER(FIND("|",#REF!,1)),LEFT(#REF!,FIND("|",#REF!,1)-2),#REF!)</f>
      </c>
      <c r="R344" s="6">
        <f>IF(ISNUMBER(FIND("|",#REF!,1)),RIGHT(#REF!,LEN(#REF!)-FIND("|",#REF!,1)-1),"")</f>
      </c>
      <c r="S344" s="3" t="s">
        <v>7</v>
      </c>
      <c r="T344" s="3" t="s">
        <v>7</v>
      </c>
      <c r="U344" s="2">
        <v>0</v>
      </c>
      <c r="V344" s="2">
        <v>0</v>
      </c>
      <c r="W344" s="2">
        <v>130000</v>
      </c>
      <c r="X344" s="3" t="s">
        <v>467</v>
      </c>
      <c r="Y344" s="2">
        <v>45</v>
      </c>
      <c r="Z344" s="3"/>
      <c r="AA344" s="3"/>
      <c r="AB344" s="7" t="s">
        <v>1264</v>
      </c>
      <c r="AC344" s="3" t="s">
        <v>92</v>
      </c>
      <c r="AD344" s="3" t="s">
        <v>93</v>
      </c>
      <c r="AE344" s="3" t="s">
        <v>94</v>
      </c>
      <c r="AF344" s="3" t="s">
        <v>95</v>
      </c>
      <c r="AG344" s="4"/>
      <c r="AH344" s="3"/>
      <c r="AI344" s="4"/>
      <c r="AJ3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 s="8">
        <f>IF(#REF!=MAX(#REF!),"New","Old")</f>
      </c>
      <c r="AL344" s="3"/>
      <c r="AM344" s="9">
        <f>IF(OR(#REF!="",#REF!=0),"",IF(#REF!&lt;12000,"&lt;12k",IF(AND(#REF!&gt;=12000,#REF!&lt;24000),"12k to 24k",IF(AND(#REF!&gt;=24000,#REF!&lt;=36000),"24k to 36k",IF(#REF!&gt;36000,"&gt;36k","")))))</f>
      </c>
    </row>
    <row x14ac:dyDescent="0.25" r="345" customHeight="1" ht="18.75">
      <c r="A345" s="1">
        <v>1663590</v>
      </c>
      <c r="B345" s="2">
        <v>11324962</v>
      </c>
      <c r="C345" s="3" t="s">
        <v>0</v>
      </c>
      <c r="D345" s="3" t="s">
        <v>38</v>
      </c>
      <c r="E345" s="2">
        <v>2017</v>
      </c>
      <c r="F345" s="4">
        <v>43968</v>
      </c>
      <c r="G345" s="3" t="s">
        <v>108</v>
      </c>
      <c r="H345" s="4">
        <v>43969</v>
      </c>
      <c r="I345" s="4">
        <f>_xlfn.XLOOKUP(#REF!,[1]!Backup_F8_Previous_Wave[ODINO],[1]!Backup_F8_Previous_Wave[Production Date],"")</f>
      </c>
      <c r="J345" s="10">
        <f>_xlfn.XLOOKUP(#REF!,[1]!Backup_F8_Previous_Wave[ODINO],[1]!Backup_F8_Previous_Wave[Wave Date],"")</f>
      </c>
      <c r="K345" s="6">
        <f>_xlfn.XLOOKUP(#REF!,[1]!Backup_F8_Previous_Wave[ODINO],[1]!Backup_F8_Previous_Wave[Full VIN],"")</f>
      </c>
      <c r="L345" s="3" t="s">
        <v>1265</v>
      </c>
      <c r="M345" s="3" t="s">
        <v>4</v>
      </c>
      <c r="N345" s="3" t="s">
        <v>1266</v>
      </c>
      <c r="O345" s="3" t="s">
        <v>824</v>
      </c>
      <c r="P345" s="6">
        <f>_xlfn.XLOOKUP(#REF!,[1]!Table2[BINNING],[1]!Table2[VFG],"")</f>
      </c>
      <c r="Q345" s="6">
        <f>IF(ISNUMBER(FIND("|",#REF!,1)),LEFT(#REF!,FIND("|",#REF!,1)-2),#REF!)</f>
      </c>
      <c r="R345" s="6">
        <f>IF(ISNUMBER(FIND("|",#REF!,1)),RIGHT(#REF!,LEN(#REF!)-FIND("|",#REF!,1)-1),"")</f>
      </c>
      <c r="S345" s="3" t="s">
        <v>7</v>
      </c>
      <c r="T345" s="3" t="s">
        <v>7</v>
      </c>
      <c r="U345" s="2">
        <v>0</v>
      </c>
      <c r="V345" s="2">
        <v>0</v>
      </c>
      <c r="W345" s="2">
        <v>45600</v>
      </c>
      <c r="X345" s="3" t="s">
        <v>90</v>
      </c>
      <c r="Y345" s="2">
        <v>30</v>
      </c>
      <c r="Z345" s="3"/>
      <c r="AA345" s="3"/>
      <c r="AB345" s="7" t="s">
        <v>1267</v>
      </c>
      <c r="AC345" s="3" t="s">
        <v>826</v>
      </c>
      <c r="AD345" s="3" t="s">
        <v>147</v>
      </c>
      <c r="AE345" s="3" t="s">
        <v>148</v>
      </c>
      <c r="AF345" s="3" t="s">
        <v>45</v>
      </c>
      <c r="AG345" s="4"/>
      <c r="AH345" s="3"/>
      <c r="AI345" s="4"/>
      <c r="AJ3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 s="8">
        <f>IF(#REF!=MAX(#REF!),"New","Old")</f>
      </c>
      <c r="AL345" s="3"/>
      <c r="AM345" s="9">
        <f>IF(OR(#REF!="",#REF!=0),"",IF(#REF!&lt;12000,"&lt;12k",IF(AND(#REF!&gt;=12000,#REF!&lt;24000),"12k to 24k",IF(AND(#REF!&gt;=24000,#REF!&lt;=36000),"24k to 36k",IF(#REF!&gt;36000,"&gt;36k","")))))</f>
      </c>
    </row>
    <row x14ac:dyDescent="0.25" r="346" customHeight="1" ht="18.75">
      <c r="A346" s="1">
        <v>1663684</v>
      </c>
      <c r="B346" s="2">
        <v>11325029</v>
      </c>
      <c r="C346" s="3" t="s">
        <v>0</v>
      </c>
      <c r="D346" s="3" t="s">
        <v>1</v>
      </c>
      <c r="E346" s="2">
        <v>2015</v>
      </c>
      <c r="F346" s="4">
        <v>43969</v>
      </c>
      <c r="G346" s="3" t="s">
        <v>108</v>
      </c>
      <c r="H346" s="4">
        <v>43969</v>
      </c>
      <c r="I346" s="4">
        <f>_xlfn.XLOOKUP(#REF!,[1]!Backup_F8_Previous_Wave[ODINO],[1]!Backup_F8_Previous_Wave[Production Date],"")</f>
      </c>
      <c r="J346" s="10">
        <f>_xlfn.XLOOKUP(#REF!,[1]!Backup_F8_Previous_Wave[ODINO],[1]!Backup_F8_Previous_Wave[Wave Date],"")</f>
      </c>
      <c r="K346" s="6">
        <f>_xlfn.XLOOKUP(#REF!,[1]!Backup_F8_Previous_Wave[ODINO],[1]!Backup_F8_Previous_Wave[Full VIN],"")</f>
      </c>
      <c r="L346" s="3" t="s">
        <v>1268</v>
      </c>
      <c r="M346" s="3" t="s">
        <v>4</v>
      </c>
      <c r="N346" s="3" t="s">
        <v>1269</v>
      </c>
      <c r="O346" s="3" t="s">
        <v>57</v>
      </c>
      <c r="P346" s="6">
        <f>_xlfn.XLOOKUP(#REF!,[1]!Table2[BINNING],[1]!Table2[VFG],"")</f>
      </c>
      <c r="Q346" s="6">
        <f>IF(ISNUMBER(FIND("|",#REF!,1)),LEFT(#REF!,FIND("|",#REF!,1)-2),#REF!)</f>
      </c>
      <c r="R346" s="6">
        <f>IF(ISNUMBER(FIND("|",#REF!,1)),RIGHT(#REF!,LEN(#REF!)-FIND("|",#REF!,1)-1),"")</f>
      </c>
      <c r="S346" s="3" t="s">
        <v>7</v>
      </c>
      <c r="T346" s="3" t="s">
        <v>7</v>
      </c>
      <c r="U346" s="2">
        <v>0</v>
      </c>
      <c r="V346" s="2">
        <v>0</v>
      </c>
      <c r="W346" s="2">
        <v>104000</v>
      </c>
      <c r="X346" s="3" t="s">
        <v>139</v>
      </c>
      <c r="Y346" s="2">
        <v>60</v>
      </c>
      <c r="Z346" s="3"/>
      <c r="AA346" s="3"/>
      <c r="AB346" s="7" t="s">
        <v>1270</v>
      </c>
      <c r="AC346" s="3" t="s">
        <v>20</v>
      </c>
      <c r="AD346" s="3" t="s">
        <v>11</v>
      </c>
      <c r="AE346" s="3" t="s">
        <v>21</v>
      </c>
      <c r="AF346" s="3" t="s">
        <v>13</v>
      </c>
      <c r="AG346" s="4"/>
      <c r="AH346" s="3"/>
      <c r="AI346" s="4"/>
      <c r="AJ3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 s="8">
        <f>IF(#REF!=MAX(#REF!),"New","Old")</f>
      </c>
      <c r="AL346" s="3"/>
      <c r="AM346" s="9">
        <f>IF(OR(#REF!="",#REF!=0),"",IF(#REF!&lt;12000,"&lt;12k",IF(AND(#REF!&gt;=12000,#REF!&lt;24000),"12k to 24k",IF(AND(#REF!&gt;=24000,#REF!&lt;=36000),"24k to 36k",IF(#REF!&gt;36000,"&gt;36k","")))))</f>
      </c>
    </row>
    <row x14ac:dyDescent="0.25" r="347" customHeight="1" ht="18.75">
      <c r="A347" s="1">
        <v>1663702</v>
      </c>
      <c r="B347" s="2">
        <v>11325041</v>
      </c>
      <c r="C347" s="3" t="s">
        <v>0</v>
      </c>
      <c r="D347" s="3" t="s">
        <v>234</v>
      </c>
      <c r="E347" s="2">
        <v>2014</v>
      </c>
      <c r="F347" s="4">
        <v>43952</v>
      </c>
      <c r="G347" s="3" t="s">
        <v>108</v>
      </c>
      <c r="H347" s="4">
        <v>43969</v>
      </c>
      <c r="I347" s="4">
        <f>_xlfn.XLOOKUP(#REF!,[1]!Backup_F8_Previous_Wave[ODINO],[1]!Backup_F8_Previous_Wave[Production Date],"")</f>
      </c>
      <c r="J347" s="10">
        <f>_xlfn.XLOOKUP(#REF!,[1]!Backup_F8_Previous_Wave[ODINO],[1]!Backup_F8_Previous_Wave[Wave Date],"")</f>
      </c>
      <c r="K347" s="6">
        <f>_xlfn.XLOOKUP(#REF!,[1]!Backup_F8_Previous_Wave[ODINO],[1]!Backup_F8_Previous_Wave[Full VIN],"")</f>
      </c>
      <c r="L347" s="3" t="s">
        <v>1271</v>
      </c>
      <c r="M347" s="3" t="s">
        <v>4</v>
      </c>
      <c r="N347" s="3" t="s">
        <v>1272</v>
      </c>
      <c r="O347" s="3" t="s">
        <v>237</v>
      </c>
      <c r="P347" s="6">
        <f>_xlfn.XLOOKUP(#REF!,[1]!Table2[BINNING],[1]!Table2[VFG],"")</f>
      </c>
      <c r="Q347" s="6">
        <f>IF(ISNUMBER(FIND("|",#REF!,1)),LEFT(#REF!,FIND("|",#REF!,1)-2),#REF!)</f>
      </c>
      <c r="R347" s="6">
        <f>IF(ISNUMBER(FIND("|",#REF!,1)),RIGHT(#REF!,LEN(#REF!)-FIND("|",#REF!,1)-1),"")</f>
      </c>
      <c r="S347" s="3" t="s">
        <v>7</v>
      </c>
      <c r="T347" s="3" t="s">
        <v>7</v>
      </c>
      <c r="U347" s="2">
        <v>0</v>
      </c>
      <c r="V347" s="2">
        <v>0</v>
      </c>
      <c r="W347" s="2">
        <v>60000</v>
      </c>
      <c r="X347" s="3" t="s">
        <v>282</v>
      </c>
      <c r="Y347" s="2">
        <v>0</v>
      </c>
      <c r="Z347" s="3"/>
      <c r="AA347" s="3"/>
      <c r="AB347" s="7" t="s">
        <v>1273</v>
      </c>
      <c r="AC347" s="3" t="s">
        <v>240</v>
      </c>
      <c r="AD347" s="3" t="s">
        <v>241</v>
      </c>
      <c r="AE347" s="3" t="s">
        <v>242</v>
      </c>
      <c r="AF347" s="3" t="s">
        <v>243</v>
      </c>
      <c r="AG347" s="4"/>
      <c r="AH347" s="3"/>
      <c r="AI347" s="4"/>
      <c r="AJ3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 s="8">
        <f>IF(#REF!=MAX(#REF!),"New","Old")</f>
      </c>
      <c r="AL347" s="3"/>
      <c r="AM347" s="9">
        <f>IF(OR(#REF!="",#REF!=0),"",IF(#REF!&lt;12000,"&lt;12k",IF(AND(#REF!&gt;=12000,#REF!&lt;24000),"12k to 24k",IF(AND(#REF!&gt;=24000,#REF!&lt;=36000),"24k to 36k",IF(#REF!&gt;36000,"&gt;36k","")))))</f>
      </c>
    </row>
    <row x14ac:dyDescent="0.25" r="348" customHeight="1" ht="18.75">
      <c r="A348" s="1">
        <v>1664056</v>
      </c>
      <c r="B348" s="2">
        <v>11325307</v>
      </c>
      <c r="C348" s="3" t="s">
        <v>0</v>
      </c>
      <c r="D348" s="3" t="s">
        <v>86</v>
      </c>
      <c r="E348" s="2">
        <v>2014</v>
      </c>
      <c r="F348" s="4">
        <v>43965</v>
      </c>
      <c r="G348" s="3" t="s">
        <v>108</v>
      </c>
      <c r="H348" s="4">
        <v>43971</v>
      </c>
      <c r="I348" s="4">
        <f>_xlfn.XLOOKUP(#REF!,[1]!Backup_F8_Previous_Wave[ODINO],[1]!Backup_F8_Previous_Wave[Production Date],"")</f>
      </c>
      <c r="J348" s="10">
        <f>_xlfn.XLOOKUP(#REF!,[1]!Backup_F8_Previous_Wave[ODINO],[1]!Backup_F8_Previous_Wave[Wave Date],"")</f>
      </c>
      <c r="K348" s="6">
        <f>_xlfn.XLOOKUP(#REF!,[1]!Backup_F8_Previous_Wave[ODINO],[1]!Backup_F8_Previous_Wave[Full VIN],"")</f>
      </c>
      <c r="L348" s="3" t="s">
        <v>1274</v>
      </c>
      <c r="M348" s="3" t="s">
        <v>4</v>
      </c>
      <c r="N348" s="3" t="s">
        <v>1275</v>
      </c>
      <c r="O348" s="3" t="s">
        <v>62</v>
      </c>
      <c r="P348" s="6">
        <f>_xlfn.XLOOKUP(#REF!,[1]!Table2[BINNING],[1]!Table2[VFG],"")</f>
      </c>
      <c r="Q348" s="6">
        <f>IF(ISNUMBER(FIND("|",#REF!,1)),LEFT(#REF!,FIND("|",#REF!,1)-2),#REF!)</f>
      </c>
      <c r="R348" s="6">
        <f>IF(ISNUMBER(FIND("|",#REF!,1)),RIGHT(#REF!,LEN(#REF!)-FIND("|",#REF!,1)-1),"")</f>
      </c>
      <c r="S348" s="3" t="s">
        <v>7</v>
      </c>
      <c r="T348" s="3" t="s">
        <v>7</v>
      </c>
      <c r="U348" s="2">
        <v>0</v>
      </c>
      <c r="V348" s="2">
        <v>0</v>
      </c>
      <c r="W348" s="2">
        <v>127500</v>
      </c>
      <c r="X348" s="3" t="s">
        <v>81</v>
      </c>
      <c r="Y348" s="2">
        <v>0</v>
      </c>
      <c r="Z348" s="3"/>
      <c r="AA348" s="3"/>
      <c r="AB348" s="7" t="s">
        <v>1276</v>
      </c>
      <c r="AC348" s="3" t="s">
        <v>92</v>
      </c>
      <c r="AD348" s="3" t="s">
        <v>93</v>
      </c>
      <c r="AE348" s="3" t="s">
        <v>94</v>
      </c>
      <c r="AF348" s="3" t="s">
        <v>95</v>
      </c>
      <c r="AG348" s="4"/>
      <c r="AH348" s="3"/>
      <c r="AI348" s="4"/>
      <c r="AJ3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 s="8">
        <f>IF(#REF!=MAX(#REF!),"New","Old")</f>
      </c>
      <c r="AL348" s="3"/>
      <c r="AM348" s="9">
        <f>IF(OR(#REF!="",#REF!=0),"",IF(#REF!&lt;12000,"&lt;12k",IF(AND(#REF!&gt;=12000,#REF!&lt;24000),"12k to 24k",IF(AND(#REF!&gt;=24000,#REF!&lt;=36000),"24k to 36k",IF(#REF!&gt;36000,"&gt;36k","")))))</f>
      </c>
    </row>
    <row x14ac:dyDescent="0.25" r="349" customHeight="1" ht="18.75">
      <c r="A349" s="1">
        <v>1664247</v>
      </c>
      <c r="B349" s="2">
        <v>11325427</v>
      </c>
      <c r="C349" s="3" t="s">
        <v>0</v>
      </c>
      <c r="D349" s="3" t="s">
        <v>59</v>
      </c>
      <c r="E349" s="2">
        <v>2013</v>
      </c>
      <c r="F349" s="4">
        <v>43928</v>
      </c>
      <c r="G349" s="3" t="s">
        <v>108</v>
      </c>
      <c r="H349" s="4">
        <v>43972</v>
      </c>
      <c r="I349" s="4">
        <f>_xlfn.XLOOKUP(#REF!,[1]!Backup_F8_Previous_Wave[ODINO],[1]!Backup_F8_Previous_Wave[Production Date],"")</f>
      </c>
      <c r="J349" s="10">
        <f>_xlfn.XLOOKUP(#REF!,[1]!Backup_F8_Previous_Wave[ODINO],[1]!Backup_F8_Previous_Wave[Wave Date],"")</f>
      </c>
      <c r="K349" s="6">
        <f>_xlfn.XLOOKUP(#REF!,[1]!Backup_F8_Previous_Wave[ODINO],[1]!Backup_F8_Previous_Wave[Full VIN],"")</f>
      </c>
      <c r="L349" s="3" t="s">
        <v>1277</v>
      </c>
      <c r="M349" s="3" t="s">
        <v>4</v>
      </c>
      <c r="N349" s="3" t="s">
        <v>1278</v>
      </c>
      <c r="O349" s="3" t="s">
        <v>62</v>
      </c>
      <c r="P349" s="6">
        <f>_xlfn.XLOOKUP(#REF!,[1]!Table2[BINNING],[1]!Table2[VFG],"")</f>
      </c>
      <c r="Q349" s="6">
        <f>IF(ISNUMBER(FIND("|",#REF!,1)),LEFT(#REF!,FIND("|",#REF!,1)-2),#REF!)</f>
      </c>
      <c r="R349" s="6">
        <f>IF(ISNUMBER(FIND("|",#REF!,1)),RIGHT(#REF!,LEN(#REF!)-FIND("|",#REF!,1)-1),"")</f>
      </c>
      <c r="S349" s="3" t="s">
        <v>7</v>
      </c>
      <c r="T349" s="3" t="s">
        <v>7</v>
      </c>
      <c r="U349" s="2">
        <v>0</v>
      </c>
      <c r="V349" s="2">
        <v>0</v>
      </c>
      <c r="W349" s="2"/>
      <c r="X349" s="3" t="s">
        <v>32</v>
      </c>
      <c r="Y349" s="2"/>
      <c r="Z349" s="3"/>
      <c r="AA349" s="3"/>
      <c r="AB349" s="7" t="s">
        <v>1279</v>
      </c>
      <c r="AC349" s="3" t="s">
        <v>65</v>
      </c>
      <c r="AD349" s="3" t="s">
        <v>66</v>
      </c>
      <c r="AE349" s="3" t="s">
        <v>67</v>
      </c>
      <c r="AF349" s="3" t="s">
        <v>68</v>
      </c>
      <c r="AG349" s="4"/>
      <c r="AH349" s="3"/>
      <c r="AI349" s="4"/>
      <c r="AJ3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 s="8">
        <f>IF(#REF!=MAX(#REF!),"New","Old")</f>
      </c>
      <c r="AL349" s="3"/>
      <c r="AM349" s="9">
        <f>IF(OR(#REF!="",#REF!=0),"",IF(#REF!&lt;12000,"&lt;12k",IF(AND(#REF!&gt;=12000,#REF!&lt;24000),"12k to 24k",IF(AND(#REF!&gt;=24000,#REF!&lt;=36000),"24k to 36k",IF(#REF!&gt;36000,"&gt;36k","")))))</f>
      </c>
    </row>
    <row x14ac:dyDescent="0.25" r="350" customHeight="1" ht="18.75">
      <c r="A350" s="1">
        <v>1664256</v>
      </c>
      <c r="B350" s="2">
        <v>11325434</v>
      </c>
      <c r="C350" s="3" t="s">
        <v>0</v>
      </c>
      <c r="D350" s="3" t="s">
        <v>38</v>
      </c>
      <c r="E350" s="2">
        <v>2011</v>
      </c>
      <c r="F350" s="4">
        <v>43972</v>
      </c>
      <c r="G350" s="3" t="s">
        <v>108</v>
      </c>
      <c r="H350" s="4">
        <v>43972</v>
      </c>
      <c r="I350" s="4">
        <f>_xlfn.XLOOKUP(#REF!,[1]!Backup_F8_Previous_Wave[ODINO],[1]!Backup_F8_Previous_Wave[Production Date],"")</f>
      </c>
      <c r="J350" s="10">
        <f>_xlfn.XLOOKUP(#REF!,[1]!Backup_F8_Previous_Wave[ODINO],[1]!Backup_F8_Previous_Wave[Wave Date],"")</f>
      </c>
      <c r="K350" s="6">
        <f>_xlfn.XLOOKUP(#REF!,[1]!Backup_F8_Previous_Wave[ODINO],[1]!Backup_F8_Previous_Wave[Full VIN],"")</f>
      </c>
      <c r="L350" s="3" t="s">
        <v>1280</v>
      </c>
      <c r="M350" s="3" t="s">
        <v>4</v>
      </c>
      <c r="N350" s="3" t="s">
        <v>1281</v>
      </c>
      <c r="O350" s="3" t="s">
        <v>62</v>
      </c>
      <c r="P350" s="6">
        <f>_xlfn.XLOOKUP(#REF!,[1]!Table2[BINNING],[1]!Table2[VFG],"")</f>
      </c>
      <c r="Q350" s="6">
        <f>IF(ISNUMBER(FIND("|",#REF!,1)),LEFT(#REF!,FIND("|",#REF!,1)-2),#REF!)</f>
      </c>
      <c r="R350" s="6">
        <f>IF(ISNUMBER(FIND("|",#REF!,1)),RIGHT(#REF!,LEN(#REF!)-FIND("|",#REF!,1)-1),"")</f>
      </c>
      <c r="S350" s="3" t="s">
        <v>7</v>
      </c>
      <c r="T350" s="3" t="s">
        <v>7</v>
      </c>
      <c r="U350" s="2">
        <v>0</v>
      </c>
      <c r="V350" s="2">
        <v>0</v>
      </c>
      <c r="W350" s="2">
        <v>165300</v>
      </c>
      <c r="X350" s="3" t="s">
        <v>50</v>
      </c>
      <c r="Y350" s="2"/>
      <c r="Z350" s="3"/>
      <c r="AA350" s="3"/>
      <c r="AB350" s="7" t="s">
        <v>1282</v>
      </c>
      <c r="AC350" s="3" t="s">
        <v>146</v>
      </c>
      <c r="AD350" s="3" t="s">
        <v>147</v>
      </c>
      <c r="AE350" s="3" t="s">
        <v>148</v>
      </c>
      <c r="AF350" s="3" t="s">
        <v>45</v>
      </c>
      <c r="AG350" s="4"/>
      <c r="AH350" s="3"/>
      <c r="AI350" s="4"/>
      <c r="AJ3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 s="8">
        <f>IF(#REF!=MAX(#REF!),"New","Old")</f>
      </c>
      <c r="AL350" s="3"/>
      <c r="AM350" s="9">
        <f>IF(OR(#REF!="",#REF!=0),"",IF(#REF!&lt;12000,"&lt;12k",IF(AND(#REF!&gt;=12000,#REF!&lt;24000),"12k to 24k",IF(AND(#REF!&gt;=24000,#REF!&lt;=36000),"24k to 36k",IF(#REF!&gt;36000,"&gt;36k","")))))</f>
      </c>
    </row>
    <row x14ac:dyDescent="0.25" r="351" customHeight="1" ht="18.75">
      <c r="A351" s="1">
        <v>1664279</v>
      </c>
      <c r="B351" s="2">
        <v>11325450</v>
      </c>
      <c r="C351" s="3" t="s">
        <v>0</v>
      </c>
      <c r="D351" s="3" t="s">
        <v>86</v>
      </c>
      <c r="E351" s="2">
        <v>2010</v>
      </c>
      <c r="F351" s="4">
        <v>43905</v>
      </c>
      <c r="G351" s="3" t="s">
        <v>2</v>
      </c>
      <c r="H351" s="4">
        <v>43972</v>
      </c>
      <c r="I351" s="4">
        <f>_xlfn.XLOOKUP(#REF!,[1]!Backup_F8_Previous_Wave[ODINO],[1]!Backup_F8_Previous_Wave[Production Date],"")</f>
      </c>
      <c r="J351" s="10">
        <f>_xlfn.XLOOKUP(#REF!,[1]!Backup_F8_Previous_Wave[ODINO],[1]!Backup_F8_Previous_Wave[Wave Date],"")</f>
      </c>
      <c r="K351" s="6">
        <f>_xlfn.XLOOKUP(#REF!,[1]!Backup_F8_Previous_Wave[ODINO],[1]!Backup_F8_Previous_Wave[Full VIN],"")</f>
      </c>
      <c r="L351" s="3" t="s">
        <v>1283</v>
      </c>
      <c r="M351" s="3" t="s">
        <v>4</v>
      </c>
      <c r="N351" s="3" t="s">
        <v>1284</v>
      </c>
      <c r="O351" s="3" t="s">
        <v>6</v>
      </c>
      <c r="P351" s="6">
        <f>_xlfn.XLOOKUP(#REF!,[1]!Table2[BINNING],[1]!Table2[VFG],"")</f>
      </c>
      <c r="Q351" s="6">
        <f>IF(ISNUMBER(FIND("|",#REF!,1)),LEFT(#REF!,FIND("|",#REF!,1)-2),#REF!)</f>
      </c>
      <c r="R351" s="6">
        <f>IF(ISNUMBER(FIND("|",#REF!,1)),RIGHT(#REF!,LEN(#REF!)-FIND("|",#REF!,1)-1),"")</f>
      </c>
      <c r="S351" s="3" t="s">
        <v>7</v>
      </c>
      <c r="T351" s="3" t="s">
        <v>7</v>
      </c>
      <c r="U351" s="2">
        <v>0</v>
      </c>
      <c r="V351" s="2">
        <v>0</v>
      </c>
      <c r="W351" s="2">
        <v>190000</v>
      </c>
      <c r="X351" s="3" t="s">
        <v>8</v>
      </c>
      <c r="Y351" s="2"/>
      <c r="Z351" s="3"/>
      <c r="AA351" s="3"/>
      <c r="AB351" s="7" t="s">
        <v>1285</v>
      </c>
      <c r="AC351" s="3" t="s">
        <v>602</v>
      </c>
      <c r="AD351" s="3" t="s">
        <v>93</v>
      </c>
      <c r="AE351" s="3" t="s">
        <v>603</v>
      </c>
      <c r="AF351" s="3" t="s">
        <v>27</v>
      </c>
      <c r="AG351" s="4"/>
      <c r="AH351" s="3"/>
      <c r="AI351" s="4"/>
      <c r="AJ3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 s="8">
        <f>IF(#REF!=MAX(#REF!),"New","Old")</f>
      </c>
      <c r="AL351" s="3"/>
      <c r="AM351" s="9">
        <f>IF(OR(#REF!="",#REF!=0),"",IF(#REF!&lt;12000,"&lt;12k",IF(AND(#REF!&gt;=12000,#REF!&lt;24000),"12k to 24k",IF(AND(#REF!&gt;=24000,#REF!&lt;=36000),"24k to 36k",IF(#REF!&gt;36000,"&gt;36k","")))))</f>
      </c>
    </row>
    <row x14ac:dyDescent="0.25" r="352" customHeight="1" ht="18.75">
      <c r="A352" s="1">
        <v>1664303</v>
      </c>
      <c r="B352" s="2">
        <v>11325465</v>
      </c>
      <c r="C352" s="3" t="s">
        <v>0</v>
      </c>
      <c r="D352" s="3" t="s">
        <v>181</v>
      </c>
      <c r="E352" s="2">
        <v>2020</v>
      </c>
      <c r="F352" s="4">
        <v>43943</v>
      </c>
      <c r="G352" s="3" t="s">
        <v>108</v>
      </c>
      <c r="H352" s="4">
        <v>43972</v>
      </c>
      <c r="I352" s="4">
        <f>_xlfn.XLOOKUP(#REF!,[1]!Backup_F8_Previous_Wave[ODINO],[1]!Backup_F8_Previous_Wave[Production Date],"")</f>
      </c>
      <c r="J352" s="10">
        <f>_xlfn.XLOOKUP(#REF!,[1]!Backup_F8_Previous_Wave[ODINO],[1]!Backup_F8_Previous_Wave[Wave Date],"")</f>
      </c>
      <c r="K352" s="6">
        <f>_xlfn.XLOOKUP(#REF!,[1]!Backup_F8_Previous_Wave[ODINO],[1]!Backup_F8_Previous_Wave[Full VIN],"")</f>
      </c>
      <c r="L352" s="3" t="s">
        <v>1286</v>
      </c>
      <c r="M352" s="3" t="s">
        <v>4</v>
      </c>
      <c r="N352" s="3" t="s">
        <v>1287</v>
      </c>
      <c r="O352" s="3" t="s">
        <v>1288</v>
      </c>
      <c r="P352" s="6">
        <f>_xlfn.XLOOKUP(#REF!,[1]!Table2[BINNING],[1]!Table2[VFG],"")</f>
      </c>
      <c r="Q352" s="6">
        <f>IF(ISNUMBER(FIND("|",#REF!,1)),LEFT(#REF!,FIND("|",#REF!,1)-2),#REF!)</f>
      </c>
      <c r="R352" s="6">
        <f>IF(ISNUMBER(FIND("|",#REF!,1)),RIGHT(#REF!,LEN(#REF!)-FIND("|",#REF!,1)-1),"")</f>
      </c>
      <c r="S352" s="3" t="s">
        <v>7</v>
      </c>
      <c r="T352" s="3" t="s">
        <v>7</v>
      </c>
      <c r="U352" s="2">
        <v>0</v>
      </c>
      <c r="V352" s="2">
        <v>0</v>
      </c>
      <c r="W352" s="2"/>
      <c r="X352" s="3" t="s">
        <v>139</v>
      </c>
      <c r="Y352" s="2"/>
      <c r="Z352" s="3"/>
      <c r="AA352" s="3"/>
      <c r="AB352" s="7" t="s">
        <v>1289</v>
      </c>
      <c r="AC352" s="3" t="s">
        <v>1252</v>
      </c>
      <c r="AD352" s="3" t="s">
        <v>298</v>
      </c>
      <c r="AE352" s="3" t="s">
        <v>299</v>
      </c>
      <c r="AF352" s="3" t="s">
        <v>198</v>
      </c>
      <c r="AG352" s="4"/>
      <c r="AH352" s="3"/>
      <c r="AI352" s="4"/>
      <c r="AJ3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 s="8">
        <f>IF(#REF!=MAX(#REF!),"New","Old")</f>
      </c>
      <c r="AL352" s="3"/>
      <c r="AM352" s="9">
        <f>IF(OR(#REF!="",#REF!=0),"",IF(#REF!&lt;12000,"&lt;12k",IF(AND(#REF!&gt;=12000,#REF!&lt;24000),"12k to 24k",IF(AND(#REF!&gt;=24000,#REF!&lt;=36000),"24k to 36k",IF(#REF!&gt;36000,"&gt;36k","")))))</f>
      </c>
    </row>
    <row x14ac:dyDescent="0.25" r="353" customHeight="1" ht="18.75">
      <c r="A353" s="1">
        <v>1664444</v>
      </c>
      <c r="B353" s="2">
        <v>11325559</v>
      </c>
      <c r="C353" s="3" t="s">
        <v>173</v>
      </c>
      <c r="D353" s="3" t="s">
        <v>204</v>
      </c>
      <c r="E353" s="2">
        <v>2017</v>
      </c>
      <c r="F353" s="4">
        <v>43962</v>
      </c>
      <c r="G353" s="3" t="s">
        <v>108</v>
      </c>
      <c r="H353" s="4">
        <v>43973</v>
      </c>
      <c r="I353" s="4">
        <f>_xlfn.XLOOKUP(#REF!,[1]!Backup_F8_Previous_Wave[ODINO],[1]!Backup_F8_Previous_Wave[Production Date],"")</f>
      </c>
      <c r="J353" s="10">
        <f>_xlfn.XLOOKUP(#REF!,[1]!Backup_F8_Previous_Wave[ODINO],[1]!Backup_F8_Previous_Wave[Wave Date],"")</f>
      </c>
      <c r="K353" s="6">
        <f>_xlfn.XLOOKUP(#REF!,[1]!Backup_F8_Previous_Wave[ODINO],[1]!Backup_F8_Previous_Wave[Full VIN],"")</f>
      </c>
      <c r="L353" s="3" t="s">
        <v>1290</v>
      </c>
      <c r="M353" s="3" t="s">
        <v>4</v>
      </c>
      <c r="N353" s="3" t="s">
        <v>1291</v>
      </c>
      <c r="O353" s="3" t="s">
        <v>62</v>
      </c>
      <c r="P353" s="6">
        <f>_xlfn.XLOOKUP(#REF!,[1]!Table2[BINNING],[1]!Table2[VFG],"")</f>
      </c>
      <c r="Q353" s="6">
        <f>IF(ISNUMBER(FIND("|",#REF!,1)),LEFT(#REF!,FIND("|",#REF!,1)-2),#REF!)</f>
      </c>
      <c r="R353" s="6">
        <f>IF(ISNUMBER(FIND("|",#REF!,1)),RIGHT(#REF!,LEN(#REF!)-FIND("|",#REF!,1)-1),"")</f>
      </c>
      <c r="S353" s="3" t="s">
        <v>7</v>
      </c>
      <c r="T353" s="3" t="s">
        <v>7</v>
      </c>
      <c r="U353" s="2">
        <v>0</v>
      </c>
      <c r="V353" s="2">
        <v>0</v>
      </c>
      <c r="W353" s="2">
        <v>158780</v>
      </c>
      <c r="X353" s="3" t="s">
        <v>253</v>
      </c>
      <c r="Y353" s="2">
        <v>0</v>
      </c>
      <c r="Z353" s="3"/>
      <c r="AA353" s="3"/>
      <c r="AB353" s="7" t="s">
        <v>1292</v>
      </c>
      <c r="AC353" s="3" t="s">
        <v>208</v>
      </c>
      <c r="AD353" s="3" t="s">
        <v>209</v>
      </c>
      <c r="AE353" s="3" t="s">
        <v>210</v>
      </c>
      <c r="AF353" s="3" t="s">
        <v>211</v>
      </c>
      <c r="AG353" s="4"/>
      <c r="AH353" s="3"/>
      <c r="AI353" s="4"/>
      <c r="AJ3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 s="8">
        <f>IF(#REF!=MAX(#REF!),"New","Old")</f>
      </c>
      <c r="AL353" s="3"/>
      <c r="AM353" s="9">
        <f>IF(OR(#REF!="",#REF!=0),"",IF(#REF!&lt;12000,"&lt;12k",IF(AND(#REF!&gt;=12000,#REF!&lt;24000),"12k to 24k",IF(AND(#REF!&gt;=24000,#REF!&lt;=36000),"24k to 36k",IF(#REF!&gt;36000,"&gt;36k","")))))</f>
      </c>
    </row>
    <row x14ac:dyDescent="0.25" r="354" customHeight="1" ht="18.75">
      <c r="A354" s="1">
        <v>1664511</v>
      </c>
      <c r="B354" s="2">
        <v>11325598</v>
      </c>
      <c r="C354" s="3" t="s">
        <v>0</v>
      </c>
      <c r="D354" s="3" t="s">
        <v>59</v>
      </c>
      <c r="E354" s="2">
        <v>2018</v>
      </c>
      <c r="F354" s="4">
        <v>43973</v>
      </c>
      <c r="G354" s="3" t="s">
        <v>108</v>
      </c>
      <c r="H354" s="4">
        <v>43973</v>
      </c>
      <c r="I354" s="4">
        <f>_xlfn.XLOOKUP(#REF!,[1]!Backup_F8_Previous_Wave[ODINO],[1]!Backup_F8_Previous_Wave[Production Date],"")</f>
      </c>
      <c r="J354" s="10">
        <f>_xlfn.XLOOKUP(#REF!,[1]!Backup_F8_Previous_Wave[ODINO],[1]!Backup_F8_Previous_Wave[Wave Date],"")</f>
      </c>
      <c r="K354" s="6">
        <f>_xlfn.XLOOKUP(#REF!,[1]!Backup_F8_Previous_Wave[ODINO],[1]!Backup_F8_Previous_Wave[Full VIN],"")</f>
      </c>
      <c r="L354" s="3" t="s">
        <v>1293</v>
      </c>
      <c r="M354" s="3" t="s">
        <v>4</v>
      </c>
      <c r="N354" s="3" t="s">
        <v>1294</v>
      </c>
      <c r="O354" s="3" t="s">
        <v>600</v>
      </c>
      <c r="P354" s="6">
        <f>_xlfn.XLOOKUP(#REF!,[1]!Table2[BINNING],[1]!Table2[VFG],"")</f>
      </c>
      <c r="Q354" s="6">
        <f>IF(ISNUMBER(FIND("|",#REF!,1)),LEFT(#REF!,FIND("|",#REF!,1)-2),#REF!)</f>
      </c>
      <c r="R354" s="6">
        <f>IF(ISNUMBER(FIND("|",#REF!,1)),RIGHT(#REF!,LEN(#REF!)-FIND("|",#REF!,1)-1),"")</f>
      </c>
      <c r="S354" s="3" t="s">
        <v>7</v>
      </c>
      <c r="T354" s="3" t="s">
        <v>7</v>
      </c>
      <c r="U354" s="2">
        <v>0</v>
      </c>
      <c r="V354" s="2">
        <v>0</v>
      </c>
      <c r="W354" s="2"/>
      <c r="X354" s="3" t="s">
        <v>100</v>
      </c>
      <c r="Y354" s="2"/>
      <c r="Z354" s="3"/>
      <c r="AA354" s="3"/>
      <c r="AB354" s="7" t="s">
        <v>1295</v>
      </c>
      <c r="AC354" s="3" t="s">
        <v>65</v>
      </c>
      <c r="AD354" s="3" t="s">
        <v>84</v>
      </c>
      <c r="AE354" s="3" t="s">
        <v>319</v>
      </c>
      <c r="AF354" s="3" t="s">
        <v>68</v>
      </c>
      <c r="AG354" s="4"/>
      <c r="AH354" s="3"/>
      <c r="AI354" s="4"/>
      <c r="AJ3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 s="8">
        <f>IF(#REF!=MAX(#REF!),"New","Old")</f>
      </c>
      <c r="AL354" s="3"/>
      <c r="AM354" s="9">
        <f>IF(OR(#REF!="",#REF!=0),"",IF(#REF!&lt;12000,"&lt;12k",IF(AND(#REF!&gt;=12000,#REF!&lt;24000),"12k to 24k",IF(AND(#REF!&gt;=24000,#REF!&lt;=36000),"24k to 36k",IF(#REF!&gt;36000,"&gt;36k","")))))</f>
      </c>
    </row>
    <row x14ac:dyDescent="0.25" r="355" customHeight="1" ht="18.75">
      <c r="A355" s="1">
        <v>1664514</v>
      </c>
      <c r="B355" s="2">
        <v>11325599</v>
      </c>
      <c r="C355" s="3" t="s">
        <v>0</v>
      </c>
      <c r="D355" s="3" t="s">
        <v>86</v>
      </c>
      <c r="E355" s="2">
        <v>2015</v>
      </c>
      <c r="F355" s="4">
        <v>43973</v>
      </c>
      <c r="G355" s="3" t="s">
        <v>108</v>
      </c>
      <c r="H355" s="4">
        <v>43973</v>
      </c>
      <c r="I355" s="4"/>
      <c r="J355" s="10">
        <f>_xlfn.XLOOKUP(#REF!,[1]!Backup_F8_Previous_Wave[ODINO],[1]!Backup_F8_Previous_Wave[Wave Date],"")</f>
      </c>
      <c r="K355" s="3"/>
      <c r="L355" s="3" t="s">
        <v>1296</v>
      </c>
      <c r="M355" s="3" t="s">
        <v>4</v>
      </c>
      <c r="N355" s="3" t="s">
        <v>1297</v>
      </c>
      <c r="O355" s="3" t="s">
        <v>31</v>
      </c>
      <c r="P355" s="6">
        <f>_xlfn.XLOOKUP(#REF!,[1]!Table2[BINNING],[1]!Table2[VFG],"")</f>
      </c>
      <c r="Q355" s="6">
        <f>IF(ISNUMBER(FIND("|",#REF!,1)),LEFT(#REF!,FIND("|",#REF!,1)-2),#REF!)</f>
      </c>
      <c r="R355" s="6">
        <f>IF(ISNUMBER(FIND("|",#REF!,1)),RIGHT(#REF!,LEN(#REF!)-FIND("|",#REF!,1)-1),"")</f>
      </c>
      <c r="S355" s="3" t="s">
        <v>7</v>
      </c>
      <c r="T355" s="3" t="s">
        <v>7</v>
      </c>
      <c r="U355" s="2">
        <v>0</v>
      </c>
      <c r="V355" s="2">
        <v>0</v>
      </c>
      <c r="W355" s="2">
        <v>8</v>
      </c>
      <c r="X355" s="3" t="s">
        <v>139</v>
      </c>
      <c r="Y355" s="2">
        <v>10</v>
      </c>
      <c r="Z355" s="3"/>
      <c r="AA355" s="3"/>
      <c r="AB355" s="7" t="s">
        <v>1298</v>
      </c>
      <c r="AC355" s="3" t="s">
        <v>44</v>
      </c>
      <c r="AD355" s="3" t="s">
        <v>44</v>
      </c>
      <c r="AE355" s="3" t="s">
        <v>44</v>
      </c>
      <c r="AF355" s="3" t="s">
        <v>95</v>
      </c>
      <c r="AG355" s="4"/>
      <c r="AH355" s="3"/>
      <c r="AI355" s="4"/>
      <c r="AJ3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 s="8">
        <f>IF(#REF!=MAX(#REF!),"New","Old")</f>
      </c>
      <c r="AL355" s="3"/>
      <c r="AM355" s="9">
        <f>IF(OR(#REF!="",#REF!=0),"",IF(#REF!&lt;12000,"&lt;12k",IF(AND(#REF!&gt;=12000,#REF!&lt;24000),"12k to 24k",IF(AND(#REF!&gt;=24000,#REF!&lt;=36000),"24k to 36k",IF(#REF!&gt;36000,"&gt;36k","")))))</f>
      </c>
    </row>
    <row x14ac:dyDescent="0.25" r="356" customHeight="1" ht="18.75">
      <c r="A356" s="1">
        <v>1664622</v>
      </c>
      <c r="B356" s="2">
        <v>11325674</v>
      </c>
      <c r="C356" s="3" t="s">
        <v>0</v>
      </c>
      <c r="D356" s="3" t="s">
        <v>181</v>
      </c>
      <c r="E356" s="2">
        <v>2015</v>
      </c>
      <c r="F356" s="4">
        <v>43904</v>
      </c>
      <c r="G356" s="3" t="s">
        <v>2</v>
      </c>
      <c r="H356" s="4">
        <v>43974</v>
      </c>
      <c r="I356" s="4">
        <f>_xlfn.XLOOKUP(#REF!,[1]!Backup_F8_Previous_Wave[ODINO],[1]!Backup_F8_Previous_Wave[Production Date],"")</f>
      </c>
      <c r="J356" s="10">
        <f>_xlfn.XLOOKUP(#REF!,[1]!Backup_F8_Previous_Wave[ODINO],[1]!Backup_F8_Previous_Wave[Wave Date],"")</f>
      </c>
      <c r="K356" s="6">
        <f>_xlfn.XLOOKUP(#REF!,[1]!Backup_F8_Previous_Wave[ODINO],[1]!Backup_F8_Previous_Wave[Full VIN],"")</f>
      </c>
      <c r="L356" s="3" t="s">
        <v>1299</v>
      </c>
      <c r="M356" s="3" t="s">
        <v>4</v>
      </c>
      <c r="N356" s="3" t="s">
        <v>1300</v>
      </c>
      <c r="O356" s="3" t="s">
        <v>196</v>
      </c>
      <c r="P356" s="6">
        <f>_xlfn.XLOOKUP(#REF!,[1]!Table2[BINNING],[1]!Table2[VFG],"")</f>
      </c>
      <c r="Q356" s="6">
        <f>IF(ISNUMBER(FIND("|",#REF!,1)),LEFT(#REF!,FIND("|",#REF!,1)-2),#REF!)</f>
      </c>
      <c r="R356" s="6">
        <f>IF(ISNUMBER(FIND("|",#REF!,1)),RIGHT(#REF!,LEN(#REF!)-FIND("|",#REF!,1)-1),"")</f>
      </c>
      <c r="S356" s="3" t="s">
        <v>7</v>
      </c>
      <c r="T356" s="3" t="s">
        <v>7</v>
      </c>
      <c r="U356" s="2">
        <v>0</v>
      </c>
      <c r="V356" s="2">
        <v>0</v>
      </c>
      <c r="W356" s="2">
        <v>62000</v>
      </c>
      <c r="X356" s="3" t="s">
        <v>63</v>
      </c>
      <c r="Y356" s="2">
        <v>0</v>
      </c>
      <c r="Z356" s="3"/>
      <c r="AA356" s="3"/>
      <c r="AB356" s="7" t="s">
        <v>1301</v>
      </c>
      <c r="AC356" s="3" t="s">
        <v>297</v>
      </c>
      <c r="AD356" s="3" t="s">
        <v>298</v>
      </c>
      <c r="AE356" s="3" t="s">
        <v>299</v>
      </c>
      <c r="AF356" s="3" t="s">
        <v>198</v>
      </c>
      <c r="AG356" s="4"/>
      <c r="AH356" s="3"/>
      <c r="AI356" s="4"/>
      <c r="AJ3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 s="8">
        <f>IF(#REF!=MAX(#REF!),"New","Old")</f>
      </c>
      <c r="AL356" s="3"/>
      <c r="AM356" s="9">
        <f>IF(OR(#REF!="",#REF!=0),"",IF(#REF!&lt;12000,"&lt;12k",IF(AND(#REF!&gt;=12000,#REF!&lt;24000),"12k to 24k",IF(AND(#REF!&gt;=24000,#REF!&lt;=36000),"24k to 36k",IF(#REF!&gt;36000,"&gt;36k","")))))</f>
      </c>
    </row>
    <row x14ac:dyDescent="0.25" r="357" customHeight="1" ht="18.75">
      <c r="A357" s="1">
        <v>1664635</v>
      </c>
      <c r="B357" s="2">
        <v>11325656</v>
      </c>
      <c r="C357" s="3" t="s">
        <v>0</v>
      </c>
      <c r="D357" s="3" t="s">
        <v>59</v>
      </c>
      <c r="E357" s="2">
        <v>2010</v>
      </c>
      <c r="F357" s="4">
        <v>43974</v>
      </c>
      <c r="G357" s="3" t="s">
        <v>108</v>
      </c>
      <c r="H357" s="4">
        <v>43974</v>
      </c>
      <c r="I357" s="4"/>
      <c r="J357" s="10">
        <f>_xlfn.XLOOKUP(#REF!,[1]!Backup_F8_Previous_Wave[ODINO],[1]!Backup_F8_Previous_Wave[Wave Date],"")</f>
      </c>
      <c r="K357" s="3"/>
      <c r="L357" s="3" t="s">
        <v>1302</v>
      </c>
      <c r="M357" s="3" t="s">
        <v>4</v>
      </c>
      <c r="N357" s="3" t="s">
        <v>1303</v>
      </c>
      <c r="O357" s="3" t="s">
        <v>144</v>
      </c>
      <c r="P357" s="6">
        <f>_xlfn.XLOOKUP(#REF!,[1]!Table2[BINNING],[1]!Table2[VFG],"")</f>
      </c>
      <c r="Q357" s="6">
        <f>IF(ISNUMBER(FIND("|",#REF!,1)),LEFT(#REF!,FIND("|",#REF!,1)-2),#REF!)</f>
      </c>
      <c r="R357" s="6">
        <f>IF(ISNUMBER(FIND("|",#REF!,1)),RIGHT(#REF!,LEN(#REF!)-FIND("|",#REF!,1)-1),"")</f>
      </c>
      <c r="S357" s="3" t="s">
        <v>7</v>
      </c>
      <c r="T357" s="3" t="s">
        <v>7</v>
      </c>
      <c r="U357" s="2">
        <v>0</v>
      </c>
      <c r="V357" s="2">
        <v>0</v>
      </c>
      <c r="W357" s="2"/>
      <c r="X357" s="3" t="s">
        <v>282</v>
      </c>
      <c r="Y357" s="2"/>
      <c r="Z357" s="3"/>
      <c r="AA357" s="3"/>
      <c r="AB357" s="7" t="s">
        <v>1304</v>
      </c>
      <c r="AC357" s="3" t="s">
        <v>44</v>
      </c>
      <c r="AD357" s="3" t="s">
        <v>44</v>
      </c>
      <c r="AE357" s="3" t="s">
        <v>44</v>
      </c>
      <c r="AF357" s="3" t="s">
        <v>44</v>
      </c>
      <c r="AG357" s="4"/>
      <c r="AH357" s="3"/>
      <c r="AI357" s="4"/>
      <c r="AJ3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 s="8">
        <f>IF(#REF!=MAX(#REF!),"New","Old")</f>
      </c>
      <c r="AL357" s="3"/>
      <c r="AM357" s="9">
        <f>IF(OR(#REF!="",#REF!=0),"",IF(#REF!&lt;12000,"&lt;12k",IF(AND(#REF!&gt;=12000,#REF!&lt;24000),"12k to 24k",IF(AND(#REF!&gt;=24000,#REF!&lt;=36000),"24k to 36k",IF(#REF!&gt;36000,"&gt;36k","")))))</f>
      </c>
    </row>
    <row x14ac:dyDescent="0.25" r="358" customHeight="1" ht="18.75">
      <c r="A358" s="1">
        <v>1664650</v>
      </c>
      <c r="B358" s="2">
        <v>11325665</v>
      </c>
      <c r="C358" s="3" t="s">
        <v>0</v>
      </c>
      <c r="D358" s="3" t="s">
        <v>485</v>
      </c>
      <c r="E358" s="2">
        <v>2016</v>
      </c>
      <c r="F358" s="4">
        <v>43972</v>
      </c>
      <c r="G358" s="3" t="s">
        <v>108</v>
      </c>
      <c r="H358" s="4">
        <v>43974</v>
      </c>
      <c r="I358" s="4">
        <f>_xlfn.XLOOKUP(#REF!,[1]!Backup_F8_Previous_Wave[ODINO],[1]!Backup_F8_Previous_Wave[Production Date],"")</f>
      </c>
      <c r="J358" s="10">
        <f>_xlfn.XLOOKUP(#REF!,[1]!Backup_F8_Previous_Wave[ODINO],[1]!Backup_F8_Previous_Wave[Wave Date],"")</f>
      </c>
      <c r="K358" s="6">
        <f>_xlfn.XLOOKUP(#REF!,[1]!Backup_F8_Previous_Wave[ODINO],[1]!Backup_F8_Previous_Wave[Full VIN],"")</f>
      </c>
      <c r="L358" s="3" t="s">
        <v>1305</v>
      </c>
      <c r="M358" s="3" t="s">
        <v>4</v>
      </c>
      <c r="N358" s="3" t="s">
        <v>1306</v>
      </c>
      <c r="O358" s="3" t="s">
        <v>31</v>
      </c>
      <c r="P358" s="6">
        <f>_xlfn.XLOOKUP(#REF!,[1]!Table2[BINNING],[1]!Table2[VFG],"")</f>
      </c>
      <c r="Q358" s="6">
        <f>IF(ISNUMBER(FIND("|",#REF!,1)),LEFT(#REF!,FIND("|",#REF!,1)-2),#REF!)</f>
      </c>
      <c r="R358" s="6">
        <f>IF(ISNUMBER(FIND("|",#REF!,1)),RIGHT(#REF!,LEN(#REF!)-FIND("|",#REF!,1)-1),"")</f>
      </c>
      <c r="S358" s="3" t="s">
        <v>7</v>
      </c>
      <c r="T358" s="3" t="s">
        <v>7</v>
      </c>
      <c r="U358" s="2">
        <v>0</v>
      </c>
      <c r="V358" s="2">
        <v>0</v>
      </c>
      <c r="W358" s="2">
        <v>63100</v>
      </c>
      <c r="X358" s="3" t="s">
        <v>63</v>
      </c>
      <c r="Y358" s="2">
        <v>70</v>
      </c>
      <c r="Z358" s="3"/>
      <c r="AA358" s="3"/>
      <c r="AB358" s="7" t="s">
        <v>1307</v>
      </c>
      <c r="AC358" s="3" t="s">
        <v>489</v>
      </c>
      <c r="AD358" s="3" t="s">
        <v>490</v>
      </c>
      <c r="AE358" s="3" t="s">
        <v>491</v>
      </c>
      <c r="AF358" s="3" t="s">
        <v>211</v>
      </c>
      <c r="AG358" s="4"/>
      <c r="AH358" s="3"/>
      <c r="AI358" s="4"/>
      <c r="AJ3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 s="8">
        <f>IF(#REF!=MAX(#REF!),"New","Old")</f>
      </c>
      <c r="AL358" s="3"/>
      <c r="AM358" s="9">
        <f>IF(OR(#REF!="",#REF!=0),"",IF(#REF!&lt;12000,"&lt;12k",IF(AND(#REF!&gt;=12000,#REF!&lt;24000),"12k to 24k",IF(AND(#REF!&gt;=24000,#REF!&lt;=36000),"24k to 36k",IF(#REF!&gt;36000,"&gt;36k","")))))</f>
      </c>
    </row>
    <row x14ac:dyDescent="0.25" r="359" customHeight="1" ht="18.75">
      <c r="A359" s="1">
        <v>1664697</v>
      </c>
      <c r="B359" s="2">
        <v>11325711</v>
      </c>
      <c r="C359" s="3" t="s">
        <v>0</v>
      </c>
      <c r="D359" s="3" t="s">
        <v>181</v>
      </c>
      <c r="E359" s="2">
        <v>2017</v>
      </c>
      <c r="F359" s="4">
        <v>43974</v>
      </c>
      <c r="G359" s="3" t="s">
        <v>108</v>
      </c>
      <c r="H359" s="4">
        <v>43975</v>
      </c>
      <c r="I359" s="4"/>
      <c r="J359" s="10">
        <f>_xlfn.XLOOKUP(#REF!,[1]!Backup_F8_Previous_Wave[ODINO],[1]!Backup_F8_Previous_Wave[Wave Date],"")</f>
      </c>
      <c r="K359" s="3"/>
      <c r="L359" s="3" t="s">
        <v>1308</v>
      </c>
      <c r="M359" s="3" t="s">
        <v>4</v>
      </c>
      <c r="N359" s="3" t="s">
        <v>1309</v>
      </c>
      <c r="O359" s="3" t="s">
        <v>196</v>
      </c>
      <c r="P359" s="6">
        <f>_xlfn.XLOOKUP(#REF!,[1]!Table2[BINNING],[1]!Table2[VFG],"")</f>
      </c>
      <c r="Q359" s="6">
        <f>IF(ISNUMBER(FIND("|",#REF!,1)),LEFT(#REF!,FIND("|",#REF!,1)-2),#REF!)</f>
      </c>
      <c r="R359" s="6">
        <f>IF(ISNUMBER(FIND("|",#REF!,1)),RIGHT(#REF!,LEN(#REF!)-FIND("|",#REF!,1)-1),"")</f>
      </c>
      <c r="S359" s="3" t="s">
        <v>7</v>
      </c>
      <c r="T359" s="3" t="s">
        <v>7</v>
      </c>
      <c r="U359" s="2">
        <v>0</v>
      </c>
      <c r="V359" s="2">
        <v>0</v>
      </c>
      <c r="W359" s="2">
        <v>51000</v>
      </c>
      <c r="X359" s="3" t="s">
        <v>139</v>
      </c>
      <c r="Y359" s="2">
        <v>70</v>
      </c>
      <c r="Z359" s="3"/>
      <c r="AA359" s="3"/>
      <c r="AB359" s="7" t="s">
        <v>1310</v>
      </c>
      <c r="AC359" s="3" t="s">
        <v>44</v>
      </c>
      <c r="AD359" s="3" t="s">
        <v>44</v>
      </c>
      <c r="AE359" s="3" t="s">
        <v>44</v>
      </c>
      <c r="AF359" s="3" t="s">
        <v>198</v>
      </c>
      <c r="AG359" s="4"/>
      <c r="AH359" s="3"/>
      <c r="AI359" s="4"/>
      <c r="AJ3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 s="8">
        <f>IF(#REF!=MAX(#REF!),"New","Old")</f>
      </c>
      <c r="AL359" s="3"/>
      <c r="AM359" s="9">
        <f>IF(OR(#REF!="",#REF!=0),"",IF(#REF!&lt;12000,"&lt;12k",IF(AND(#REF!&gt;=12000,#REF!&lt;24000),"12k to 24k",IF(AND(#REF!&gt;=24000,#REF!&lt;=36000),"24k to 36k",IF(#REF!&gt;36000,"&gt;36k","")))))</f>
      </c>
    </row>
    <row x14ac:dyDescent="0.25" r="360" customHeight="1" ht="18.75">
      <c r="A360" s="1">
        <v>1664726</v>
      </c>
      <c r="B360" s="2">
        <v>11325730</v>
      </c>
      <c r="C360" s="3" t="s">
        <v>0</v>
      </c>
      <c r="D360" s="3" t="s">
        <v>1</v>
      </c>
      <c r="E360" s="2">
        <v>2016</v>
      </c>
      <c r="F360" s="4">
        <v>43975</v>
      </c>
      <c r="G360" s="3" t="s">
        <v>108</v>
      </c>
      <c r="H360" s="4">
        <v>43975</v>
      </c>
      <c r="I360" s="4">
        <f>_xlfn.XLOOKUP(#REF!,[1]!Backup_F8_Previous_Wave[ODINO],[1]!Backup_F8_Previous_Wave[Production Date],"")</f>
      </c>
      <c r="J360" s="10">
        <f>_xlfn.XLOOKUP(#REF!,[1]!Backup_F8_Previous_Wave[ODINO],[1]!Backup_F8_Previous_Wave[Wave Date],"")</f>
      </c>
      <c r="K360" s="6">
        <f>_xlfn.XLOOKUP(#REF!,[1]!Backup_F8_Previous_Wave[ODINO],[1]!Backup_F8_Previous_Wave[Full VIN],"")</f>
      </c>
      <c r="L360" s="3" t="s">
        <v>1311</v>
      </c>
      <c r="M360" s="3" t="s">
        <v>4</v>
      </c>
      <c r="N360" s="3" t="s">
        <v>1312</v>
      </c>
      <c r="O360" s="3" t="s">
        <v>6</v>
      </c>
      <c r="P360" s="6">
        <f>_xlfn.XLOOKUP(#REF!,[1]!Table2[BINNING],[1]!Table2[VFG],"")</f>
      </c>
      <c r="Q360" s="6">
        <f>IF(ISNUMBER(FIND("|",#REF!,1)),LEFT(#REF!,FIND("|",#REF!,1)-2),#REF!)</f>
      </c>
      <c r="R360" s="6">
        <f>IF(ISNUMBER(FIND("|",#REF!,1)),RIGHT(#REF!,LEN(#REF!)-FIND("|",#REF!,1)-1),"")</f>
      </c>
      <c r="S360" s="3" t="s">
        <v>7</v>
      </c>
      <c r="T360" s="3" t="s">
        <v>7</v>
      </c>
      <c r="U360" s="2">
        <v>0</v>
      </c>
      <c r="V360" s="2">
        <v>0</v>
      </c>
      <c r="W360" s="2">
        <v>42000</v>
      </c>
      <c r="X360" s="3" t="s">
        <v>246</v>
      </c>
      <c r="Y360" s="2">
        <v>0</v>
      </c>
      <c r="Z360" s="3"/>
      <c r="AA360" s="3"/>
      <c r="AB360" s="7" t="s">
        <v>1313</v>
      </c>
      <c r="AC360" s="3" t="s">
        <v>20</v>
      </c>
      <c r="AD360" s="3" t="s">
        <v>11</v>
      </c>
      <c r="AE360" s="3" t="s">
        <v>135</v>
      </c>
      <c r="AF360" s="3" t="s">
        <v>27</v>
      </c>
      <c r="AG360" s="4"/>
      <c r="AH360" s="3"/>
      <c r="AI360" s="4"/>
      <c r="AJ3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 s="8">
        <f>IF(#REF!=MAX(#REF!),"New","Old")</f>
      </c>
      <c r="AL360" s="3"/>
      <c r="AM360" s="9">
        <f>IF(OR(#REF!="",#REF!=0),"",IF(#REF!&lt;12000,"&lt;12k",IF(AND(#REF!&gt;=12000,#REF!&lt;24000),"12k to 24k",IF(AND(#REF!&gt;=24000,#REF!&lt;=36000),"24k to 36k",IF(#REF!&gt;36000,"&gt;36k","")))))</f>
      </c>
    </row>
    <row x14ac:dyDescent="0.25" r="361" customHeight="1" ht="18.75">
      <c r="A361" s="1">
        <v>1664758</v>
      </c>
      <c r="B361" s="2">
        <v>11325749</v>
      </c>
      <c r="C361" s="3" t="s">
        <v>0</v>
      </c>
      <c r="D361" s="3" t="s">
        <v>69</v>
      </c>
      <c r="E361" s="2">
        <v>2011</v>
      </c>
      <c r="F361" s="4">
        <v>42129</v>
      </c>
      <c r="G361" s="3" t="s">
        <v>108</v>
      </c>
      <c r="H361" s="4">
        <v>43975</v>
      </c>
      <c r="I361" s="4"/>
      <c r="J361" s="10">
        <f>_xlfn.XLOOKUP(#REF!,[1]!Backup_F8_Previous_Wave[ODINO],[1]!Backup_F8_Previous_Wave[Wave Date],"")</f>
      </c>
      <c r="K361" s="3"/>
      <c r="L361" s="3" t="s">
        <v>1314</v>
      </c>
      <c r="M361" s="3" t="s">
        <v>4</v>
      </c>
      <c r="N361" s="3" t="s">
        <v>1315</v>
      </c>
      <c r="O361" s="3" t="s">
        <v>80</v>
      </c>
      <c r="P361" s="6">
        <f>_xlfn.XLOOKUP(#REF!,[1]!Table2[BINNING],[1]!Table2[VFG],"")</f>
      </c>
      <c r="Q361" s="6">
        <f>IF(ISNUMBER(FIND("|",#REF!,1)),LEFT(#REF!,FIND("|",#REF!,1)-2),#REF!)</f>
      </c>
      <c r="R361" s="6">
        <f>IF(ISNUMBER(FIND("|",#REF!,1)),RIGHT(#REF!,LEN(#REF!)-FIND("|",#REF!,1)-1),"")</f>
      </c>
      <c r="S361" s="3" t="s">
        <v>7</v>
      </c>
      <c r="T361" s="3" t="s">
        <v>7</v>
      </c>
      <c r="U361" s="2">
        <v>0</v>
      </c>
      <c r="V361" s="2">
        <v>0</v>
      </c>
      <c r="W361" s="2">
        <v>150000</v>
      </c>
      <c r="X361" s="3" t="s">
        <v>282</v>
      </c>
      <c r="Y361" s="2">
        <v>0</v>
      </c>
      <c r="Z361" s="3"/>
      <c r="AA361" s="3"/>
      <c r="AB361" s="7" t="s">
        <v>1316</v>
      </c>
      <c r="AC361" s="3" t="s">
        <v>44</v>
      </c>
      <c r="AD361" s="3" t="s">
        <v>44</v>
      </c>
      <c r="AE361" s="3" t="s">
        <v>44</v>
      </c>
      <c r="AF361" s="3" t="s">
        <v>44</v>
      </c>
      <c r="AG361" s="4"/>
      <c r="AH361" s="3"/>
      <c r="AI361" s="4"/>
      <c r="AJ3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 s="8">
        <f>IF(#REF!=MAX(#REF!),"New","Old")</f>
      </c>
      <c r="AL361" s="3"/>
      <c r="AM361" s="9">
        <f>IF(OR(#REF!="",#REF!=0),"",IF(#REF!&lt;12000,"&lt;12k",IF(AND(#REF!&gt;=12000,#REF!&lt;24000),"12k to 24k",IF(AND(#REF!&gt;=24000,#REF!&lt;=36000),"24k to 36k",IF(#REF!&gt;36000,"&gt;36k","")))))</f>
      </c>
    </row>
    <row x14ac:dyDescent="0.25" r="362" customHeight="1" ht="18.75">
      <c r="A362" s="1">
        <v>1664819</v>
      </c>
      <c r="B362" s="2">
        <v>11325851</v>
      </c>
      <c r="C362" s="3" t="s">
        <v>0</v>
      </c>
      <c r="D362" s="3" t="s">
        <v>1</v>
      </c>
      <c r="E362" s="2">
        <v>2015</v>
      </c>
      <c r="F362" s="4">
        <v>43607</v>
      </c>
      <c r="G362" s="3" t="s">
        <v>108</v>
      </c>
      <c r="H362" s="4">
        <v>43976</v>
      </c>
      <c r="I362" s="4">
        <f>_xlfn.XLOOKUP(#REF!,[1]!Backup_F8_Previous_Wave[ODINO],[1]!Backup_F8_Previous_Wave[Production Date],"")</f>
      </c>
      <c r="J362" s="10">
        <f>_xlfn.XLOOKUP(#REF!,[1]!Backup_F8_Previous_Wave[ODINO],[1]!Backup_F8_Previous_Wave[Wave Date],"")</f>
      </c>
      <c r="K362" s="6">
        <f>_xlfn.XLOOKUP(#REF!,[1]!Backup_F8_Previous_Wave[ODINO],[1]!Backup_F8_Previous_Wave[Full VIN],"")</f>
      </c>
      <c r="L362" s="3" t="s">
        <v>1317</v>
      </c>
      <c r="M362" s="3" t="s">
        <v>4</v>
      </c>
      <c r="N362" s="3" t="s">
        <v>1318</v>
      </c>
      <c r="O362" s="3" t="s">
        <v>62</v>
      </c>
      <c r="P362" s="6">
        <f>_xlfn.XLOOKUP(#REF!,[1]!Table2[BINNING],[1]!Table2[VFG],"")</f>
      </c>
      <c r="Q362" s="6">
        <f>IF(ISNUMBER(FIND("|",#REF!,1)),LEFT(#REF!,FIND("|",#REF!,1)-2),#REF!)</f>
      </c>
      <c r="R362" s="6">
        <f>IF(ISNUMBER(FIND("|",#REF!,1)),RIGHT(#REF!,LEN(#REF!)-FIND("|",#REF!,1)-1),"")</f>
      </c>
      <c r="S362" s="3" t="s">
        <v>7</v>
      </c>
      <c r="T362" s="3" t="s">
        <v>7</v>
      </c>
      <c r="U362" s="2">
        <v>0</v>
      </c>
      <c r="V362" s="2">
        <v>0</v>
      </c>
      <c r="W362" s="2">
        <v>69000</v>
      </c>
      <c r="X362" s="3" t="s">
        <v>63</v>
      </c>
      <c r="Y362" s="2">
        <v>0</v>
      </c>
      <c r="Z362" s="3"/>
      <c r="AA362" s="3"/>
      <c r="AB362" s="7" t="s">
        <v>1319</v>
      </c>
      <c r="AC362" s="3" t="s">
        <v>20</v>
      </c>
      <c r="AD362" s="3" t="s">
        <v>11</v>
      </c>
      <c r="AE362" s="3" t="s">
        <v>135</v>
      </c>
      <c r="AF362" s="3" t="s">
        <v>27</v>
      </c>
      <c r="AG362" s="4"/>
      <c r="AH362" s="3"/>
      <c r="AI362" s="4"/>
      <c r="AJ3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 s="8">
        <f>IF(#REF!=MAX(#REF!),"New","Old")</f>
      </c>
      <c r="AL362" s="3"/>
      <c r="AM362" s="9">
        <f>IF(OR(#REF!="",#REF!=0),"",IF(#REF!&lt;12000,"&lt;12k",IF(AND(#REF!&gt;=12000,#REF!&lt;24000),"12k to 24k",IF(AND(#REF!&gt;=24000,#REF!&lt;=36000),"24k to 36k",IF(#REF!&gt;36000,"&gt;36k","")))))</f>
      </c>
    </row>
    <row x14ac:dyDescent="0.25" r="363" customHeight="1" ht="18.75">
      <c r="A363" s="1">
        <v>1664843</v>
      </c>
      <c r="B363" s="2">
        <v>11325867</v>
      </c>
      <c r="C363" s="3" t="s">
        <v>0</v>
      </c>
      <c r="D363" s="3" t="s">
        <v>59</v>
      </c>
      <c r="E363" s="2">
        <v>2016</v>
      </c>
      <c r="F363" s="4">
        <v>43976</v>
      </c>
      <c r="G363" s="3" t="s">
        <v>108</v>
      </c>
      <c r="H363" s="4">
        <v>43976</v>
      </c>
      <c r="I363" s="4"/>
      <c r="J363" s="10">
        <f>_xlfn.XLOOKUP(#REF!,[1]!Backup_F8_Previous_Wave[ODINO],[1]!Backup_F8_Previous_Wave[Wave Date],"")</f>
      </c>
      <c r="K363" s="6">
        <f>_xlfn.XLOOKUP(#REF!,[1]!Backup_F8_Previous_Wave[ODINO],[1]!Backup_F8_Previous_Wave[Full VIN],"")</f>
      </c>
      <c r="L363" s="3" t="s">
        <v>1320</v>
      </c>
      <c r="M363" s="3" t="s">
        <v>4</v>
      </c>
      <c r="N363" s="3" t="s">
        <v>1321</v>
      </c>
      <c r="O363" s="3" t="s">
        <v>62</v>
      </c>
      <c r="P363" s="6">
        <f>_xlfn.XLOOKUP(#REF!,[1]!Table2[BINNING],[1]!Table2[VFG],"")</f>
      </c>
      <c r="Q363" s="6">
        <f>IF(ISNUMBER(FIND("|",#REF!,1)),LEFT(#REF!,FIND("|",#REF!,1)-2),#REF!)</f>
      </c>
      <c r="R363" s="6">
        <f>IF(ISNUMBER(FIND("|",#REF!,1)),RIGHT(#REF!,LEN(#REF!)-FIND("|",#REF!,1)-1),"")</f>
      </c>
      <c r="S363" s="3" t="s">
        <v>7</v>
      </c>
      <c r="T363" s="3" t="s">
        <v>7</v>
      </c>
      <c r="U363" s="2">
        <v>0</v>
      </c>
      <c r="V363" s="2">
        <v>0</v>
      </c>
      <c r="W363" s="2"/>
      <c r="X363" s="3" t="s">
        <v>63</v>
      </c>
      <c r="Y363" s="2"/>
      <c r="Z363" s="3"/>
      <c r="AA363" s="3"/>
      <c r="AB363" s="7" t="s">
        <v>1322</v>
      </c>
      <c r="AC363" s="3"/>
      <c r="AD363" s="3"/>
      <c r="AE363" s="3"/>
      <c r="AF363" s="3"/>
      <c r="AG363" s="4"/>
      <c r="AH363" s="3"/>
      <c r="AI363" s="4"/>
      <c r="AJ3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 s="8">
        <f>IF(#REF!=MAX(#REF!),"New","Old")</f>
      </c>
      <c r="AL363" s="3"/>
      <c r="AM363" s="9">
        <f>IF(OR(#REF!="",#REF!=0),"",IF(#REF!&lt;12000,"&lt;12k",IF(AND(#REF!&gt;=12000,#REF!&lt;24000),"12k to 24k",IF(AND(#REF!&gt;=24000,#REF!&lt;=36000),"24k to 36k",IF(#REF!&gt;36000,"&gt;36k","")))))</f>
      </c>
    </row>
    <row x14ac:dyDescent="0.25" r="364" customHeight="1" ht="18.75">
      <c r="A364" s="1">
        <v>1664870</v>
      </c>
      <c r="B364" s="2">
        <v>11325884</v>
      </c>
      <c r="C364" s="3" t="s">
        <v>0</v>
      </c>
      <c r="D364" s="3" t="s">
        <v>86</v>
      </c>
      <c r="E364" s="2">
        <v>2019</v>
      </c>
      <c r="F364" s="4">
        <v>43876</v>
      </c>
      <c r="G364" s="3" t="s">
        <v>2</v>
      </c>
      <c r="H364" s="4">
        <v>43976</v>
      </c>
      <c r="I364" s="4">
        <f>_xlfn.XLOOKUP(#REF!,[1]!Backup_F8_Previous_Wave[ODINO],[1]!Backup_F8_Previous_Wave[Production Date],"")</f>
      </c>
      <c r="J364" s="10">
        <f>_xlfn.XLOOKUP(#REF!,[1]!Backup_F8_Previous_Wave[ODINO],[1]!Backup_F8_Previous_Wave[Wave Date],"")</f>
      </c>
      <c r="K364" s="6">
        <f>_xlfn.XLOOKUP(#REF!,[1]!Backup_F8_Previous_Wave[ODINO],[1]!Backup_F8_Previous_Wave[Full VIN],"")</f>
      </c>
      <c r="L364" s="3" t="s">
        <v>1323</v>
      </c>
      <c r="M364" s="3" t="s">
        <v>4</v>
      </c>
      <c r="N364" s="3" t="s">
        <v>1324</v>
      </c>
      <c r="O364" s="3" t="s">
        <v>1325</v>
      </c>
      <c r="P364" s="6">
        <f>_xlfn.XLOOKUP(#REF!,[1]!Table2[BINNING],[1]!Table2[VFG],"")</f>
      </c>
      <c r="Q364" s="6">
        <f>IF(ISNUMBER(FIND("|",#REF!,1)),LEFT(#REF!,FIND("|",#REF!,1)-2),#REF!)</f>
      </c>
      <c r="R364" s="6">
        <f>IF(ISNUMBER(FIND("|",#REF!,1)),RIGHT(#REF!,LEN(#REF!)-FIND("|",#REF!,1)-1),"")</f>
      </c>
      <c r="S364" s="3" t="s">
        <v>7</v>
      </c>
      <c r="T364" s="3" t="s">
        <v>7</v>
      </c>
      <c r="U364" s="2">
        <v>0</v>
      </c>
      <c r="V364" s="2">
        <v>0</v>
      </c>
      <c r="W364" s="2">
        <v>6000</v>
      </c>
      <c r="X364" s="3" t="s">
        <v>72</v>
      </c>
      <c r="Y364" s="2"/>
      <c r="Z364" s="3"/>
      <c r="AA364" s="3"/>
      <c r="AB364" s="7" t="s">
        <v>1326</v>
      </c>
      <c r="AC364" s="3" t="s">
        <v>92</v>
      </c>
      <c r="AD364" s="3" t="s">
        <v>93</v>
      </c>
      <c r="AE364" s="3" t="s">
        <v>94</v>
      </c>
      <c r="AF364" s="3" t="s">
        <v>95</v>
      </c>
      <c r="AG364" s="4"/>
      <c r="AH364" s="3"/>
      <c r="AI364" s="4"/>
      <c r="AJ3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 s="8">
        <f>IF(#REF!=MAX(#REF!),"New","Old")</f>
      </c>
      <c r="AL364" s="3"/>
      <c r="AM364" s="9">
        <f>IF(OR(#REF!="",#REF!=0),"",IF(#REF!&lt;12000,"&lt;12k",IF(AND(#REF!&gt;=12000,#REF!&lt;24000),"12k to 24k",IF(AND(#REF!&gt;=24000,#REF!&lt;=36000),"24k to 36k",IF(#REF!&gt;36000,"&gt;36k","")))))</f>
      </c>
    </row>
    <row x14ac:dyDescent="0.25" r="365" customHeight="1" ht="18.75">
      <c r="A365" s="1">
        <v>1664877</v>
      </c>
      <c r="B365" s="2">
        <v>11325882</v>
      </c>
      <c r="C365" s="3" t="s">
        <v>0</v>
      </c>
      <c r="D365" s="3" t="s">
        <v>181</v>
      </c>
      <c r="E365" s="2">
        <v>2002</v>
      </c>
      <c r="F365" s="4">
        <v>43976</v>
      </c>
      <c r="G365" s="3" t="s">
        <v>108</v>
      </c>
      <c r="H365" s="4">
        <v>43976</v>
      </c>
      <c r="I365" s="4">
        <f>_xlfn.XLOOKUP(#REF!,[1]!Backup_F8_Previous_Wave[ODINO],[1]!Backup_F8_Previous_Wave[Production Date],"")</f>
      </c>
      <c r="J365" s="10">
        <f>_xlfn.XLOOKUP(#REF!,[1]!Backup_F8_Previous_Wave[ODINO],[1]!Backup_F8_Previous_Wave[Wave Date],"")</f>
      </c>
      <c r="K365" s="6">
        <f>_xlfn.XLOOKUP(#REF!,[1]!Backup_F8_Previous_Wave[ODINO],[1]!Backup_F8_Previous_Wave[Full VIN],"")</f>
      </c>
      <c r="L365" s="3" t="s">
        <v>1327</v>
      </c>
      <c r="M365" s="3" t="s">
        <v>4</v>
      </c>
      <c r="N365" s="3" t="s">
        <v>1328</v>
      </c>
      <c r="O365" s="3" t="s">
        <v>354</v>
      </c>
      <c r="P365" s="6">
        <f>_xlfn.XLOOKUP(#REF!,[1]!Table2[BINNING],[1]!Table2[VFG],"")</f>
      </c>
      <c r="Q365" s="6">
        <f>IF(ISNUMBER(FIND("|",#REF!,1)),LEFT(#REF!,FIND("|",#REF!,1)-2),#REF!)</f>
      </c>
      <c r="R365" s="6">
        <f>IF(ISNUMBER(FIND("|",#REF!,1)),RIGHT(#REF!,LEN(#REF!)-FIND("|",#REF!,1)-1),"")</f>
      </c>
      <c r="S365" s="3" t="s">
        <v>7</v>
      </c>
      <c r="T365" s="3" t="s">
        <v>7</v>
      </c>
      <c r="U365" s="2">
        <v>0</v>
      </c>
      <c r="V365" s="2">
        <v>0</v>
      </c>
      <c r="W365" s="2"/>
      <c r="X365" s="3" t="s">
        <v>32</v>
      </c>
      <c r="Y365" s="2">
        <v>15</v>
      </c>
      <c r="Z365" s="3"/>
      <c r="AA365" s="3"/>
      <c r="AB365" s="7" t="s">
        <v>1329</v>
      </c>
      <c r="AC365" s="3" t="s">
        <v>1330</v>
      </c>
      <c r="AD365" s="3" t="s">
        <v>298</v>
      </c>
      <c r="AE365" s="3" t="s">
        <v>1331</v>
      </c>
      <c r="AF365" s="3" t="s">
        <v>95</v>
      </c>
      <c r="AG365" s="4"/>
      <c r="AH365" s="3"/>
      <c r="AI365" s="4"/>
      <c r="AJ3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 s="8">
        <f>IF(#REF!=MAX(#REF!),"New","Old")</f>
      </c>
      <c r="AL365" s="3"/>
      <c r="AM365" s="9">
        <f>IF(OR(#REF!="",#REF!=0),"",IF(#REF!&lt;12000,"&lt;12k",IF(AND(#REF!&gt;=12000,#REF!&lt;24000),"12k to 24k",IF(AND(#REF!&gt;=24000,#REF!&lt;=36000),"24k to 36k",IF(#REF!&gt;36000,"&gt;36k","")))))</f>
      </c>
    </row>
    <row x14ac:dyDescent="0.25" r="366" customHeight="1" ht="18.75">
      <c r="A366" s="1">
        <v>1664968</v>
      </c>
      <c r="B366" s="2">
        <v>11325955</v>
      </c>
      <c r="C366" s="3" t="s">
        <v>0</v>
      </c>
      <c r="D366" s="3" t="s">
        <v>59</v>
      </c>
      <c r="E366" s="2">
        <v>2013</v>
      </c>
      <c r="F366" s="4">
        <v>43973</v>
      </c>
      <c r="G366" s="3" t="s">
        <v>108</v>
      </c>
      <c r="H366" s="4">
        <v>43977</v>
      </c>
      <c r="I366" s="4">
        <f>_xlfn.XLOOKUP(#REF!,[1]!Backup_F8_Previous_Wave[ODINO],[1]!Backup_F8_Previous_Wave[Production Date],"")</f>
      </c>
      <c r="J366" s="10">
        <f>_xlfn.XLOOKUP(#REF!,[1]!Backup_F8_Previous_Wave[ODINO],[1]!Backup_F8_Previous_Wave[Wave Date],"")</f>
      </c>
      <c r="K366" s="6">
        <f>_xlfn.XLOOKUP(#REF!,[1]!Backup_F8_Previous_Wave[ODINO],[1]!Backup_F8_Previous_Wave[Full VIN],"")</f>
      </c>
      <c r="L366" s="3" t="s">
        <v>1332</v>
      </c>
      <c r="M366" s="3" t="s">
        <v>4</v>
      </c>
      <c r="N366" s="3" t="s">
        <v>1333</v>
      </c>
      <c r="O366" s="3" t="s">
        <v>31</v>
      </c>
      <c r="P366" s="6">
        <f>_xlfn.XLOOKUP(#REF!,[1]!Table2[BINNING],[1]!Table2[VFG],"")</f>
      </c>
      <c r="Q366" s="6">
        <f>IF(ISNUMBER(FIND("|",#REF!,1)),LEFT(#REF!,FIND("|",#REF!,1)-2),#REF!)</f>
      </c>
      <c r="R366" s="6">
        <f>IF(ISNUMBER(FIND("|",#REF!,1)),RIGHT(#REF!,LEN(#REF!)-FIND("|",#REF!,1)-1),"")</f>
      </c>
      <c r="S366" s="3" t="s">
        <v>7</v>
      </c>
      <c r="T366" s="3" t="s">
        <v>7</v>
      </c>
      <c r="U366" s="2">
        <v>0</v>
      </c>
      <c r="V366" s="2">
        <v>0</v>
      </c>
      <c r="W366" s="2">
        <v>140000</v>
      </c>
      <c r="X366" s="3" t="s">
        <v>229</v>
      </c>
      <c r="Y366" s="2">
        <v>0</v>
      </c>
      <c r="Z366" s="3"/>
      <c r="AA366" s="3"/>
      <c r="AB366" s="7" t="s">
        <v>1334</v>
      </c>
      <c r="AC366" s="3" t="s">
        <v>65</v>
      </c>
      <c r="AD366" s="3" t="s">
        <v>66</v>
      </c>
      <c r="AE366" s="3" t="s">
        <v>67</v>
      </c>
      <c r="AF366" s="3" t="s">
        <v>68</v>
      </c>
      <c r="AG366" s="4"/>
      <c r="AH366" s="3"/>
      <c r="AI366" s="4"/>
      <c r="AJ3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 s="8">
        <f>IF(#REF!=MAX(#REF!),"New","Old")</f>
      </c>
      <c r="AL366" s="3"/>
      <c r="AM366" s="9">
        <f>IF(OR(#REF!="",#REF!=0),"",IF(#REF!&lt;12000,"&lt;12k",IF(AND(#REF!&gt;=12000,#REF!&lt;24000),"12k to 24k",IF(AND(#REF!&gt;=24000,#REF!&lt;=36000),"24k to 36k",IF(#REF!&gt;36000,"&gt;36k","")))))</f>
      </c>
    </row>
    <row x14ac:dyDescent="0.25" r="367" customHeight="1" ht="18.75">
      <c r="A367" s="1">
        <v>1664977</v>
      </c>
      <c r="B367" s="2">
        <v>11325951</v>
      </c>
      <c r="C367" s="3" t="s">
        <v>0</v>
      </c>
      <c r="D367" s="3" t="s">
        <v>96</v>
      </c>
      <c r="E367" s="2">
        <v>2013</v>
      </c>
      <c r="F367" s="4">
        <v>43973</v>
      </c>
      <c r="G367" s="3" t="s">
        <v>108</v>
      </c>
      <c r="H367" s="4">
        <v>43977</v>
      </c>
      <c r="I367" s="4">
        <f>_xlfn.XLOOKUP(#REF!,[1]!Backup_F8_Previous_Wave[ODINO],[1]!Backup_F8_Previous_Wave[Production Date],"")</f>
      </c>
      <c r="J367" s="10">
        <f>_xlfn.XLOOKUP(#REF!,[1]!Backup_F8_Previous_Wave[ODINO],[1]!Backup_F8_Previous_Wave[Wave Date],"")</f>
      </c>
      <c r="K367" s="6">
        <f>_xlfn.XLOOKUP(#REF!,[1]!Backup_F8_Previous_Wave[ODINO],[1]!Backup_F8_Previous_Wave[Full VIN],"")</f>
      </c>
      <c r="L367" s="3" t="s">
        <v>1335</v>
      </c>
      <c r="M367" s="3" t="s">
        <v>4</v>
      </c>
      <c r="N367" s="3" t="s">
        <v>1336</v>
      </c>
      <c r="O367" s="3" t="s">
        <v>62</v>
      </c>
      <c r="P367" s="6">
        <f>_xlfn.XLOOKUP(#REF!,[1]!Table2[BINNING],[1]!Table2[VFG],"")</f>
      </c>
      <c r="Q367" s="6">
        <f>IF(ISNUMBER(FIND("|",#REF!,1)),LEFT(#REF!,FIND("|",#REF!,1)-2),#REF!)</f>
      </c>
      <c r="R367" s="6">
        <f>IF(ISNUMBER(FIND("|",#REF!,1)),RIGHT(#REF!,LEN(#REF!)-FIND("|",#REF!,1)-1),"")</f>
      </c>
      <c r="S367" s="3" t="s">
        <v>7</v>
      </c>
      <c r="T367" s="3" t="s">
        <v>7</v>
      </c>
      <c r="U367" s="2">
        <v>0</v>
      </c>
      <c r="V367" s="2">
        <v>0</v>
      </c>
      <c r="W367" s="2">
        <v>144188</v>
      </c>
      <c r="X367" s="3" t="s">
        <v>246</v>
      </c>
      <c r="Y367" s="2">
        <v>0</v>
      </c>
      <c r="Z367" s="3"/>
      <c r="AA367" s="3"/>
      <c r="AB367" s="7" t="s">
        <v>1337</v>
      </c>
      <c r="AC367" s="3" t="s">
        <v>542</v>
      </c>
      <c r="AD367" s="3" t="s">
        <v>543</v>
      </c>
      <c r="AE367" s="3" t="s">
        <v>544</v>
      </c>
      <c r="AF367" s="3" t="s">
        <v>102</v>
      </c>
      <c r="AG367" s="4"/>
      <c r="AH367" s="3"/>
      <c r="AI367" s="4"/>
      <c r="AJ3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 s="8">
        <f>IF(#REF!=MAX(#REF!),"New","Old")</f>
      </c>
      <c r="AL367" s="3"/>
      <c r="AM367" s="9">
        <f>IF(OR(#REF!="",#REF!=0),"",IF(#REF!&lt;12000,"&lt;12k",IF(AND(#REF!&gt;=12000,#REF!&lt;24000),"12k to 24k",IF(AND(#REF!&gt;=24000,#REF!&lt;=36000),"24k to 36k",IF(#REF!&gt;36000,"&gt;36k","")))))</f>
      </c>
    </row>
    <row x14ac:dyDescent="0.25" r="368" customHeight="1" ht="18.75">
      <c r="A368" s="1">
        <v>1664996</v>
      </c>
      <c r="B368" s="2">
        <v>11325969</v>
      </c>
      <c r="C368" s="3" t="s">
        <v>0</v>
      </c>
      <c r="D368" s="3" t="s">
        <v>59</v>
      </c>
      <c r="E368" s="2">
        <v>2012</v>
      </c>
      <c r="F368" s="4">
        <v>43975</v>
      </c>
      <c r="G368" s="3" t="s">
        <v>108</v>
      </c>
      <c r="H368" s="4">
        <v>43977</v>
      </c>
      <c r="I368" s="4">
        <f>_xlfn.XLOOKUP(#REF!,[1]!Backup_F8_Previous_Wave[ODINO],[1]!Backup_F8_Previous_Wave[Production Date],"")</f>
      </c>
      <c r="J368" s="10">
        <f>_xlfn.XLOOKUP(#REF!,[1]!Backup_F8_Previous_Wave[ODINO],[1]!Backup_F8_Previous_Wave[Wave Date],"")</f>
      </c>
      <c r="K368" s="6">
        <f>_xlfn.XLOOKUP(#REF!,[1]!Backup_F8_Previous_Wave[ODINO],[1]!Backup_F8_Previous_Wave[Full VIN],"")</f>
      </c>
      <c r="L368" s="3" t="s">
        <v>1338</v>
      </c>
      <c r="M368" s="3" t="s">
        <v>4</v>
      </c>
      <c r="N368" s="3" t="s">
        <v>1339</v>
      </c>
      <c r="O368" s="3" t="s">
        <v>62</v>
      </c>
      <c r="P368" s="6">
        <f>_xlfn.XLOOKUP(#REF!,[1]!Table2[BINNING],[1]!Table2[VFG],"")</f>
      </c>
      <c r="Q368" s="6">
        <f>IF(ISNUMBER(FIND("|",#REF!,1)),LEFT(#REF!,FIND("|",#REF!,1)-2),#REF!)</f>
      </c>
      <c r="R368" s="6">
        <f>IF(ISNUMBER(FIND("|",#REF!,1)),RIGHT(#REF!,LEN(#REF!)-FIND("|",#REF!,1)-1),"")</f>
      </c>
      <c r="S368" s="3" t="s">
        <v>7</v>
      </c>
      <c r="T368" s="3" t="s">
        <v>7</v>
      </c>
      <c r="U368" s="2">
        <v>0</v>
      </c>
      <c r="V368" s="2">
        <v>0</v>
      </c>
      <c r="W368" s="2">
        <v>150000</v>
      </c>
      <c r="X368" s="3" t="s">
        <v>657</v>
      </c>
      <c r="Y368" s="2">
        <v>55</v>
      </c>
      <c r="Z368" s="3"/>
      <c r="AA368" s="3"/>
      <c r="AB368" s="7" t="s">
        <v>1340</v>
      </c>
      <c r="AC368" s="3" t="s">
        <v>83</v>
      </c>
      <c r="AD368" s="3" t="s">
        <v>66</v>
      </c>
      <c r="AE368" s="3" t="s">
        <v>121</v>
      </c>
      <c r="AF368" s="3" t="s">
        <v>68</v>
      </c>
      <c r="AG368" s="4"/>
      <c r="AH368" s="3"/>
      <c r="AI368" s="4"/>
      <c r="AJ3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 s="8">
        <f>IF(#REF!=MAX(#REF!),"New","Old")</f>
      </c>
      <c r="AL368" s="3"/>
      <c r="AM368" s="9">
        <f>IF(OR(#REF!="",#REF!=0),"",IF(#REF!&lt;12000,"&lt;12k",IF(AND(#REF!&gt;=12000,#REF!&lt;24000),"12k to 24k",IF(AND(#REF!&gt;=24000,#REF!&lt;=36000),"24k to 36k",IF(#REF!&gt;36000,"&gt;36k","")))))</f>
      </c>
    </row>
    <row x14ac:dyDescent="0.25" r="369" customHeight="1" ht="18.75">
      <c r="A369" s="1">
        <v>1665003</v>
      </c>
      <c r="B369" s="2">
        <v>11325972</v>
      </c>
      <c r="C369" s="3" t="s">
        <v>0</v>
      </c>
      <c r="D369" s="3" t="s">
        <v>1341</v>
      </c>
      <c r="E369" s="2">
        <v>2005</v>
      </c>
      <c r="F369" s="4">
        <v>43977</v>
      </c>
      <c r="G369" s="3" t="s">
        <v>108</v>
      </c>
      <c r="H369" s="4">
        <v>43977</v>
      </c>
      <c r="I369" s="4">
        <f>_xlfn.XLOOKUP(#REF!,[1]!Backup_F8_Previous_Wave[ODINO],[1]!Backup_F8_Previous_Wave[Production Date],"")</f>
      </c>
      <c r="J369" s="10">
        <f>_xlfn.XLOOKUP(#REF!,[1]!Backup_F8_Previous_Wave[ODINO],[1]!Backup_F8_Previous_Wave[Wave Date],"")</f>
      </c>
      <c r="K369" s="6">
        <f>_xlfn.XLOOKUP(#REF!,[1]!Backup_F8_Previous_Wave[ODINO],[1]!Backup_F8_Previous_Wave[Full VIN],"")</f>
      </c>
      <c r="L369" s="3" t="s">
        <v>1342</v>
      </c>
      <c r="M369" s="3" t="s">
        <v>4</v>
      </c>
      <c r="N369" s="3" t="s">
        <v>1343</v>
      </c>
      <c r="O369" s="3" t="s">
        <v>62</v>
      </c>
      <c r="P369" s="6">
        <f>_xlfn.XLOOKUP(#REF!,[1]!Table2[BINNING],[1]!Table2[VFG],"")</f>
      </c>
      <c r="Q369" s="6">
        <f>IF(ISNUMBER(FIND("|",#REF!,1)),LEFT(#REF!,FIND("|",#REF!,1)-2),#REF!)</f>
      </c>
      <c r="R369" s="6">
        <f>IF(ISNUMBER(FIND("|",#REF!,1)),RIGHT(#REF!,LEN(#REF!)-FIND("|",#REF!,1)-1),"")</f>
      </c>
      <c r="S369" s="3" t="s">
        <v>7</v>
      </c>
      <c r="T369" s="3" t="s">
        <v>7</v>
      </c>
      <c r="U369" s="2">
        <v>0</v>
      </c>
      <c r="V369" s="2">
        <v>0</v>
      </c>
      <c r="W369" s="2">
        <v>240000</v>
      </c>
      <c r="X369" s="3" t="s">
        <v>691</v>
      </c>
      <c r="Y369" s="2">
        <v>0</v>
      </c>
      <c r="Z369" s="3"/>
      <c r="AA369" s="3"/>
      <c r="AB369" s="7" t="s">
        <v>1344</v>
      </c>
      <c r="AC369" s="3" t="s">
        <v>1345</v>
      </c>
      <c r="AD369" s="3" t="s">
        <v>1346</v>
      </c>
      <c r="AE369" s="3" t="s">
        <v>1347</v>
      </c>
      <c r="AF369" s="3" t="s">
        <v>45</v>
      </c>
      <c r="AG369" s="4"/>
      <c r="AH369" s="3"/>
      <c r="AI369" s="4"/>
      <c r="AJ3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 s="8">
        <f>IF(#REF!=MAX(#REF!),"New","Old")</f>
      </c>
      <c r="AL369" s="3"/>
      <c r="AM369" s="9">
        <f>IF(OR(#REF!="",#REF!=0),"",IF(#REF!&lt;12000,"&lt;12k",IF(AND(#REF!&gt;=12000,#REF!&lt;24000),"12k to 24k",IF(AND(#REF!&gt;=24000,#REF!&lt;=36000),"24k to 36k",IF(#REF!&gt;36000,"&gt;36k","")))))</f>
      </c>
    </row>
    <row x14ac:dyDescent="0.25" r="370" customHeight="1" ht="18.75">
      <c r="A370" s="1">
        <v>1665273</v>
      </c>
      <c r="B370" s="2">
        <v>11326145</v>
      </c>
      <c r="C370" s="3" t="s">
        <v>0</v>
      </c>
      <c r="D370" s="3" t="s">
        <v>647</v>
      </c>
      <c r="E370" s="2">
        <v>2014</v>
      </c>
      <c r="F370" s="4">
        <v>43969</v>
      </c>
      <c r="G370" s="3" t="s">
        <v>108</v>
      </c>
      <c r="H370" s="4">
        <v>43978</v>
      </c>
      <c r="I370" s="4">
        <f>_xlfn.XLOOKUP(#REF!,[1]!Backup_F8_Previous_Wave[ODINO],[1]!Backup_F8_Previous_Wave[Production Date],"")</f>
      </c>
      <c r="J370" s="10">
        <f>_xlfn.XLOOKUP(#REF!,[1]!Backup_F8_Previous_Wave[ODINO],[1]!Backup_F8_Previous_Wave[Wave Date],"")</f>
      </c>
      <c r="K370" s="6">
        <f>_xlfn.XLOOKUP(#REF!,[1]!Backup_F8_Previous_Wave[ODINO],[1]!Backup_F8_Previous_Wave[Full VIN],"")</f>
      </c>
      <c r="L370" s="3" t="s">
        <v>1348</v>
      </c>
      <c r="M370" s="3" t="s">
        <v>4</v>
      </c>
      <c r="N370" s="3" t="s">
        <v>1349</v>
      </c>
      <c r="O370" s="3" t="s">
        <v>31</v>
      </c>
      <c r="P370" s="6">
        <f>_xlfn.XLOOKUP(#REF!,[1]!Table2[BINNING],[1]!Table2[VFG],"")</f>
      </c>
      <c r="Q370" s="6">
        <f>IF(ISNUMBER(FIND("|",#REF!,1)),LEFT(#REF!,FIND("|",#REF!,1)-2),#REF!)</f>
      </c>
      <c r="R370" s="6">
        <f>IF(ISNUMBER(FIND("|",#REF!,1)),RIGHT(#REF!,LEN(#REF!)-FIND("|",#REF!,1)-1),"")</f>
      </c>
      <c r="S370" s="3" t="s">
        <v>7</v>
      </c>
      <c r="T370" s="3" t="s">
        <v>7</v>
      </c>
      <c r="U370" s="2">
        <v>0</v>
      </c>
      <c r="V370" s="2">
        <v>0</v>
      </c>
      <c r="W370" s="2">
        <v>53787</v>
      </c>
      <c r="X370" s="3" t="s">
        <v>139</v>
      </c>
      <c r="Y370" s="2">
        <v>0</v>
      </c>
      <c r="Z370" s="3"/>
      <c r="AA370" s="3"/>
      <c r="AB370" s="7" t="s">
        <v>1350</v>
      </c>
      <c r="AC370" s="3" t="s">
        <v>652</v>
      </c>
      <c r="AD370" s="3" t="s">
        <v>653</v>
      </c>
      <c r="AE370" s="3" t="s">
        <v>654</v>
      </c>
      <c r="AF370" s="3" t="s">
        <v>102</v>
      </c>
      <c r="AG370" s="4"/>
      <c r="AH370" s="3"/>
      <c r="AI370" s="4"/>
      <c r="AJ3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 s="8">
        <f>IF(#REF!=MAX(#REF!),"New","Old")</f>
      </c>
      <c r="AL370" s="3"/>
      <c r="AM370" s="9">
        <f>IF(OR(#REF!="",#REF!=0),"",IF(#REF!&lt;12000,"&lt;12k",IF(AND(#REF!&gt;=12000,#REF!&lt;24000),"12k to 24k",IF(AND(#REF!&gt;=24000,#REF!&lt;=36000),"24k to 36k",IF(#REF!&gt;36000,"&gt;36k","")))))</f>
      </c>
    </row>
    <row x14ac:dyDescent="0.25" r="371" customHeight="1" ht="18.75">
      <c r="A371" s="1">
        <v>1665393</v>
      </c>
      <c r="B371" s="2">
        <v>11326221</v>
      </c>
      <c r="C371" s="3" t="s">
        <v>0</v>
      </c>
      <c r="D371" s="3" t="s">
        <v>96</v>
      </c>
      <c r="E371" s="2">
        <v>2012</v>
      </c>
      <c r="F371" s="4">
        <v>43977</v>
      </c>
      <c r="G371" s="3" t="s">
        <v>108</v>
      </c>
      <c r="H371" s="4">
        <v>43978</v>
      </c>
      <c r="I371" s="4"/>
      <c r="J371" s="10">
        <f>_xlfn.XLOOKUP(#REF!,[1]!Backup_F8_Previous_Wave[ODINO],[1]!Backup_F8_Previous_Wave[Wave Date],"")</f>
      </c>
      <c r="K371" s="3"/>
      <c r="L371" s="3" t="s">
        <v>577</v>
      </c>
      <c r="M371" s="3" t="s">
        <v>4</v>
      </c>
      <c r="N371" s="3" t="s">
        <v>1351</v>
      </c>
      <c r="O371" s="3" t="s">
        <v>62</v>
      </c>
      <c r="P371" s="6">
        <f>_xlfn.XLOOKUP(#REF!,[1]!Table2[BINNING],[1]!Table2[VFG],"")</f>
      </c>
      <c r="Q371" s="6">
        <f>IF(ISNUMBER(FIND("|",#REF!,1)),LEFT(#REF!,FIND("|",#REF!,1)-2),#REF!)</f>
      </c>
      <c r="R371" s="6">
        <f>IF(ISNUMBER(FIND("|",#REF!,1)),RIGHT(#REF!,LEN(#REF!)-FIND("|",#REF!,1)-1),"")</f>
      </c>
      <c r="S371" s="3" t="s">
        <v>7</v>
      </c>
      <c r="T371" s="3" t="s">
        <v>7</v>
      </c>
      <c r="U371" s="2">
        <v>0</v>
      </c>
      <c r="V371" s="2">
        <v>0</v>
      </c>
      <c r="W371" s="2">
        <v>161172</v>
      </c>
      <c r="X371" s="3" t="s">
        <v>159</v>
      </c>
      <c r="Y371" s="2">
        <v>0</v>
      </c>
      <c r="Z371" s="3"/>
      <c r="AA371" s="3"/>
      <c r="AB371" s="7" t="s">
        <v>1352</v>
      </c>
      <c r="AC371" s="3" t="s">
        <v>44</v>
      </c>
      <c r="AD371" s="3" t="s">
        <v>44</v>
      </c>
      <c r="AE371" s="3" t="s">
        <v>44</v>
      </c>
      <c r="AF371" s="3" t="s">
        <v>102</v>
      </c>
      <c r="AG371" s="4"/>
      <c r="AH371" s="3"/>
      <c r="AI371" s="4"/>
      <c r="AJ3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 s="8">
        <f>IF(#REF!=MAX(#REF!),"New","Old")</f>
      </c>
      <c r="AL371" s="3"/>
      <c r="AM371" s="9">
        <f>IF(OR(#REF!="",#REF!=0),"",IF(#REF!&lt;12000,"&lt;12k",IF(AND(#REF!&gt;=12000,#REF!&lt;24000),"12k to 24k",IF(AND(#REF!&gt;=24000,#REF!&lt;=36000),"24k to 36k",IF(#REF!&gt;36000,"&gt;36k","")))))</f>
      </c>
    </row>
    <row x14ac:dyDescent="0.25" r="372" customHeight="1" ht="18.75">
      <c r="A372" s="1">
        <v>1665470</v>
      </c>
      <c r="B372" s="2">
        <v>11326269</v>
      </c>
      <c r="C372" s="3" t="s">
        <v>0</v>
      </c>
      <c r="D372" s="3" t="s">
        <v>448</v>
      </c>
      <c r="E372" s="2">
        <v>2013</v>
      </c>
      <c r="F372" s="4">
        <v>43839</v>
      </c>
      <c r="G372" s="3" t="s">
        <v>2</v>
      </c>
      <c r="H372" s="4">
        <v>43979</v>
      </c>
      <c r="I372" s="4">
        <f>_xlfn.XLOOKUP(#REF!,[1]!Backup_F8_Previous_Wave[ODINO],[1]!Backup_F8_Previous_Wave[Production Date],"")</f>
      </c>
      <c r="J372" s="10">
        <f>_xlfn.XLOOKUP(#REF!,[1]!Backup_F8_Previous_Wave[ODINO],[1]!Backup_F8_Previous_Wave[Wave Date],"")</f>
      </c>
      <c r="K372" s="6">
        <f>_xlfn.XLOOKUP(#REF!,[1]!Backup_F8_Previous_Wave[ODINO],[1]!Backup_F8_Previous_Wave[Full VIN],"")</f>
      </c>
      <c r="L372" s="3" t="s">
        <v>1353</v>
      </c>
      <c r="M372" s="3" t="s">
        <v>4</v>
      </c>
      <c r="N372" s="3" t="s">
        <v>1354</v>
      </c>
      <c r="O372" s="3" t="s">
        <v>144</v>
      </c>
      <c r="P372" s="6">
        <f>_xlfn.XLOOKUP(#REF!,[1]!Table2[BINNING],[1]!Table2[VFG],"")</f>
      </c>
      <c r="Q372" s="6">
        <f>IF(ISNUMBER(FIND("|",#REF!,1)),LEFT(#REF!,FIND("|",#REF!,1)-2),#REF!)</f>
      </c>
      <c r="R372" s="6">
        <f>IF(ISNUMBER(FIND("|",#REF!,1)),RIGHT(#REF!,LEN(#REF!)-FIND("|",#REF!,1)-1),"")</f>
      </c>
      <c r="S372" s="3" t="s">
        <v>7</v>
      </c>
      <c r="T372" s="3" t="s">
        <v>7</v>
      </c>
      <c r="U372" s="2">
        <v>0</v>
      </c>
      <c r="V372" s="2">
        <v>0</v>
      </c>
      <c r="W372" s="2"/>
      <c r="X372" s="3" t="s">
        <v>63</v>
      </c>
      <c r="Y372" s="2"/>
      <c r="Z372" s="3"/>
      <c r="AA372" s="3"/>
      <c r="AB372" s="7" t="s">
        <v>1355</v>
      </c>
      <c r="AC372" s="3" t="s">
        <v>452</v>
      </c>
      <c r="AD372" s="3" t="s">
        <v>453</v>
      </c>
      <c r="AE372" s="3" t="s">
        <v>454</v>
      </c>
      <c r="AF372" s="3" t="s">
        <v>45</v>
      </c>
      <c r="AG372" s="4"/>
      <c r="AH372" s="3"/>
      <c r="AI372" s="4"/>
      <c r="AJ3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 s="8">
        <f>IF(#REF!=MAX(#REF!),"New","Old")</f>
      </c>
      <c r="AL372" s="3"/>
      <c r="AM372" s="9">
        <f>IF(OR(#REF!="",#REF!=0),"",IF(#REF!&lt;12000,"&lt;12k",IF(AND(#REF!&gt;=12000,#REF!&lt;24000),"12k to 24k",IF(AND(#REF!&gt;=24000,#REF!&lt;=36000),"24k to 36k",IF(#REF!&gt;36000,"&gt;36k","")))))</f>
      </c>
    </row>
    <row x14ac:dyDescent="0.25" r="373" customHeight="1" ht="18.75">
      <c r="A373" s="1">
        <v>1665623</v>
      </c>
      <c r="B373" s="2">
        <v>11326381</v>
      </c>
      <c r="C373" s="3" t="s">
        <v>0</v>
      </c>
      <c r="D373" s="3" t="s">
        <v>59</v>
      </c>
      <c r="E373" s="2">
        <v>2014</v>
      </c>
      <c r="F373" s="4">
        <v>43979</v>
      </c>
      <c r="G373" s="3" t="s">
        <v>108</v>
      </c>
      <c r="H373" s="4">
        <v>43979</v>
      </c>
      <c r="I373" s="4"/>
      <c r="J373" s="10">
        <f>_xlfn.XLOOKUP(#REF!,[1]!Backup_F8_Previous_Wave[ODINO],[1]!Backup_F8_Previous_Wave[Wave Date],"")</f>
      </c>
      <c r="K373" s="3"/>
      <c r="L373" s="3" t="s">
        <v>1356</v>
      </c>
      <c r="M373" s="3" t="s">
        <v>4</v>
      </c>
      <c r="N373" s="3" t="s">
        <v>1357</v>
      </c>
      <c r="O373" s="3" t="s">
        <v>62</v>
      </c>
      <c r="P373" s="6">
        <f>_xlfn.XLOOKUP(#REF!,[1]!Table2[BINNING],[1]!Table2[VFG],"")</f>
      </c>
      <c r="Q373" s="6">
        <f>IF(ISNUMBER(FIND("|",#REF!,1)),LEFT(#REF!,FIND("|",#REF!,1)-2),#REF!)</f>
      </c>
      <c r="R373" s="6">
        <f>IF(ISNUMBER(FIND("|",#REF!,1)),RIGHT(#REF!,LEN(#REF!)-FIND("|",#REF!,1)-1),"")</f>
      </c>
      <c r="S373" s="3" t="s">
        <v>7</v>
      </c>
      <c r="T373" s="3" t="s">
        <v>7</v>
      </c>
      <c r="U373" s="2">
        <v>0</v>
      </c>
      <c r="V373" s="2">
        <v>0</v>
      </c>
      <c r="W373" s="2">
        <v>87000</v>
      </c>
      <c r="X373" s="3" t="s">
        <v>106</v>
      </c>
      <c r="Y373" s="2">
        <v>0</v>
      </c>
      <c r="Z373" s="3"/>
      <c r="AA373" s="3"/>
      <c r="AB373" s="7" t="s">
        <v>1358</v>
      </c>
      <c r="AC373" s="3" t="s">
        <v>44</v>
      </c>
      <c r="AD373" s="3" t="s">
        <v>44</v>
      </c>
      <c r="AE373" s="3" t="s">
        <v>44</v>
      </c>
      <c r="AF373" s="3" t="s">
        <v>68</v>
      </c>
      <c r="AG373" s="4"/>
      <c r="AH373" s="3"/>
      <c r="AI373" s="4"/>
      <c r="AJ3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 s="8">
        <f>IF(#REF!=MAX(#REF!),"New","Old")</f>
      </c>
      <c r="AL373" s="3"/>
      <c r="AM373" s="9">
        <f>IF(OR(#REF!="",#REF!=0),"",IF(#REF!&lt;12000,"&lt;12k",IF(AND(#REF!&gt;=12000,#REF!&lt;24000),"12k to 24k",IF(AND(#REF!&gt;=24000,#REF!&lt;=36000),"24k to 36k",IF(#REF!&gt;36000,"&gt;36k","")))))</f>
      </c>
    </row>
    <row x14ac:dyDescent="0.25" r="374" customHeight="1" ht="18.75">
      <c r="A374" s="1">
        <v>1665694</v>
      </c>
      <c r="B374" s="2">
        <v>11326423</v>
      </c>
      <c r="C374" s="3" t="s">
        <v>0</v>
      </c>
      <c r="D374" s="3" t="s">
        <v>181</v>
      </c>
      <c r="E374" s="2">
        <v>2020</v>
      </c>
      <c r="F374" s="4">
        <v>43965</v>
      </c>
      <c r="G374" s="3" t="s">
        <v>108</v>
      </c>
      <c r="H374" s="4">
        <v>43979</v>
      </c>
      <c r="I374" s="4">
        <f>_xlfn.XLOOKUP(#REF!,[1]!Backup_F8_Previous_Wave[ODINO],[1]!Backup_F8_Previous_Wave[Production Date],"")</f>
      </c>
      <c r="J374" s="10">
        <f>_xlfn.XLOOKUP(#REF!,[1]!Backup_F8_Previous_Wave[ODINO],[1]!Backup_F8_Previous_Wave[Wave Date],"")</f>
      </c>
      <c r="K374" s="6">
        <f>_xlfn.XLOOKUP(#REF!,[1]!Backup_F8_Previous_Wave[ODINO],[1]!Backup_F8_Previous_Wave[Full VIN],"")</f>
      </c>
      <c r="L374" s="3" t="s">
        <v>1359</v>
      </c>
      <c r="M374" s="3" t="s">
        <v>4</v>
      </c>
      <c r="N374" s="3" t="s">
        <v>1360</v>
      </c>
      <c r="O374" s="3" t="s">
        <v>1361</v>
      </c>
      <c r="P374" s="6">
        <f>_xlfn.XLOOKUP(#REF!,[1]!Table2[BINNING],[1]!Table2[VFG],"")</f>
      </c>
      <c r="Q374" s="6">
        <f>IF(ISNUMBER(FIND("|",#REF!,1)),LEFT(#REF!,FIND("|",#REF!,1)-2),#REF!)</f>
      </c>
      <c r="R374" s="6">
        <f>IF(ISNUMBER(FIND("|",#REF!,1)),RIGHT(#REF!,LEN(#REF!)-FIND("|",#REF!,1)-1),"")</f>
      </c>
      <c r="S374" s="3" t="s">
        <v>7</v>
      </c>
      <c r="T374" s="3" t="s">
        <v>7</v>
      </c>
      <c r="U374" s="2">
        <v>0</v>
      </c>
      <c r="V374" s="2">
        <v>0</v>
      </c>
      <c r="W374" s="2">
        <v>1400</v>
      </c>
      <c r="X374" s="3" t="s">
        <v>583</v>
      </c>
      <c r="Y374" s="2">
        <v>50</v>
      </c>
      <c r="Z374" s="3"/>
      <c r="AA374" s="3"/>
      <c r="AB374" s="7" t="s">
        <v>1362</v>
      </c>
      <c r="AC374" s="3" t="s">
        <v>1252</v>
      </c>
      <c r="AD374" s="3" t="s">
        <v>298</v>
      </c>
      <c r="AE374" s="3" t="s">
        <v>299</v>
      </c>
      <c r="AF374" s="3" t="s">
        <v>198</v>
      </c>
      <c r="AG374" s="4"/>
      <c r="AH374" s="3"/>
      <c r="AI374" s="4"/>
      <c r="AJ3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 s="8">
        <f>IF(#REF!=MAX(#REF!),"New","Old")</f>
      </c>
      <c r="AL374" s="3"/>
      <c r="AM374" s="9">
        <f>IF(OR(#REF!="",#REF!=0),"",IF(#REF!&lt;12000,"&lt;12k",IF(AND(#REF!&gt;=12000,#REF!&lt;24000),"12k to 24k",IF(AND(#REF!&gt;=24000,#REF!&lt;=36000),"24k to 36k",IF(#REF!&gt;36000,"&gt;36k","")))))</f>
      </c>
    </row>
    <row x14ac:dyDescent="0.25" r="375" customHeight="1" ht="18.75">
      <c r="A375" s="1">
        <v>1665781</v>
      </c>
      <c r="B375" s="2">
        <v>11326482</v>
      </c>
      <c r="C375" s="3" t="s">
        <v>0</v>
      </c>
      <c r="D375" s="3" t="s">
        <v>59</v>
      </c>
      <c r="E375" s="2">
        <v>2014</v>
      </c>
      <c r="F375" s="4">
        <v>43952</v>
      </c>
      <c r="G375" s="3" t="s">
        <v>108</v>
      </c>
      <c r="H375" s="4">
        <v>43980</v>
      </c>
      <c r="I375" s="4">
        <f>_xlfn.XLOOKUP(#REF!,[1]!Backup_F8_Previous_Wave[ODINO],[1]!Backup_F8_Previous_Wave[Production Date],"")</f>
      </c>
      <c r="J375" s="10">
        <f>_xlfn.XLOOKUP(#REF!,[1]!Backup_F8_Previous_Wave[ODINO],[1]!Backup_F8_Previous_Wave[Wave Date],"")</f>
      </c>
      <c r="K375" s="6">
        <f>_xlfn.XLOOKUP(#REF!,[1]!Backup_F8_Previous_Wave[ODINO],[1]!Backup_F8_Previous_Wave[Full VIN],"")</f>
      </c>
      <c r="L375" s="3" t="s">
        <v>1363</v>
      </c>
      <c r="M375" s="3" t="s">
        <v>4</v>
      </c>
      <c r="N375" s="3" t="s">
        <v>1364</v>
      </c>
      <c r="O375" s="3" t="s">
        <v>31</v>
      </c>
      <c r="P375" s="6">
        <f>_xlfn.XLOOKUP(#REF!,[1]!Table2[BINNING],[1]!Table2[VFG],"")</f>
      </c>
      <c r="Q375" s="6">
        <f>IF(ISNUMBER(FIND("|",#REF!,1)),LEFT(#REF!,FIND("|",#REF!,1)-2),#REF!)</f>
      </c>
      <c r="R375" s="6">
        <f>IF(ISNUMBER(FIND("|",#REF!,1)),RIGHT(#REF!,LEN(#REF!)-FIND("|",#REF!,1)-1),"")</f>
      </c>
      <c r="S375" s="3" t="s">
        <v>7</v>
      </c>
      <c r="T375" s="3" t="s">
        <v>7</v>
      </c>
      <c r="U375" s="2">
        <v>0</v>
      </c>
      <c r="V375" s="2">
        <v>0</v>
      </c>
      <c r="W375" s="2">
        <v>42650</v>
      </c>
      <c r="X375" s="3" t="s">
        <v>159</v>
      </c>
      <c r="Y375" s="2">
        <v>45</v>
      </c>
      <c r="Z375" s="3"/>
      <c r="AA375" s="3"/>
      <c r="AB375" s="7" t="s">
        <v>1365</v>
      </c>
      <c r="AC375" s="3" t="s">
        <v>65</v>
      </c>
      <c r="AD375" s="3" t="s">
        <v>66</v>
      </c>
      <c r="AE375" s="3" t="s">
        <v>67</v>
      </c>
      <c r="AF375" s="3" t="s">
        <v>68</v>
      </c>
      <c r="AG375" s="4"/>
      <c r="AH375" s="3"/>
      <c r="AI375" s="4"/>
      <c r="AJ3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 s="8">
        <f>IF(#REF!=MAX(#REF!),"New","Old")</f>
      </c>
      <c r="AL375" s="3"/>
      <c r="AM375" s="9">
        <f>IF(OR(#REF!="",#REF!=0),"",IF(#REF!&lt;12000,"&lt;12k",IF(AND(#REF!&gt;=12000,#REF!&lt;24000),"12k to 24k",IF(AND(#REF!&gt;=24000,#REF!&lt;=36000),"24k to 36k",IF(#REF!&gt;36000,"&gt;36k","")))))</f>
      </c>
    </row>
    <row x14ac:dyDescent="0.25" r="376" customHeight="1" ht="18.75">
      <c r="A376" s="1">
        <v>1665782</v>
      </c>
      <c r="B376" s="2">
        <v>11326483</v>
      </c>
      <c r="C376" s="3" t="s">
        <v>0</v>
      </c>
      <c r="D376" s="3" t="s">
        <v>59</v>
      </c>
      <c r="E376" s="2">
        <v>2014</v>
      </c>
      <c r="F376" s="4">
        <v>43726</v>
      </c>
      <c r="G376" s="3" t="s">
        <v>39</v>
      </c>
      <c r="H376" s="4">
        <v>43980</v>
      </c>
      <c r="I376" s="4">
        <f>_xlfn.XLOOKUP(#REF!,[1]!Backup_F8_Previous_Wave[ODINO],[1]!Backup_F8_Previous_Wave[Production Date],"")</f>
      </c>
      <c r="J376" s="10">
        <f>_xlfn.XLOOKUP(#REF!,[1]!Backup_F8_Previous_Wave[ODINO],[1]!Backup_F8_Previous_Wave[Wave Date],"")</f>
      </c>
      <c r="K376" s="6">
        <f>_xlfn.XLOOKUP(#REF!,[1]!Backup_F8_Previous_Wave[ODINO],[1]!Backup_F8_Previous_Wave[Full VIN],"")</f>
      </c>
      <c r="L376" s="3" t="s">
        <v>1363</v>
      </c>
      <c r="M376" s="3" t="s">
        <v>4</v>
      </c>
      <c r="N376" s="3" t="s">
        <v>1366</v>
      </c>
      <c r="O376" s="3" t="s">
        <v>31</v>
      </c>
      <c r="P376" s="6">
        <f>_xlfn.XLOOKUP(#REF!,[1]!Table2[BINNING],[1]!Table2[VFG],"")</f>
      </c>
      <c r="Q376" s="6">
        <f>IF(ISNUMBER(FIND("|",#REF!,1)),LEFT(#REF!,FIND("|",#REF!,1)-2),#REF!)</f>
      </c>
      <c r="R376" s="6">
        <f>IF(ISNUMBER(FIND("|",#REF!,1)),RIGHT(#REF!,LEN(#REF!)-FIND("|",#REF!,1)-1),"")</f>
      </c>
      <c r="S376" s="3" t="s">
        <v>7</v>
      </c>
      <c r="T376" s="3" t="s">
        <v>7</v>
      </c>
      <c r="U376" s="2">
        <v>0</v>
      </c>
      <c r="V376" s="2">
        <v>0</v>
      </c>
      <c r="W376" s="2">
        <v>37419</v>
      </c>
      <c r="X376" s="3" t="s">
        <v>159</v>
      </c>
      <c r="Y376" s="2">
        <v>40</v>
      </c>
      <c r="Z376" s="3"/>
      <c r="AA376" s="3"/>
      <c r="AB376" s="7" t="s">
        <v>1367</v>
      </c>
      <c r="AC376" s="3" t="s">
        <v>65</v>
      </c>
      <c r="AD376" s="3" t="s">
        <v>66</v>
      </c>
      <c r="AE376" s="3" t="s">
        <v>67</v>
      </c>
      <c r="AF376" s="3" t="s">
        <v>68</v>
      </c>
      <c r="AG376" s="4"/>
      <c r="AH376" s="3"/>
      <c r="AI376" s="4"/>
      <c r="AJ3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 s="8">
        <f>IF(#REF!=MAX(#REF!),"New","Old")</f>
      </c>
      <c r="AL376" s="3"/>
      <c r="AM376" s="9">
        <f>IF(OR(#REF!="",#REF!=0),"",IF(#REF!&lt;12000,"&lt;12k",IF(AND(#REF!&gt;=12000,#REF!&lt;24000),"12k to 24k",IF(AND(#REF!&gt;=24000,#REF!&lt;=36000),"24k to 36k",IF(#REF!&gt;36000,"&gt;36k","")))))</f>
      </c>
    </row>
    <row x14ac:dyDescent="0.25" r="377" customHeight="1" ht="18.75">
      <c r="A377" s="1">
        <v>1665818</v>
      </c>
      <c r="B377" s="2">
        <v>11326511</v>
      </c>
      <c r="C377" s="3" t="s">
        <v>0</v>
      </c>
      <c r="D377" s="3" t="s">
        <v>86</v>
      </c>
      <c r="E377" s="2">
        <v>2014</v>
      </c>
      <c r="F377" s="4">
        <v>43979</v>
      </c>
      <c r="G377" s="3" t="s">
        <v>108</v>
      </c>
      <c r="H377" s="4">
        <v>43980</v>
      </c>
      <c r="I377" s="4">
        <f>_xlfn.XLOOKUP(#REF!,[1]!Backup_F8_Previous_Wave[ODINO],[1]!Backup_F8_Previous_Wave[Production Date],"")</f>
      </c>
      <c r="J377" s="10">
        <f>_xlfn.XLOOKUP(#REF!,[1]!Backup_F8_Previous_Wave[ODINO],[1]!Backup_F8_Previous_Wave[Wave Date],"")</f>
      </c>
      <c r="K377" s="6">
        <f>_xlfn.XLOOKUP(#REF!,[1]!Backup_F8_Previous_Wave[ODINO],[1]!Backup_F8_Previous_Wave[Full VIN],"")</f>
      </c>
      <c r="L377" s="3" t="s">
        <v>1368</v>
      </c>
      <c r="M377" s="3" t="s">
        <v>4</v>
      </c>
      <c r="N377" s="3" t="s">
        <v>1369</v>
      </c>
      <c r="O377" s="3" t="s">
        <v>31</v>
      </c>
      <c r="P377" s="6">
        <f>_xlfn.XLOOKUP(#REF!,[1]!Table2[BINNING],[1]!Table2[VFG],"")</f>
      </c>
      <c r="Q377" s="6">
        <f>IF(ISNUMBER(FIND("|",#REF!,1)),LEFT(#REF!,FIND("|",#REF!,1)-2),#REF!)</f>
      </c>
      <c r="R377" s="6">
        <f>IF(ISNUMBER(FIND("|",#REF!,1)),RIGHT(#REF!,LEN(#REF!)-FIND("|",#REF!,1)-1),"")</f>
      </c>
      <c r="S377" s="3" t="s">
        <v>7</v>
      </c>
      <c r="T377" s="3" t="s">
        <v>7</v>
      </c>
      <c r="U377" s="2">
        <v>0</v>
      </c>
      <c r="V377" s="2">
        <v>0</v>
      </c>
      <c r="W377" s="2">
        <v>93000</v>
      </c>
      <c r="X377" s="3" t="s">
        <v>433</v>
      </c>
      <c r="Y377" s="2">
        <v>15</v>
      </c>
      <c r="Z377" s="3"/>
      <c r="AA377" s="3"/>
      <c r="AB377" s="7" t="s">
        <v>1370</v>
      </c>
      <c r="AC377" s="3" t="s">
        <v>92</v>
      </c>
      <c r="AD377" s="3" t="s">
        <v>93</v>
      </c>
      <c r="AE377" s="3" t="s">
        <v>94</v>
      </c>
      <c r="AF377" s="3" t="s">
        <v>95</v>
      </c>
      <c r="AG377" s="4"/>
      <c r="AH377" s="3"/>
      <c r="AI377" s="4"/>
      <c r="AJ3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 s="8">
        <f>IF(#REF!=MAX(#REF!),"New","Old")</f>
      </c>
      <c r="AL377" s="3"/>
      <c r="AM377" s="9">
        <f>IF(OR(#REF!="",#REF!=0),"",IF(#REF!&lt;12000,"&lt;12k",IF(AND(#REF!&gt;=12000,#REF!&lt;24000),"12k to 24k",IF(AND(#REF!&gt;=24000,#REF!&lt;=36000),"24k to 36k",IF(#REF!&gt;36000,"&gt;36k","")))))</f>
      </c>
    </row>
    <row x14ac:dyDescent="0.25" r="378" customHeight="1" ht="18.75">
      <c r="A378" s="1">
        <v>1666011</v>
      </c>
      <c r="B378" s="2">
        <v>11326641</v>
      </c>
      <c r="C378" s="3" t="s">
        <v>0</v>
      </c>
      <c r="D378" s="3" t="s">
        <v>1</v>
      </c>
      <c r="E378" s="2">
        <v>2014</v>
      </c>
      <c r="F378" s="4">
        <v>43836</v>
      </c>
      <c r="G378" s="3" t="s">
        <v>2</v>
      </c>
      <c r="H378" s="4">
        <v>43981</v>
      </c>
      <c r="I378" s="4">
        <f>_xlfn.XLOOKUP(#REF!,[1]!Backup_F8_Previous_Wave[ODINO],[1]!Backup_F8_Previous_Wave[Production Date],"")</f>
      </c>
      <c r="J378" s="10">
        <f>_xlfn.XLOOKUP(#REF!,[1]!Backup_F8_Previous_Wave[ODINO],[1]!Backup_F8_Previous_Wave[Wave Date],"")</f>
      </c>
      <c r="K378" s="6">
        <f>_xlfn.XLOOKUP(#REF!,[1]!Backup_F8_Previous_Wave[ODINO],[1]!Backup_F8_Previous_Wave[Full VIN],"")</f>
      </c>
      <c r="L378" s="3" t="s">
        <v>1371</v>
      </c>
      <c r="M378" s="3" t="s">
        <v>4</v>
      </c>
      <c r="N378" s="3" t="s">
        <v>1372</v>
      </c>
      <c r="O378" s="3" t="s">
        <v>6</v>
      </c>
      <c r="P378" s="6">
        <f>_xlfn.XLOOKUP(#REF!,[1]!Table2[BINNING],[1]!Table2[VFG],"")</f>
      </c>
      <c r="Q378" s="6">
        <f>IF(ISNUMBER(FIND("|",#REF!,1)),LEFT(#REF!,FIND("|",#REF!,1)-2),#REF!)</f>
      </c>
      <c r="R378" s="6">
        <f>IF(ISNUMBER(FIND("|",#REF!,1)),RIGHT(#REF!,LEN(#REF!)-FIND("|",#REF!,1)-1),"")</f>
      </c>
      <c r="S378" s="3" t="s">
        <v>7</v>
      </c>
      <c r="T378" s="3" t="s">
        <v>7</v>
      </c>
      <c r="U378" s="2">
        <v>0</v>
      </c>
      <c r="V378" s="2">
        <v>0</v>
      </c>
      <c r="W378" s="2">
        <v>120000</v>
      </c>
      <c r="X378" s="3" t="s">
        <v>100</v>
      </c>
      <c r="Y378" s="2">
        <v>5</v>
      </c>
      <c r="Z378" s="3"/>
      <c r="AA378" s="3"/>
      <c r="AB378" s="7" t="s">
        <v>1373</v>
      </c>
      <c r="AC378" s="3" t="s">
        <v>10</v>
      </c>
      <c r="AD378" s="3" t="s">
        <v>11</v>
      </c>
      <c r="AE378" s="3" t="s">
        <v>26</v>
      </c>
      <c r="AF378" s="3" t="s">
        <v>27</v>
      </c>
      <c r="AG378" s="4"/>
      <c r="AH378" s="3"/>
      <c r="AI378" s="4"/>
      <c r="AJ3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 s="8">
        <f>IF(#REF!=MAX(#REF!),"New","Old")</f>
      </c>
      <c r="AL378" s="3"/>
      <c r="AM378" s="9">
        <f>IF(OR(#REF!="",#REF!=0),"",IF(#REF!&lt;12000,"&lt;12k",IF(AND(#REF!&gt;=12000,#REF!&lt;24000),"12k to 24k",IF(AND(#REF!&gt;=24000,#REF!&lt;=36000),"24k to 36k",IF(#REF!&gt;36000,"&gt;36k","")))))</f>
      </c>
    </row>
    <row x14ac:dyDescent="0.25" r="379" customHeight="1" ht="18.75">
      <c r="A379" s="1">
        <v>1666160</v>
      </c>
      <c r="B379" s="2">
        <v>11326756</v>
      </c>
      <c r="C379" s="3" t="s">
        <v>0</v>
      </c>
      <c r="D379" s="3" t="s">
        <v>187</v>
      </c>
      <c r="E379" s="2">
        <v>2020</v>
      </c>
      <c r="F379" s="4">
        <v>43868</v>
      </c>
      <c r="G379" s="3" t="s">
        <v>2</v>
      </c>
      <c r="H379" s="4">
        <v>43983</v>
      </c>
      <c r="I379" s="4">
        <f>_xlfn.XLOOKUP(#REF!,[1]!Backup_F8_Previous_Wave[ODINO],[1]!Backup_F8_Previous_Wave[Production Date],"")</f>
      </c>
      <c r="J379" s="10">
        <f>_xlfn.XLOOKUP(#REF!,[1]!Backup_F8_Previous_Wave[ODINO],[1]!Backup_F8_Previous_Wave[Wave Date],"")</f>
      </c>
      <c r="K379" s="6">
        <f>_xlfn.XLOOKUP(#REF!,[1]!Backup_F8_Previous_Wave[ODINO],[1]!Backup_F8_Previous_Wave[Full VIN],"")</f>
      </c>
      <c r="L379" s="3" t="s">
        <v>1374</v>
      </c>
      <c r="M379" s="3" t="s">
        <v>4</v>
      </c>
      <c r="N379" s="3" t="s">
        <v>1375</v>
      </c>
      <c r="O379" s="3" t="s">
        <v>124</v>
      </c>
      <c r="P379" s="6">
        <f>_xlfn.XLOOKUP(#REF!,[1]!Table2[BINNING],[1]!Table2[VFG],"")</f>
      </c>
      <c r="Q379" s="6">
        <f>IF(ISNUMBER(FIND("|",#REF!,1)),LEFT(#REF!,FIND("|",#REF!,1)-2),#REF!)</f>
      </c>
      <c r="R379" s="6">
        <f>IF(ISNUMBER(FIND("|",#REF!,1)),RIGHT(#REF!,LEN(#REF!)-FIND("|",#REF!,1)-1),"")</f>
      </c>
      <c r="S379" s="3" t="s">
        <v>7</v>
      </c>
      <c r="T379" s="3" t="s">
        <v>7</v>
      </c>
      <c r="U379" s="2">
        <v>0</v>
      </c>
      <c r="V379" s="2">
        <v>0</v>
      </c>
      <c r="W379" s="2">
        <v>1500</v>
      </c>
      <c r="X379" s="3" t="s">
        <v>63</v>
      </c>
      <c r="Y379" s="2"/>
      <c r="Z379" s="3"/>
      <c r="AA379" s="3"/>
      <c r="AB379" s="7" t="s">
        <v>1376</v>
      </c>
      <c r="AC379" s="3" t="s">
        <v>191</v>
      </c>
      <c r="AD379" s="3" t="s">
        <v>192</v>
      </c>
      <c r="AE379" s="3" t="s">
        <v>193</v>
      </c>
      <c r="AF379" s="3" t="s">
        <v>141</v>
      </c>
      <c r="AG379" s="4"/>
      <c r="AH379" s="3"/>
      <c r="AI379" s="4"/>
      <c r="AJ3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 s="8">
        <f>IF(#REF!=MAX(#REF!),"New","Old")</f>
      </c>
      <c r="AL379" s="3"/>
      <c r="AM379" s="9">
        <f>IF(OR(#REF!="",#REF!=0),"",IF(#REF!&lt;12000,"&lt;12k",IF(AND(#REF!&gt;=12000,#REF!&lt;24000),"12k to 24k",IF(AND(#REF!&gt;=24000,#REF!&lt;=36000),"24k to 36k",IF(#REF!&gt;36000,"&gt;36k","")))))</f>
      </c>
    </row>
    <row x14ac:dyDescent="0.25" r="380" customHeight="1" ht="18.75">
      <c r="A380" s="1">
        <v>1666241</v>
      </c>
      <c r="B380" s="2">
        <v>11326812</v>
      </c>
      <c r="C380" s="3" t="s">
        <v>0</v>
      </c>
      <c r="D380" s="3" t="s">
        <v>448</v>
      </c>
      <c r="E380" s="2">
        <v>2013</v>
      </c>
      <c r="F380" s="4">
        <v>42287</v>
      </c>
      <c r="G380" s="3" t="s">
        <v>14</v>
      </c>
      <c r="H380" s="4">
        <v>43983</v>
      </c>
      <c r="I380" s="4">
        <f>_xlfn.XLOOKUP(#REF!,[1]!Backup_F8_Previous_Wave[ODINO],[1]!Backup_F8_Previous_Wave[Production Date],"")</f>
      </c>
      <c r="J380" s="10">
        <f>_xlfn.XLOOKUP(#REF!,[1]!Backup_F8_Previous_Wave[ODINO],[1]!Backup_F8_Previous_Wave[Wave Date],"")</f>
      </c>
      <c r="K380" s="6">
        <f>_xlfn.XLOOKUP(#REF!,[1]!Backup_F8_Previous_Wave[ODINO],[1]!Backup_F8_Previous_Wave[Full VIN],"")</f>
      </c>
      <c r="L380" s="3" t="s">
        <v>1377</v>
      </c>
      <c r="M380" s="3" t="s">
        <v>4</v>
      </c>
      <c r="N380" s="3" t="s">
        <v>1378</v>
      </c>
      <c r="O380" s="3" t="s">
        <v>31</v>
      </c>
      <c r="P380" s="6">
        <f>_xlfn.XLOOKUP(#REF!,[1]!Table2[BINNING],[1]!Table2[VFG],"")</f>
      </c>
      <c r="Q380" s="6">
        <f>IF(ISNUMBER(FIND("|",#REF!,1)),LEFT(#REF!,FIND("|",#REF!,1)-2),#REF!)</f>
      </c>
      <c r="R380" s="6">
        <f>IF(ISNUMBER(FIND("|",#REF!,1)),RIGHT(#REF!,LEN(#REF!)-FIND("|",#REF!,1)-1),"")</f>
      </c>
      <c r="S380" s="3" t="s">
        <v>7</v>
      </c>
      <c r="T380" s="3" t="s">
        <v>7</v>
      </c>
      <c r="U380" s="2">
        <v>0</v>
      </c>
      <c r="V380" s="2">
        <v>0</v>
      </c>
      <c r="W380" s="2">
        <v>100000</v>
      </c>
      <c r="X380" s="3" t="s">
        <v>253</v>
      </c>
      <c r="Y380" s="2"/>
      <c r="Z380" s="3"/>
      <c r="AA380" s="3"/>
      <c r="AB380" s="7" t="s">
        <v>1379</v>
      </c>
      <c r="AC380" s="3" t="s">
        <v>452</v>
      </c>
      <c r="AD380" s="3" t="s">
        <v>453</v>
      </c>
      <c r="AE380" s="3" t="s">
        <v>454</v>
      </c>
      <c r="AF380" s="3" t="s">
        <v>45</v>
      </c>
      <c r="AG380" s="4"/>
      <c r="AH380" s="3"/>
      <c r="AI380" s="4"/>
      <c r="AJ3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 s="8">
        <f>IF(#REF!=MAX(#REF!),"New","Old")</f>
      </c>
      <c r="AL380" s="3"/>
      <c r="AM380" s="9">
        <f>IF(OR(#REF!="",#REF!=0),"",IF(#REF!&lt;12000,"&lt;12k",IF(AND(#REF!&gt;=12000,#REF!&lt;24000),"12k to 24k",IF(AND(#REF!&gt;=24000,#REF!&lt;=36000),"24k to 36k",IF(#REF!&gt;36000,"&gt;36k","")))))</f>
      </c>
    </row>
    <row x14ac:dyDescent="0.25" r="381" customHeight="1" ht="18.75">
      <c r="A381" s="1">
        <v>1666375</v>
      </c>
      <c r="B381" s="2">
        <v>11326938</v>
      </c>
      <c r="C381" s="3" t="s">
        <v>0</v>
      </c>
      <c r="D381" s="3" t="s">
        <v>485</v>
      </c>
      <c r="E381" s="2">
        <v>2019</v>
      </c>
      <c r="F381" s="4">
        <v>43984</v>
      </c>
      <c r="G381" s="3" t="s">
        <v>108</v>
      </c>
      <c r="H381" s="4">
        <v>43984</v>
      </c>
      <c r="I381" s="4">
        <f>_xlfn.XLOOKUP(#REF!,[1]!Backup_F8_Previous_Wave[ODINO],[1]!Backup_F8_Previous_Wave[Production Date],"")</f>
      </c>
      <c r="J381" s="10">
        <f>_xlfn.XLOOKUP(#REF!,[1]!Backup_F8_Previous_Wave[ODINO],[1]!Backup_F8_Previous_Wave[Wave Date],"")</f>
      </c>
      <c r="K381" s="6">
        <f>_xlfn.XLOOKUP(#REF!,[1]!Backup_F8_Previous_Wave[ODINO],[1]!Backup_F8_Previous_Wave[Full VIN],"")</f>
      </c>
      <c r="L381" s="3" t="s">
        <v>1380</v>
      </c>
      <c r="M381" s="3" t="s">
        <v>4</v>
      </c>
      <c r="N381" s="3" t="s">
        <v>1381</v>
      </c>
      <c r="O381" s="3" t="s">
        <v>1382</v>
      </c>
      <c r="P381" s="6">
        <f>_xlfn.XLOOKUP(#REF!,[1]!Table2[BINNING],[1]!Table2[VFG],"")</f>
      </c>
      <c r="Q381" s="6">
        <f>IF(ISNUMBER(FIND("|",#REF!,1)),LEFT(#REF!,FIND("|",#REF!,1)-2),#REF!)</f>
      </c>
      <c r="R381" s="6">
        <f>IF(ISNUMBER(FIND("|",#REF!,1)),RIGHT(#REF!,LEN(#REF!)-FIND("|",#REF!,1)-1),"")</f>
      </c>
      <c r="S381" s="3" t="s">
        <v>7</v>
      </c>
      <c r="T381" s="3" t="s">
        <v>7</v>
      </c>
      <c r="U381" s="2">
        <v>0</v>
      </c>
      <c r="V381" s="2">
        <v>0</v>
      </c>
      <c r="W381" s="2"/>
      <c r="X381" s="3" t="s">
        <v>24</v>
      </c>
      <c r="Y381" s="2"/>
      <c r="Z381" s="3"/>
      <c r="AA381" s="3"/>
      <c r="AB381" s="7" t="s">
        <v>1383</v>
      </c>
      <c r="AC381" s="3" t="s">
        <v>489</v>
      </c>
      <c r="AD381" s="3" t="s">
        <v>490</v>
      </c>
      <c r="AE381" s="3" t="s">
        <v>491</v>
      </c>
      <c r="AF381" s="3" t="s">
        <v>211</v>
      </c>
      <c r="AG381" s="4"/>
      <c r="AH381" s="3"/>
      <c r="AI381" s="4"/>
      <c r="AJ3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 s="8">
        <f>IF(#REF!=MAX(#REF!),"New","Old")</f>
      </c>
      <c r="AL381" s="3"/>
      <c r="AM381" s="9">
        <f>IF(OR(#REF!="",#REF!=0),"",IF(#REF!&lt;12000,"&lt;12k",IF(AND(#REF!&gt;=12000,#REF!&lt;24000),"12k to 24k",IF(AND(#REF!&gt;=24000,#REF!&lt;=36000),"24k to 36k",IF(#REF!&gt;36000,"&gt;36k","")))))</f>
      </c>
    </row>
    <row x14ac:dyDescent="0.25" r="382" customHeight="1" ht="18.75">
      <c r="A382" s="1">
        <v>1666402</v>
      </c>
      <c r="B382" s="2">
        <v>11326957</v>
      </c>
      <c r="C382" s="3" t="s">
        <v>0</v>
      </c>
      <c r="D382" s="3" t="s">
        <v>59</v>
      </c>
      <c r="E382" s="2">
        <v>2016</v>
      </c>
      <c r="F382" s="4">
        <v>43966</v>
      </c>
      <c r="G382" s="3" t="s">
        <v>108</v>
      </c>
      <c r="H382" s="4">
        <v>43984</v>
      </c>
      <c r="I382" s="4">
        <f>_xlfn.XLOOKUP(#REF!,[1]!Backup_F8_Previous_Wave[ODINO],[1]!Backup_F8_Previous_Wave[Production Date],"")</f>
      </c>
      <c r="J382" s="10">
        <f>_xlfn.XLOOKUP(#REF!,[1]!Backup_F8_Previous_Wave[ODINO],[1]!Backup_F8_Previous_Wave[Wave Date],"")</f>
      </c>
      <c r="K382" s="6">
        <f>_xlfn.XLOOKUP(#REF!,[1]!Backup_F8_Previous_Wave[ODINO],[1]!Backup_F8_Previous_Wave[Full VIN],"")</f>
      </c>
      <c r="L382" s="3" t="s">
        <v>1384</v>
      </c>
      <c r="M382" s="3" t="s">
        <v>4</v>
      </c>
      <c r="N382" s="3" t="s">
        <v>1385</v>
      </c>
      <c r="O382" s="3" t="s">
        <v>390</v>
      </c>
      <c r="P382" s="6">
        <f>_xlfn.XLOOKUP(#REF!,[1]!Table2[BINNING],[1]!Table2[VFG],"")</f>
      </c>
      <c r="Q382" s="6">
        <f>IF(ISNUMBER(FIND("|",#REF!,1)),LEFT(#REF!,FIND("|",#REF!,1)-2),#REF!)</f>
      </c>
      <c r="R382" s="6">
        <f>IF(ISNUMBER(FIND("|",#REF!,1)),RIGHT(#REF!,LEN(#REF!)-FIND("|",#REF!,1)-1),"")</f>
      </c>
      <c r="S382" s="3" t="s">
        <v>7</v>
      </c>
      <c r="T382" s="3" t="s">
        <v>7</v>
      </c>
      <c r="U382" s="2">
        <v>0</v>
      </c>
      <c r="V382" s="2">
        <v>0</v>
      </c>
      <c r="W382" s="2">
        <v>54000</v>
      </c>
      <c r="X382" s="3" t="s">
        <v>100</v>
      </c>
      <c r="Y382" s="2">
        <v>25</v>
      </c>
      <c r="Z382" s="3"/>
      <c r="AA382" s="3"/>
      <c r="AB382" s="7" t="s">
        <v>1386</v>
      </c>
      <c r="AC382" s="3" t="s">
        <v>65</v>
      </c>
      <c r="AD382" s="3" t="s">
        <v>66</v>
      </c>
      <c r="AE382" s="3" t="s">
        <v>67</v>
      </c>
      <c r="AF382" s="3" t="s">
        <v>68</v>
      </c>
      <c r="AG382" s="4"/>
      <c r="AH382" s="3"/>
      <c r="AI382" s="4"/>
      <c r="AJ3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 s="8">
        <f>IF(#REF!=MAX(#REF!),"New","Old")</f>
      </c>
      <c r="AL382" s="3"/>
      <c r="AM382" s="9">
        <f>IF(OR(#REF!="",#REF!=0),"",IF(#REF!&lt;12000,"&lt;12k",IF(AND(#REF!&gt;=12000,#REF!&lt;24000),"12k to 24k",IF(AND(#REF!&gt;=24000,#REF!&lt;=36000),"24k to 36k",IF(#REF!&gt;36000,"&gt;36k","")))))</f>
      </c>
    </row>
    <row x14ac:dyDescent="0.25" r="383" customHeight="1" ht="18.75">
      <c r="A383" s="1">
        <v>1666551</v>
      </c>
      <c r="B383" s="2">
        <v>11327052</v>
      </c>
      <c r="C383" s="3" t="s">
        <v>0</v>
      </c>
      <c r="D383" s="3" t="s">
        <v>1387</v>
      </c>
      <c r="E383" s="2">
        <v>2018</v>
      </c>
      <c r="F383" s="4">
        <v>43984</v>
      </c>
      <c r="G383" s="3" t="s">
        <v>108</v>
      </c>
      <c r="H383" s="4">
        <v>43985</v>
      </c>
      <c r="I383" s="4"/>
      <c r="J383" s="10">
        <f>_xlfn.XLOOKUP(#REF!,[1]!Backup_F8_Previous_Wave[ODINO],[1]!Backup_F8_Previous_Wave[Wave Date],"")</f>
      </c>
      <c r="K383" s="3"/>
      <c r="L383" s="3" t="s">
        <v>1388</v>
      </c>
      <c r="M383" s="3" t="s">
        <v>4</v>
      </c>
      <c r="N383" s="3" t="s">
        <v>1389</v>
      </c>
      <c r="O383" s="3" t="s">
        <v>62</v>
      </c>
      <c r="P383" s="6">
        <f>_xlfn.XLOOKUP(#REF!,[1]!Table2[BINNING],[1]!Table2[VFG],"")</f>
      </c>
      <c r="Q383" s="6">
        <f>IF(ISNUMBER(FIND("|",#REF!,1)),LEFT(#REF!,FIND("|",#REF!,1)-2),#REF!)</f>
      </c>
      <c r="R383" s="6">
        <f>IF(ISNUMBER(FIND("|",#REF!,1)),RIGHT(#REF!,LEN(#REF!)-FIND("|",#REF!,1)-1),"")</f>
      </c>
      <c r="S383" s="3" t="s">
        <v>7</v>
      </c>
      <c r="T383" s="3" t="s">
        <v>7</v>
      </c>
      <c r="U383" s="2">
        <v>0</v>
      </c>
      <c r="V383" s="2">
        <v>0</v>
      </c>
      <c r="W383" s="2">
        <v>12424</v>
      </c>
      <c r="X383" s="3" t="s">
        <v>32</v>
      </c>
      <c r="Y383" s="2">
        <v>0</v>
      </c>
      <c r="Z383" s="3"/>
      <c r="AA383" s="3"/>
      <c r="AB383" s="7" t="s">
        <v>1390</v>
      </c>
      <c r="AC383" s="3" t="s">
        <v>44</v>
      </c>
      <c r="AD383" s="3" t="s">
        <v>44</v>
      </c>
      <c r="AE383" s="3" t="s">
        <v>44</v>
      </c>
      <c r="AF383" s="3" t="s">
        <v>1391</v>
      </c>
      <c r="AG383" s="4"/>
      <c r="AH383" s="3"/>
      <c r="AI383" s="4"/>
      <c r="AJ3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 s="8">
        <f>IF(#REF!=MAX(#REF!),"New","Old")</f>
      </c>
      <c r="AL383" s="3"/>
      <c r="AM383" s="9">
        <f>IF(OR(#REF!="",#REF!=0),"",IF(#REF!&lt;12000,"&lt;12k",IF(AND(#REF!&gt;=12000,#REF!&lt;24000),"12k to 24k",IF(AND(#REF!&gt;=24000,#REF!&lt;=36000),"24k to 36k",IF(#REF!&gt;36000,"&gt;36k","")))))</f>
      </c>
    </row>
    <row x14ac:dyDescent="0.25" r="384" customHeight="1" ht="18.75">
      <c r="A384" s="1">
        <v>1666564</v>
      </c>
      <c r="B384" s="2">
        <v>11327061</v>
      </c>
      <c r="C384" s="3" t="s">
        <v>0</v>
      </c>
      <c r="D384" s="3" t="s">
        <v>38</v>
      </c>
      <c r="E384" s="2">
        <v>2012</v>
      </c>
      <c r="F384" s="4">
        <v>43891</v>
      </c>
      <c r="G384" s="3" t="s">
        <v>2</v>
      </c>
      <c r="H384" s="4">
        <v>43985</v>
      </c>
      <c r="I384" s="4">
        <f>_xlfn.XLOOKUP(#REF!,[1]!Backup_F8_Previous_Wave[ODINO],[1]!Backup_F8_Previous_Wave[Production Date],"")</f>
      </c>
      <c r="J384" s="10">
        <f>_xlfn.XLOOKUP(#REF!,[1]!Backup_F8_Previous_Wave[ODINO],[1]!Backup_F8_Previous_Wave[Wave Date],"")</f>
      </c>
      <c r="K384" s="6">
        <f>_xlfn.XLOOKUP(#REF!,[1]!Backup_F8_Previous_Wave[ODINO],[1]!Backup_F8_Previous_Wave[Full VIN],"")</f>
      </c>
      <c r="L384" s="3" t="s">
        <v>1392</v>
      </c>
      <c r="M384" s="3" t="s">
        <v>4</v>
      </c>
      <c r="N384" s="3" t="s">
        <v>1393</v>
      </c>
      <c r="O384" s="3" t="s">
        <v>144</v>
      </c>
      <c r="P384" s="6">
        <f>_xlfn.XLOOKUP(#REF!,[1]!Table2[BINNING],[1]!Table2[VFG],"")</f>
      </c>
      <c r="Q384" s="6">
        <f>IF(ISNUMBER(FIND("|",#REF!,1)),LEFT(#REF!,FIND("|",#REF!,1)-2),#REF!)</f>
      </c>
      <c r="R384" s="6">
        <f>IF(ISNUMBER(FIND("|",#REF!,1)),RIGHT(#REF!,LEN(#REF!)-FIND("|",#REF!,1)-1),"")</f>
      </c>
      <c r="S384" s="3" t="s">
        <v>7</v>
      </c>
      <c r="T384" s="3" t="s">
        <v>7</v>
      </c>
      <c r="U384" s="2">
        <v>0</v>
      </c>
      <c r="V384" s="2">
        <v>0</v>
      </c>
      <c r="W384" s="2">
        <v>145000</v>
      </c>
      <c r="X384" s="3" t="s">
        <v>106</v>
      </c>
      <c r="Y384" s="2"/>
      <c r="Z384" s="3"/>
      <c r="AA384" s="3"/>
      <c r="AB384" s="7" t="s">
        <v>1394</v>
      </c>
      <c r="AC384" s="3" t="s">
        <v>146</v>
      </c>
      <c r="AD384" s="3" t="s">
        <v>147</v>
      </c>
      <c r="AE384" s="3" t="s">
        <v>148</v>
      </c>
      <c r="AF384" s="3" t="s">
        <v>45</v>
      </c>
      <c r="AG384" s="4"/>
      <c r="AH384" s="3"/>
      <c r="AI384" s="4"/>
      <c r="AJ3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 s="8">
        <f>IF(#REF!=MAX(#REF!),"New","Old")</f>
      </c>
      <c r="AL384" s="3"/>
      <c r="AM384" s="9">
        <f>IF(OR(#REF!="",#REF!=0),"",IF(#REF!&lt;12000,"&lt;12k",IF(AND(#REF!&gt;=12000,#REF!&lt;24000),"12k to 24k",IF(AND(#REF!&gt;=24000,#REF!&lt;=36000),"24k to 36k",IF(#REF!&gt;36000,"&gt;36k","")))))</f>
      </c>
    </row>
    <row x14ac:dyDescent="0.25" r="385" customHeight="1" ht="18.75">
      <c r="A385" s="1">
        <v>1666584</v>
      </c>
      <c r="B385" s="2">
        <v>11327077</v>
      </c>
      <c r="C385" s="3" t="s">
        <v>0</v>
      </c>
      <c r="D385" s="3" t="s">
        <v>69</v>
      </c>
      <c r="E385" s="2">
        <v>2013</v>
      </c>
      <c r="F385" s="4">
        <v>43617</v>
      </c>
      <c r="G385" s="3" t="s">
        <v>108</v>
      </c>
      <c r="H385" s="4">
        <v>43985</v>
      </c>
      <c r="I385" s="4">
        <f>_xlfn.XLOOKUP(#REF!,[1]!Backup_F8_Previous_Wave[ODINO],[1]!Backup_F8_Previous_Wave[Production Date],"")</f>
      </c>
      <c r="J385" s="10">
        <f>_xlfn.XLOOKUP(#REF!,[1]!Backup_F8_Previous_Wave[ODINO],[1]!Backup_F8_Previous_Wave[Wave Date],"")</f>
      </c>
      <c r="K385" s="6">
        <f>_xlfn.XLOOKUP(#REF!,[1]!Backup_F8_Previous_Wave[ODINO],[1]!Backup_F8_Previous_Wave[Full VIN],"")</f>
      </c>
      <c r="L385" s="3" t="s">
        <v>1395</v>
      </c>
      <c r="M385" s="3" t="s">
        <v>4</v>
      </c>
      <c r="N385" s="3" t="s">
        <v>1396</v>
      </c>
      <c r="O385" s="3" t="s">
        <v>31</v>
      </c>
      <c r="P385" s="6">
        <f>_xlfn.XLOOKUP(#REF!,[1]!Table2[BINNING],[1]!Table2[VFG],"")</f>
      </c>
      <c r="Q385" s="6">
        <f>IF(ISNUMBER(FIND("|",#REF!,1)),LEFT(#REF!,FIND("|",#REF!,1)-2),#REF!)</f>
      </c>
      <c r="R385" s="6">
        <f>IF(ISNUMBER(FIND("|",#REF!,1)),RIGHT(#REF!,LEN(#REF!)-FIND("|",#REF!,1)-1),"")</f>
      </c>
      <c r="S385" s="3" t="s">
        <v>7</v>
      </c>
      <c r="T385" s="3" t="s">
        <v>7</v>
      </c>
      <c r="U385" s="2">
        <v>0</v>
      </c>
      <c r="V385" s="2">
        <v>0</v>
      </c>
      <c r="W385" s="2">
        <v>75000</v>
      </c>
      <c r="X385" s="3" t="s">
        <v>317</v>
      </c>
      <c r="Y385" s="2">
        <v>65</v>
      </c>
      <c r="Z385" s="3"/>
      <c r="AA385" s="3"/>
      <c r="AB385" s="7" t="s">
        <v>1397</v>
      </c>
      <c r="AC385" s="3" t="s">
        <v>74</v>
      </c>
      <c r="AD385" s="3" t="s">
        <v>75</v>
      </c>
      <c r="AE385" s="3" t="s">
        <v>76</v>
      </c>
      <c r="AF385" s="3" t="s">
        <v>77</v>
      </c>
      <c r="AG385" s="4"/>
      <c r="AH385" s="3"/>
      <c r="AI385" s="4"/>
      <c r="AJ3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 s="8">
        <f>IF(#REF!=MAX(#REF!),"New","Old")</f>
      </c>
      <c r="AL385" s="3"/>
      <c r="AM385" s="9">
        <f>IF(OR(#REF!="",#REF!=0),"",IF(#REF!&lt;12000,"&lt;12k",IF(AND(#REF!&gt;=12000,#REF!&lt;24000),"12k to 24k",IF(AND(#REF!&gt;=24000,#REF!&lt;=36000),"24k to 36k",IF(#REF!&gt;36000,"&gt;36k","")))))</f>
      </c>
    </row>
    <row x14ac:dyDescent="0.25" r="386" customHeight="1" ht="18.75">
      <c r="A386" s="1">
        <v>1666619</v>
      </c>
      <c r="B386" s="2">
        <v>11327096</v>
      </c>
      <c r="C386" s="3" t="s">
        <v>0</v>
      </c>
      <c r="D386" s="3" t="s">
        <v>1</v>
      </c>
      <c r="E386" s="2">
        <v>2018</v>
      </c>
      <c r="F386" s="4">
        <v>43975</v>
      </c>
      <c r="G386" s="3" t="s">
        <v>108</v>
      </c>
      <c r="H386" s="4">
        <v>43985</v>
      </c>
      <c r="I386" s="4">
        <f>_xlfn.XLOOKUP(#REF!,[1]!Backup_F8_Previous_Wave[ODINO],[1]!Backup_F8_Previous_Wave[Production Date],"")</f>
      </c>
      <c r="J386" s="10">
        <f>_xlfn.XLOOKUP(#REF!,[1]!Backup_F8_Previous_Wave[ODINO],[1]!Backup_F8_Previous_Wave[Wave Date],"")</f>
      </c>
      <c r="K386" s="6">
        <f>_xlfn.XLOOKUP(#REF!,[1]!Backup_F8_Previous_Wave[ODINO],[1]!Backup_F8_Previous_Wave[Full VIN],"")</f>
      </c>
      <c r="L386" s="3" t="s">
        <v>1398</v>
      </c>
      <c r="M386" s="3" t="s">
        <v>4</v>
      </c>
      <c r="N386" s="3" t="s">
        <v>1399</v>
      </c>
      <c r="O386" s="3" t="s">
        <v>151</v>
      </c>
      <c r="P386" s="6">
        <f>_xlfn.XLOOKUP(#REF!,[1]!Table2[BINNING],[1]!Table2[VFG],"")</f>
      </c>
      <c r="Q386" s="6">
        <f>IF(ISNUMBER(FIND("|",#REF!,1)),LEFT(#REF!,FIND("|",#REF!,1)-2),#REF!)</f>
      </c>
      <c r="R386" s="6">
        <f>IF(ISNUMBER(FIND("|",#REF!,1)),RIGHT(#REF!,LEN(#REF!)-FIND("|",#REF!,1)-1),"")</f>
      </c>
      <c r="S386" s="3" t="s">
        <v>7</v>
      </c>
      <c r="T386" s="3" t="s">
        <v>7</v>
      </c>
      <c r="U386" s="2">
        <v>0</v>
      </c>
      <c r="V386" s="2">
        <v>0</v>
      </c>
      <c r="W386" s="2">
        <v>13500</v>
      </c>
      <c r="X386" s="3" t="s">
        <v>106</v>
      </c>
      <c r="Y386" s="2">
        <v>0</v>
      </c>
      <c r="Z386" s="3"/>
      <c r="AA386" s="3"/>
      <c r="AB386" s="7" t="s">
        <v>1400</v>
      </c>
      <c r="AC386" s="3" t="s">
        <v>20</v>
      </c>
      <c r="AD386" s="3" t="s">
        <v>11</v>
      </c>
      <c r="AE386" s="3" t="s">
        <v>135</v>
      </c>
      <c r="AF386" s="3" t="s">
        <v>27</v>
      </c>
      <c r="AG386" s="4"/>
      <c r="AH386" s="3"/>
      <c r="AI386" s="4"/>
      <c r="AJ3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 s="8">
        <f>IF(#REF!=MAX(#REF!),"New","Old")</f>
      </c>
      <c r="AL386" s="3"/>
      <c r="AM386" s="9">
        <f>IF(OR(#REF!="",#REF!=0),"",IF(#REF!&lt;12000,"&lt;12k",IF(AND(#REF!&gt;=12000,#REF!&lt;24000),"12k to 24k",IF(AND(#REF!&gt;=24000,#REF!&lt;=36000),"24k to 36k",IF(#REF!&gt;36000,"&gt;36k","")))))</f>
      </c>
    </row>
    <row x14ac:dyDescent="0.25" r="387" customHeight="1" ht="18.75">
      <c r="A387" s="1">
        <v>1667007</v>
      </c>
      <c r="B387" s="2">
        <v>11327360</v>
      </c>
      <c r="C387" s="3" t="s">
        <v>0</v>
      </c>
      <c r="D387" s="3" t="s">
        <v>38</v>
      </c>
      <c r="E387" s="2">
        <v>2012</v>
      </c>
      <c r="F387" s="4">
        <v>43739</v>
      </c>
      <c r="G387" s="3" t="s">
        <v>14</v>
      </c>
      <c r="H387" s="4">
        <v>43987</v>
      </c>
      <c r="I387" s="4">
        <f>_xlfn.XLOOKUP(#REF!,[1]!Backup_F8_Previous_Wave[ODINO],[1]!Backup_F8_Previous_Wave[Production Date],"")</f>
      </c>
      <c r="J387" s="10">
        <f>_xlfn.XLOOKUP(#REF!,[1]!Backup_F8_Previous_Wave[ODINO],[1]!Backup_F8_Previous_Wave[Wave Date],"")</f>
      </c>
      <c r="K387" s="6">
        <f>_xlfn.XLOOKUP(#REF!,[1]!Backup_F8_Previous_Wave[ODINO],[1]!Backup_F8_Previous_Wave[Full VIN],"")</f>
      </c>
      <c r="L387" s="3" t="s">
        <v>1401</v>
      </c>
      <c r="M387" s="3" t="s">
        <v>4</v>
      </c>
      <c r="N387" s="3" t="s">
        <v>1402</v>
      </c>
      <c r="O387" s="3" t="s">
        <v>31</v>
      </c>
      <c r="P387" s="6">
        <f>_xlfn.XLOOKUP(#REF!,[1]!Table2[BINNING],[1]!Table2[VFG],"")</f>
      </c>
      <c r="Q387" s="6">
        <f>IF(ISNUMBER(FIND("|",#REF!,1)),LEFT(#REF!,FIND("|",#REF!,1)-2),#REF!)</f>
      </c>
      <c r="R387" s="6">
        <f>IF(ISNUMBER(FIND("|",#REF!,1)),RIGHT(#REF!,LEN(#REF!)-FIND("|",#REF!,1)-1),"")</f>
      </c>
      <c r="S387" s="3" t="s">
        <v>7</v>
      </c>
      <c r="T387" s="3" t="s">
        <v>7</v>
      </c>
      <c r="U387" s="2">
        <v>0</v>
      </c>
      <c r="V387" s="2">
        <v>0</v>
      </c>
      <c r="W387" s="2">
        <v>57000</v>
      </c>
      <c r="X387" s="3" t="s">
        <v>139</v>
      </c>
      <c r="Y387" s="2"/>
      <c r="Z387" s="3"/>
      <c r="AA387" s="3"/>
      <c r="AB387" s="7" t="s">
        <v>1403</v>
      </c>
      <c r="AC387" s="3" t="s">
        <v>146</v>
      </c>
      <c r="AD387" s="3" t="s">
        <v>147</v>
      </c>
      <c r="AE387" s="3" t="s">
        <v>148</v>
      </c>
      <c r="AF387" s="3" t="s">
        <v>45</v>
      </c>
      <c r="AG387" s="4"/>
      <c r="AH387" s="3"/>
      <c r="AI387" s="4"/>
      <c r="AJ3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 s="8">
        <f>IF(#REF!=MAX(#REF!),"New","Old")</f>
      </c>
      <c r="AL387" s="3"/>
      <c r="AM387" s="9">
        <f>IF(OR(#REF!="",#REF!=0),"",IF(#REF!&lt;12000,"&lt;12k",IF(AND(#REF!&gt;=12000,#REF!&lt;24000),"12k to 24k",IF(AND(#REF!&gt;=24000,#REF!&lt;=36000),"24k to 36k",IF(#REF!&gt;36000,"&gt;36k","")))))</f>
      </c>
    </row>
    <row x14ac:dyDescent="0.25" r="388" customHeight="1" ht="18.75">
      <c r="A388" s="1">
        <v>1667010</v>
      </c>
      <c r="B388" s="2">
        <v>11327370</v>
      </c>
      <c r="C388" s="3" t="s">
        <v>0</v>
      </c>
      <c r="D388" s="3" t="s">
        <v>181</v>
      </c>
      <c r="E388" s="2">
        <v>2016</v>
      </c>
      <c r="F388" s="4">
        <v>43884</v>
      </c>
      <c r="G388" s="3" t="s">
        <v>2</v>
      </c>
      <c r="H388" s="4">
        <v>43987</v>
      </c>
      <c r="I388" s="4">
        <f>_xlfn.XLOOKUP(#REF!,[1]!Backup_F8_Previous_Wave[ODINO],[1]!Backup_F8_Previous_Wave[Production Date],"")</f>
      </c>
      <c r="J388" s="10">
        <f>_xlfn.XLOOKUP(#REF!,[1]!Backup_F8_Previous_Wave[ODINO],[1]!Backup_F8_Previous_Wave[Wave Date],"")</f>
      </c>
      <c r="K388" s="6">
        <f>_xlfn.XLOOKUP(#REF!,[1]!Backup_F8_Previous_Wave[ODINO],[1]!Backup_F8_Previous_Wave[Full VIN],"")</f>
      </c>
      <c r="L388" s="3" t="s">
        <v>1404</v>
      </c>
      <c r="M388" s="3" t="s">
        <v>4</v>
      </c>
      <c r="N388" s="3" t="s">
        <v>1405</v>
      </c>
      <c r="O388" s="3" t="s">
        <v>6</v>
      </c>
      <c r="P388" s="6">
        <f>_xlfn.XLOOKUP(#REF!,[1]!Table2[BINNING],[1]!Table2[VFG],"")</f>
      </c>
      <c r="Q388" s="6">
        <f>IF(ISNUMBER(FIND("|",#REF!,1)),LEFT(#REF!,FIND("|",#REF!,1)-2),#REF!)</f>
      </c>
      <c r="R388" s="6">
        <f>IF(ISNUMBER(FIND("|",#REF!,1)),RIGHT(#REF!,LEN(#REF!)-FIND("|",#REF!,1)-1),"")</f>
      </c>
      <c r="S388" s="3" t="s">
        <v>7</v>
      </c>
      <c r="T388" s="3" t="s">
        <v>7</v>
      </c>
      <c r="U388" s="2">
        <v>0</v>
      </c>
      <c r="V388" s="2">
        <v>0</v>
      </c>
      <c r="W388" s="2">
        <v>132000</v>
      </c>
      <c r="X388" s="3" t="s">
        <v>32</v>
      </c>
      <c r="Y388" s="2">
        <v>0</v>
      </c>
      <c r="Z388" s="3"/>
      <c r="AA388" s="3"/>
      <c r="AB388" s="7" t="s">
        <v>1406</v>
      </c>
      <c r="AC388" s="3" t="s">
        <v>297</v>
      </c>
      <c r="AD388" s="3" t="s">
        <v>298</v>
      </c>
      <c r="AE388" s="3" t="s">
        <v>299</v>
      </c>
      <c r="AF388" s="3" t="s">
        <v>198</v>
      </c>
      <c r="AG388" s="4"/>
      <c r="AH388" s="3"/>
      <c r="AI388" s="4"/>
      <c r="AJ3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 s="8">
        <f>IF(#REF!=MAX(#REF!),"New","Old")</f>
      </c>
      <c r="AL388" s="3"/>
      <c r="AM388" s="9">
        <f>IF(OR(#REF!="",#REF!=0),"",IF(#REF!&lt;12000,"&lt;12k",IF(AND(#REF!&gt;=12000,#REF!&lt;24000),"12k to 24k",IF(AND(#REF!&gt;=24000,#REF!&lt;=36000),"24k to 36k",IF(#REF!&gt;36000,"&gt;36k","")))))</f>
      </c>
    </row>
    <row x14ac:dyDescent="0.25" r="389" customHeight="1" ht="18.75">
      <c r="A389" s="1">
        <v>1667014</v>
      </c>
      <c r="B389" s="2">
        <v>11327373</v>
      </c>
      <c r="C389" s="3" t="s">
        <v>0</v>
      </c>
      <c r="D389" s="3" t="s">
        <v>181</v>
      </c>
      <c r="E389" s="2">
        <v>2016</v>
      </c>
      <c r="F389" s="4">
        <v>43432</v>
      </c>
      <c r="G389" s="3" t="s">
        <v>14</v>
      </c>
      <c r="H389" s="4">
        <v>43987</v>
      </c>
      <c r="I389" s="4">
        <f>_xlfn.XLOOKUP(#REF!,[1]!Backup_F8_Previous_Wave[ODINO],[1]!Backup_F8_Previous_Wave[Production Date],"")</f>
      </c>
      <c r="J389" s="10">
        <f>_xlfn.XLOOKUP(#REF!,[1]!Backup_F8_Previous_Wave[ODINO],[1]!Backup_F8_Previous_Wave[Wave Date],"")</f>
      </c>
      <c r="K389" s="6">
        <f>_xlfn.XLOOKUP(#REF!,[1]!Backup_F8_Previous_Wave[ODINO],[1]!Backup_F8_Previous_Wave[Full VIN],"")</f>
      </c>
      <c r="L389" s="3" t="s">
        <v>1407</v>
      </c>
      <c r="M389" s="3" t="s">
        <v>4</v>
      </c>
      <c r="N389" s="3" t="s">
        <v>1408</v>
      </c>
      <c r="O389" s="3" t="s">
        <v>6</v>
      </c>
      <c r="P389" s="6">
        <f>_xlfn.XLOOKUP(#REF!,[1]!Table2[BINNING],[1]!Table2[VFG],"")</f>
      </c>
      <c r="Q389" s="6">
        <f>IF(ISNUMBER(FIND("|",#REF!,1)),LEFT(#REF!,FIND("|",#REF!,1)-2),#REF!)</f>
      </c>
      <c r="R389" s="6">
        <f>IF(ISNUMBER(FIND("|",#REF!,1)),RIGHT(#REF!,LEN(#REF!)-FIND("|",#REF!,1)-1),"")</f>
      </c>
      <c r="S389" s="3" t="s">
        <v>7</v>
      </c>
      <c r="T389" s="3" t="s">
        <v>7</v>
      </c>
      <c r="U389" s="2">
        <v>0</v>
      </c>
      <c r="V389" s="2">
        <v>0</v>
      </c>
      <c r="W389" s="2">
        <v>55000</v>
      </c>
      <c r="X389" s="3" t="s">
        <v>32</v>
      </c>
      <c r="Y389" s="2">
        <v>55</v>
      </c>
      <c r="Z389" s="3"/>
      <c r="AA389" s="3"/>
      <c r="AB389" s="7" t="s">
        <v>1409</v>
      </c>
      <c r="AC389" s="3" t="s">
        <v>297</v>
      </c>
      <c r="AD389" s="3" t="s">
        <v>298</v>
      </c>
      <c r="AE389" s="3" t="s">
        <v>299</v>
      </c>
      <c r="AF389" s="3" t="s">
        <v>198</v>
      </c>
      <c r="AG389" s="4"/>
      <c r="AH389" s="3"/>
      <c r="AI389" s="4"/>
      <c r="AJ3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 s="8">
        <f>IF(#REF!=MAX(#REF!),"New","Old")</f>
      </c>
      <c r="AL389" s="3"/>
      <c r="AM389" s="9">
        <f>IF(OR(#REF!="",#REF!=0),"",IF(#REF!&lt;12000,"&lt;12k",IF(AND(#REF!&gt;=12000,#REF!&lt;24000),"12k to 24k",IF(AND(#REF!&gt;=24000,#REF!&lt;=36000),"24k to 36k",IF(#REF!&gt;36000,"&gt;36k","")))))</f>
      </c>
    </row>
    <row x14ac:dyDescent="0.25" r="390" customHeight="1" ht="18.75">
      <c r="A390" s="1">
        <v>1667276</v>
      </c>
      <c r="B390" s="2">
        <v>11327541</v>
      </c>
      <c r="C390" s="3" t="s">
        <v>0</v>
      </c>
      <c r="D390" s="3" t="s">
        <v>187</v>
      </c>
      <c r="E390" s="2">
        <v>2017</v>
      </c>
      <c r="F390" s="4">
        <v>43987</v>
      </c>
      <c r="G390" s="3" t="s">
        <v>108</v>
      </c>
      <c r="H390" s="4">
        <v>43988</v>
      </c>
      <c r="I390" s="4"/>
      <c r="J390" s="10">
        <f>_xlfn.XLOOKUP(#REF!,[1]!Backup_F8_Previous_Wave[ODINO],[1]!Backup_F8_Previous_Wave[Wave Date],"")</f>
      </c>
      <c r="K390" s="3"/>
      <c r="L390" s="3" t="s">
        <v>1410</v>
      </c>
      <c r="M390" s="3" t="s">
        <v>4</v>
      </c>
      <c r="N390" s="3" t="s">
        <v>1411</v>
      </c>
      <c r="O390" s="3" t="s">
        <v>124</v>
      </c>
      <c r="P390" s="6">
        <f>_xlfn.XLOOKUP(#REF!,[1]!Table2[BINNING],[1]!Table2[VFG],"")</f>
      </c>
      <c r="Q390" s="6">
        <f>IF(ISNUMBER(FIND("|",#REF!,1)),LEFT(#REF!,FIND("|",#REF!,1)-2),#REF!)</f>
      </c>
      <c r="R390" s="6">
        <f>IF(ISNUMBER(FIND("|",#REF!,1)),RIGHT(#REF!,LEN(#REF!)-FIND("|",#REF!,1)-1),"")</f>
      </c>
      <c r="S390" s="3" t="s">
        <v>7</v>
      </c>
      <c r="T390" s="3" t="s">
        <v>7</v>
      </c>
      <c r="U390" s="2">
        <v>0</v>
      </c>
      <c r="V390" s="2">
        <v>0</v>
      </c>
      <c r="W390" s="2">
        <v>79000</v>
      </c>
      <c r="X390" s="3" t="s">
        <v>897</v>
      </c>
      <c r="Y390" s="2">
        <v>40</v>
      </c>
      <c r="Z390" s="3"/>
      <c r="AA390" s="3"/>
      <c r="AB390" s="7" t="s">
        <v>1412</v>
      </c>
      <c r="AC390" s="3" t="s">
        <v>44</v>
      </c>
      <c r="AD390" s="3" t="s">
        <v>44</v>
      </c>
      <c r="AE390" s="3" t="s">
        <v>44</v>
      </c>
      <c r="AF390" s="3" t="s">
        <v>141</v>
      </c>
      <c r="AG390" s="4"/>
      <c r="AH390" s="3"/>
      <c r="AI390" s="4"/>
      <c r="AJ3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 s="8">
        <f>IF(#REF!=MAX(#REF!),"New","Old")</f>
      </c>
      <c r="AL390" s="3"/>
      <c r="AM390" s="9">
        <f>IF(OR(#REF!="",#REF!=0),"",IF(#REF!&lt;12000,"&lt;12k",IF(AND(#REF!&gt;=12000,#REF!&lt;24000),"12k to 24k",IF(AND(#REF!&gt;=24000,#REF!&lt;=36000),"24k to 36k",IF(#REF!&gt;36000,"&gt;36k","")))))</f>
      </c>
    </row>
    <row x14ac:dyDescent="0.25" r="391" customHeight="1" ht="18.75">
      <c r="A391" s="1">
        <v>1667535</v>
      </c>
      <c r="B391" s="2">
        <v>11327729</v>
      </c>
      <c r="C391" s="3" t="s">
        <v>0</v>
      </c>
      <c r="D391" s="3" t="s">
        <v>59</v>
      </c>
      <c r="E391" s="2">
        <v>2013</v>
      </c>
      <c r="F391" s="4">
        <v>43988</v>
      </c>
      <c r="G391" s="3" t="s">
        <v>108</v>
      </c>
      <c r="H391" s="4">
        <v>43990</v>
      </c>
      <c r="I391" s="4">
        <f>_xlfn.XLOOKUP(#REF!,[1]!Backup_F8_Previous_Wave[ODINO],[1]!Backup_F8_Previous_Wave[Production Date],"")</f>
      </c>
      <c r="J391" s="10">
        <f>_xlfn.XLOOKUP(#REF!,[1]!Backup_F8_Previous_Wave[ODINO],[1]!Backup_F8_Previous_Wave[Wave Date],"")</f>
      </c>
      <c r="K391" s="6">
        <f>_xlfn.XLOOKUP(#REF!,[1]!Backup_F8_Previous_Wave[ODINO],[1]!Backup_F8_Previous_Wave[Full VIN],"")</f>
      </c>
      <c r="L391" s="3" t="s">
        <v>1413</v>
      </c>
      <c r="M391" s="3" t="s">
        <v>4</v>
      </c>
      <c r="N391" s="3" t="s">
        <v>1414</v>
      </c>
      <c r="O391" s="3" t="s">
        <v>62</v>
      </c>
      <c r="P391" s="6">
        <f>_xlfn.XLOOKUP(#REF!,[1]!Table2[BINNING],[1]!Table2[VFG],"")</f>
      </c>
      <c r="Q391" s="6">
        <f>IF(ISNUMBER(FIND("|",#REF!,1)),LEFT(#REF!,FIND("|",#REF!,1)-2),#REF!)</f>
      </c>
      <c r="R391" s="6">
        <f>IF(ISNUMBER(FIND("|",#REF!,1)),RIGHT(#REF!,LEN(#REF!)-FIND("|",#REF!,1)-1),"")</f>
      </c>
      <c r="S391" s="3" t="s">
        <v>7</v>
      </c>
      <c r="T391" s="3" t="s">
        <v>7</v>
      </c>
      <c r="U391" s="2">
        <v>0</v>
      </c>
      <c r="V391" s="2">
        <v>0</v>
      </c>
      <c r="W391" s="2">
        <v>82000</v>
      </c>
      <c r="X391" s="3" t="s">
        <v>404</v>
      </c>
      <c r="Y391" s="2"/>
      <c r="Z391" s="3"/>
      <c r="AA391" s="3"/>
      <c r="AB391" s="7" t="s">
        <v>1415</v>
      </c>
      <c r="AC391" s="3" t="s">
        <v>65</v>
      </c>
      <c r="AD391" s="3" t="s">
        <v>66</v>
      </c>
      <c r="AE391" s="3" t="s">
        <v>67</v>
      </c>
      <c r="AF391" s="3" t="s">
        <v>68</v>
      </c>
      <c r="AG391" s="4"/>
      <c r="AH391" s="3"/>
      <c r="AI391" s="4"/>
      <c r="AJ3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 s="8">
        <f>IF(#REF!=MAX(#REF!),"New","Old")</f>
      </c>
      <c r="AL391" s="3"/>
      <c r="AM391" s="9">
        <f>IF(OR(#REF!="",#REF!=0),"",IF(#REF!&lt;12000,"&lt;12k",IF(AND(#REF!&gt;=12000,#REF!&lt;24000),"12k to 24k",IF(AND(#REF!&gt;=24000,#REF!&lt;=36000),"24k to 36k",IF(#REF!&gt;36000,"&gt;36k","")))))</f>
      </c>
    </row>
    <row x14ac:dyDescent="0.25" r="392" customHeight="1" ht="18.75">
      <c r="A392" s="1">
        <v>1667619</v>
      </c>
      <c r="B392" s="2">
        <v>11327792</v>
      </c>
      <c r="C392" s="3" t="s">
        <v>0</v>
      </c>
      <c r="D392" s="3" t="s">
        <v>38</v>
      </c>
      <c r="E392" s="2">
        <v>2014</v>
      </c>
      <c r="F392" s="4">
        <v>43831</v>
      </c>
      <c r="G392" s="3" t="s">
        <v>2</v>
      </c>
      <c r="H392" s="4">
        <v>43990</v>
      </c>
      <c r="I392" s="4">
        <f>_xlfn.XLOOKUP(#REF!,[1]!Backup_F8_Previous_Wave[ODINO],[1]!Backup_F8_Previous_Wave[Production Date],"")</f>
      </c>
      <c r="J392" s="10">
        <f>_xlfn.XLOOKUP(#REF!,[1]!Backup_F8_Previous_Wave[ODINO],[1]!Backup_F8_Previous_Wave[Wave Date],"")</f>
      </c>
      <c r="K392" s="6">
        <f>_xlfn.XLOOKUP(#REF!,[1]!Backup_F8_Previous_Wave[ODINO],[1]!Backup_F8_Previous_Wave[Full VIN],"")</f>
      </c>
      <c r="L392" s="3" t="s">
        <v>142</v>
      </c>
      <c r="M392" s="3" t="s">
        <v>4</v>
      </c>
      <c r="N392" s="3" t="s">
        <v>1416</v>
      </c>
      <c r="O392" s="3" t="s">
        <v>62</v>
      </c>
      <c r="P392" s="6">
        <f>_xlfn.XLOOKUP(#REF!,[1]!Table2[BINNING],[1]!Table2[VFG],"")</f>
      </c>
      <c r="Q392" s="6">
        <f>IF(ISNUMBER(FIND("|",#REF!,1)),LEFT(#REF!,FIND("|",#REF!,1)-2),#REF!)</f>
      </c>
      <c r="R392" s="6">
        <f>IF(ISNUMBER(FIND("|",#REF!,1)),RIGHT(#REF!,LEN(#REF!)-FIND("|",#REF!,1)-1),"")</f>
      </c>
      <c r="S392" s="3" t="s">
        <v>7</v>
      </c>
      <c r="T392" s="3" t="s">
        <v>7</v>
      </c>
      <c r="U392" s="2">
        <v>0</v>
      </c>
      <c r="V392" s="2">
        <v>0</v>
      </c>
      <c r="W392" s="2"/>
      <c r="X392" s="3" t="s">
        <v>106</v>
      </c>
      <c r="Y392" s="2"/>
      <c r="Z392" s="3"/>
      <c r="AA392" s="3"/>
      <c r="AB392" s="7" t="s">
        <v>1417</v>
      </c>
      <c r="AC392" s="3" t="s">
        <v>146</v>
      </c>
      <c r="AD392" s="3" t="s">
        <v>147</v>
      </c>
      <c r="AE392" s="3" t="s">
        <v>148</v>
      </c>
      <c r="AF392" s="3" t="s">
        <v>45</v>
      </c>
      <c r="AG392" s="4"/>
      <c r="AH392" s="3"/>
      <c r="AI392" s="4"/>
      <c r="AJ3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 s="8">
        <f>IF(#REF!=MAX(#REF!),"New","Old")</f>
      </c>
      <c r="AL392" s="3"/>
      <c r="AM392" s="9">
        <f>IF(OR(#REF!="",#REF!=0),"",IF(#REF!&lt;12000,"&lt;12k",IF(AND(#REF!&gt;=12000,#REF!&lt;24000),"12k to 24k",IF(AND(#REF!&gt;=24000,#REF!&lt;=36000),"24k to 36k",IF(#REF!&gt;36000,"&gt;36k","")))))</f>
      </c>
    </row>
    <row x14ac:dyDescent="0.25" r="393" customHeight="1" ht="18.75">
      <c r="A393" s="1">
        <v>1667629</v>
      </c>
      <c r="B393" s="2">
        <v>11327800</v>
      </c>
      <c r="C393" s="3" t="s">
        <v>0</v>
      </c>
      <c r="D393" s="3" t="s">
        <v>1</v>
      </c>
      <c r="E393" s="2">
        <v>2020</v>
      </c>
      <c r="F393" s="4">
        <v>43988</v>
      </c>
      <c r="G393" s="3" t="s">
        <v>108</v>
      </c>
      <c r="H393" s="4">
        <v>43990</v>
      </c>
      <c r="I393" s="4">
        <f>_xlfn.XLOOKUP(#REF!,[1]!Backup_F8_Previous_Wave[ODINO],[1]!Backup_F8_Previous_Wave[Production Date],"")</f>
      </c>
      <c r="J393" s="10">
        <f>_xlfn.XLOOKUP(#REF!,[1]!Backup_F8_Previous_Wave[ODINO],[1]!Backup_F8_Previous_Wave[Wave Date],"")</f>
      </c>
      <c r="K393" s="6">
        <f>_xlfn.XLOOKUP(#REF!,[1]!Backup_F8_Previous_Wave[ODINO],[1]!Backup_F8_Previous_Wave[Full VIN],"")</f>
      </c>
      <c r="L393" s="3" t="s">
        <v>1418</v>
      </c>
      <c r="M393" s="3" t="s">
        <v>4</v>
      </c>
      <c r="N393" s="3" t="s">
        <v>1419</v>
      </c>
      <c r="O393" s="3" t="s">
        <v>151</v>
      </c>
      <c r="P393" s="6">
        <f>_xlfn.XLOOKUP(#REF!,[1]!Table2[BINNING],[1]!Table2[VFG],"")</f>
      </c>
      <c r="Q393" s="6">
        <f>IF(ISNUMBER(FIND("|",#REF!,1)),LEFT(#REF!,FIND("|",#REF!,1)-2),#REF!)</f>
      </c>
      <c r="R393" s="6">
        <f>IF(ISNUMBER(FIND("|",#REF!,1)),RIGHT(#REF!,LEN(#REF!)-FIND("|",#REF!,1)-1),"")</f>
      </c>
      <c r="S393" s="3" t="s">
        <v>7</v>
      </c>
      <c r="T393" s="3" t="s">
        <v>7</v>
      </c>
      <c r="U393" s="2">
        <v>0</v>
      </c>
      <c r="V393" s="2">
        <v>0</v>
      </c>
      <c r="W393" s="2">
        <v>7170</v>
      </c>
      <c r="X393" s="3" t="s">
        <v>238</v>
      </c>
      <c r="Y393" s="2">
        <v>0</v>
      </c>
      <c r="Z393" s="3"/>
      <c r="AA393" s="3"/>
      <c r="AB393" s="7" t="s">
        <v>1420</v>
      </c>
      <c r="AC393" s="3" t="s">
        <v>20</v>
      </c>
      <c r="AD393" s="3" t="s">
        <v>11</v>
      </c>
      <c r="AE393" s="3" t="s">
        <v>21</v>
      </c>
      <c r="AF393" s="3" t="s">
        <v>13</v>
      </c>
      <c r="AG393" s="4"/>
      <c r="AH393" s="3"/>
      <c r="AI393" s="4"/>
      <c r="AJ3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 s="8">
        <f>IF(#REF!=MAX(#REF!),"New","Old")</f>
      </c>
      <c r="AL393" s="3"/>
      <c r="AM393" s="9">
        <f>IF(OR(#REF!="",#REF!=0),"",IF(#REF!&lt;12000,"&lt;12k",IF(AND(#REF!&gt;=12000,#REF!&lt;24000),"12k to 24k",IF(AND(#REF!&gt;=24000,#REF!&lt;=36000),"24k to 36k",IF(#REF!&gt;36000,"&gt;36k","")))))</f>
      </c>
    </row>
    <row x14ac:dyDescent="0.25" r="394" customHeight="1" ht="18.75">
      <c r="A394" s="1">
        <v>1667665</v>
      </c>
      <c r="B394" s="2">
        <v>11327815</v>
      </c>
      <c r="C394" s="3" t="s">
        <v>0</v>
      </c>
      <c r="D394" s="3" t="s">
        <v>59</v>
      </c>
      <c r="E394" s="2">
        <v>2013</v>
      </c>
      <c r="F394" s="4">
        <v>43987</v>
      </c>
      <c r="G394" s="3" t="s">
        <v>108</v>
      </c>
      <c r="H394" s="4">
        <v>43990</v>
      </c>
      <c r="I394" s="4">
        <f>_xlfn.XLOOKUP(#REF!,[1]!Backup_F8_Previous_Wave[ODINO],[1]!Backup_F8_Previous_Wave[Production Date],"")</f>
      </c>
      <c r="J394" s="10">
        <f>_xlfn.XLOOKUP(#REF!,[1]!Backup_F8_Previous_Wave[ODINO],[1]!Backup_F8_Previous_Wave[Wave Date],"")</f>
      </c>
      <c r="K394" s="6">
        <f>_xlfn.XLOOKUP(#REF!,[1]!Backup_F8_Previous_Wave[ODINO],[1]!Backup_F8_Previous_Wave[Full VIN],"")</f>
      </c>
      <c r="L394" s="3" t="s">
        <v>1421</v>
      </c>
      <c r="M394" s="3" t="s">
        <v>4</v>
      </c>
      <c r="N394" s="3" t="s">
        <v>1422</v>
      </c>
      <c r="O394" s="3" t="s">
        <v>31</v>
      </c>
      <c r="P394" s="6">
        <f>_xlfn.XLOOKUP(#REF!,[1]!Table2[BINNING],[1]!Table2[VFG],"")</f>
      </c>
      <c r="Q394" s="6">
        <f>IF(ISNUMBER(FIND("|",#REF!,1)),LEFT(#REF!,FIND("|",#REF!,1)-2),#REF!)</f>
      </c>
      <c r="R394" s="6">
        <f>IF(ISNUMBER(FIND("|",#REF!,1)),RIGHT(#REF!,LEN(#REF!)-FIND("|",#REF!,1)-1),"")</f>
      </c>
      <c r="S394" s="3" t="s">
        <v>7</v>
      </c>
      <c r="T394" s="3" t="s">
        <v>7</v>
      </c>
      <c r="U394" s="2">
        <v>0</v>
      </c>
      <c r="V394" s="2">
        <v>0</v>
      </c>
      <c r="W394" s="2">
        <v>101000</v>
      </c>
      <c r="X394" s="3" t="s">
        <v>202</v>
      </c>
      <c r="Y394" s="2"/>
      <c r="Z394" s="3"/>
      <c r="AA394" s="3"/>
      <c r="AB394" s="7" t="s">
        <v>1423</v>
      </c>
      <c r="AC394" s="3" t="s">
        <v>65</v>
      </c>
      <c r="AD394" s="3" t="s">
        <v>84</v>
      </c>
      <c r="AE394" s="3" t="s">
        <v>319</v>
      </c>
      <c r="AF394" s="3" t="s">
        <v>68</v>
      </c>
      <c r="AG394" s="4"/>
      <c r="AH394" s="3"/>
      <c r="AI394" s="4"/>
      <c r="AJ3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 s="8">
        <f>IF(#REF!=MAX(#REF!),"New","Old")</f>
      </c>
      <c r="AL394" s="3"/>
      <c r="AM394" s="9">
        <f>IF(OR(#REF!="",#REF!=0),"",IF(#REF!&lt;12000,"&lt;12k",IF(AND(#REF!&gt;=12000,#REF!&lt;24000),"12k to 24k",IF(AND(#REF!&gt;=24000,#REF!&lt;=36000),"24k to 36k",IF(#REF!&gt;36000,"&gt;36k","")))))</f>
      </c>
    </row>
    <row x14ac:dyDescent="0.25" r="395" customHeight="1" ht="18.75">
      <c r="A395" s="1">
        <v>1667701</v>
      </c>
      <c r="B395" s="2">
        <v>11327856</v>
      </c>
      <c r="C395" s="3" t="s">
        <v>0</v>
      </c>
      <c r="D395" s="3" t="s">
        <v>59</v>
      </c>
      <c r="E395" s="2">
        <v>2016</v>
      </c>
      <c r="F395" s="4">
        <v>43989</v>
      </c>
      <c r="G395" s="3" t="s">
        <v>108</v>
      </c>
      <c r="H395" s="4">
        <v>43990</v>
      </c>
      <c r="I395" s="4"/>
      <c r="J395" s="10">
        <f>_xlfn.XLOOKUP(#REF!,[1]!Backup_F8_Previous_Wave[ODINO],[1]!Backup_F8_Previous_Wave[Wave Date],"")</f>
      </c>
      <c r="K395" s="3"/>
      <c r="L395" s="3" t="s">
        <v>1424</v>
      </c>
      <c r="M395" s="3" t="s">
        <v>4</v>
      </c>
      <c r="N395" s="3" t="s">
        <v>1425</v>
      </c>
      <c r="O395" s="3" t="s">
        <v>62</v>
      </c>
      <c r="P395" s="6">
        <f>_xlfn.XLOOKUP(#REF!,[1]!Table2[BINNING],[1]!Table2[VFG],"")</f>
      </c>
      <c r="Q395" s="6">
        <f>IF(ISNUMBER(FIND("|",#REF!,1)),LEFT(#REF!,FIND("|",#REF!,1)-2),#REF!)</f>
      </c>
      <c r="R395" s="6">
        <f>IF(ISNUMBER(FIND("|",#REF!,1)),RIGHT(#REF!,LEN(#REF!)-FIND("|",#REF!,1)-1),"")</f>
      </c>
      <c r="S395" s="3" t="s">
        <v>7</v>
      </c>
      <c r="T395" s="3" t="s">
        <v>7</v>
      </c>
      <c r="U395" s="2">
        <v>0</v>
      </c>
      <c r="V395" s="2">
        <v>0</v>
      </c>
      <c r="W395" s="2">
        <v>69000</v>
      </c>
      <c r="X395" s="3" t="s">
        <v>24</v>
      </c>
      <c r="Y395" s="2">
        <v>0</v>
      </c>
      <c r="Z395" s="3"/>
      <c r="AA395" s="3"/>
      <c r="AB395" s="7" t="s">
        <v>1426</v>
      </c>
      <c r="AC395" s="3" t="s">
        <v>44</v>
      </c>
      <c r="AD395" s="3" t="s">
        <v>44</v>
      </c>
      <c r="AE395" s="3" t="s">
        <v>44</v>
      </c>
      <c r="AF395" s="3" t="s">
        <v>68</v>
      </c>
      <c r="AG395" s="4"/>
      <c r="AH395" s="3"/>
      <c r="AI395" s="4"/>
      <c r="AJ3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 s="8">
        <f>IF(#REF!=MAX(#REF!),"New","Old")</f>
      </c>
      <c r="AL395" s="3"/>
      <c r="AM395" s="9">
        <f>IF(OR(#REF!="",#REF!=0),"",IF(#REF!&lt;12000,"&lt;12k",IF(AND(#REF!&gt;=12000,#REF!&lt;24000),"12k to 24k",IF(AND(#REF!&gt;=24000,#REF!&lt;=36000),"24k to 36k",IF(#REF!&gt;36000,"&gt;36k","")))))</f>
      </c>
    </row>
    <row x14ac:dyDescent="0.25" r="396" customHeight="1" ht="18.75">
      <c r="A396" s="1">
        <v>1667815</v>
      </c>
      <c r="B396" s="2">
        <v>11327953</v>
      </c>
      <c r="C396" s="3" t="s">
        <v>0</v>
      </c>
      <c r="D396" s="3" t="s">
        <v>28</v>
      </c>
      <c r="E396" s="2">
        <v>2019</v>
      </c>
      <c r="F396" s="4">
        <v>43987</v>
      </c>
      <c r="G396" s="3" t="s">
        <v>108</v>
      </c>
      <c r="H396" s="4">
        <v>43991</v>
      </c>
      <c r="I396" s="4">
        <f>_xlfn.XLOOKUP(#REF!,[1]!Backup_F8_Previous_Wave[ODINO],[1]!Backup_F8_Previous_Wave[Production Date],"")</f>
      </c>
      <c r="J396" s="10">
        <f>_xlfn.XLOOKUP(#REF!,[1]!Backup_F8_Previous_Wave[ODINO],[1]!Backup_F8_Previous_Wave[Wave Date],"")</f>
      </c>
      <c r="K396" s="6">
        <f>_xlfn.XLOOKUP(#REF!,[1]!Backup_F8_Previous_Wave[ODINO],[1]!Backup_F8_Previous_Wave[Full VIN],"")</f>
      </c>
      <c r="L396" s="3" t="s">
        <v>1427</v>
      </c>
      <c r="M396" s="3" t="s">
        <v>4</v>
      </c>
      <c r="N396" s="3" t="s">
        <v>1428</v>
      </c>
      <c r="O396" s="3" t="s">
        <v>1429</v>
      </c>
      <c r="P396" s="6">
        <f>_xlfn.XLOOKUP(#REF!,[1]!Table2[BINNING],[1]!Table2[VFG],"")</f>
      </c>
      <c r="Q396" s="6">
        <f>IF(ISNUMBER(FIND("|",#REF!,1)),LEFT(#REF!,FIND("|",#REF!,1)-2),#REF!)</f>
      </c>
      <c r="R396" s="6">
        <f>IF(ISNUMBER(FIND("|",#REF!,1)),RIGHT(#REF!,LEN(#REF!)-FIND("|",#REF!,1)-1),"")</f>
      </c>
      <c r="S396" s="3" t="s">
        <v>7</v>
      </c>
      <c r="T396" s="3" t="s">
        <v>7</v>
      </c>
      <c r="U396" s="2">
        <v>0</v>
      </c>
      <c r="V396" s="2">
        <v>0</v>
      </c>
      <c r="W396" s="2">
        <v>4200</v>
      </c>
      <c r="X396" s="3" t="s">
        <v>8</v>
      </c>
      <c r="Y396" s="2"/>
      <c r="Z396" s="3"/>
      <c r="AA396" s="3"/>
      <c r="AB396" s="7" t="s">
        <v>1430</v>
      </c>
      <c r="AC396" s="3" t="s">
        <v>662</v>
      </c>
      <c r="AD396" s="3" t="s">
        <v>663</v>
      </c>
      <c r="AE396" s="3" t="s">
        <v>664</v>
      </c>
      <c r="AF396" s="3" t="s">
        <v>102</v>
      </c>
      <c r="AG396" s="4"/>
      <c r="AH396" s="3"/>
      <c r="AI396" s="4"/>
      <c r="AJ3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 s="8">
        <f>IF(#REF!=MAX(#REF!),"New","Old")</f>
      </c>
      <c r="AL396" s="3"/>
      <c r="AM396" s="9">
        <f>IF(OR(#REF!="",#REF!=0),"",IF(#REF!&lt;12000,"&lt;12k",IF(AND(#REF!&gt;=12000,#REF!&lt;24000),"12k to 24k",IF(AND(#REF!&gt;=24000,#REF!&lt;=36000),"24k to 36k",IF(#REF!&gt;36000,"&gt;36k","")))))</f>
      </c>
    </row>
    <row x14ac:dyDescent="0.25" r="397" customHeight="1" ht="18.75">
      <c r="A397" s="1">
        <v>1667919</v>
      </c>
      <c r="B397" s="2">
        <v>11328028</v>
      </c>
      <c r="C397" s="3" t="s">
        <v>0</v>
      </c>
      <c r="D397" s="3" t="s">
        <v>181</v>
      </c>
      <c r="E397" s="2">
        <v>2015</v>
      </c>
      <c r="F397" s="4">
        <v>43991</v>
      </c>
      <c r="G397" s="3" t="s">
        <v>108</v>
      </c>
      <c r="H397" s="4">
        <v>43991</v>
      </c>
      <c r="I397" s="4">
        <f>_xlfn.XLOOKUP(#REF!,[1]!Backup_F8_Previous_Wave[ODINO],[1]!Backup_F8_Previous_Wave[Production Date],"")</f>
      </c>
      <c r="J397" s="10">
        <f>_xlfn.XLOOKUP(#REF!,[1]!Backup_F8_Previous_Wave[ODINO],[1]!Backup_F8_Previous_Wave[Wave Date],"")</f>
      </c>
      <c r="K397" s="6">
        <f>_xlfn.XLOOKUP(#REF!,[1]!Backup_F8_Previous_Wave[ODINO],[1]!Backup_F8_Previous_Wave[Full VIN],"")</f>
      </c>
      <c r="L397" s="3" t="s">
        <v>1431</v>
      </c>
      <c r="M397" s="3" t="s">
        <v>4</v>
      </c>
      <c r="N397" s="3" t="s">
        <v>1432</v>
      </c>
      <c r="O397" s="3" t="s">
        <v>196</v>
      </c>
      <c r="P397" s="6">
        <f>_xlfn.XLOOKUP(#REF!,[1]!Table2[BINNING],[1]!Table2[VFG],"")</f>
      </c>
      <c r="Q397" s="6">
        <f>IF(ISNUMBER(FIND("|",#REF!,1)),LEFT(#REF!,FIND("|",#REF!,1)-2),#REF!)</f>
      </c>
      <c r="R397" s="6">
        <f>IF(ISNUMBER(FIND("|",#REF!,1)),RIGHT(#REF!,LEN(#REF!)-FIND("|",#REF!,1)-1),"")</f>
      </c>
      <c r="S397" s="3" t="s">
        <v>7</v>
      </c>
      <c r="T397" s="3" t="s">
        <v>7</v>
      </c>
      <c r="U397" s="2">
        <v>0</v>
      </c>
      <c r="V397" s="2">
        <v>0</v>
      </c>
      <c r="W397" s="2">
        <v>101663</v>
      </c>
      <c r="X397" s="3" t="s">
        <v>50</v>
      </c>
      <c r="Y397" s="2">
        <v>65</v>
      </c>
      <c r="Z397" s="3"/>
      <c r="AA397" s="3"/>
      <c r="AB397" s="7" t="s">
        <v>1433</v>
      </c>
      <c r="AC397" s="3" t="s">
        <v>297</v>
      </c>
      <c r="AD397" s="3" t="s">
        <v>298</v>
      </c>
      <c r="AE397" s="3" t="s">
        <v>299</v>
      </c>
      <c r="AF397" s="3" t="s">
        <v>198</v>
      </c>
      <c r="AG397" s="4"/>
      <c r="AH397" s="3"/>
      <c r="AI397" s="4"/>
      <c r="AJ3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 s="8">
        <f>IF(#REF!=MAX(#REF!),"New","Old")</f>
      </c>
      <c r="AL397" s="3"/>
      <c r="AM397" s="9">
        <f>IF(OR(#REF!="",#REF!=0),"",IF(#REF!&lt;12000,"&lt;12k",IF(AND(#REF!&gt;=12000,#REF!&lt;24000),"12k to 24k",IF(AND(#REF!&gt;=24000,#REF!&lt;=36000),"24k to 36k",IF(#REF!&gt;36000,"&gt;36k","")))))</f>
      </c>
    </row>
    <row x14ac:dyDescent="0.25" r="398" customHeight="1" ht="18.75">
      <c r="A398" s="1">
        <v>1667928</v>
      </c>
      <c r="B398" s="2">
        <v>11328034</v>
      </c>
      <c r="C398" s="3" t="s">
        <v>0</v>
      </c>
      <c r="D398" s="3" t="s">
        <v>187</v>
      </c>
      <c r="E398" s="2">
        <v>2018</v>
      </c>
      <c r="F398" s="4">
        <v>43988</v>
      </c>
      <c r="G398" s="3" t="s">
        <v>108</v>
      </c>
      <c r="H398" s="4">
        <v>43991</v>
      </c>
      <c r="I398" s="4">
        <f>_xlfn.XLOOKUP(#REF!,[1]!Backup_F8_Previous_Wave[ODINO],[1]!Backup_F8_Previous_Wave[Production Date],"")</f>
      </c>
      <c r="J398" s="10">
        <f>_xlfn.XLOOKUP(#REF!,[1]!Backup_F8_Previous_Wave[ODINO],[1]!Backup_F8_Previous_Wave[Wave Date],"")</f>
      </c>
      <c r="K398" s="6">
        <f>_xlfn.XLOOKUP(#REF!,[1]!Backup_F8_Previous_Wave[ODINO],[1]!Backup_F8_Previous_Wave[Full VIN],"")</f>
      </c>
      <c r="L398" s="3" t="s">
        <v>1434</v>
      </c>
      <c r="M398" s="3" t="s">
        <v>4</v>
      </c>
      <c r="N398" s="3" t="s">
        <v>1435</v>
      </c>
      <c r="O398" s="3" t="s">
        <v>124</v>
      </c>
      <c r="P398" s="6">
        <f>_xlfn.XLOOKUP(#REF!,[1]!Table2[BINNING],[1]!Table2[VFG],"")</f>
      </c>
      <c r="Q398" s="6">
        <f>IF(ISNUMBER(FIND("|",#REF!,1)),LEFT(#REF!,FIND("|",#REF!,1)-2),#REF!)</f>
      </c>
      <c r="R398" s="6">
        <f>IF(ISNUMBER(FIND("|",#REF!,1)),RIGHT(#REF!,LEN(#REF!)-FIND("|",#REF!,1)-1),"")</f>
      </c>
      <c r="S398" s="3" t="s">
        <v>7</v>
      </c>
      <c r="T398" s="3" t="s">
        <v>7</v>
      </c>
      <c r="U398" s="2">
        <v>0</v>
      </c>
      <c r="V398" s="2">
        <v>0</v>
      </c>
      <c r="W398" s="2">
        <v>36000</v>
      </c>
      <c r="X398" s="3" t="s">
        <v>1436</v>
      </c>
      <c r="Y398" s="2">
        <v>65</v>
      </c>
      <c r="Z398" s="3"/>
      <c r="AA398" s="3"/>
      <c r="AB398" s="7" t="s">
        <v>1437</v>
      </c>
      <c r="AC398" s="3" t="s">
        <v>191</v>
      </c>
      <c r="AD398" s="3" t="s">
        <v>192</v>
      </c>
      <c r="AE398" s="3" t="s">
        <v>193</v>
      </c>
      <c r="AF398" s="3" t="s">
        <v>141</v>
      </c>
      <c r="AG398" s="4"/>
      <c r="AH398" s="3"/>
      <c r="AI398" s="4"/>
      <c r="AJ3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 s="8">
        <f>IF(#REF!=MAX(#REF!),"New","Old")</f>
      </c>
      <c r="AL398" s="3"/>
      <c r="AM398" s="9">
        <f>IF(OR(#REF!="",#REF!=0),"",IF(#REF!&lt;12000,"&lt;12k",IF(AND(#REF!&gt;=12000,#REF!&lt;24000),"12k to 24k",IF(AND(#REF!&gt;=24000,#REF!&lt;=36000),"24k to 36k",IF(#REF!&gt;36000,"&gt;36k","")))))</f>
      </c>
    </row>
    <row x14ac:dyDescent="0.25" r="399" customHeight="1" ht="18.75">
      <c r="A399" s="1">
        <v>1668014</v>
      </c>
      <c r="B399" s="2">
        <v>11328090</v>
      </c>
      <c r="C399" s="3" t="s">
        <v>0</v>
      </c>
      <c r="D399" s="3" t="s">
        <v>86</v>
      </c>
      <c r="E399" s="2">
        <v>2007</v>
      </c>
      <c r="F399" s="4">
        <v>43988</v>
      </c>
      <c r="G399" s="3" t="s">
        <v>108</v>
      </c>
      <c r="H399" s="4">
        <v>43992</v>
      </c>
      <c r="I399" s="4"/>
      <c r="J399" s="10">
        <f>_xlfn.XLOOKUP(#REF!,[1]!Backup_F8_Previous_Wave[ODINO],[1]!Backup_F8_Previous_Wave[Wave Date],"")</f>
      </c>
      <c r="K399" s="3"/>
      <c r="L399" s="3" t="s">
        <v>1438</v>
      </c>
      <c r="M399" s="3" t="s">
        <v>4</v>
      </c>
      <c r="N399" s="3" t="s">
        <v>1439</v>
      </c>
      <c r="O399" s="3" t="s">
        <v>144</v>
      </c>
      <c r="P399" s="6">
        <f>_xlfn.XLOOKUP(#REF!,[1]!Table2[BINNING],[1]!Table2[VFG],"")</f>
      </c>
      <c r="Q399" s="6">
        <f>IF(ISNUMBER(FIND("|",#REF!,1)),LEFT(#REF!,FIND("|",#REF!,1)-2),#REF!)</f>
      </c>
      <c r="R399" s="6">
        <f>IF(ISNUMBER(FIND("|",#REF!,1)),RIGHT(#REF!,LEN(#REF!)-FIND("|",#REF!,1)-1),"")</f>
      </c>
      <c r="S399" s="3" t="s">
        <v>7</v>
      </c>
      <c r="T399" s="3" t="s">
        <v>7</v>
      </c>
      <c r="U399" s="2">
        <v>0</v>
      </c>
      <c r="V399" s="2">
        <v>0</v>
      </c>
      <c r="W399" s="2">
        <v>131000</v>
      </c>
      <c r="X399" s="3" t="s">
        <v>100</v>
      </c>
      <c r="Y399" s="2">
        <v>35</v>
      </c>
      <c r="Z399" s="3"/>
      <c r="AA399" s="3"/>
      <c r="AB399" s="7" t="s">
        <v>1440</v>
      </c>
      <c r="AC399" s="3" t="s">
        <v>44</v>
      </c>
      <c r="AD399" s="3" t="s">
        <v>44</v>
      </c>
      <c r="AE399" s="3" t="s">
        <v>44</v>
      </c>
      <c r="AF399" s="3" t="s">
        <v>44</v>
      </c>
      <c r="AG399" s="4"/>
      <c r="AH399" s="3"/>
      <c r="AI399" s="4"/>
      <c r="AJ3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 s="8">
        <f>IF(#REF!=MAX(#REF!),"New","Old")</f>
      </c>
      <c r="AL399" s="3"/>
      <c r="AM399" s="9">
        <f>IF(OR(#REF!="",#REF!=0),"",IF(#REF!&lt;12000,"&lt;12k",IF(AND(#REF!&gt;=12000,#REF!&lt;24000),"12k to 24k",IF(AND(#REF!&gt;=24000,#REF!&lt;=36000),"24k to 36k",IF(#REF!&gt;36000,"&gt;36k","")))))</f>
      </c>
    </row>
    <row x14ac:dyDescent="0.25" r="400" customHeight="1" ht="18.75">
      <c r="A400" s="1">
        <v>1668111</v>
      </c>
      <c r="B400" s="2">
        <v>11328165</v>
      </c>
      <c r="C400" s="3" t="s">
        <v>0</v>
      </c>
      <c r="D400" s="3" t="s">
        <v>59</v>
      </c>
      <c r="E400" s="2">
        <v>2013</v>
      </c>
      <c r="F400" s="4">
        <v>43990</v>
      </c>
      <c r="G400" s="3" t="s">
        <v>108</v>
      </c>
      <c r="H400" s="4">
        <v>43992</v>
      </c>
      <c r="I400" s="4"/>
      <c r="J400" s="10">
        <f>_xlfn.XLOOKUP(#REF!,[1]!Backup_F8_Previous_Wave[ODINO],[1]!Backup_F8_Previous_Wave[Wave Date],"")</f>
      </c>
      <c r="K400" s="3"/>
      <c r="L400" s="3" t="s">
        <v>1441</v>
      </c>
      <c r="M400" s="3" t="s">
        <v>4</v>
      </c>
      <c r="N400" s="3" t="s">
        <v>1442</v>
      </c>
      <c r="O400" s="3" t="s">
        <v>62</v>
      </c>
      <c r="P400" s="6">
        <f>_xlfn.XLOOKUP(#REF!,[1]!Table2[BINNING],[1]!Table2[VFG],"")</f>
      </c>
      <c r="Q400" s="6">
        <f>IF(ISNUMBER(FIND("|",#REF!,1)),LEFT(#REF!,FIND("|",#REF!,1)-2),#REF!)</f>
      </c>
      <c r="R400" s="6">
        <f>IF(ISNUMBER(FIND("|",#REF!,1)),RIGHT(#REF!,LEN(#REF!)-FIND("|",#REF!,1)-1),"")</f>
      </c>
      <c r="S400" s="3" t="s">
        <v>7</v>
      </c>
      <c r="T400" s="3" t="s">
        <v>7</v>
      </c>
      <c r="U400" s="2">
        <v>0</v>
      </c>
      <c r="V400" s="2">
        <v>0</v>
      </c>
      <c r="W400" s="2">
        <v>72000</v>
      </c>
      <c r="X400" s="3" t="s">
        <v>238</v>
      </c>
      <c r="Y400" s="2"/>
      <c r="Z400" s="3"/>
      <c r="AA400" s="3"/>
      <c r="AB400" s="7" t="s">
        <v>1443</v>
      </c>
      <c r="AC400" s="3" t="s">
        <v>44</v>
      </c>
      <c r="AD400" s="3" t="s">
        <v>44</v>
      </c>
      <c r="AE400" s="3" t="s">
        <v>44</v>
      </c>
      <c r="AF400" s="3" t="s">
        <v>68</v>
      </c>
      <c r="AG400" s="4"/>
      <c r="AH400" s="3"/>
      <c r="AI400" s="4"/>
      <c r="AJ4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 s="8">
        <f>IF(#REF!=MAX(#REF!),"New","Old")</f>
      </c>
      <c r="AL400" s="3"/>
      <c r="AM400" s="9">
        <f>IF(OR(#REF!="",#REF!=0),"",IF(#REF!&lt;12000,"&lt;12k",IF(AND(#REF!&gt;=12000,#REF!&lt;24000),"12k to 24k",IF(AND(#REF!&gt;=24000,#REF!&lt;=36000),"24k to 36k",IF(#REF!&gt;36000,"&gt;36k","")))))</f>
      </c>
    </row>
    <row x14ac:dyDescent="0.25" r="401" customHeight="1" ht="18.75">
      <c r="A401" s="1">
        <v>1668123</v>
      </c>
      <c r="B401" s="2">
        <v>11328167</v>
      </c>
      <c r="C401" s="3" t="s">
        <v>0</v>
      </c>
      <c r="D401" s="3" t="s">
        <v>38</v>
      </c>
      <c r="E401" s="2">
        <v>2013</v>
      </c>
      <c r="F401" s="4">
        <v>43831</v>
      </c>
      <c r="G401" s="3" t="s">
        <v>2</v>
      </c>
      <c r="H401" s="4">
        <v>43992</v>
      </c>
      <c r="I401" s="4">
        <f>_xlfn.XLOOKUP(#REF!,[1]!Backup_F8_Previous_Wave[ODINO],[1]!Backup_F8_Previous_Wave[Production Date],"")</f>
      </c>
      <c r="J401" s="10">
        <f>_xlfn.XLOOKUP(#REF!,[1]!Backup_F8_Previous_Wave[ODINO],[1]!Backup_F8_Previous_Wave[Wave Date],"")</f>
      </c>
      <c r="K401" s="6">
        <f>_xlfn.XLOOKUP(#REF!,[1]!Backup_F8_Previous_Wave[ODINO],[1]!Backup_F8_Previous_Wave[Full VIN],"")</f>
      </c>
      <c r="L401" s="3" t="s">
        <v>1444</v>
      </c>
      <c r="M401" s="3" t="s">
        <v>4</v>
      </c>
      <c r="N401" s="3" t="s">
        <v>1445</v>
      </c>
      <c r="O401" s="3" t="s">
        <v>144</v>
      </c>
      <c r="P401" s="6">
        <f>_xlfn.XLOOKUP(#REF!,[1]!Table2[BINNING],[1]!Table2[VFG],"")</f>
      </c>
      <c r="Q401" s="6">
        <f>IF(ISNUMBER(FIND("|",#REF!,1)),LEFT(#REF!,FIND("|",#REF!,1)-2),#REF!)</f>
      </c>
      <c r="R401" s="6">
        <f>IF(ISNUMBER(FIND("|",#REF!,1)),RIGHT(#REF!,LEN(#REF!)-FIND("|",#REF!,1)-1),"")</f>
      </c>
      <c r="S401" s="3" t="s">
        <v>7</v>
      </c>
      <c r="T401" s="3" t="s">
        <v>7</v>
      </c>
      <c r="U401" s="2">
        <v>0</v>
      </c>
      <c r="V401" s="2">
        <v>0</v>
      </c>
      <c r="W401" s="2">
        <v>103091</v>
      </c>
      <c r="X401" s="3" t="s">
        <v>433</v>
      </c>
      <c r="Y401" s="2">
        <v>5</v>
      </c>
      <c r="Z401" s="3"/>
      <c r="AA401" s="3"/>
      <c r="AB401" s="7" t="s">
        <v>1446</v>
      </c>
      <c r="AC401" s="3" t="s">
        <v>146</v>
      </c>
      <c r="AD401" s="3" t="s">
        <v>147</v>
      </c>
      <c r="AE401" s="3" t="s">
        <v>148</v>
      </c>
      <c r="AF401" s="3" t="s">
        <v>45</v>
      </c>
      <c r="AG401" s="4"/>
      <c r="AH401" s="3"/>
      <c r="AI401" s="4"/>
      <c r="AJ4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 s="8">
        <f>IF(#REF!=MAX(#REF!),"New","Old")</f>
      </c>
      <c r="AL401" s="3"/>
      <c r="AM401" s="9">
        <f>IF(OR(#REF!="",#REF!=0),"",IF(#REF!&lt;12000,"&lt;12k",IF(AND(#REF!&gt;=12000,#REF!&lt;24000),"12k to 24k",IF(AND(#REF!&gt;=24000,#REF!&lt;=36000),"24k to 36k",IF(#REF!&gt;36000,"&gt;36k","")))))</f>
      </c>
    </row>
    <row x14ac:dyDescent="0.25" r="402" customHeight="1" ht="18.75">
      <c r="A402" s="1">
        <v>1668239</v>
      </c>
      <c r="B402" s="2">
        <v>11328242</v>
      </c>
      <c r="C402" s="3" t="s">
        <v>0</v>
      </c>
      <c r="D402" s="3" t="s">
        <v>485</v>
      </c>
      <c r="E402" s="2">
        <v>2016</v>
      </c>
      <c r="F402" s="4">
        <v>43966</v>
      </c>
      <c r="G402" s="3" t="s">
        <v>108</v>
      </c>
      <c r="H402" s="4">
        <v>43992</v>
      </c>
      <c r="I402" s="4"/>
      <c r="J402" s="10">
        <f>_xlfn.XLOOKUP(#REF!,[1]!Backup_F8_Previous_Wave[ODINO],[1]!Backup_F8_Previous_Wave[Wave Date],"")</f>
      </c>
      <c r="K402" s="3"/>
      <c r="L402" s="3" t="s">
        <v>1447</v>
      </c>
      <c r="M402" s="3" t="s">
        <v>4</v>
      </c>
      <c r="N402" s="3" t="s">
        <v>1448</v>
      </c>
      <c r="O402" s="3" t="s">
        <v>991</v>
      </c>
      <c r="P402" s="6">
        <f>_xlfn.XLOOKUP(#REF!,[1]!Table2[BINNING],[1]!Table2[VFG],"")</f>
      </c>
      <c r="Q402" s="6">
        <f>IF(ISNUMBER(FIND("|",#REF!,1)),LEFT(#REF!,FIND("|",#REF!,1)-2),#REF!)</f>
      </c>
      <c r="R402" s="6">
        <f>IF(ISNUMBER(FIND("|",#REF!,1)),RIGHT(#REF!,LEN(#REF!)-FIND("|",#REF!,1)-1),"")</f>
      </c>
      <c r="S402" s="3" t="s">
        <v>7</v>
      </c>
      <c r="T402" s="3" t="s">
        <v>7</v>
      </c>
      <c r="U402" s="2">
        <v>0</v>
      </c>
      <c r="V402" s="2">
        <v>0</v>
      </c>
      <c r="W402" s="2">
        <v>15500</v>
      </c>
      <c r="X402" s="3" t="s">
        <v>802</v>
      </c>
      <c r="Y402" s="2"/>
      <c r="Z402" s="3"/>
      <c r="AA402" s="3"/>
      <c r="AB402" s="7" t="s">
        <v>1449</v>
      </c>
      <c r="AC402" s="3" t="s">
        <v>44</v>
      </c>
      <c r="AD402" s="3" t="s">
        <v>44</v>
      </c>
      <c r="AE402" s="3" t="s">
        <v>44</v>
      </c>
      <c r="AF402" s="3" t="s">
        <v>211</v>
      </c>
      <c r="AG402" s="4"/>
      <c r="AH402" s="3"/>
      <c r="AI402" s="4"/>
      <c r="AJ4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 s="8">
        <f>IF(#REF!=MAX(#REF!),"New","Old")</f>
      </c>
      <c r="AL402" s="3"/>
      <c r="AM402" s="9">
        <f>IF(OR(#REF!="",#REF!=0),"",IF(#REF!&lt;12000,"&lt;12k",IF(AND(#REF!&gt;=12000,#REF!&lt;24000),"12k to 24k",IF(AND(#REF!&gt;=24000,#REF!&lt;=36000),"24k to 36k",IF(#REF!&gt;36000,"&gt;36k","")))))</f>
      </c>
    </row>
    <row x14ac:dyDescent="0.25" r="403" customHeight="1" ht="18.75">
      <c r="A403" s="1">
        <v>1668267</v>
      </c>
      <c r="B403" s="2">
        <v>11328269</v>
      </c>
      <c r="C403" s="3" t="s">
        <v>0</v>
      </c>
      <c r="D403" s="3" t="s">
        <v>38</v>
      </c>
      <c r="E403" s="2">
        <v>2016</v>
      </c>
      <c r="F403" s="4">
        <v>43454</v>
      </c>
      <c r="G403" s="3" t="s">
        <v>14</v>
      </c>
      <c r="H403" s="4">
        <v>43993</v>
      </c>
      <c r="I403" s="4"/>
      <c r="J403" s="10">
        <f>_xlfn.XLOOKUP(#REF!,[1]!Backup_F8_Previous_Wave[ODINO],[1]!Backup_F8_Previous_Wave[Wave Date],"")</f>
      </c>
      <c r="K403" s="3"/>
      <c r="L403" s="3" t="s">
        <v>1450</v>
      </c>
      <c r="M403" s="3" t="s">
        <v>4</v>
      </c>
      <c r="N403" s="3" t="s">
        <v>1451</v>
      </c>
      <c r="O403" s="3" t="s">
        <v>62</v>
      </c>
      <c r="P403" s="6">
        <f>_xlfn.XLOOKUP(#REF!,[1]!Table2[BINNING],[1]!Table2[VFG],"")</f>
      </c>
      <c r="Q403" s="6">
        <f>IF(ISNUMBER(FIND("|",#REF!,1)),LEFT(#REF!,FIND("|",#REF!,1)-2),#REF!)</f>
      </c>
      <c r="R403" s="6">
        <f>IF(ISNUMBER(FIND("|",#REF!,1)),RIGHT(#REF!,LEN(#REF!)-FIND("|",#REF!,1)-1),"")</f>
      </c>
      <c r="S403" s="3" t="s">
        <v>7</v>
      </c>
      <c r="T403" s="3" t="s">
        <v>7</v>
      </c>
      <c r="U403" s="2">
        <v>0</v>
      </c>
      <c r="V403" s="2">
        <v>0</v>
      </c>
      <c r="W403" s="2"/>
      <c r="X403" s="3" t="s">
        <v>72</v>
      </c>
      <c r="Y403" s="2"/>
      <c r="Z403" s="3"/>
      <c r="AA403" s="3"/>
      <c r="AB403" s="7" t="s">
        <v>1452</v>
      </c>
      <c r="AC403" s="3" t="s">
        <v>44</v>
      </c>
      <c r="AD403" s="3" t="s">
        <v>44</v>
      </c>
      <c r="AE403" s="3" t="s">
        <v>44</v>
      </c>
      <c r="AF403" s="3" t="s">
        <v>45</v>
      </c>
      <c r="AG403" s="4"/>
      <c r="AH403" s="3"/>
      <c r="AI403" s="4"/>
      <c r="AJ4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 s="8">
        <f>IF(#REF!=MAX(#REF!),"New","Old")</f>
      </c>
      <c r="AL403" s="3"/>
      <c r="AM403" s="9">
        <f>IF(OR(#REF!="",#REF!=0),"",IF(#REF!&lt;12000,"&lt;12k",IF(AND(#REF!&gt;=12000,#REF!&lt;24000),"12k to 24k",IF(AND(#REF!&gt;=24000,#REF!&lt;=36000),"24k to 36k",IF(#REF!&gt;36000,"&gt;36k","")))))</f>
      </c>
    </row>
    <row x14ac:dyDescent="0.25" r="404" customHeight="1" ht="18.75">
      <c r="A404" s="1">
        <v>1668290</v>
      </c>
      <c r="B404" s="2">
        <v>11328293</v>
      </c>
      <c r="C404" s="3" t="s">
        <v>0</v>
      </c>
      <c r="D404" s="3" t="s">
        <v>485</v>
      </c>
      <c r="E404" s="2">
        <v>2017</v>
      </c>
      <c r="F404" s="4">
        <v>43992</v>
      </c>
      <c r="G404" s="3" t="s">
        <v>108</v>
      </c>
      <c r="H404" s="4">
        <v>43993</v>
      </c>
      <c r="I404" s="4">
        <f>_xlfn.XLOOKUP(#REF!,[1]!Backup_F8_Previous_Wave[ODINO],[1]!Backup_F8_Previous_Wave[Production Date],"")</f>
      </c>
      <c r="J404" s="10">
        <f>_xlfn.XLOOKUP(#REF!,[1]!Backup_F8_Previous_Wave[ODINO],[1]!Backup_F8_Previous_Wave[Wave Date],"")</f>
      </c>
      <c r="K404" s="6">
        <f>_xlfn.XLOOKUP(#REF!,[1]!Backup_F8_Previous_Wave[ODINO],[1]!Backup_F8_Previous_Wave[Full VIN],"")</f>
      </c>
      <c r="L404" s="3" t="s">
        <v>1453</v>
      </c>
      <c r="M404" s="3" t="s">
        <v>4</v>
      </c>
      <c r="N404" s="3" t="s">
        <v>1454</v>
      </c>
      <c r="O404" s="3" t="s">
        <v>31</v>
      </c>
      <c r="P404" s="6">
        <f>_xlfn.XLOOKUP(#REF!,[1]!Table2[BINNING],[1]!Table2[VFG],"")</f>
      </c>
      <c r="Q404" s="6">
        <f>IF(ISNUMBER(FIND("|",#REF!,1)),LEFT(#REF!,FIND("|",#REF!,1)-2),#REF!)</f>
      </c>
      <c r="R404" s="6">
        <f>IF(ISNUMBER(FIND("|",#REF!,1)),RIGHT(#REF!,LEN(#REF!)-FIND("|",#REF!,1)-1),"")</f>
      </c>
      <c r="S404" s="3" t="s">
        <v>7</v>
      </c>
      <c r="T404" s="3" t="s">
        <v>7</v>
      </c>
      <c r="U404" s="2">
        <v>0</v>
      </c>
      <c r="V404" s="2">
        <v>0</v>
      </c>
      <c r="W404" s="2">
        <v>48100</v>
      </c>
      <c r="X404" s="3" t="s">
        <v>81</v>
      </c>
      <c r="Y404" s="2">
        <v>65</v>
      </c>
      <c r="Z404" s="3"/>
      <c r="AA404" s="3"/>
      <c r="AB404" s="7" t="s">
        <v>1455</v>
      </c>
      <c r="AC404" s="3" t="s">
        <v>489</v>
      </c>
      <c r="AD404" s="3" t="s">
        <v>490</v>
      </c>
      <c r="AE404" s="3" t="s">
        <v>491</v>
      </c>
      <c r="AF404" s="3" t="s">
        <v>211</v>
      </c>
      <c r="AG404" s="4"/>
      <c r="AH404" s="3"/>
      <c r="AI404" s="4"/>
      <c r="AJ4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 s="8">
        <f>IF(#REF!=MAX(#REF!),"New","Old")</f>
      </c>
      <c r="AL404" s="3"/>
      <c r="AM404" s="9">
        <f>IF(OR(#REF!="",#REF!=0),"",IF(#REF!&lt;12000,"&lt;12k",IF(AND(#REF!&gt;=12000,#REF!&lt;24000),"12k to 24k",IF(AND(#REF!&gt;=24000,#REF!&lt;=36000),"24k to 36k",IF(#REF!&gt;36000,"&gt;36k","")))))</f>
      </c>
    </row>
    <row x14ac:dyDescent="0.25" r="405" customHeight="1" ht="18.75">
      <c r="A405" s="1">
        <v>1668299</v>
      </c>
      <c r="B405" s="2">
        <v>11328284</v>
      </c>
      <c r="C405" s="3" t="s">
        <v>0</v>
      </c>
      <c r="D405" s="3" t="s">
        <v>448</v>
      </c>
      <c r="E405" s="2">
        <v>2013</v>
      </c>
      <c r="F405" s="4">
        <v>43952</v>
      </c>
      <c r="G405" s="3" t="s">
        <v>108</v>
      </c>
      <c r="H405" s="4">
        <v>43993</v>
      </c>
      <c r="I405" s="4"/>
      <c r="J405" s="10">
        <f>_xlfn.XLOOKUP(#REF!,[1]!Backup_F8_Previous_Wave[ODINO],[1]!Backup_F8_Previous_Wave[Wave Date],"")</f>
      </c>
      <c r="K405" s="3"/>
      <c r="L405" s="3" t="s">
        <v>1456</v>
      </c>
      <c r="M405" s="3" t="s">
        <v>4</v>
      </c>
      <c r="N405" s="3" t="s">
        <v>1457</v>
      </c>
      <c r="O405" s="3" t="s">
        <v>144</v>
      </c>
      <c r="P405" s="6">
        <f>_xlfn.XLOOKUP(#REF!,[1]!Table2[BINNING],[1]!Table2[VFG],"")</f>
      </c>
      <c r="Q405" s="6">
        <f>IF(ISNUMBER(FIND("|",#REF!,1)),LEFT(#REF!,FIND("|",#REF!,1)-2),#REF!)</f>
      </c>
      <c r="R405" s="6">
        <f>IF(ISNUMBER(FIND("|",#REF!,1)),RIGHT(#REF!,LEN(#REF!)-FIND("|",#REF!,1)-1),"")</f>
      </c>
      <c r="S405" s="3" t="s">
        <v>7</v>
      </c>
      <c r="T405" s="3" t="s">
        <v>7</v>
      </c>
      <c r="U405" s="2">
        <v>0</v>
      </c>
      <c r="V405" s="2">
        <v>0</v>
      </c>
      <c r="W405" s="2">
        <v>100000</v>
      </c>
      <c r="X405" s="3" t="s">
        <v>358</v>
      </c>
      <c r="Y405" s="2"/>
      <c r="Z405" s="3"/>
      <c r="AA405" s="3"/>
      <c r="AB405" s="7" t="s">
        <v>1458</v>
      </c>
      <c r="AC405" s="3" t="s">
        <v>44</v>
      </c>
      <c r="AD405" s="3" t="s">
        <v>44</v>
      </c>
      <c r="AE405" s="3" t="s">
        <v>44</v>
      </c>
      <c r="AF405" s="3" t="s">
        <v>45</v>
      </c>
      <c r="AG405" s="4"/>
      <c r="AH405" s="3"/>
      <c r="AI405" s="4"/>
      <c r="AJ4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 s="8">
        <f>IF(#REF!=MAX(#REF!),"New","Old")</f>
      </c>
      <c r="AL405" s="3"/>
      <c r="AM405" s="9">
        <f>IF(OR(#REF!="",#REF!=0),"",IF(#REF!&lt;12000,"&lt;12k",IF(AND(#REF!&gt;=12000,#REF!&lt;24000),"12k to 24k",IF(AND(#REF!&gt;=24000,#REF!&lt;=36000),"24k to 36k",IF(#REF!&gt;36000,"&gt;36k","")))))</f>
      </c>
    </row>
    <row x14ac:dyDescent="0.25" r="406" customHeight="1" ht="18.75">
      <c r="A406" s="1">
        <v>1668300</v>
      </c>
      <c r="B406" s="2">
        <v>11328294</v>
      </c>
      <c r="C406" s="3" t="s">
        <v>0</v>
      </c>
      <c r="D406" s="3" t="s">
        <v>485</v>
      </c>
      <c r="E406" s="2">
        <v>2017</v>
      </c>
      <c r="F406" s="4">
        <v>43993</v>
      </c>
      <c r="G406" s="3" t="s">
        <v>108</v>
      </c>
      <c r="H406" s="4">
        <v>43993</v>
      </c>
      <c r="I406" s="4">
        <f>_xlfn.XLOOKUP(#REF!,[1]!Backup_F8_Previous_Wave[ODINO],[1]!Backup_F8_Previous_Wave[Production Date],"")</f>
      </c>
      <c r="J406" s="10">
        <f>_xlfn.XLOOKUP(#REF!,[1]!Backup_F8_Previous_Wave[ODINO],[1]!Backup_F8_Previous_Wave[Wave Date],"")</f>
      </c>
      <c r="K406" s="6">
        <f>_xlfn.XLOOKUP(#REF!,[1]!Backup_F8_Previous_Wave[ODINO],[1]!Backup_F8_Previous_Wave[Full VIN],"")</f>
      </c>
      <c r="L406" s="3" t="s">
        <v>1453</v>
      </c>
      <c r="M406" s="3" t="s">
        <v>4</v>
      </c>
      <c r="N406" s="3" t="s">
        <v>1459</v>
      </c>
      <c r="O406" s="3" t="s">
        <v>31</v>
      </c>
      <c r="P406" s="6">
        <f>_xlfn.XLOOKUP(#REF!,[1]!Table2[BINNING],[1]!Table2[VFG],"")</f>
      </c>
      <c r="Q406" s="6">
        <f>IF(ISNUMBER(FIND("|",#REF!,1)),LEFT(#REF!,FIND("|",#REF!,1)-2),#REF!)</f>
      </c>
      <c r="R406" s="6">
        <f>IF(ISNUMBER(FIND("|",#REF!,1)),RIGHT(#REF!,LEN(#REF!)-FIND("|",#REF!,1)-1),"")</f>
      </c>
      <c r="S406" s="3" t="s">
        <v>7</v>
      </c>
      <c r="T406" s="3" t="s">
        <v>7</v>
      </c>
      <c r="U406" s="2">
        <v>0</v>
      </c>
      <c r="V406" s="2">
        <v>0</v>
      </c>
      <c r="W406" s="2">
        <v>48200</v>
      </c>
      <c r="X406" s="3" t="s">
        <v>81</v>
      </c>
      <c r="Y406" s="2">
        <v>70</v>
      </c>
      <c r="Z406" s="3"/>
      <c r="AA406" s="3"/>
      <c r="AB406" s="7" t="s">
        <v>1460</v>
      </c>
      <c r="AC406" s="3" t="s">
        <v>489</v>
      </c>
      <c r="AD406" s="3" t="s">
        <v>490</v>
      </c>
      <c r="AE406" s="3" t="s">
        <v>491</v>
      </c>
      <c r="AF406" s="3" t="s">
        <v>211</v>
      </c>
      <c r="AG406" s="4"/>
      <c r="AH406" s="3"/>
      <c r="AI406" s="4"/>
      <c r="AJ4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 s="8">
        <f>IF(#REF!=MAX(#REF!),"New","Old")</f>
      </c>
      <c r="AL406" s="3"/>
      <c r="AM406" s="9">
        <f>IF(OR(#REF!="",#REF!=0),"",IF(#REF!&lt;12000,"&lt;12k",IF(AND(#REF!&gt;=12000,#REF!&lt;24000),"12k to 24k",IF(AND(#REF!&gt;=24000,#REF!&lt;=36000),"24k to 36k",IF(#REF!&gt;36000,"&gt;36k","")))))</f>
      </c>
    </row>
    <row x14ac:dyDescent="0.25" r="407" customHeight="1" ht="18.75">
      <c r="A407" s="1">
        <v>1668322</v>
      </c>
      <c r="B407" s="2">
        <v>11328312</v>
      </c>
      <c r="C407" s="3" t="s">
        <v>0</v>
      </c>
      <c r="D407" s="3" t="s">
        <v>59</v>
      </c>
      <c r="E407" s="2">
        <v>2013</v>
      </c>
      <c r="F407" s="4">
        <v>43992</v>
      </c>
      <c r="G407" s="3" t="s">
        <v>108</v>
      </c>
      <c r="H407" s="4">
        <v>43993</v>
      </c>
      <c r="I407" s="4">
        <f>_xlfn.XLOOKUP(#REF!,[1]!Backup_F8_Previous_Wave[ODINO],[1]!Backup_F8_Previous_Wave[Production Date],"")</f>
      </c>
      <c r="J407" s="10">
        <f>_xlfn.XLOOKUP(#REF!,[1]!Backup_F8_Previous_Wave[ODINO],[1]!Backup_F8_Previous_Wave[Wave Date],"")</f>
      </c>
      <c r="K407" s="6">
        <f>_xlfn.XLOOKUP(#REF!,[1]!Backup_F8_Previous_Wave[ODINO],[1]!Backup_F8_Previous_Wave[Full VIN],"")</f>
      </c>
      <c r="L407" s="3" t="s">
        <v>1461</v>
      </c>
      <c r="M407" s="3" t="s">
        <v>4</v>
      </c>
      <c r="N407" s="3" t="s">
        <v>1462</v>
      </c>
      <c r="O407" s="3" t="s">
        <v>62</v>
      </c>
      <c r="P407" s="6">
        <f>_xlfn.XLOOKUP(#REF!,[1]!Table2[BINNING],[1]!Table2[VFG],"")</f>
      </c>
      <c r="Q407" s="6">
        <f>IF(ISNUMBER(FIND("|",#REF!,1)),LEFT(#REF!,FIND("|",#REF!,1)-2),#REF!)</f>
      </c>
      <c r="R407" s="6">
        <f>IF(ISNUMBER(FIND("|",#REF!,1)),RIGHT(#REF!,LEN(#REF!)-FIND("|",#REF!,1)-1),"")</f>
      </c>
      <c r="S407" s="3" t="s">
        <v>7</v>
      </c>
      <c r="T407" s="3" t="s">
        <v>7</v>
      </c>
      <c r="U407" s="2">
        <v>0</v>
      </c>
      <c r="V407" s="2">
        <v>0</v>
      </c>
      <c r="W407" s="2">
        <v>100000</v>
      </c>
      <c r="X407" s="3" t="s">
        <v>238</v>
      </c>
      <c r="Y407" s="2"/>
      <c r="Z407" s="3"/>
      <c r="AA407" s="3"/>
      <c r="AB407" s="7" t="s">
        <v>1463</v>
      </c>
      <c r="AC407" s="3" t="s">
        <v>65</v>
      </c>
      <c r="AD407" s="3" t="s">
        <v>66</v>
      </c>
      <c r="AE407" s="3" t="s">
        <v>67</v>
      </c>
      <c r="AF407" s="3" t="s">
        <v>68</v>
      </c>
      <c r="AG407" s="4"/>
      <c r="AH407" s="3"/>
      <c r="AI407" s="4"/>
      <c r="AJ4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 s="8">
        <f>IF(#REF!=MAX(#REF!),"New","Old")</f>
      </c>
      <c r="AL407" s="3"/>
      <c r="AM407" s="9">
        <f>IF(OR(#REF!="",#REF!=0),"",IF(#REF!&lt;12000,"&lt;12k",IF(AND(#REF!&gt;=12000,#REF!&lt;24000),"12k to 24k",IF(AND(#REF!&gt;=24000,#REF!&lt;=36000),"24k to 36k",IF(#REF!&gt;36000,"&gt;36k","")))))</f>
      </c>
    </row>
    <row x14ac:dyDescent="0.25" r="408" customHeight="1" ht="18.75">
      <c r="A408" s="1">
        <v>1668331</v>
      </c>
      <c r="B408" s="2">
        <v>11328319</v>
      </c>
      <c r="C408" s="3" t="s">
        <v>0</v>
      </c>
      <c r="D408" s="3" t="s">
        <v>59</v>
      </c>
      <c r="E408" s="2">
        <v>2020</v>
      </c>
      <c r="F408" s="4">
        <v>43987</v>
      </c>
      <c r="G408" s="3" t="s">
        <v>108</v>
      </c>
      <c r="H408" s="4">
        <v>43993</v>
      </c>
      <c r="I408" s="4">
        <f>_xlfn.XLOOKUP(#REF!,[1]!Backup_F8_Previous_Wave[ODINO],[1]!Backup_F8_Previous_Wave[Production Date],"")</f>
      </c>
      <c r="J408" s="10">
        <f>_xlfn.XLOOKUP(#REF!,[1]!Backup_F8_Previous_Wave[ODINO],[1]!Backup_F8_Previous_Wave[Wave Date],"")</f>
      </c>
      <c r="K408" s="6">
        <f>_xlfn.XLOOKUP(#REF!,[1]!Backup_F8_Previous_Wave[ODINO],[1]!Backup_F8_Previous_Wave[Full VIN],"")</f>
      </c>
      <c r="L408" s="3" t="s">
        <v>1464</v>
      </c>
      <c r="M408" s="3" t="s">
        <v>4</v>
      </c>
      <c r="N408" s="3" t="s">
        <v>1465</v>
      </c>
      <c r="O408" s="3" t="s">
        <v>1466</v>
      </c>
      <c r="P408" s="6">
        <f>_xlfn.XLOOKUP(#REF!,[1]!Table2[BINNING],[1]!Table2[VFG],"")</f>
      </c>
      <c r="Q408" s="6">
        <f>IF(ISNUMBER(FIND("|",#REF!,1)),LEFT(#REF!,FIND("|",#REF!,1)-2),#REF!)</f>
      </c>
      <c r="R408" s="6">
        <f>IF(ISNUMBER(FIND("|",#REF!,1)),RIGHT(#REF!,LEN(#REF!)-FIND("|",#REF!,1)-1),"")</f>
      </c>
      <c r="S408" s="3" t="s">
        <v>7</v>
      </c>
      <c r="T408" s="3" t="s">
        <v>7</v>
      </c>
      <c r="U408" s="2">
        <v>0</v>
      </c>
      <c r="V408" s="2">
        <v>0</v>
      </c>
      <c r="W408" s="2">
        <v>4051</v>
      </c>
      <c r="X408" s="3" t="s">
        <v>282</v>
      </c>
      <c r="Y408" s="2">
        <v>0</v>
      </c>
      <c r="Z408" s="3"/>
      <c r="AA408" s="3"/>
      <c r="AB408" s="7" t="s">
        <v>1467</v>
      </c>
      <c r="AC408" s="3" t="s">
        <v>65</v>
      </c>
      <c r="AD408" s="3" t="s">
        <v>66</v>
      </c>
      <c r="AE408" s="3" t="s">
        <v>67</v>
      </c>
      <c r="AF408" s="3" t="s">
        <v>68</v>
      </c>
      <c r="AG408" s="4"/>
      <c r="AH408" s="3"/>
      <c r="AI408" s="4"/>
      <c r="AJ4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 s="8">
        <f>IF(#REF!=MAX(#REF!),"New","Old")</f>
      </c>
      <c r="AL408" s="3"/>
      <c r="AM408" s="9">
        <f>IF(OR(#REF!="",#REF!=0),"",IF(#REF!&lt;12000,"&lt;12k",IF(AND(#REF!&gt;=12000,#REF!&lt;24000),"12k to 24k",IF(AND(#REF!&gt;=24000,#REF!&lt;=36000),"24k to 36k",IF(#REF!&gt;36000,"&gt;36k","")))))</f>
      </c>
    </row>
    <row x14ac:dyDescent="0.25" r="409" customHeight="1" ht="18.75">
      <c r="A409" s="1">
        <v>1668377</v>
      </c>
      <c r="B409" s="2">
        <v>11328350</v>
      </c>
      <c r="C409" s="3" t="s">
        <v>0</v>
      </c>
      <c r="D409" s="3" t="s">
        <v>448</v>
      </c>
      <c r="E409" s="2">
        <v>2014</v>
      </c>
      <c r="F409" s="4">
        <v>43874</v>
      </c>
      <c r="G409" s="3" t="s">
        <v>2</v>
      </c>
      <c r="H409" s="4">
        <v>43993</v>
      </c>
      <c r="I409" s="4">
        <f>_xlfn.XLOOKUP(#REF!,[1]!Backup_F8_Previous_Wave[ODINO],[1]!Backup_F8_Previous_Wave[Production Date],"")</f>
      </c>
      <c r="J409" s="10">
        <f>_xlfn.XLOOKUP(#REF!,[1]!Backup_F8_Previous_Wave[ODINO],[1]!Backup_F8_Previous_Wave[Wave Date],"")</f>
      </c>
      <c r="K409" s="6">
        <f>_xlfn.XLOOKUP(#REF!,[1]!Backup_F8_Previous_Wave[ODINO],[1]!Backup_F8_Previous_Wave[Full VIN],"")</f>
      </c>
      <c r="L409" s="3" t="s">
        <v>1468</v>
      </c>
      <c r="M409" s="3" t="s">
        <v>4</v>
      </c>
      <c r="N409" s="3" t="s">
        <v>1469</v>
      </c>
      <c r="O409" s="3" t="s">
        <v>144</v>
      </c>
      <c r="P409" s="6">
        <f>_xlfn.XLOOKUP(#REF!,[1]!Table2[BINNING],[1]!Table2[VFG],"")</f>
      </c>
      <c r="Q409" s="6">
        <f>IF(ISNUMBER(FIND("|",#REF!,1)),LEFT(#REF!,FIND("|",#REF!,1)-2),#REF!)</f>
      </c>
      <c r="R409" s="6">
        <f>IF(ISNUMBER(FIND("|",#REF!,1)),RIGHT(#REF!,LEN(#REF!)-FIND("|",#REF!,1)-1),"")</f>
      </c>
      <c r="S409" s="3" t="s">
        <v>7</v>
      </c>
      <c r="T409" s="3" t="s">
        <v>7</v>
      </c>
      <c r="U409" s="2">
        <v>0</v>
      </c>
      <c r="V409" s="2">
        <v>0</v>
      </c>
      <c r="W409" s="2">
        <v>98000</v>
      </c>
      <c r="X409" s="3" t="s">
        <v>139</v>
      </c>
      <c r="Y409" s="2">
        <v>55</v>
      </c>
      <c r="Z409" s="3"/>
      <c r="AA409" s="3"/>
      <c r="AB409" s="7" t="s">
        <v>1470</v>
      </c>
      <c r="AC409" s="3" t="s">
        <v>452</v>
      </c>
      <c r="AD409" s="3" t="s">
        <v>453</v>
      </c>
      <c r="AE409" s="3" t="s">
        <v>454</v>
      </c>
      <c r="AF409" s="3" t="s">
        <v>45</v>
      </c>
      <c r="AG409" s="4"/>
      <c r="AH409" s="3"/>
      <c r="AI409" s="4"/>
      <c r="AJ4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 s="8">
        <f>IF(#REF!=MAX(#REF!),"New","Old")</f>
      </c>
      <c r="AL409" s="3"/>
      <c r="AM409" s="9">
        <f>IF(OR(#REF!="",#REF!=0),"",IF(#REF!&lt;12000,"&lt;12k",IF(AND(#REF!&gt;=12000,#REF!&lt;24000),"12k to 24k",IF(AND(#REF!&gt;=24000,#REF!&lt;=36000),"24k to 36k",IF(#REF!&gt;36000,"&gt;36k","")))))</f>
      </c>
    </row>
    <row x14ac:dyDescent="0.25" r="410" customHeight="1" ht="18.75">
      <c r="A410" s="1">
        <v>1668528</v>
      </c>
      <c r="B410" s="2">
        <v>11328452</v>
      </c>
      <c r="C410" s="3" t="s">
        <v>0</v>
      </c>
      <c r="D410" s="3" t="s">
        <v>181</v>
      </c>
      <c r="E410" s="2">
        <v>2015</v>
      </c>
      <c r="F410" s="4">
        <v>43955</v>
      </c>
      <c r="G410" s="3" t="s">
        <v>108</v>
      </c>
      <c r="H410" s="4">
        <v>43994</v>
      </c>
      <c r="I410" s="4"/>
      <c r="J410" s="10">
        <f>_xlfn.XLOOKUP(#REF!,[1]!Backup_F8_Previous_Wave[ODINO],[1]!Backup_F8_Previous_Wave[Wave Date],"")</f>
      </c>
      <c r="K410" s="3"/>
      <c r="L410" s="3" t="s">
        <v>1471</v>
      </c>
      <c r="M410" s="3" t="s">
        <v>4</v>
      </c>
      <c r="N410" s="3" t="s">
        <v>1472</v>
      </c>
      <c r="O410" s="3" t="s">
        <v>1473</v>
      </c>
      <c r="P410" s="6">
        <f>_xlfn.XLOOKUP(#REF!,[1]!Table2[BINNING],[1]!Table2[VFG],"")</f>
      </c>
      <c r="Q410" s="6">
        <f>IF(ISNUMBER(FIND("|",#REF!,1)),LEFT(#REF!,FIND("|",#REF!,1)-2),#REF!)</f>
      </c>
      <c r="R410" s="6">
        <f>IF(ISNUMBER(FIND("|",#REF!,1)),RIGHT(#REF!,LEN(#REF!)-FIND("|",#REF!,1)-1),"")</f>
      </c>
      <c r="S410" s="3" t="s">
        <v>7</v>
      </c>
      <c r="T410" s="3" t="s">
        <v>7</v>
      </c>
      <c r="U410" s="2">
        <v>0</v>
      </c>
      <c r="V410" s="2">
        <v>0</v>
      </c>
      <c r="W410" s="2"/>
      <c r="X410" s="3" t="s">
        <v>253</v>
      </c>
      <c r="Y410" s="2"/>
      <c r="Z410" s="3"/>
      <c r="AA410" s="3"/>
      <c r="AB410" s="7" t="s">
        <v>1474</v>
      </c>
      <c r="AC410" s="3" t="s">
        <v>44</v>
      </c>
      <c r="AD410" s="3" t="s">
        <v>44</v>
      </c>
      <c r="AE410" s="3" t="s">
        <v>44</v>
      </c>
      <c r="AF410" s="3" t="s">
        <v>198</v>
      </c>
      <c r="AG410" s="4"/>
      <c r="AH410" s="3"/>
      <c r="AI410" s="4"/>
      <c r="AJ4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 s="8">
        <f>IF(#REF!=MAX(#REF!),"New","Old")</f>
      </c>
      <c r="AL410" s="3"/>
      <c r="AM410" s="9">
        <f>IF(OR(#REF!="",#REF!=0),"",IF(#REF!&lt;12000,"&lt;12k",IF(AND(#REF!&gt;=12000,#REF!&lt;24000),"12k to 24k",IF(AND(#REF!&gt;=24000,#REF!&lt;=36000),"24k to 36k",IF(#REF!&gt;36000,"&gt;36k","")))))</f>
      </c>
    </row>
    <row x14ac:dyDescent="0.25" r="411" customHeight="1" ht="18.75">
      <c r="A411" s="1">
        <v>1668538</v>
      </c>
      <c r="B411" s="2">
        <v>11328453</v>
      </c>
      <c r="C411" s="3" t="s">
        <v>0</v>
      </c>
      <c r="D411" s="3" t="s">
        <v>59</v>
      </c>
      <c r="E411" s="2">
        <v>2016</v>
      </c>
      <c r="F411" s="4">
        <v>43987</v>
      </c>
      <c r="G411" s="3" t="s">
        <v>108</v>
      </c>
      <c r="H411" s="4">
        <v>43994</v>
      </c>
      <c r="I411" s="4"/>
      <c r="J411" s="10">
        <f>_xlfn.XLOOKUP(#REF!,[1]!Backup_F8_Previous_Wave[ODINO],[1]!Backup_F8_Previous_Wave[Wave Date],"")</f>
      </c>
      <c r="K411" s="3"/>
      <c r="L411" s="3" t="s">
        <v>1475</v>
      </c>
      <c r="M411" s="3" t="s">
        <v>4</v>
      </c>
      <c r="N411" s="3" t="s">
        <v>1476</v>
      </c>
      <c r="O411" s="3" t="s">
        <v>62</v>
      </c>
      <c r="P411" s="6">
        <f>_xlfn.XLOOKUP(#REF!,[1]!Table2[BINNING],[1]!Table2[VFG],"")</f>
      </c>
      <c r="Q411" s="6">
        <f>IF(ISNUMBER(FIND("|",#REF!,1)),LEFT(#REF!,FIND("|",#REF!,1)-2),#REF!)</f>
      </c>
      <c r="R411" s="6">
        <f>IF(ISNUMBER(FIND("|",#REF!,1)),RIGHT(#REF!,LEN(#REF!)-FIND("|",#REF!,1)-1),"")</f>
      </c>
      <c r="S411" s="3" t="s">
        <v>7</v>
      </c>
      <c r="T411" s="3" t="s">
        <v>7</v>
      </c>
      <c r="U411" s="2">
        <v>0</v>
      </c>
      <c r="V411" s="2">
        <v>0</v>
      </c>
      <c r="W411" s="2">
        <v>62000</v>
      </c>
      <c r="X411" s="3" t="s">
        <v>139</v>
      </c>
      <c r="Y411" s="2">
        <v>0</v>
      </c>
      <c r="Z411" s="3"/>
      <c r="AA411" s="3"/>
      <c r="AB411" s="7" t="s">
        <v>1477</v>
      </c>
      <c r="AC411" s="3" t="s">
        <v>44</v>
      </c>
      <c r="AD411" s="3" t="s">
        <v>44</v>
      </c>
      <c r="AE411" s="3" t="s">
        <v>44</v>
      </c>
      <c r="AF411" s="3" t="s">
        <v>68</v>
      </c>
      <c r="AG411" s="4"/>
      <c r="AH411" s="3"/>
      <c r="AI411" s="4"/>
      <c r="AJ4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 s="8">
        <f>IF(#REF!=MAX(#REF!),"New","Old")</f>
      </c>
      <c r="AL411" s="3"/>
      <c r="AM411" s="9">
        <f>IF(OR(#REF!="",#REF!=0),"",IF(#REF!&lt;12000,"&lt;12k",IF(AND(#REF!&gt;=12000,#REF!&lt;24000),"12k to 24k",IF(AND(#REF!&gt;=24000,#REF!&lt;=36000),"24k to 36k",IF(#REF!&gt;36000,"&gt;36k","")))))</f>
      </c>
    </row>
    <row x14ac:dyDescent="0.25" r="412" customHeight="1" ht="18.75">
      <c r="A412" s="1">
        <v>1668599</v>
      </c>
      <c r="B412" s="2">
        <v>11328509</v>
      </c>
      <c r="C412" s="3" t="s">
        <v>0</v>
      </c>
      <c r="D412" s="3" t="s">
        <v>38</v>
      </c>
      <c r="E412" s="2">
        <v>2011</v>
      </c>
      <c r="F412" s="4">
        <v>43992</v>
      </c>
      <c r="G412" s="3" t="s">
        <v>108</v>
      </c>
      <c r="H412" s="4">
        <v>43994</v>
      </c>
      <c r="I412" s="4">
        <f>_xlfn.XLOOKUP(#REF!,[1]!Backup_F8_Previous_Wave[ODINO],[1]!Backup_F8_Previous_Wave[Production Date],"")</f>
      </c>
      <c r="J412" s="10">
        <f>_xlfn.XLOOKUP(#REF!,[1]!Backup_F8_Previous_Wave[ODINO],[1]!Backup_F8_Previous_Wave[Wave Date],"")</f>
      </c>
      <c r="K412" s="6">
        <f>_xlfn.XLOOKUP(#REF!,[1]!Backup_F8_Previous_Wave[ODINO],[1]!Backup_F8_Previous_Wave[Full VIN],"")</f>
      </c>
      <c r="L412" s="3" t="s">
        <v>1478</v>
      </c>
      <c r="M412" s="3" t="s">
        <v>4</v>
      </c>
      <c r="N412" s="3" t="s">
        <v>1479</v>
      </c>
      <c r="O412" s="3" t="s">
        <v>62</v>
      </c>
      <c r="P412" s="6">
        <f>_xlfn.XLOOKUP(#REF!,[1]!Table2[BINNING],[1]!Table2[VFG],"")</f>
      </c>
      <c r="Q412" s="6">
        <f>IF(ISNUMBER(FIND("|",#REF!,1)),LEFT(#REF!,FIND("|",#REF!,1)-2),#REF!)</f>
      </c>
      <c r="R412" s="6">
        <f>IF(ISNUMBER(FIND("|",#REF!,1)),RIGHT(#REF!,LEN(#REF!)-FIND("|",#REF!,1)-1),"")</f>
      </c>
      <c r="S412" s="3" t="s">
        <v>7</v>
      </c>
      <c r="T412" s="3" t="s">
        <v>7</v>
      </c>
      <c r="U412" s="2">
        <v>0</v>
      </c>
      <c r="V412" s="2">
        <v>0</v>
      </c>
      <c r="W412" s="2">
        <v>122000</v>
      </c>
      <c r="X412" s="3" t="s">
        <v>100</v>
      </c>
      <c r="Y412" s="2">
        <v>0</v>
      </c>
      <c r="Z412" s="3"/>
      <c r="AA412" s="3"/>
      <c r="AB412" s="7" t="s">
        <v>1480</v>
      </c>
      <c r="AC412" s="3" t="s">
        <v>146</v>
      </c>
      <c r="AD412" s="3" t="s">
        <v>147</v>
      </c>
      <c r="AE412" s="3" t="s">
        <v>148</v>
      </c>
      <c r="AF412" s="3" t="s">
        <v>45</v>
      </c>
      <c r="AG412" s="4"/>
      <c r="AH412" s="3"/>
      <c r="AI412" s="4"/>
      <c r="AJ4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 s="8">
        <f>IF(#REF!=MAX(#REF!),"New","Old")</f>
      </c>
      <c r="AL412" s="3"/>
      <c r="AM412" s="9">
        <f>IF(OR(#REF!="",#REF!=0),"",IF(#REF!&lt;12000,"&lt;12k",IF(AND(#REF!&gt;=12000,#REF!&lt;24000),"12k to 24k",IF(AND(#REF!&gt;=24000,#REF!&lt;=36000),"24k to 36k",IF(#REF!&gt;36000,"&gt;36k","")))))</f>
      </c>
    </row>
    <row x14ac:dyDescent="0.25" r="413" customHeight="1" ht="18.75">
      <c r="A413" s="1">
        <v>1668629</v>
      </c>
      <c r="B413" s="2">
        <v>11328521</v>
      </c>
      <c r="C413" s="3" t="s">
        <v>173</v>
      </c>
      <c r="D413" s="3" t="s">
        <v>510</v>
      </c>
      <c r="E413" s="2">
        <v>2014</v>
      </c>
      <c r="F413" s="4">
        <v>43862</v>
      </c>
      <c r="G413" s="3" t="s">
        <v>2</v>
      </c>
      <c r="H413" s="4">
        <v>43994</v>
      </c>
      <c r="I413" s="4">
        <f>_xlfn.XLOOKUP(#REF!,[1]!Backup_F8_Previous_Wave[ODINO],[1]!Backup_F8_Previous_Wave[Production Date],"")</f>
      </c>
      <c r="J413" s="10">
        <f>_xlfn.XLOOKUP(#REF!,[1]!Backup_F8_Previous_Wave[ODINO],[1]!Backup_F8_Previous_Wave[Wave Date],"")</f>
      </c>
      <c r="K413" s="6">
        <f>_xlfn.XLOOKUP(#REF!,[1]!Backup_F8_Previous_Wave[ODINO],[1]!Backup_F8_Previous_Wave[Full VIN],"")</f>
      </c>
      <c r="L413" s="3" t="s">
        <v>1481</v>
      </c>
      <c r="M413" s="3" t="s">
        <v>4</v>
      </c>
      <c r="N413" s="3" t="s">
        <v>1482</v>
      </c>
      <c r="O413" s="3" t="s">
        <v>144</v>
      </c>
      <c r="P413" s="6">
        <f>_xlfn.XLOOKUP(#REF!,[1]!Table2[BINNING],[1]!Table2[VFG],"")</f>
      </c>
      <c r="Q413" s="6">
        <f>IF(ISNUMBER(FIND("|",#REF!,1)),LEFT(#REF!,FIND("|",#REF!,1)-2),#REF!)</f>
      </c>
      <c r="R413" s="6">
        <f>IF(ISNUMBER(FIND("|",#REF!,1)),RIGHT(#REF!,LEN(#REF!)-FIND("|",#REF!,1)-1),"")</f>
      </c>
      <c r="S413" s="3" t="s">
        <v>7</v>
      </c>
      <c r="T413" s="3" t="s">
        <v>7</v>
      </c>
      <c r="U413" s="2">
        <v>0</v>
      </c>
      <c r="V413" s="2">
        <v>0</v>
      </c>
      <c r="W413" s="2">
        <v>58000</v>
      </c>
      <c r="X413" s="3" t="s">
        <v>317</v>
      </c>
      <c r="Y413" s="2"/>
      <c r="Z413" s="3"/>
      <c r="AA413" s="3"/>
      <c r="AB413" s="7" t="s">
        <v>1483</v>
      </c>
      <c r="AC413" s="3" t="s">
        <v>146</v>
      </c>
      <c r="AD413" s="3" t="s">
        <v>514</v>
      </c>
      <c r="AE413" s="3" t="s">
        <v>515</v>
      </c>
      <c r="AF413" s="3" t="s">
        <v>45</v>
      </c>
      <c r="AG413" s="4"/>
      <c r="AH413" s="3"/>
      <c r="AI413" s="4"/>
      <c r="AJ4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 s="8">
        <f>IF(#REF!=MAX(#REF!),"New","Old")</f>
      </c>
      <c r="AL413" s="3"/>
      <c r="AM413" s="9">
        <f>IF(OR(#REF!="",#REF!=0),"",IF(#REF!&lt;12000,"&lt;12k",IF(AND(#REF!&gt;=12000,#REF!&lt;24000),"12k to 24k",IF(AND(#REF!&gt;=24000,#REF!&lt;=36000),"24k to 36k",IF(#REF!&gt;36000,"&gt;36k","")))))</f>
      </c>
    </row>
    <row x14ac:dyDescent="0.25" r="414" customHeight="1" ht="18.75">
      <c r="A414" s="1">
        <v>1668676</v>
      </c>
      <c r="B414" s="2">
        <v>11328559</v>
      </c>
      <c r="C414" s="3" t="s">
        <v>0</v>
      </c>
      <c r="D414" s="3" t="s">
        <v>1</v>
      </c>
      <c r="E414" s="2">
        <v>2014</v>
      </c>
      <c r="F414" s="4">
        <v>43994</v>
      </c>
      <c r="G414" s="3" t="s">
        <v>108</v>
      </c>
      <c r="H414" s="4">
        <v>43994</v>
      </c>
      <c r="I414" s="4">
        <f>_xlfn.XLOOKUP(#REF!,[1]!Backup_F8_Previous_Wave[ODINO],[1]!Backup_F8_Previous_Wave[Production Date],"")</f>
      </c>
      <c r="J414" s="10">
        <f>_xlfn.XLOOKUP(#REF!,[1]!Backup_F8_Previous_Wave[ODINO],[1]!Backup_F8_Previous_Wave[Wave Date],"")</f>
      </c>
      <c r="K414" s="6">
        <f>_xlfn.XLOOKUP(#REF!,[1]!Backup_F8_Previous_Wave[ODINO],[1]!Backup_F8_Previous_Wave[Full VIN],"")</f>
      </c>
      <c r="L414" s="3" t="s">
        <v>1484</v>
      </c>
      <c r="M414" s="3" t="s">
        <v>4</v>
      </c>
      <c r="N414" s="3" t="s">
        <v>1485</v>
      </c>
      <c r="O414" s="3" t="s">
        <v>6</v>
      </c>
      <c r="P414" s="6">
        <f>_xlfn.XLOOKUP(#REF!,[1]!Table2[BINNING],[1]!Table2[VFG],"")</f>
      </c>
      <c r="Q414" s="6">
        <f>IF(ISNUMBER(FIND("|",#REF!,1)),LEFT(#REF!,FIND("|",#REF!,1)-2),#REF!)</f>
      </c>
      <c r="R414" s="6">
        <f>IF(ISNUMBER(FIND("|",#REF!,1)),RIGHT(#REF!,LEN(#REF!)-FIND("|",#REF!,1)-1),"")</f>
      </c>
      <c r="S414" s="3" t="s">
        <v>7</v>
      </c>
      <c r="T414" s="3" t="s">
        <v>7</v>
      </c>
      <c r="U414" s="2">
        <v>0</v>
      </c>
      <c r="V414" s="2">
        <v>0</v>
      </c>
      <c r="W414" s="2">
        <v>76000</v>
      </c>
      <c r="X414" s="3" t="s">
        <v>139</v>
      </c>
      <c r="Y414" s="2">
        <v>0</v>
      </c>
      <c r="Z414" s="3"/>
      <c r="AA414" s="3"/>
      <c r="AB414" s="7" t="s">
        <v>1486</v>
      </c>
      <c r="AC414" s="3" t="s">
        <v>10</v>
      </c>
      <c r="AD414" s="3" t="s">
        <v>11</v>
      </c>
      <c r="AE414" s="3" t="s">
        <v>12</v>
      </c>
      <c r="AF414" s="3" t="s">
        <v>13</v>
      </c>
      <c r="AG414" s="4"/>
      <c r="AH414" s="3"/>
      <c r="AI414" s="4"/>
      <c r="AJ4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 s="8">
        <f>IF(#REF!=MAX(#REF!),"New","Old")</f>
      </c>
      <c r="AL414" s="3"/>
      <c r="AM414" s="9">
        <f>IF(OR(#REF!="",#REF!=0),"",IF(#REF!&lt;12000,"&lt;12k",IF(AND(#REF!&gt;=12000,#REF!&lt;24000),"12k to 24k",IF(AND(#REF!&gt;=24000,#REF!&lt;=36000),"24k to 36k",IF(#REF!&gt;36000,"&gt;36k","")))))</f>
      </c>
    </row>
    <row x14ac:dyDescent="0.25" r="415" customHeight="1" ht="18.75">
      <c r="A415" s="1">
        <v>1668702</v>
      </c>
      <c r="B415" s="2">
        <v>11328580</v>
      </c>
      <c r="C415" s="3" t="s">
        <v>0</v>
      </c>
      <c r="D415" s="3" t="s">
        <v>485</v>
      </c>
      <c r="E415" s="2">
        <v>2017</v>
      </c>
      <c r="F415" s="4">
        <v>43994</v>
      </c>
      <c r="G415" s="3" t="s">
        <v>108</v>
      </c>
      <c r="H415" s="4">
        <v>43994</v>
      </c>
      <c r="I415" s="4">
        <f>_xlfn.XLOOKUP(#REF!,[1]!Backup_F8_Previous_Wave[ODINO],[1]!Backup_F8_Previous_Wave[Production Date],"")</f>
      </c>
      <c r="J415" s="10">
        <f>_xlfn.XLOOKUP(#REF!,[1]!Backup_F8_Previous_Wave[ODINO],[1]!Backup_F8_Previous_Wave[Wave Date],"")</f>
      </c>
      <c r="K415" s="6">
        <f>_xlfn.XLOOKUP(#REF!,[1]!Backup_F8_Previous_Wave[ODINO],[1]!Backup_F8_Previous_Wave[Full VIN],"")</f>
      </c>
      <c r="L415" s="3" t="s">
        <v>1487</v>
      </c>
      <c r="M415" s="3" t="s">
        <v>4</v>
      </c>
      <c r="N415" s="3" t="s">
        <v>1488</v>
      </c>
      <c r="O415" s="3" t="s">
        <v>31</v>
      </c>
      <c r="P415" s="6">
        <f>_xlfn.XLOOKUP(#REF!,[1]!Table2[BINNING],[1]!Table2[VFG],"")</f>
      </c>
      <c r="Q415" s="6">
        <f>IF(ISNUMBER(FIND("|",#REF!,1)),LEFT(#REF!,FIND("|",#REF!,1)-2),#REF!)</f>
      </c>
      <c r="R415" s="6">
        <f>IF(ISNUMBER(FIND("|",#REF!,1)),RIGHT(#REF!,LEN(#REF!)-FIND("|",#REF!,1)-1),"")</f>
      </c>
      <c r="S415" s="3" t="s">
        <v>7</v>
      </c>
      <c r="T415" s="3" t="s">
        <v>7</v>
      </c>
      <c r="U415" s="2">
        <v>0</v>
      </c>
      <c r="V415" s="2">
        <v>0</v>
      </c>
      <c r="W415" s="2">
        <v>62900</v>
      </c>
      <c r="X415" s="3" t="s">
        <v>63</v>
      </c>
      <c r="Y415" s="2">
        <v>70</v>
      </c>
      <c r="Z415" s="3"/>
      <c r="AA415" s="3"/>
      <c r="AB415" s="7" t="s">
        <v>1489</v>
      </c>
      <c r="AC415" s="3" t="s">
        <v>489</v>
      </c>
      <c r="AD415" s="3" t="s">
        <v>490</v>
      </c>
      <c r="AE415" s="3" t="s">
        <v>491</v>
      </c>
      <c r="AF415" s="3" t="s">
        <v>211</v>
      </c>
      <c r="AG415" s="4"/>
      <c r="AH415" s="3"/>
      <c r="AI415" s="4"/>
      <c r="AJ4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 s="8">
        <f>IF(#REF!=MAX(#REF!),"New","Old")</f>
      </c>
      <c r="AL415" s="3"/>
      <c r="AM415" s="9">
        <f>IF(OR(#REF!="",#REF!=0),"",IF(#REF!&lt;12000,"&lt;12k",IF(AND(#REF!&gt;=12000,#REF!&lt;24000),"12k to 24k",IF(AND(#REF!&gt;=24000,#REF!&lt;=36000),"24k to 36k",IF(#REF!&gt;36000,"&gt;36k","")))))</f>
      </c>
    </row>
    <row x14ac:dyDescent="0.25" r="416" customHeight="1" ht="18.75">
      <c r="A416" s="1">
        <v>1668707</v>
      </c>
      <c r="B416" s="2">
        <v>11328584</v>
      </c>
      <c r="C416" s="3" t="s">
        <v>0</v>
      </c>
      <c r="D416" s="3" t="s">
        <v>485</v>
      </c>
      <c r="E416" s="2">
        <v>2018</v>
      </c>
      <c r="F416" s="4">
        <v>43977</v>
      </c>
      <c r="G416" s="3" t="s">
        <v>108</v>
      </c>
      <c r="H416" s="4">
        <v>43994</v>
      </c>
      <c r="I416" s="4">
        <f>_xlfn.XLOOKUP(#REF!,[1]!Backup_F8_Previous_Wave[ODINO],[1]!Backup_F8_Previous_Wave[Production Date],"")</f>
      </c>
      <c r="J416" s="10">
        <f>_xlfn.XLOOKUP(#REF!,[1]!Backup_F8_Previous_Wave[ODINO],[1]!Backup_F8_Previous_Wave[Wave Date],"")</f>
      </c>
      <c r="K416" s="6">
        <f>_xlfn.XLOOKUP(#REF!,[1]!Backup_F8_Previous_Wave[ODINO],[1]!Backup_F8_Previous_Wave[Full VIN],"")</f>
      </c>
      <c r="L416" s="3" t="s">
        <v>1490</v>
      </c>
      <c r="M416" s="3" t="s">
        <v>4</v>
      </c>
      <c r="N416" s="3" t="s">
        <v>1491</v>
      </c>
      <c r="O416" s="3" t="s">
        <v>31</v>
      </c>
      <c r="P416" s="6">
        <f>_xlfn.XLOOKUP(#REF!,[1]!Table2[BINNING],[1]!Table2[VFG],"")</f>
      </c>
      <c r="Q416" s="6">
        <f>IF(ISNUMBER(FIND("|",#REF!,1)),LEFT(#REF!,FIND("|",#REF!,1)-2),#REF!)</f>
      </c>
      <c r="R416" s="6">
        <f>IF(ISNUMBER(FIND("|",#REF!,1)),RIGHT(#REF!,LEN(#REF!)-FIND("|",#REF!,1)-1),"")</f>
      </c>
      <c r="S416" s="3" t="s">
        <v>7</v>
      </c>
      <c r="T416" s="3" t="s">
        <v>7</v>
      </c>
      <c r="U416" s="2">
        <v>0</v>
      </c>
      <c r="V416" s="2">
        <v>0</v>
      </c>
      <c r="W416" s="2">
        <v>418792</v>
      </c>
      <c r="X416" s="3" t="s">
        <v>225</v>
      </c>
      <c r="Y416" s="2">
        <v>70</v>
      </c>
      <c r="Z416" s="3"/>
      <c r="AA416" s="3"/>
      <c r="AB416" s="7" t="s">
        <v>1492</v>
      </c>
      <c r="AC416" s="3" t="s">
        <v>489</v>
      </c>
      <c r="AD416" s="3" t="s">
        <v>490</v>
      </c>
      <c r="AE416" s="3" t="s">
        <v>491</v>
      </c>
      <c r="AF416" s="3" t="s">
        <v>211</v>
      </c>
      <c r="AG416" s="4"/>
      <c r="AH416" s="3"/>
      <c r="AI416" s="4"/>
      <c r="AJ4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 s="8">
        <f>IF(#REF!=MAX(#REF!),"New","Old")</f>
      </c>
      <c r="AL416" s="3"/>
      <c r="AM416" s="9">
        <f>IF(OR(#REF!="",#REF!=0),"",IF(#REF!&lt;12000,"&lt;12k",IF(AND(#REF!&gt;=12000,#REF!&lt;24000),"12k to 24k",IF(AND(#REF!&gt;=24000,#REF!&lt;=36000),"24k to 36k",IF(#REF!&gt;36000,"&gt;36k","")))))</f>
      </c>
    </row>
    <row x14ac:dyDescent="0.25" r="417" customHeight="1" ht="18.75">
      <c r="A417" s="1">
        <v>1668730</v>
      </c>
      <c r="B417" s="2">
        <v>11328597</v>
      </c>
      <c r="C417" s="3" t="s">
        <v>0</v>
      </c>
      <c r="D417" s="3" t="s">
        <v>485</v>
      </c>
      <c r="E417" s="2">
        <v>2018</v>
      </c>
      <c r="F417" s="4">
        <v>43994</v>
      </c>
      <c r="G417" s="3" t="s">
        <v>108</v>
      </c>
      <c r="H417" s="4">
        <v>43994</v>
      </c>
      <c r="I417" s="4">
        <f>_xlfn.XLOOKUP(#REF!,[1]!Backup_F8_Previous_Wave[ODINO],[1]!Backup_F8_Previous_Wave[Production Date],"")</f>
      </c>
      <c r="J417" s="10">
        <f>_xlfn.XLOOKUP(#REF!,[1]!Backup_F8_Previous_Wave[ODINO],[1]!Backup_F8_Previous_Wave[Wave Date],"")</f>
      </c>
      <c r="K417" s="6">
        <f>_xlfn.XLOOKUP(#REF!,[1]!Backup_F8_Previous_Wave[ODINO],[1]!Backup_F8_Previous_Wave[Full VIN],"")</f>
      </c>
      <c r="L417" s="3" t="s">
        <v>1493</v>
      </c>
      <c r="M417" s="3" t="s">
        <v>4</v>
      </c>
      <c r="N417" s="3" t="s">
        <v>1494</v>
      </c>
      <c r="O417" s="3" t="s">
        <v>31</v>
      </c>
      <c r="P417" s="6">
        <f>_xlfn.XLOOKUP(#REF!,[1]!Table2[BINNING],[1]!Table2[VFG],"")</f>
      </c>
      <c r="Q417" s="6">
        <f>IF(ISNUMBER(FIND("|",#REF!,1)),LEFT(#REF!,FIND("|",#REF!,1)-2),#REF!)</f>
      </c>
      <c r="R417" s="6">
        <f>IF(ISNUMBER(FIND("|",#REF!,1)),RIGHT(#REF!,LEN(#REF!)-FIND("|",#REF!,1)-1),"")</f>
      </c>
      <c r="S417" s="3" t="s">
        <v>7</v>
      </c>
      <c r="T417" s="3" t="s">
        <v>7</v>
      </c>
      <c r="U417" s="2">
        <v>0</v>
      </c>
      <c r="V417" s="2">
        <v>0</v>
      </c>
      <c r="W417" s="2">
        <v>45087</v>
      </c>
      <c r="X417" s="3" t="s">
        <v>166</v>
      </c>
      <c r="Y417" s="2">
        <v>35</v>
      </c>
      <c r="Z417" s="3"/>
      <c r="AA417" s="3"/>
      <c r="AB417" s="7" t="s">
        <v>1495</v>
      </c>
      <c r="AC417" s="3" t="s">
        <v>489</v>
      </c>
      <c r="AD417" s="3" t="s">
        <v>490</v>
      </c>
      <c r="AE417" s="3" t="s">
        <v>491</v>
      </c>
      <c r="AF417" s="3" t="s">
        <v>211</v>
      </c>
      <c r="AG417" s="4"/>
      <c r="AH417" s="3"/>
      <c r="AI417" s="4"/>
      <c r="AJ4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 s="8">
        <f>IF(#REF!=MAX(#REF!),"New","Old")</f>
      </c>
      <c r="AL417" s="3"/>
      <c r="AM417" s="9">
        <f>IF(OR(#REF!="",#REF!=0),"",IF(#REF!&lt;12000,"&lt;12k",IF(AND(#REF!&gt;=12000,#REF!&lt;24000),"12k to 24k",IF(AND(#REF!&gt;=24000,#REF!&lt;=36000),"24k to 36k",IF(#REF!&gt;36000,"&gt;36k","")))))</f>
      </c>
    </row>
    <row x14ac:dyDescent="0.25" r="418" customHeight="1" ht="18.75">
      <c r="A418" s="1">
        <v>1668748</v>
      </c>
      <c r="B418" s="2">
        <v>11328616</v>
      </c>
      <c r="C418" s="3" t="s">
        <v>0</v>
      </c>
      <c r="D418" s="3" t="s">
        <v>485</v>
      </c>
      <c r="E418" s="2">
        <v>2018</v>
      </c>
      <c r="F418" s="4">
        <v>43992</v>
      </c>
      <c r="G418" s="3" t="s">
        <v>108</v>
      </c>
      <c r="H418" s="4">
        <v>43995</v>
      </c>
      <c r="I418" s="4">
        <f>_xlfn.XLOOKUP(#REF!,[1]!Backup_F8_Previous_Wave[ODINO],[1]!Backup_F8_Previous_Wave[Production Date],"")</f>
      </c>
      <c r="J418" s="10">
        <f>_xlfn.XLOOKUP(#REF!,[1]!Backup_F8_Previous_Wave[ODINO],[1]!Backup_F8_Previous_Wave[Wave Date],"")</f>
      </c>
      <c r="K418" s="6">
        <f>_xlfn.XLOOKUP(#REF!,[1]!Backup_F8_Previous_Wave[ODINO],[1]!Backup_F8_Previous_Wave[Full VIN],"")</f>
      </c>
      <c r="L418" s="3" t="s">
        <v>1496</v>
      </c>
      <c r="M418" s="3" t="s">
        <v>4</v>
      </c>
      <c r="N418" s="3" t="s">
        <v>1497</v>
      </c>
      <c r="O418" s="3" t="s">
        <v>31</v>
      </c>
      <c r="P418" s="6">
        <f>_xlfn.XLOOKUP(#REF!,[1]!Table2[BINNING],[1]!Table2[VFG],"")</f>
      </c>
      <c r="Q418" s="6">
        <f>IF(ISNUMBER(FIND("|",#REF!,1)),LEFT(#REF!,FIND("|",#REF!,1)-2),#REF!)</f>
      </c>
      <c r="R418" s="6">
        <f>IF(ISNUMBER(FIND("|",#REF!,1)),RIGHT(#REF!,LEN(#REF!)-FIND("|",#REF!,1)-1),"")</f>
      </c>
      <c r="S418" s="3" t="s">
        <v>7</v>
      </c>
      <c r="T418" s="3" t="s">
        <v>7</v>
      </c>
      <c r="U418" s="2">
        <v>0</v>
      </c>
      <c r="V418" s="2">
        <v>0</v>
      </c>
      <c r="W418" s="2">
        <v>43000</v>
      </c>
      <c r="X418" s="3" t="s">
        <v>63</v>
      </c>
      <c r="Y418" s="2">
        <v>40</v>
      </c>
      <c r="Z418" s="3"/>
      <c r="AA418" s="3"/>
      <c r="AB418" s="7" t="s">
        <v>1498</v>
      </c>
      <c r="AC418" s="3" t="s">
        <v>489</v>
      </c>
      <c r="AD418" s="3" t="s">
        <v>490</v>
      </c>
      <c r="AE418" s="3" t="s">
        <v>491</v>
      </c>
      <c r="AF418" s="3" t="s">
        <v>211</v>
      </c>
      <c r="AG418" s="4"/>
      <c r="AH418" s="3"/>
      <c r="AI418" s="4"/>
      <c r="AJ4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 s="8">
        <f>IF(#REF!=MAX(#REF!),"New","Old")</f>
      </c>
      <c r="AL418" s="3"/>
      <c r="AM418" s="9">
        <f>IF(OR(#REF!="",#REF!=0),"",IF(#REF!&lt;12000,"&lt;12k",IF(AND(#REF!&gt;=12000,#REF!&lt;24000),"12k to 24k",IF(AND(#REF!&gt;=24000,#REF!&lt;=36000),"24k to 36k",IF(#REF!&gt;36000,"&gt;36k","")))))</f>
      </c>
    </row>
    <row x14ac:dyDescent="0.25" r="419" customHeight="1" ht="18.75">
      <c r="A419" s="1">
        <v>1668761</v>
      </c>
      <c r="B419" s="2">
        <v>11328621</v>
      </c>
      <c r="C419" s="3" t="s">
        <v>0</v>
      </c>
      <c r="D419" s="3" t="s">
        <v>59</v>
      </c>
      <c r="E419" s="2">
        <v>2012</v>
      </c>
      <c r="F419" s="4">
        <v>43934</v>
      </c>
      <c r="G419" s="3" t="s">
        <v>108</v>
      </c>
      <c r="H419" s="4">
        <v>43995</v>
      </c>
      <c r="I419" s="4">
        <f>_xlfn.XLOOKUP(#REF!,[1]!Backup_F8_Previous_Wave[ODINO],[1]!Backup_F8_Previous_Wave[Production Date],"")</f>
      </c>
      <c r="J419" s="10">
        <f>_xlfn.XLOOKUP(#REF!,[1]!Backup_F8_Previous_Wave[ODINO],[1]!Backup_F8_Previous_Wave[Wave Date],"")</f>
      </c>
      <c r="K419" s="6">
        <f>_xlfn.XLOOKUP(#REF!,[1]!Backup_F8_Previous_Wave[ODINO],[1]!Backup_F8_Previous_Wave[Full VIN],"")</f>
      </c>
      <c r="L419" s="3" t="s">
        <v>1499</v>
      </c>
      <c r="M419" s="3" t="s">
        <v>4</v>
      </c>
      <c r="N419" s="3" t="s">
        <v>1500</v>
      </c>
      <c r="O419" s="3" t="s">
        <v>62</v>
      </c>
      <c r="P419" s="6">
        <f>_xlfn.XLOOKUP(#REF!,[1]!Table2[BINNING],[1]!Table2[VFG],"")</f>
      </c>
      <c r="Q419" s="6">
        <f>IF(ISNUMBER(FIND("|",#REF!,1)),LEFT(#REF!,FIND("|",#REF!,1)-2),#REF!)</f>
      </c>
      <c r="R419" s="6">
        <f>IF(ISNUMBER(FIND("|",#REF!,1)),RIGHT(#REF!,LEN(#REF!)-FIND("|",#REF!,1)-1),"")</f>
      </c>
      <c r="S419" s="3" t="s">
        <v>7</v>
      </c>
      <c r="T419" s="3" t="s">
        <v>7</v>
      </c>
      <c r="U419" s="2">
        <v>0</v>
      </c>
      <c r="V419" s="2">
        <v>0</v>
      </c>
      <c r="W419" s="2">
        <v>136500</v>
      </c>
      <c r="X419" s="3" t="s">
        <v>100</v>
      </c>
      <c r="Y419" s="2">
        <v>0</v>
      </c>
      <c r="Z419" s="3"/>
      <c r="AA419" s="3"/>
      <c r="AB419" s="7" t="s">
        <v>1501</v>
      </c>
      <c r="AC419" s="3" t="s">
        <v>83</v>
      </c>
      <c r="AD419" s="3" t="s">
        <v>66</v>
      </c>
      <c r="AE419" s="3" t="s">
        <v>121</v>
      </c>
      <c r="AF419" s="3" t="s">
        <v>68</v>
      </c>
      <c r="AG419" s="4"/>
      <c r="AH419" s="3"/>
      <c r="AI419" s="4"/>
      <c r="AJ4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 s="8">
        <f>IF(#REF!=MAX(#REF!),"New","Old")</f>
      </c>
      <c r="AL419" s="3"/>
      <c r="AM419" s="9">
        <f>IF(OR(#REF!="",#REF!=0),"",IF(#REF!&lt;12000,"&lt;12k",IF(AND(#REF!&gt;=12000,#REF!&lt;24000),"12k to 24k",IF(AND(#REF!&gt;=24000,#REF!&lt;=36000),"24k to 36k",IF(#REF!&gt;36000,"&gt;36k","")))))</f>
      </c>
    </row>
    <row x14ac:dyDescent="0.25" r="420" customHeight="1" ht="18.75">
      <c r="A420" s="1">
        <v>1668776</v>
      </c>
      <c r="B420" s="2">
        <v>11328632</v>
      </c>
      <c r="C420" s="3" t="s">
        <v>0</v>
      </c>
      <c r="D420" s="3" t="s">
        <v>38</v>
      </c>
      <c r="E420" s="2">
        <v>2016</v>
      </c>
      <c r="F420" s="4">
        <v>43984</v>
      </c>
      <c r="G420" s="3" t="s">
        <v>108</v>
      </c>
      <c r="H420" s="4">
        <v>43995</v>
      </c>
      <c r="I420" s="4"/>
      <c r="J420" s="10">
        <f>_xlfn.XLOOKUP(#REF!,[1]!Backup_F8_Previous_Wave[ODINO],[1]!Backup_F8_Previous_Wave[Wave Date],"")</f>
      </c>
      <c r="K420" s="3"/>
      <c r="L420" s="3" t="s">
        <v>1502</v>
      </c>
      <c r="M420" s="3" t="s">
        <v>4</v>
      </c>
      <c r="N420" s="3" t="s">
        <v>1503</v>
      </c>
      <c r="O420" s="3" t="s">
        <v>824</v>
      </c>
      <c r="P420" s="6">
        <f>_xlfn.XLOOKUP(#REF!,[1]!Table2[BINNING],[1]!Table2[VFG],"")</f>
      </c>
      <c r="Q420" s="6">
        <f>IF(ISNUMBER(FIND("|",#REF!,1)),LEFT(#REF!,FIND("|",#REF!,1)-2),#REF!)</f>
      </c>
      <c r="R420" s="6">
        <f>IF(ISNUMBER(FIND("|",#REF!,1)),RIGHT(#REF!,LEN(#REF!)-FIND("|",#REF!,1)-1),"")</f>
      </c>
      <c r="S420" s="3" t="s">
        <v>7</v>
      </c>
      <c r="T420" s="3" t="s">
        <v>7</v>
      </c>
      <c r="U420" s="2">
        <v>0</v>
      </c>
      <c r="V420" s="2">
        <v>0</v>
      </c>
      <c r="W420" s="2">
        <v>41000</v>
      </c>
      <c r="X420" s="3" t="s">
        <v>90</v>
      </c>
      <c r="Y420" s="2"/>
      <c r="Z420" s="3"/>
      <c r="AA420" s="3"/>
      <c r="AB420" s="7" t="s">
        <v>1504</v>
      </c>
      <c r="AC420" s="3" t="s">
        <v>44</v>
      </c>
      <c r="AD420" s="3" t="s">
        <v>44</v>
      </c>
      <c r="AE420" s="3" t="s">
        <v>44</v>
      </c>
      <c r="AF420" s="3" t="s">
        <v>45</v>
      </c>
      <c r="AG420" s="4"/>
      <c r="AH420" s="3"/>
      <c r="AI420" s="4"/>
      <c r="AJ4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 s="8">
        <f>IF(#REF!=MAX(#REF!),"New","Old")</f>
      </c>
      <c r="AL420" s="3"/>
      <c r="AM420" s="9">
        <f>IF(OR(#REF!="",#REF!=0),"",IF(#REF!&lt;12000,"&lt;12k",IF(AND(#REF!&gt;=12000,#REF!&lt;24000),"12k to 24k",IF(AND(#REF!&gt;=24000,#REF!&lt;=36000),"24k to 36k",IF(#REF!&gt;36000,"&gt;36k","")))))</f>
      </c>
    </row>
    <row x14ac:dyDescent="0.25" r="421" customHeight="1" ht="18.75">
      <c r="A421" s="1">
        <v>1668789</v>
      </c>
      <c r="B421" s="2">
        <v>11328642</v>
      </c>
      <c r="C421" s="3" t="s">
        <v>0</v>
      </c>
      <c r="D421" s="3" t="s">
        <v>485</v>
      </c>
      <c r="E421" s="2">
        <v>2016</v>
      </c>
      <c r="F421" s="4">
        <v>43567</v>
      </c>
      <c r="G421" s="3" t="s">
        <v>108</v>
      </c>
      <c r="H421" s="4">
        <v>43995</v>
      </c>
      <c r="I421" s="4"/>
      <c r="J421" s="10">
        <f>_xlfn.XLOOKUP(#REF!,[1]!Backup_F8_Previous_Wave[ODINO],[1]!Backup_F8_Previous_Wave[Wave Date],"")</f>
      </c>
      <c r="K421" s="3"/>
      <c r="L421" s="3" t="s">
        <v>1505</v>
      </c>
      <c r="M421" s="3" t="s">
        <v>4</v>
      </c>
      <c r="N421" s="3" t="s">
        <v>1506</v>
      </c>
      <c r="O421" s="3" t="s">
        <v>31</v>
      </c>
      <c r="P421" s="6">
        <f>_xlfn.XLOOKUP(#REF!,[1]!Table2[BINNING],[1]!Table2[VFG],"")</f>
      </c>
      <c r="Q421" s="6">
        <f>IF(ISNUMBER(FIND("|",#REF!,1)),LEFT(#REF!,FIND("|",#REF!,1)-2),#REF!)</f>
      </c>
      <c r="R421" s="6">
        <f>IF(ISNUMBER(FIND("|",#REF!,1)),RIGHT(#REF!,LEN(#REF!)-FIND("|",#REF!,1)-1),"")</f>
      </c>
      <c r="S421" s="3" t="s">
        <v>7</v>
      </c>
      <c r="T421" s="3" t="s">
        <v>7</v>
      </c>
      <c r="U421" s="2">
        <v>0</v>
      </c>
      <c r="V421" s="2">
        <v>0</v>
      </c>
      <c r="W421" s="2">
        <v>70000</v>
      </c>
      <c r="X421" s="3" t="s">
        <v>1507</v>
      </c>
      <c r="Y421" s="2">
        <v>30</v>
      </c>
      <c r="Z421" s="3"/>
      <c r="AA421" s="3"/>
      <c r="AB421" s="7" t="s">
        <v>1508</v>
      </c>
      <c r="AC421" s="3" t="s">
        <v>44</v>
      </c>
      <c r="AD421" s="3" t="s">
        <v>44</v>
      </c>
      <c r="AE421" s="3" t="s">
        <v>44</v>
      </c>
      <c r="AF421" s="3" t="s">
        <v>211</v>
      </c>
      <c r="AG421" s="4"/>
      <c r="AH421" s="3"/>
      <c r="AI421" s="4"/>
      <c r="AJ4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 s="8">
        <f>IF(#REF!=MAX(#REF!),"New","Old")</f>
      </c>
      <c r="AL421" s="3"/>
      <c r="AM421" s="9">
        <f>IF(OR(#REF!="",#REF!=0),"",IF(#REF!&lt;12000,"&lt;12k",IF(AND(#REF!&gt;=12000,#REF!&lt;24000),"12k to 24k",IF(AND(#REF!&gt;=24000,#REF!&lt;=36000),"24k to 36k",IF(#REF!&gt;36000,"&gt;36k","")))))</f>
      </c>
    </row>
    <row x14ac:dyDescent="0.25" r="422" customHeight="1" ht="18.75">
      <c r="A422" s="1">
        <v>1668815</v>
      </c>
      <c r="B422" s="2">
        <v>11328660</v>
      </c>
      <c r="C422" s="3" t="s">
        <v>0</v>
      </c>
      <c r="D422" s="3" t="s">
        <v>485</v>
      </c>
      <c r="E422" s="2">
        <v>2018</v>
      </c>
      <c r="F422" s="4">
        <v>43992</v>
      </c>
      <c r="G422" s="3" t="s">
        <v>108</v>
      </c>
      <c r="H422" s="4">
        <v>43995</v>
      </c>
      <c r="I422" s="4">
        <f>_xlfn.XLOOKUP(#REF!,[1]!Backup_F8_Previous_Wave[ODINO],[1]!Backup_F8_Previous_Wave[Production Date],"")</f>
      </c>
      <c r="J422" s="10">
        <f>_xlfn.XLOOKUP(#REF!,[1]!Backup_F8_Previous_Wave[ODINO],[1]!Backup_F8_Previous_Wave[Wave Date],"")</f>
      </c>
      <c r="K422" s="6">
        <f>_xlfn.XLOOKUP(#REF!,[1]!Backup_F8_Previous_Wave[ODINO],[1]!Backup_F8_Previous_Wave[Full VIN],"")</f>
      </c>
      <c r="L422" s="3" t="s">
        <v>1490</v>
      </c>
      <c r="M422" s="3" t="s">
        <v>4</v>
      </c>
      <c r="N422" s="3" t="s">
        <v>1509</v>
      </c>
      <c r="O422" s="3" t="s">
        <v>770</v>
      </c>
      <c r="P422" s="6">
        <f>_xlfn.XLOOKUP(#REF!,[1]!Table2[BINNING],[1]!Table2[VFG],"")</f>
      </c>
      <c r="Q422" s="6">
        <f>IF(ISNUMBER(FIND("|",#REF!,1)),LEFT(#REF!,FIND("|",#REF!,1)-2),#REF!)</f>
      </c>
      <c r="R422" s="6">
        <f>IF(ISNUMBER(FIND("|",#REF!,1)),RIGHT(#REF!,LEN(#REF!)-FIND("|",#REF!,1)-1),"")</f>
      </c>
      <c r="S422" s="3" t="s">
        <v>7</v>
      </c>
      <c r="T422" s="3" t="s">
        <v>7</v>
      </c>
      <c r="U422" s="2">
        <v>0</v>
      </c>
      <c r="V422" s="2">
        <v>0</v>
      </c>
      <c r="W422" s="2"/>
      <c r="X422" s="3" t="s">
        <v>225</v>
      </c>
      <c r="Y422" s="2"/>
      <c r="Z422" s="3"/>
      <c r="AA422" s="3"/>
      <c r="AB422" s="7" t="s">
        <v>1510</v>
      </c>
      <c r="AC422" s="3" t="s">
        <v>489</v>
      </c>
      <c r="AD422" s="3" t="s">
        <v>490</v>
      </c>
      <c r="AE422" s="3" t="s">
        <v>491</v>
      </c>
      <c r="AF422" s="3" t="s">
        <v>211</v>
      </c>
      <c r="AG422" s="4"/>
      <c r="AH422" s="3"/>
      <c r="AI422" s="4"/>
      <c r="AJ4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 s="8">
        <f>IF(#REF!=MAX(#REF!),"New","Old")</f>
      </c>
      <c r="AL422" s="3"/>
      <c r="AM422" s="9">
        <f>IF(OR(#REF!="",#REF!=0),"",IF(#REF!&lt;12000,"&lt;12k",IF(AND(#REF!&gt;=12000,#REF!&lt;24000),"12k to 24k",IF(AND(#REF!&gt;=24000,#REF!&lt;=36000),"24k to 36k",IF(#REF!&gt;36000,"&gt;36k","")))))</f>
      </c>
    </row>
    <row x14ac:dyDescent="0.25" r="423" customHeight="1" ht="18.75">
      <c r="A423" s="1">
        <v>1668820</v>
      </c>
      <c r="B423" s="2">
        <v>11328663</v>
      </c>
      <c r="C423" s="3" t="s">
        <v>0</v>
      </c>
      <c r="D423" s="3" t="s">
        <v>647</v>
      </c>
      <c r="E423" s="2">
        <v>2013</v>
      </c>
      <c r="F423" s="4">
        <v>43992</v>
      </c>
      <c r="G423" s="3" t="s">
        <v>108</v>
      </c>
      <c r="H423" s="4">
        <v>43995</v>
      </c>
      <c r="I423" s="4">
        <f>_xlfn.XLOOKUP(#REF!,[1]!Backup_F8_Previous_Wave[ODINO],[1]!Backup_F8_Previous_Wave[Production Date],"")</f>
      </c>
      <c r="J423" s="10">
        <f>_xlfn.XLOOKUP(#REF!,[1]!Backup_F8_Previous_Wave[ODINO],[1]!Backup_F8_Previous_Wave[Wave Date],"")</f>
      </c>
      <c r="K423" s="6">
        <f>_xlfn.XLOOKUP(#REF!,[1]!Backup_F8_Previous_Wave[ODINO],[1]!Backup_F8_Previous_Wave[Full VIN],"")</f>
      </c>
      <c r="L423" s="3" t="s">
        <v>1511</v>
      </c>
      <c r="M423" s="3" t="s">
        <v>4</v>
      </c>
      <c r="N423" s="3" t="s">
        <v>1512</v>
      </c>
      <c r="O423" s="3" t="s">
        <v>62</v>
      </c>
      <c r="P423" s="6">
        <f>_xlfn.XLOOKUP(#REF!,[1]!Table2[BINNING],[1]!Table2[VFG],"")</f>
      </c>
      <c r="Q423" s="6">
        <f>IF(ISNUMBER(FIND("|",#REF!,1)),LEFT(#REF!,FIND("|",#REF!,1)-2),#REF!)</f>
      </c>
      <c r="R423" s="6">
        <f>IF(ISNUMBER(FIND("|",#REF!,1)),RIGHT(#REF!,LEN(#REF!)-FIND("|",#REF!,1)-1),"")</f>
      </c>
      <c r="S423" s="3" t="s">
        <v>7</v>
      </c>
      <c r="T423" s="3" t="s">
        <v>7</v>
      </c>
      <c r="U423" s="2">
        <v>0</v>
      </c>
      <c r="V423" s="2">
        <v>0</v>
      </c>
      <c r="W423" s="2">
        <v>118000</v>
      </c>
      <c r="X423" s="3" t="s">
        <v>139</v>
      </c>
      <c r="Y423" s="2">
        <v>10</v>
      </c>
      <c r="Z423" s="3"/>
      <c r="AA423" s="3"/>
      <c r="AB423" s="7" t="s">
        <v>1513</v>
      </c>
      <c r="AC423" s="3" t="s">
        <v>652</v>
      </c>
      <c r="AD423" s="3" t="s">
        <v>653</v>
      </c>
      <c r="AE423" s="3" t="s">
        <v>654</v>
      </c>
      <c r="AF423" s="3" t="s">
        <v>102</v>
      </c>
      <c r="AG423" s="4"/>
      <c r="AH423" s="3"/>
      <c r="AI423" s="4"/>
      <c r="AJ4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 s="8">
        <f>IF(#REF!=MAX(#REF!),"New","Old")</f>
      </c>
      <c r="AL423" s="3"/>
      <c r="AM423" s="9">
        <f>IF(OR(#REF!="",#REF!=0),"",IF(#REF!&lt;12000,"&lt;12k",IF(AND(#REF!&gt;=12000,#REF!&lt;24000),"12k to 24k",IF(AND(#REF!&gt;=24000,#REF!&lt;=36000),"24k to 36k",IF(#REF!&gt;36000,"&gt;36k","")))))</f>
      </c>
    </row>
    <row x14ac:dyDescent="0.25" r="424" customHeight="1" ht="18.75">
      <c r="A424" s="1">
        <v>1668827</v>
      </c>
      <c r="B424" s="2">
        <v>11328656</v>
      </c>
      <c r="C424" s="3" t="s">
        <v>0</v>
      </c>
      <c r="D424" s="3" t="s">
        <v>485</v>
      </c>
      <c r="E424" s="2">
        <v>2018</v>
      </c>
      <c r="F424" s="4">
        <v>43992</v>
      </c>
      <c r="G424" s="3" t="s">
        <v>108</v>
      </c>
      <c r="H424" s="4">
        <v>43995</v>
      </c>
      <c r="I424" s="4">
        <f>_xlfn.XLOOKUP(#REF!,[1]!Backup_F8_Previous_Wave[ODINO],[1]!Backup_F8_Previous_Wave[Production Date],"")</f>
      </c>
      <c r="J424" s="10">
        <f>_xlfn.XLOOKUP(#REF!,[1]!Backup_F8_Previous_Wave[ODINO],[1]!Backup_F8_Previous_Wave[Wave Date],"")</f>
      </c>
      <c r="K424" s="6">
        <f>_xlfn.XLOOKUP(#REF!,[1]!Backup_F8_Previous_Wave[ODINO],[1]!Backup_F8_Previous_Wave[Full VIN],"")</f>
      </c>
      <c r="L424" s="3" t="s">
        <v>1490</v>
      </c>
      <c r="M424" s="3" t="s">
        <v>4</v>
      </c>
      <c r="N424" s="3" t="s">
        <v>1514</v>
      </c>
      <c r="O424" s="3" t="s">
        <v>31</v>
      </c>
      <c r="P424" s="6">
        <f>_xlfn.XLOOKUP(#REF!,[1]!Table2[BINNING],[1]!Table2[VFG],"")</f>
      </c>
      <c r="Q424" s="6">
        <f>IF(ISNUMBER(FIND("|",#REF!,1)),LEFT(#REF!,FIND("|",#REF!,1)-2),#REF!)</f>
      </c>
      <c r="R424" s="6">
        <f>IF(ISNUMBER(FIND("|",#REF!,1)),RIGHT(#REF!,LEN(#REF!)-FIND("|",#REF!,1)-1),"")</f>
      </c>
      <c r="S424" s="3" t="s">
        <v>7</v>
      </c>
      <c r="T424" s="3" t="s">
        <v>7</v>
      </c>
      <c r="U424" s="2">
        <v>0</v>
      </c>
      <c r="V424" s="2">
        <v>0</v>
      </c>
      <c r="W424" s="2"/>
      <c r="X424" s="3" t="s">
        <v>225</v>
      </c>
      <c r="Y424" s="2">
        <v>2</v>
      </c>
      <c r="Z424" s="3"/>
      <c r="AA424" s="3"/>
      <c r="AB424" s="7" t="s">
        <v>1515</v>
      </c>
      <c r="AC424" s="3" t="s">
        <v>489</v>
      </c>
      <c r="AD424" s="3" t="s">
        <v>490</v>
      </c>
      <c r="AE424" s="3" t="s">
        <v>491</v>
      </c>
      <c r="AF424" s="3" t="s">
        <v>211</v>
      </c>
      <c r="AG424" s="4"/>
      <c r="AH424" s="3"/>
      <c r="AI424" s="4"/>
      <c r="AJ4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 s="8">
        <f>IF(#REF!=MAX(#REF!),"New","Old")</f>
      </c>
      <c r="AL424" s="3"/>
      <c r="AM424" s="9">
        <f>IF(OR(#REF!="",#REF!=0),"",IF(#REF!&lt;12000,"&lt;12k",IF(AND(#REF!&gt;=12000,#REF!&lt;24000),"12k to 24k",IF(AND(#REF!&gt;=24000,#REF!&lt;=36000),"24k to 36k",IF(#REF!&gt;36000,"&gt;36k","")))))</f>
      </c>
    </row>
    <row x14ac:dyDescent="0.25" r="425" customHeight="1" ht="18.75">
      <c r="A425" s="1">
        <v>1668856</v>
      </c>
      <c r="B425" s="2">
        <v>11328684</v>
      </c>
      <c r="C425" s="3" t="s">
        <v>0</v>
      </c>
      <c r="D425" s="3" t="s">
        <v>647</v>
      </c>
      <c r="E425" s="2">
        <v>2015</v>
      </c>
      <c r="F425" s="4">
        <v>43862</v>
      </c>
      <c r="G425" s="3" t="s">
        <v>2</v>
      </c>
      <c r="H425" s="4">
        <v>43995</v>
      </c>
      <c r="I425" s="4">
        <f>_xlfn.XLOOKUP(#REF!,[1]!Backup_F8_Previous_Wave[ODINO],[1]!Backup_F8_Previous_Wave[Production Date],"")</f>
      </c>
      <c r="J425" s="10">
        <f>_xlfn.XLOOKUP(#REF!,[1]!Backup_F8_Previous_Wave[ODINO],[1]!Backup_F8_Previous_Wave[Wave Date],"")</f>
      </c>
      <c r="K425" s="6">
        <f>_xlfn.XLOOKUP(#REF!,[1]!Backup_F8_Previous_Wave[ODINO],[1]!Backup_F8_Previous_Wave[Full VIN],"")</f>
      </c>
      <c r="L425" s="3" t="s">
        <v>1516</v>
      </c>
      <c r="M425" s="3" t="s">
        <v>4</v>
      </c>
      <c r="N425" s="3" t="s">
        <v>1517</v>
      </c>
      <c r="O425" s="3" t="s">
        <v>423</v>
      </c>
      <c r="P425" s="6">
        <f>_xlfn.XLOOKUP(#REF!,[1]!Table2[BINNING],[1]!Table2[VFG],"")</f>
      </c>
      <c r="Q425" s="6">
        <f>IF(ISNUMBER(FIND("|",#REF!,1)),LEFT(#REF!,FIND("|",#REF!,1)-2),#REF!)</f>
      </c>
      <c r="R425" s="6">
        <f>IF(ISNUMBER(FIND("|",#REF!,1)),RIGHT(#REF!,LEN(#REF!)-FIND("|",#REF!,1)-1),"")</f>
      </c>
      <c r="S425" s="3" t="s">
        <v>7</v>
      </c>
      <c r="T425" s="3" t="s">
        <v>7</v>
      </c>
      <c r="U425" s="2">
        <v>0</v>
      </c>
      <c r="V425" s="2">
        <v>0</v>
      </c>
      <c r="W425" s="2">
        <v>100000</v>
      </c>
      <c r="X425" s="3" t="s">
        <v>18</v>
      </c>
      <c r="Y425" s="2">
        <v>0</v>
      </c>
      <c r="Z425" s="3"/>
      <c r="AA425" s="3"/>
      <c r="AB425" s="7" t="s">
        <v>1518</v>
      </c>
      <c r="AC425" s="3" t="s">
        <v>652</v>
      </c>
      <c r="AD425" s="3" t="s">
        <v>653</v>
      </c>
      <c r="AE425" s="3" t="s">
        <v>654</v>
      </c>
      <c r="AF425" s="3" t="s">
        <v>102</v>
      </c>
      <c r="AG425" s="4"/>
      <c r="AH425" s="3"/>
      <c r="AI425" s="4"/>
      <c r="AJ4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 s="8">
        <f>IF(#REF!=MAX(#REF!),"New","Old")</f>
      </c>
      <c r="AL425" s="3"/>
      <c r="AM425" s="9">
        <f>IF(OR(#REF!="",#REF!=0),"",IF(#REF!&lt;12000,"&lt;12k",IF(AND(#REF!&gt;=12000,#REF!&lt;24000),"12k to 24k",IF(AND(#REF!&gt;=24000,#REF!&lt;=36000),"24k to 36k",IF(#REF!&gt;36000,"&gt;36k","")))))</f>
      </c>
    </row>
    <row x14ac:dyDescent="0.25" r="426" customHeight="1" ht="18.75">
      <c r="A426" s="1">
        <v>1668868</v>
      </c>
      <c r="B426" s="2">
        <v>11328694</v>
      </c>
      <c r="C426" s="3" t="s">
        <v>0</v>
      </c>
      <c r="D426" s="3" t="s">
        <v>1</v>
      </c>
      <c r="E426" s="2">
        <v>2016</v>
      </c>
      <c r="F426" s="4">
        <v>43984</v>
      </c>
      <c r="G426" s="3" t="s">
        <v>108</v>
      </c>
      <c r="H426" s="4">
        <v>43995</v>
      </c>
      <c r="I426" s="4">
        <f>_xlfn.XLOOKUP(#REF!,[1]!Backup_F8_Previous_Wave[ODINO],[1]!Backup_F8_Previous_Wave[Production Date],"")</f>
      </c>
      <c r="J426" s="10">
        <f>_xlfn.XLOOKUP(#REF!,[1]!Backup_F8_Previous_Wave[ODINO],[1]!Backup_F8_Previous_Wave[Wave Date],"")</f>
      </c>
      <c r="K426" s="6">
        <f>_xlfn.XLOOKUP(#REF!,[1]!Backup_F8_Previous_Wave[ODINO],[1]!Backup_F8_Previous_Wave[Full VIN],"")</f>
      </c>
      <c r="L426" s="3" t="s">
        <v>1519</v>
      </c>
      <c r="M426" s="3" t="s">
        <v>4</v>
      </c>
      <c r="N426" s="3" t="s">
        <v>1520</v>
      </c>
      <c r="O426" s="3" t="s">
        <v>459</v>
      </c>
      <c r="P426" s="6">
        <f>_xlfn.XLOOKUP(#REF!,[1]!Table2[BINNING],[1]!Table2[VFG],"")</f>
      </c>
      <c r="Q426" s="6">
        <f>IF(ISNUMBER(FIND("|",#REF!,1)),LEFT(#REF!,FIND("|",#REF!,1)-2),#REF!)</f>
      </c>
      <c r="R426" s="6">
        <f>IF(ISNUMBER(FIND("|",#REF!,1)),RIGHT(#REF!,LEN(#REF!)-FIND("|",#REF!,1)-1),"")</f>
      </c>
      <c r="S426" s="3" t="s">
        <v>7</v>
      </c>
      <c r="T426" s="3" t="s">
        <v>7</v>
      </c>
      <c r="U426" s="2">
        <v>0</v>
      </c>
      <c r="V426" s="2">
        <v>0</v>
      </c>
      <c r="W426" s="2">
        <v>35000</v>
      </c>
      <c r="X426" s="3" t="s">
        <v>202</v>
      </c>
      <c r="Y426" s="2">
        <v>0</v>
      </c>
      <c r="Z426" s="3"/>
      <c r="AA426" s="3"/>
      <c r="AB426" s="7" t="s">
        <v>1521</v>
      </c>
      <c r="AC426" s="3" t="s">
        <v>20</v>
      </c>
      <c r="AD426" s="3" t="s">
        <v>11</v>
      </c>
      <c r="AE426" s="3" t="s">
        <v>21</v>
      </c>
      <c r="AF426" s="3" t="s">
        <v>13</v>
      </c>
      <c r="AG426" s="4"/>
      <c r="AH426" s="3"/>
      <c r="AI426" s="4"/>
      <c r="AJ4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 s="8">
        <f>IF(#REF!=MAX(#REF!),"New","Old")</f>
      </c>
      <c r="AL426" s="3"/>
      <c r="AM426" s="9">
        <f>IF(OR(#REF!="",#REF!=0),"",IF(#REF!&lt;12000,"&lt;12k",IF(AND(#REF!&gt;=12000,#REF!&lt;24000),"12k to 24k",IF(AND(#REF!&gt;=24000,#REF!&lt;=36000),"24k to 36k",IF(#REF!&gt;36000,"&gt;36k","")))))</f>
      </c>
    </row>
    <row x14ac:dyDescent="0.25" r="427" customHeight="1" ht="18.75">
      <c r="A427" s="1">
        <v>1668912</v>
      </c>
      <c r="B427" s="2">
        <v>11328722</v>
      </c>
      <c r="C427" s="3" t="s">
        <v>0</v>
      </c>
      <c r="D427" s="3" t="s">
        <v>86</v>
      </c>
      <c r="E427" s="2">
        <v>2014</v>
      </c>
      <c r="F427" s="4">
        <v>42125</v>
      </c>
      <c r="G427" s="3" t="s">
        <v>108</v>
      </c>
      <c r="H427" s="4">
        <v>43996</v>
      </c>
      <c r="I427" s="4">
        <f>_xlfn.XLOOKUP(#REF!,[1]!Backup_F8_Previous_Wave[ODINO],[1]!Backup_F8_Previous_Wave[Production Date],"")</f>
      </c>
      <c r="J427" s="10">
        <f>_xlfn.XLOOKUP(#REF!,[1]!Backup_F8_Previous_Wave[ODINO],[1]!Backup_F8_Previous_Wave[Wave Date],"")</f>
      </c>
      <c r="K427" s="6">
        <f>_xlfn.XLOOKUP(#REF!,[1]!Backup_F8_Previous_Wave[ODINO],[1]!Backup_F8_Previous_Wave[Full VIN],"")</f>
      </c>
      <c r="L427" s="3" t="s">
        <v>1522</v>
      </c>
      <c r="M427" s="3" t="s">
        <v>4</v>
      </c>
      <c r="N427" s="3" t="s">
        <v>1523</v>
      </c>
      <c r="O427" s="3" t="s">
        <v>31</v>
      </c>
      <c r="P427" s="6">
        <f>_xlfn.XLOOKUP(#REF!,[1]!Table2[BINNING],[1]!Table2[VFG],"")</f>
      </c>
      <c r="Q427" s="6">
        <f>IF(ISNUMBER(FIND("|",#REF!,1)),LEFT(#REF!,FIND("|",#REF!,1)-2),#REF!)</f>
      </c>
      <c r="R427" s="6">
        <f>IF(ISNUMBER(FIND("|",#REF!,1)),RIGHT(#REF!,LEN(#REF!)-FIND("|",#REF!,1)-1),"")</f>
      </c>
      <c r="S427" s="3" t="s">
        <v>7</v>
      </c>
      <c r="T427" s="3" t="s">
        <v>7</v>
      </c>
      <c r="U427" s="2">
        <v>0</v>
      </c>
      <c r="V427" s="2">
        <v>0</v>
      </c>
      <c r="W427" s="2">
        <v>15000</v>
      </c>
      <c r="X427" s="3" t="s">
        <v>317</v>
      </c>
      <c r="Y427" s="2"/>
      <c r="Z427" s="3"/>
      <c r="AA427" s="3"/>
      <c r="AB427" s="7" t="s">
        <v>1524</v>
      </c>
      <c r="AC427" s="3" t="s">
        <v>92</v>
      </c>
      <c r="AD427" s="3" t="s">
        <v>93</v>
      </c>
      <c r="AE427" s="3" t="s">
        <v>94</v>
      </c>
      <c r="AF427" s="3" t="s">
        <v>95</v>
      </c>
      <c r="AG427" s="4"/>
      <c r="AH427" s="3"/>
      <c r="AI427" s="4"/>
      <c r="AJ4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 s="8">
        <f>IF(#REF!=MAX(#REF!),"New","Old")</f>
      </c>
      <c r="AL427" s="3"/>
      <c r="AM427" s="9">
        <f>IF(OR(#REF!="",#REF!=0),"",IF(#REF!&lt;12000,"&lt;12k",IF(AND(#REF!&gt;=12000,#REF!&lt;24000),"12k to 24k",IF(AND(#REF!&gt;=24000,#REF!&lt;=36000),"24k to 36k",IF(#REF!&gt;36000,"&gt;36k","")))))</f>
      </c>
    </row>
    <row x14ac:dyDescent="0.25" r="428" customHeight="1" ht="18.75">
      <c r="A428" s="1">
        <v>1669023</v>
      </c>
      <c r="B428" s="2">
        <v>11328790</v>
      </c>
      <c r="C428" s="3" t="s">
        <v>0</v>
      </c>
      <c r="D428" s="3" t="s">
        <v>59</v>
      </c>
      <c r="E428" s="2">
        <v>2017</v>
      </c>
      <c r="F428" s="4">
        <v>43996</v>
      </c>
      <c r="G428" s="3" t="s">
        <v>108</v>
      </c>
      <c r="H428" s="4">
        <v>43996</v>
      </c>
      <c r="I428" s="4">
        <f>_xlfn.XLOOKUP(#REF!,[1]!Backup_F8_Previous_Wave[ODINO],[1]!Backup_F8_Previous_Wave[Production Date],"")</f>
      </c>
      <c r="J428" s="10">
        <f>_xlfn.XLOOKUP(#REF!,[1]!Backup_F8_Previous_Wave[ODINO],[1]!Backup_F8_Previous_Wave[Wave Date],"")</f>
      </c>
      <c r="K428" s="6">
        <f>_xlfn.XLOOKUP(#REF!,[1]!Backup_F8_Previous_Wave[ODINO],[1]!Backup_F8_Previous_Wave[Full VIN],"")</f>
      </c>
      <c r="L428" s="3" t="s">
        <v>1525</v>
      </c>
      <c r="M428" s="3" t="s">
        <v>4</v>
      </c>
      <c r="N428" s="3" t="s">
        <v>1526</v>
      </c>
      <c r="O428" s="3" t="s">
        <v>62</v>
      </c>
      <c r="P428" s="6">
        <f>_xlfn.XLOOKUP(#REF!,[1]!Table2[BINNING],[1]!Table2[VFG],"")</f>
      </c>
      <c r="Q428" s="6">
        <f>IF(ISNUMBER(FIND("|",#REF!,1)),LEFT(#REF!,FIND("|",#REF!,1)-2),#REF!)</f>
      </c>
      <c r="R428" s="6">
        <f>IF(ISNUMBER(FIND("|",#REF!,1)),RIGHT(#REF!,LEN(#REF!)-FIND("|",#REF!,1)-1),"")</f>
      </c>
      <c r="S428" s="3" t="s">
        <v>7</v>
      </c>
      <c r="T428" s="3" t="s">
        <v>7</v>
      </c>
      <c r="U428" s="2">
        <v>0</v>
      </c>
      <c r="V428" s="2">
        <v>0</v>
      </c>
      <c r="W428" s="2">
        <v>53000</v>
      </c>
      <c r="X428" s="3" t="s">
        <v>63</v>
      </c>
      <c r="Y428" s="2">
        <v>0</v>
      </c>
      <c r="Z428" s="3"/>
      <c r="AA428" s="3"/>
      <c r="AB428" s="7" t="s">
        <v>1527</v>
      </c>
      <c r="AC428" s="3" t="s">
        <v>65</v>
      </c>
      <c r="AD428" s="3" t="s">
        <v>66</v>
      </c>
      <c r="AE428" s="3" t="s">
        <v>67</v>
      </c>
      <c r="AF428" s="3" t="s">
        <v>68</v>
      </c>
      <c r="AG428" s="4"/>
      <c r="AH428" s="3"/>
      <c r="AI428" s="4"/>
      <c r="AJ4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 s="8">
        <f>IF(#REF!=MAX(#REF!),"New","Old")</f>
      </c>
      <c r="AL428" s="3"/>
      <c r="AM428" s="9">
        <f>IF(OR(#REF!="",#REF!=0),"",IF(#REF!&lt;12000,"&lt;12k",IF(AND(#REF!&gt;=12000,#REF!&lt;24000),"12k to 24k",IF(AND(#REF!&gt;=24000,#REF!&lt;=36000),"24k to 36k",IF(#REF!&gt;36000,"&gt;36k","")))))</f>
      </c>
    </row>
    <row x14ac:dyDescent="0.25" r="429" customHeight="1" ht="18.75">
      <c r="A429" s="1">
        <v>1669039</v>
      </c>
      <c r="B429" s="2">
        <v>11328807</v>
      </c>
      <c r="C429" s="3" t="s">
        <v>0</v>
      </c>
      <c r="D429" s="3" t="s">
        <v>38</v>
      </c>
      <c r="E429" s="2">
        <v>2010</v>
      </c>
      <c r="F429" s="4">
        <v>43025</v>
      </c>
      <c r="G429" s="3" t="s">
        <v>14</v>
      </c>
      <c r="H429" s="4">
        <v>43996</v>
      </c>
      <c r="I429" s="4">
        <f>_xlfn.XLOOKUP(#REF!,[1]!Backup_F8_Previous_Wave[ODINO],[1]!Backup_F8_Previous_Wave[Production Date],"")</f>
      </c>
      <c r="J429" s="10">
        <f>_xlfn.XLOOKUP(#REF!,[1]!Backup_F8_Previous_Wave[ODINO],[1]!Backup_F8_Previous_Wave[Wave Date],"")</f>
      </c>
      <c r="K429" s="6">
        <f>_xlfn.XLOOKUP(#REF!,[1]!Backup_F8_Previous_Wave[ODINO],[1]!Backup_F8_Previous_Wave[Full VIN],"")</f>
      </c>
      <c r="L429" s="3" t="s">
        <v>1528</v>
      </c>
      <c r="M429" s="3" t="s">
        <v>4</v>
      </c>
      <c r="N429" s="3" t="s">
        <v>1529</v>
      </c>
      <c r="O429" s="3" t="s">
        <v>62</v>
      </c>
      <c r="P429" s="6">
        <f>_xlfn.XLOOKUP(#REF!,[1]!Table2[BINNING],[1]!Table2[VFG],"")</f>
      </c>
      <c r="Q429" s="6">
        <f>IF(ISNUMBER(FIND("|",#REF!,1)),LEFT(#REF!,FIND("|",#REF!,1)-2),#REF!)</f>
      </c>
      <c r="R429" s="6">
        <f>IF(ISNUMBER(FIND("|",#REF!,1)),RIGHT(#REF!,LEN(#REF!)-FIND("|",#REF!,1)-1),"")</f>
      </c>
      <c r="S429" s="3" t="s">
        <v>7</v>
      </c>
      <c r="T429" s="3" t="s">
        <v>7</v>
      </c>
      <c r="U429" s="2">
        <v>0</v>
      </c>
      <c r="V429" s="2">
        <v>0</v>
      </c>
      <c r="W429" s="2"/>
      <c r="X429" s="3" t="s">
        <v>525</v>
      </c>
      <c r="Y429" s="2"/>
      <c r="Z429" s="3"/>
      <c r="AA429" s="3"/>
      <c r="AB429" s="7" t="s">
        <v>1530</v>
      </c>
      <c r="AC429" s="3" t="s">
        <v>146</v>
      </c>
      <c r="AD429" s="3" t="s">
        <v>147</v>
      </c>
      <c r="AE429" s="3" t="s">
        <v>148</v>
      </c>
      <c r="AF429" s="3" t="s">
        <v>45</v>
      </c>
      <c r="AG429" s="4"/>
      <c r="AH429" s="3"/>
      <c r="AI429" s="4"/>
      <c r="AJ4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 s="8">
        <f>IF(#REF!=MAX(#REF!),"New","Old")</f>
      </c>
      <c r="AL429" s="3"/>
      <c r="AM429" s="9">
        <f>IF(OR(#REF!="",#REF!=0),"",IF(#REF!&lt;12000,"&lt;12k",IF(AND(#REF!&gt;=12000,#REF!&lt;24000),"12k to 24k",IF(AND(#REF!&gt;=24000,#REF!&lt;=36000),"24k to 36k",IF(#REF!&gt;36000,"&gt;36k","")))))</f>
      </c>
    </row>
    <row x14ac:dyDescent="0.25" r="430" customHeight="1" ht="18.75">
      <c r="A430" s="1">
        <v>1669245</v>
      </c>
      <c r="B430" s="2">
        <v>11328996</v>
      </c>
      <c r="C430" s="3" t="s">
        <v>0</v>
      </c>
      <c r="D430" s="3" t="s">
        <v>59</v>
      </c>
      <c r="E430" s="2">
        <v>2016</v>
      </c>
      <c r="F430" s="4">
        <v>43902</v>
      </c>
      <c r="G430" s="3" t="s">
        <v>2</v>
      </c>
      <c r="H430" s="4">
        <v>43997</v>
      </c>
      <c r="I430" s="4"/>
      <c r="J430" s="10">
        <f>_xlfn.XLOOKUP(#REF!,[1]!Backup_F8_Previous_Wave[ODINO],[1]!Backup_F8_Previous_Wave[Wave Date],"")</f>
      </c>
      <c r="K430" s="3"/>
      <c r="L430" s="3" t="s">
        <v>1531</v>
      </c>
      <c r="M430" s="3" t="s">
        <v>4</v>
      </c>
      <c r="N430" s="3" t="s">
        <v>1532</v>
      </c>
      <c r="O430" s="3" t="s">
        <v>144</v>
      </c>
      <c r="P430" s="6">
        <f>_xlfn.XLOOKUP(#REF!,[1]!Table2[BINNING],[1]!Table2[VFG],"")</f>
      </c>
      <c r="Q430" s="6">
        <f>IF(ISNUMBER(FIND("|",#REF!,1)),LEFT(#REF!,FIND("|",#REF!,1)-2),#REF!)</f>
      </c>
      <c r="R430" s="6">
        <f>IF(ISNUMBER(FIND("|",#REF!,1)),RIGHT(#REF!,LEN(#REF!)-FIND("|",#REF!,1)-1),"")</f>
      </c>
      <c r="S430" s="3" t="s">
        <v>7</v>
      </c>
      <c r="T430" s="3" t="s">
        <v>7</v>
      </c>
      <c r="U430" s="2">
        <v>0</v>
      </c>
      <c r="V430" s="2">
        <v>0</v>
      </c>
      <c r="W430" s="2">
        <v>64000</v>
      </c>
      <c r="X430" s="3" t="s">
        <v>238</v>
      </c>
      <c r="Y430" s="2">
        <v>30</v>
      </c>
      <c r="Z430" s="3"/>
      <c r="AA430" s="3"/>
      <c r="AB430" s="7" t="s">
        <v>1533</v>
      </c>
      <c r="AC430" s="3" t="s">
        <v>44</v>
      </c>
      <c r="AD430" s="3" t="s">
        <v>44</v>
      </c>
      <c r="AE430" s="3" t="s">
        <v>44</v>
      </c>
      <c r="AF430" s="3" t="s">
        <v>68</v>
      </c>
      <c r="AG430" s="4"/>
      <c r="AH430" s="3"/>
      <c r="AI430" s="4"/>
      <c r="AJ4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 s="8">
        <f>IF(#REF!=MAX(#REF!),"New","Old")</f>
      </c>
      <c r="AL430" s="3"/>
      <c r="AM430" s="9">
        <f>IF(OR(#REF!="",#REF!=0),"",IF(#REF!&lt;12000,"&lt;12k",IF(AND(#REF!&gt;=12000,#REF!&lt;24000),"12k to 24k",IF(AND(#REF!&gt;=24000,#REF!&lt;=36000),"24k to 36k",IF(#REF!&gt;36000,"&gt;36k","")))))</f>
      </c>
    </row>
    <row x14ac:dyDescent="0.25" r="431" customHeight="1" ht="18.75">
      <c r="A431" s="1">
        <v>1669255</v>
      </c>
      <c r="B431" s="2">
        <v>11329001</v>
      </c>
      <c r="C431" s="3" t="s">
        <v>0</v>
      </c>
      <c r="D431" s="3" t="s">
        <v>69</v>
      </c>
      <c r="E431" s="2">
        <v>2013</v>
      </c>
      <c r="F431" s="4">
        <v>43996</v>
      </c>
      <c r="G431" s="3" t="s">
        <v>108</v>
      </c>
      <c r="H431" s="4">
        <v>43997</v>
      </c>
      <c r="I431" s="4">
        <f>_xlfn.XLOOKUP(#REF!,[1]!Backup_F8_Previous_Wave[ODINO],[1]!Backup_F8_Previous_Wave[Production Date],"")</f>
      </c>
      <c r="J431" s="10">
        <f>_xlfn.XLOOKUP(#REF!,[1]!Backup_F8_Previous_Wave[ODINO],[1]!Backup_F8_Previous_Wave[Wave Date],"")</f>
      </c>
      <c r="K431" s="6">
        <f>_xlfn.XLOOKUP(#REF!,[1]!Backup_F8_Previous_Wave[ODINO],[1]!Backup_F8_Previous_Wave[Full VIN],"")</f>
      </c>
      <c r="L431" s="3" t="s">
        <v>1534</v>
      </c>
      <c r="M431" s="3" t="s">
        <v>4</v>
      </c>
      <c r="N431" s="3" t="s">
        <v>1535</v>
      </c>
      <c r="O431" s="3" t="s">
        <v>62</v>
      </c>
      <c r="P431" s="6">
        <f>_xlfn.XLOOKUP(#REF!,[1]!Table2[BINNING],[1]!Table2[VFG],"")</f>
      </c>
      <c r="Q431" s="6">
        <f>IF(ISNUMBER(FIND("|",#REF!,1)),LEFT(#REF!,FIND("|",#REF!,1)-2),#REF!)</f>
      </c>
      <c r="R431" s="6">
        <f>IF(ISNUMBER(FIND("|",#REF!,1)),RIGHT(#REF!,LEN(#REF!)-FIND("|",#REF!,1)-1),"")</f>
      </c>
      <c r="S431" s="3" t="s">
        <v>7</v>
      </c>
      <c r="T431" s="3" t="s">
        <v>7</v>
      </c>
      <c r="U431" s="2">
        <v>0</v>
      </c>
      <c r="V431" s="2">
        <v>0</v>
      </c>
      <c r="W431" s="2"/>
      <c r="X431" s="3" t="s">
        <v>139</v>
      </c>
      <c r="Y431" s="2"/>
      <c r="Z431" s="3"/>
      <c r="AA431" s="3"/>
      <c r="AB431" s="7" t="s">
        <v>1536</v>
      </c>
      <c r="AC431" s="3" t="s">
        <v>74</v>
      </c>
      <c r="AD431" s="3" t="s">
        <v>75</v>
      </c>
      <c r="AE431" s="3" t="s">
        <v>76</v>
      </c>
      <c r="AF431" s="3" t="s">
        <v>77</v>
      </c>
      <c r="AG431" s="4"/>
      <c r="AH431" s="3"/>
      <c r="AI431" s="4"/>
      <c r="AJ4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 s="8">
        <f>IF(#REF!=MAX(#REF!),"New","Old")</f>
      </c>
      <c r="AL431" s="3"/>
      <c r="AM431" s="9">
        <f>IF(OR(#REF!="",#REF!=0),"",IF(#REF!&lt;12000,"&lt;12k",IF(AND(#REF!&gt;=12000,#REF!&lt;24000),"12k to 24k",IF(AND(#REF!&gt;=24000,#REF!&lt;=36000),"24k to 36k",IF(#REF!&gt;36000,"&gt;36k","")))))</f>
      </c>
    </row>
    <row x14ac:dyDescent="0.25" r="432" customHeight="1" ht="18.75">
      <c r="A432" s="1">
        <v>1669292</v>
      </c>
      <c r="B432" s="2">
        <v>11329017</v>
      </c>
      <c r="C432" s="3" t="s">
        <v>0</v>
      </c>
      <c r="D432" s="3" t="s">
        <v>181</v>
      </c>
      <c r="E432" s="2">
        <v>2012</v>
      </c>
      <c r="F432" s="4">
        <v>43990</v>
      </c>
      <c r="G432" s="3" t="s">
        <v>108</v>
      </c>
      <c r="H432" s="4">
        <v>43997</v>
      </c>
      <c r="I432" s="4">
        <f>_xlfn.XLOOKUP(#REF!,[1]!Backup_F8_Previous_Wave[ODINO],[1]!Backup_F8_Previous_Wave[Production Date],"")</f>
      </c>
      <c r="J432" s="10">
        <f>_xlfn.XLOOKUP(#REF!,[1]!Backup_F8_Previous_Wave[ODINO],[1]!Backup_F8_Previous_Wave[Wave Date],"")</f>
      </c>
      <c r="K432" s="6">
        <f>_xlfn.XLOOKUP(#REF!,[1]!Backup_F8_Previous_Wave[ODINO],[1]!Backup_F8_Previous_Wave[Full VIN],"")</f>
      </c>
      <c r="L432" s="3" t="s">
        <v>1537</v>
      </c>
      <c r="M432" s="3" t="s">
        <v>4</v>
      </c>
      <c r="N432" s="3" t="s">
        <v>1538</v>
      </c>
      <c r="O432" s="3" t="s">
        <v>196</v>
      </c>
      <c r="P432" s="6">
        <f>_xlfn.XLOOKUP(#REF!,[1]!Table2[BINNING],[1]!Table2[VFG],"")</f>
      </c>
      <c r="Q432" s="6">
        <f>IF(ISNUMBER(FIND("|",#REF!,1)),LEFT(#REF!,FIND("|",#REF!,1)-2),#REF!)</f>
      </c>
      <c r="R432" s="6">
        <f>IF(ISNUMBER(FIND("|",#REF!,1)),RIGHT(#REF!,LEN(#REF!)-FIND("|",#REF!,1)-1),"")</f>
      </c>
      <c r="S432" s="3" t="s">
        <v>7</v>
      </c>
      <c r="T432" s="3" t="s">
        <v>7</v>
      </c>
      <c r="U432" s="2">
        <v>0</v>
      </c>
      <c r="V432" s="2">
        <v>0</v>
      </c>
      <c r="W432" s="2">
        <v>98700</v>
      </c>
      <c r="X432" s="3" t="s">
        <v>8</v>
      </c>
      <c r="Y432" s="2">
        <v>75</v>
      </c>
      <c r="Z432" s="3"/>
      <c r="AA432" s="3"/>
      <c r="AB432" s="7" t="s">
        <v>1539</v>
      </c>
      <c r="AC432" s="3" t="s">
        <v>297</v>
      </c>
      <c r="AD432" s="3" t="s">
        <v>298</v>
      </c>
      <c r="AE432" s="3" t="s">
        <v>299</v>
      </c>
      <c r="AF432" s="3" t="s">
        <v>198</v>
      </c>
      <c r="AG432" s="4"/>
      <c r="AH432" s="3"/>
      <c r="AI432" s="4"/>
      <c r="AJ4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 s="8">
        <f>IF(#REF!=MAX(#REF!),"New","Old")</f>
      </c>
      <c r="AL432" s="3"/>
      <c r="AM432" s="9">
        <f>IF(OR(#REF!="",#REF!=0),"",IF(#REF!&lt;12000,"&lt;12k",IF(AND(#REF!&gt;=12000,#REF!&lt;24000),"12k to 24k",IF(AND(#REF!&gt;=24000,#REF!&lt;=36000),"24k to 36k",IF(#REF!&gt;36000,"&gt;36k","")))))</f>
      </c>
    </row>
    <row x14ac:dyDescent="0.25" r="433" customHeight="1" ht="18.75">
      <c r="A433" s="1">
        <v>1669401</v>
      </c>
      <c r="B433" s="2">
        <v>11329096</v>
      </c>
      <c r="C433" s="3" t="s">
        <v>0</v>
      </c>
      <c r="D433" s="3" t="s">
        <v>96</v>
      </c>
      <c r="E433" s="2">
        <v>2015</v>
      </c>
      <c r="F433" s="4">
        <v>43992</v>
      </c>
      <c r="G433" s="3" t="s">
        <v>108</v>
      </c>
      <c r="H433" s="4">
        <v>43998</v>
      </c>
      <c r="I433" s="4">
        <f>_xlfn.XLOOKUP(#REF!,[1]!Backup_F8_Previous_Wave[ODINO],[1]!Backup_F8_Previous_Wave[Production Date],"")</f>
      </c>
      <c r="J433" s="10">
        <f>_xlfn.XLOOKUP(#REF!,[1]!Backup_F8_Previous_Wave[ODINO],[1]!Backup_F8_Previous_Wave[Wave Date],"")</f>
      </c>
      <c r="K433" s="6">
        <f>_xlfn.XLOOKUP(#REF!,[1]!Backup_F8_Previous_Wave[ODINO],[1]!Backup_F8_Previous_Wave[Full VIN],"")</f>
      </c>
      <c r="L433" s="3" t="s">
        <v>1540</v>
      </c>
      <c r="M433" s="3" t="s">
        <v>4</v>
      </c>
      <c r="N433" s="3" t="s">
        <v>1541</v>
      </c>
      <c r="O433" s="3" t="s">
        <v>552</v>
      </c>
      <c r="P433" s="6">
        <f>_xlfn.XLOOKUP(#REF!,[1]!Table2[BINNING],[1]!Table2[VFG],"")</f>
      </c>
      <c r="Q433" s="6">
        <f>IF(ISNUMBER(FIND("|",#REF!,1)),LEFT(#REF!,FIND("|",#REF!,1)-2),#REF!)</f>
      </c>
      <c r="R433" s="6">
        <f>IF(ISNUMBER(FIND("|",#REF!,1)),RIGHT(#REF!,LEN(#REF!)-FIND("|",#REF!,1)-1),"")</f>
      </c>
      <c r="S433" s="3" t="s">
        <v>7</v>
      </c>
      <c r="T433" s="3" t="s">
        <v>7</v>
      </c>
      <c r="U433" s="2">
        <v>0</v>
      </c>
      <c r="V433" s="2">
        <v>0</v>
      </c>
      <c r="W433" s="2"/>
      <c r="X433" s="3" t="s">
        <v>897</v>
      </c>
      <c r="Y433" s="2">
        <v>60</v>
      </c>
      <c r="Z433" s="3"/>
      <c r="AA433" s="3"/>
      <c r="AB433" s="7" t="s">
        <v>1542</v>
      </c>
      <c r="AC433" s="3" t="s">
        <v>542</v>
      </c>
      <c r="AD433" s="3" t="s">
        <v>543</v>
      </c>
      <c r="AE433" s="3" t="s">
        <v>544</v>
      </c>
      <c r="AF433" s="3" t="s">
        <v>102</v>
      </c>
      <c r="AG433" s="4"/>
      <c r="AH433" s="3"/>
      <c r="AI433" s="4"/>
      <c r="AJ4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 s="8">
        <f>IF(#REF!=MAX(#REF!),"New","Old")</f>
      </c>
      <c r="AL433" s="3"/>
      <c r="AM433" s="9">
        <f>IF(OR(#REF!="",#REF!=0),"",IF(#REF!&lt;12000,"&lt;12k",IF(AND(#REF!&gt;=12000,#REF!&lt;24000),"12k to 24k",IF(AND(#REF!&gt;=24000,#REF!&lt;=36000),"24k to 36k",IF(#REF!&gt;36000,"&gt;36k","")))))</f>
      </c>
    </row>
    <row x14ac:dyDescent="0.25" r="434" customHeight="1" ht="18.75">
      <c r="A434" s="1">
        <v>1669563</v>
      </c>
      <c r="B434" s="2">
        <v>11329205</v>
      </c>
      <c r="C434" s="3" t="s">
        <v>0</v>
      </c>
      <c r="D434" s="3" t="s">
        <v>448</v>
      </c>
      <c r="E434" s="2">
        <v>2014</v>
      </c>
      <c r="F434" s="4">
        <v>43997</v>
      </c>
      <c r="G434" s="3" t="s">
        <v>108</v>
      </c>
      <c r="H434" s="4">
        <v>43998</v>
      </c>
      <c r="I434" s="4">
        <f>_xlfn.XLOOKUP(#REF!,[1]!Backup_F8_Previous_Wave[ODINO],[1]!Backup_F8_Previous_Wave[Production Date],"")</f>
      </c>
      <c r="J434" s="10">
        <f>_xlfn.XLOOKUP(#REF!,[1]!Backup_F8_Previous_Wave[ODINO],[1]!Backup_F8_Previous_Wave[Wave Date],"")</f>
      </c>
      <c r="K434" s="6">
        <f>_xlfn.XLOOKUP(#REF!,[1]!Backup_F8_Previous_Wave[ODINO],[1]!Backup_F8_Previous_Wave[Full VIN],"")</f>
      </c>
      <c r="L434" s="3" t="s">
        <v>1543</v>
      </c>
      <c r="M434" s="3" t="s">
        <v>4</v>
      </c>
      <c r="N434" s="3" t="s">
        <v>1544</v>
      </c>
      <c r="O434" s="3" t="s">
        <v>144</v>
      </c>
      <c r="P434" s="6">
        <f>_xlfn.XLOOKUP(#REF!,[1]!Table2[BINNING],[1]!Table2[VFG],"")</f>
      </c>
      <c r="Q434" s="6">
        <f>IF(ISNUMBER(FIND("|",#REF!,1)),LEFT(#REF!,FIND("|",#REF!,1)-2),#REF!)</f>
      </c>
      <c r="R434" s="6">
        <f>IF(ISNUMBER(FIND("|",#REF!,1)),RIGHT(#REF!,LEN(#REF!)-FIND("|",#REF!,1)-1),"")</f>
      </c>
      <c r="S434" s="3" t="s">
        <v>7</v>
      </c>
      <c r="T434" s="3" t="s">
        <v>7</v>
      </c>
      <c r="U434" s="2">
        <v>0</v>
      </c>
      <c r="V434" s="2">
        <v>0</v>
      </c>
      <c r="W434" s="2">
        <v>59000</v>
      </c>
      <c r="X434" s="3" t="s">
        <v>229</v>
      </c>
      <c r="Y434" s="2">
        <v>0</v>
      </c>
      <c r="Z434" s="3"/>
      <c r="AA434" s="3"/>
      <c r="AB434" s="7" t="s">
        <v>1545</v>
      </c>
      <c r="AC434" s="3" t="s">
        <v>452</v>
      </c>
      <c r="AD434" s="3" t="s">
        <v>453</v>
      </c>
      <c r="AE434" s="3" t="s">
        <v>454</v>
      </c>
      <c r="AF434" s="3" t="s">
        <v>45</v>
      </c>
      <c r="AG434" s="4"/>
      <c r="AH434" s="3"/>
      <c r="AI434" s="4"/>
      <c r="AJ4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 s="8">
        <f>IF(#REF!=MAX(#REF!),"New","Old")</f>
      </c>
      <c r="AL434" s="3"/>
      <c r="AM434" s="9">
        <f>IF(OR(#REF!="",#REF!=0),"",IF(#REF!&lt;12000,"&lt;12k",IF(AND(#REF!&gt;=12000,#REF!&lt;24000),"12k to 24k",IF(AND(#REF!&gt;=24000,#REF!&lt;=36000),"24k to 36k",IF(#REF!&gt;36000,"&gt;36k","")))))</f>
      </c>
    </row>
    <row x14ac:dyDescent="0.25" r="435" customHeight="1" ht="18.75">
      <c r="A435" s="1">
        <v>1669659</v>
      </c>
      <c r="B435" s="2">
        <v>11329278</v>
      </c>
      <c r="C435" s="3" t="s">
        <v>0</v>
      </c>
      <c r="D435" s="3" t="s">
        <v>181</v>
      </c>
      <c r="E435" s="2">
        <v>2014</v>
      </c>
      <c r="F435" s="4">
        <v>43739</v>
      </c>
      <c r="G435" s="3" t="s">
        <v>14</v>
      </c>
      <c r="H435" s="4">
        <v>43998</v>
      </c>
      <c r="I435" s="4">
        <f>_xlfn.XLOOKUP(#REF!,[1]!Backup_F8_Previous_Wave[ODINO],[1]!Backup_F8_Previous_Wave[Production Date],"")</f>
      </c>
      <c r="J435" s="10">
        <f>_xlfn.XLOOKUP(#REF!,[1]!Backup_F8_Previous_Wave[ODINO],[1]!Backup_F8_Previous_Wave[Wave Date],"")</f>
      </c>
      <c r="K435" s="6">
        <f>_xlfn.XLOOKUP(#REF!,[1]!Backup_F8_Previous_Wave[ODINO],[1]!Backup_F8_Previous_Wave[Full VIN],"")</f>
      </c>
      <c r="L435" s="3" t="s">
        <v>1546</v>
      </c>
      <c r="M435" s="3" t="s">
        <v>4</v>
      </c>
      <c r="N435" s="3" t="s">
        <v>1547</v>
      </c>
      <c r="O435" s="3" t="s">
        <v>49</v>
      </c>
      <c r="P435" s="6">
        <f>_xlfn.XLOOKUP(#REF!,[1]!Table2[BINNING],[1]!Table2[VFG],"")</f>
      </c>
      <c r="Q435" s="6">
        <f>IF(ISNUMBER(FIND("|",#REF!,1)),LEFT(#REF!,FIND("|",#REF!,1)-2),#REF!)</f>
      </c>
      <c r="R435" s="6">
        <f>IF(ISNUMBER(FIND("|",#REF!,1)),RIGHT(#REF!,LEN(#REF!)-FIND("|",#REF!,1)-1),"")</f>
      </c>
      <c r="S435" s="3" t="s">
        <v>7</v>
      </c>
      <c r="T435" s="3" t="s">
        <v>7</v>
      </c>
      <c r="U435" s="2">
        <v>0</v>
      </c>
      <c r="V435" s="2">
        <v>0</v>
      </c>
      <c r="W435" s="2"/>
      <c r="X435" s="3" t="s">
        <v>81</v>
      </c>
      <c r="Y435" s="2"/>
      <c r="Z435" s="3"/>
      <c r="AA435" s="3"/>
      <c r="AB435" s="7" t="s">
        <v>1548</v>
      </c>
      <c r="AC435" s="3" t="s">
        <v>297</v>
      </c>
      <c r="AD435" s="3" t="s">
        <v>298</v>
      </c>
      <c r="AE435" s="3" t="s">
        <v>299</v>
      </c>
      <c r="AF435" s="3" t="s">
        <v>198</v>
      </c>
      <c r="AG435" s="4"/>
      <c r="AH435" s="3"/>
      <c r="AI435" s="4"/>
      <c r="AJ4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 s="8">
        <f>IF(#REF!=MAX(#REF!),"New","Old")</f>
      </c>
      <c r="AL435" s="3"/>
      <c r="AM435" s="9">
        <f>IF(OR(#REF!="",#REF!=0),"",IF(#REF!&lt;12000,"&lt;12k",IF(AND(#REF!&gt;=12000,#REF!&lt;24000),"12k to 24k",IF(AND(#REF!&gt;=24000,#REF!&lt;=36000),"24k to 36k",IF(#REF!&gt;36000,"&gt;36k","")))))</f>
      </c>
    </row>
    <row x14ac:dyDescent="0.25" r="436" customHeight="1" ht="18.75">
      <c r="A436" s="1">
        <v>1669699</v>
      </c>
      <c r="B436" s="2">
        <v>11329303</v>
      </c>
      <c r="C436" s="3" t="s">
        <v>0</v>
      </c>
      <c r="D436" s="3" t="s">
        <v>38</v>
      </c>
      <c r="E436" s="2">
        <v>2011</v>
      </c>
      <c r="F436" s="4">
        <v>42492</v>
      </c>
      <c r="G436" s="3" t="s">
        <v>108</v>
      </c>
      <c r="H436" s="4">
        <v>43999</v>
      </c>
      <c r="I436" s="4">
        <f>_xlfn.XLOOKUP(#REF!,[1]!Backup_F8_Previous_Wave[ODINO],[1]!Backup_F8_Previous_Wave[Production Date],"")</f>
      </c>
      <c r="J436" s="10">
        <f>_xlfn.XLOOKUP(#REF!,[1]!Backup_F8_Previous_Wave[ODINO],[1]!Backup_F8_Previous_Wave[Wave Date],"")</f>
      </c>
      <c r="K436" s="6">
        <f>_xlfn.XLOOKUP(#REF!,[1]!Backup_F8_Previous_Wave[ODINO],[1]!Backup_F8_Previous_Wave[Full VIN],"")</f>
      </c>
      <c r="L436" s="3" t="s">
        <v>1549</v>
      </c>
      <c r="M436" s="3" t="s">
        <v>4</v>
      </c>
      <c r="N436" s="3" t="s">
        <v>1550</v>
      </c>
      <c r="O436" s="3" t="s">
        <v>62</v>
      </c>
      <c r="P436" s="6">
        <f>_xlfn.XLOOKUP(#REF!,[1]!Table2[BINNING],[1]!Table2[VFG],"")</f>
      </c>
      <c r="Q436" s="6">
        <f>IF(ISNUMBER(FIND("|",#REF!,1)),LEFT(#REF!,FIND("|",#REF!,1)-2),#REF!)</f>
      </c>
      <c r="R436" s="6">
        <f>IF(ISNUMBER(FIND("|",#REF!,1)),RIGHT(#REF!,LEN(#REF!)-FIND("|",#REF!,1)-1),"")</f>
      </c>
      <c r="S436" s="3" t="s">
        <v>7</v>
      </c>
      <c r="T436" s="3" t="s">
        <v>7</v>
      </c>
      <c r="U436" s="2">
        <v>0</v>
      </c>
      <c r="V436" s="2">
        <v>0</v>
      </c>
      <c r="W436" s="2"/>
      <c r="X436" s="3" t="s">
        <v>253</v>
      </c>
      <c r="Y436" s="2"/>
      <c r="Z436" s="3"/>
      <c r="AA436" s="3"/>
      <c r="AB436" s="7" t="s">
        <v>1551</v>
      </c>
      <c r="AC436" s="3" t="s">
        <v>146</v>
      </c>
      <c r="AD436" s="3" t="s">
        <v>147</v>
      </c>
      <c r="AE436" s="3" t="s">
        <v>148</v>
      </c>
      <c r="AF436" s="3" t="s">
        <v>45</v>
      </c>
      <c r="AG436" s="4"/>
      <c r="AH436" s="3"/>
      <c r="AI436" s="4"/>
      <c r="AJ4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6" s="8">
        <f>IF(#REF!=MAX(#REF!),"New","Old")</f>
      </c>
      <c r="AL436" s="3"/>
      <c r="AM436" s="9">
        <f>IF(OR(#REF!="",#REF!=0),"",IF(#REF!&lt;12000,"&lt;12k",IF(AND(#REF!&gt;=12000,#REF!&lt;24000),"12k to 24k",IF(AND(#REF!&gt;=24000,#REF!&lt;=36000),"24k to 36k",IF(#REF!&gt;36000,"&gt;36k","")))))</f>
      </c>
    </row>
    <row x14ac:dyDescent="0.25" r="437" customHeight="1" ht="18.75">
      <c r="A437" s="1">
        <v>1669829</v>
      </c>
      <c r="B437" s="2">
        <v>11329382</v>
      </c>
      <c r="C437" s="3" t="s">
        <v>173</v>
      </c>
      <c r="D437" s="3" t="s">
        <v>510</v>
      </c>
      <c r="E437" s="2">
        <v>2019</v>
      </c>
      <c r="F437" s="4">
        <v>43993</v>
      </c>
      <c r="G437" s="3" t="s">
        <v>108</v>
      </c>
      <c r="H437" s="4">
        <v>43999</v>
      </c>
      <c r="I437" s="4">
        <f>_xlfn.XLOOKUP(#REF!,[1]!Backup_F8_Previous_Wave[ODINO],[1]!Backup_F8_Previous_Wave[Production Date],"")</f>
      </c>
      <c r="J437" s="10">
        <f>_xlfn.XLOOKUP(#REF!,[1]!Backup_F8_Previous_Wave[ODINO],[1]!Backup_F8_Previous_Wave[Wave Date],"")</f>
      </c>
      <c r="K437" s="6">
        <f>_xlfn.XLOOKUP(#REF!,[1]!Backup_F8_Previous_Wave[ODINO],[1]!Backup_F8_Previous_Wave[Full VIN],"")</f>
      </c>
      <c r="L437" s="3" t="s">
        <v>1552</v>
      </c>
      <c r="M437" s="3" t="s">
        <v>4</v>
      </c>
      <c r="N437" s="3" t="s">
        <v>1553</v>
      </c>
      <c r="O437" s="3" t="s">
        <v>105</v>
      </c>
      <c r="P437" s="6">
        <f>_xlfn.XLOOKUP(#REF!,[1]!Table2[BINNING],[1]!Table2[VFG],"")</f>
      </c>
      <c r="Q437" s="6">
        <f>IF(ISNUMBER(FIND("|",#REF!,1)),LEFT(#REF!,FIND("|",#REF!,1)-2),#REF!)</f>
      </c>
      <c r="R437" s="6">
        <f>IF(ISNUMBER(FIND("|",#REF!,1)),RIGHT(#REF!,LEN(#REF!)-FIND("|",#REF!,1)-1),"")</f>
      </c>
      <c r="S437" s="3" t="s">
        <v>7</v>
      </c>
      <c r="T437" s="3" t="s">
        <v>7</v>
      </c>
      <c r="U437" s="2">
        <v>0</v>
      </c>
      <c r="V437" s="2">
        <v>0</v>
      </c>
      <c r="W437" s="2">
        <v>8000</v>
      </c>
      <c r="X437" s="3" t="s">
        <v>467</v>
      </c>
      <c r="Y437" s="2">
        <v>65</v>
      </c>
      <c r="Z437" s="3"/>
      <c r="AA437" s="3"/>
      <c r="AB437" s="7" t="s">
        <v>1554</v>
      </c>
      <c r="AC437" s="3" t="s">
        <v>1555</v>
      </c>
      <c r="AD437" s="3" t="s">
        <v>514</v>
      </c>
      <c r="AE437" s="3" t="s">
        <v>515</v>
      </c>
      <c r="AF437" s="3" t="s">
        <v>45</v>
      </c>
      <c r="AG437" s="4"/>
      <c r="AH437" s="3"/>
      <c r="AI437" s="4"/>
      <c r="AJ4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7" s="8">
        <f>IF(#REF!=MAX(#REF!),"New","Old")</f>
      </c>
      <c r="AL437" s="3"/>
      <c r="AM437" s="9">
        <f>IF(OR(#REF!="",#REF!=0),"",IF(#REF!&lt;12000,"&lt;12k",IF(AND(#REF!&gt;=12000,#REF!&lt;24000),"12k to 24k",IF(AND(#REF!&gt;=24000,#REF!&lt;=36000),"24k to 36k",IF(#REF!&gt;36000,"&gt;36k","")))))</f>
      </c>
    </row>
    <row x14ac:dyDescent="0.25" r="438" customHeight="1" ht="18.75">
      <c r="A438" s="1">
        <v>1669864</v>
      </c>
      <c r="B438" s="2">
        <v>11329411</v>
      </c>
      <c r="C438" s="3" t="s">
        <v>0</v>
      </c>
      <c r="D438" s="3" t="s">
        <v>1</v>
      </c>
      <c r="E438" s="2">
        <v>2020</v>
      </c>
      <c r="F438" s="4">
        <v>43998</v>
      </c>
      <c r="G438" s="3" t="s">
        <v>108</v>
      </c>
      <c r="H438" s="4">
        <v>43999</v>
      </c>
      <c r="I438" s="4">
        <f>_xlfn.XLOOKUP(#REF!,[1]!Backup_F8_Previous_Wave[ODINO],[1]!Backup_F8_Previous_Wave[Production Date],"")</f>
      </c>
      <c r="J438" s="10">
        <f>_xlfn.XLOOKUP(#REF!,[1]!Backup_F8_Previous_Wave[ODINO],[1]!Backup_F8_Previous_Wave[Wave Date],"")</f>
      </c>
      <c r="K438" s="6">
        <f>_xlfn.XLOOKUP(#REF!,[1]!Backup_F8_Previous_Wave[ODINO],[1]!Backup_F8_Previous_Wave[Full VIN],"")</f>
      </c>
      <c r="L438" s="3" t="s">
        <v>1556</v>
      </c>
      <c r="M438" s="3" t="s">
        <v>4</v>
      </c>
      <c r="N438" s="3" t="s">
        <v>1557</v>
      </c>
      <c r="O438" s="3" t="s">
        <v>390</v>
      </c>
      <c r="P438" s="6">
        <f>_xlfn.XLOOKUP(#REF!,[1]!Table2[BINNING],[1]!Table2[VFG],"")</f>
      </c>
      <c r="Q438" s="6">
        <f>IF(ISNUMBER(FIND("|",#REF!,1)),LEFT(#REF!,FIND("|",#REF!,1)-2),#REF!)</f>
      </c>
      <c r="R438" s="6">
        <f>IF(ISNUMBER(FIND("|",#REF!,1)),RIGHT(#REF!,LEN(#REF!)-FIND("|",#REF!,1)-1),"")</f>
      </c>
      <c r="S438" s="3" t="s">
        <v>7</v>
      </c>
      <c r="T438" s="3" t="s">
        <v>7</v>
      </c>
      <c r="U438" s="2">
        <v>0</v>
      </c>
      <c r="V438" s="2">
        <v>0</v>
      </c>
      <c r="W438" s="2">
        <v>300</v>
      </c>
      <c r="X438" s="3" t="s">
        <v>24</v>
      </c>
      <c r="Y438" s="2">
        <v>50</v>
      </c>
      <c r="Z438" s="3"/>
      <c r="AA438" s="3"/>
      <c r="AB438" s="7" t="s">
        <v>1558</v>
      </c>
      <c r="AC438" s="3" t="s">
        <v>20</v>
      </c>
      <c r="AD438" s="3" t="s">
        <v>11</v>
      </c>
      <c r="AE438" s="3" t="s">
        <v>135</v>
      </c>
      <c r="AF438" s="3" t="s">
        <v>27</v>
      </c>
      <c r="AG438" s="4"/>
      <c r="AH438" s="3"/>
      <c r="AI438" s="4"/>
      <c r="AJ4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8" s="8">
        <f>IF(#REF!=MAX(#REF!),"New","Old")</f>
      </c>
      <c r="AL438" s="3"/>
      <c r="AM438" s="9">
        <f>IF(OR(#REF!="",#REF!=0),"",IF(#REF!&lt;12000,"&lt;12k",IF(AND(#REF!&gt;=12000,#REF!&lt;24000),"12k to 24k",IF(AND(#REF!&gt;=24000,#REF!&lt;=36000),"24k to 36k",IF(#REF!&gt;36000,"&gt;36k","")))))</f>
      </c>
    </row>
    <row x14ac:dyDescent="0.25" r="439" customHeight="1" ht="18.75">
      <c r="A439" s="1">
        <v>1669879</v>
      </c>
      <c r="B439" s="2">
        <v>11329422</v>
      </c>
      <c r="C439" s="3" t="s">
        <v>173</v>
      </c>
      <c r="D439" s="3" t="s">
        <v>504</v>
      </c>
      <c r="E439" s="2">
        <v>2013</v>
      </c>
      <c r="F439" s="4">
        <v>43994</v>
      </c>
      <c r="G439" s="3" t="s">
        <v>108</v>
      </c>
      <c r="H439" s="4">
        <v>43999</v>
      </c>
      <c r="I439" s="4">
        <f>_xlfn.XLOOKUP(#REF!,[1]!Backup_F8_Previous_Wave[ODINO],[1]!Backup_F8_Previous_Wave[Production Date],"")</f>
      </c>
      <c r="J439" s="10">
        <f>_xlfn.XLOOKUP(#REF!,[1]!Backup_F8_Previous_Wave[ODINO],[1]!Backup_F8_Previous_Wave[Wave Date],"")</f>
      </c>
      <c r="K439" s="6">
        <f>_xlfn.XLOOKUP(#REF!,[1]!Backup_F8_Previous_Wave[ODINO],[1]!Backup_F8_Previous_Wave[Full VIN],"")</f>
      </c>
      <c r="L439" s="3" t="s">
        <v>1559</v>
      </c>
      <c r="M439" s="3" t="s">
        <v>4</v>
      </c>
      <c r="N439" s="3" t="s">
        <v>1560</v>
      </c>
      <c r="O439" s="3" t="s">
        <v>62</v>
      </c>
      <c r="P439" s="6">
        <f>_xlfn.XLOOKUP(#REF!,[1]!Table2[BINNING],[1]!Table2[VFG],"")</f>
      </c>
      <c r="Q439" s="6">
        <f>IF(ISNUMBER(FIND("|",#REF!,1)),LEFT(#REF!,FIND("|",#REF!,1)-2),#REF!)</f>
      </c>
      <c r="R439" s="6">
        <f>IF(ISNUMBER(FIND("|",#REF!,1)),RIGHT(#REF!,LEN(#REF!)-FIND("|",#REF!,1)-1),"")</f>
      </c>
      <c r="S439" s="3" t="s">
        <v>7</v>
      </c>
      <c r="T439" s="3" t="s">
        <v>7</v>
      </c>
      <c r="U439" s="2">
        <v>0</v>
      </c>
      <c r="V439" s="2">
        <v>0</v>
      </c>
      <c r="W439" s="2">
        <v>35000</v>
      </c>
      <c r="X439" s="3" t="s">
        <v>1087</v>
      </c>
      <c r="Y439" s="2"/>
      <c r="Z439" s="3"/>
      <c r="AA439" s="3"/>
      <c r="AB439" s="7" t="s">
        <v>1561</v>
      </c>
      <c r="AC439" s="3" t="s">
        <v>778</v>
      </c>
      <c r="AD439" s="3" t="s">
        <v>508</v>
      </c>
      <c r="AE439" s="3" t="s">
        <v>779</v>
      </c>
      <c r="AF439" s="3" t="s">
        <v>68</v>
      </c>
      <c r="AG439" s="4"/>
      <c r="AH439" s="3"/>
      <c r="AI439" s="4"/>
      <c r="AJ4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9" s="8">
        <f>IF(#REF!=MAX(#REF!),"New","Old")</f>
      </c>
      <c r="AL439" s="3"/>
      <c r="AM439" s="9">
        <f>IF(OR(#REF!="",#REF!=0),"",IF(#REF!&lt;12000,"&lt;12k",IF(AND(#REF!&gt;=12000,#REF!&lt;24000),"12k to 24k",IF(AND(#REF!&gt;=24000,#REF!&lt;=36000),"24k to 36k",IF(#REF!&gt;36000,"&gt;36k","")))))</f>
      </c>
    </row>
    <row x14ac:dyDescent="0.25" r="440" customHeight="1" ht="18.75">
      <c r="A440" s="1">
        <v>1669904</v>
      </c>
      <c r="B440" s="2">
        <v>11329441</v>
      </c>
      <c r="C440" s="3" t="s">
        <v>0</v>
      </c>
      <c r="D440" s="3" t="s">
        <v>59</v>
      </c>
      <c r="E440" s="2">
        <v>2013</v>
      </c>
      <c r="F440" s="4">
        <v>43999</v>
      </c>
      <c r="G440" s="3" t="s">
        <v>108</v>
      </c>
      <c r="H440" s="4">
        <v>43999</v>
      </c>
      <c r="I440" s="4">
        <f>_xlfn.XLOOKUP(#REF!,[1]!Backup_F8_Previous_Wave[ODINO],[1]!Backup_F8_Previous_Wave[Production Date],"")</f>
      </c>
      <c r="J440" s="10">
        <f>_xlfn.XLOOKUP(#REF!,[1]!Backup_F8_Previous_Wave[ODINO],[1]!Backup_F8_Previous_Wave[Wave Date],"")</f>
      </c>
      <c r="K440" s="6">
        <f>_xlfn.XLOOKUP(#REF!,[1]!Backup_F8_Previous_Wave[ODINO],[1]!Backup_F8_Previous_Wave[Full VIN],"")</f>
      </c>
      <c r="L440" s="3" t="s">
        <v>1562</v>
      </c>
      <c r="M440" s="3" t="s">
        <v>4</v>
      </c>
      <c r="N440" s="3" t="s">
        <v>1563</v>
      </c>
      <c r="O440" s="3" t="s">
        <v>31</v>
      </c>
      <c r="P440" s="6">
        <f>_xlfn.XLOOKUP(#REF!,[1]!Table2[BINNING],[1]!Table2[VFG],"")</f>
      </c>
      <c r="Q440" s="6">
        <f>IF(ISNUMBER(FIND("|",#REF!,1)),LEFT(#REF!,FIND("|",#REF!,1)-2),#REF!)</f>
      </c>
      <c r="R440" s="6">
        <f>IF(ISNUMBER(FIND("|",#REF!,1)),RIGHT(#REF!,LEN(#REF!)-FIND("|",#REF!,1)-1),"")</f>
      </c>
      <c r="S440" s="3" t="s">
        <v>7</v>
      </c>
      <c r="T440" s="3" t="s">
        <v>7</v>
      </c>
      <c r="U440" s="2">
        <v>0</v>
      </c>
      <c r="V440" s="2">
        <v>0</v>
      </c>
      <c r="W440" s="2">
        <v>87000</v>
      </c>
      <c r="X440" s="3" t="s">
        <v>159</v>
      </c>
      <c r="Y440" s="2">
        <v>5</v>
      </c>
      <c r="Z440" s="3"/>
      <c r="AA440" s="3"/>
      <c r="AB440" s="7" t="s">
        <v>1564</v>
      </c>
      <c r="AC440" s="3" t="s">
        <v>65</v>
      </c>
      <c r="AD440" s="3" t="s">
        <v>66</v>
      </c>
      <c r="AE440" s="3" t="s">
        <v>67</v>
      </c>
      <c r="AF440" s="3" t="s">
        <v>68</v>
      </c>
      <c r="AG440" s="4"/>
      <c r="AH440" s="3"/>
      <c r="AI440" s="4"/>
      <c r="AJ4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0" s="8">
        <f>IF(#REF!=MAX(#REF!),"New","Old")</f>
      </c>
      <c r="AL440" s="3"/>
      <c r="AM440" s="9">
        <f>IF(OR(#REF!="",#REF!=0),"",IF(#REF!&lt;12000,"&lt;12k",IF(AND(#REF!&gt;=12000,#REF!&lt;24000),"12k to 24k",IF(AND(#REF!&gt;=24000,#REF!&lt;=36000),"24k to 36k",IF(#REF!&gt;36000,"&gt;36k","")))))</f>
      </c>
    </row>
    <row x14ac:dyDescent="0.25" r="441" customHeight="1" ht="18.75">
      <c r="A441" s="1">
        <v>1669944</v>
      </c>
      <c r="B441" s="2">
        <v>11329468</v>
      </c>
      <c r="C441" s="3" t="s">
        <v>173</v>
      </c>
      <c r="D441" s="3" t="s">
        <v>510</v>
      </c>
      <c r="E441" s="2">
        <v>2014</v>
      </c>
      <c r="F441" s="4">
        <v>43999</v>
      </c>
      <c r="G441" s="3" t="s">
        <v>108</v>
      </c>
      <c r="H441" s="4">
        <v>43999</v>
      </c>
      <c r="I441" s="4">
        <f>_xlfn.XLOOKUP(#REF!,[1]!Backup_F8_Previous_Wave[ODINO],[1]!Backup_F8_Previous_Wave[Production Date],"")</f>
      </c>
      <c r="J441" s="10">
        <f>_xlfn.XLOOKUP(#REF!,[1]!Backup_F8_Previous_Wave[ODINO],[1]!Backup_F8_Previous_Wave[Wave Date],"")</f>
      </c>
      <c r="K441" s="6">
        <f>_xlfn.XLOOKUP(#REF!,[1]!Backup_F8_Previous_Wave[ODINO],[1]!Backup_F8_Previous_Wave[Full VIN],"")</f>
      </c>
      <c r="L441" s="3" t="s">
        <v>1565</v>
      </c>
      <c r="M441" s="3" t="s">
        <v>4</v>
      </c>
      <c r="N441" s="3" t="s">
        <v>1566</v>
      </c>
      <c r="O441" s="3" t="s">
        <v>49</v>
      </c>
      <c r="P441" s="6">
        <f>_xlfn.XLOOKUP(#REF!,[1]!Table2[BINNING],[1]!Table2[VFG],"")</f>
      </c>
      <c r="Q441" s="6">
        <f>IF(ISNUMBER(FIND("|",#REF!,1)),LEFT(#REF!,FIND("|",#REF!,1)-2),#REF!)</f>
      </c>
      <c r="R441" s="6">
        <f>IF(ISNUMBER(FIND("|",#REF!,1)),RIGHT(#REF!,LEN(#REF!)-FIND("|",#REF!,1)-1),"")</f>
      </c>
      <c r="S441" s="3" t="s">
        <v>7</v>
      </c>
      <c r="T441" s="3" t="s">
        <v>7</v>
      </c>
      <c r="U441" s="2">
        <v>0</v>
      </c>
      <c r="V441" s="2">
        <v>0</v>
      </c>
      <c r="W441" s="2"/>
      <c r="X441" s="3" t="s">
        <v>1436</v>
      </c>
      <c r="Y441" s="2"/>
      <c r="Z441" s="3"/>
      <c r="AA441" s="3"/>
      <c r="AB441" s="7" t="s">
        <v>1567</v>
      </c>
      <c r="AC441" s="3" t="s">
        <v>146</v>
      </c>
      <c r="AD441" s="3" t="s">
        <v>514</v>
      </c>
      <c r="AE441" s="3" t="s">
        <v>515</v>
      </c>
      <c r="AF441" s="3" t="s">
        <v>45</v>
      </c>
      <c r="AG441" s="4"/>
      <c r="AH441" s="3"/>
      <c r="AI441" s="4"/>
      <c r="AJ4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1" s="8">
        <f>IF(#REF!=MAX(#REF!),"New","Old")</f>
      </c>
      <c r="AL441" s="3"/>
      <c r="AM441" s="9">
        <f>IF(OR(#REF!="",#REF!=0),"",IF(#REF!&lt;12000,"&lt;12k",IF(AND(#REF!&gt;=12000,#REF!&lt;24000),"12k to 24k",IF(AND(#REF!&gt;=24000,#REF!&lt;=36000),"24k to 36k",IF(#REF!&gt;36000,"&gt;36k","")))))</f>
      </c>
    </row>
    <row x14ac:dyDescent="0.25" r="442" customHeight="1" ht="18.75">
      <c r="A442" s="1">
        <v>1669960</v>
      </c>
      <c r="B442" s="2">
        <v>11329480</v>
      </c>
      <c r="C442" s="3" t="s">
        <v>0</v>
      </c>
      <c r="D442" s="3" t="s">
        <v>38</v>
      </c>
      <c r="E442" s="2">
        <v>2014</v>
      </c>
      <c r="F442" s="4">
        <v>43997</v>
      </c>
      <c r="G442" s="3" t="s">
        <v>108</v>
      </c>
      <c r="H442" s="4">
        <v>43999</v>
      </c>
      <c r="I442" s="4">
        <f>_xlfn.XLOOKUP(#REF!,[1]!Backup_F8_Previous_Wave[ODINO],[1]!Backup_F8_Previous_Wave[Production Date],"")</f>
      </c>
      <c r="J442" s="10">
        <f>_xlfn.XLOOKUP(#REF!,[1]!Backup_F8_Previous_Wave[ODINO],[1]!Backup_F8_Previous_Wave[Wave Date],"")</f>
      </c>
      <c r="K442" s="6">
        <f>_xlfn.XLOOKUP(#REF!,[1]!Backup_F8_Previous_Wave[ODINO],[1]!Backup_F8_Previous_Wave[Full VIN],"")</f>
      </c>
      <c r="L442" s="3" t="s">
        <v>1568</v>
      </c>
      <c r="M442" s="3" t="s">
        <v>4</v>
      </c>
      <c r="N442" s="3" t="s">
        <v>1569</v>
      </c>
      <c r="O442" s="3" t="s">
        <v>144</v>
      </c>
      <c r="P442" s="6">
        <f>_xlfn.XLOOKUP(#REF!,[1]!Table2[BINNING],[1]!Table2[VFG],"")</f>
      </c>
      <c r="Q442" s="6">
        <f>IF(ISNUMBER(FIND("|",#REF!,1)),LEFT(#REF!,FIND("|",#REF!,1)-2),#REF!)</f>
      </c>
      <c r="R442" s="6">
        <f>IF(ISNUMBER(FIND("|",#REF!,1)),RIGHT(#REF!,LEN(#REF!)-FIND("|",#REF!,1)-1),"")</f>
      </c>
      <c r="S442" s="3" t="s">
        <v>7</v>
      </c>
      <c r="T442" s="3" t="s">
        <v>7</v>
      </c>
      <c r="U442" s="2">
        <v>0</v>
      </c>
      <c r="V442" s="2">
        <v>0</v>
      </c>
      <c r="W442" s="2">
        <v>59000</v>
      </c>
      <c r="X442" s="3" t="s">
        <v>106</v>
      </c>
      <c r="Y442" s="2">
        <v>0</v>
      </c>
      <c r="Z442" s="3"/>
      <c r="AA442" s="3"/>
      <c r="AB442" s="7" t="s">
        <v>1570</v>
      </c>
      <c r="AC442" s="3" t="s">
        <v>146</v>
      </c>
      <c r="AD442" s="3" t="s">
        <v>147</v>
      </c>
      <c r="AE442" s="3" t="s">
        <v>148</v>
      </c>
      <c r="AF442" s="3" t="s">
        <v>45</v>
      </c>
      <c r="AG442" s="4"/>
      <c r="AH442" s="3"/>
      <c r="AI442" s="4"/>
      <c r="AJ4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2" s="8">
        <f>IF(#REF!=MAX(#REF!),"New","Old")</f>
      </c>
      <c r="AL442" s="3"/>
      <c r="AM442" s="9">
        <f>IF(OR(#REF!="",#REF!=0),"",IF(#REF!&lt;12000,"&lt;12k",IF(AND(#REF!&gt;=12000,#REF!&lt;24000),"12k to 24k",IF(AND(#REF!&gt;=24000,#REF!&lt;=36000),"24k to 36k",IF(#REF!&gt;36000,"&gt;36k","")))))</f>
      </c>
    </row>
    <row x14ac:dyDescent="0.25" r="443" customHeight="1" ht="18.75">
      <c r="A443" s="1">
        <v>1670025</v>
      </c>
      <c r="B443" s="2">
        <v>11329514</v>
      </c>
      <c r="C443" s="3" t="s">
        <v>0</v>
      </c>
      <c r="D443" s="3" t="s">
        <v>59</v>
      </c>
      <c r="E443" s="2">
        <v>2016</v>
      </c>
      <c r="F443" s="4">
        <v>43901</v>
      </c>
      <c r="G443" s="3" t="s">
        <v>2</v>
      </c>
      <c r="H443" s="4">
        <v>44000</v>
      </c>
      <c r="I443" s="4">
        <f>_xlfn.XLOOKUP(#REF!,[1]!Backup_F8_Previous_Wave[ODINO],[1]!Backup_F8_Previous_Wave[Production Date],"")</f>
      </c>
      <c r="J443" s="10">
        <f>_xlfn.XLOOKUP(#REF!,[1]!Backup_F8_Previous_Wave[ODINO],[1]!Backup_F8_Previous_Wave[Wave Date],"")</f>
      </c>
      <c r="K443" s="6">
        <f>_xlfn.XLOOKUP(#REF!,[1]!Backup_F8_Previous_Wave[ODINO],[1]!Backup_F8_Previous_Wave[Full VIN],"")</f>
      </c>
      <c r="L443" s="3" t="s">
        <v>1571</v>
      </c>
      <c r="M443" s="3" t="s">
        <v>4</v>
      </c>
      <c r="N443" s="3" t="s">
        <v>1572</v>
      </c>
      <c r="O443" s="3" t="s">
        <v>62</v>
      </c>
      <c r="P443" s="6">
        <f>_xlfn.XLOOKUP(#REF!,[1]!Table2[BINNING],[1]!Table2[VFG],"")</f>
      </c>
      <c r="Q443" s="6">
        <f>IF(ISNUMBER(FIND("|",#REF!,1)),LEFT(#REF!,FIND("|",#REF!,1)-2),#REF!)</f>
      </c>
      <c r="R443" s="6">
        <f>IF(ISNUMBER(FIND("|",#REF!,1)),RIGHT(#REF!,LEN(#REF!)-FIND("|",#REF!,1)-1),"")</f>
      </c>
      <c r="S443" s="3" t="s">
        <v>7</v>
      </c>
      <c r="T443" s="3" t="s">
        <v>7</v>
      </c>
      <c r="U443" s="2">
        <v>0</v>
      </c>
      <c r="V443" s="2">
        <v>0</v>
      </c>
      <c r="W443" s="2">
        <v>98016</v>
      </c>
      <c r="X443" s="3" t="s">
        <v>657</v>
      </c>
      <c r="Y443" s="2"/>
      <c r="Z443" s="3" t="s">
        <v>1573</v>
      </c>
      <c r="AA443" s="3" t="s">
        <v>1574</v>
      </c>
      <c r="AB443" s="7" t="s">
        <v>1575</v>
      </c>
      <c r="AC443" s="3" t="s">
        <v>65</v>
      </c>
      <c r="AD443" s="3" t="s">
        <v>66</v>
      </c>
      <c r="AE443" s="3" t="s">
        <v>67</v>
      </c>
      <c r="AF443" s="3" t="s">
        <v>68</v>
      </c>
      <c r="AG443" s="4"/>
      <c r="AH443" s="3"/>
      <c r="AI443" s="4"/>
      <c r="AJ4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3" s="8">
        <f>IF(#REF!=MAX(#REF!),"New","Old")</f>
      </c>
      <c r="AL443" s="3"/>
      <c r="AM443" s="9">
        <f>IF(OR(#REF!="",#REF!=0),"",IF(#REF!&lt;12000,"&lt;12k",IF(AND(#REF!&gt;=12000,#REF!&lt;24000),"12k to 24k",IF(AND(#REF!&gt;=24000,#REF!&lt;=36000),"24k to 36k",IF(#REF!&gt;36000,"&gt;36k","")))))</f>
      </c>
    </row>
    <row x14ac:dyDescent="0.25" r="444" customHeight="1" ht="18.75">
      <c r="A444" s="1">
        <v>1670168</v>
      </c>
      <c r="B444" s="2">
        <v>11329610</v>
      </c>
      <c r="C444" s="3" t="s">
        <v>0</v>
      </c>
      <c r="D444" s="3" t="s">
        <v>96</v>
      </c>
      <c r="E444" s="2">
        <v>2012</v>
      </c>
      <c r="F444" s="4">
        <v>43990</v>
      </c>
      <c r="G444" s="3" t="s">
        <v>108</v>
      </c>
      <c r="H444" s="4">
        <v>44000</v>
      </c>
      <c r="I444" s="4">
        <f>_xlfn.XLOOKUP(#REF!,[1]!Backup_F8_Previous_Wave[ODINO],[1]!Backup_F8_Previous_Wave[Production Date],"")</f>
      </c>
      <c r="J444" s="10">
        <f>_xlfn.XLOOKUP(#REF!,[1]!Backup_F8_Previous_Wave[ODINO],[1]!Backup_F8_Previous_Wave[Wave Date],"")</f>
      </c>
      <c r="K444" s="6">
        <f>_xlfn.XLOOKUP(#REF!,[1]!Backup_F8_Previous_Wave[ODINO],[1]!Backup_F8_Previous_Wave[Full VIN],"")</f>
      </c>
      <c r="L444" s="3" t="s">
        <v>1576</v>
      </c>
      <c r="M444" s="3" t="s">
        <v>4</v>
      </c>
      <c r="N444" s="3" t="s">
        <v>1577</v>
      </c>
      <c r="O444" s="3" t="s">
        <v>62</v>
      </c>
      <c r="P444" s="6">
        <f>_xlfn.XLOOKUP(#REF!,[1]!Table2[BINNING],[1]!Table2[VFG],"")</f>
      </c>
      <c r="Q444" s="6">
        <f>IF(ISNUMBER(FIND("|",#REF!,1)),LEFT(#REF!,FIND("|",#REF!,1)-2),#REF!)</f>
      </c>
      <c r="R444" s="6">
        <f>IF(ISNUMBER(FIND("|",#REF!,1)),RIGHT(#REF!,LEN(#REF!)-FIND("|",#REF!,1)-1),"")</f>
      </c>
      <c r="S444" s="3" t="s">
        <v>7</v>
      </c>
      <c r="T444" s="3" t="s">
        <v>7</v>
      </c>
      <c r="U444" s="2">
        <v>0</v>
      </c>
      <c r="V444" s="2">
        <v>0</v>
      </c>
      <c r="W444" s="2"/>
      <c r="X444" s="3" t="s">
        <v>63</v>
      </c>
      <c r="Y444" s="2"/>
      <c r="Z444" s="3"/>
      <c r="AA444" s="3"/>
      <c r="AB444" s="7" t="s">
        <v>1578</v>
      </c>
      <c r="AC444" s="3" t="s">
        <v>542</v>
      </c>
      <c r="AD444" s="3" t="s">
        <v>543</v>
      </c>
      <c r="AE444" s="3" t="s">
        <v>544</v>
      </c>
      <c r="AF444" s="3" t="s">
        <v>102</v>
      </c>
      <c r="AG444" s="4"/>
      <c r="AH444" s="3"/>
      <c r="AI444" s="4"/>
      <c r="AJ4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4" s="8">
        <f>IF(#REF!=MAX(#REF!),"New","Old")</f>
      </c>
      <c r="AL444" s="3"/>
      <c r="AM444" s="9">
        <f>IF(OR(#REF!="",#REF!=0),"",IF(#REF!&lt;12000,"&lt;12k",IF(AND(#REF!&gt;=12000,#REF!&lt;24000),"12k to 24k",IF(AND(#REF!&gt;=24000,#REF!&lt;=36000),"24k to 36k",IF(#REF!&gt;36000,"&gt;36k","")))))</f>
      </c>
    </row>
    <row x14ac:dyDescent="0.25" r="445" customHeight="1" ht="18.75">
      <c r="A445" s="1">
        <v>1670188</v>
      </c>
      <c r="B445" s="2">
        <v>11329623</v>
      </c>
      <c r="C445" s="3" t="s">
        <v>0</v>
      </c>
      <c r="D445" s="3" t="s">
        <v>1</v>
      </c>
      <c r="E445" s="2">
        <v>2019</v>
      </c>
      <c r="F445" s="4">
        <v>43937</v>
      </c>
      <c r="G445" s="3" t="s">
        <v>108</v>
      </c>
      <c r="H445" s="4">
        <v>44000</v>
      </c>
      <c r="I445" s="4">
        <f>_xlfn.XLOOKUP(#REF!,[1]!Backup_F8_Previous_Wave[ODINO],[1]!Backup_F8_Previous_Wave[Production Date],"")</f>
      </c>
      <c r="J445" s="10">
        <f>_xlfn.XLOOKUP(#REF!,[1]!Backup_F8_Previous_Wave[ODINO],[1]!Backup_F8_Previous_Wave[Wave Date],"")</f>
      </c>
      <c r="K445" s="6">
        <f>_xlfn.XLOOKUP(#REF!,[1]!Backup_F8_Previous_Wave[ODINO],[1]!Backup_F8_Previous_Wave[Full VIN],"")</f>
      </c>
      <c r="L445" s="3" t="s">
        <v>1579</v>
      </c>
      <c r="M445" s="3" t="s">
        <v>4</v>
      </c>
      <c r="N445" s="3" t="s">
        <v>1580</v>
      </c>
      <c r="O445" s="3" t="s">
        <v>1581</v>
      </c>
      <c r="P445" s="6">
        <f>_xlfn.XLOOKUP(#REF!,[1]!Table2[BINNING],[1]!Table2[VFG],"")</f>
      </c>
      <c r="Q445" s="6">
        <f>IF(ISNUMBER(FIND("|",#REF!,1)),LEFT(#REF!,FIND("|",#REF!,1)-2),#REF!)</f>
      </c>
      <c r="R445" s="6">
        <f>IF(ISNUMBER(FIND("|",#REF!,1)),RIGHT(#REF!,LEN(#REF!)-FIND("|",#REF!,1)-1),"")</f>
      </c>
      <c r="S445" s="3" t="s">
        <v>7</v>
      </c>
      <c r="T445" s="3" t="s">
        <v>7</v>
      </c>
      <c r="U445" s="2">
        <v>0</v>
      </c>
      <c r="V445" s="2">
        <v>0</v>
      </c>
      <c r="W445" s="2">
        <v>22000</v>
      </c>
      <c r="X445" s="3" t="s">
        <v>246</v>
      </c>
      <c r="Y445" s="2"/>
      <c r="Z445" s="3"/>
      <c r="AA445" s="3"/>
      <c r="AB445" s="7" t="s">
        <v>1582</v>
      </c>
      <c r="AC445" s="3" t="s">
        <v>20</v>
      </c>
      <c r="AD445" s="3" t="s">
        <v>11</v>
      </c>
      <c r="AE445" s="3" t="s">
        <v>21</v>
      </c>
      <c r="AF445" s="3" t="s">
        <v>13</v>
      </c>
      <c r="AG445" s="4"/>
      <c r="AH445" s="3"/>
      <c r="AI445" s="4"/>
      <c r="AJ4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5" s="8">
        <f>IF(#REF!=MAX(#REF!),"New","Old")</f>
      </c>
      <c r="AL445" s="3"/>
      <c r="AM445" s="9">
        <f>IF(OR(#REF!="",#REF!=0),"",IF(#REF!&lt;12000,"&lt;12k",IF(AND(#REF!&gt;=12000,#REF!&lt;24000),"12k to 24k",IF(AND(#REF!&gt;=24000,#REF!&lt;=36000),"24k to 36k",IF(#REF!&gt;36000,"&gt;36k","")))))</f>
      </c>
    </row>
    <row x14ac:dyDescent="0.25" r="446" customHeight="1" ht="18.75">
      <c r="A446" s="1">
        <v>1670283</v>
      </c>
      <c r="B446" s="2">
        <v>11329684</v>
      </c>
      <c r="C446" s="3" t="s">
        <v>0</v>
      </c>
      <c r="D446" s="3" t="s">
        <v>1</v>
      </c>
      <c r="E446" s="2">
        <v>2012</v>
      </c>
      <c r="F446" s="4">
        <v>43868</v>
      </c>
      <c r="G446" s="3" t="s">
        <v>2</v>
      </c>
      <c r="H446" s="4">
        <v>44001</v>
      </c>
      <c r="I446" s="4">
        <f>_xlfn.XLOOKUP(#REF!,[1]!Backup_F8_Previous_Wave[ODINO],[1]!Backup_F8_Previous_Wave[Production Date],"")</f>
      </c>
      <c r="J446" s="10">
        <f>_xlfn.XLOOKUP(#REF!,[1]!Backup_F8_Previous_Wave[ODINO],[1]!Backup_F8_Previous_Wave[Wave Date],"")</f>
      </c>
      <c r="K446" s="6">
        <f>_xlfn.XLOOKUP(#REF!,[1]!Backup_F8_Previous_Wave[ODINO],[1]!Backup_F8_Previous_Wave[Full VIN],"")</f>
      </c>
      <c r="L446" s="3" t="s">
        <v>1583</v>
      </c>
      <c r="M446" s="3" t="s">
        <v>4</v>
      </c>
      <c r="N446" s="3" t="s">
        <v>1584</v>
      </c>
      <c r="O446" s="3" t="s">
        <v>31</v>
      </c>
      <c r="P446" s="6">
        <f>_xlfn.XLOOKUP(#REF!,[1]!Table2[BINNING],[1]!Table2[VFG],"")</f>
      </c>
      <c r="Q446" s="6">
        <f>IF(ISNUMBER(FIND("|",#REF!,1)),LEFT(#REF!,FIND("|",#REF!,1)-2),#REF!)</f>
      </c>
      <c r="R446" s="6">
        <f>IF(ISNUMBER(FIND("|",#REF!,1)),RIGHT(#REF!,LEN(#REF!)-FIND("|",#REF!,1)-1),"")</f>
      </c>
      <c r="S446" s="3" t="s">
        <v>7</v>
      </c>
      <c r="T446" s="3" t="s">
        <v>7</v>
      </c>
      <c r="U446" s="2">
        <v>0</v>
      </c>
      <c r="V446" s="2">
        <v>0</v>
      </c>
      <c r="W446" s="2">
        <v>103000</v>
      </c>
      <c r="X446" s="3" t="s">
        <v>229</v>
      </c>
      <c r="Y446" s="2">
        <v>25</v>
      </c>
      <c r="Z446" s="3"/>
      <c r="AA446" s="3"/>
      <c r="AB446" s="7" t="s">
        <v>1585</v>
      </c>
      <c r="AC446" s="3" t="s">
        <v>10</v>
      </c>
      <c r="AD446" s="3" t="s">
        <v>11</v>
      </c>
      <c r="AE446" s="3" t="s">
        <v>26</v>
      </c>
      <c r="AF446" s="3" t="s">
        <v>27</v>
      </c>
      <c r="AG446" s="4"/>
      <c r="AH446" s="3"/>
      <c r="AI446" s="4"/>
      <c r="AJ4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6" s="8">
        <f>IF(#REF!=MAX(#REF!),"New","Old")</f>
      </c>
      <c r="AL446" s="3"/>
      <c r="AM446" s="9">
        <f>IF(OR(#REF!="",#REF!=0),"",IF(#REF!&lt;12000,"&lt;12k",IF(AND(#REF!&gt;=12000,#REF!&lt;24000),"12k to 24k",IF(AND(#REF!&gt;=24000,#REF!&lt;=36000),"24k to 36k",IF(#REF!&gt;36000,"&gt;36k","")))))</f>
      </c>
    </row>
    <row x14ac:dyDescent="0.25" r="447" customHeight="1" ht="18.75">
      <c r="A447" s="1">
        <v>1670292</v>
      </c>
      <c r="B447" s="2">
        <v>11329690</v>
      </c>
      <c r="C447" s="3" t="s">
        <v>0</v>
      </c>
      <c r="D447" s="3" t="s">
        <v>59</v>
      </c>
      <c r="E447" s="2">
        <v>2009</v>
      </c>
      <c r="F447" s="4">
        <v>42746</v>
      </c>
      <c r="G447" s="3" t="s">
        <v>2</v>
      </c>
      <c r="H447" s="4">
        <v>44001</v>
      </c>
      <c r="I447" s="4">
        <f>_xlfn.XLOOKUP(#REF!,[1]!Backup_F8_Previous_Wave[ODINO],[1]!Backup_F8_Previous_Wave[Production Date],"")</f>
      </c>
      <c r="J447" s="10">
        <f>_xlfn.XLOOKUP(#REF!,[1]!Backup_F8_Previous_Wave[ODINO],[1]!Backup_F8_Previous_Wave[Wave Date],"")</f>
      </c>
      <c r="K447" s="6">
        <f>_xlfn.XLOOKUP(#REF!,[1]!Backup_F8_Previous_Wave[ODINO],[1]!Backup_F8_Previous_Wave[Full VIN],"")</f>
      </c>
      <c r="L447" s="3" t="s">
        <v>1586</v>
      </c>
      <c r="M447" s="3" t="s">
        <v>4</v>
      </c>
      <c r="N447" s="3" t="s">
        <v>1587</v>
      </c>
      <c r="O447" s="3" t="s">
        <v>62</v>
      </c>
      <c r="P447" s="6">
        <f>_xlfn.XLOOKUP(#REF!,[1]!Table2[BINNING],[1]!Table2[VFG],"")</f>
      </c>
      <c r="Q447" s="6">
        <f>IF(ISNUMBER(FIND("|",#REF!,1)),LEFT(#REF!,FIND("|",#REF!,1)-2),#REF!)</f>
      </c>
      <c r="R447" s="6">
        <f>IF(ISNUMBER(FIND("|",#REF!,1)),RIGHT(#REF!,LEN(#REF!)-FIND("|",#REF!,1)-1),"")</f>
      </c>
      <c r="S447" s="3" t="s">
        <v>7</v>
      </c>
      <c r="T447" s="3" t="s">
        <v>7</v>
      </c>
      <c r="U447" s="2">
        <v>0</v>
      </c>
      <c r="V447" s="2">
        <v>0</v>
      </c>
      <c r="W447" s="2"/>
      <c r="X447" s="3" t="s">
        <v>218</v>
      </c>
      <c r="Y447" s="2"/>
      <c r="Z447" s="3"/>
      <c r="AA447" s="3"/>
      <c r="AB447" s="7" t="s">
        <v>1588</v>
      </c>
      <c r="AC447" s="3" t="s">
        <v>83</v>
      </c>
      <c r="AD447" s="3" t="s">
        <v>66</v>
      </c>
      <c r="AE447" s="3" t="s">
        <v>121</v>
      </c>
      <c r="AF447" s="3" t="s">
        <v>68</v>
      </c>
      <c r="AG447" s="4"/>
      <c r="AH447" s="3"/>
      <c r="AI447" s="4"/>
      <c r="AJ4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7" s="8">
        <f>IF(#REF!=MAX(#REF!),"New","Old")</f>
      </c>
      <c r="AL447" s="3"/>
      <c r="AM447" s="9">
        <f>IF(OR(#REF!="",#REF!=0),"",IF(#REF!&lt;12000,"&lt;12k",IF(AND(#REF!&gt;=12000,#REF!&lt;24000),"12k to 24k",IF(AND(#REF!&gt;=24000,#REF!&lt;=36000),"24k to 36k",IF(#REF!&gt;36000,"&gt;36k","")))))</f>
      </c>
    </row>
    <row x14ac:dyDescent="0.25" r="448" customHeight="1" ht="18.75">
      <c r="A448" s="1">
        <v>1670305</v>
      </c>
      <c r="B448" s="2">
        <v>11329701</v>
      </c>
      <c r="C448" s="3" t="s">
        <v>0</v>
      </c>
      <c r="D448" s="3" t="s">
        <v>59</v>
      </c>
      <c r="E448" s="2">
        <v>2013</v>
      </c>
      <c r="F448" s="4">
        <v>43998</v>
      </c>
      <c r="G448" s="3" t="s">
        <v>108</v>
      </c>
      <c r="H448" s="4">
        <v>44001</v>
      </c>
      <c r="I448" s="4"/>
      <c r="J448" s="10">
        <f>_xlfn.XLOOKUP(#REF!,[1]!Backup_F8_Previous_Wave[ODINO],[1]!Backup_F8_Previous_Wave[Wave Date],"")</f>
      </c>
      <c r="K448" s="3"/>
      <c r="L448" s="3" t="s">
        <v>1589</v>
      </c>
      <c r="M448" s="3" t="s">
        <v>4</v>
      </c>
      <c r="N448" s="3" t="s">
        <v>1590</v>
      </c>
      <c r="O448" s="3" t="s">
        <v>62</v>
      </c>
      <c r="P448" s="6">
        <f>_xlfn.XLOOKUP(#REF!,[1]!Table2[BINNING],[1]!Table2[VFG],"")</f>
      </c>
      <c r="Q448" s="6">
        <f>IF(ISNUMBER(FIND("|",#REF!,1)),LEFT(#REF!,FIND("|",#REF!,1)-2),#REF!)</f>
      </c>
      <c r="R448" s="6">
        <f>IF(ISNUMBER(FIND("|",#REF!,1)),RIGHT(#REF!,LEN(#REF!)-FIND("|",#REF!,1)-1),"")</f>
      </c>
      <c r="S448" s="3" t="s">
        <v>7</v>
      </c>
      <c r="T448" s="3" t="s">
        <v>7</v>
      </c>
      <c r="U448" s="2">
        <v>0</v>
      </c>
      <c r="V448" s="2">
        <v>0</v>
      </c>
      <c r="W448" s="2">
        <v>87000</v>
      </c>
      <c r="X448" s="3" t="s">
        <v>881</v>
      </c>
      <c r="Y448" s="2"/>
      <c r="Z448" s="3"/>
      <c r="AA448" s="3"/>
      <c r="AB448" s="7" t="s">
        <v>1591</v>
      </c>
      <c r="AC448" s="3" t="s">
        <v>44</v>
      </c>
      <c r="AD448" s="3" t="s">
        <v>44</v>
      </c>
      <c r="AE448" s="3" t="s">
        <v>44</v>
      </c>
      <c r="AF448" s="3" t="s">
        <v>68</v>
      </c>
      <c r="AG448" s="4"/>
      <c r="AH448" s="3"/>
      <c r="AI448" s="4"/>
      <c r="AJ4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8" s="8">
        <f>IF(#REF!=MAX(#REF!),"New","Old")</f>
      </c>
      <c r="AL448" s="3"/>
      <c r="AM448" s="9">
        <f>IF(OR(#REF!="",#REF!=0),"",IF(#REF!&lt;12000,"&lt;12k",IF(AND(#REF!&gt;=12000,#REF!&lt;24000),"12k to 24k",IF(AND(#REF!&gt;=24000,#REF!&lt;=36000),"24k to 36k",IF(#REF!&gt;36000,"&gt;36k","")))))</f>
      </c>
    </row>
    <row x14ac:dyDescent="0.25" r="449" customHeight="1" ht="18.75">
      <c r="A449" s="1">
        <v>1670420</v>
      </c>
      <c r="B449" s="2">
        <v>11329777</v>
      </c>
      <c r="C449" s="3" t="s">
        <v>0</v>
      </c>
      <c r="D449" s="3" t="s">
        <v>59</v>
      </c>
      <c r="E449" s="2">
        <v>2008</v>
      </c>
      <c r="F449" s="4">
        <v>43922</v>
      </c>
      <c r="G449" s="3" t="s">
        <v>108</v>
      </c>
      <c r="H449" s="4">
        <v>44001</v>
      </c>
      <c r="I449" s="4">
        <f>_xlfn.XLOOKUP(#REF!,[1]!Backup_F8_Previous_Wave[ODINO],[1]!Backup_F8_Previous_Wave[Production Date],"")</f>
      </c>
      <c r="J449" s="10">
        <f>_xlfn.XLOOKUP(#REF!,[1]!Backup_F8_Previous_Wave[ODINO],[1]!Backup_F8_Previous_Wave[Wave Date],"")</f>
      </c>
      <c r="K449" s="6">
        <f>_xlfn.XLOOKUP(#REF!,[1]!Backup_F8_Previous_Wave[ODINO],[1]!Backup_F8_Previous_Wave[Full VIN],"")</f>
      </c>
      <c r="L449" s="3" t="s">
        <v>1592</v>
      </c>
      <c r="M449" s="3" t="s">
        <v>4</v>
      </c>
      <c r="N449" s="3" t="s">
        <v>1593</v>
      </c>
      <c r="O449" s="3" t="s">
        <v>62</v>
      </c>
      <c r="P449" s="6">
        <f>_xlfn.XLOOKUP(#REF!,[1]!Table2[BINNING],[1]!Table2[VFG],"")</f>
      </c>
      <c r="Q449" s="6">
        <f>IF(ISNUMBER(FIND("|",#REF!,1)),LEFT(#REF!,FIND("|",#REF!,1)-2),#REF!)</f>
      </c>
      <c r="R449" s="6">
        <f>IF(ISNUMBER(FIND("|",#REF!,1)),RIGHT(#REF!,LEN(#REF!)-FIND("|",#REF!,1)-1),"")</f>
      </c>
      <c r="S449" s="3" t="s">
        <v>7</v>
      </c>
      <c r="T449" s="3" t="s">
        <v>7</v>
      </c>
      <c r="U449" s="2">
        <v>0</v>
      </c>
      <c r="V449" s="2">
        <v>0</v>
      </c>
      <c r="W449" s="2">
        <v>122000</v>
      </c>
      <c r="X449" s="3" t="s">
        <v>8</v>
      </c>
      <c r="Y449" s="2"/>
      <c r="Z449" s="3"/>
      <c r="AA449" s="3"/>
      <c r="AB449" s="7" t="s">
        <v>1594</v>
      </c>
      <c r="AC449" s="3" t="s">
        <v>83</v>
      </c>
      <c r="AD449" s="3" t="s">
        <v>66</v>
      </c>
      <c r="AE449" s="3" t="s">
        <v>121</v>
      </c>
      <c r="AF449" s="3" t="s">
        <v>68</v>
      </c>
      <c r="AG449" s="4"/>
      <c r="AH449" s="3"/>
      <c r="AI449" s="4"/>
      <c r="AJ4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49" s="8">
        <f>IF(#REF!=MAX(#REF!),"New","Old")</f>
      </c>
      <c r="AL449" s="3"/>
      <c r="AM449" s="9">
        <f>IF(OR(#REF!="",#REF!=0),"",IF(#REF!&lt;12000,"&lt;12k",IF(AND(#REF!&gt;=12000,#REF!&lt;24000),"12k to 24k",IF(AND(#REF!&gt;=24000,#REF!&lt;=36000),"24k to 36k",IF(#REF!&gt;36000,"&gt;36k","")))))</f>
      </c>
    </row>
    <row x14ac:dyDescent="0.25" r="450" customHeight="1" ht="18.75">
      <c r="A450" s="1">
        <v>1670459</v>
      </c>
      <c r="B450" s="2">
        <v>11329806</v>
      </c>
      <c r="C450" s="3" t="s">
        <v>0</v>
      </c>
      <c r="D450" s="3" t="s">
        <v>181</v>
      </c>
      <c r="E450" s="2">
        <v>2015</v>
      </c>
      <c r="F450" s="4">
        <v>43992</v>
      </c>
      <c r="G450" s="3" t="s">
        <v>108</v>
      </c>
      <c r="H450" s="4">
        <v>44002</v>
      </c>
      <c r="I450" s="4"/>
      <c r="J450" s="10">
        <f>_xlfn.XLOOKUP(#REF!,[1]!Backup_F8_Previous_Wave[ODINO],[1]!Backup_F8_Previous_Wave[Wave Date],"")</f>
      </c>
      <c r="K450" s="3"/>
      <c r="L450" s="3" t="s">
        <v>1595</v>
      </c>
      <c r="M450" s="3" t="s">
        <v>4</v>
      </c>
      <c r="N450" s="3" t="s">
        <v>1596</v>
      </c>
      <c r="O450" s="3" t="s">
        <v>196</v>
      </c>
      <c r="P450" s="6">
        <f>_xlfn.XLOOKUP(#REF!,[1]!Table2[BINNING],[1]!Table2[VFG],"")</f>
      </c>
      <c r="Q450" s="6">
        <f>IF(ISNUMBER(FIND("|",#REF!,1)),LEFT(#REF!,FIND("|",#REF!,1)-2),#REF!)</f>
      </c>
      <c r="R450" s="6">
        <f>IF(ISNUMBER(FIND("|",#REF!,1)),RIGHT(#REF!,LEN(#REF!)-FIND("|",#REF!,1)-1),"")</f>
      </c>
      <c r="S450" s="3" t="s">
        <v>7</v>
      </c>
      <c r="T450" s="3" t="s">
        <v>7</v>
      </c>
      <c r="U450" s="2">
        <v>0</v>
      </c>
      <c r="V450" s="2">
        <v>0</v>
      </c>
      <c r="W450" s="2">
        <v>100000</v>
      </c>
      <c r="X450" s="3" t="s">
        <v>63</v>
      </c>
      <c r="Y450" s="2">
        <v>70</v>
      </c>
      <c r="Z450" s="3"/>
      <c r="AA450" s="3"/>
      <c r="AB450" s="7" t="s">
        <v>1597</v>
      </c>
      <c r="AC450" s="3" t="s">
        <v>44</v>
      </c>
      <c r="AD450" s="3" t="s">
        <v>44</v>
      </c>
      <c r="AE450" s="3" t="s">
        <v>44</v>
      </c>
      <c r="AF450" s="3" t="s">
        <v>198</v>
      </c>
      <c r="AG450" s="4"/>
      <c r="AH450" s="3"/>
      <c r="AI450" s="4"/>
      <c r="AJ4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0" s="8">
        <f>IF(#REF!=MAX(#REF!),"New","Old")</f>
      </c>
      <c r="AL450" s="3"/>
      <c r="AM450" s="9">
        <f>IF(OR(#REF!="",#REF!=0),"",IF(#REF!&lt;12000,"&lt;12k",IF(AND(#REF!&gt;=12000,#REF!&lt;24000),"12k to 24k",IF(AND(#REF!&gt;=24000,#REF!&lt;=36000),"24k to 36k",IF(#REF!&gt;36000,"&gt;36k","")))))</f>
      </c>
    </row>
    <row x14ac:dyDescent="0.25" r="451" customHeight="1" ht="18.75">
      <c r="A451" s="1">
        <v>1670480</v>
      </c>
      <c r="B451" s="2">
        <v>11329822</v>
      </c>
      <c r="C451" s="3" t="s">
        <v>0</v>
      </c>
      <c r="D451" s="3" t="s">
        <v>59</v>
      </c>
      <c r="E451" s="2">
        <v>2010</v>
      </c>
      <c r="F451" s="4">
        <v>43988</v>
      </c>
      <c r="G451" s="3" t="s">
        <v>108</v>
      </c>
      <c r="H451" s="4">
        <v>44002</v>
      </c>
      <c r="I451" s="4">
        <f>_xlfn.XLOOKUP(#REF!,[1]!Backup_F8_Previous_Wave[ODINO],[1]!Backup_F8_Previous_Wave[Production Date],"")</f>
      </c>
      <c r="J451" s="10">
        <f>_xlfn.XLOOKUP(#REF!,[1]!Backup_F8_Previous_Wave[ODINO],[1]!Backup_F8_Previous_Wave[Wave Date],"")</f>
      </c>
      <c r="K451" s="6">
        <f>_xlfn.XLOOKUP(#REF!,[1]!Backup_F8_Previous_Wave[ODINO],[1]!Backup_F8_Previous_Wave[Full VIN],"")</f>
      </c>
      <c r="L451" s="3" t="s">
        <v>1598</v>
      </c>
      <c r="M451" s="3" t="s">
        <v>4</v>
      </c>
      <c r="N451" s="3" t="s">
        <v>1599</v>
      </c>
      <c r="O451" s="3" t="s">
        <v>31</v>
      </c>
      <c r="P451" s="6">
        <f>_xlfn.XLOOKUP(#REF!,[1]!Table2[BINNING],[1]!Table2[VFG],"")</f>
      </c>
      <c r="Q451" s="6">
        <f>IF(ISNUMBER(FIND("|",#REF!,1)),LEFT(#REF!,FIND("|",#REF!,1)-2),#REF!)</f>
      </c>
      <c r="R451" s="6">
        <f>IF(ISNUMBER(FIND("|",#REF!,1)),RIGHT(#REF!,LEN(#REF!)-FIND("|",#REF!,1)-1),"")</f>
      </c>
      <c r="S451" s="3" t="s">
        <v>7</v>
      </c>
      <c r="T451" s="3" t="s">
        <v>7</v>
      </c>
      <c r="U451" s="2">
        <v>0</v>
      </c>
      <c r="V451" s="2">
        <v>0</v>
      </c>
      <c r="W451" s="2">
        <v>138500</v>
      </c>
      <c r="X451" s="3" t="s">
        <v>525</v>
      </c>
      <c r="Y451" s="2">
        <v>5</v>
      </c>
      <c r="Z451" s="3"/>
      <c r="AA451" s="3"/>
      <c r="AB451" s="7" t="s">
        <v>1600</v>
      </c>
      <c r="AC451" s="3" t="s">
        <v>83</v>
      </c>
      <c r="AD451" s="3" t="s">
        <v>66</v>
      </c>
      <c r="AE451" s="3" t="s">
        <v>121</v>
      </c>
      <c r="AF451" s="3" t="s">
        <v>68</v>
      </c>
      <c r="AG451" s="4"/>
      <c r="AH451" s="3"/>
      <c r="AI451" s="4"/>
      <c r="AJ4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1" s="8">
        <f>IF(#REF!=MAX(#REF!),"New","Old")</f>
      </c>
      <c r="AL451" s="3"/>
      <c r="AM451" s="9">
        <f>IF(OR(#REF!="",#REF!=0),"",IF(#REF!&lt;12000,"&lt;12k",IF(AND(#REF!&gt;=12000,#REF!&lt;24000),"12k to 24k",IF(AND(#REF!&gt;=24000,#REF!&lt;=36000),"24k to 36k",IF(#REF!&gt;36000,"&gt;36k","")))))</f>
      </c>
    </row>
    <row x14ac:dyDescent="0.25" r="452" customHeight="1" ht="18.75">
      <c r="A452" s="1">
        <v>1670506</v>
      </c>
      <c r="B452" s="2">
        <v>11329828</v>
      </c>
      <c r="C452" s="3" t="s">
        <v>0</v>
      </c>
      <c r="D452" s="3" t="s">
        <v>96</v>
      </c>
      <c r="E452" s="2">
        <v>2017</v>
      </c>
      <c r="F452" s="4">
        <v>44002</v>
      </c>
      <c r="G452" s="3" t="s">
        <v>108</v>
      </c>
      <c r="H452" s="4">
        <v>44002</v>
      </c>
      <c r="I452" s="4"/>
      <c r="J452" s="10">
        <f>_xlfn.XLOOKUP(#REF!,[1]!Backup_F8_Previous_Wave[ODINO],[1]!Backup_F8_Previous_Wave[Wave Date],"")</f>
      </c>
      <c r="K452" s="3"/>
      <c r="L452" s="3" t="s">
        <v>1601</v>
      </c>
      <c r="M452" s="3" t="s">
        <v>4</v>
      </c>
      <c r="N452" s="3" t="s">
        <v>1602</v>
      </c>
      <c r="O452" s="3" t="s">
        <v>62</v>
      </c>
      <c r="P452" s="6">
        <f>_xlfn.XLOOKUP(#REF!,[1]!Table2[BINNING],[1]!Table2[VFG],"")</f>
      </c>
      <c r="Q452" s="6">
        <f>IF(ISNUMBER(FIND("|",#REF!,1)),LEFT(#REF!,FIND("|",#REF!,1)-2),#REF!)</f>
      </c>
      <c r="R452" s="6">
        <f>IF(ISNUMBER(FIND("|",#REF!,1)),RIGHT(#REF!,LEN(#REF!)-FIND("|",#REF!,1)-1),"")</f>
      </c>
      <c r="S452" s="3" t="s">
        <v>7</v>
      </c>
      <c r="T452" s="3" t="s">
        <v>7</v>
      </c>
      <c r="U452" s="2">
        <v>0</v>
      </c>
      <c r="V452" s="2">
        <v>0</v>
      </c>
      <c r="W452" s="2">
        <v>48630</v>
      </c>
      <c r="X452" s="3" t="s">
        <v>317</v>
      </c>
      <c r="Y452" s="2">
        <v>0</v>
      </c>
      <c r="Z452" s="3"/>
      <c r="AA452" s="3"/>
      <c r="AB452" s="7" t="s">
        <v>1603</v>
      </c>
      <c r="AC452" s="3" t="s">
        <v>44</v>
      </c>
      <c r="AD452" s="3" t="s">
        <v>44</v>
      </c>
      <c r="AE452" s="3" t="s">
        <v>44</v>
      </c>
      <c r="AF452" s="3" t="s">
        <v>102</v>
      </c>
      <c r="AG452" s="4"/>
      <c r="AH452" s="3"/>
      <c r="AI452" s="4"/>
      <c r="AJ4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2" s="8">
        <f>IF(#REF!=MAX(#REF!),"New","Old")</f>
      </c>
      <c r="AL452" s="3"/>
      <c r="AM452" s="9">
        <f>IF(OR(#REF!="",#REF!=0),"",IF(#REF!&lt;12000,"&lt;12k",IF(AND(#REF!&gt;=12000,#REF!&lt;24000),"12k to 24k",IF(AND(#REF!&gt;=24000,#REF!&lt;=36000),"24k to 36k",IF(#REF!&gt;36000,"&gt;36k","")))))</f>
      </c>
    </row>
    <row x14ac:dyDescent="0.25" r="453" customHeight="1" ht="18.75">
      <c r="A453" s="1">
        <v>1670523</v>
      </c>
      <c r="B453" s="2">
        <v>11329846</v>
      </c>
      <c r="C453" s="3" t="s">
        <v>0</v>
      </c>
      <c r="D453" s="3" t="s">
        <v>69</v>
      </c>
      <c r="E453" s="2">
        <v>2014</v>
      </c>
      <c r="F453" s="4">
        <v>43983</v>
      </c>
      <c r="G453" s="3" t="s">
        <v>108</v>
      </c>
      <c r="H453" s="4">
        <v>44002</v>
      </c>
      <c r="I453" s="4"/>
      <c r="J453" s="10">
        <f>_xlfn.XLOOKUP(#REF!,[1]!Backup_F8_Previous_Wave[ODINO],[1]!Backup_F8_Previous_Wave[Wave Date],"")</f>
      </c>
      <c r="K453" s="3"/>
      <c r="L453" s="3" t="s">
        <v>1604</v>
      </c>
      <c r="M453" s="3" t="s">
        <v>4</v>
      </c>
      <c r="N453" s="3" t="s">
        <v>1605</v>
      </c>
      <c r="O453" s="3" t="s">
        <v>144</v>
      </c>
      <c r="P453" s="6">
        <f>_xlfn.XLOOKUP(#REF!,[1]!Table2[BINNING],[1]!Table2[VFG],"")</f>
      </c>
      <c r="Q453" s="6">
        <f>IF(ISNUMBER(FIND("|",#REF!,1)),LEFT(#REF!,FIND("|",#REF!,1)-2),#REF!)</f>
      </c>
      <c r="R453" s="6">
        <f>IF(ISNUMBER(FIND("|",#REF!,1)),RIGHT(#REF!,LEN(#REF!)-FIND("|",#REF!,1)-1),"")</f>
      </c>
      <c r="S453" s="3" t="s">
        <v>7</v>
      </c>
      <c r="T453" s="3" t="s">
        <v>7</v>
      </c>
      <c r="U453" s="2">
        <v>0</v>
      </c>
      <c r="V453" s="2">
        <v>0</v>
      </c>
      <c r="W453" s="2"/>
      <c r="X453" s="3" t="s">
        <v>72</v>
      </c>
      <c r="Y453" s="2"/>
      <c r="Z453" s="3"/>
      <c r="AA453" s="3"/>
      <c r="AB453" s="7" t="s">
        <v>1606</v>
      </c>
      <c r="AC453" s="3" t="s">
        <v>44</v>
      </c>
      <c r="AD453" s="3" t="s">
        <v>44</v>
      </c>
      <c r="AE453" s="3" t="s">
        <v>44</v>
      </c>
      <c r="AF453" s="3" t="s">
        <v>77</v>
      </c>
      <c r="AG453" s="4"/>
      <c r="AH453" s="3"/>
      <c r="AI453" s="4"/>
      <c r="AJ4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3" s="8">
        <f>IF(#REF!=MAX(#REF!),"New","Old")</f>
      </c>
      <c r="AL453" s="3"/>
      <c r="AM453" s="9">
        <f>IF(OR(#REF!="",#REF!=0),"",IF(#REF!&lt;12000,"&lt;12k",IF(AND(#REF!&gt;=12000,#REF!&lt;24000),"12k to 24k",IF(AND(#REF!&gt;=24000,#REF!&lt;=36000),"24k to 36k",IF(#REF!&gt;36000,"&gt;36k","")))))</f>
      </c>
    </row>
    <row x14ac:dyDescent="0.25" r="454" customHeight="1" ht="18.75">
      <c r="A454" s="1">
        <v>1670552</v>
      </c>
      <c r="B454" s="2">
        <v>11329871</v>
      </c>
      <c r="C454" s="3" t="s">
        <v>0</v>
      </c>
      <c r="D454" s="3" t="s">
        <v>181</v>
      </c>
      <c r="E454" s="2">
        <v>2020</v>
      </c>
      <c r="F454" s="4">
        <v>43996</v>
      </c>
      <c r="G454" s="3" t="s">
        <v>108</v>
      </c>
      <c r="H454" s="4">
        <v>44003</v>
      </c>
      <c r="I454" s="4">
        <f>_xlfn.XLOOKUP(#REF!,[1]!Backup_F8_Previous_Wave[ODINO],[1]!Backup_F8_Previous_Wave[Production Date],"")</f>
      </c>
      <c r="J454" s="10">
        <f>_xlfn.XLOOKUP(#REF!,[1]!Backup_F8_Previous_Wave[ODINO],[1]!Backup_F8_Previous_Wave[Wave Date],"")</f>
      </c>
      <c r="K454" s="6">
        <f>_xlfn.XLOOKUP(#REF!,[1]!Backup_F8_Previous_Wave[ODINO],[1]!Backup_F8_Previous_Wave[Full VIN],"")</f>
      </c>
      <c r="L454" s="3" t="s">
        <v>1607</v>
      </c>
      <c r="M454" s="3" t="s">
        <v>4</v>
      </c>
      <c r="N454" s="3" t="s">
        <v>1608</v>
      </c>
      <c r="O454" s="3" t="s">
        <v>1609</v>
      </c>
      <c r="P454" s="6">
        <f>_xlfn.XLOOKUP(#REF!,[1]!Table2[BINNING],[1]!Table2[VFG],"")</f>
      </c>
      <c r="Q454" s="6">
        <f>IF(ISNUMBER(FIND("|",#REF!,1)),LEFT(#REF!,FIND("|",#REF!,1)-2),#REF!)</f>
      </c>
      <c r="R454" s="6">
        <f>IF(ISNUMBER(FIND("|",#REF!,1)),RIGHT(#REF!,LEN(#REF!)-FIND("|",#REF!,1)-1),"")</f>
      </c>
      <c r="S454" s="3" t="s">
        <v>7</v>
      </c>
      <c r="T454" s="3" t="s">
        <v>7</v>
      </c>
      <c r="U454" s="2">
        <v>0</v>
      </c>
      <c r="V454" s="2">
        <v>0</v>
      </c>
      <c r="W454" s="2">
        <v>2407</v>
      </c>
      <c r="X454" s="3" t="s">
        <v>798</v>
      </c>
      <c r="Y454" s="2">
        <v>37</v>
      </c>
      <c r="Z454" s="3"/>
      <c r="AA454" s="3"/>
      <c r="AB454" s="7" t="s">
        <v>1610</v>
      </c>
      <c r="AC454" s="3" t="s">
        <v>1252</v>
      </c>
      <c r="AD454" s="3" t="s">
        <v>298</v>
      </c>
      <c r="AE454" s="3" t="s">
        <v>299</v>
      </c>
      <c r="AF454" s="3" t="s">
        <v>198</v>
      </c>
      <c r="AG454" s="4"/>
      <c r="AH454" s="3"/>
      <c r="AI454" s="4"/>
      <c r="AJ4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4" s="8">
        <f>IF(#REF!=MAX(#REF!),"New","Old")</f>
      </c>
      <c r="AL454" s="3"/>
      <c r="AM454" s="9">
        <f>IF(OR(#REF!="",#REF!=0),"",IF(#REF!&lt;12000,"&lt;12k",IF(AND(#REF!&gt;=12000,#REF!&lt;24000),"12k to 24k",IF(AND(#REF!&gt;=24000,#REF!&lt;=36000),"24k to 36k",IF(#REF!&gt;36000,"&gt;36k","")))))</f>
      </c>
    </row>
    <row x14ac:dyDescent="0.25" r="455" customHeight="1" ht="18.75">
      <c r="A455" s="1">
        <v>1670733</v>
      </c>
      <c r="B455" s="2">
        <v>11330037</v>
      </c>
      <c r="C455" s="3" t="s">
        <v>0</v>
      </c>
      <c r="D455" s="3" t="s">
        <v>59</v>
      </c>
      <c r="E455" s="2">
        <v>2013</v>
      </c>
      <c r="F455" s="4">
        <v>44003</v>
      </c>
      <c r="G455" s="3" t="s">
        <v>108</v>
      </c>
      <c r="H455" s="4">
        <v>44004</v>
      </c>
      <c r="I455" s="4">
        <f>_xlfn.XLOOKUP(#REF!,[1]!Backup_F8_Previous_Wave[ODINO],[1]!Backup_F8_Previous_Wave[Production Date],"")</f>
      </c>
      <c r="J455" s="10">
        <f>_xlfn.XLOOKUP(#REF!,[1]!Backup_F8_Previous_Wave[ODINO],[1]!Backup_F8_Previous_Wave[Wave Date],"")</f>
      </c>
      <c r="K455" s="6">
        <f>_xlfn.XLOOKUP(#REF!,[1]!Backup_F8_Previous_Wave[ODINO],[1]!Backup_F8_Previous_Wave[Full VIN],"")</f>
      </c>
      <c r="L455" s="3" t="s">
        <v>1611</v>
      </c>
      <c r="M455" s="3" t="s">
        <v>4</v>
      </c>
      <c r="N455" s="3" t="s">
        <v>1612</v>
      </c>
      <c r="O455" s="3" t="s">
        <v>31</v>
      </c>
      <c r="P455" s="6">
        <f>_xlfn.XLOOKUP(#REF!,[1]!Table2[BINNING],[1]!Table2[VFG],"")</f>
      </c>
      <c r="Q455" s="6">
        <f>IF(ISNUMBER(FIND("|",#REF!,1)),LEFT(#REF!,FIND("|",#REF!,1)-2),#REF!)</f>
      </c>
      <c r="R455" s="6">
        <f>IF(ISNUMBER(FIND("|",#REF!,1)),RIGHT(#REF!,LEN(#REF!)-FIND("|",#REF!,1)-1),"")</f>
      </c>
      <c r="S455" s="3" t="s">
        <v>7</v>
      </c>
      <c r="T455" s="3" t="s">
        <v>7</v>
      </c>
      <c r="U455" s="2">
        <v>0</v>
      </c>
      <c r="V455" s="2">
        <v>0</v>
      </c>
      <c r="W455" s="2">
        <v>71000</v>
      </c>
      <c r="X455" s="3" t="s">
        <v>100</v>
      </c>
      <c r="Y455" s="2"/>
      <c r="Z455" s="3"/>
      <c r="AA455" s="3"/>
      <c r="AB455" s="7" t="s">
        <v>1613</v>
      </c>
      <c r="AC455" s="3" t="s">
        <v>65</v>
      </c>
      <c r="AD455" s="3" t="s">
        <v>66</v>
      </c>
      <c r="AE455" s="3" t="s">
        <v>67</v>
      </c>
      <c r="AF455" s="3" t="s">
        <v>68</v>
      </c>
      <c r="AG455" s="4"/>
      <c r="AH455" s="3"/>
      <c r="AI455" s="4"/>
      <c r="AJ4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5" s="8">
        <f>IF(#REF!=MAX(#REF!),"New","Old")</f>
      </c>
      <c r="AL455" s="3"/>
      <c r="AM455" s="9">
        <f>IF(OR(#REF!="",#REF!=0),"",IF(#REF!&lt;12000,"&lt;12k",IF(AND(#REF!&gt;=12000,#REF!&lt;24000),"12k to 24k",IF(AND(#REF!&gt;=24000,#REF!&lt;=36000),"24k to 36k",IF(#REF!&gt;36000,"&gt;36k","")))))</f>
      </c>
    </row>
    <row x14ac:dyDescent="0.25" r="456" customHeight="1" ht="18.75">
      <c r="A456" s="1">
        <v>1670754</v>
      </c>
      <c r="B456" s="2">
        <v>11330045</v>
      </c>
      <c r="C456" s="3" t="s">
        <v>0</v>
      </c>
      <c r="D456" s="3" t="s">
        <v>485</v>
      </c>
      <c r="E456" s="2">
        <v>2008</v>
      </c>
      <c r="F456" s="4">
        <v>43983</v>
      </c>
      <c r="G456" s="3" t="s">
        <v>108</v>
      </c>
      <c r="H456" s="4">
        <v>44004</v>
      </c>
      <c r="I456" s="4">
        <f>_xlfn.XLOOKUP(#REF!,[1]!Backup_F8_Previous_Wave[ODINO],[1]!Backup_F8_Previous_Wave[Production Date],"")</f>
      </c>
      <c r="J456" s="10">
        <f>_xlfn.XLOOKUP(#REF!,[1]!Backup_F8_Previous_Wave[ODINO],[1]!Backup_F8_Previous_Wave[Wave Date],"")</f>
      </c>
      <c r="K456" s="6">
        <f>_xlfn.XLOOKUP(#REF!,[1]!Backup_F8_Previous_Wave[ODINO],[1]!Backup_F8_Previous_Wave[Full VIN],"")</f>
      </c>
      <c r="L456" s="3" t="s">
        <v>1614</v>
      </c>
      <c r="M456" s="3" t="s">
        <v>4</v>
      </c>
      <c r="N456" s="3" t="s">
        <v>1615</v>
      </c>
      <c r="O456" s="3" t="s">
        <v>57</v>
      </c>
      <c r="P456" s="6">
        <f>_xlfn.XLOOKUP(#REF!,[1]!Table2[BINNING],[1]!Table2[VFG],"")</f>
      </c>
      <c r="Q456" s="6">
        <f>IF(ISNUMBER(FIND("|",#REF!,1)),LEFT(#REF!,FIND("|",#REF!,1)-2),#REF!)</f>
      </c>
      <c r="R456" s="6">
        <f>IF(ISNUMBER(FIND("|",#REF!,1)),RIGHT(#REF!,LEN(#REF!)-FIND("|",#REF!,1)-1),"")</f>
      </c>
      <c r="S456" s="3" t="s">
        <v>7</v>
      </c>
      <c r="T456" s="3" t="s">
        <v>7</v>
      </c>
      <c r="U456" s="2">
        <v>0</v>
      </c>
      <c r="V456" s="2">
        <v>0</v>
      </c>
      <c r="W456" s="2">
        <v>25000</v>
      </c>
      <c r="X456" s="3" t="s">
        <v>139</v>
      </c>
      <c r="Y456" s="2"/>
      <c r="Z456" s="3"/>
      <c r="AA456" s="3"/>
      <c r="AB456" s="7" t="s">
        <v>1616</v>
      </c>
      <c r="AC456" s="3" t="s">
        <v>1260</v>
      </c>
      <c r="AD456" s="3" t="s">
        <v>490</v>
      </c>
      <c r="AE456" s="3" t="s">
        <v>1261</v>
      </c>
      <c r="AF456" s="3" t="s">
        <v>211</v>
      </c>
      <c r="AG456" s="4"/>
      <c r="AH456" s="3"/>
      <c r="AI456" s="4"/>
      <c r="AJ4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6" s="8">
        <f>IF(#REF!=MAX(#REF!),"New","Old")</f>
      </c>
      <c r="AL456" s="3"/>
      <c r="AM456" s="9">
        <f>IF(OR(#REF!="",#REF!=0),"",IF(#REF!&lt;12000,"&lt;12k",IF(AND(#REF!&gt;=12000,#REF!&lt;24000),"12k to 24k",IF(AND(#REF!&gt;=24000,#REF!&lt;=36000),"24k to 36k",IF(#REF!&gt;36000,"&gt;36k","")))))</f>
      </c>
    </row>
    <row x14ac:dyDescent="0.25" r="457" customHeight="1" ht="18.75">
      <c r="A457" s="1">
        <v>1670887</v>
      </c>
      <c r="B457" s="2">
        <v>11330152</v>
      </c>
      <c r="C457" s="3" t="s">
        <v>0</v>
      </c>
      <c r="D457" s="3" t="s">
        <v>187</v>
      </c>
      <c r="E457" s="2">
        <v>2019</v>
      </c>
      <c r="F457" s="4">
        <v>43698</v>
      </c>
      <c r="G457" s="3" t="s">
        <v>39</v>
      </c>
      <c r="H457" s="4">
        <v>44004</v>
      </c>
      <c r="I457" s="4">
        <f>_xlfn.XLOOKUP(#REF!,[1]!Backup_F8_Previous_Wave[ODINO],[1]!Backup_F8_Previous_Wave[Production Date],"")</f>
      </c>
      <c r="J457" s="10">
        <f>_xlfn.XLOOKUP(#REF!,[1]!Backup_F8_Previous_Wave[ODINO],[1]!Backup_F8_Previous_Wave[Wave Date],"")</f>
      </c>
      <c r="K457" s="6">
        <f>_xlfn.XLOOKUP(#REF!,[1]!Backup_F8_Previous_Wave[ODINO],[1]!Backup_F8_Previous_Wave[Full VIN],"")</f>
      </c>
      <c r="L457" s="3" t="s">
        <v>1617</v>
      </c>
      <c r="M457" s="3" t="s">
        <v>4</v>
      </c>
      <c r="N457" s="3" t="s">
        <v>1618</v>
      </c>
      <c r="O457" s="3" t="s">
        <v>1619</v>
      </c>
      <c r="P457" s="6">
        <f>_xlfn.XLOOKUP(#REF!,[1]!Table2[BINNING],[1]!Table2[VFG],"")</f>
      </c>
      <c r="Q457" s="6">
        <f>IF(ISNUMBER(FIND("|",#REF!,1)),LEFT(#REF!,FIND("|",#REF!,1)-2),#REF!)</f>
      </c>
      <c r="R457" s="6">
        <f>IF(ISNUMBER(FIND("|",#REF!,1)),RIGHT(#REF!,LEN(#REF!)-FIND("|",#REF!,1)-1),"")</f>
      </c>
      <c r="S457" s="3" t="s">
        <v>7</v>
      </c>
      <c r="T457" s="3" t="s">
        <v>7</v>
      </c>
      <c r="U457" s="2">
        <v>0</v>
      </c>
      <c r="V457" s="2">
        <v>0</v>
      </c>
      <c r="W457" s="2">
        <v>50</v>
      </c>
      <c r="X457" s="3" t="s">
        <v>583</v>
      </c>
      <c r="Y457" s="2">
        <v>40</v>
      </c>
      <c r="Z457" s="3"/>
      <c r="AA457" s="3"/>
      <c r="AB457" s="7" t="s">
        <v>1620</v>
      </c>
      <c r="AC457" s="3" t="s">
        <v>191</v>
      </c>
      <c r="AD457" s="3" t="s">
        <v>192</v>
      </c>
      <c r="AE457" s="3" t="s">
        <v>193</v>
      </c>
      <c r="AF457" s="3" t="s">
        <v>141</v>
      </c>
      <c r="AG457" s="4"/>
      <c r="AH457" s="3"/>
      <c r="AI457" s="4"/>
      <c r="AJ4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7" s="8">
        <f>IF(#REF!=MAX(#REF!),"New","Old")</f>
      </c>
      <c r="AL457" s="3"/>
      <c r="AM457" s="9">
        <f>IF(OR(#REF!="",#REF!=0),"",IF(#REF!&lt;12000,"&lt;12k",IF(AND(#REF!&gt;=12000,#REF!&lt;24000),"12k to 24k",IF(AND(#REF!&gt;=24000,#REF!&lt;=36000),"24k to 36k",IF(#REF!&gt;36000,"&gt;36k","")))))</f>
      </c>
    </row>
    <row x14ac:dyDescent="0.25" r="458" customHeight="1" ht="18.75">
      <c r="A458" s="1">
        <v>1671052</v>
      </c>
      <c r="B458" s="2">
        <v>11330252</v>
      </c>
      <c r="C458" s="3" t="s">
        <v>0</v>
      </c>
      <c r="D458" s="3" t="s">
        <v>187</v>
      </c>
      <c r="E458" s="2">
        <v>2018</v>
      </c>
      <c r="F458" s="4">
        <v>44004</v>
      </c>
      <c r="G458" s="3" t="s">
        <v>108</v>
      </c>
      <c r="H458" s="4">
        <v>44004</v>
      </c>
      <c r="I458" s="4">
        <f>_xlfn.XLOOKUP(#REF!,[1]!Backup_F8_Previous_Wave[ODINO],[1]!Backup_F8_Previous_Wave[Production Date],"")</f>
      </c>
      <c r="J458" s="10">
        <f>_xlfn.XLOOKUP(#REF!,[1]!Backup_F8_Previous_Wave[ODINO],[1]!Backup_F8_Previous_Wave[Wave Date],"")</f>
      </c>
      <c r="K458" s="6">
        <f>_xlfn.XLOOKUP(#REF!,[1]!Backup_F8_Previous_Wave[ODINO],[1]!Backup_F8_Previous_Wave[Full VIN],"")</f>
      </c>
      <c r="L458" s="3" t="s">
        <v>1434</v>
      </c>
      <c r="M458" s="3" t="s">
        <v>4</v>
      </c>
      <c r="N458" s="3" t="s">
        <v>1621</v>
      </c>
      <c r="O458" s="3" t="s">
        <v>124</v>
      </c>
      <c r="P458" s="6">
        <f>_xlfn.XLOOKUP(#REF!,[1]!Table2[BINNING],[1]!Table2[VFG],"")</f>
      </c>
      <c r="Q458" s="6">
        <f>IF(ISNUMBER(FIND("|",#REF!,1)),LEFT(#REF!,FIND("|",#REF!,1)-2),#REF!)</f>
      </c>
      <c r="R458" s="6">
        <f>IF(ISNUMBER(FIND("|",#REF!,1)),RIGHT(#REF!,LEN(#REF!)-FIND("|",#REF!,1)-1),"")</f>
      </c>
      <c r="S458" s="3" t="s">
        <v>7</v>
      </c>
      <c r="T458" s="3" t="s">
        <v>7</v>
      </c>
      <c r="U458" s="2">
        <v>0</v>
      </c>
      <c r="V458" s="2">
        <v>0</v>
      </c>
      <c r="W458" s="2">
        <v>36000</v>
      </c>
      <c r="X458" s="3" t="s">
        <v>1436</v>
      </c>
      <c r="Y458" s="2">
        <v>65</v>
      </c>
      <c r="Z458" s="3"/>
      <c r="AA458" s="3"/>
      <c r="AB458" s="7" t="s">
        <v>1622</v>
      </c>
      <c r="AC458" s="3" t="s">
        <v>191</v>
      </c>
      <c r="AD458" s="3" t="s">
        <v>192</v>
      </c>
      <c r="AE458" s="3" t="s">
        <v>193</v>
      </c>
      <c r="AF458" s="3" t="s">
        <v>141</v>
      </c>
      <c r="AG458" s="4"/>
      <c r="AH458" s="3"/>
      <c r="AI458" s="4"/>
      <c r="AJ4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8" s="8">
        <f>IF(#REF!=MAX(#REF!),"New","Old")</f>
      </c>
      <c r="AL458" s="3"/>
      <c r="AM458" s="9">
        <f>IF(OR(#REF!="",#REF!=0),"",IF(#REF!&lt;12000,"&lt;12k",IF(AND(#REF!&gt;=12000,#REF!&lt;24000),"12k to 24k",IF(AND(#REF!&gt;=24000,#REF!&lt;=36000),"24k to 36k",IF(#REF!&gt;36000,"&gt;36k","")))))</f>
      </c>
    </row>
    <row x14ac:dyDescent="0.25" r="459" customHeight="1" ht="18.75">
      <c r="A459" s="1">
        <v>1671087</v>
      </c>
      <c r="B459" s="2">
        <v>11330276</v>
      </c>
      <c r="C459" s="3" t="s">
        <v>0</v>
      </c>
      <c r="D459" s="3" t="s">
        <v>181</v>
      </c>
      <c r="E459" s="2">
        <v>2014</v>
      </c>
      <c r="F459" s="4">
        <v>43329</v>
      </c>
      <c r="G459" s="3" t="s">
        <v>39</v>
      </c>
      <c r="H459" s="4">
        <v>44005</v>
      </c>
      <c r="I459" s="4">
        <f>_xlfn.XLOOKUP(#REF!,[1]!Backup_F8_Previous_Wave[ODINO],[1]!Backup_F8_Previous_Wave[Production Date],"")</f>
      </c>
      <c r="J459" s="10">
        <f>_xlfn.XLOOKUP(#REF!,[1]!Backup_F8_Previous_Wave[ODINO],[1]!Backup_F8_Previous_Wave[Wave Date],"")</f>
      </c>
      <c r="K459" s="6">
        <f>_xlfn.XLOOKUP(#REF!,[1]!Backup_F8_Previous_Wave[ODINO],[1]!Backup_F8_Previous_Wave[Full VIN],"")</f>
      </c>
      <c r="L459" s="3" t="s">
        <v>1623</v>
      </c>
      <c r="M459" s="3" t="s">
        <v>4</v>
      </c>
      <c r="N459" s="3" t="s">
        <v>1624</v>
      </c>
      <c r="O459" s="3" t="s">
        <v>746</v>
      </c>
      <c r="P459" s="6">
        <f>_xlfn.XLOOKUP(#REF!,[1]!Table2[BINNING],[1]!Table2[VFG],"")</f>
      </c>
      <c r="Q459" s="6">
        <f>IF(ISNUMBER(FIND("|",#REF!,1)),LEFT(#REF!,FIND("|",#REF!,1)-2),#REF!)</f>
      </c>
      <c r="R459" s="6">
        <f>IF(ISNUMBER(FIND("|",#REF!,1)),RIGHT(#REF!,LEN(#REF!)-FIND("|",#REF!,1)-1),"")</f>
      </c>
      <c r="S459" s="3" t="s">
        <v>7</v>
      </c>
      <c r="T459" s="3" t="s">
        <v>7</v>
      </c>
      <c r="U459" s="2">
        <v>0</v>
      </c>
      <c r="V459" s="2">
        <v>0</v>
      </c>
      <c r="W459" s="2">
        <v>93382</v>
      </c>
      <c r="X459" s="3" t="s">
        <v>282</v>
      </c>
      <c r="Y459" s="2"/>
      <c r="Z459" s="3"/>
      <c r="AA459" s="3"/>
      <c r="AB459" s="7" t="s">
        <v>1625</v>
      </c>
      <c r="AC459" s="3" t="s">
        <v>297</v>
      </c>
      <c r="AD459" s="3" t="s">
        <v>298</v>
      </c>
      <c r="AE459" s="3" t="s">
        <v>299</v>
      </c>
      <c r="AF459" s="3" t="s">
        <v>198</v>
      </c>
      <c r="AG459" s="4"/>
      <c r="AH459" s="3"/>
      <c r="AI459" s="4"/>
      <c r="AJ4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59" s="8">
        <f>IF(#REF!=MAX(#REF!),"New","Old")</f>
      </c>
      <c r="AL459" s="3"/>
      <c r="AM459" s="9">
        <f>IF(OR(#REF!="",#REF!=0),"",IF(#REF!&lt;12000,"&lt;12k",IF(AND(#REF!&gt;=12000,#REF!&lt;24000),"12k to 24k",IF(AND(#REF!&gt;=24000,#REF!&lt;=36000),"24k to 36k",IF(#REF!&gt;36000,"&gt;36k","")))))</f>
      </c>
    </row>
    <row x14ac:dyDescent="0.25" r="460" customHeight="1" ht="18.75">
      <c r="A460" s="1">
        <v>1671097</v>
      </c>
      <c r="B460" s="2">
        <v>11330283</v>
      </c>
      <c r="C460" s="3" t="s">
        <v>0</v>
      </c>
      <c r="D460" s="3" t="s">
        <v>1</v>
      </c>
      <c r="E460" s="2">
        <v>2015</v>
      </c>
      <c r="F460" s="4">
        <v>44004</v>
      </c>
      <c r="G460" s="3" t="s">
        <v>108</v>
      </c>
      <c r="H460" s="4">
        <v>44005</v>
      </c>
      <c r="I460" s="4"/>
      <c r="J460" s="10">
        <f>_xlfn.XLOOKUP(#REF!,[1]!Backup_F8_Previous_Wave[ODINO],[1]!Backup_F8_Previous_Wave[Wave Date],"")</f>
      </c>
      <c r="K460" s="3"/>
      <c r="L460" s="3" t="s">
        <v>1626</v>
      </c>
      <c r="M460" s="3" t="s">
        <v>4</v>
      </c>
      <c r="N460" s="3" t="s">
        <v>1627</v>
      </c>
      <c r="O460" s="3" t="s">
        <v>390</v>
      </c>
      <c r="P460" s="6">
        <f>_xlfn.XLOOKUP(#REF!,[1]!Table2[BINNING],[1]!Table2[VFG],"")</f>
      </c>
      <c r="Q460" s="6">
        <f>IF(ISNUMBER(FIND("|",#REF!,1)),LEFT(#REF!,FIND("|",#REF!,1)-2),#REF!)</f>
      </c>
      <c r="R460" s="6">
        <f>IF(ISNUMBER(FIND("|",#REF!,1)),RIGHT(#REF!,LEN(#REF!)-FIND("|",#REF!,1)-1),"")</f>
      </c>
      <c r="S460" s="3" t="s">
        <v>7</v>
      </c>
      <c r="T460" s="3" t="s">
        <v>7</v>
      </c>
      <c r="U460" s="2">
        <v>0</v>
      </c>
      <c r="V460" s="2">
        <v>0</v>
      </c>
      <c r="W460" s="2">
        <v>207000</v>
      </c>
      <c r="X460" s="3" t="s">
        <v>32</v>
      </c>
      <c r="Y460" s="2">
        <v>30</v>
      </c>
      <c r="Z460" s="3"/>
      <c r="AA460" s="3"/>
      <c r="AB460" s="7" t="s">
        <v>1628</v>
      </c>
      <c r="AC460" s="3" t="s">
        <v>44</v>
      </c>
      <c r="AD460" s="3" t="s">
        <v>44</v>
      </c>
      <c r="AE460" s="3" t="s">
        <v>44</v>
      </c>
      <c r="AF460" s="3" t="s">
        <v>13</v>
      </c>
      <c r="AG460" s="4"/>
      <c r="AH460" s="3"/>
      <c r="AI460" s="4"/>
      <c r="AJ4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0" s="8">
        <f>IF(#REF!=MAX(#REF!),"New","Old")</f>
      </c>
      <c r="AL460" s="3"/>
      <c r="AM460" s="9">
        <f>IF(OR(#REF!="",#REF!=0),"",IF(#REF!&lt;12000,"&lt;12k",IF(AND(#REF!&gt;=12000,#REF!&lt;24000),"12k to 24k",IF(AND(#REF!&gt;=24000,#REF!&lt;=36000),"24k to 36k",IF(#REF!&gt;36000,"&gt;36k","")))))</f>
      </c>
    </row>
    <row x14ac:dyDescent="0.25" r="461" customHeight="1" ht="18.75">
      <c r="A461" s="1">
        <v>1671098</v>
      </c>
      <c r="B461" s="2">
        <v>11330284</v>
      </c>
      <c r="C461" s="3" t="s">
        <v>0</v>
      </c>
      <c r="D461" s="3" t="s">
        <v>59</v>
      </c>
      <c r="E461" s="2">
        <v>2015</v>
      </c>
      <c r="F461" s="4">
        <v>44003</v>
      </c>
      <c r="G461" s="3" t="s">
        <v>108</v>
      </c>
      <c r="H461" s="4">
        <v>44005</v>
      </c>
      <c r="I461" s="4"/>
      <c r="J461" s="10">
        <f>_xlfn.XLOOKUP(#REF!,[1]!Backup_F8_Previous_Wave[ODINO],[1]!Backup_F8_Previous_Wave[Wave Date],"")</f>
      </c>
      <c r="K461" s="3"/>
      <c r="L461" s="3" t="s">
        <v>1629</v>
      </c>
      <c r="M461" s="3" t="s">
        <v>4</v>
      </c>
      <c r="N461" s="3" t="s">
        <v>1630</v>
      </c>
      <c r="O461" s="3" t="s">
        <v>62</v>
      </c>
      <c r="P461" s="6">
        <f>_xlfn.XLOOKUP(#REF!,[1]!Table2[BINNING],[1]!Table2[VFG],"")</f>
      </c>
      <c r="Q461" s="6">
        <f>IF(ISNUMBER(FIND("|",#REF!,1)),LEFT(#REF!,FIND("|",#REF!,1)-2),#REF!)</f>
      </c>
      <c r="R461" s="6">
        <f>IF(ISNUMBER(FIND("|",#REF!,1)),RIGHT(#REF!,LEN(#REF!)-FIND("|",#REF!,1)-1),"")</f>
      </c>
      <c r="S461" s="3" t="s">
        <v>7</v>
      </c>
      <c r="T461" s="3" t="s">
        <v>7</v>
      </c>
      <c r="U461" s="2">
        <v>0</v>
      </c>
      <c r="V461" s="2">
        <v>0</v>
      </c>
      <c r="W461" s="2">
        <v>95000</v>
      </c>
      <c r="X461" s="3" t="s">
        <v>404</v>
      </c>
      <c r="Y461" s="2">
        <v>0</v>
      </c>
      <c r="Z461" s="3"/>
      <c r="AA461" s="3"/>
      <c r="AB461" s="7" t="s">
        <v>1631</v>
      </c>
      <c r="AC461" s="3" t="s">
        <v>44</v>
      </c>
      <c r="AD461" s="3" t="s">
        <v>44</v>
      </c>
      <c r="AE461" s="3" t="s">
        <v>44</v>
      </c>
      <c r="AF461" s="3" t="s">
        <v>211</v>
      </c>
      <c r="AG461" s="4"/>
      <c r="AH461" s="3"/>
      <c r="AI461" s="4"/>
      <c r="AJ4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1" s="8">
        <f>IF(#REF!=MAX(#REF!),"New","Old")</f>
      </c>
      <c r="AL461" s="3"/>
      <c r="AM461" s="9">
        <f>IF(OR(#REF!="",#REF!=0),"",IF(#REF!&lt;12000,"&lt;12k",IF(AND(#REF!&gt;=12000,#REF!&lt;24000),"12k to 24k",IF(AND(#REF!&gt;=24000,#REF!&lt;=36000),"24k to 36k",IF(#REF!&gt;36000,"&gt;36k","")))))</f>
      </c>
    </row>
    <row x14ac:dyDescent="0.25" r="462" customHeight="1" ht="18.75">
      <c r="A462" s="1">
        <v>1671167</v>
      </c>
      <c r="B462" s="2">
        <v>11330333</v>
      </c>
      <c r="C462" s="3" t="s">
        <v>0</v>
      </c>
      <c r="D462" s="3" t="s">
        <v>181</v>
      </c>
      <c r="E462" s="2">
        <v>2015</v>
      </c>
      <c r="F462" s="4">
        <v>43992</v>
      </c>
      <c r="G462" s="3" t="s">
        <v>108</v>
      </c>
      <c r="H462" s="4">
        <v>44005</v>
      </c>
      <c r="I462" s="4">
        <f>_xlfn.XLOOKUP(#REF!,[1]!Backup_F8_Previous_Wave[ODINO],[1]!Backup_F8_Previous_Wave[Production Date],"")</f>
      </c>
      <c r="J462" s="10">
        <f>_xlfn.XLOOKUP(#REF!,[1]!Backup_F8_Previous_Wave[ODINO],[1]!Backup_F8_Previous_Wave[Wave Date],"")</f>
      </c>
      <c r="K462" s="6">
        <f>_xlfn.XLOOKUP(#REF!,[1]!Backup_F8_Previous_Wave[ODINO],[1]!Backup_F8_Previous_Wave[Full VIN],"")</f>
      </c>
      <c r="L462" s="3" t="s">
        <v>1632</v>
      </c>
      <c r="M462" s="3" t="s">
        <v>4</v>
      </c>
      <c r="N462" s="3" t="s">
        <v>1633</v>
      </c>
      <c r="O462" s="3" t="s">
        <v>1234</v>
      </c>
      <c r="P462" s="6">
        <f>_xlfn.XLOOKUP(#REF!,[1]!Table2[BINNING],[1]!Table2[VFG],"")</f>
      </c>
      <c r="Q462" s="6">
        <f>IF(ISNUMBER(FIND("|",#REF!,1)),LEFT(#REF!,FIND("|",#REF!,1)-2),#REF!)</f>
      </c>
      <c r="R462" s="6">
        <f>IF(ISNUMBER(FIND("|",#REF!,1)),RIGHT(#REF!,LEN(#REF!)-FIND("|",#REF!,1)-1),"")</f>
      </c>
      <c r="S462" s="3" t="s">
        <v>7</v>
      </c>
      <c r="T462" s="3" t="s">
        <v>7</v>
      </c>
      <c r="U462" s="2">
        <v>0</v>
      </c>
      <c r="V462" s="2">
        <v>0</v>
      </c>
      <c r="W462" s="2"/>
      <c r="X462" s="3" t="s">
        <v>139</v>
      </c>
      <c r="Y462" s="2">
        <v>80</v>
      </c>
      <c r="Z462" s="3"/>
      <c r="AA462" s="3"/>
      <c r="AB462" s="7" t="s">
        <v>1634</v>
      </c>
      <c r="AC462" s="3" t="s">
        <v>297</v>
      </c>
      <c r="AD462" s="3" t="s">
        <v>298</v>
      </c>
      <c r="AE462" s="3" t="s">
        <v>299</v>
      </c>
      <c r="AF462" s="3" t="s">
        <v>198</v>
      </c>
      <c r="AG462" s="4"/>
      <c r="AH462" s="3"/>
      <c r="AI462" s="4"/>
      <c r="AJ4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2" s="8">
        <f>IF(#REF!=MAX(#REF!),"New","Old")</f>
      </c>
      <c r="AL462" s="3"/>
      <c r="AM462" s="9">
        <f>IF(OR(#REF!="",#REF!=0),"",IF(#REF!&lt;12000,"&lt;12k",IF(AND(#REF!&gt;=12000,#REF!&lt;24000),"12k to 24k",IF(AND(#REF!&gt;=24000,#REF!&lt;=36000),"24k to 36k",IF(#REF!&gt;36000,"&gt;36k","")))))</f>
      </c>
    </row>
    <row x14ac:dyDescent="0.25" r="463" customHeight="1" ht="18.75">
      <c r="A463" s="1">
        <v>1671352</v>
      </c>
      <c r="B463" s="2">
        <v>11330452</v>
      </c>
      <c r="C463" s="3" t="s">
        <v>0</v>
      </c>
      <c r="D463" s="3" t="s">
        <v>96</v>
      </c>
      <c r="E463" s="2">
        <v>2003</v>
      </c>
      <c r="F463" s="4">
        <v>43973</v>
      </c>
      <c r="G463" s="3" t="s">
        <v>108</v>
      </c>
      <c r="H463" s="4">
        <v>44006</v>
      </c>
      <c r="I463" s="4">
        <f>_xlfn.XLOOKUP(#REF!,[1]!Backup_F8_Previous_Wave[ODINO],[1]!Backup_F8_Previous_Wave[Production Date],"")</f>
      </c>
      <c r="J463" s="10">
        <f>_xlfn.XLOOKUP(#REF!,[1]!Backup_F8_Previous_Wave[ODINO],[1]!Backup_F8_Previous_Wave[Wave Date],"")</f>
      </c>
      <c r="K463" s="6">
        <f>_xlfn.XLOOKUP(#REF!,[1]!Backup_F8_Previous_Wave[ODINO],[1]!Backup_F8_Previous_Wave[Full VIN],"")</f>
      </c>
      <c r="L463" s="3" t="s">
        <v>1635</v>
      </c>
      <c r="M463" s="3" t="s">
        <v>4</v>
      </c>
      <c r="N463" s="3" t="s">
        <v>1636</v>
      </c>
      <c r="O463" s="3" t="s">
        <v>62</v>
      </c>
      <c r="P463" s="6">
        <f>_xlfn.XLOOKUP(#REF!,[1]!Table2[BINNING],[1]!Table2[VFG],"")</f>
      </c>
      <c r="Q463" s="6">
        <f>IF(ISNUMBER(FIND("|",#REF!,1)),LEFT(#REF!,FIND("|",#REF!,1)-2),#REF!)</f>
      </c>
      <c r="R463" s="6">
        <f>IF(ISNUMBER(FIND("|",#REF!,1)),RIGHT(#REF!,LEN(#REF!)-FIND("|",#REF!,1)-1),"")</f>
      </c>
      <c r="S463" s="3" t="s">
        <v>7</v>
      </c>
      <c r="T463" s="3" t="s">
        <v>7</v>
      </c>
      <c r="U463" s="2">
        <v>0</v>
      </c>
      <c r="V463" s="2">
        <v>0</v>
      </c>
      <c r="W463" s="2">
        <v>175000</v>
      </c>
      <c r="X463" s="3" t="s">
        <v>525</v>
      </c>
      <c r="Y463" s="2">
        <v>35</v>
      </c>
      <c r="Z463" s="3"/>
      <c r="AA463" s="3"/>
      <c r="AB463" s="7" t="s">
        <v>1637</v>
      </c>
      <c r="AC463" s="3" t="s">
        <v>1638</v>
      </c>
      <c r="AD463" s="3" t="s">
        <v>543</v>
      </c>
      <c r="AE463" s="3" t="s">
        <v>694</v>
      </c>
      <c r="AF463" s="3" t="s">
        <v>68</v>
      </c>
      <c r="AG463" s="4"/>
      <c r="AH463" s="3"/>
      <c r="AI463" s="4"/>
      <c r="AJ4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3" s="8">
        <f>IF(#REF!=MAX(#REF!),"New","Old")</f>
      </c>
      <c r="AL463" s="3"/>
      <c r="AM463" s="9">
        <f>IF(OR(#REF!="",#REF!=0),"",IF(#REF!&lt;12000,"&lt;12k",IF(AND(#REF!&gt;=12000,#REF!&lt;24000),"12k to 24k",IF(AND(#REF!&gt;=24000,#REF!&lt;=36000),"24k to 36k",IF(#REF!&gt;36000,"&gt;36k","")))))</f>
      </c>
    </row>
    <row x14ac:dyDescent="0.25" r="464" customHeight="1" ht="18.75">
      <c r="A464" s="1">
        <v>1671489</v>
      </c>
      <c r="B464" s="2">
        <v>11330549</v>
      </c>
      <c r="C464" s="3" t="s">
        <v>0</v>
      </c>
      <c r="D464" s="3" t="s">
        <v>59</v>
      </c>
      <c r="E464" s="2">
        <v>2007</v>
      </c>
      <c r="F464" s="4">
        <v>43987</v>
      </c>
      <c r="G464" s="3" t="s">
        <v>108</v>
      </c>
      <c r="H464" s="4">
        <v>44006</v>
      </c>
      <c r="I464" s="4">
        <f>_xlfn.XLOOKUP(#REF!,[1]!Backup_F8_Previous_Wave[ODINO],[1]!Backup_F8_Previous_Wave[Production Date],"")</f>
      </c>
      <c r="J464" s="10">
        <f>_xlfn.XLOOKUP(#REF!,[1]!Backup_F8_Previous_Wave[ODINO],[1]!Backup_F8_Previous_Wave[Wave Date],"")</f>
      </c>
      <c r="K464" s="6">
        <f>_xlfn.XLOOKUP(#REF!,[1]!Backup_F8_Previous_Wave[ODINO],[1]!Backup_F8_Previous_Wave[Full VIN],"")</f>
      </c>
      <c r="L464" s="3" t="s">
        <v>1639</v>
      </c>
      <c r="M464" s="3" t="s">
        <v>4</v>
      </c>
      <c r="N464" s="3" t="s">
        <v>1640</v>
      </c>
      <c r="O464" s="3" t="s">
        <v>62</v>
      </c>
      <c r="P464" s="6">
        <f>_xlfn.XLOOKUP(#REF!,[1]!Table2[BINNING],[1]!Table2[VFG],"")</f>
      </c>
      <c r="Q464" s="6">
        <f>IF(ISNUMBER(FIND("|",#REF!,1)),LEFT(#REF!,FIND("|",#REF!,1)-2),#REF!)</f>
      </c>
      <c r="R464" s="6">
        <f>IF(ISNUMBER(FIND("|",#REF!,1)),RIGHT(#REF!,LEN(#REF!)-FIND("|",#REF!,1)-1),"")</f>
      </c>
      <c r="S464" s="3" t="s">
        <v>7</v>
      </c>
      <c r="T464" s="3" t="s">
        <v>7</v>
      </c>
      <c r="U464" s="2">
        <v>0</v>
      </c>
      <c r="V464" s="2">
        <v>0</v>
      </c>
      <c r="W464" s="2">
        <v>130000</v>
      </c>
      <c r="X464" s="3" t="s">
        <v>246</v>
      </c>
      <c r="Y464" s="2"/>
      <c r="Z464" s="3"/>
      <c r="AA464" s="3"/>
      <c r="AB464" s="7" t="s">
        <v>1641</v>
      </c>
      <c r="AC464" s="3" t="s">
        <v>83</v>
      </c>
      <c r="AD464" s="3" t="s">
        <v>66</v>
      </c>
      <c r="AE464" s="3" t="s">
        <v>121</v>
      </c>
      <c r="AF464" s="3" t="s">
        <v>68</v>
      </c>
      <c r="AG464" s="4"/>
      <c r="AH464" s="3"/>
      <c r="AI464" s="4"/>
      <c r="AJ4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4" s="8">
        <f>IF(#REF!=MAX(#REF!),"New","Old")</f>
      </c>
      <c r="AL464" s="3"/>
      <c r="AM464" s="9">
        <f>IF(OR(#REF!="",#REF!=0),"",IF(#REF!&lt;12000,"&lt;12k",IF(AND(#REF!&gt;=12000,#REF!&lt;24000),"12k to 24k",IF(AND(#REF!&gt;=24000,#REF!&lt;=36000),"24k to 36k",IF(#REF!&gt;36000,"&gt;36k","")))))</f>
      </c>
    </row>
    <row x14ac:dyDescent="0.25" r="465" customHeight="1" ht="18.75">
      <c r="A465" s="1">
        <v>1671520</v>
      </c>
      <c r="B465" s="2">
        <v>11330570</v>
      </c>
      <c r="C465" s="3" t="s">
        <v>0</v>
      </c>
      <c r="D465" s="3" t="s">
        <v>1</v>
      </c>
      <c r="E465" s="2">
        <v>2001</v>
      </c>
      <c r="F465" s="4">
        <v>43771</v>
      </c>
      <c r="G465" s="3" t="s">
        <v>14</v>
      </c>
      <c r="H465" s="4">
        <v>44006</v>
      </c>
      <c r="I465" s="4">
        <f>_xlfn.XLOOKUP(#REF!,[1]!Backup_F8_Previous_Wave[ODINO],[1]!Backup_F8_Previous_Wave[Production Date],"")</f>
      </c>
      <c r="J465" s="10">
        <f>_xlfn.XLOOKUP(#REF!,[1]!Backup_F8_Previous_Wave[ODINO],[1]!Backup_F8_Previous_Wave[Wave Date],"")</f>
      </c>
      <c r="K465" s="6">
        <f>_xlfn.XLOOKUP(#REF!,[1]!Backup_F8_Previous_Wave[ODINO],[1]!Backup_F8_Previous_Wave[Full VIN],"")</f>
      </c>
      <c r="L465" s="3" t="s">
        <v>845</v>
      </c>
      <c r="M465" s="3" t="s">
        <v>4</v>
      </c>
      <c r="N465" s="3" t="s">
        <v>1642</v>
      </c>
      <c r="O465" s="3" t="s">
        <v>1004</v>
      </c>
      <c r="P465" s="6">
        <f>_xlfn.XLOOKUP(#REF!,[1]!Table2[BINNING],[1]!Table2[VFG],"")</f>
      </c>
      <c r="Q465" s="6">
        <f>IF(ISNUMBER(FIND("|",#REF!,1)),LEFT(#REF!,FIND("|",#REF!,1)-2),#REF!)</f>
      </c>
      <c r="R465" s="6">
        <f>IF(ISNUMBER(FIND("|",#REF!,1)),RIGHT(#REF!,LEN(#REF!)-FIND("|",#REF!,1)-1),"")</f>
      </c>
      <c r="S465" s="3" t="s">
        <v>7</v>
      </c>
      <c r="T465" s="3" t="s">
        <v>7</v>
      </c>
      <c r="U465" s="2">
        <v>0</v>
      </c>
      <c r="V465" s="2">
        <v>0</v>
      </c>
      <c r="W465" s="2">
        <v>140000</v>
      </c>
      <c r="X465" s="3" t="s">
        <v>106</v>
      </c>
      <c r="Y465" s="2">
        <v>0</v>
      </c>
      <c r="Z465" s="3"/>
      <c r="AA465" s="3"/>
      <c r="AB465" s="7" t="s">
        <v>1643</v>
      </c>
      <c r="AC465" s="3" t="s">
        <v>848</v>
      </c>
      <c r="AD465" s="3" t="s">
        <v>11</v>
      </c>
      <c r="AE465" s="3" t="s">
        <v>289</v>
      </c>
      <c r="AF465" s="3" t="s">
        <v>290</v>
      </c>
      <c r="AG465" s="4"/>
      <c r="AH465" s="3"/>
      <c r="AI465" s="4"/>
      <c r="AJ4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5" s="8">
        <f>IF(#REF!=MAX(#REF!),"New","Old")</f>
      </c>
      <c r="AL465" s="3"/>
      <c r="AM465" s="9">
        <f>IF(OR(#REF!="",#REF!=0),"",IF(#REF!&lt;12000,"&lt;12k",IF(AND(#REF!&gt;=12000,#REF!&lt;24000),"12k to 24k",IF(AND(#REF!&gt;=24000,#REF!&lt;=36000),"24k to 36k",IF(#REF!&gt;36000,"&gt;36k","")))))</f>
      </c>
    </row>
    <row x14ac:dyDescent="0.25" r="466" customHeight="1" ht="18.75">
      <c r="A466" s="1">
        <v>1671593</v>
      </c>
      <c r="B466" s="2">
        <v>11330620</v>
      </c>
      <c r="C466" s="3" t="s">
        <v>0</v>
      </c>
      <c r="D466" s="3" t="s">
        <v>86</v>
      </c>
      <c r="E466" s="2">
        <v>2012</v>
      </c>
      <c r="F466" s="4">
        <v>44006</v>
      </c>
      <c r="G466" s="3" t="s">
        <v>108</v>
      </c>
      <c r="H466" s="4">
        <v>44006</v>
      </c>
      <c r="I466" s="4">
        <f>_xlfn.XLOOKUP(#REF!,[1]!Backup_F8_Previous_Wave[ODINO],[1]!Backup_F8_Previous_Wave[Production Date],"")</f>
      </c>
      <c r="J466" s="10">
        <f>_xlfn.XLOOKUP(#REF!,[1]!Backup_F8_Previous_Wave[ODINO],[1]!Backup_F8_Previous_Wave[Wave Date],"")</f>
      </c>
      <c r="K466" s="6">
        <f>_xlfn.XLOOKUP(#REF!,[1]!Backup_F8_Previous_Wave[ODINO],[1]!Backup_F8_Previous_Wave[Full VIN],"")</f>
      </c>
      <c r="L466" s="3" t="s">
        <v>1644</v>
      </c>
      <c r="M466" s="3" t="s">
        <v>4</v>
      </c>
      <c r="N466" s="3" t="s">
        <v>1645</v>
      </c>
      <c r="O466" s="3" t="s">
        <v>62</v>
      </c>
      <c r="P466" s="6">
        <f>_xlfn.XLOOKUP(#REF!,[1]!Table2[BINNING],[1]!Table2[VFG],"")</f>
      </c>
      <c r="Q466" s="6">
        <f>IF(ISNUMBER(FIND("|",#REF!,1)),LEFT(#REF!,FIND("|",#REF!,1)-2),#REF!)</f>
      </c>
      <c r="R466" s="6">
        <f>IF(ISNUMBER(FIND("|",#REF!,1)),RIGHT(#REF!,LEN(#REF!)-FIND("|",#REF!,1)-1),"")</f>
      </c>
      <c r="S466" s="3" t="s">
        <v>7</v>
      </c>
      <c r="T466" s="3" t="s">
        <v>7</v>
      </c>
      <c r="U466" s="2">
        <v>0</v>
      </c>
      <c r="V466" s="2">
        <v>0</v>
      </c>
      <c r="W466" s="2">
        <v>118685</v>
      </c>
      <c r="X466" s="3" t="s">
        <v>72</v>
      </c>
      <c r="Y466" s="2">
        <v>0</v>
      </c>
      <c r="Z466" s="3"/>
      <c r="AA466" s="3"/>
      <c r="AB466" s="7" t="s">
        <v>1646</v>
      </c>
      <c r="AC466" s="3" t="s">
        <v>602</v>
      </c>
      <c r="AD466" s="3" t="s">
        <v>93</v>
      </c>
      <c r="AE466" s="3" t="s">
        <v>603</v>
      </c>
      <c r="AF466" s="3" t="s">
        <v>27</v>
      </c>
      <c r="AG466" s="4"/>
      <c r="AH466" s="3"/>
      <c r="AI466" s="4"/>
      <c r="AJ4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6" s="8">
        <f>IF(#REF!=MAX(#REF!),"New","Old")</f>
      </c>
      <c r="AL466" s="3"/>
      <c r="AM466" s="9">
        <f>IF(OR(#REF!="",#REF!=0),"",IF(#REF!&lt;12000,"&lt;12k",IF(AND(#REF!&gt;=12000,#REF!&lt;24000),"12k to 24k",IF(AND(#REF!&gt;=24000,#REF!&lt;=36000),"24k to 36k",IF(#REF!&gt;36000,"&gt;36k","")))))</f>
      </c>
    </row>
    <row x14ac:dyDescent="0.25" r="467" customHeight="1" ht="18.75">
      <c r="A467" s="1">
        <v>1671622</v>
      </c>
      <c r="B467" s="2">
        <v>11330639</v>
      </c>
      <c r="C467" s="3" t="s">
        <v>0</v>
      </c>
      <c r="D467" s="3" t="s">
        <v>59</v>
      </c>
      <c r="E467" s="2">
        <v>2015</v>
      </c>
      <c r="F467" s="4">
        <v>44006</v>
      </c>
      <c r="G467" s="3" t="s">
        <v>108</v>
      </c>
      <c r="H467" s="4">
        <v>44006</v>
      </c>
      <c r="I467" s="4">
        <f>_xlfn.XLOOKUP(#REF!,[1]!Backup_F8_Previous_Wave[ODINO],[1]!Backup_F8_Previous_Wave[Production Date],"")</f>
      </c>
      <c r="J467" s="10">
        <f>_xlfn.XLOOKUP(#REF!,[1]!Backup_F8_Previous_Wave[ODINO],[1]!Backup_F8_Previous_Wave[Wave Date],"")</f>
      </c>
      <c r="K467" s="6">
        <f>_xlfn.XLOOKUP(#REF!,[1]!Backup_F8_Previous_Wave[ODINO],[1]!Backup_F8_Previous_Wave[Full VIN],"")</f>
      </c>
      <c r="L467" s="3" t="s">
        <v>1205</v>
      </c>
      <c r="M467" s="3" t="s">
        <v>4</v>
      </c>
      <c r="N467" s="3" t="s">
        <v>1647</v>
      </c>
      <c r="O467" s="3" t="s">
        <v>62</v>
      </c>
      <c r="P467" s="6">
        <f>_xlfn.XLOOKUP(#REF!,[1]!Table2[BINNING],[1]!Table2[VFG],"")</f>
      </c>
      <c r="Q467" s="6">
        <f>IF(ISNUMBER(FIND("|",#REF!,1)),LEFT(#REF!,FIND("|",#REF!,1)-2),#REF!)</f>
      </c>
      <c r="R467" s="6">
        <f>IF(ISNUMBER(FIND("|",#REF!,1)),RIGHT(#REF!,LEN(#REF!)-FIND("|",#REF!,1)-1),"")</f>
      </c>
      <c r="S467" s="3" t="s">
        <v>7</v>
      </c>
      <c r="T467" s="3" t="s">
        <v>7</v>
      </c>
      <c r="U467" s="2">
        <v>0</v>
      </c>
      <c r="V467" s="2">
        <v>0</v>
      </c>
      <c r="W467" s="2"/>
      <c r="X467" s="3" t="s">
        <v>106</v>
      </c>
      <c r="Y467" s="2"/>
      <c r="Z467" s="3"/>
      <c r="AA467" s="3"/>
      <c r="AB467" s="7" t="s">
        <v>1648</v>
      </c>
      <c r="AC467" s="3" t="s">
        <v>65</v>
      </c>
      <c r="AD467" s="3" t="s">
        <v>66</v>
      </c>
      <c r="AE467" s="3" t="s">
        <v>67</v>
      </c>
      <c r="AF467" s="3" t="s">
        <v>68</v>
      </c>
      <c r="AG467" s="4"/>
      <c r="AH467" s="3"/>
      <c r="AI467" s="4"/>
      <c r="AJ4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7" s="8">
        <f>IF(#REF!=MAX(#REF!),"New","Old")</f>
      </c>
      <c r="AL467" s="3"/>
      <c r="AM467" s="9">
        <f>IF(OR(#REF!="",#REF!=0),"",IF(#REF!&lt;12000,"&lt;12k",IF(AND(#REF!&gt;=12000,#REF!&lt;24000),"12k to 24k",IF(AND(#REF!&gt;=24000,#REF!&lt;=36000),"24k to 36k",IF(#REF!&gt;36000,"&gt;36k","")))))</f>
      </c>
    </row>
    <row x14ac:dyDescent="0.25" r="468" customHeight="1" ht="18.75">
      <c r="A468" s="1">
        <v>1671705</v>
      </c>
      <c r="B468" s="2">
        <v>11330697</v>
      </c>
      <c r="C468" s="3" t="s">
        <v>0</v>
      </c>
      <c r="D468" s="3" t="s">
        <v>187</v>
      </c>
      <c r="E468" s="2">
        <v>2018</v>
      </c>
      <c r="F468" s="4">
        <v>44006</v>
      </c>
      <c r="G468" s="3" t="s">
        <v>108</v>
      </c>
      <c r="H468" s="4">
        <v>44006</v>
      </c>
      <c r="I468" s="4">
        <f>_xlfn.XLOOKUP(#REF!,[1]!Backup_F8_Previous_Wave[ODINO],[1]!Backup_F8_Previous_Wave[Production Date],"")</f>
      </c>
      <c r="J468" s="10">
        <f>_xlfn.XLOOKUP(#REF!,[1]!Backup_F8_Previous_Wave[ODINO],[1]!Backup_F8_Previous_Wave[Wave Date],"")</f>
      </c>
      <c r="K468" s="6">
        <f>_xlfn.XLOOKUP(#REF!,[1]!Backup_F8_Previous_Wave[ODINO],[1]!Backup_F8_Previous_Wave[Full VIN],"")</f>
      </c>
      <c r="L468" s="3" t="s">
        <v>1434</v>
      </c>
      <c r="M468" s="3" t="s">
        <v>4</v>
      </c>
      <c r="N468" s="3" t="s">
        <v>1649</v>
      </c>
      <c r="O468" s="3" t="s">
        <v>124</v>
      </c>
      <c r="P468" s="6">
        <f>_xlfn.XLOOKUP(#REF!,[1]!Table2[BINNING],[1]!Table2[VFG],"")</f>
      </c>
      <c r="Q468" s="6">
        <f>IF(ISNUMBER(FIND("|",#REF!,1)),LEFT(#REF!,FIND("|",#REF!,1)-2),#REF!)</f>
      </c>
      <c r="R468" s="6">
        <f>IF(ISNUMBER(FIND("|",#REF!,1)),RIGHT(#REF!,LEN(#REF!)-FIND("|",#REF!,1)-1),"")</f>
      </c>
      <c r="S468" s="3" t="s">
        <v>7</v>
      </c>
      <c r="T468" s="3" t="s">
        <v>7</v>
      </c>
      <c r="U468" s="2">
        <v>0</v>
      </c>
      <c r="V468" s="2">
        <v>0</v>
      </c>
      <c r="W468" s="2">
        <v>37000</v>
      </c>
      <c r="X468" s="3" t="s">
        <v>1436</v>
      </c>
      <c r="Y468" s="2">
        <v>4</v>
      </c>
      <c r="Z468" s="3"/>
      <c r="AA468" s="3"/>
      <c r="AB468" s="7" t="s">
        <v>1650</v>
      </c>
      <c r="AC468" s="3" t="s">
        <v>191</v>
      </c>
      <c r="AD468" s="3" t="s">
        <v>192</v>
      </c>
      <c r="AE468" s="3" t="s">
        <v>193</v>
      </c>
      <c r="AF468" s="3" t="s">
        <v>141</v>
      </c>
      <c r="AG468" s="4"/>
      <c r="AH468" s="3"/>
      <c r="AI468" s="4"/>
      <c r="AJ4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8" s="8">
        <f>IF(#REF!=MAX(#REF!),"New","Old")</f>
      </c>
      <c r="AL468" s="3"/>
      <c r="AM468" s="9">
        <f>IF(OR(#REF!="",#REF!=0),"",IF(#REF!&lt;12000,"&lt;12k",IF(AND(#REF!&gt;=12000,#REF!&lt;24000),"12k to 24k",IF(AND(#REF!&gt;=24000,#REF!&lt;=36000),"24k to 36k",IF(#REF!&gt;36000,"&gt;36k","")))))</f>
      </c>
    </row>
    <row x14ac:dyDescent="0.25" r="469" customHeight="1" ht="18.75">
      <c r="A469" s="1">
        <v>1671878</v>
      </c>
      <c r="B469" s="2">
        <v>11330813</v>
      </c>
      <c r="C469" s="3" t="s">
        <v>0</v>
      </c>
      <c r="D469" s="3" t="s">
        <v>181</v>
      </c>
      <c r="E469" s="2">
        <v>2014</v>
      </c>
      <c r="F469" s="4">
        <v>44006</v>
      </c>
      <c r="G469" s="3" t="s">
        <v>108</v>
      </c>
      <c r="H469" s="4">
        <v>44007</v>
      </c>
      <c r="I469" s="4">
        <f>_xlfn.XLOOKUP(#REF!,[1]!Backup_F8_Previous_Wave[ODINO],[1]!Backup_F8_Previous_Wave[Production Date],"")</f>
      </c>
      <c r="J469" s="10">
        <f>_xlfn.XLOOKUP(#REF!,[1]!Backup_F8_Previous_Wave[ODINO],[1]!Backup_F8_Previous_Wave[Wave Date],"")</f>
      </c>
      <c r="K469" s="6">
        <f>_xlfn.XLOOKUP(#REF!,[1]!Backup_F8_Previous_Wave[ODINO],[1]!Backup_F8_Previous_Wave[Full VIN],"")</f>
      </c>
      <c r="L469" s="3" t="s">
        <v>1651</v>
      </c>
      <c r="M469" s="3" t="s">
        <v>4</v>
      </c>
      <c r="N469" s="3" t="s">
        <v>1652</v>
      </c>
      <c r="O469" s="3" t="s">
        <v>196</v>
      </c>
      <c r="P469" s="6">
        <f>_xlfn.XLOOKUP(#REF!,[1]!Table2[BINNING],[1]!Table2[VFG],"")</f>
      </c>
      <c r="Q469" s="6">
        <f>IF(ISNUMBER(FIND("|",#REF!,1)),LEFT(#REF!,FIND("|",#REF!,1)-2),#REF!)</f>
      </c>
      <c r="R469" s="6">
        <f>IF(ISNUMBER(FIND("|",#REF!,1)),RIGHT(#REF!,LEN(#REF!)-FIND("|",#REF!,1)-1),"")</f>
      </c>
      <c r="S469" s="3" t="s">
        <v>7</v>
      </c>
      <c r="T469" s="3" t="s">
        <v>7</v>
      </c>
      <c r="U469" s="2">
        <v>0</v>
      </c>
      <c r="V469" s="2">
        <v>0</v>
      </c>
      <c r="W469" s="2">
        <v>99000</v>
      </c>
      <c r="X469" s="3" t="s">
        <v>106</v>
      </c>
      <c r="Y469" s="2">
        <v>65</v>
      </c>
      <c r="Z469" s="3"/>
      <c r="AA469" s="3"/>
      <c r="AB469" s="7" t="s">
        <v>1653</v>
      </c>
      <c r="AC469" s="3" t="s">
        <v>297</v>
      </c>
      <c r="AD469" s="3" t="s">
        <v>298</v>
      </c>
      <c r="AE469" s="3" t="s">
        <v>299</v>
      </c>
      <c r="AF469" s="3" t="s">
        <v>198</v>
      </c>
      <c r="AG469" s="4"/>
      <c r="AH469" s="3"/>
      <c r="AI469" s="4"/>
      <c r="AJ4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69" s="8">
        <f>IF(#REF!=MAX(#REF!),"New","Old")</f>
      </c>
      <c r="AL469" s="3"/>
      <c r="AM469" s="9">
        <f>IF(OR(#REF!="",#REF!=0),"",IF(#REF!&lt;12000,"&lt;12k",IF(AND(#REF!&gt;=12000,#REF!&lt;24000),"12k to 24k",IF(AND(#REF!&gt;=24000,#REF!&lt;=36000),"24k to 36k",IF(#REF!&gt;36000,"&gt;36k","")))))</f>
      </c>
    </row>
    <row x14ac:dyDescent="0.25" r="470" customHeight="1" ht="18.75">
      <c r="A470" s="1">
        <v>1672025</v>
      </c>
      <c r="B470" s="2">
        <v>11330922</v>
      </c>
      <c r="C470" s="3" t="s">
        <v>0</v>
      </c>
      <c r="D470" s="3" t="s">
        <v>1</v>
      </c>
      <c r="E470" s="2">
        <v>2016</v>
      </c>
      <c r="F470" s="4">
        <v>43690</v>
      </c>
      <c r="G470" s="3" t="s">
        <v>39</v>
      </c>
      <c r="H470" s="4">
        <v>44007</v>
      </c>
      <c r="I470" s="4">
        <f>_xlfn.XLOOKUP(#REF!,[1]!Backup_F8_Previous_Wave[ODINO],[1]!Backup_F8_Previous_Wave[Production Date],"")</f>
      </c>
      <c r="J470" s="10">
        <f>_xlfn.XLOOKUP(#REF!,[1]!Backup_F8_Previous_Wave[ODINO],[1]!Backup_F8_Previous_Wave[Wave Date],"")</f>
      </c>
      <c r="K470" s="6">
        <f>_xlfn.XLOOKUP(#REF!,[1]!Backup_F8_Previous_Wave[ODINO],[1]!Backup_F8_Previous_Wave[Full VIN],"")</f>
      </c>
      <c r="L470" s="3" t="s">
        <v>1654</v>
      </c>
      <c r="M470" s="3" t="s">
        <v>4</v>
      </c>
      <c r="N470" s="3" t="s">
        <v>1655</v>
      </c>
      <c r="O470" s="3" t="s">
        <v>670</v>
      </c>
      <c r="P470" s="6">
        <f>_xlfn.XLOOKUP(#REF!,[1]!Table2[BINNING],[1]!Table2[VFG],"")</f>
      </c>
      <c r="Q470" s="6">
        <f>IF(ISNUMBER(FIND("|",#REF!,1)),LEFT(#REF!,FIND("|",#REF!,1)-2),#REF!)</f>
      </c>
      <c r="R470" s="6">
        <f>IF(ISNUMBER(FIND("|",#REF!,1)),RIGHT(#REF!,LEN(#REF!)-FIND("|",#REF!,1)-1),"")</f>
      </c>
      <c r="S470" s="3" t="s">
        <v>7</v>
      </c>
      <c r="T470" s="3" t="s">
        <v>7</v>
      </c>
      <c r="U470" s="2">
        <v>0</v>
      </c>
      <c r="V470" s="2">
        <v>0</v>
      </c>
      <c r="W470" s="2">
        <v>36000</v>
      </c>
      <c r="X470" s="3" t="s">
        <v>106</v>
      </c>
      <c r="Y470" s="2"/>
      <c r="Z470" s="3"/>
      <c r="AA470" s="3"/>
      <c r="AB470" s="7" t="s">
        <v>1656</v>
      </c>
      <c r="AC470" s="3" t="s">
        <v>20</v>
      </c>
      <c r="AD470" s="3" t="s">
        <v>11</v>
      </c>
      <c r="AE470" s="3" t="s">
        <v>135</v>
      </c>
      <c r="AF470" s="3" t="s">
        <v>27</v>
      </c>
      <c r="AG470" s="4"/>
      <c r="AH470" s="3"/>
      <c r="AI470" s="4"/>
      <c r="AJ4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0" s="8">
        <f>IF(#REF!=MAX(#REF!),"New","Old")</f>
      </c>
      <c r="AL470" s="3"/>
      <c r="AM470" s="9">
        <f>IF(OR(#REF!="",#REF!=0),"",IF(#REF!&lt;12000,"&lt;12k",IF(AND(#REF!&gt;=12000,#REF!&lt;24000),"12k to 24k",IF(AND(#REF!&gt;=24000,#REF!&lt;=36000),"24k to 36k",IF(#REF!&gt;36000,"&gt;36k","")))))</f>
      </c>
    </row>
    <row x14ac:dyDescent="0.25" r="471" customHeight="1" ht="18.75">
      <c r="A471" s="1">
        <v>1672183</v>
      </c>
      <c r="B471" s="2">
        <v>11331071</v>
      </c>
      <c r="C471" s="3" t="s">
        <v>0</v>
      </c>
      <c r="D471" s="3" t="s">
        <v>86</v>
      </c>
      <c r="E471" s="2">
        <v>2014</v>
      </c>
      <c r="F471" s="4">
        <v>43951</v>
      </c>
      <c r="G471" s="3" t="s">
        <v>108</v>
      </c>
      <c r="H471" s="4">
        <v>44008</v>
      </c>
      <c r="I471" s="4">
        <f>_xlfn.XLOOKUP(#REF!,[1]!Backup_F8_Previous_Wave[ODINO],[1]!Backup_F8_Previous_Wave[Production Date],"")</f>
      </c>
      <c r="J471" s="10">
        <f>_xlfn.XLOOKUP(#REF!,[1]!Backup_F8_Previous_Wave[ODINO],[1]!Backup_F8_Previous_Wave[Wave Date],"")</f>
      </c>
      <c r="K471" s="6">
        <f>_xlfn.XLOOKUP(#REF!,[1]!Backup_F8_Previous_Wave[ODINO],[1]!Backup_F8_Previous_Wave[Full VIN],"")</f>
      </c>
      <c r="L471" s="3" t="s">
        <v>1657</v>
      </c>
      <c r="M471" s="3" t="s">
        <v>4</v>
      </c>
      <c r="N471" s="3" t="s">
        <v>1658</v>
      </c>
      <c r="O471" s="3" t="s">
        <v>62</v>
      </c>
      <c r="P471" s="6">
        <f>_xlfn.XLOOKUP(#REF!,[1]!Table2[BINNING],[1]!Table2[VFG],"")</f>
      </c>
      <c r="Q471" s="6">
        <f>IF(ISNUMBER(FIND("|",#REF!,1)),LEFT(#REF!,FIND("|",#REF!,1)-2),#REF!)</f>
      </c>
      <c r="R471" s="6">
        <f>IF(ISNUMBER(FIND("|",#REF!,1)),RIGHT(#REF!,LEN(#REF!)-FIND("|",#REF!,1)-1),"")</f>
      </c>
      <c r="S471" s="3" t="s">
        <v>7</v>
      </c>
      <c r="T471" s="3" t="s">
        <v>7</v>
      </c>
      <c r="U471" s="2">
        <v>0</v>
      </c>
      <c r="V471" s="2">
        <v>0</v>
      </c>
      <c r="W471" s="2">
        <v>102000</v>
      </c>
      <c r="X471" s="3" t="s">
        <v>63</v>
      </c>
      <c r="Y471" s="2">
        <v>0</v>
      </c>
      <c r="Z471" s="3"/>
      <c r="AA471" s="3"/>
      <c r="AB471" s="7" t="s">
        <v>1659</v>
      </c>
      <c r="AC471" s="3" t="s">
        <v>92</v>
      </c>
      <c r="AD471" s="3" t="s">
        <v>93</v>
      </c>
      <c r="AE471" s="3" t="s">
        <v>94</v>
      </c>
      <c r="AF471" s="3" t="s">
        <v>95</v>
      </c>
      <c r="AG471" s="4"/>
      <c r="AH471" s="3"/>
      <c r="AI471" s="4"/>
      <c r="AJ4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1" s="8">
        <f>IF(#REF!=MAX(#REF!),"New","Old")</f>
      </c>
      <c r="AL471" s="3"/>
      <c r="AM471" s="9">
        <f>IF(OR(#REF!="",#REF!=0),"",IF(#REF!&lt;12000,"&lt;12k",IF(AND(#REF!&gt;=12000,#REF!&lt;24000),"12k to 24k",IF(AND(#REF!&gt;=24000,#REF!&lt;=36000),"24k to 36k",IF(#REF!&gt;36000,"&gt;36k","")))))</f>
      </c>
    </row>
    <row x14ac:dyDescent="0.25" r="472" customHeight="1" ht="18.75">
      <c r="A472" s="1">
        <v>1672245</v>
      </c>
      <c r="B472" s="2">
        <v>11331115</v>
      </c>
      <c r="C472" s="3" t="s">
        <v>0</v>
      </c>
      <c r="D472" s="3" t="s">
        <v>485</v>
      </c>
      <c r="E472" s="2">
        <v>2016</v>
      </c>
      <c r="F472" s="4">
        <v>43617</v>
      </c>
      <c r="G472" s="3" t="s">
        <v>108</v>
      </c>
      <c r="H472" s="4">
        <v>44008</v>
      </c>
      <c r="I472" s="4">
        <f>_xlfn.XLOOKUP(#REF!,[1]!Backup_F8_Previous_Wave[ODINO],[1]!Backup_F8_Previous_Wave[Production Date],"")</f>
      </c>
      <c r="J472" s="10">
        <f>_xlfn.XLOOKUP(#REF!,[1]!Backup_F8_Previous_Wave[ODINO],[1]!Backup_F8_Previous_Wave[Wave Date],"")</f>
      </c>
      <c r="K472" s="6">
        <f>_xlfn.XLOOKUP(#REF!,[1]!Backup_F8_Previous_Wave[ODINO],[1]!Backup_F8_Previous_Wave[Full VIN],"")</f>
      </c>
      <c r="L472" s="3" t="s">
        <v>1660</v>
      </c>
      <c r="M472" s="3" t="s">
        <v>4</v>
      </c>
      <c r="N472" s="3" t="s">
        <v>1661</v>
      </c>
      <c r="O472" s="3" t="s">
        <v>31</v>
      </c>
      <c r="P472" s="6">
        <f>_xlfn.XLOOKUP(#REF!,[1]!Table2[BINNING],[1]!Table2[VFG],"")</f>
      </c>
      <c r="Q472" s="6">
        <f>IF(ISNUMBER(FIND("|",#REF!,1)),LEFT(#REF!,FIND("|",#REF!,1)-2),#REF!)</f>
      </c>
      <c r="R472" s="6">
        <f>IF(ISNUMBER(FIND("|",#REF!,1)),RIGHT(#REF!,LEN(#REF!)-FIND("|",#REF!,1)-1),"")</f>
      </c>
      <c r="S472" s="3" t="s">
        <v>7</v>
      </c>
      <c r="T472" s="3" t="s">
        <v>7</v>
      </c>
      <c r="U472" s="2">
        <v>0</v>
      </c>
      <c r="V472" s="2">
        <v>0</v>
      </c>
      <c r="W472" s="2">
        <v>55000</v>
      </c>
      <c r="X472" s="3" t="s">
        <v>81</v>
      </c>
      <c r="Y472" s="2"/>
      <c r="Z472" s="3"/>
      <c r="AA472" s="3"/>
      <c r="AB472" s="7" t="s">
        <v>1662</v>
      </c>
      <c r="AC472" s="3" t="s">
        <v>489</v>
      </c>
      <c r="AD472" s="3" t="s">
        <v>490</v>
      </c>
      <c r="AE472" s="3" t="s">
        <v>491</v>
      </c>
      <c r="AF472" s="3" t="s">
        <v>211</v>
      </c>
      <c r="AG472" s="4"/>
      <c r="AH472" s="3"/>
      <c r="AI472" s="4"/>
      <c r="AJ4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2" s="8">
        <f>IF(#REF!=MAX(#REF!),"New","Old")</f>
      </c>
      <c r="AL472" s="3"/>
      <c r="AM472" s="9">
        <f>IF(OR(#REF!="",#REF!=0),"",IF(#REF!&lt;12000,"&lt;12k",IF(AND(#REF!&gt;=12000,#REF!&lt;24000),"12k to 24k",IF(AND(#REF!&gt;=24000,#REF!&lt;=36000),"24k to 36k",IF(#REF!&gt;36000,"&gt;36k","")))))</f>
      </c>
    </row>
    <row x14ac:dyDescent="0.25" r="473" customHeight="1" ht="18.75">
      <c r="A473" s="1">
        <v>1672328</v>
      </c>
      <c r="B473" s="2">
        <v>11331174</v>
      </c>
      <c r="C473" s="3" t="s">
        <v>0</v>
      </c>
      <c r="D473" s="3" t="s">
        <v>234</v>
      </c>
      <c r="E473" s="2">
        <v>2016</v>
      </c>
      <c r="F473" s="4">
        <v>43775</v>
      </c>
      <c r="G473" s="3" t="s">
        <v>14</v>
      </c>
      <c r="H473" s="4">
        <v>44008</v>
      </c>
      <c r="I473" s="4"/>
      <c r="J473" s="10">
        <f>_xlfn.XLOOKUP(#REF!,[1]!Backup_F8_Previous_Wave[ODINO],[1]!Backup_F8_Previous_Wave[Wave Date],"")</f>
      </c>
      <c r="K473" s="3"/>
      <c r="L473" s="3" t="s">
        <v>1663</v>
      </c>
      <c r="M473" s="3" t="s">
        <v>4</v>
      </c>
      <c r="N473" s="3" t="s">
        <v>1664</v>
      </c>
      <c r="O473" s="3" t="s">
        <v>1665</v>
      </c>
      <c r="P473" s="6">
        <f>_xlfn.XLOOKUP(#REF!,[1]!Table2[BINNING],[1]!Table2[VFG],"")</f>
      </c>
      <c r="Q473" s="6">
        <f>IF(ISNUMBER(FIND("|",#REF!,1)),LEFT(#REF!,FIND("|",#REF!,1)-2),#REF!)</f>
      </c>
      <c r="R473" s="6">
        <f>IF(ISNUMBER(FIND("|",#REF!,1)),RIGHT(#REF!,LEN(#REF!)-FIND("|",#REF!,1)-1),"")</f>
      </c>
      <c r="S473" s="3" t="s">
        <v>7</v>
      </c>
      <c r="T473" s="3" t="s">
        <v>7</v>
      </c>
      <c r="U473" s="2">
        <v>0</v>
      </c>
      <c r="V473" s="2">
        <v>0</v>
      </c>
      <c r="W473" s="2">
        <v>31000</v>
      </c>
      <c r="X473" s="3" t="s">
        <v>106</v>
      </c>
      <c r="Y473" s="2"/>
      <c r="Z473" s="3"/>
      <c r="AA473" s="3"/>
      <c r="AB473" s="7" t="s">
        <v>1666</v>
      </c>
      <c r="AC473" s="3" t="s">
        <v>44</v>
      </c>
      <c r="AD473" s="3" t="s">
        <v>44</v>
      </c>
      <c r="AE473" s="3" t="s">
        <v>44</v>
      </c>
      <c r="AF473" s="3" t="s">
        <v>243</v>
      </c>
      <c r="AG473" s="4"/>
      <c r="AH473" s="3"/>
      <c r="AI473" s="4"/>
      <c r="AJ4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3" s="8">
        <f>IF(#REF!=MAX(#REF!),"New","Old")</f>
      </c>
      <c r="AL473" s="3"/>
      <c r="AM473" s="9">
        <f>IF(OR(#REF!="",#REF!=0),"",IF(#REF!&lt;12000,"&lt;12k",IF(AND(#REF!&gt;=12000,#REF!&lt;24000),"12k to 24k",IF(AND(#REF!&gt;=24000,#REF!&lt;=36000),"24k to 36k",IF(#REF!&gt;36000,"&gt;36k","")))))</f>
      </c>
    </row>
    <row x14ac:dyDescent="0.25" r="474" customHeight="1" ht="18.75">
      <c r="A474" s="1">
        <v>1672373</v>
      </c>
      <c r="B474" s="2">
        <v>11331199</v>
      </c>
      <c r="C474" s="3" t="s">
        <v>0</v>
      </c>
      <c r="D474" s="3" t="s">
        <v>69</v>
      </c>
      <c r="E474" s="2">
        <v>2013</v>
      </c>
      <c r="F474" s="4">
        <v>44008</v>
      </c>
      <c r="G474" s="3" t="s">
        <v>108</v>
      </c>
      <c r="H474" s="4">
        <v>44009</v>
      </c>
      <c r="I474" s="4">
        <f>_xlfn.XLOOKUP(#REF!,[1]!Backup_F8_Previous_Wave[ODINO],[1]!Backup_F8_Previous_Wave[Production Date],"")</f>
      </c>
      <c r="J474" s="10">
        <f>_xlfn.XLOOKUP(#REF!,[1]!Backup_F8_Previous_Wave[ODINO],[1]!Backup_F8_Previous_Wave[Wave Date],"")</f>
      </c>
      <c r="K474" s="6">
        <f>_xlfn.XLOOKUP(#REF!,[1]!Backup_F8_Previous_Wave[ODINO],[1]!Backup_F8_Previous_Wave[Full VIN],"")</f>
      </c>
      <c r="L474" s="3" t="s">
        <v>1667</v>
      </c>
      <c r="M474" s="3" t="s">
        <v>4</v>
      </c>
      <c r="N474" s="3" t="s">
        <v>1668</v>
      </c>
      <c r="O474" s="3" t="s">
        <v>31</v>
      </c>
      <c r="P474" s="6">
        <f>_xlfn.XLOOKUP(#REF!,[1]!Table2[BINNING],[1]!Table2[VFG],"")</f>
      </c>
      <c r="Q474" s="6">
        <f>IF(ISNUMBER(FIND("|",#REF!,1)),LEFT(#REF!,FIND("|",#REF!,1)-2),#REF!)</f>
      </c>
      <c r="R474" s="6">
        <f>IF(ISNUMBER(FIND("|",#REF!,1)),RIGHT(#REF!,LEN(#REF!)-FIND("|",#REF!,1)-1),"")</f>
      </c>
      <c r="S474" s="3" t="s">
        <v>7</v>
      </c>
      <c r="T474" s="3" t="s">
        <v>7</v>
      </c>
      <c r="U474" s="2">
        <v>0</v>
      </c>
      <c r="V474" s="2">
        <v>0</v>
      </c>
      <c r="W474" s="2">
        <v>90000</v>
      </c>
      <c r="X474" s="3" t="s">
        <v>63</v>
      </c>
      <c r="Y474" s="2">
        <v>10</v>
      </c>
      <c r="Z474" s="3"/>
      <c r="AA474" s="3"/>
      <c r="AB474" s="7" t="s">
        <v>1669</v>
      </c>
      <c r="AC474" s="3" t="s">
        <v>74</v>
      </c>
      <c r="AD474" s="3" t="s">
        <v>75</v>
      </c>
      <c r="AE474" s="3" t="s">
        <v>76</v>
      </c>
      <c r="AF474" s="3" t="s">
        <v>77</v>
      </c>
      <c r="AG474" s="4"/>
      <c r="AH474" s="3"/>
      <c r="AI474" s="4"/>
      <c r="AJ4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4" s="8">
        <f>IF(#REF!=MAX(#REF!),"New","Old")</f>
      </c>
      <c r="AL474" s="3"/>
      <c r="AM474" s="9">
        <f>IF(OR(#REF!="",#REF!=0),"",IF(#REF!&lt;12000,"&lt;12k",IF(AND(#REF!&gt;=12000,#REF!&lt;24000),"12k to 24k",IF(AND(#REF!&gt;=24000,#REF!&lt;=36000),"24k to 36k",IF(#REF!&gt;36000,"&gt;36k","")))))</f>
      </c>
    </row>
    <row x14ac:dyDescent="0.25" r="475" customHeight="1" ht="18.75">
      <c r="A475" s="1">
        <v>1672429</v>
      </c>
      <c r="B475" s="2">
        <v>11331222</v>
      </c>
      <c r="C475" s="3" t="s">
        <v>0</v>
      </c>
      <c r="D475" s="3" t="s">
        <v>1</v>
      </c>
      <c r="E475" s="2">
        <v>2015</v>
      </c>
      <c r="F475" s="4">
        <v>43739</v>
      </c>
      <c r="G475" s="3" t="s">
        <v>14</v>
      </c>
      <c r="H475" s="4">
        <v>44009</v>
      </c>
      <c r="I475" s="4">
        <f>_xlfn.XLOOKUP(#REF!,[1]!Backup_F8_Previous_Wave[ODINO],[1]!Backup_F8_Previous_Wave[Production Date],"")</f>
      </c>
      <c r="J475" s="10">
        <f>_xlfn.XLOOKUP(#REF!,[1]!Backup_F8_Previous_Wave[ODINO],[1]!Backup_F8_Previous_Wave[Wave Date],"")</f>
      </c>
      <c r="K475" s="6">
        <f>_xlfn.XLOOKUP(#REF!,[1]!Backup_F8_Previous_Wave[ODINO],[1]!Backup_F8_Previous_Wave[Full VIN],"")</f>
      </c>
      <c r="L475" s="3" t="s">
        <v>741</v>
      </c>
      <c r="M475" s="3" t="s">
        <v>4</v>
      </c>
      <c r="N475" s="3" t="s">
        <v>1670</v>
      </c>
      <c r="O475" s="3" t="s">
        <v>31</v>
      </c>
      <c r="P475" s="6">
        <f>_xlfn.XLOOKUP(#REF!,[1]!Table2[BINNING],[1]!Table2[VFG],"")</f>
      </c>
      <c r="Q475" s="6">
        <f>IF(ISNUMBER(FIND("|",#REF!,1)),LEFT(#REF!,FIND("|",#REF!,1)-2),#REF!)</f>
      </c>
      <c r="R475" s="6">
        <f>IF(ISNUMBER(FIND("|",#REF!,1)),RIGHT(#REF!,LEN(#REF!)-FIND("|",#REF!,1)-1),"")</f>
      </c>
      <c r="S475" s="3" t="s">
        <v>7</v>
      </c>
      <c r="T475" s="3" t="s">
        <v>7</v>
      </c>
      <c r="U475" s="2">
        <v>0</v>
      </c>
      <c r="V475" s="2">
        <v>0</v>
      </c>
      <c r="W475" s="2">
        <v>49000</v>
      </c>
      <c r="X475" s="3" t="s">
        <v>202</v>
      </c>
      <c r="Y475" s="2"/>
      <c r="Z475" s="3"/>
      <c r="AA475" s="3"/>
      <c r="AB475" s="7" t="s">
        <v>1671</v>
      </c>
      <c r="AC475" s="3" t="s">
        <v>20</v>
      </c>
      <c r="AD475" s="3" t="s">
        <v>11</v>
      </c>
      <c r="AE475" s="3" t="s">
        <v>135</v>
      </c>
      <c r="AF475" s="3" t="s">
        <v>27</v>
      </c>
      <c r="AG475" s="4"/>
      <c r="AH475" s="3"/>
      <c r="AI475" s="4"/>
      <c r="AJ4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5" s="8">
        <f>IF(#REF!=MAX(#REF!),"New","Old")</f>
      </c>
      <c r="AL475" s="3"/>
      <c r="AM475" s="9">
        <f>IF(OR(#REF!="",#REF!=0),"",IF(#REF!&lt;12000,"&lt;12k",IF(AND(#REF!&gt;=12000,#REF!&lt;24000),"12k to 24k",IF(AND(#REF!&gt;=24000,#REF!&lt;=36000),"24k to 36k",IF(#REF!&gt;36000,"&gt;36k","")))))</f>
      </c>
    </row>
    <row x14ac:dyDescent="0.25" r="476" customHeight="1" ht="18.75">
      <c r="A476" s="1">
        <v>1672578</v>
      </c>
      <c r="B476" s="2">
        <v>11331326</v>
      </c>
      <c r="C476" s="3" t="s">
        <v>0</v>
      </c>
      <c r="D476" s="3" t="s">
        <v>485</v>
      </c>
      <c r="E476" s="2">
        <v>2017</v>
      </c>
      <c r="F476" s="4">
        <v>44003</v>
      </c>
      <c r="G476" s="3" t="s">
        <v>108</v>
      </c>
      <c r="H476" s="4">
        <v>44010</v>
      </c>
      <c r="I476" s="4">
        <f>_xlfn.XLOOKUP(#REF!,[1]!Backup_F8_Previous_Wave[ODINO],[1]!Backup_F8_Previous_Wave[Production Date],"")</f>
      </c>
      <c r="J476" s="10">
        <f>_xlfn.XLOOKUP(#REF!,[1]!Backup_F8_Previous_Wave[ODINO],[1]!Backup_F8_Previous_Wave[Wave Date],"")</f>
      </c>
      <c r="K476" s="6">
        <f>_xlfn.XLOOKUP(#REF!,[1]!Backup_F8_Previous_Wave[ODINO],[1]!Backup_F8_Previous_Wave[Full VIN],"")</f>
      </c>
      <c r="L476" s="3" t="s">
        <v>1672</v>
      </c>
      <c r="M476" s="3" t="s">
        <v>4</v>
      </c>
      <c r="N476" s="3" t="s">
        <v>1673</v>
      </c>
      <c r="O476" s="3" t="s">
        <v>31</v>
      </c>
      <c r="P476" s="6">
        <f>_xlfn.XLOOKUP(#REF!,[1]!Table2[BINNING],[1]!Table2[VFG],"")</f>
      </c>
      <c r="Q476" s="6">
        <f>IF(ISNUMBER(FIND("|",#REF!,1)),LEFT(#REF!,FIND("|",#REF!,1)-2),#REF!)</f>
      </c>
      <c r="R476" s="6">
        <f>IF(ISNUMBER(FIND("|",#REF!,1)),RIGHT(#REF!,LEN(#REF!)-FIND("|",#REF!,1)-1),"")</f>
      </c>
      <c r="S476" s="3" t="s">
        <v>7</v>
      </c>
      <c r="T476" s="3" t="s">
        <v>7</v>
      </c>
      <c r="U476" s="2">
        <v>0</v>
      </c>
      <c r="V476" s="2">
        <v>0</v>
      </c>
      <c r="W476" s="2">
        <v>42000</v>
      </c>
      <c r="X476" s="3" t="s">
        <v>18</v>
      </c>
      <c r="Y476" s="2">
        <v>75</v>
      </c>
      <c r="Z476" s="3"/>
      <c r="AA476" s="3"/>
      <c r="AB476" s="7" t="s">
        <v>1674</v>
      </c>
      <c r="AC476" s="3" t="s">
        <v>489</v>
      </c>
      <c r="AD476" s="3" t="s">
        <v>490</v>
      </c>
      <c r="AE476" s="3" t="s">
        <v>491</v>
      </c>
      <c r="AF476" s="3" t="s">
        <v>211</v>
      </c>
      <c r="AG476" s="4"/>
      <c r="AH476" s="3"/>
      <c r="AI476" s="4"/>
      <c r="AJ4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6" s="8">
        <f>IF(#REF!=MAX(#REF!),"New","Old")</f>
      </c>
      <c r="AL476" s="3"/>
      <c r="AM476" s="9">
        <f>IF(OR(#REF!="",#REF!=0),"",IF(#REF!&lt;12000,"&lt;12k",IF(AND(#REF!&gt;=12000,#REF!&lt;24000),"12k to 24k",IF(AND(#REF!&gt;=24000,#REF!&lt;=36000),"24k to 36k",IF(#REF!&gt;36000,"&gt;36k","")))))</f>
      </c>
    </row>
    <row x14ac:dyDescent="0.25" r="477" customHeight="1" ht="18.75">
      <c r="A477" s="1">
        <v>1672609</v>
      </c>
      <c r="B477" s="2">
        <v>11331350</v>
      </c>
      <c r="C477" s="3" t="s">
        <v>0</v>
      </c>
      <c r="D477" s="3" t="s">
        <v>28</v>
      </c>
      <c r="E477" s="2">
        <v>2019</v>
      </c>
      <c r="F477" s="4">
        <v>44009</v>
      </c>
      <c r="G477" s="3" t="s">
        <v>108</v>
      </c>
      <c r="H477" s="4">
        <v>44010</v>
      </c>
      <c r="I477" s="4"/>
      <c r="J477" s="10">
        <f>_xlfn.XLOOKUP(#REF!,[1]!Backup_F8_Previous_Wave[ODINO],[1]!Backup_F8_Previous_Wave[Wave Date],"")</f>
      </c>
      <c r="K477" s="3"/>
      <c r="L477" s="3" t="s">
        <v>1675</v>
      </c>
      <c r="M477" s="3" t="s">
        <v>4</v>
      </c>
      <c r="N477" s="3" t="s">
        <v>1676</v>
      </c>
      <c r="O477" s="3" t="s">
        <v>99</v>
      </c>
      <c r="P477" s="6">
        <f>_xlfn.XLOOKUP(#REF!,[1]!Table2[BINNING],[1]!Table2[VFG],"")</f>
      </c>
      <c r="Q477" s="6">
        <f>IF(ISNUMBER(FIND("|",#REF!,1)),LEFT(#REF!,FIND("|",#REF!,1)-2),#REF!)</f>
      </c>
      <c r="R477" s="6">
        <f>IF(ISNUMBER(FIND("|",#REF!,1)),RIGHT(#REF!,LEN(#REF!)-FIND("|",#REF!,1)-1),"")</f>
      </c>
      <c r="S477" s="3" t="s">
        <v>7</v>
      </c>
      <c r="T477" s="3" t="s">
        <v>7</v>
      </c>
      <c r="U477" s="2">
        <v>0</v>
      </c>
      <c r="V477" s="2">
        <v>0</v>
      </c>
      <c r="W477" s="2">
        <v>3100</v>
      </c>
      <c r="X477" s="3" t="s">
        <v>305</v>
      </c>
      <c r="Y477" s="2">
        <v>0</v>
      </c>
      <c r="Z477" s="3"/>
      <c r="AA477" s="3"/>
      <c r="AB477" s="7" t="s">
        <v>1677</v>
      </c>
      <c r="AC477" s="3" t="s">
        <v>44</v>
      </c>
      <c r="AD477" s="3" t="s">
        <v>44</v>
      </c>
      <c r="AE477" s="3" t="s">
        <v>44</v>
      </c>
      <c r="AF477" s="3" t="s">
        <v>102</v>
      </c>
      <c r="AG477" s="4"/>
      <c r="AH477" s="3"/>
      <c r="AI477" s="4"/>
      <c r="AJ4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7" s="8">
        <f>IF(#REF!=MAX(#REF!),"New","Old")</f>
      </c>
      <c r="AL477" s="3"/>
      <c r="AM477" s="9">
        <f>IF(OR(#REF!="",#REF!=0),"",IF(#REF!&lt;12000,"&lt;12k",IF(AND(#REF!&gt;=12000,#REF!&lt;24000),"12k to 24k",IF(AND(#REF!&gt;=24000,#REF!&lt;=36000),"24k to 36k",IF(#REF!&gt;36000,"&gt;36k","")))))</f>
      </c>
    </row>
    <row x14ac:dyDescent="0.25" r="478" customHeight="1" ht="18.75">
      <c r="A478" s="1">
        <v>1672869</v>
      </c>
      <c r="B478" s="2">
        <v>11331539</v>
      </c>
      <c r="C478" s="3" t="s">
        <v>0</v>
      </c>
      <c r="D478" s="3" t="s">
        <v>1</v>
      </c>
      <c r="E478" s="2">
        <v>2020</v>
      </c>
      <c r="F478" s="4">
        <v>44011</v>
      </c>
      <c r="G478" s="3" t="s">
        <v>108</v>
      </c>
      <c r="H478" s="4">
        <v>44011</v>
      </c>
      <c r="I478" s="4">
        <f>_xlfn.XLOOKUP(#REF!,[1]!Backup_F8_Previous_Wave[ODINO],[1]!Backup_F8_Previous_Wave[Production Date],"")</f>
      </c>
      <c r="J478" s="10">
        <f>_xlfn.XLOOKUP(#REF!,[1]!Backup_F8_Previous_Wave[ODINO],[1]!Backup_F8_Previous_Wave[Wave Date],"")</f>
      </c>
      <c r="K478" s="6">
        <f>_xlfn.XLOOKUP(#REF!,[1]!Backup_F8_Previous_Wave[ODINO],[1]!Backup_F8_Previous_Wave[Full VIN],"")</f>
      </c>
      <c r="L478" s="3" t="s">
        <v>1678</v>
      </c>
      <c r="M478" s="3" t="s">
        <v>4</v>
      </c>
      <c r="N478" s="3" t="s">
        <v>1679</v>
      </c>
      <c r="O478" s="3" t="s">
        <v>124</v>
      </c>
      <c r="P478" s="6">
        <f>_xlfn.XLOOKUP(#REF!,[1]!Table2[BINNING],[1]!Table2[VFG],"")</f>
      </c>
      <c r="Q478" s="6">
        <f>IF(ISNUMBER(FIND("|",#REF!,1)),LEFT(#REF!,FIND("|",#REF!,1)-2),#REF!)</f>
      </c>
      <c r="R478" s="6">
        <f>IF(ISNUMBER(FIND("|",#REF!,1)),RIGHT(#REF!,LEN(#REF!)-FIND("|",#REF!,1)-1),"")</f>
      </c>
      <c r="S478" s="3" t="s">
        <v>7</v>
      </c>
      <c r="T478" s="3" t="s">
        <v>7</v>
      </c>
      <c r="U478" s="2">
        <v>0</v>
      </c>
      <c r="V478" s="2">
        <v>0</v>
      </c>
      <c r="W478" s="2">
        <v>6000</v>
      </c>
      <c r="X478" s="3" t="s">
        <v>253</v>
      </c>
      <c r="Y478" s="2">
        <v>65</v>
      </c>
      <c r="Z478" s="3"/>
      <c r="AA478" s="3"/>
      <c r="AB478" s="7" t="s">
        <v>1680</v>
      </c>
      <c r="AC478" s="3" t="s">
        <v>20</v>
      </c>
      <c r="AD478" s="3" t="s">
        <v>11</v>
      </c>
      <c r="AE478" s="3" t="s">
        <v>21</v>
      </c>
      <c r="AF478" s="3" t="s">
        <v>13</v>
      </c>
      <c r="AG478" s="4"/>
      <c r="AH478" s="3"/>
      <c r="AI478" s="4"/>
      <c r="AJ4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8" s="8">
        <f>IF(#REF!=MAX(#REF!),"New","Old")</f>
      </c>
      <c r="AL478" s="3"/>
      <c r="AM478" s="9">
        <f>IF(OR(#REF!="",#REF!=0),"",IF(#REF!&lt;12000,"&lt;12k",IF(AND(#REF!&gt;=12000,#REF!&lt;24000),"12k to 24k",IF(AND(#REF!&gt;=24000,#REF!&lt;=36000),"24k to 36k",IF(#REF!&gt;36000,"&gt;36k","")))))</f>
      </c>
    </row>
    <row x14ac:dyDescent="0.25" r="479" customHeight="1" ht="18.75">
      <c r="A479" s="1">
        <v>1673029</v>
      </c>
      <c r="B479" s="2">
        <v>11331649</v>
      </c>
      <c r="C479" s="3" t="s">
        <v>0</v>
      </c>
      <c r="D479" s="3" t="s">
        <v>1</v>
      </c>
      <c r="E479" s="2">
        <v>2020</v>
      </c>
      <c r="F479" s="4">
        <v>44011</v>
      </c>
      <c r="G479" s="3" t="s">
        <v>108</v>
      </c>
      <c r="H479" s="4">
        <v>44012</v>
      </c>
      <c r="I479" s="4">
        <f>_xlfn.XLOOKUP(#REF!,[1]!Backup_F8_Previous_Wave[ODINO],[1]!Backup_F8_Previous_Wave[Production Date],"")</f>
      </c>
      <c r="J479" s="10">
        <f>_xlfn.XLOOKUP(#REF!,[1]!Backup_F8_Previous_Wave[ODINO],[1]!Backup_F8_Previous_Wave[Wave Date],"")</f>
      </c>
      <c r="K479" s="6">
        <f>_xlfn.XLOOKUP(#REF!,[1]!Backup_F8_Previous_Wave[ODINO],[1]!Backup_F8_Previous_Wave[Full VIN],"")</f>
      </c>
      <c r="L479" s="3" t="s">
        <v>1678</v>
      </c>
      <c r="M479" s="3" t="s">
        <v>4</v>
      </c>
      <c r="N479" s="3" t="s">
        <v>1681</v>
      </c>
      <c r="O479" s="3" t="s">
        <v>124</v>
      </c>
      <c r="P479" s="6">
        <f>_xlfn.XLOOKUP(#REF!,[1]!Table2[BINNING],[1]!Table2[VFG],"")</f>
      </c>
      <c r="Q479" s="6">
        <f>IF(ISNUMBER(FIND("|",#REF!,1)),LEFT(#REF!,FIND("|",#REF!,1)-2),#REF!)</f>
      </c>
      <c r="R479" s="6">
        <f>IF(ISNUMBER(FIND("|",#REF!,1)),RIGHT(#REF!,LEN(#REF!)-FIND("|",#REF!,1)-1),"")</f>
      </c>
      <c r="S479" s="3" t="s">
        <v>7</v>
      </c>
      <c r="T479" s="3" t="s">
        <v>7</v>
      </c>
      <c r="U479" s="2">
        <v>0</v>
      </c>
      <c r="V479" s="2">
        <v>0</v>
      </c>
      <c r="W479" s="2">
        <v>6000</v>
      </c>
      <c r="X479" s="3" t="s">
        <v>253</v>
      </c>
      <c r="Y479" s="2">
        <v>55</v>
      </c>
      <c r="Z479" s="3"/>
      <c r="AA479" s="3"/>
      <c r="AB479" s="7" t="s">
        <v>1682</v>
      </c>
      <c r="AC479" s="3" t="s">
        <v>20</v>
      </c>
      <c r="AD479" s="3" t="s">
        <v>11</v>
      </c>
      <c r="AE479" s="3" t="s">
        <v>21</v>
      </c>
      <c r="AF479" s="3" t="s">
        <v>13</v>
      </c>
      <c r="AG479" s="4"/>
      <c r="AH479" s="3"/>
      <c r="AI479" s="4"/>
      <c r="AJ4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79" s="8">
        <f>IF(#REF!=MAX(#REF!),"New","Old")</f>
      </c>
      <c r="AL479" s="3"/>
      <c r="AM479" s="9">
        <f>IF(OR(#REF!="",#REF!=0),"",IF(#REF!&lt;12000,"&lt;12k",IF(AND(#REF!&gt;=12000,#REF!&lt;24000),"12k to 24k",IF(AND(#REF!&gt;=24000,#REF!&lt;=36000),"24k to 36k",IF(#REF!&gt;36000,"&gt;36k","")))))</f>
      </c>
    </row>
    <row x14ac:dyDescent="0.25" r="480" customHeight="1" ht="18.75">
      <c r="A480" s="1">
        <v>1673332</v>
      </c>
      <c r="B480" s="2">
        <v>11331858</v>
      </c>
      <c r="C480" s="3" t="s">
        <v>548</v>
      </c>
      <c r="D480" s="3" t="s">
        <v>1683</v>
      </c>
      <c r="E480" s="2">
        <v>2010</v>
      </c>
      <c r="F480" s="4">
        <v>43999</v>
      </c>
      <c r="G480" s="3" t="s">
        <v>108</v>
      </c>
      <c r="H480" s="4">
        <v>44012</v>
      </c>
      <c r="I480" s="4">
        <f>_xlfn.XLOOKUP(#REF!,[1]!Backup_F8_Previous_Wave[ODINO],[1]!Backup_F8_Previous_Wave[Production Date],"")</f>
      </c>
      <c r="J480" s="10">
        <f>_xlfn.XLOOKUP(#REF!,[1]!Backup_F8_Previous_Wave[ODINO],[1]!Backup_F8_Previous_Wave[Wave Date],"")</f>
      </c>
      <c r="K480" s="6">
        <f>_xlfn.XLOOKUP(#REF!,[1]!Backup_F8_Previous_Wave[ODINO],[1]!Backup_F8_Previous_Wave[Full VIN],"")</f>
      </c>
      <c r="L480" s="3" t="s">
        <v>1684</v>
      </c>
      <c r="M480" s="3" t="s">
        <v>4</v>
      </c>
      <c r="N480" s="3" t="s">
        <v>1685</v>
      </c>
      <c r="O480" s="3" t="s">
        <v>1191</v>
      </c>
      <c r="P480" s="6">
        <f>_xlfn.XLOOKUP(#REF!,[1]!Table2[BINNING],[1]!Table2[VFG],"")</f>
      </c>
      <c r="Q480" s="6">
        <f>IF(ISNUMBER(FIND("|",#REF!,1)),LEFT(#REF!,FIND("|",#REF!,1)-2),#REF!)</f>
      </c>
      <c r="R480" s="6">
        <f>IF(ISNUMBER(FIND("|",#REF!,1)),RIGHT(#REF!,LEN(#REF!)-FIND("|",#REF!,1)-1),"")</f>
      </c>
      <c r="S480" s="3" t="s">
        <v>7</v>
      </c>
      <c r="T480" s="3" t="s">
        <v>7</v>
      </c>
      <c r="U480" s="2">
        <v>0</v>
      </c>
      <c r="V480" s="2">
        <v>0</v>
      </c>
      <c r="W480" s="2">
        <v>115500</v>
      </c>
      <c r="X480" s="3" t="s">
        <v>112</v>
      </c>
      <c r="Y480" s="2">
        <v>0</v>
      </c>
      <c r="Z480" s="3"/>
      <c r="AA480" s="3"/>
      <c r="AB480" s="7" t="s">
        <v>1686</v>
      </c>
      <c r="AC480" s="3" t="s">
        <v>83</v>
      </c>
      <c r="AD480" s="3" t="s">
        <v>1687</v>
      </c>
      <c r="AE480" s="3" t="s">
        <v>1688</v>
      </c>
      <c r="AF480" s="3" t="s">
        <v>68</v>
      </c>
      <c r="AG480" s="4"/>
      <c r="AH480" s="3"/>
      <c r="AI480" s="4"/>
      <c r="AJ4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0" s="8">
        <f>IF(#REF!=MAX(#REF!),"New","Old")</f>
      </c>
      <c r="AL480" s="3"/>
      <c r="AM480" s="9">
        <f>IF(OR(#REF!="",#REF!=0),"",IF(#REF!&lt;12000,"&lt;12k",IF(AND(#REF!&gt;=12000,#REF!&lt;24000),"12k to 24k",IF(AND(#REF!&gt;=24000,#REF!&lt;=36000),"24k to 36k",IF(#REF!&gt;36000,"&gt;36k","")))))</f>
      </c>
    </row>
    <row x14ac:dyDescent="0.25" r="481" customHeight="1" ht="18.75">
      <c r="A481" s="1">
        <v>1673498</v>
      </c>
      <c r="B481" s="2">
        <v>11331977</v>
      </c>
      <c r="C481" s="3" t="s">
        <v>0</v>
      </c>
      <c r="D481" s="3" t="s">
        <v>59</v>
      </c>
      <c r="E481" s="2">
        <v>2013</v>
      </c>
      <c r="F481" s="4">
        <v>44008</v>
      </c>
      <c r="G481" s="3" t="s">
        <v>108</v>
      </c>
      <c r="H481" s="4">
        <v>44013</v>
      </c>
      <c r="I481" s="4">
        <f>_xlfn.XLOOKUP(#REF!,[1]!Backup_F8_Previous_Wave[ODINO],[1]!Backup_F8_Previous_Wave[Production Date],"")</f>
      </c>
      <c r="J481" s="10">
        <f>_xlfn.XLOOKUP(#REF!,[1]!Backup_F8_Previous_Wave[ODINO],[1]!Backup_F8_Previous_Wave[Wave Date],"")</f>
      </c>
      <c r="K481" s="6">
        <f>_xlfn.XLOOKUP(#REF!,[1]!Backup_F8_Previous_Wave[ODINO],[1]!Backup_F8_Previous_Wave[Full VIN],"")</f>
      </c>
      <c r="L481" s="3" t="s">
        <v>1689</v>
      </c>
      <c r="M481" s="3" t="s">
        <v>4</v>
      </c>
      <c r="N481" s="3" t="s">
        <v>1690</v>
      </c>
      <c r="O481" s="3" t="s">
        <v>1004</v>
      </c>
      <c r="P481" s="6">
        <f>_xlfn.XLOOKUP(#REF!,[1]!Table2[BINNING],[1]!Table2[VFG],"")</f>
      </c>
      <c r="Q481" s="6">
        <f>IF(ISNUMBER(FIND("|",#REF!,1)),LEFT(#REF!,FIND("|",#REF!,1)-2),#REF!)</f>
      </c>
      <c r="R481" s="6">
        <f>IF(ISNUMBER(FIND("|",#REF!,1)),RIGHT(#REF!,LEN(#REF!)-FIND("|",#REF!,1)-1),"")</f>
      </c>
      <c r="S481" s="3" t="s">
        <v>7</v>
      </c>
      <c r="T481" s="3" t="s">
        <v>7</v>
      </c>
      <c r="U481" s="2">
        <v>0</v>
      </c>
      <c r="V481" s="2">
        <v>0</v>
      </c>
      <c r="W481" s="2"/>
      <c r="X481" s="3" t="s">
        <v>72</v>
      </c>
      <c r="Y481" s="2">
        <v>45</v>
      </c>
      <c r="Z481" s="3"/>
      <c r="AA481" s="3"/>
      <c r="AB481" s="7" t="s">
        <v>1691</v>
      </c>
      <c r="AC481" s="3" t="s">
        <v>65</v>
      </c>
      <c r="AD481" s="3" t="s">
        <v>84</v>
      </c>
      <c r="AE481" s="3" t="s">
        <v>319</v>
      </c>
      <c r="AF481" s="3" t="s">
        <v>68</v>
      </c>
      <c r="AG481" s="4"/>
      <c r="AH481" s="3"/>
      <c r="AI481" s="4"/>
      <c r="AJ4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1" s="8">
        <f>IF(#REF!=MAX(#REF!),"New","Old")</f>
      </c>
      <c r="AL481" s="3"/>
      <c r="AM481" s="9">
        <f>IF(OR(#REF!="",#REF!=0),"",IF(#REF!&lt;12000,"&lt;12k",IF(AND(#REF!&gt;=12000,#REF!&lt;24000),"12k to 24k",IF(AND(#REF!&gt;=24000,#REF!&lt;=36000),"24k to 36k",IF(#REF!&gt;36000,"&gt;36k","")))))</f>
      </c>
    </row>
    <row x14ac:dyDescent="0.25" r="482" customHeight="1" ht="18.75">
      <c r="A482" s="1">
        <v>1673560</v>
      </c>
      <c r="B482" s="2">
        <v>11337066</v>
      </c>
      <c r="C482" s="3" t="s">
        <v>0</v>
      </c>
      <c r="D482" s="3" t="s">
        <v>96</v>
      </c>
      <c r="E482" s="2">
        <v>2016</v>
      </c>
      <c r="F482" s="4">
        <v>44012</v>
      </c>
      <c r="G482" s="3" t="s">
        <v>108</v>
      </c>
      <c r="H482" s="4">
        <v>44013</v>
      </c>
      <c r="I482" s="4">
        <f>_xlfn.XLOOKUP(#REF!,[1]!Backup_F8_Previous_Wave[ODINO],[1]!Backup_F8_Previous_Wave[Production Date],"")</f>
      </c>
      <c r="J482" s="10">
        <f>_xlfn.XLOOKUP(#REF!,[1]!Backup_F8_Previous_Wave[ODINO],[1]!Backup_F8_Previous_Wave[Wave Date],"")</f>
      </c>
      <c r="K482" s="6">
        <f>_xlfn.XLOOKUP(#REF!,[1]!Backup_F8_Previous_Wave[ODINO],[1]!Backup_F8_Previous_Wave[Full VIN],"")</f>
      </c>
      <c r="L482" s="3" t="s">
        <v>1692</v>
      </c>
      <c r="M482" s="3" t="s">
        <v>4</v>
      </c>
      <c r="N482" s="3" t="s">
        <v>1693</v>
      </c>
      <c r="O482" s="3" t="s">
        <v>390</v>
      </c>
      <c r="P482" s="6">
        <f>_xlfn.XLOOKUP(#REF!,[1]!Table2[BINNING],[1]!Table2[VFG],"")</f>
      </c>
      <c r="Q482" s="6">
        <f>IF(ISNUMBER(FIND("|",#REF!,1)),LEFT(#REF!,FIND("|",#REF!,1)-2),#REF!)</f>
      </c>
      <c r="R482" s="6">
        <f>IF(ISNUMBER(FIND("|",#REF!,1)),RIGHT(#REF!,LEN(#REF!)-FIND("|",#REF!,1)-1),"")</f>
      </c>
      <c r="S482" s="3" t="s">
        <v>7</v>
      </c>
      <c r="T482" s="3" t="s">
        <v>7</v>
      </c>
      <c r="U482" s="2">
        <v>0</v>
      </c>
      <c r="V482" s="2">
        <v>0</v>
      </c>
      <c r="W482" s="2">
        <v>42000</v>
      </c>
      <c r="X482" s="3" t="s">
        <v>32</v>
      </c>
      <c r="Y482" s="2">
        <v>30</v>
      </c>
      <c r="Z482" s="3"/>
      <c r="AA482" s="3"/>
      <c r="AB482" s="7" t="s">
        <v>1694</v>
      </c>
      <c r="AC482" s="3" t="s">
        <v>542</v>
      </c>
      <c r="AD482" s="3" t="s">
        <v>543</v>
      </c>
      <c r="AE482" s="3" t="s">
        <v>544</v>
      </c>
      <c r="AF482" s="3" t="s">
        <v>102</v>
      </c>
      <c r="AG482" s="4"/>
      <c r="AH482" s="3"/>
      <c r="AI482" s="4"/>
      <c r="AJ4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2" s="8">
        <f>IF(#REF!=MAX(#REF!),"New","Old")</f>
      </c>
      <c r="AL482" s="3"/>
      <c r="AM482" s="9">
        <f>IF(OR(#REF!="",#REF!=0),"",IF(#REF!&lt;12000,"&lt;12k",IF(AND(#REF!&gt;=12000,#REF!&lt;24000),"12k to 24k",IF(AND(#REF!&gt;=24000,#REF!&lt;=36000),"24k to 36k",IF(#REF!&gt;36000,"&gt;36k","")))))</f>
      </c>
    </row>
    <row x14ac:dyDescent="0.25" r="483" customHeight="1" ht="18.75">
      <c r="A483" s="1">
        <v>1673568</v>
      </c>
      <c r="B483" s="2">
        <v>11337069</v>
      </c>
      <c r="C483" s="3" t="s">
        <v>173</v>
      </c>
      <c r="D483" s="3" t="s">
        <v>510</v>
      </c>
      <c r="E483" s="2">
        <v>2019</v>
      </c>
      <c r="F483" s="4">
        <v>44013</v>
      </c>
      <c r="G483" s="3" t="s">
        <v>39</v>
      </c>
      <c r="H483" s="4">
        <v>44013</v>
      </c>
      <c r="I483" s="4">
        <f>_xlfn.XLOOKUP(#REF!,[1]!Backup_F8_Previous_Wave[ODINO],[1]!Backup_F8_Previous_Wave[Production Date],"")</f>
      </c>
      <c r="J483" s="10">
        <f>_xlfn.XLOOKUP(#REF!,[1]!Backup_F8_Previous_Wave[ODINO],[1]!Backup_F8_Previous_Wave[Wave Date],"")</f>
      </c>
      <c r="K483" s="6">
        <f>_xlfn.XLOOKUP(#REF!,[1]!Backup_F8_Previous_Wave[ODINO],[1]!Backup_F8_Previous_Wave[Full VIN],"")</f>
      </c>
      <c r="L483" s="3" t="s">
        <v>1695</v>
      </c>
      <c r="M483" s="3" t="s">
        <v>4</v>
      </c>
      <c r="N483" s="3" t="s">
        <v>1696</v>
      </c>
      <c r="O483" s="3" t="s">
        <v>105</v>
      </c>
      <c r="P483" s="6">
        <f>_xlfn.XLOOKUP(#REF!,[1]!Table2[BINNING],[1]!Table2[VFG],"")</f>
      </c>
      <c r="Q483" s="6">
        <f>IF(ISNUMBER(FIND("|",#REF!,1)),LEFT(#REF!,FIND("|",#REF!,1)-2),#REF!)</f>
      </c>
      <c r="R483" s="6">
        <f>IF(ISNUMBER(FIND("|",#REF!,1)),RIGHT(#REF!,LEN(#REF!)-FIND("|",#REF!,1)-1),"")</f>
      </c>
      <c r="S483" s="3" t="s">
        <v>7</v>
      </c>
      <c r="T483" s="3" t="s">
        <v>7</v>
      </c>
      <c r="U483" s="2">
        <v>0</v>
      </c>
      <c r="V483" s="2">
        <v>0</v>
      </c>
      <c r="W483" s="2">
        <v>1350</v>
      </c>
      <c r="X483" s="3" t="s">
        <v>125</v>
      </c>
      <c r="Y483" s="2">
        <v>60</v>
      </c>
      <c r="Z483" s="3"/>
      <c r="AA483" s="3"/>
      <c r="AB483" s="7" t="s">
        <v>1697</v>
      </c>
      <c r="AC483" s="3" t="s">
        <v>1555</v>
      </c>
      <c r="AD483" s="3" t="s">
        <v>514</v>
      </c>
      <c r="AE483" s="3" t="s">
        <v>515</v>
      </c>
      <c r="AF483" s="3" t="s">
        <v>45</v>
      </c>
      <c r="AG483" s="4"/>
      <c r="AH483" s="3"/>
      <c r="AI483" s="4"/>
      <c r="AJ4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3" s="8">
        <f>IF(#REF!=MAX(#REF!),"New","Old")</f>
      </c>
      <c r="AL483" s="3"/>
      <c r="AM483" s="9">
        <f>IF(OR(#REF!="",#REF!=0),"",IF(#REF!&lt;12000,"&lt;12k",IF(AND(#REF!&gt;=12000,#REF!&lt;24000),"12k to 24k",IF(AND(#REF!&gt;=24000,#REF!&lt;=36000),"24k to 36k",IF(#REF!&gt;36000,"&gt;36k","")))))</f>
      </c>
    </row>
    <row x14ac:dyDescent="0.25" r="484" customHeight="1" ht="18.75">
      <c r="A484" s="1">
        <v>1673639</v>
      </c>
      <c r="B484" s="2">
        <v>11337116</v>
      </c>
      <c r="C484" s="3" t="s">
        <v>0</v>
      </c>
      <c r="D484" s="3" t="s">
        <v>485</v>
      </c>
      <c r="E484" s="2">
        <v>2016</v>
      </c>
      <c r="F484" s="4">
        <v>44006</v>
      </c>
      <c r="G484" s="3" t="s">
        <v>108</v>
      </c>
      <c r="H484" s="4">
        <v>44014</v>
      </c>
      <c r="I484" s="4"/>
      <c r="J484" s="10">
        <f>_xlfn.XLOOKUP(#REF!,[1]!Backup_F8_Previous_Wave[ODINO],[1]!Backup_F8_Previous_Wave[Wave Date],"")</f>
      </c>
      <c r="K484" s="3"/>
      <c r="L484" s="3" t="s">
        <v>1698</v>
      </c>
      <c r="M484" s="3" t="s">
        <v>4</v>
      </c>
      <c r="N484" s="3" t="s">
        <v>1699</v>
      </c>
      <c r="O484" s="3" t="s">
        <v>31</v>
      </c>
      <c r="P484" s="6">
        <f>_xlfn.XLOOKUP(#REF!,[1]!Table2[BINNING],[1]!Table2[VFG],"")</f>
      </c>
      <c r="Q484" s="6">
        <f>IF(ISNUMBER(FIND("|",#REF!,1)),LEFT(#REF!,FIND("|",#REF!,1)-2),#REF!)</f>
      </c>
      <c r="R484" s="6">
        <f>IF(ISNUMBER(FIND("|",#REF!,1)),RIGHT(#REF!,LEN(#REF!)-FIND("|",#REF!,1)-1),"")</f>
      </c>
      <c r="S484" s="3" t="s">
        <v>7</v>
      </c>
      <c r="T484" s="3" t="s">
        <v>7</v>
      </c>
      <c r="U484" s="2">
        <v>0</v>
      </c>
      <c r="V484" s="2">
        <v>0</v>
      </c>
      <c r="W484" s="2">
        <v>23800</v>
      </c>
      <c r="X484" s="3" t="s">
        <v>100</v>
      </c>
      <c r="Y484" s="2">
        <v>20</v>
      </c>
      <c r="Z484" s="3"/>
      <c r="AA484" s="3"/>
      <c r="AB484" s="7" t="s">
        <v>1700</v>
      </c>
      <c r="AC484" s="3" t="s">
        <v>44</v>
      </c>
      <c r="AD484" s="3" t="s">
        <v>44</v>
      </c>
      <c r="AE484" s="3" t="s">
        <v>44</v>
      </c>
      <c r="AF484" s="3" t="s">
        <v>211</v>
      </c>
      <c r="AG484" s="4"/>
      <c r="AH484" s="3"/>
      <c r="AI484" s="4"/>
      <c r="AJ4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4" s="8">
        <f>IF(#REF!=MAX(#REF!),"New","Old")</f>
      </c>
      <c r="AL484" s="3"/>
      <c r="AM484" s="9">
        <f>IF(OR(#REF!="",#REF!=0),"",IF(#REF!&lt;12000,"&lt;12k",IF(AND(#REF!&gt;=12000,#REF!&lt;24000),"12k to 24k",IF(AND(#REF!&gt;=24000,#REF!&lt;=36000),"24k to 36k",IF(#REF!&gt;36000,"&gt;36k","")))))</f>
      </c>
    </row>
    <row x14ac:dyDescent="0.25" r="485" customHeight="1" ht="18.75">
      <c r="A485" s="1">
        <v>1673726</v>
      </c>
      <c r="B485" s="2">
        <v>11337170</v>
      </c>
      <c r="C485" s="3" t="s">
        <v>0</v>
      </c>
      <c r="D485" s="3" t="s">
        <v>1</v>
      </c>
      <c r="E485" s="2">
        <v>2018</v>
      </c>
      <c r="F485" s="4">
        <v>43850</v>
      </c>
      <c r="G485" s="3" t="s">
        <v>2</v>
      </c>
      <c r="H485" s="4">
        <v>44014</v>
      </c>
      <c r="I485" s="4">
        <f>_xlfn.XLOOKUP(#REF!,[1]!Backup_F8_Previous_Wave[ODINO],[1]!Backup_F8_Previous_Wave[Production Date],"")</f>
      </c>
      <c r="J485" s="10">
        <f>_xlfn.XLOOKUP(#REF!,[1]!Backup_F8_Previous_Wave[ODINO],[1]!Backup_F8_Previous_Wave[Wave Date],"")</f>
      </c>
      <c r="K485" s="6">
        <f>_xlfn.XLOOKUP(#REF!,[1]!Backup_F8_Previous_Wave[ODINO],[1]!Backup_F8_Previous_Wave[Full VIN],"")</f>
      </c>
      <c r="L485" s="3" t="s">
        <v>675</v>
      </c>
      <c r="M485" s="3" t="s">
        <v>4</v>
      </c>
      <c r="N485" s="3" t="s">
        <v>1701</v>
      </c>
      <c r="O485" s="3" t="s">
        <v>62</v>
      </c>
      <c r="P485" s="6">
        <f>_xlfn.XLOOKUP(#REF!,[1]!Table2[BINNING],[1]!Table2[VFG],"")</f>
      </c>
      <c r="Q485" s="6">
        <f>IF(ISNUMBER(FIND("|",#REF!,1)),LEFT(#REF!,FIND("|",#REF!,1)-2),#REF!)</f>
      </c>
      <c r="R485" s="6">
        <f>IF(ISNUMBER(FIND("|",#REF!,1)),RIGHT(#REF!,LEN(#REF!)-FIND("|",#REF!,1)-1),"")</f>
      </c>
      <c r="S485" s="3" t="s">
        <v>7</v>
      </c>
      <c r="T485" s="3" t="s">
        <v>7</v>
      </c>
      <c r="U485" s="2">
        <v>0</v>
      </c>
      <c r="V485" s="2">
        <v>0</v>
      </c>
      <c r="W485" s="2">
        <v>28000</v>
      </c>
      <c r="X485" s="3" t="s">
        <v>238</v>
      </c>
      <c r="Y485" s="2">
        <v>0</v>
      </c>
      <c r="Z485" s="3"/>
      <c r="AA485" s="3"/>
      <c r="AB485" s="7" t="s">
        <v>1702</v>
      </c>
      <c r="AC485" s="3" t="s">
        <v>20</v>
      </c>
      <c r="AD485" s="3" t="s">
        <v>11</v>
      </c>
      <c r="AE485" s="3" t="s">
        <v>21</v>
      </c>
      <c r="AF485" s="3" t="s">
        <v>13</v>
      </c>
      <c r="AG485" s="4"/>
      <c r="AH485" s="3"/>
      <c r="AI485" s="4"/>
      <c r="AJ4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5" s="8">
        <f>IF(#REF!=MAX(#REF!),"New","Old")</f>
      </c>
      <c r="AL485" s="3"/>
      <c r="AM485" s="9">
        <f>IF(OR(#REF!="",#REF!=0),"",IF(#REF!&lt;12000,"&lt;12k",IF(AND(#REF!&gt;=12000,#REF!&lt;24000),"12k to 24k",IF(AND(#REF!&gt;=24000,#REF!&lt;=36000),"24k to 36k",IF(#REF!&gt;36000,"&gt;36k","")))))</f>
      </c>
    </row>
    <row x14ac:dyDescent="0.25" r="486" customHeight="1" ht="18.75">
      <c r="A486" s="1">
        <v>1673813</v>
      </c>
      <c r="B486" s="2">
        <v>11337238</v>
      </c>
      <c r="C486" s="3" t="s">
        <v>0</v>
      </c>
      <c r="D486" s="3" t="s">
        <v>38</v>
      </c>
      <c r="E486" s="2">
        <v>2014</v>
      </c>
      <c r="F486" s="4">
        <v>43983</v>
      </c>
      <c r="G486" s="3" t="s">
        <v>108</v>
      </c>
      <c r="H486" s="4">
        <v>44014</v>
      </c>
      <c r="I486" s="4">
        <f>_xlfn.XLOOKUP(#REF!,[1]!Backup_F8_Previous_Wave[ODINO],[1]!Backup_F8_Previous_Wave[Production Date],"")</f>
      </c>
      <c r="J486" s="10">
        <f>_xlfn.XLOOKUP(#REF!,[1]!Backup_F8_Previous_Wave[ODINO],[1]!Backup_F8_Previous_Wave[Wave Date],"")</f>
      </c>
      <c r="K486" s="6">
        <f>_xlfn.XLOOKUP(#REF!,[1]!Backup_F8_Previous_Wave[ODINO],[1]!Backup_F8_Previous_Wave[Full VIN],"")</f>
      </c>
      <c r="L486" s="3" t="s">
        <v>1703</v>
      </c>
      <c r="M486" s="3" t="s">
        <v>4</v>
      </c>
      <c r="N486" s="3" t="s">
        <v>1704</v>
      </c>
      <c r="O486" s="3" t="s">
        <v>144</v>
      </c>
      <c r="P486" s="6">
        <f>_xlfn.XLOOKUP(#REF!,[1]!Table2[BINNING],[1]!Table2[VFG],"")</f>
      </c>
      <c r="Q486" s="6">
        <f>IF(ISNUMBER(FIND("|",#REF!,1)),LEFT(#REF!,FIND("|",#REF!,1)-2),#REF!)</f>
      </c>
      <c r="R486" s="6">
        <f>IF(ISNUMBER(FIND("|",#REF!,1)),RIGHT(#REF!,LEN(#REF!)-FIND("|",#REF!,1)-1),"")</f>
      </c>
      <c r="S486" s="3" t="s">
        <v>7</v>
      </c>
      <c r="T486" s="3" t="s">
        <v>7</v>
      </c>
      <c r="U486" s="2">
        <v>0</v>
      </c>
      <c r="V486" s="2">
        <v>0</v>
      </c>
      <c r="W486" s="2">
        <v>42001</v>
      </c>
      <c r="X486" s="3" t="s">
        <v>139</v>
      </c>
      <c r="Y486" s="2">
        <v>0</v>
      </c>
      <c r="Z486" s="3"/>
      <c r="AA486" s="3"/>
      <c r="AB486" s="7" t="s">
        <v>1705</v>
      </c>
      <c r="AC486" s="3" t="s">
        <v>146</v>
      </c>
      <c r="AD486" s="3" t="s">
        <v>147</v>
      </c>
      <c r="AE486" s="3" t="s">
        <v>148</v>
      </c>
      <c r="AF486" s="3" t="s">
        <v>45</v>
      </c>
      <c r="AG486" s="4"/>
      <c r="AH486" s="3"/>
      <c r="AI486" s="4"/>
      <c r="AJ4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6" s="8">
        <f>IF(#REF!=MAX(#REF!),"New","Old")</f>
      </c>
      <c r="AL486" s="3"/>
      <c r="AM486" s="9">
        <f>IF(OR(#REF!="",#REF!=0),"",IF(#REF!&lt;12000,"&lt;12k",IF(AND(#REF!&gt;=12000,#REF!&lt;24000),"12k to 24k",IF(AND(#REF!&gt;=24000,#REF!&lt;=36000),"24k to 36k",IF(#REF!&gt;36000,"&gt;36k","")))))</f>
      </c>
    </row>
    <row x14ac:dyDescent="0.25" r="487" customHeight="1" ht="18.75">
      <c r="A487" s="1">
        <v>1673881</v>
      </c>
      <c r="B487" s="2">
        <v>11337286</v>
      </c>
      <c r="C487" s="3" t="s">
        <v>0</v>
      </c>
      <c r="D487" s="3" t="s">
        <v>59</v>
      </c>
      <c r="E487" s="2">
        <v>2016</v>
      </c>
      <c r="F487" s="4">
        <v>44014</v>
      </c>
      <c r="G487" s="3" t="s">
        <v>39</v>
      </c>
      <c r="H487" s="4">
        <v>44015</v>
      </c>
      <c r="I487" s="4">
        <f>_xlfn.XLOOKUP(#REF!,[1]!Backup_F8_Previous_Wave[ODINO],[1]!Backup_F8_Previous_Wave[Production Date],"")</f>
      </c>
      <c r="J487" s="10">
        <f>_xlfn.XLOOKUP(#REF!,[1]!Backup_F8_Previous_Wave[ODINO],[1]!Backup_F8_Previous_Wave[Wave Date],"")</f>
      </c>
      <c r="K487" s="6">
        <f>_xlfn.XLOOKUP(#REF!,[1]!Backup_F8_Previous_Wave[ODINO],[1]!Backup_F8_Previous_Wave[Full VIN],"")</f>
      </c>
      <c r="L487" s="3" t="s">
        <v>1706</v>
      </c>
      <c r="M487" s="3" t="s">
        <v>4</v>
      </c>
      <c r="N487" s="3" t="s">
        <v>1707</v>
      </c>
      <c r="O487" s="3" t="s">
        <v>144</v>
      </c>
      <c r="P487" s="6">
        <f>_xlfn.XLOOKUP(#REF!,[1]!Table2[BINNING],[1]!Table2[VFG],"")</f>
      </c>
      <c r="Q487" s="6">
        <f>IF(ISNUMBER(FIND("|",#REF!,1)),LEFT(#REF!,FIND("|",#REF!,1)-2),#REF!)</f>
      </c>
      <c r="R487" s="6">
        <f>IF(ISNUMBER(FIND("|",#REF!,1)),RIGHT(#REF!,LEN(#REF!)-FIND("|",#REF!,1)-1),"")</f>
      </c>
      <c r="S487" s="3" t="s">
        <v>7</v>
      </c>
      <c r="T487" s="3" t="s">
        <v>7</v>
      </c>
      <c r="U487" s="2">
        <v>0</v>
      </c>
      <c r="V487" s="2">
        <v>0</v>
      </c>
      <c r="W487" s="2">
        <v>61000</v>
      </c>
      <c r="X487" s="3" t="s">
        <v>106</v>
      </c>
      <c r="Y487" s="2">
        <v>65</v>
      </c>
      <c r="Z487" s="3"/>
      <c r="AA487" s="3"/>
      <c r="AB487" s="7" t="s">
        <v>1708</v>
      </c>
      <c r="AC487" s="3" t="s">
        <v>65</v>
      </c>
      <c r="AD487" s="3" t="s">
        <v>66</v>
      </c>
      <c r="AE487" s="3" t="s">
        <v>67</v>
      </c>
      <c r="AF487" s="3" t="s">
        <v>68</v>
      </c>
      <c r="AG487" s="4"/>
      <c r="AH487" s="3"/>
      <c r="AI487" s="4"/>
      <c r="AJ4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7" s="8">
        <f>IF(#REF!=MAX(#REF!),"New","Old")</f>
      </c>
      <c r="AL487" s="3"/>
      <c r="AM487" s="9">
        <f>IF(OR(#REF!="",#REF!=0),"",IF(#REF!&lt;12000,"&lt;12k",IF(AND(#REF!&gt;=12000,#REF!&lt;24000),"12k to 24k",IF(AND(#REF!&gt;=24000,#REF!&lt;=36000),"24k to 36k",IF(#REF!&gt;36000,"&gt;36k","")))))</f>
      </c>
    </row>
    <row x14ac:dyDescent="0.25" r="488" customHeight="1" ht="18.75">
      <c r="A488" s="1">
        <v>1673904</v>
      </c>
      <c r="B488" s="2">
        <v>11337300</v>
      </c>
      <c r="C488" s="3" t="s">
        <v>0</v>
      </c>
      <c r="D488" s="3" t="s">
        <v>59</v>
      </c>
      <c r="E488" s="2">
        <v>2018</v>
      </c>
      <c r="F488" s="4">
        <v>44011</v>
      </c>
      <c r="G488" s="3" t="s">
        <v>108</v>
      </c>
      <c r="H488" s="4">
        <v>44015</v>
      </c>
      <c r="I488" s="4">
        <f>_xlfn.XLOOKUP(#REF!,[1]!Backup_F8_Previous_Wave[ODINO],[1]!Backup_F8_Previous_Wave[Production Date],"")</f>
      </c>
      <c r="J488" s="10">
        <f>_xlfn.XLOOKUP(#REF!,[1]!Backup_F8_Previous_Wave[ODINO],[1]!Backup_F8_Previous_Wave[Wave Date],"")</f>
      </c>
      <c r="K488" s="6">
        <f>_xlfn.XLOOKUP(#REF!,[1]!Backup_F8_Previous_Wave[ODINO],[1]!Backup_F8_Previous_Wave[Full VIN],"")</f>
      </c>
      <c r="L488" s="3" t="s">
        <v>1709</v>
      </c>
      <c r="M488" s="3" t="s">
        <v>4</v>
      </c>
      <c r="N488" s="3" t="s">
        <v>1710</v>
      </c>
      <c r="O488" s="3" t="s">
        <v>62</v>
      </c>
      <c r="P488" s="6">
        <f>_xlfn.XLOOKUP(#REF!,[1]!Table2[BINNING],[1]!Table2[VFG],"")</f>
      </c>
      <c r="Q488" s="6">
        <f>IF(ISNUMBER(FIND("|",#REF!,1)),LEFT(#REF!,FIND("|",#REF!,1)-2),#REF!)</f>
      </c>
      <c r="R488" s="6">
        <f>IF(ISNUMBER(FIND("|",#REF!,1)),RIGHT(#REF!,LEN(#REF!)-FIND("|",#REF!,1)-1),"")</f>
      </c>
      <c r="S488" s="3" t="s">
        <v>7</v>
      </c>
      <c r="T488" s="3" t="s">
        <v>7</v>
      </c>
      <c r="U488" s="2">
        <v>0</v>
      </c>
      <c r="V488" s="2">
        <v>0</v>
      </c>
      <c r="W488" s="2">
        <v>40000</v>
      </c>
      <c r="X488" s="3" t="s">
        <v>18</v>
      </c>
      <c r="Y488" s="2">
        <v>50</v>
      </c>
      <c r="Z488" s="3"/>
      <c r="AA488" s="3"/>
      <c r="AB488" s="7" t="s">
        <v>1711</v>
      </c>
      <c r="AC488" s="3" t="s">
        <v>65</v>
      </c>
      <c r="AD488" s="3" t="s">
        <v>66</v>
      </c>
      <c r="AE488" s="3" t="s">
        <v>67</v>
      </c>
      <c r="AF488" s="3" t="s">
        <v>68</v>
      </c>
      <c r="AG488" s="4"/>
      <c r="AH488" s="3"/>
      <c r="AI488" s="4"/>
      <c r="AJ4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8" s="8">
        <f>IF(#REF!=MAX(#REF!),"New","Old")</f>
      </c>
      <c r="AL488" s="3"/>
      <c r="AM488" s="9">
        <f>IF(OR(#REF!="",#REF!=0),"",IF(#REF!&lt;12000,"&lt;12k",IF(AND(#REF!&gt;=12000,#REF!&lt;24000),"12k to 24k",IF(AND(#REF!&gt;=24000,#REF!&lt;=36000),"24k to 36k",IF(#REF!&gt;36000,"&gt;36k","")))))</f>
      </c>
    </row>
    <row x14ac:dyDescent="0.25" r="489" customHeight="1" ht="18.75">
      <c r="A489" s="1">
        <v>1674042</v>
      </c>
      <c r="B489" s="2">
        <v>11337391</v>
      </c>
      <c r="C489" s="3" t="s">
        <v>0</v>
      </c>
      <c r="D489" s="3" t="s">
        <v>59</v>
      </c>
      <c r="E489" s="2">
        <v>2014</v>
      </c>
      <c r="F489" s="4">
        <v>44015</v>
      </c>
      <c r="G489" s="3" t="s">
        <v>39</v>
      </c>
      <c r="H489" s="4">
        <v>44015</v>
      </c>
      <c r="I489" s="4">
        <f>_xlfn.XLOOKUP(#REF!,[1]!Backup_F8_Previous_Wave[ODINO],[1]!Backup_F8_Previous_Wave[Production Date],"")</f>
      </c>
      <c r="J489" s="10">
        <f>_xlfn.XLOOKUP(#REF!,[1]!Backup_F8_Previous_Wave[ODINO],[1]!Backup_F8_Previous_Wave[Wave Date],"")</f>
      </c>
      <c r="K489" s="6">
        <f>_xlfn.XLOOKUP(#REF!,[1]!Backup_F8_Previous_Wave[ODINO],[1]!Backup_F8_Previous_Wave[Full VIN],"")</f>
      </c>
      <c r="L489" s="3" t="s">
        <v>1196</v>
      </c>
      <c r="M489" s="3" t="s">
        <v>4</v>
      </c>
      <c r="N489" s="3" t="s">
        <v>1712</v>
      </c>
      <c r="O489" s="3" t="s">
        <v>31</v>
      </c>
      <c r="P489" s="6">
        <f>_xlfn.XLOOKUP(#REF!,[1]!Table2[BINNING],[1]!Table2[VFG],"")</f>
      </c>
      <c r="Q489" s="6">
        <f>IF(ISNUMBER(FIND("|",#REF!,1)),LEFT(#REF!,FIND("|",#REF!,1)-2),#REF!)</f>
      </c>
      <c r="R489" s="6">
        <f>IF(ISNUMBER(FIND("|",#REF!,1)),RIGHT(#REF!,LEN(#REF!)-FIND("|",#REF!,1)-1),"")</f>
      </c>
      <c r="S489" s="3" t="s">
        <v>7</v>
      </c>
      <c r="T489" s="3" t="s">
        <v>7</v>
      </c>
      <c r="U489" s="2">
        <v>0</v>
      </c>
      <c r="V489" s="2">
        <v>0</v>
      </c>
      <c r="W489" s="2"/>
      <c r="X489" s="3" t="s">
        <v>317</v>
      </c>
      <c r="Y489" s="2">
        <v>45</v>
      </c>
      <c r="Z489" s="3"/>
      <c r="AA489" s="3"/>
      <c r="AB489" s="7" t="s">
        <v>1713</v>
      </c>
      <c r="AC489" s="3" t="s">
        <v>65</v>
      </c>
      <c r="AD489" s="3" t="s">
        <v>66</v>
      </c>
      <c r="AE489" s="3" t="s">
        <v>67</v>
      </c>
      <c r="AF489" s="3" t="s">
        <v>68</v>
      </c>
      <c r="AG489" s="4"/>
      <c r="AH489" s="3"/>
      <c r="AI489" s="4"/>
      <c r="AJ4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89" s="8">
        <f>IF(#REF!=MAX(#REF!),"New","Old")</f>
      </c>
      <c r="AL489" s="3"/>
      <c r="AM489" s="9">
        <f>IF(OR(#REF!="",#REF!=0),"",IF(#REF!&lt;12000,"&lt;12k",IF(AND(#REF!&gt;=12000,#REF!&lt;24000),"12k to 24k",IF(AND(#REF!&gt;=24000,#REF!&lt;=36000),"24k to 36k",IF(#REF!&gt;36000,"&gt;36k","")))))</f>
      </c>
    </row>
    <row x14ac:dyDescent="0.25" r="490" customHeight="1" ht="18.75">
      <c r="A490" s="1">
        <v>1674046</v>
      </c>
      <c r="B490" s="2">
        <v>11337394</v>
      </c>
      <c r="C490" s="3" t="s">
        <v>0</v>
      </c>
      <c r="D490" s="3" t="s">
        <v>59</v>
      </c>
      <c r="E490" s="2">
        <v>2017</v>
      </c>
      <c r="F490" s="4">
        <v>44015</v>
      </c>
      <c r="G490" s="3" t="s">
        <v>39</v>
      </c>
      <c r="H490" s="4">
        <v>44015</v>
      </c>
      <c r="I490" s="4">
        <f>_xlfn.XLOOKUP(#REF!,[1]!Backup_F8_Previous_Wave[ODINO],[1]!Backup_F8_Previous_Wave[Production Date],"")</f>
      </c>
      <c r="J490" s="10">
        <f>_xlfn.XLOOKUP(#REF!,[1]!Backup_F8_Previous_Wave[ODINO],[1]!Backup_F8_Previous_Wave[Wave Date],"")</f>
      </c>
      <c r="K490" s="6">
        <f>_xlfn.XLOOKUP(#REF!,[1]!Backup_F8_Previous_Wave[ODINO],[1]!Backup_F8_Previous_Wave[Full VIN],"")</f>
      </c>
      <c r="L490" s="3" t="s">
        <v>1714</v>
      </c>
      <c r="M490" s="3" t="s">
        <v>4</v>
      </c>
      <c r="N490" s="3" t="s">
        <v>1715</v>
      </c>
      <c r="O490" s="3" t="s">
        <v>57</v>
      </c>
      <c r="P490" s="6">
        <f>_xlfn.XLOOKUP(#REF!,[1]!Table2[BINNING],[1]!Table2[VFG],"")</f>
      </c>
      <c r="Q490" s="6">
        <f>IF(ISNUMBER(FIND("|",#REF!,1)),LEFT(#REF!,FIND("|",#REF!,1)-2),#REF!)</f>
      </c>
      <c r="R490" s="6">
        <f>IF(ISNUMBER(FIND("|",#REF!,1)),RIGHT(#REF!,LEN(#REF!)-FIND("|",#REF!,1)-1),"")</f>
      </c>
      <c r="S490" s="3" t="s">
        <v>7</v>
      </c>
      <c r="T490" s="3" t="s">
        <v>7</v>
      </c>
      <c r="U490" s="2">
        <v>0</v>
      </c>
      <c r="V490" s="2">
        <v>0</v>
      </c>
      <c r="W490" s="2">
        <v>45000</v>
      </c>
      <c r="X490" s="3" t="s">
        <v>404</v>
      </c>
      <c r="Y490" s="2">
        <v>60</v>
      </c>
      <c r="Z490" s="3"/>
      <c r="AA490" s="3"/>
      <c r="AB490" s="7" t="s">
        <v>1716</v>
      </c>
      <c r="AC490" s="3" t="s">
        <v>65</v>
      </c>
      <c r="AD490" s="3" t="s">
        <v>66</v>
      </c>
      <c r="AE490" s="3" t="s">
        <v>67</v>
      </c>
      <c r="AF490" s="3" t="s">
        <v>68</v>
      </c>
      <c r="AG490" s="4"/>
      <c r="AH490" s="3"/>
      <c r="AI490" s="4"/>
      <c r="AJ4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0" s="8">
        <f>IF(#REF!=MAX(#REF!),"New","Old")</f>
      </c>
      <c r="AL490" s="3"/>
      <c r="AM490" s="9">
        <f>IF(OR(#REF!="",#REF!=0),"",IF(#REF!&lt;12000,"&lt;12k",IF(AND(#REF!&gt;=12000,#REF!&lt;24000),"12k to 24k",IF(AND(#REF!&gt;=24000,#REF!&lt;=36000),"24k to 36k",IF(#REF!&gt;36000,"&gt;36k","")))))</f>
      </c>
    </row>
    <row x14ac:dyDescent="0.25" r="491" customHeight="1" ht="18.75">
      <c r="A491" s="1">
        <v>1674113</v>
      </c>
      <c r="B491" s="2">
        <v>11337437</v>
      </c>
      <c r="C491" s="3" t="s">
        <v>0</v>
      </c>
      <c r="D491" s="3" t="s">
        <v>181</v>
      </c>
      <c r="E491" s="2">
        <v>2018</v>
      </c>
      <c r="F491" s="4">
        <v>43653</v>
      </c>
      <c r="G491" s="3" t="s">
        <v>39</v>
      </c>
      <c r="H491" s="4">
        <v>44016</v>
      </c>
      <c r="I491" s="4"/>
      <c r="J491" s="10">
        <f>_xlfn.XLOOKUP(#REF!,[1]!Backup_F8_Previous_Wave[ODINO],[1]!Backup_F8_Previous_Wave[Wave Date],"")</f>
      </c>
      <c r="K491" s="3"/>
      <c r="L491" s="3" t="s">
        <v>1717</v>
      </c>
      <c r="M491" s="3" t="s">
        <v>4</v>
      </c>
      <c r="N491" s="3" t="s">
        <v>1718</v>
      </c>
      <c r="O491" s="3" t="s">
        <v>1719</v>
      </c>
      <c r="P491" s="6">
        <f>_xlfn.XLOOKUP(#REF!,[1]!Table2[BINNING],[1]!Table2[VFG],"")</f>
      </c>
      <c r="Q491" s="6">
        <f>IF(ISNUMBER(FIND("|",#REF!,1)),LEFT(#REF!,FIND("|",#REF!,1)-2),#REF!)</f>
      </c>
      <c r="R491" s="6">
        <f>IF(ISNUMBER(FIND("|",#REF!,1)),RIGHT(#REF!,LEN(#REF!)-FIND("|",#REF!,1)-1),"")</f>
      </c>
      <c r="S491" s="3" t="s">
        <v>7</v>
      </c>
      <c r="T491" s="3" t="s">
        <v>7</v>
      </c>
      <c r="U491" s="2">
        <v>0</v>
      </c>
      <c r="V491" s="2">
        <v>0</v>
      </c>
      <c r="W491" s="2">
        <v>20000</v>
      </c>
      <c r="X491" s="3" t="s">
        <v>63</v>
      </c>
      <c r="Y491" s="2">
        <v>0</v>
      </c>
      <c r="Z491" s="3"/>
      <c r="AA491" s="3"/>
      <c r="AB491" s="7" t="s">
        <v>1720</v>
      </c>
      <c r="AC491" s="3" t="s">
        <v>44</v>
      </c>
      <c r="AD491" s="3" t="s">
        <v>44</v>
      </c>
      <c r="AE491" s="3" t="s">
        <v>44</v>
      </c>
      <c r="AF491" s="3" t="s">
        <v>198</v>
      </c>
      <c r="AG491" s="4"/>
      <c r="AH491" s="3"/>
      <c r="AI491" s="4"/>
      <c r="AJ4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1" s="8">
        <f>IF(#REF!=MAX(#REF!),"New","Old")</f>
      </c>
      <c r="AL491" s="3"/>
      <c r="AM491" s="9">
        <f>IF(OR(#REF!="",#REF!=0),"",IF(#REF!&lt;12000,"&lt;12k",IF(AND(#REF!&gt;=12000,#REF!&lt;24000),"12k to 24k",IF(AND(#REF!&gt;=24000,#REF!&lt;=36000),"24k to 36k",IF(#REF!&gt;36000,"&gt;36k","")))))</f>
      </c>
    </row>
    <row x14ac:dyDescent="0.25" r="492" customHeight="1" ht="18.75">
      <c r="A492" s="1">
        <v>1674172</v>
      </c>
      <c r="B492" s="2">
        <v>11337480</v>
      </c>
      <c r="C492" s="3" t="s">
        <v>0</v>
      </c>
      <c r="D492" s="3" t="s">
        <v>1</v>
      </c>
      <c r="E492" s="2">
        <v>2018</v>
      </c>
      <c r="F492" s="4">
        <v>44016</v>
      </c>
      <c r="G492" s="3" t="s">
        <v>39</v>
      </c>
      <c r="H492" s="4">
        <v>44016</v>
      </c>
      <c r="I492" s="4">
        <f>_xlfn.XLOOKUP(#REF!,[1]!Backup_F8_Previous_Wave[ODINO],[1]!Backup_F8_Previous_Wave[Production Date],"")</f>
      </c>
      <c r="J492" s="10">
        <f>_xlfn.XLOOKUP(#REF!,[1]!Backup_F8_Previous_Wave[ODINO],[1]!Backup_F8_Previous_Wave[Wave Date],"")</f>
      </c>
      <c r="K492" s="6">
        <f>_xlfn.XLOOKUP(#REF!,[1]!Backup_F8_Previous_Wave[ODINO],[1]!Backup_F8_Previous_Wave[Full VIN],"")</f>
      </c>
      <c r="L492" s="3" t="s">
        <v>1721</v>
      </c>
      <c r="M492" s="3" t="s">
        <v>4</v>
      </c>
      <c r="N492" s="3" t="s">
        <v>1722</v>
      </c>
      <c r="O492" s="3" t="s">
        <v>151</v>
      </c>
      <c r="P492" s="6">
        <f>_xlfn.XLOOKUP(#REF!,[1]!Table2[BINNING],[1]!Table2[VFG],"")</f>
      </c>
      <c r="Q492" s="6">
        <f>IF(ISNUMBER(FIND("|",#REF!,1)),LEFT(#REF!,FIND("|",#REF!,1)-2),#REF!)</f>
      </c>
      <c r="R492" s="6">
        <f>IF(ISNUMBER(FIND("|",#REF!,1)),RIGHT(#REF!,LEN(#REF!)-FIND("|",#REF!,1)-1),"")</f>
      </c>
      <c r="S492" s="3" t="s">
        <v>7</v>
      </c>
      <c r="T492" s="3" t="s">
        <v>7</v>
      </c>
      <c r="U492" s="2">
        <v>0</v>
      </c>
      <c r="V492" s="2">
        <v>0</v>
      </c>
      <c r="W492" s="2">
        <v>46000</v>
      </c>
      <c r="X492" s="3" t="s">
        <v>881</v>
      </c>
      <c r="Y492" s="2"/>
      <c r="Z492" s="3"/>
      <c r="AA492" s="3"/>
      <c r="AB492" s="7" t="s">
        <v>1723</v>
      </c>
      <c r="AC492" s="3" t="s">
        <v>20</v>
      </c>
      <c r="AD492" s="3" t="s">
        <v>11</v>
      </c>
      <c r="AE492" s="3" t="s">
        <v>21</v>
      </c>
      <c r="AF492" s="3" t="s">
        <v>13</v>
      </c>
      <c r="AG492" s="4"/>
      <c r="AH492" s="3"/>
      <c r="AI492" s="4"/>
      <c r="AJ4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2" s="8">
        <f>IF(#REF!=MAX(#REF!),"New","Old")</f>
      </c>
      <c r="AL492" s="3"/>
      <c r="AM492" s="9">
        <f>IF(OR(#REF!="",#REF!=0),"",IF(#REF!&lt;12000,"&lt;12k",IF(AND(#REF!&gt;=12000,#REF!&lt;24000),"12k to 24k",IF(AND(#REF!&gt;=24000,#REF!&lt;=36000),"24k to 36k",IF(#REF!&gt;36000,"&gt;36k","")))))</f>
      </c>
    </row>
    <row x14ac:dyDescent="0.25" r="493" customHeight="1" ht="18.75">
      <c r="A493" s="1">
        <v>1674259</v>
      </c>
      <c r="B493" s="2">
        <v>11337533</v>
      </c>
      <c r="C493" s="3" t="s">
        <v>0</v>
      </c>
      <c r="D493" s="3" t="s">
        <v>1</v>
      </c>
      <c r="E493" s="2">
        <v>2017</v>
      </c>
      <c r="F493" s="4">
        <v>44009</v>
      </c>
      <c r="G493" s="3" t="s">
        <v>108</v>
      </c>
      <c r="H493" s="4">
        <v>44017</v>
      </c>
      <c r="I493" s="4">
        <f>_xlfn.XLOOKUP(#REF!,[1]!Backup_F8_Previous_Wave[ODINO],[1]!Backup_F8_Previous_Wave[Production Date],"")</f>
      </c>
      <c r="J493" s="10">
        <f>_xlfn.XLOOKUP(#REF!,[1]!Backup_F8_Previous_Wave[ODINO],[1]!Backup_F8_Previous_Wave[Wave Date],"")</f>
      </c>
      <c r="K493" s="6">
        <f>_xlfn.XLOOKUP(#REF!,[1]!Backup_F8_Previous_Wave[ODINO],[1]!Backup_F8_Previous_Wave[Full VIN],"")</f>
      </c>
      <c r="L493" s="3" t="s">
        <v>1724</v>
      </c>
      <c r="M493" s="3" t="s">
        <v>4</v>
      </c>
      <c r="N493" s="3" t="s">
        <v>1725</v>
      </c>
      <c r="O493" s="3" t="s">
        <v>6</v>
      </c>
      <c r="P493" s="6">
        <f>_xlfn.XLOOKUP(#REF!,[1]!Table2[BINNING],[1]!Table2[VFG],"")</f>
      </c>
      <c r="Q493" s="6">
        <f>IF(ISNUMBER(FIND("|",#REF!,1)),LEFT(#REF!,FIND("|",#REF!,1)-2),#REF!)</f>
      </c>
      <c r="R493" s="6">
        <f>IF(ISNUMBER(FIND("|",#REF!,1)),RIGHT(#REF!,LEN(#REF!)-FIND("|",#REF!,1)-1),"")</f>
      </c>
      <c r="S493" s="3" t="s">
        <v>7</v>
      </c>
      <c r="T493" s="3" t="s">
        <v>7</v>
      </c>
      <c r="U493" s="2">
        <v>0</v>
      </c>
      <c r="V493" s="2">
        <v>0</v>
      </c>
      <c r="W493" s="2">
        <v>61600</v>
      </c>
      <c r="X493" s="3" t="s">
        <v>63</v>
      </c>
      <c r="Y493" s="2">
        <v>0</v>
      </c>
      <c r="Z493" s="3"/>
      <c r="AA493" s="3"/>
      <c r="AB493" s="7" t="s">
        <v>1726</v>
      </c>
      <c r="AC493" s="3" t="s">
        <v>20</v>
      </c>
      <c r="AD493" s="3" t="s">
        <v>11</v>
      </c>
      <c r="AE493" s="3" t="s">
        <v>21</v>
      </c>
      <c r="AF493" s="3" t="s">
        <v>13</v>
      </c>
      <c r="AG493" s="4"/>
      <c r="AH493" s="3"/>
      <c r="AI493" s="4"/>
      <c r="AJ4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3" s="8">
        <f>IF(#REF!=MAX(#REF!),"New","Old")</f>
      </c>
      <c r="AL493" s="3"/>
      <c r="AM493" s="9">
        <f>IF(OR(#REF!="",#REF!=0),"",IF(#REF!&lt;12000,"&lt;12k",IF(AND(#REF!&gt;=12000,#REF!&lt;24000),"12k to 24k",IF(AND(#REF!&gt;=24000,#REF!&lt;=36000),"24k to 36k",IF(#REF!&gt;36000,"&gt;36k","")))))</f>
      </c>
    </row>
    <row x14ac:dyDescent="0.25" r="494" customHeight="1" ht="18.75">
      <c r="A494" s="1">
        <v>1674379</v>
      </c>
      <c r="B494" s="2">
        <v>11337613</v>
      </c>
      <c r="C494" s="3" t="s">
        <v>0</v>
      </c>
      <c r="D494" s="3" t="s">
        <v>448</v>
      </c>
      <c r="E494" s="2">
        <v>2013</v>
      </c>
      <c r="F494" s="4">
        <v>43961</v>
      </c>
      <c r="G494" s="3" t="s">
        <v>108</v>
      </c>
      <c r="H494" s="4">
        <v>44018</v>
      </c>
      <c r="I494" s="4">
        <f>_xlfn.XLOOKUP(#REF!,[1]!Backup_F8_Previous_Wave[ODINO],[1]!Backup_F8_Previous_Wave[Production Date],"")</f>
      </c>
      <c r="J494" s="10">
        <f>_xlfn.XLOOKUP(#REF!,[1]!Backup_F8_Previous_Wave[ODINO],[1]!Backup_F8_Previous_Wave[Wave Date],"")</f>
      </c>
      <c r="K494" s="6">
        <f>_xlfn.XLOOKUP(#REF!,[1]!Backup_F8_Previous_Wave[ODINO],[1]!Backup_F8_Previous_Wave[Full VIN],"")</f>
      </c>
      <c r="L494" s="3" t="s">
        <v>1456</v>
      </c>
      <c r="M494" s="3" t="s">
        <v>4</v>
      </c>
      <c r="N494" s="3" t="s">
        <v>1727</v>
      </c>
      <c r="O494" s="3" t="s">
        <v>144</v>
      </c>
      <c r="P494" s="6">
        <f>_xlfn.XLOOKUP(#REF!,[1]!Table2[BINNING],[1]!Table2[VFG],"")</f>
      </c>
      <c r="Q494" s="6">
        <f>IF(ISNUMBER(FIND("|",#REF!,1)),LEFT(#REF!,FIND("|",#REF!,1)-2),#REF!)</f>
      </c>
      <c r="R494" s="6">
        <f>IF(ISNUMBER(FIND("|",#REF!,1)),RIGHT(#REF!,LEN(#REF!)-FIND("|",#REF!,1)-1),"")</f>
      </c>
      <c r="S494" s="3" t="s">
        <v>7</v>
      </c>
      <c r="T494" s="3" t="s">
        <v>7</v>
      </c>
      <c r="U494" s="2">
        <v>0</v>
      </c>
      <c r="V494" s="2">
        <v>0</v>
      </c>
      <c r="W494" s="2">
        <v>82000</v>
      </c>
      <c r="X494" s="3" t="s">
        <v>238</v>
      </c>
      <c r="Y494" s="2"/>
      <c r="Z494" s="3"/>
      <c r="AA494" s="3"/>
      <c r="AB494" s="7" t="s">
        <v>1728</v>
      </c>
      <c r="AC494" s="3" t="s">
        <v>452</v>
      </c>
      <c r="AD494" s="3" t="s">
        <v>453</v>
      </c>
      <c r="AE494" s="3" t="s">
        <v>454</v>
      </c>
      <c r="AF494" s="3" t="s">
        <v>45</v>
      </c>
      <c r="AG494" s="4"/>
      <c r="AH494" s="3"/>
      <c r="AI494" s="4"/>
      <c r="AJ4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4" s="8">
        <f>IF(#REF!=MAX(#REF!),"New","Old")</f>
      </c>
      <c r="AL494" s="3"/>
      <c r="AM494" s="9">
        <f>IF(OR(#REF!="",#REF!=0),"",IF(#REF!&lt;12000,"&lt;12k",IF(AND(#REF!&gt;=12000,#REF!&lt;24000),"12k to 24k",IF(AND(#REF!&gt;=24000,#REF!&lt;=36000),"24k to 36k",IF(#REF!&gt;36000,"&gt;36k","")))))</f>
      </c>
    </row>
    <row x14ac:dyDescent="0.25" r="495" customHeight="1" ht="18.75">
      <c r="A495" s="1">
        <v>1674433</v>
      </c>
      <c r="B495" s="2">
        <v>11337650</v>
      </c>
      <c r="C495" s="3" t="s">
        <v>0</v>
      </c>
      <c r="D495" s="3" t="s">
        <v>38</v>
      </c>
      <c r="E495" s="2">
        <v>2013</v>
      </c>
      <c r="F495" s="4">
        <v>42186</v>
      </c>
      <c r="G495" s="3" t="s">
        <v>39</v>
      </c>
      <c r="H495" s="4">
        <v>44018</v>
      </c>
      <c r="I495" s="4">
        <f>_xlfn.XLOOKUP(#REF!,[1]!Backup_F8_Previous_Wave[ODINO],[1]!Backup_F8_Previous_Wave[Production Date],"")</f>
      </c>
      <c r="J495" s="10">
        <f>_xlfn.XLOOKUP(#REF!,[1]!Backup_F8_Previous_Wave[ODINO],[1]!Backup_F8_Previous_Wave[Wave Date],"")</f>
      </c>
      <c r="K495" s="6">
        <f>_xlfn.XLOOKUP(#REF!,[1]!Backup_F8_Previous_Wave[ODINO],[1]!Backup_F8_Previous_Wave[Full VIN],"")</f>
      </c>
      <c r="L495" s="3" t="s">
        <v>1729</v>
      </c>
      <c r="M495" s="3" t="s">
        <v>4</v>
      </c>
      <c r="N495" s="3" t="s">
        <v>1730</v>
      </c>
      <c r="O495" s="3" t="s">
        <v>62</v>
      </c>
      <c r="P495" s="6">
        <f>_xlfn.XLOOKUP(#REF!,[1]!Table2[BINNING],[1]!Table2[VFG],"")</f>
      </c>
      <c r="Q495" s="6">
        <f>IF(ISNUMBER(FIND("|",#REF!,1)),LEFT(#REF!,FIND("|",#REF!,1)-2),#REF!)</f>
      </c>
      <c r="R495" s="6">
        <f>IF(ISNUMBER(FIND("|",#REF!,1)),RIGHT(#REF!,LEN(#REF!)-FIND("|",#REF!,1)-1),"")</f>
      </c>
      <c r="S495" s="3" t="s">
        <v>7</v>
      </c>
      <c r="T495" s="3" t="s">
        <v>7</v>
      </c>
      <c r="U495" s="2">
        <v>0</v>
      </c>
      <c r="V495" s="2">
        <v>0</v>
      </c>
      <c r="W495" s="2"/>
      <c r="X495" s="3" t="s">
        <v>246</v>
      </c>
      <c r="Y495" s="2"/>
      <c r="Z495" s="3"/>
      <c r="AA495" s="3"/>
      <c r="AB495" s="7" t="s">
        <v>1731</v>
      </c>
      <c r="AC495" s="3" t="s">
        <v>146</v>
      </c>
      <c r="AD495" s="3" t="s">
        <v>147</v>
      </c>
      <c r="AE495" s="3" t="s">
        <v>148</v>
      </c>
      <c r="AF495" s="3" t="s">
        <v>45</v>
      </c>
      <c r="AG495" s="4"/>
      <c r="AH495" s="3"/>
      <c r="AI495" s="4"/>
      <c r="AJ4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5" s="8">
        <f>IF(#REF!=MAX(#REF!),"New","Old")</f>
      </c>
      <c r="AL495" s="3"/>
      <c r="AM495" s="9">
        <f>IF(OR(#REF!="",#REF!=0),"",IF(#REF!&lt;12000,"&lt;12k",IF(AND(#REF!&gt;=12000,#REF!&lt;24000),"12k to 24k",IF(AND(#REF!&gt;=24000,#REF!&lt;=36000),"24k to 36k",IF(#REF!&gt;36000,"&gt;36k","")))))</f>
      </c>
    </row>
    <row x14ac:dyDescent="0.25" r="496" customHeight="1" ht="18.75">
      <c r="A496" s="1">
        <v>1674482</v>
      </c>
      <c r="B496" s="2">
        <v>11337686</v>
      </c>
      <c r="C496" s="3" t="s">
        <v>0</v>
      </c>
      <c r="D496" s="3" t="s">
        <v>187</v>
      </c>
      <c r="E496" s="2">
        <v>2019</v>
      </c>
      <c r="F496" s="4">
        <v>44017</v>
      </c>
      <c r="G496" s="3" t="s">
        <v>39</v>
      </c>
      <c r="H496" s="4">
        <v>44018</v>
      </c>
      <c r="I496" s="4"/>
      <c r="J496" s="10">
        <f>_xlfn.XLOOKUP(#REF!,[1]!Backup_F8_Previous_Wave[ODINO],[1]!Backup_F8_Previous_Wave[Wave Date],"")</f>
      </c>
      <c r="K496" s="6">
        <f>_xlfn.XLOOKUP(#REF!,[1]!Backup_F8_Previous_Wave[ODINO],[1]!Backup_F8_Previous_Wave[Full VIN],"")</f>
      </c>
      <c r="L496" s="3" t="s">
        <v>1732</v>
      </c>
      <c r="M496" s="3" t="s">
        <v>4</v>
      </c>
      <c r="N496" s="3" t="s">
        <v>1733</v>
      </c>
      <c r="O496" s="3" t="s">
        <v>124</v>
      </c>
      <c r="P496" s="6">
        <f>_xlfn.XLOOKUP(#REF!,[1]!Table2[BINNING],[1]!Table2[VFG],"")</f>
      </c>
      <c r="Q496" s="6">
        <f>IF(ISNUMBER(FIND("|",#REF!,1)),LEFT(#REF!,FIND("|",#REF!,1)-2),#REF!)</f>
      </c>
      <c r="R496" s="6">
        <f>IF(ISNUMBER(FIND("|",#REF!,1)),RIGHT(#REF!,LEN(#REF!)-FIND("|",#REF!,1)-1),"")</f>
      </c>
      <c r="S496" s="3" t="s">
        <v>7</v>
      </c>
      <c r="T496" s="3" t="s">
        <v>7</v>
      </c>
      <c r="U496" s="2">
        <v>0</v>
      </c>
      <c r="V496" s="2">
        <v>0</v>
      </c>
      <c r="W496" s="2">
        <v>8500</v>
      </c>
      <c r="X496" s="3" t="s">
        <v>155</v>
      </c>
      <c r="Y496" s="2">
        <v>55</v>
      </c>
      <c r="Z496" s="3"/>
      <c r="AA496" s="3"/>
      <c r="AB496" s="7" t="s">
        <v>1734</v>
      </c>
      <c r="AC496" s="3"/>
      <c r="AD496" s="3"/>
      <c r="AE496" s="3"/>
      <c r="AF496" s="3"/>
      <c r="AG496" s="4"/>
      <c r="AH496" s="3"/>
      <c r="AI496" s="4"/>
      <c r="AJ4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6" s="8">
        <f>IF(#REF!=MAX(#REF!),"New","Old")</f>
      </c>
      <c r="AL496" s="3"/>
      <c r="AM496" s="9">
        <f>IF(OR(#REF!="",#REF!=0),"",IF(#REF!&lt;12000,"&lt;12k",IF(AND(#REF!&gt;=12000,#REF!&lt;24000),"12k to 24k",IF(AND(#REF!&gt;=24000,#REF!&lt;=36000),"24k to 36k",IF(#REF!&gt;36000,"&gt;36k","")))))</f>
      </c>
    </row>
    <row x14ac:dyDescent="0.25" r="497" customHeight="1" ht="18.75">
      <c r="A497" s="1">
        <v>1674486</v>
      </c>
      <c r="B497" s="2">
        <v>11337690</v>
      </c>
      <c r="C497" s="3" t="s">
        <v>0</v>
      </c>
      <c r="D497" s="3" t="s">
        <v>59</v>
      </c>
      <c r="E497" s="2">
        <v>2015</v>
      </c>
      <c r="F497" s="4">
        <v>44015</v>
      </c>
      <c r="G497" s="3" t="s">
        <v>39</v>
      </c>
      <c r="H497" s="4">
        <v>44018</v>
      </c>
      <c r="I497" s="4">
        <f>_xlfn.XLOOKUP(#REF!,[1]!Backup_F8_Previous_Wave[ODINO],[1]!Backup_F8_Previous_Wave[Production Date],"")</f>
      </c>
      <c r="J497" s="10">
        <f>_xlfn.XLOOKUP(#REF!,[1]!Backup_F8_Previous_Wave[ODINO],[1]!Backup_F8_Previous_Wave[Wave Date],"")</f>
      </c>
      <c r="K497" s="6">
        <f>_xlfn.XLOOKUP(#REF!,[1]!Backup_F8_Previous_Wave[ODINO],[1]!Backup_F8_Previous_Wave[Full VIN],"")</f>
      </c>
      <c r="L497" s="3" t="s">
        <v>1735</v>
      </c>
      <c r="M497" s="3" t="s">
        <v>4</v>
      </c>
      <c r="N497" s="3" t="s">
        <v>1736</v>
      </c>
      <c r="O497" s="3" t="s">
        <v>31</v>
      </c>
      <c r="P497" s="6">
        <f>_xlfn.XLOOKUP(#REF!,[1]!Table2[BINNING],[1]!Table2[VFG],"")</f>
      </c>
      <c r="Q497" s="6">
        <f>IF(ISNUMBER(FIND("|",#REF!,1)),LEFT(#REF!,FIND("|",#REF!,1)-2),#REF!)</f>
      </c>
      <c r="R497" s="6">
        <f>IF(ISNUMBER(FIND("|",#REF!,1)),RIGHT(#REF!,LEN(#REF!)-FIND("|",#REF!,1)-1),"")</f>
      </c>
      <c r="S497" s="3" t="s">
        <v>7</v>
      </c>
      <c r="T497" s="3" t="s">
        <v>7</v>
      </c>
      <c r="U497" s="2">
        <v>0</v>
      </c>
      <c r="V497" s="2">
        <v>0</v>
      </c>
      <c r="W497" s="2"/>
      <c r="X497" s="3" t="s">
        <v>8</v>
      </c>
      <c r="Y497" s="2">
        <v>35</v>
      </c>
      <c r="Z497" s="3"/>
      <c r="AA497" s="3"/>
      <c r="AB497" s="7" t="s">
        <v>1737</v>
      </c>
      <c r="AC497" s="3" t="s">
        <v>65</v>
      </c>
      <c r="AD497" s="3" t="s">
        <v>66</v>
      </c>
      <c r="AE497" s="3" t="s">
        <v>67</v>
      </c>
      <c r="AF497" s="3" t="s">
        <v>68</v>
      </c>
      <c r="AG497" s="4"/>
      <c r="AH497" s="3"/>
      <c r="AI497" s="4"/>
      <c r="AJ4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7" s="8">
        <f>IF(#REF!=MAX(#REF!),"New","Old")</f>
      </c>
      <c r="AL497" s="3"/>
      <c r="AM497" s="9">
        <f>IF(OR(#REF!="",#REF!=0),"",IF(#REF!&lt;12000,"&lt;12k",IF(AND(#REF!&gt;=12000,#REF!&lt;24000),"12k to 24k",IF(AND(#REF!&gt;=24000,#REF!&lt;=36000),"24k to 36k",IF(#REF!&gt;36000,"&gt;36k","")))))</f>
      </c>
    </row>
    <row x14ac:dyDescent="0.25" r="498" customHeight="1" ht="18.75">
      <c r="A498" s="1">
        <v>1674676</v>
      </c>
      <c r="B498" s="2">
        <v>11337823</v>
      </c>
      <c r="C498" s="3" t="s">
        <v>0</v>
      </c>
      <c r="D498" s="3" t="s">
        <v>187</v>
      </c>
      <c r="E498" s="2">
        <v>2017</v>
      </c>
      <c r="F498" s="4">
        <v>44014</v>
      </c>
      <c r="G498" s="3" t="s">
        <v>39</v>
      </c>
      <c r="H498" s="4">
        <v>44019</v>
      </c>
      <c r="I498" s="4">
        <f>_xlfn.XLOOKUP(#REF!,[1]!Backup_F8_Previous_Wave[ODINO],[1]!Backup_F8_Previous_Wave[Production Date],"")</f>
      </c>
      <c r="J498" s="10">
        <f>_xlfn.XLOOKUP(#REF!,[1]!Backup_F8_Previous_Wave[ODINO],[1]!Backup_F8_Previous_Wave[Wave Date],"")</f>
      </c>
      <c r="K498" s="6">
        <f>_xlfn.XLOOKUP(#REF!,[1]!Backup_F8_Previous_Wave[ODINO],[1]!Backup_F8_Previous_Wave[Full VIN],"")</f>
      </c>
      <c r="L498" s="3" t="s">
        <v>1738</v>
      </c>
      <c r="M498" s="3" t="s">
        <v>4</v>
      </c>
      <c r="N498" s="3" t="s">
        <v>1739</v>
      </c>
      <c r="O498" s="3" t="s">
        <v>437</v>
      </c>
      <c r="P498" s="6">
        <f>_xlfn.XLOOKUP(#REF!,[1]!Table2[BINNING],[1]!Table2[VFG],"")</f>
      </c>
      <c r="Q498" s="6">
        <f>IF(ISNUMBER(FIND("|",#REF!,1)),LEFT(#REF!,FIND("|",#REF!,1)-2),#REF!)</f>
      </c>
      <c r="R498" s="6">
        <f>IF(ISNUMBER(FIND("|",#REF!,1)),RIGHT(#REF!,LEN(#REF!)-FIND("|",#REF!,1)-1),"")</f>
      </c>
      <c r="S498" s="3" t="s">
        <v>7</v>
      </c>
      <c r="T498" s="3" t="s">
        <v>7</v>
      </c>
      <c r="U498" s="2">
        <v>0</v>
      </c>
      <c r="V498" s="2">
        <v>0</v>
      </c>
      <c r="W498" s="2">
        <v>47000</v>
      </c>
      <c r="X498" s="3" t="s">
        <v>8</v>
      </c>
      <c r="Y498" s="2"/>
      <c r="Z498" s="3"/>
      <c r="AA498" s="3"/>
      <c r="AB498" s="7" t="s">
        <v>1740</v>
      </c>
      <c r="AC498" s="3" t="s">
        <v>191</v>
      </c>
      <c r="AD498" s="3" t="s">
        <v>192</v>
      </c>
      <c r="AE498" s="3" t="s">
        <v>193</v>
      </c>
      <c r="AF498" s="3" t="s">
        <v>141</v>
      </c>
      <c r="AG498" s="4"/>
      <c r="AH498" s="3"/>
      <c r="AI498" s="4"/>
      <c r="AJ4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8" s="8">
        <f>IF(#REF!=MAX(#REF!),"New","Old")</f>
      </c>
      <c r="AL498" s="3"/>
      <c r="AM498" s="9">
        <f>IF(OR(#REF!="",#REF!=0),"",IF(#REF!&lt;12000,"&lt;12k",IF(AND(#REF!&gt;=12000,#REF!&lt;24000),"12k to 24k",IF(AND(#REF!&gt;=24000,#REF!&lt;=36000),"24k to 36k",IF(#REF!&gt;36000,"&gt;36k","")))))</f>
      </c>
    </row>
    <row x14ac:dyDescent="0.25" r="499" customHeight="1" ht="18.75">
      <c r="A499" s="1">
        <v>1674870</v>
      </c>
      <c r="B499" s="2">
        <v>11337968</v>
      </c>
      <c r="C499" s="3" t="s">
        <v>0</v>
      </c>
      <c r="D499" s="3" t="s">
        <v>1</v>
      </c>
      <c r="E499" s="2">
        <v>2020</v>
      </c>
      <c r="F499" s="4">
        <v>43996</v>
      </c>
      <c r="G499" s="3" t="s">
        <v>108</v>
      </c>
      <c r="H499" s="4">
        <v>44019</v>
      </c>
      <c r="I499" s="4">
        <f>_xlfn.XLOOKUP(#REF!,[1]!Backup_F8_Previous_Wave[ODINO],[1]!Backup_F8_Previous_Wave[Production Date],"")</f>
      </c>
      <c r="J499" s="10">
        <f>_xlfn.XLOOKUP(#REF!,[1]!Backup_F8_Previous_Wave[ODINO],[1]!Backup_F8_Previous_Wave[Wave Date],"")</f>
      </c>
      <c r="K499" s="6">
        <f>_xlfn.XLOOKUP(#REF!,[1]!Backup_F8_Previous_Wave[ODINO],[1]!Backup_F8_Previous_Wave[Full VIN],"")</f>
      </c>
      <c r="L499" s="3" t="s">
        <v>1741</v>
      </c>
      <c r="M499" s="3" t="s">
        <v>4</v>
      </c>
      <c r="N499" s="3" t="s">
        <v>1742</v>
      </c>
      <c r="O499" s="3" t="s">
        <v>1743</v>
      </c>
      <c r="P499" s="6">
        <f>_xlfn.XLOOKUP(#REF!,[1]!Table2[BINNING],[1]!Table2[VFG],"")</f>
      </c>
      <c r="Q499" s="6">
        <f>IF(ISNUMBER(FIND("|",#REF!,1)),LEFT(#REF!,FIND("|",#REF!,1)-2),#REF!)</f>
      </c>
      <c r="R499" s="6">
        <f>IF(ISNUMBER(FIND("|",#REF!,1)),RIGHT(#REF!,LEN(#REF!)-FIND("|",#REF!,1)-1),"")</f>
      </c>
      <c r="S499" s="3" t="s">
        <v>7</v>
      </c>
      <c r="T499" s="3" t="s">
        <v>7</v>
      </c>
      <c r="U499" s="2">
        <v>0</v>
      </c>
      <c r="V499" s="2">
        <v>0</v>
      </c>
      <c r="W499" s="2">
        <v>5500</v>
      </c>
      <c r="X499" s="3" t="s">
        <v>238</v>
      </c>
      <c r="Y499" s="2">
        <v>75</v>
      </c>
      <c r="Z499" s="3"/>
      <c r="AA499" s="3"/>
      <c r="AB499" s="7" t="s">
        <v>1744</v>
      </c>
      <c r="AC499" s="3" t="s">
        <v>20</v>
      </c>
      <c r="AD499" s="3" t="s">
        <v>11</v>
      </c>
      <c r="AE499" s="3" t="s">
        <v>135</v>
      </c>
      <c r="AF499" s="3" t="s">
        <v>27</v>
      </c>
      <c r="AG499" s="4"/>
      <c r="AH499" s="3"/>
      <c r="AI499" s="4"/>
      <c r="AJ4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99" s="8">
        <f>IF(#REF!=MAX(#REF!),"New","Old")</f>
      </c>
      <c r="AL499" s="3"/>
      <c r="AM499" s="9">
        <f>IF(OR(#REF!="",#REF!=0),"",IF(#REF!&lt;12000,"&lt;12k",IF(AND(#REF!&gt;=12000,#REF!&lt;24000),"12k to 24k",IF(AND(#REF!&gt;=24000,#REF!&lt;=36000),"24k to 36k",IF(#REF!&gt;36000,"&gt;36k","")))))</f>
      </c>
    </row>
    <row x14ac:dyDescent="0.25" r="500" customHeight="1" ht="18.75">
      <c r="A500" s="1">
        <v>1674939</v>
      </c>
      <c r="B500" s="2">
        <v>11338001</v>
      </c>
      <c r="C500" s="3" t="s">
        <v>0</v>
      </c>
      <c r="D500" s="3" t="s">
        <v>38</v>
      </c>
      <c r="E500" s="2">
        <v>2020</v>
      </c>
      <c r="F500" s="4">
        <v>44016</v>
      </c>
      <c r="G500" s="3" t="s">
        <v>39</v>
      </c>
      <c r="H500" s="4">
        <v>44019</v>
      </c>
      <c r="I500" s="4"/>
      <c r="J500" s="10">
        <f>_xlfn.XLOOKUP(#REF!,[1]!Backup_F8_Previous_Wave[ODINO],[1]!Backup_F8_Previous_Wave[Wave Date],"")</f>
      </c>
      <c r="K500" s="3"/>
      <c r="L500" s="3" t="s">
        <v>1745</v>
      </c>
      <c r="M500" s="3" t="s">
        <v>4</v>
      </c>
      <c r="N500" s="3" t="s">
        <v>1746</v>
      </c>
      <c r="O500" s="3" t="s">
        <v>105</v>
      </c>
      <c r="P500" s="6">
        <f>_xlfn.XLOOKUP(#REF!,[1]!Table2[BINNING],[1]!Table2[VFG],"")</f>
      </c>
      <c r="Q500" s="6">
        <f>IF(ISNUMBER(FIND("|",#REF!,1)),LEFT(#REF!,FIND("|",#REF!,1)-2),#REF!)</f>
      </c>
      <c r="R500" s="6">
        <f>IF(ISNUMBER(FIND("|",#REF!,1)),RIGHT(#REF!,LEN(#REF!)-FIND("|",#REF!,1)-1),"")</f>
      </c>
      <c r="S500" s="3" t="s">
        <v>7</v>
      </c>
      <c r="T500" s="3" t="s">
        <v>7</v>
      </c>
      <c r="U500" s="2">
        <v>0</v>
      </c>
      <c r="V500" s="2">
        <v>0</v>
      </c>
      <c r="W500" s="2">
        <v>907</v>
      </c>
      <c r="X500" s="3" t="s">
        <v>100</v>
      </c>
      <c r="Y500" s="2">
        <v>55</v>
      </c>
      <c r="Z500" s="3"/>
      <c r="AA500" s="3"/>
      <c r="AB500" s="7" t="s">
        <v>1747</v>
      </c>
      <c r="AC500" s="3" t="s">
        <v>44</v>
      </c>
      <c r="AD500" s="3" t="s">
        <v>44</v>
      </c>
      <c r="AE500" s="3" t="s">
        <v>44</v>
      </c>
      <c r="AF500" s="3" t="s">
        <v>45</v>
      </c>
      <c r="AG500" s="4"/>
      <c r="AH500" s="3"/>
      <c r="AI500" s="4"/>
      <c r="AJ5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0" s="8">
        <f>IF(#REF!=MAX(#REF!),"New","Old")</f>
      </c>
      <c r="AL500" s="3"/>
      <c r="AM500" s="9">
        <f>IF(OR(#REF!="",#REF!=0),"",IF(#REF!&lt;12000,"&lt;12k",IF(AND(#REF!&gt;=12000,#REF!&lt;24000),"12k to 24k",IF(AND(#REF!&gt;=24000,#REF!&lt;=36000),"24k to 36k",IF(#REF!&gt;36000,"&gt;36k","")))))</f>
      </c>
    </row>
    <row x14ac:dyDescent="0.25" r="501" customHeight="1" ht="18.75">
      <c r="A501" s="1">
        <v>1675048</v>
      </c>
      <c r="B501" s="2">
        <v>11338132</v>
      </c>
      <c r="C501" s="3" t="s">
        <v>0</v>
      </c>
      <c r="D501" s="3" t="s">
        <v>96</v>
      </c>
      <c r="E501" s="2">
        <v>2012</v>
      </c>
      <c r="F501" s="4">
        <v>42552</v>
      </c>
      <c r="G501" s="3" t="s">
        <v>39</v>
      </c>
      <c r="H501" s="4">
        <v>44020</v>
      </c>
      <c r="I501" s="4">
        <f>_xlfn.XLOOKUP(#REF!,[1]!Backup_F8_Previous_Wave[ODINO],[1]!Backup_F8_Previous_Wave[Production Date],"")</f>
      </c>
      <c r="J501" s="10">
        <f>_xlfn.XLOOKUP(#REF!,[1]!Backup_F8_Previous_Wave[ODINO],[1]!Backup_F8_Previous_Wave[Wave Date],"")</f>
      </c>
      <c r="K501" s="6">
        <f>_xlfn.XLOOKUP(#REF!,[1]!Backup_F8_Previous_Wave[ODINO],[1]!Backup_F8_Previous_Wave[Full VIN],"")</f>
      </c>
      <c r="L501" s="3" t="s">
        <v>1748</v>
      </c>
      <c r="M501" s="3" t="s">
        <v>4</v>
      </c>
      <c r="N501" s="3" t="s">
        <v>1749</v>
      </c>
      <c r="O501" s="3" t="s">
        <v>62</v>
      </c>
      <c r="P501" s="6">
        <f>_xlfn.XLOOKUP(#REF!,[1]!Table2[BINNING],[1]!Table2[VFG],"")</f>
      </c>
      <c r="Q501" s="6">
        <f>IF(ISNUMBER(FIND("|",#REF!,1)),LEFT(#REF!,FIND("|",#REF!,1)-2),#REF!)</f>
      </c>
      <c r="R501" s="6">
        <f>IF(ISNUMBER(FIND("|",#REF!,1)),RIGHT(#REF!,LEN(#REF!)-FIND("|",#REF!,1)-1),"")</f>
      </c>
      <c r="S501" s="3" t="s">
        <v>7</v>
      </c>
      <c r="T501" s="3" t="s">
        <v>7</v>
      </c>
      <c r="U501" s="2">
        <v>0</v>
      </c>
      <c r="V501" s="2">
        <v>0</v>
      </c>
      <c r="W501" s="2">
        <v>12000</v>
      </c>
      <c r="X501" s="3" t="s">
        <v>139</v>
      </c>
      <c r="Y501" s="2">
        <v>65</v>
      </c>
      <c r="Z501" s="3"/>
      <c r="AA501" s="3"/>
      <c r="AB501" s="7" t="s">
        <v>1750</v>
      </c>
      <c r="AC501" s="3" t="s">
        <v>542</v>
      </c>
      <c r="AD501" s="3" t="s">
        <v>543</v>
      </c>
      <c r="AE501" s="3" t="s">
        <v>544</v>
      </c>
      <c r="AF501" s="3" t="s">
        <v>102</v>
      </c>
      <c r="AG501" s="4"/>
      <c r="AH501" s="3"/>
      <c r="AI501" s="4"/>
      <c r="AJ5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1" s="8">
        <f>IF(#REF!=MAX(#REF!),"New","Old")</f>
      </c>
      <c r="AL501" s="3"/>
      <c r="AM501" s="9">
        <f>IF(OR(#REF!="",#REF!=0),"",IF(#REF!&lt;12000,"&lt;12k",IF(AND(#REF!&gt;=12000,#REF!&lt;24000),"12k to 24k",IF(AND(#REF!&gt;=24000,#REF!&lt;=36000),"24k to 36k",IF(#REF!&gt;36000,"&gt;36k","")))))</f>
      </c>
    </row>
    <row x14ac:dyDescent="0.25" r="502" customHeight="1" ht="18.75">
      <c r="A502" s="1">
        <v>1675181</v>
      </c>
      <c r="B502" s="2">
        <v>11338224</v>
      </c>
      <c r="C502" s="3" t="s">
        <v>0</v>
      </c>
      <c r="D502" s="3" t="s">
        <v>59</v>
      </c>
      <c r="E502" s="2">
        <v>2014</v>
      </c>
      <c r="F502" s="4">
        <v>43282</v>
      </c>
      <c r="G502" s="3" t="s">
        <v>39</v>
      </c>
      <c r="H502" s="4">
        <v>44020</v>
      </c>
      <c r="I502" s="4">
        <f>_xlfn.XLOOKUP(#REF!,[1]!Backup_F8_Previous_Wave[ODINO],[1]!Backup_F8_Previous_Wave[Production Date],"")</f>
      </c>
      <c r="J502" s="10">
        <f>_xlfn.XLOOKUP(#REF!,[1]!Backup_F8_Previous_Wave[ODINO],[1]!Backup_F8_Previous_Wave[Wave Date],"")</f>
      </c>
      <c r="K502" s="6">
        <f>_xlfn.XLOOKUP(#REF!,[1]!Backup_F8_Previous_Wave[ODINO],[1]!Backup_F8_Previous_Wave[Full VIN],"")</f>
      </c>
      <c r="L502" s="3" t="s">
        <v>1126</v>
      </c>
      <c r="M502" s="3" t="s">
        <v>4</v>
      </c>
      <c r="N502" s="3" t="s">
        <v>1751</v>
      </c>
      <c r="O502" s="3" t="s">
        <v>552</v>
      </c>
      <c r="P502" s="6">
        <f>_xlfn.XLOOKUP(#REF!,[1]!Table2[BINNING],[1]!Table2[VFG],"")</f>
      </c>
      <c r="Q502" s="6">
        <f>IF(ISNUMBER(FIND("|",#REF!,1)),LEFT(#REF!,FIND("|",#REF!,1)-2),#REF!)</f>
      </c>
      <c r="R502" s="6">
        <f>IF(ISNUMBER(FIND("|",#REF!,1)),RIGHT(#REF!,LEN(#REF!)-FIND("|",#REF!,1)-1),"")</f>
      </c>
      <c r="S502" s="3" t="s">
        <v>7</v>
      </c>
      <c r="T502" s="3" t="s">
        <v>7</v>
      </c>
      <c r="U502" s="2">
        <v>0</v>
      </c>
      <c r="V502" s="2">
        <v>0</v>
      </c>
      <c r="W502" s="2"/>
      <c r="X502" s="3" t="s">
        <v>106</v>
      </c>
      <c r="Y502" s="2">
        <v>0</v>
      </c>
      <c r="Z502" s="3"/>
      <c r="AA502" s="3"/>
      <c r="AB502" s="7" t="s">
        <v>1752</v>
      </c>
      <c r="AC502" s="3" t="s">
        <v>65</v>
      </c>
      <c r="AD502" s="3" t="s">
        <v>66</v>
      </c>
      <c r="AE502" s="3" t="s">
        <v>67</v>
      </c>
      <c r="AF502" s="3" t="s">
        <v>68</v>
      </c>
      <c r="AG502" s="4"/>
      <c r="AH502" s="3"/>
      <c r="AI502" s="4"/>
      <c r="AJ5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2" s="8">
        <f>IF(#REF!=MAX(#REF!),"New","Old")</f>
      </c>
      <c r="AL502" s="3"/>
      <c r="AM502" s="9">
        <f>IF(OR(#REF!="",#REF!=0),"",IF(#REF!&lt;12000,"&lt;12k",IF(AND(#REF!&gt;=12000,#REF!&lt;24000),"12k to 24k",IF(AND(#REF!&gt;=24000,#REF!&lt;=36000),"24k to 36k",IF(#REF!&gt;36000,"&gt;36k","")))))</f>
      </c>
    </row>
    <row x14ac:dyDescent="0.25" r="503" customHeight="1" ht="18.75">
      <c r="A503" s="1">
        <v>1675376</v>
      </c>
      <c r="B503" s="2">
        <v>11338360</v>
      </c>
      <c r="C503" s="3" t="s">
        <v>0</v>
      </c>
      <c r="D503" s="3" t="s">
        <v>187</v>
      </c>
      <c r="E503" s="2">
        <v>2017</v>
      </c>
      <c r="F503" s="4">
        <v>44013</v>
      </c>
      <c r="G503" s="3" t="s">
        <v>39</v>
      </c>
      <c r="H503" s="4">
        <v>44021</v>
      </c>
      <c r="I503" s="4">
        <f>_xlfn.XLOOKUP(#REF!,[1]!Backup_F8_Previous_Wave[ODINO],[1]!Backup_F8_Previous_Wave[Production Date],"")</f>
      </c>
      <c r="J503" s="10">
        <f>_xlfn.XLOOKUP(#REF!,[1]!Backup_F8_Previous_Wave[ODINO],[1]!Backup_F8_Previous_Wave[Wave Date],"")</f>
      </c>
      <c r="K503" s="6">
        <f>_xlfn.XLOOKUP(#REF!,[1]!Backup_F8_Previous_Wave[ODINO],[1]!Backup_F8_Previous_Wave[Full VIN],"")</f>
      </c>
      <c r="L503" s="3" t="s">
        <v>1753</v>
      </c>
      <c r="M503" s="3" t="s">
        <v>4</v>
      </c>
      <c r="N503" s="3" t="s">
        <v>1754</v>
      </c>
      <c r="O503" s="3" t="s">
        <v>31</v>
      </c>
      <c r="P503" s="6">
        <f>_xlfn.XLOOKUP(#REF!,[1]!Table2[BINNING],[1]!Table2[VFG],"")</f>
      </c>
      <c r="Q503" s="6">
        <f>IF(ISNUMBER(FIND("|",#REF!,1)),LEFT(#REF!,FIND("|",#REF!,1)-2),#REF!)</f>
      </c>
      <c r="R503" s="6">
        <f>IF(ISNUMBER(FIND("|",#REF!,1)),RIGHT(#REF!,LEN(#REF!)-FIND("|",#REF!,1)-1),"")</f>
      </c>
      <c r="S503" s="3" t="s">
        <v>7</v>
      </c>
      <c r="T503" s="3" t="s">
        <v>7</v>
      </c>
      <c r="U503" s="2">
        <v>0</v>
      </c>
      <c r="V503" s="2">
        <v>0</v>
      </c>
      <c r="W503" s="2">
        <v>39000</v>
      </c>
      <c r="X503" s="3" t="s">
        <v>63</v>
      </c>
      <c r="Y503" s="2">
        <v>60</v>
      </c>
      <c r="Z503" s="3"/>
      <c r="AA503" s="3"/>
      <c r="AB503" s="7" t="s">
        <v>1755</v>
      </c>
      <c r="AC503" s="3" t="s">
        <v>191</v>
      </c>
      <c r="AD503" s="3" t="s">
        <v>192</v>
      </c>
      <c r="AE503" s="3" t="s">
        <v>193</v>
      </c>
      <c r="AF503" s="3" t="s">
        <v>141</v>
      </c>
      <c r="AG503" s="4"/>
      <c r="AH503" s="3"/>
      <c r="AI503" s="4"/>
      <c r="AJ5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3" s="8">
        <f>IF(#REF!=MAX(#REF!),"New","Old")</f>
      </c>
      <c r="AL503" s="3"/>
      <c r="AM503" s="9">
        <f>IF(OR(#REF!="",#REF!=0),"",IF(#REF!&lt;12000,"&lt;12k",IF(AND(#REF!&gt;=12000,#REF!&lt;24000),"12k to 24k",IF(AND(#REF!&gt;=24000,#REF!&lt;=36000),"24k to 36k",IF(#REF!&gt;36000,"&gt;36k","")))))</f>
      </c>
    </row>
    <row x14ac:dyDescent="0.25" r="504" customHeight="1" ht="18.75">
      <c r="A504" s="1">
        <v>1675390</v>
      </c>
      <c r="B504" s="2">
        <v>11338370</v>
      </c>
      <c r="C504" s="3" t="s">
        <v>0</v>
      </c>
      <c r="D504" s="3" t="s">
        <v>38</v>
      </c>
      <c r="E504" s="2">
        <v>2013</v>
      </c>
      <c r="F504" s="4">
        <v>43831</v>
      </c>
      <c r="G504" s="3" t="s">
        <v>2</v>
      </c>
      <c r="H504" s="4">
        <v>44021</v>
      </c>
      <c r="I504" s="4">
        <f>_xlfn.XLOOKUP(#REF!,[1]!Backup_F8_Previous_Wave[ODINO],[1]!Backup_F8_Previous_Wave[Production Date],"")</f>
      </c>
      <c r="J504" s="10">
        <f>_xlfn.XLOOKUP(#REF!,[1]!Backup_F8_Previous_Wave[ODINO],[1]!Backup_F8_Previous_Wave[Wave Date],"")</f>
      </c>
      <c r="K504" s="6">
        <f>_xlfn.XLOOKUP(#REF!,[1]!Backup_F8_Previous_Wave[ODINO],[1]!Backup_F8_Previous_Wave[Full VIN],"")</f>
      </c>
      <c r="L504" s="3" t="s">
        <v>1756</v>
      </c>
      <c r="M504" s="3" t="s">
        <v>4</v>
      </c>
      <c r="N504" s="3" t="s">
        <v>1757</v>
      </c>
      <c r="O504" s="3" t="s">
        <v>144</v>
      </c>
      <c r="P504" s="6">
        <f>_xlfn.XLOOKUP(#REF!,[1]!Table2[BINNING],[1]!Table2[VFG],"")</f>
      </c>
      <c r="Q504" s="6">
        <f>IF(ISNUMBER(FIND("|",#REF!,1)),LEFT(#REF!,FIND("|",#REF!,1)-2),#REF!)</f>
      </c>
      <c r="R504" s="6">
        <f>IF(ISNUMBER(FIND("|",#REF!,1)),RIGHT(#REF!,LEN(#REF!)-FIND("|",#REF!,1)-1),"")</f>
      </c>
      <c r="S504" s="3" t="s">
        <v>7</v>
      </c>
      <c r="T504" s="3" t="s">
        <v>7</v>
      </c>
      <c r="U504" s="2">
        <v>0</v>
      </c>
      <c r="V504" s="2">
        <v>0</v>
      </c>
      <c r="W504" s="2">
        <v>122500</v>
      </c>
      <c r="X504" s="3" t="s">
        <v>583</v>
      </c>
      <c r="Y504" s="2">
        <v>35</v>
      </c>
      <c r="Z504" s="3"/>
      <c r="AA504" s="3"/>
      <c r="AB504" s="7" t="s">
        <v>1758</v>
      </c>
      <c r="AC504" s="3" t="s">
        <v>146</v>
      </c>
      <c r="AD504" s="3" t="s">
        <v>147</v>
      </c>
      <c r="AE504" s="3" t="s">
        <v>148</v>
      </c>
      <c r="AF504" s="3" t="s">
        <v>45</v>
      </c>
      <c r="AG504" s="4"/>
      <c r="AH504" s="3"/>
      <c r="AI504" s="4"/>
      <c r="AJ5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4" s="8">
        <f>IF(#REF!=MAX(#REF!),"New","Old")</f>
      </c>
      <c r="AL504" s="3"/>
      <c r="AM504" s="9">
        <f>IF(OR(#REF!="",#REF!=0),"",IF(#REF!&lt;12000,"&lt;12k",IF(AND(#REF!&gt;=12000,#REF!&lt;24000),"12k to 24k",IF(AND(#REF!&gt;=24000,#REF!&lt;=36000),"24k to 36k",IF(#REF!&gt;36000,"&gt;36k","")))))</f>
      </c>
    </row>
    <row x14ac:dyDescent="0.25" r="505" customHeight="1" ht="18.75">
      <c r="A505" s="1">
        <v>1675399</v>
      </c>
      <c r="B505" s="2">
        <v>11338377</v>
      </c>
      <c r="C505" s="3" t="s">
        <v>0</v>
      </c>
      <c r="D505" s="3" t="s">
        <v>38</v>
      </c>
      <c r="E505" s="2">
        <v>2014</v>
      </c>
      <c r="F505" s="4">
        <v>44019</v>
      </c>
      <c r="G505" s="3" t="s">
        <v>39</v>
      </c>
      <c r="H505" s="4">
        <v>44021</v>
      </c>
      <c r="I505" s="4">
        <f>_xlfn.XLOOKUP(#REF!,[1]!Backup_F8_Previous_Wave[ODINO],[1]!Backup_F8_Previous_Wave[Production Date],"")</f>
      </c>
      <c r="J505" s="10">
        <f>_xlfn.XLOOKUP(#REF!,[1]!Backup_F8_Previous_Wave[ODINO],[1]!Backup_F8_Previous_Wave[Wave Date],"")</f>
      </c>
      <c r="K505" s="6">
        <f>_xlfn.XLOOKUP(#REF!,[1]!Backup_F8_Previous_Wave[ODINO],[1]!Backup_F8_Previous_Wave[Full VIN],"")</f>
      </c>
      <c r="L505" s="3" t="s">
        <v>1759</v>
      </c>
      <c r="M505" s="3" t="s">
        <v>4</v>
      </c>
      <c r="N505" s="3" t="s">
        <v>1760</v>
      </c>
      <c r="O505" s="3" t="s">
        <v>144</v>
      </c>
      <c r="P505" s="6">
        <f>_xlfn.XLOOKUP(#REF!,[1]!Table2[BINNING],[1]!Table2[VFG],"")</f>
      </c>
      <c r="Q505" s="6">
        <f>IF(ISNUMBER(FIND("|",#REF!,1)),LEFT(#REF!,FIND("|",#REF!,1)-2),#REF!)</f>
      </c>
      <c r="R505" s="6">
        <f>IF(ISNUMBER(FIND("|",#REF!,1)),RIGHT(#REF!,LEN(#REF!)-FIND("|",#REF!,1)-1),"")</f>
      </c>
      <c r="S505" s="3" t="s">
        <v>7</v>
      </c>
      <c r="T505" s="3" t="s">
        <v>7</v>
      </c>
      <c r="U505" s="2">
        <v>0</v>
      </c>
      <c r="V505" s="2">
        <v>0</v>
      </c>
      <c r="W505" s="2">
        <v>103500</v>
      </c>
      <c r="X505" s="3" t="s">
        <v>202</v>
      </c>
      <c r="Y505" s="2">
        <v>30</v>
      </c>
      <c r="Z505" s="3"/>
      <c r="AA505" s="3"/>
      <c r="AB505" s="7" t="s">
        <v>1761</v>
      </c>
      <c r="AC505" s="3" t="s">
        <v>146</v>
      </c>
      <c r="AD505" s="3" t="s">
        <v>147</v>
      </c>
      <c r="AE505" s="3" t="s">
        <v>148</v>
      </c>
      <c r="AF505" s="3" t="s">
        <v>45</v>
      </c>
      <c r="AG505" s="4"/>
      <c r="AH505" s="3"/>
      <c r="AI505" s="4"/>
      <c r="AJ5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5" s="8">
        <f>IF(#REF!=MAX(#REF!),"New","Old")</f>
      </c>
      <c r="AL505" s="3"/>
      <c r="AM505" s="9">
        <f>IF(OR(#REF!="",#REF!=0),"",IF(#REF!&lt;12000,"&lt;12k",IF(AND(#REF!&gt;=12000,#REF!&lt;24000),"12k to 24k",IF(AND(#REF!&gt;=24000,#REF!&lt;=36000),"24k to 36k",IF(#REF!&gt;36000,"&gt;36k","")))))</f>
      </c>
    </row>
    <row x14ac:dyDescent="0.25" r="506" customHeight="1" ht="18.75">
      <c r="A506" s="1">
        <v>1675516</v>
      </c>
      <c r="B506" s="2">
        <v>11338464</v>
      </c>
      <c r="C506" s="3" t="s">
        <v>0</v>
      </c>
      <c r="D506" s="3" t="s">
        <v>485</v>
      </c>
      <c r="E506" s="2">
        <v>2016</v>
      </c>
      <c r="F506" s="4">
        <v>44018</v>
      </c>
      <c r="G506" s="3" t="s">
        <v>39</v>
      </c>
      <c r="H506" s="4">
        <v>44021</v>
      </c>
      <c r="I506" s="4">
        <f>_xlfn.XLOOKUP(#REF!,[1]!Backup_F8_Previous_Wave[ODINO],[1]!Backup_F8_Previous_Wave[Production Date],"")</f>
      </c>
      <c r="J506" s="10">
        <f>_xlfn.XLOOKUP(#REF!,[1]!Backup_F8_Previous_Wave[ODINO],[1]!Backup_F8_Previous_Wave[Wave Date],"")</f>
      </c>
      <c r="K506" s="6">
        <f>_xlfn.XLOOKUP(#REF!,[1]!Backup_F8_Previous_Wave[ODINO],[1]!Backup_F8_Previous_Wave[Full VIN],"")</f>
      </c>
      <c r="L506" s="3" t="s">
        <v>1762</v>
      </c>
      <c r="M506" s="3" t="s">
        <v>4</v>
      </c>
      <c r="N506" s="3" t="s">
        <v>1763</v>
      </c>
      <c r="O506" s="3" t="s">
        <v>31</v>
      </c>
      <c r="P506" s="6">
        <f>_xlfn.XLOOKUP(#REF!,[1]!Table2[BINNING],[1]!Table2[VFG],"")</f>
      </c>
      <c r="Q506" s="6">
        <f>IF(ISNUMBER(FIND("|",#REF!,1)),LEFT(#REF!,FIND("|",#REF!,1)-2),#REF!)</f>
      </c>
      <c r="R506" s="6">
        <f>IF(ISNUMBER(FIND("|",#REF!,1)),RIGHT(#REF!,LEN(#REF!)-FIND("|",#REF!,1)-1),"")</f>
      </c>
      <c r="S506" s="3" t="s">
        <v>7</v>
      </c>
      <c r="T506" s="3" t="s">
        <v>7</v>
      </c>
      <c r="U506" s="2">
        <v>0</v>
      </c>
      <c r="V506" s="2">
        <v>0</v>
      </c>
      <c r="W506" s="2">
        <v>50950</v>
      </c>
      <c r="X506" s="3" t="s">
        <v>525</v>
      </c>
      <c r="Y506" s="2">
        <v>75</v>
      </c>
      <c r="Z506" s="3"/>
      <c r="AA506" s="3"/>
      <c r="AB506" s="7" t="s">
        <v>1764</v>
      </c>
      <c r="AC506" s="3" t="s">
        <v>489</v>
      </c>
      <c r="AD506" s="3" t="s">
        <v>490</v>
      </c>
      <c r="AE506" s="3" t="s">
        <v>491</v>
      </c>
      <c r="AF506" s="3" t="s">
        <v>211</v>
      </c>
      <c r="AG506" s="4"/>
      <c r="AH506" s="3"/>
      <c r="AI506" s="4"/>
      <c r="AJ5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6" s="8">
        <f>IF(#REF!=MAX(#REF!),"New","Old")</f>
      </c>
      <c r="AL506" s="3"/>
      <c r="AM506" s="9">
        <f>IF(OR(#REF!="",#REF!=0),"",IF(#REF!&lt;12000,"&lt;12k",IF(AND(#REF!&gt;=12000,#REF!&lt;24000),"12k to 24k",IF(AND(#REF!&gt;=24000,#REF!&lt;=36000),"24k to 36k",IF(#REF!&gt;36000,"&gt;36k","")))))</f>
      </c>
    </row>
    <row x14ac:dyDescent="0.25" r="507" customHeight="1" ht="18.75">
      <c r="A507" s="1">
        <v>1675532</v>
      </c>
      <c r="B507" s="2">
        <v>11338484</v>
      </c>
      <c r="C507" s="3" t="s">
        <v>0</v>
      </c>
      <c r="D507" s="3" t="s">
        <v>181</v>
      </c>
      <c r="E507" s="2">
        <v>2012</v>
      </c>
      <c r="F507" s="4">
        <v>44021</v>
      </c>
      <c r="G507" s="3" t="s">
        <v>39</v>
      </c>
      <c r="H507" s="4">
        <v>44021</v>
      </c>
      <c r="I507" s="4"/>
      <c r="J507" s="10">
        <f>_xlfn.XLOOKUP(#REF!,[1]!Backup_F8_Previous_Wave[ODINO],[1]!Backup_F8_Previous_Wave[Wave Date],"")</f>
      </c>
      <c r="K507" s="3"/>
      <c r="L507" s="3" t="s">
        <v>1765</v>
      </c>
      <c r="M507" s="3" t="s">
        <v>4</v>
      </c>
      <c r="N507" s="3" t="s">
        <v>1766</v>
      </c>
      <c r="O507" s="3" t="s">
        <v>196</v>
      </c>
      <c r="P507" s="6">
        <f>_xlfn.XLOOKUP(#REF!,[1]!Table2[BINNING],[1]!Table2[VFG],"")</f>
      </c>
      <c r="Q507" s="6">
        <f>IF(ISNUMBER(FIND("|",#REF!,1)),LEFT(#REF!,FIND("|",#REF!,1)-2),#REF!)</f>
      </c>
      <c r="R507" s="6">
        <f>IF(ISNUMBER(FIND("|",#REF!,1)),RIGHT(#REF!,LEN(#REF!)-FIND("|",#REF!,1)-1),"")</f>
      </c>
      <c r="S507" s="3" t="s">
        <v>7</v>
      </c>
      <c r="T507" s="3" t="s">
        <v>7</v>
      </c>
      <c r="U507" s="2">
        <v>0</v>
      </c>
      <c r="V507" s="2">
        <v>0</v>
      </c>
      <c r="W507" s="2">
        <v>146000</v>
      </c>
      <c r="X507" s="3" t="s">
        <v>139</v>
      </c>
      <c r="Y507" s="2">
        <v>70</v>
      </c>
      <c r="Z507" s="3"/>
      <c r="AA507" s="3"/>
      <c r="AB507" s="7" t="s">
        <v>1767</v>
      </c>
      <c r="AC507" s="3" t="s">
        <v>44</v>
      </c>
      <c r="AD507" s="3" t="s">
        <v>44</v>
      </c>
      <c r="AE507" s="3" t="s">
        <v>44</v>
      </c>
      <c r="AF507" s="3" t="s">
        <v>198</v>
      </c>
      <c r="AG507" s="4"/>
      <c r="AH507" s="3"/>
      <c r="AI507" s="4"/>
      <c r="AJ5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7" s="8">
        <f>IF(#REF!=MAX(#REF!),"New","Old")</f>
      </c>
      <c r="AL507" s="3"/>
      <c r="AM507" s="9">
        <f>IF(OR(#REF!="",#REF!=0),"",IF(#REF!&lt;12000,"&lt;12k",IF(AND(#REF!&gt;=12000,#REF!&lt;24000),"12k to 24k",IF(AND(#REF!&gt;=24000,#REF!&lt;=36000),"24k to 36k",IF(#REF!&gt;36000,"&gt;36k","")))))</f>
      </c>
    </row>
    <row x14ac:dyDescent="0.25" r="508" customHeight="1" ht="18.75">
      <c r="A508" s="1">
        <v>1675662</v>
      </c>
      <c r="B508" s="2">
        <v>11338571</v>
      </c>
      <c r="C508" s="3" t="s">
        <v>0</v>
      </c>
      <c r="D508" s="3" t="s">
        <v>448</v>
      </c>
      <c r="E508" s="2">
        <v>2018</v>
      </c>
      <c r="F508" s="4">
        <v>43907</v>
      </c>
      <c r="G508" s="3" t="s">
        <v>2</v>
      </c>
      <c r="H508" s="4">
        <v>44022</v>
      </c>
      <c r="I508" s="4">
        <f>_xlfn.XLOOKUP(#REF!,[1]!Backup_F8_Previous_Wave[ODINO],[1]!Backup_F8_Previous_Wave[Production Date],"")</f>
      </c>
      <c r="J508" s="10">
        <f>_xlfn.XLOOKUP(#REF!,[1]!Backup_F8_Previous_Wave[ODINO],[1]!Backup_F8_Previous_Wave[Wave Date],"")</f>
      </c>
      <c r="K508" s="6">
        <f>_xlfn.XLOOKUP(#REF!,[1]!Backup_F8_Previous_Wave[ODINO],[1]!Backup_F8_Previous_Wave[Full VIN],"")</f>
      </c>
      <c r="L508" s="3" t="s">
        <v>1768</v>
      </c>
      <c r="M508" s="3" t="s">
        <v>4</v>
      </c>
      <c r="N508" s="3" t="s">
        <v>1769</v>
      </c>
      <c r="O508" s="3" t="s">
        <v>144</v>
      </c>
      <c r="P508" s="6">
        <f>_xlfn.XLOOKUP(#REF!,[1]!Table2[BINNING],[1]!Table2[VFG],"")</f>
      </c>
      <c r="Q508" s="6">
        <f>IF(ISNUMBER(FIND("|",#REF!,1)),LEFT(#REF!,FIND("|",#REF!,1)-2),#REF!)</f>
      </c>
      <c r="R508" s="6">
        <f>IF(ISNUMBER(FIND("|",#REF!,1)),RIGHT(#REF!,LEN(#REF!)-FIND("|",#REF!,1)-1),"")</f>
      </c>
      <c r="S508" s="3" t="s">
        <v>7</v>
      </c>
      <c r="T508" s="3" t="s">
        <v>7</v>
      </c>
      <c r="U508" s="2">
        <v>0</v>
      </c>
      <c r="V508" s="2">
        <v>0</v>
      </c>
      <c r="W508" s="2">
        <v>53000</v>
      </c>
      <c r="X508" s="3" t="s">
        <v>24</v>
      </c>
      <c r="Y508" s="2">
        <v>0</v>
      </c>
      <c r="Z508" s="3"/>
      <c r="AA508" s="3"/>
      <c r="AB508" s="7" t="s">
        <v>1770</v>
      </c>
      <c r="AC508" s="3" t="s">
        <v>452</v>
      </c>
      <c r="AD508" s="3" t="s">
        <v>453</v>
      </c>
      <c r="AE508" s="3" t="s">
        <v>454</v>
      </c>
      <c r="AF508" s="3" t="s">
        <v>45</v>
      </c>
      <c r="AG508" s="4"/>
      <c r="AH508" s="3"/>
      <c r="AI508" s="4"/>
      <c r="AJ5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8" s="8">
        <f>IF(#REF!=MAX(#REF!),"New","Old")</f>
      </c>
      <c r="AL508" s="3"/>
      <c r="AM508" s="9">
        <f>IF(OR(#REF!="",#REF!=0),"",IF(#REF!&lt;12000,"&lt;12k",IF(AND(#REF!&gt;=12000,#REF!&lt;24000),"12k to 24k",IF(AND(#REF!&gt;=24000,#REF!&lt;=36000),"24k to 36k",IF(#REF!&gt;36000,"&gt;36k","")))))</f>
      </c>
    </row>
    <row x14ac:dyDescent="0.25" r="509" customHeight="1" ht="18.75">
      <c r="A509" s="1">
        <v>1675740</v>
      </c>
      <c r="B509" s="2">
        <v>11338631</v>
      </c>
      <c r="C509" s="3" t="s">
        <v>0</v>
      </c>
      <c r="D509" s="3" t="s">
        <v>485</v>
      </c>
      <c r="E509" s="2">
        <v>2016</v>
      </c>
      <c r="F509" s="4">
        <v>43983</v>
      </c>
      <c r="G509" s="3" t="s">
        <v>108</v>
      </c>
      <c r="H509" s="4">
        <v>44022</v>
      </c>
      <c r="I509" s="4"/>
      <c r="J509" s="10">
        <f>_xlfn.XLOOKUP(#REF!,[1]!Backup_F8_Previous_Wave[ODINO],[1]!Backup_F8_Previous_Wave[Wave Date],"")</f>
      </c>
      <c r="K509" s="3"/>
      <c r="L509" s="3" t="s">
        <v>1762</v>
      </c>
      <c r="M509" s="3" t="s">
        <v>4</v>
      </c>
      <c r="N509" s="3" t="s">
        <v>1771</v>
      </c>
      <c r="O509" s="3" t="s">
        <v>31</v>
      </c>
      <c r="P509" s="6">
        <f>_xlfn.XLOOKUP(#REF!,[1]!Table2[BINNING],[1]!Table2[VFG],"")</f>
      </c>
      <c r="Q509" s="6">
        <f>IF(ISNUMBER(FIND("|",#REF!,1)),LEFT(#REF!,FIND("|",#REF!,1)-2),#REF!)</f>
      </c>
      <c r="R509" s="6">
        <f>IF(ISNUMBER(FIND("|",#REF!,1)),RIGHT(#REF!,LEN(#REF!)-FIND("|",#REF!,1)-1),"")</f>
      </c>
      <c r="S509" s="3" t="s">
        <v>7</v>
      </c>
      <c r="T509" s="3" t="s">
        <v>7</v>
      </c>
      <c r="U509" s="2">
        <v>0</v>
      </c>
      <c r="V509" s="2">
        <v>0</v>
      </c>
      <c r="W509" s="2">
        <v>30000</v>
      </c>
      <c r="X509" s="3" t="s">
        <v>166</v>
      </c>
      <c r="Y509" s="2">
        <v>80</v>
      </c>
      <c r="Z509" s="3"/>
      <c r="AA509" s="3"/>
      <c r="AB509" s="7" t="s">
        <v>1772</v>
      </c>
      <c r="AC509" s="3" t="s">
        <v>44</v>
      </c>
      <c r="AD509" s="3" t="s">
        <v>44</v>
      </c>
      <c r="AE509" s="3" t="s">
        <v>44</v>
      </c>
      <c r="AF509" s="3" t="s">
        <v>211</v>
      </c>
      <c r="AG509" s="4"/>
      <c r="AH509" s="3"/>
      <c r="AI509" s="4"/>
      <c r="AJ5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09" s="8">
        <f>IF(#REF!=MAX(#REF!),"New","Old")</f>
      </c>
      <c r="AL509" s="3"/>
      <c r="AM509" s="9">
        <f>IF(OR(#REF!="",#REF!=0),"",IF(#REF!&lt;12000,"&lt;12k",IF(AND(#REF!&gt;=12000,#REF!&lt;24000),"12k to 24k",IF(AND(#REF!&gt;=24000,#REF!&lt;=36000),"24k to 36k",IF(#REF!&gt;36000,"&gt;36k","")))))</f>
      </c>
    </row>
    <row x14ac:dyDescent="0.25" r="510" customHeight="1" ht="18.75">
      <c r="A510" s="1">
        <v>1675844</v>
      </c>
      <c r="B510" s="2">
        <v>11338701</v>
      </c>
      <c r="C510" s="3" t="s">
        <v>173</v>
      </c>
      <c r="D510" s="3" t="s">
        <v>174</v>
      </c>
      <c r="E510" s="2">
        <v>2005</v>
      </c>
      <c r="F510" s="4">
        <v>43839</v>
      </c>
      <c r="G510" s="3" t="s">
        <v>2</v>
      </c>
      <c r="H510" s="4">
        <v>44022</v>
      </c>
      <c r="I510" s="4">
        <f>_xlfn.XLOOKUP(#REF!,[1]!Backup_F8_Previous_Wave[ODINO],[1]!Backup_F8_Previous_Wave[Production Date],"")</f>
      </c>
      <c r="J510" s="10">
        <f>_xlfn.XLOOKUP(#REF!,[1]!Backup_F8_Previous_Wave[ODINO],[1]!Backup_F8_Previous_Wave[Wave Date],"")</f>
      </c>
      <c r="K510" s="6">
        <f>_xlfn.XLOOKUP(#REF!,[1]!Backup_F8_Previous_Wave[ODINO],[1]!Backup_F8_Previous_Wave[Full VIN],"")</f>
      </c>
      <c r="L510" s="3" t="s">
        <v>1773</v>
      </c>
      <c r="M510" s="3" t="s">
        <v>4</v>
      </c>
      <c r="N510" s="3" t="s">
        <v>1774</v>
      </c>
      <c r="O510" s="3" t="s">
        <v>471</v>
      </c>
      <c r="P510" s="6">
        <f>_xlfn.XLOOKUP(#REF!,[1]!Table2[BINNING],[1]!Table2[VFG],"")</f>
      </c>
      <c r="Q510" s="6">
        <f>IF(ISNUMBER(FIND("|",#REF!,1)),LEFT(#REF!,FIND("|",#REF!,1)-2),#REF!)</f>
      </c>
      <c r="R510" s="6">
        <f>IF(ISNUMBER(FIND("|",#REF!,1)),RIGHT(#REF!,LEN(#REF!)-FIND("|",#REF!,1)-1),"")</f>
      </c>
      <c r="S510" s="3" t="s">
        <v>7</v>
      </c>
      <c r="T510" s="3" t="s">
        <v>7</v>
      </c>
      <c r="U510" s="2">
        <v>0</v>
      </c>
      <c r="V510" s="2">
        <v>0</v>
      </c>
      <c r="W510" s="2"/>
      <c r="X510" s="3" t="s">
        <v>106</v>
      </c>
      <c r="Y510" s="2"/>
      <c r="Z510" s="3"/>
      <c r="AA510" s="3"/>
      <c r="AB510" s="7" t="s">
        <v>1775</v>
      </c>
      <c r="AC510" s="3" t="s">
        <v>1776</v>
      </c>
      <c r="AD510" s="3" t="s">
        <v>1777</v>
      </c>
      <c r="AE510" s="3" t="s">
        <v>1778</v>
      </c>
      <c r="AF510" s="3" t="s">
        <v>1779</v>
      </c>
      <c r="AG510" s="4"/>
      <c r="AH510" s="3"/>
      <c r="AI510" s="4"/>
      <c r="AJ5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0" s="8">
        <f>IF(#REF!=MAX(#REF!),"New","Old")</f>
      </c>
      <c r="AL510" s="3"/>
      <c r="AM510" s="9">
        <f>IF(OR(#REF!="",#REF!=0),"",IF(#REF!&lt;12000,"&lt;12k",IF(AND(#REF!&gt;=12000,#REF!&lt;24000),"12k to 24k",IF(AND(#REF!&gt;=24000,#REF!&lt;=36000),"24k to 36k",IF(#REF!&gt;36000,"&gt;36k","")))))</f>
      </c>
    </row>
    <row x14ac:dyDescent="0.25" r="511" customHeight="1" ht="18.75">
      <c r="A511" s="1">
        <v>1675856</v>
      </c>
      <c r="B511" s="2">
        <v>11338709</v>
      </c>
      <c r="C511" s="3" t="s">
        <v>0</v>
      </c>
      <c r="D511" s="3" t="s">
        <v>38</v>
      </c>
      <c r="E511" s="2">
        <v>2013</v>
      </c>
      <c r="F511" s="4">
        <v>43959</v>
      </c>
      <c r="G511" s="3" t="s">
        <v>108</v>
      </c>
      <c r="H511" s="4">
        <v>44022</v>
      </c>
      <c r="I511" s="4">
        <f>_xlfn.XLOOKUP(#REF!,[1]!Backup_F8_Previous_Wave[ODINO],[1]!Backup_F8_Previous_Wave[Production Date],"")</f>
      </c>
      <c r="J511" s="10">
        <f>_xlfn.XLOOKUP(#REF!,[1]!Backup_F8_Previous_Wave[ODINO],[1]!Backup_F8_Previous_Wave[Wave Date],"")</f>
      </c>
      <c r="K511" s="6">
        <f>_xlfn.XLOOKUP(#REF!,[1]!Backup_F8_Previous_Wave[ODINO],[1]!Backup_F8_Previous_Wave[Full VIN],"")</f>
      </c>
      <c r="L511" s="3" t="s">
        <v>1729</v>
      </c>
      <c r="M511" s="3" t="s">
        <v>4</v>
      </c>
      <c r="N511" s="3" t="s">
        <v>1780</v>
      </c>
      <c r="O511" s="3" t="s">
        <v>144</v>
      </c>
      <c r="P511" s="6">
        <f>_xlfn.XLOOKUP(#REF!,[1]!Table2[BINNING],[1]!Table2[VFG],"")</f>
      </c>
      <c r="Q511" s="6">
        <f>IF(ISNUMBER(FIND("|",#REF!,1)),LEFT(#REF!,FIND("|",#REF!,1)-2),#REF!)</f>
      </c>
      <c r="R511" s="6">
        <f>IF(ISNUMBER(FIND("|",#REF!,1)),RIGHT(#REF!,LEN(#REF!)-FIND("|",#REF!,1)-1),"")</f>
      </c>
      <c r="S511" s="3" t="s">
        <v>7</v>
      </c>
      <c r="T511" s="3" t="s">
        <v>7</v>
      </c>
      <c r="U511" s="2">
        <v>0</v>
      </c>
      <c r="V511" s="2">
        <v>0</v>
      </c>
      <c r="W511" s="2">
        <v>97000</v>
      </c>
      <c r="X511" s="3" t="s">
        <v>63</v>
      </c>
      <c r="Y511" s="2"/>
      <c r="Z511" s="3"/>
      <c r="AA511" s="3"/>
      <c r="AB511" s="7" t="s">
        <v>1781</v>
      </c>
      <c r="AC511" s="3" t="s">
        <v>146</v>
      </c>
      <c r="AD511" s="3" t="s">
        <v>147</v>
      </c>
      <c r="AE511" s="3" t="s">
        <v>148</v>
      </c>
      <c r="AF511" s="3" t="s">
        <v>45</v>
      </c>
      <c r="AG511" s="4"/>
      <c r="AH511" s="3"/>
      <c r="AI511" s="4"/>
      <c r="AJ5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1" s="8">
        <f>IF(#REF!=MAX(#REF!),"New","Old")</f>
      </c>
      <c r="AL511" s="3"/>
      <c r="AM511" s="9">
        <f>IF(OR(#REF!="",#REF!=0),"",IF(#REF!&lt;12000,"&lt;12k",IF(AND(#REF!&gt;=12000,#REF!&lt;24000),"12k to 24k",IF(AND(#REF!&gt;=24000,#REF!&lt;=36000),"24k to 36k",IF(#REF!&gt;36000,"&gt;36k","")))))</f>
      </c>
    </row>
    <row x14ac:dyDescent="0.25" r="512" customHeight="1" ht="18.75">
      <c r="A512" s="1">
        <v>1675927</v>
      </c>
      <c r="B512" s="2">
        <v>11338753</v>
      </c>
      <c r="C512" s="3" t="s">
        <v>548</v>
      </c>
      <c r="D512" s="3" t="s">
        <v>1683</v>
      </c>
      <c r="E512" s="2">
        <v>2009</v>
      </c>
      <c r="F512" s="4">
        <v>44015</v>
      </c>
      <c r="G512" s="3" t="s">
        <v>39</v>
      </c>
      <c r="H512" s="4">
        <v>44023</v>
      </c>
      <c r="I512" s="4"/>
      <c r="J512" s="10">
        <f>_xlfn.XLOOKUP(#REF!,[1]!Backup_F8_Previous_Wave[ODINO],[1]!Backup_F8_Previous_Wave[Wave Date],"")</f>
      </c>
      <c r="K512" s="3"/>
      <c r="L512" s="3" t="s">
        <v>1782</v>
      </c>
      <c r="M512" s="3" t="s">
        <v>4</v>
      </c>
      <c r="N512" s="3" t="s">
        <v>1783</v>
      </c>
      <c r="O512" s="3" t="s">
        <v>1191</v>
      </c>
      <c r="P512" s="6">
        <f>_xlfn.XLOOKUP(#REF!,[1]!Table2[BINNING],[1]!Table2[VFG],"")</f>
      </c>
      <c r="Q512" s="6">
        <f>IF(ISNUMBER(FIND("|",#REF!,1)),LEFT(#REF!,FIND("|",#REF!,1)-2),#REF!)</f>
      </c>
      <c r="R512" s="6">
        <f>IF(ISNUMBER(FIND("|",#REF!,1)),RIGHT(#REF!,LEN(#REF!)-FIND("|",#REF!,1)-1),"")</f>
      </c>
      <c r="S512" s="3" t="s">
        <v>7</v>
      </c>
      <c r="T512" s="3" t="s">
        <v>7</v>
      </c>
      <c r="U512" s="2">
        <v>0</v>
      </c>
      <c r="V512" s="2">
        <v>0</v>
      </c>
      <c r="W512" s="2">
        <v>23000</v>
      </c>
      <c r="X512" s="3" t="s">
        <v>139</v>
      </c>
      <c r="Y512" s="2"/>
      <c r="Z512" s="3"/>
      <c r="AA512" s="3"/>
      <c r="AB512" s="7" t="s">
        <v>1784</v>
      </c>
      <c r="AC512" s="3" t="s">
        <v>44</v>
      </c>
      <c r="AD512" s="3" t="s">
        <v>44</v>
      </c>
      <c r="AE512" s="3" t="s">
        <v>44</v>
      </c>
      <c r="AF512" s="3" t="s">
        <v>44</v>
      </c>
      <c r="AG512" s="4"/>
      <c r="AH512" s="3"/>
      <c r="AI512" s="4"/>
      <c r="AJ5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2" s="8">
        <f>IF(#REF!=MAX(#REF!),"New","Old")</f>
      </c>
      <c r="AL512" s="3"/>
      <c r="AM512" s="9">
        <f>IF(OR(#REF!="",#REF!=0),"",IF(#REF!&lt;12000,"&lt;12k",IF(AND(#REF!&gt;=12000,#REF!&lt;24000),"12k to 24k",IF(AND(#REF!&gt;=24000,#REF!&lt;=36000),"24k to 36k",IF(#REF!&gt;36000,"&gt;36k","")))))</f>
      </c>
    </row>
    <row x14ac:dyDescent="0.25" r="513" customHeight="1" ht="18.75">
      <c r="A513" s="1">
        <v>1676262</v>
      </c>
      <c r="B513" s="2">
        <v>11338977</v>
      </c>
      <c r="C513" s="3" t="s">
        <v>0</v>
      </c>
      <c r="D513" s="3" t="s">
        <v>1785</v>
      </c>
      <c r="E513" s="2">
        <v>2011</v>
      </c>
      <c r="F513" s="4">
        <v>43831</v>
      </c>
      <c r="G513" s="3" t="s">
        <v>2</v>
      </c>
      <c r="H513" s="4">
        <v>44025</v>
      </c>
      <c r="I513" s="4">
        <f>_xlfn.XLOOKUP(#REF!,[1]!Backup_F8_Previous_Wave[ODINO],[1]!Backup_F8_Previous_Wave[Production Date],"")</f>
      </c>
      <c r="J513" s="10">
        <f>_xlfn.XLOOKUP(#REF!,[1]!Backup_F8_Previous_Wave[ODINO],[1]!Backup_F8_Previous_Wave[Wave Date],"")</f>
      </c>
      <c r="K513" s="6">
        <f>_xlfn.XLOOKUP(#REF!,[1]!Backup_F8_Previous_Wave[ODINO],[1]!Backup_F8_Previous_Wave[Full VIN],"")</f>
      </c>
      <c r="L513" s="3" t="s">
        <v>1786</v>
      </c>
      <c r="M513" s="3" t="s">
        <v>4</v>
      </c>
      <c r="N513" s="3" t="s">
        <v>1787</v>
      </c>
      <c r="O513" s="3" t="s">
        <v>1788</v>
      </c>
      <c r="P513" s="6">
        <f>_xlfn.XLOOKUP(#REF!,[1]!Table2[BINNING],[1]!Table2[VFG],"")</f>
      </c>
      <c r="Q513" s="6">
        <f>IF(ISNUMBER(FIND("|",#REF!,1)),LEFT(#REF!,FIND("|",#REF!,1)-2),#REF!)</f>
      </c>
      <c r="R513" s="6">
        <f>IF(ISNUMBER(FIND("|",#REF!,1)),RIGHT(#REF!,LEN(#REF!)-FIND("|",#REF!,1)-1),"")</f>
      </c>
      <c r="S513" s="3" t="s">
        <v>7</v>
      </c>
      <c r="T513" s="3" t="s">
        <v>7</v>
      </c>
      <c r="U513" s="2">
        <v>0</v>
      </c>
      <c r="V513" s="2">
        <v>0</v>
      </c>
      <c r="W513" s="2">
        <v>74000</v>
      </c>
      <c r="X513" s="3" t="s">
        <v>32</v>
      </c>
      <c r="Y513" s="2">
        <v>0</v>
      </c>
      <c r="Z513" s="3"/>
      <c r="AA513" s="3"/>
      <c r="AB513" s="7" t="s">
        <v>1789</v>
      </c>
      <c r="AC513" s="3" t="s">
        <v>1790</v>
      </c>
      <c r="AD513" s="3" t="s">
        <v>1791</v>
      </c>
      <c r="AE513" s="3" t="s">
        <v>1792</v>
      </c>
      <c r="AF513" s="3" t="s">
        <v>1793</v>
      </c>
      <c r="AG513" s="4"/>
      <c r="AH513" s="3"/>
      <c r="AI513" s="4"/>
      <c r="AJ5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3" s="8">
        <f>IF(#REF!=MAX(#REF!),"New","Old")</f>
      </c>
      <c r="AL513" s="3"/>
      <c r="AM513" s="9">
        <f>IF(OR(#REF!="",#REF!=0),"",IF(#REF!&lt;12000,"&lt;12k",IF(AND(#REF!&gt;=12000,#REF!&lt;24000),"12k to 24k",IF(AND(#REF!&gt;=24000,#REF!&lt;=36000),"24k to 36k",IF(#REF!&gt;36000,"&gt;36k","")))))</f>
      </c>
    </row>
    <row x14ac:dyDescent="0.25" r="514" customHeight="1" ht="18.75">
      <c r="A514" s="1">
        <v>1676348</v>
      </c>
      <c r="B514" s="2">
        <v>11339043</v>
      </c>
      <c r="C514" s="3" t="s">
        <v>173</v>
      </c>
      <c r="D514" s="3" t="s">
        <v>504</v>
      </c>
      <c r="E514" s="2">
        <v>2012</v>
      </c>
      <c r="F514" s="4">
        <v>44025</v>
      </c>
      <c r="G514" s="3" t="s">
        <v>39</v>
      </c>
      <c r="H514" s="4">
        <v>44025</v>
      </c>
      <c r="I514" s="4">
        <f>_xlfn.XLOOKUP(#REF!,[1]!Backup_F8_Previous_Wave[ODINO],[1]!Backup_F8_Previous_Wave[Production Date],"")</f>
      </c>
      <c r="J514" s="10">
        <f>_xlfn.XLOOKUP(#REF!,[1]!Backup_F8_Previous_Wave[ODINO],[1]!Backup_F8_Previous_Wave[Wave Date],"")</f>
      </c>
      <c r="K514" s="6">
        <f>_xlfn.XLOOKUP(#REF!,[1]!Backup_F8_Previous_Wave[ODINO],[1]!Backup_F8_Previous_Wave[Full VIN],"")</f>
      </c>
      <c r="L514" s="3" t="s">
        <v>1794</v>
      </c>
      <c r="M514" s="3" t="s">
        <v>4</v>
      </c>
      <c r="N514" s="3" t="s">
        <v>1795</v>
      </c>
      <c r="O514" s="3" t="s">
        <v>62</v>
      </c>
      <c r="P514" s="6">
        <f>_xlfn.XLOOKUP(#REF!,[1]!Table2[BINNING],[1]!Table2[VFG],"")</f>
      </c>
      <c r="Q514" s="6">
        <f>IF(ISNUMBER(FIND("|",#REF!,1)),LEFT(#REF!,FIND("|",#REF!,1)-2),#REF!)</f>
      </c>
      <c r="R514" s="6">
        <f>IF(ISNUMBER(FIND("|",#REF!,1)),RIGHT(#REF!,LEN(#REF!)-FIND("|",#REF!,1)-1),"")</f>
      </c>
      <c r="S514" s="3" t="s">
        <v>7</v>
      </c>
      <c r="T514" s="3" t="s">
        <v>7</v>
      </c>
      <c r="U514" s="2">
        <v>0</v>
      </c>
      <c r="V514" s="2">
        <v>0</v>
      </c>
      <c r="W514" s="2">
        <v>80000</v>
      </c>
      <c r="X514" s="3" t="s">
        <v>100</v>
      </c>
      <c r="Y514" s="2"/>
      <c r="Z514" s="3"/>
      <c r="AA514" s="3"/>
      <c r="AB514" s="7" t="s">
        <v>1796</v>
      </c>
      <c r="AC514" s="3" t="s">
        <v>83</v>
      </c>
      <c r="AD514" s="3" t="s">
        <v>508</v>
      </c>
      <c r="AE514" s="3" t="s">
        <v>509</v>
      </c>
      <c r="AF514" s="3" t="s">
        <v>68</v>
      </c>
      <c r="AG514" s="4"/>
      <c r="AH514" s="3"/>
      <c r="AI514" s="4"/>
      <c r="AJ5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4" s="8">
        <f>IF(#REF!=MAX(#REF!),"New","Old")</f>
      </c>
      <c r="AL514" s="3"/>
      <c r="AM514" s="9">
        <f>IF(OR(#REF!="",#REF!=0),"",IF(#REF!&lt;12000,"&lt;12k",IF(AND(#REF!&gt;=12000,#REF!&lt;24000),"12k to 24k",IF(AND(#REF!&gt;=24000,#REF!&lt;=36000),"24k to 36k",IF(#REF!&gt;36000,"&gt;36k","")))))</f>
      </c>
    </row>
    <row x14ac:dyDescent="0.25" r="515" customHeight="1" ht="18.75">
      <c r="A515" s="1">
        <v>1676361</v>
      </c>
      <c r="B515" s="2">
        <v>11339038</v>
      </c>
      <c r="C515" s="3" t="s">
        <v>0</v>
      </c>
      <c r="D515" s="3" t="s">
        <v>1</v>
      </c>
      <c r="E515" s="2">
        <v>2018</v>
      </c>
      <c r="F515" s="4">
        <v>43819</v>
      </c>
      <c r="G515" s="3" t="s">
        <v>14</v>
      </c>
      <c r="H515" s="4">
        <v>44025</v>
      </c>
      <c r="I515" s="4">
        <f>_xlfn.XLOOKUP(#REF!,[1]!Backup_F8_Previous_Wave[ODINO],[1]!Backup_F8_Previous_Wave[Production Date],"")</f>
      </c>
      <c r="J515" s="10">
        <f>_xlfn.XLOOKUP(#REF!,[1]!Backup_F8_Previous_Wave[ODINO],[1]!Backup_F8_Previous_Wave[Wave Date],"")</f>
      </c>
      <c r="K515" s="6">
        <f>_xlfn.XLOOKUP(#REF!,[1]!Backup_F8_Previous_Wave[ODINO],[1]!Backup_F8_Previous_Wave[Full VIN],"")</f>
      </c>
      <c r="L515" s="3" t="s">
        <v>1797</v>
      </c>
      <c r="M515" s="3" t="s">
        <v>4</v>
      </c>
      <c r="N515" s="3" t="s">
        <v>1798</v>
      </c>
      <c r="O515" s="3" t="s">
        <v>49</v>
      </c>
      <c r="P515" s="6">
        <f>_xlfn.XLOOKUP(#REF!,[1]!Table2[BINNING],[1]!Table2[VFG],"")</f>
      </c>
      <c r="Q515" s="6">
        <f>IF(ISNUMBER(FIND("|",#REF!,1)),LEFT(#REF!,FIND("|",#REF!,1)-2),#REF!)</f>
      </c>
      <c r="R515" s="6">
        <f>IF(ISNUMBER(FIND("|",#REF!,1)),RIGHT(#REF!,LEN(#REF!)-FIND("|",#REF!,1)-1),"")</f>
      </c>
      <c r="S515" s="3" t="s">
        <v>7</v>
      </c>
      <c r="T515" s="3" t="s">
        <v>7</v>
      </c>
      <c r="U515" s="2">
        <v>0</v>
      </c>
      <c r="V515" s="2">
        <v>0</v>
      </c>
      <c r="W515" s="2">
        <v>15000</v>
      </c>
      <c r="X515" s="3" t="s">
        <v>238</v>
      </c>
      <c r="Y515" s="2">
        <v>0</v>
      </c>
      <c r="Z515" s="3"/>
      <c r="AA515" s="3"/>
      <c r="AB515" s="7" t="s">
        <v>1799</v>
      </c>
      <c r="AC515" s="3" t="s">
        <v>20</v>
      </c>
      <c r="AD515" s="3" t="s">
        <v>11</v>
      </c>
      <c r="AE515" s="3" t="s">
        <v>135</v>
      </c>
      <c r="AF515" s="3" t="s">
        <v>27</v>
      </c>
      <c r="AG515" s="4"/>
      <c r="AH515" s="3"/>
      <c r="AI515" s="4"/>
      <c r="AJ5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5" s="8">
        <f>IF(#REF!=MAX(#REF!),"New","Old")</f>
      </c>
      <c r="AL515" s="3"/>
      <c r="AM515" s="9">
        <f>IF(OR(#REF!="",#REF!=0),"",IF(#REF!&lt;12000,"&lt;12k",IF(AND(#REF!&gt;=12000,#REF!&lt;24000),"12k to 24k",IF(AND(#REF!&gt;=24000,#REF!&lt;=36000),"24k to 36k",IF(#REF!&gt;36000,"&gt;36k","")))))</f>
      </c>
    </row>
    <row x14ac:dyDescent="0.25" r="516" customHeight="1" ht="18.75">
      <c r="A516" s="1">
        <v>1676641</v>
      </c>
      <c r="B516" s="2">
        <v>11339284</v>
      </c>
      <c r="C516" s="3" t="s">
        <v>0</v>
      </c>
      <c r="D516" s="3" t="s">
        <v>69</v>
      </c>
      <c r="E516" s="2">
        <v>2014</v>
      </c>
      <c r="F516" s="4">
        <v>44020</v>
      </c>
      <c r="G516" s="3" t="s">
        <v>39</v>
      </c>
      <c r="H516" s="4">
        <v>44026</v>
      </c>
      <c r="I516" s="4">
        <f>_xlfn.XLOOKUP(#REF!,[1]!Backup_F8_Previous_Wave[ODINO],[1]!Backup_F8_Previous_Wave[Production Date],"")</f>
      </c>
      <c r="J516" s="10">
        <f>_xlfn.XLOOKUP(#REF!,[1]!Backup_F8_Previous_Wave[ODINO],[1]!Backup_F8_Previous_Wave[Wave Date],"")</f>
      </c>
      <c r="K516" s="6">
        <f>_xlfn.XLOOKUP(#REF!,[1]!Backup_F8_Previous_Wave[ODINO],[1]!Backup_F8_Previous_Wave[Full VIN],"")</f>
      </c>
      <c r="L516" s="3" t="s">
        <v>1800</v>
      </c>
      <c r="M516" s="3" t="s">
        <v>4</v>
      </c>
      <c r="N516" s="3" t="s">
        <v>1801</v>
      </c>
      <c r="O516" s="3" t="s">
        <v>62</v>
      </c>
      <c r="P516" s="6">
        <f>_xlfn.XLOOKUP(#REF!,[1]!Table2[BINNING],[1]!Table2[VFG],"")</f>
      </c>
      <c r="Q516" s="6">
        <f>IF(ISNUMBER(FIND("|",#REF!,1)),LEFT(#REF!,FIND("|",#REF!,1)-2),#REF!)</f>
      </c>
      <c r="R516" s="6">
        <f>IF(ISNUMBER(FIND("|",#REF!,1)),RIGHT(#REF!,LEN(#REF!)-FIND("|",#REF!,1)-1),"")</f>
      </c>
      <c r="S516" s="3" t="s">
        <v>7</v>
      </c>
      <c r="T516" s="3" t="s">
        <v>7</v>
      </c>
      <c r="U516" s="2">
        <v>0</v>
      </c>
      <c r="V516" s="2">
        <v>0</v>
      </c>
      <c r="W516" s="2">
        <v>44000</v>
      </c>
      <c r="X516" s="3" t="s">
        <v>63</v>
      </c>
      <c r="Y516" s="2">
        <v>0</v>
      </c>
      <c r="Z516" s="3"/>
      <c r="AA516" s="3"/>
      <c r="AB516" s="7" t="s">
        <v>1802</v>
      </c>
      <c r="AC516" s="3" t="s">
        <v>395</v>
      </c>
      <c r="AD516" s="3" t="s">
        <v>75</v>
      </c>
      <c r="AE516" s="3" t="s">
        <v>76</v>
      </c>
      <c r="AF516" s="3" t="s">
        <v>77</v>
      </c>
      <c r="AG516" s="4"/>
      <c r="AH516" s="3"/>
      <c r="AI516" s="4"/>
      <c r="AJ5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6" s="8">
        <f>IF(#REF!=MAX(#REF!),"New","Old")</f>
      </c>
      <c r="AL516" s="3"/>
      <c r="AM516" s="9">
        <f>IF(OR(#REF!="",#REF!=0),"",IF(#REF!&lt;12000,"&lt;12k",IF(AND(#REF!&gt;=12000,#REF!&lt;24000),"12k to 24k",IF(AND(#REF!&gt;=24000,#REF!&lt;=36000),"24k to 36k",IF(#REF!&gt;36000,"&gt;36k","")))))</f>
      </c>
    </row>
    <row x14ac:dyDescent="0.25" r="517" customHeight="1" ht="18.75">
      <c r="A517" s="1">
        <v>1676799</v>
      </c>
      <c r="B517" s="2">
        <v>11339391</v>
      </c>
      <c r="C517" s="3" t="s">
        <v>0</v>
      </c>
      <c r="D517" s="3" t="s">
        <v>59</v>
      </c>
      <c r="E517" s="2">
        <v>2016</v>
      </c>
      <c r="F517" s="4">
        <v>44025</v>
      </c>
      <c r="G517" s="3" t="s">
        <v>39</v>
      </c>
      <c r="H517" s="4">
        <v>44026</v>
      </c>
      <c r="I517" s="4"/>
      <c r="J517" s="10">
        <f>_xlfn.XLOOKUP(#REF!,[1]!Backup_F8_Previous_Wave[ODINO],[1]!Backup_F8_Previous_Wave[Wave Date],"")</f>
      </c>
      <c r="K517" s="3"/>
      <c r="L517" s="3" t="s">
        <v>1803</v>
      </c>
      <c r="M517" s="3" t="s">
        <v>4</v>
      </c>
      <c r="N517" s="3" t="s">
        <v>1804</v>
      </c>
      <c r="O517" s="3" t="s">
        <v>62</v>
      </c>
      <c r="P517" s="6">
        <f>_xlfn.XLOOKUP(#REF!,[1]!Table2[BINNING],[1]!Table2[VFG],"")</f>
      </c>
      <c r="Q517" s="6">
        <f>IF(ISNUMBER(FIND("|",#REF!,1)),LEFT(#REF!,FIND("|",#REF!,1)-2),#REF!)</f>
      </c>
      <c r="R517" s="6">
        <f>IF(ISNUMBER(FIND("|",#REF!,1)),RIGHT(#REF!,LEN(#REF!)-FIND("|",#REF!,1)-1),"")</f>
      </c>
      <c r="S517" s="3" t="s">
        <v>7</v>
      </c>
      <c r="T517" s="3" t="s">
        <v>7</v>
      </c>
      <c r="U517" s="2">
        <v>0</v>
      </c>
      <c r="V517" s="2">
        <v>0</v>
      </c>
      <c r="W517" s="2"/>
      <c r="X517" s="3" t="s">
        <v>139</v>
      </c>
      <c r="Y517" s="2">
        <v>0</v>
      </c>
      <c r="Z517" s="3"/>
      <c r="AA517" s="3"/>
      <c r="AB517" s="7" t="s">
        <v>1805</v>
      </c>
      <c r="AC517" s="3" t="s">
        <v>44</v>
      </c>
      <c r="AD517" s="3" t="s">
        <v>44</v>
      </c>
      <c r="AE517" s="3" t="s">
        <v>44</v>
      </c>
      <c r="AF517" s="3" t="s">
        <v>68</v>
      </c>
      <c r="AG517" s="4"/>
      <c r="AH517" s="3"/>
      <c r="AI517" s="4"/>
      <c r="AJ5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7" s="8">
        <f>IF(#REF!=MAX(#REF!),"New","Old")</f>
      </c>
      <c r="AL517" s="3"/>
      <c r="AM517" s="9">
        <f>IF(OR(#REF!="",#REF!=0),"",IF(#REF!&lt;12000,"&lt;12k",IF(AND(#REF!&gt;=12000,#REF!&lt;24000),"12k to 24k",IF(AND(#REF!&gt;=24000,#REF!&lt;=36000),"24k to 36k",IF(#REF!&gt;36000,"&gt;36k","")))))</f>
      </c>
    </row>
    <row x14ac:dyDescent="0.25" r="518" customHeight="1" ht="18.75">
      <c r="A518" s="1">
        <v>1676900</v>
      </c>
      <c r="B518" s="2">
        <v>11339470</v>
      </c>
      <c r="C518" s="3" t="s">
        <v>0</v>
      </c>
      <c r="D518" s="3" t="s">
        <v>59</v>
      </c>
      <c r="E518" s="2">
        <v>2013</v>
      </c>
      <c r="F518" s="4">
        <v>44021</v>
      </c>
      <c r="G518" s="3" t="s">
        <v>39</v>
      </c>
      <c r="H518" s="4">
        <v>44027</v>
      </c>
      <c r="I518" s="4">
        <f>_xlfn.XLOOKUP(#REF!,[1]!Backup_F8_Previous_Wave[ODINO],[1]!Backup_F8_Previous_Wave[Production Date],"")</f>
      </c>
      <c r="J518" s="10">
        <f>_xlfn.XLOOKUP(#REF!,[1]!Backup_F8_Previous_Wave[ODINO],[1]!Backup_F8_Previous_Wave[Wave Date],"")</f>
      </c>
      <c r="K518" s="6">
        <f>_xlfn.XLOOKUP(#REF!,[1]!Backup_F8_Previous_Wave[ODINO],[1]!Backup_F8_Previous_Wave[Full VIN],"")</f>
      </c>
      <c r="L518" s="3" t="s">
        <v>1806</v>
      </c>
      <c r="M518" s="3" t="s">
        <v>4</v>
      </c>
      <c r="N518" s="3" t="s">
        <v>1807</v>
      </c>
      <c r="O518" s="3" t="s">
        <v>62</v>
      </c>
      <c r="P518" s="6">
        <f>_xlfn.XLOOKUP(#REF!,[1]!Table2[BINNING],[1]!Table2[VFG],"")</f>
      </c>
      <c r="Q518" s="6">
        <f>IF(ISNUMBER(FIND("|",#REF!,1)),LEFT(#REF!,FIND("|",#REF!,1)-2),#REF!)</f>
      </c>
      <c r="R518" s="6">
        <f>IF(ISNUMBER(FIND("|",#REF!,1)),RIGHT(#REF!,LEN(#REF!)-FIND("|",#REF!,1)-1),"")</f>
      </c>
      <c r="S518" s="3" t="s">
        <v>7</v>
      </c>
      <c r="T518" s="3" t="s">
        <v>7</v>
      </c>
      <c r="U518" s="2">
        <v>0</v>
      </c>
      <c r="V518" s="2">
        <v>0</v>
      </c>
      <c r="W518" s="2">
        <v>130101</v>
      </c>
      <c r="X518" s="3" t="s">
        <v>32</v>
      </c>
      <c r="Y518" s="2">
        <v>15</v>
      </c>
      <c r="Z518" s="3"/>
      <c r="AA518" s="3"/>
      <c r="AB518" s="7" t="s">
        <v>1808</v>
      </c>
      <c r="AC518" s="3" t="s">
        <v>65</v>
      </c>
      <c r="AD518" s="3" t="s">
        <v>66</v>
      </c>
      <c r="AE518" s="3" t="s">
        <v>67</v>
      </c>
      <c r="AF518" s="3" t="s">
        <v>68</v>
      </c>
      <c r="AG518" s="4"/>
      <c r="AH518" s="3"/>
      <c r="AI518" s="4"/>
      <c r="AJ5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8" s="8">
        <f>IF(#REF!=MAX(#REF!),"New","Old")</f>
      </c>
      <c r="AL518" s="3"/>
      <c r="AM518" s="9">
        <f>IF(OR(#REF!="",#REF!=0),"",IF(#REF!&lt;12000,"&lt;12k",IF(AND(#REF!&gt;=12000,#REF!&lt;24000),"12k to 24k",IF(AND(#REF!&gt;=24000,#REF!&lt;=36000),"24k to 36k",IF(#REF!&gt;36000,"&gt;36k","")))))</f>
      </c>
    </row>
    <row x14ac:dyDescent="0.25" r="519" customHeight="1" ht="18.75">
      <c r="A519" s="1">
        <v>1676926</v>
      </c>
      <c r="B519" s="2">
        <v>11339488</v>
      </c>
      <c r="C519" s="3" t="s">
        <v>0</v>
      </c>
      <c r="D519" s="3" t="s">
        <v>96</v>
      </c>
      <c r="E519" s="2">
        <v>2012</v>
      </c>
      <c r="F519" s="4">
        <v>42432</v>
      </c>
      <c r="G519" s="3" t="s">
        <v>2</v>
      </c>
      <c r="H519" s="4">
        <v>44027</v>
      </c>
      <c r="I519" s="4">
        <f>_xlfn.XLOOKUP(#REF!,[1]!Backup_F8_Previous_Wave[ODINO],[1]!Backup_F8_Previous_Wave[Production Date],"")</f>
      </c>
      <c r="J519" s="10">
        <f>_xlfn.XLOOKUP(#REF!,[1]!Backup_F8_Previous_Wave[ODINO],[1]!Backup_F8_Previous_Wave[Wave Date],"")</f>
      </c>
      <c r="K519" s="6">
        <f>_xlfn.XLOOKUP(#REF!,[1]!Backup_F8_Previous_Wave[ODINO],[1]!Backup_F8_Previous_Wave[Full VIN],"")</f>
      </c>
      <c r="L519" s="3" t="s">
        <v>1809</v>
      </c>
      <c r="M519" s="3" t="s">
        <v>4</v>
      </c>
      <c r="N519" s="3" t="s">
        <v>1810</v>
      </c>
      <c r="O519" s="3" t="s">
        <v>57</v>
      </c>
      <c r="P519" s="6">
        <f>_xlfn.XLOOKUP(#REF!,[1]!Table2[BINNING],[1]!Table2[VFG],"")</f>
      </c>
      <c r="Q519" s="6">
        <f>IF(ISNUMBER(FIND("|",#REF!,1)),LEFT(#REF!,FIND("|",#REF!,1)-2),#REF!)</f>
      </c>
      <c r="R519" s="6">
        <f>IF(ISNUMBER(FIND("|",#REF!,1)),RIGHT(#REF!,LEN(#REF!)-FIND("|",#REF!,1)-1),"")</f>
      </c>
      <c r="S519" s="3" t="s">
        <v>7</v>
      </c>
      <c r="T519" s="3" t="s">
        <v>7</v>
      </c>
      <c r="U519" s="2">
        <v>0</v>
      </c>
      <c r="V519" s="2">
        <v>0</v>
      </c>
      <c r="W519" s="2">
        <v>55000</v>
      </c>
      <c r="X519" s="3" t="s">
        <v>246</v>
      </c>
      <c r="Y519" s="2">
        <v>0</v>
      </c>
      <c r="Z519" s="3"/>
      <c r="AA519" s="3"/>
      <c r="AB519" s="7" t="s">
        <v>1811</v>
      </c>
      <c r="AC519" s="3" t="s">
        <v>542</v>
      </c>
      <c r="AD519" s="3" t="s">
        <v>543</v>
      </c>
      <c r="AE519" s="3" t="s">
        <v>544</v>
      </c>
      <c r="AF519" s="3" t="s">
        <v>102</v>
      </c>
      <c r="AG519" s="4"/>
      <c r="AH519" s="3"/>
      <c r="AI519" s="4"/>
      <c r="AJ5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19" s="8">
        <f>IF(#REF!=MAX(#REF!),"New","Old")</f>
      </c>
      <c r="AL519" s="3"/>
      <c r="AM519" s="9">
        <f>IF(OR(#REF!="",#REF!=0),"",IF(#REF!&lt;12000,"&lt;12k",IF(AND(#REF!&gt;=12000,#REF!&lt;24000),"12k to 24k",IF(AND(#REF!&gt;=24000,#REF!&lt;=36000),"24k to 36k",IF(#REF!&gt;36000,"&gt;36k","")))))</f>
      </c>
    </row>
    <row x14ac:dyDescent="0.25" r="520" customHeight="1" ht="18.75">
      <c r="A520" s="1">
        <v>1676991</v>
      </c>
      <c r="B520" s="2">
        <v>11339523</v>
      </c>
      <c r="C520" s="3" t="s">
        <v>0</v>
      </c>
      <c r="D520" s="3" t="s">
        <v>187</v>
      </c>
      <c r="E520" s="2">
        <v>2019</v>
      </c>
      <c r="F520" s="4">
        <v>44020</v>
      </c>
      <c r="G520" s="3" t="s">
        <v>39</v>
      </c>
      <c r="H520" s="4">
        <v>44027</v>
      </c>
      <c r="I520" s="4">
        <f>_xlfn.XLOOKUP(#REF!,[1]!Backup_F8_Previous_Wave[ODINO],[1]!Backup_F8_Previous_Wave[Production Date],"")</f>
      </c>
      <c r="J520" s="10">
        <f>_xlfn.XLOOKUP(#REF!,[1]!Backup_F8_Previous_Wave[ODINO],[1]!Backup_F8_Previous_Wave[Wave Date],"")</f>
      </c>
      <c r="K520" s="6">
        <f>_xlfn.XLOOKUP(#REF!,[1]!Backup_F8_Previous_Wave[ODINO],[1]!Backup_F8_Previous_Wave[Full VIN],"")</f>
      </c>
      <c r="L520" s="3" t="s">
        <v>1812</v>
      </c>
      <c r="M520" s="3" t="s">
        <v>4</v>
      </c>
      <c r="N520" s="3" t="s">
        <v>1813</v>
      </c>
      <c r="O520" s="3" t="s">
        <v>105</v>
      </c>
      <c r="P520" s="6">
        <f>_xlfn.XLOOKUP(#REF!,[1]!Table2[BINNING],[1]!Table2[VFG],"")</f>
      </c>
      <c r="Q520" s="6">
        <f>IF(ISNUMBER(FIND("|",#REF!,1)),LEFT(#REF!,FIND("|",#REF!,1)-2),#REF!)</f>
      </c>
      <c r="R520" s="6">
        <f>IF(ISNUMBER(FIND("|",#REF!,1)),RIGHT(#REF!,LEN(#REF!)-FIND("|",#REF!,1)-1),"")</f>
      </c>
      <c r="S520" s="3" t="s">
        <v>7</v>
      </c>
      <c r="T520" s="3" t="s">
        <v>7</v>
      </c>
      <c r="U520" s="2">
        <v>0</v>
      </c>
      <c r="V520" s="2">
        <v>0</v>
      </c>
      <c r="W520" s="2">
        <v>10700</v>
      </c>
      <c r="X520" s="3" t="s">
        <v>433</v>
      </c>
      <c r="Y520" s="2">
        <v>55</v>
      </c>
      <c r="Z520" s="3"/>
      <c r="AA520" s="3"/>
      <c r="AB520" s="7" t="s">
        <v>1814</v>
      </c>
      <c r="AC520" s="3" t="s">
        <v>191</v>
      </c>
      <c r="AD520" s="3" t="s">
        <v>192</v>
      </c>
      <c r="AE520" s="3" t="s">
        <v>193</v>
      </c>
      <c r="AF520" s="3" t="s">
        <v>141</v>
      </c>
      <c r="AG520" s="4"/>
      <c r="AH520" s="3"/>
      <c r="AI520" s="4"/>
      <c r="AJ5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0" s="8">
        <f>IF(#REF!=MAX(#REF!),"New","Old")</f>
      </c>
      <c r="AL520" s="3"/>
      <c r="AM520" s="9">
        <f>IF(OR(#REF!="",#REF!=0),"",IF(#REF!&lt;12000,"&lt;12k",IF(AND(#REF!&gt;=12000,#REF!&lt;24000),"12k to 24k",IF(AND(#REF!&gt;=24000,#REF!&lt;=36000),"24k to 36k",IF(#REF!&gt;36000,"&gt;36k","")))))</f>
      </c>
    </row>
    <row x14ac:dyDescent="0.25" r="521" customHeight="1" ht="18.75">
      <c r="A521" s="1">
        <v>1677013</v>
      </c>
      <c r="B521" s="2">
        <v>11339548</v>
      </c>
      <c r="C521" s="3" t="s">
        <v>0</v>
      </c>
      <c r="D521" s="3" t="s">
        <v>38</v>
      </c>
      <c r="E521" s="2">
        <v>2013</v>
      </c>
      <c r="F521" s="4">
        <v>43983</v>
      </c>
      <c r="G521" s="3" t="s">
        <v>108</v>
      </c>
      <c r="H521" s="4">
        <v>44027</v>
      </c>
      <c r="I521" s="4">
        <f>_xlfn.XLOOKUP(#REF!,[1]!Backup_F8_Previous_Wave[ODINO],[1]!Backup_F8_Previous_Wave[Production Date],"")</f>
      </c>
      <c r="J521" s="10">
        <f>_xlfn.XLOOKUP(#REF!,[1]!Backup_F8_Previous_Wave[ODINO],[1]!Backup_F8_Previous_Wave[Wave Date],"")</f>
      </c>
      <c r="K521" s="6">
        <f>_xlfn.XLOOKUP(#REF!,[1]!Backup_F8_Previous_Wave[ODINO],[1]!Backup_F8_Previous_Wave[Full VIN],"")</f>
      </c>
      <c r="L521" s="3" t="s">
        <v>1815</v>
      </c>
      <c r="M521" s="3" t="s">
        <v>4</v>
      </c>
      <c r="N521" s="3" t="s">
        <v>1816</v>
      </c>
      <c r="O521" s="3" t="s">
        <v>62</v>
      </c>
      <c r="P521" s="6">
        <f>_xlfn.XLOOKUP(#REF!,[1]!Table2[BINNING],[1]!Table2[VFG],"")</f>
      </c>
      <c r="Q521" s="6">
        <f>IF(ISNUMBER(FIND("|",#REF!,1)),LEFT(#REF!,FIND("|",#REF!,1)-2),#REF!)</f>
      </c>
      <c r="R521" s="6">
        <f>IF(ISNUMBER(FIND("|",#REF!,1)),RIGHT(#REF!,LEN(#REF!)-FIND("|",#REF!,1)-1),"")</f>
      </c>
      <c r="S521" s="3" t="s">
        <v>7</v>
      </c>
      <c r="T521" s="3" t="s">
        <v>7</v>
      </c>
      <c r="U521" s="2">
        <v>0</v>
      </c>
      <c r="V521" s="2">
        <v>0</v>
      </c>
      <c r="W521" s="2">
        <v>72963</v>
      </c>
      <c r="X521" s="3" t="s">
        <v>305</v>
      </c>
      <c r="Y521" s="2"/>
      <c r="Z521" s="3"/>
      <c r="AA521" s="3"/>
      <c r="AB521" s="7" t="s">
        <v>1817</v>
      </c>
      <c r="AC521" s="3" t="s">
        <v>146</v>
      </c>
      <c r="AD521" s="3" t="s">
        <v>147</v>
      </c>
      <c r="AE521" s="3" t="s">
        <v>148</v>
      </c>
      <c r="AF521" s="3" t="s">
        <v>45</v>
      </c>
      <c r="AG521" s="4"/>
      <c r="AH521" s="3"/>
      <c r="AI521" s="4"/>
      <c r="AJ5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1" s="8">
        <f>IF(#REF!=MAX(#REF!),"New","Old")</f>
      </c>
      <c r="AL521" s="3"/>
      <c r="AM521" s="9">
        <f>IF(OR(#REF!="",#REF!=0),"",IF(#REF!&lt;12000,"&lt;12k",IF(AND(#REF!&gt;=12000,#REF!&lt;24000),"12k to 24k",IF(AND(#REF!&gt;=24000,#REF!&lt;=36000),"24k to 36k",IF(#REF!&gt;36000,"&gt;36k","")))))</f>
      </c>
    </row>
    <row x14ac:dyDescent="0.25" r="522" customHeight="1" ht="18.75">
      <c r="A522" s="1">
        <v>1677091</v>
      </c>
      <c r="B522" s="2">
        <v>11339604</v>
      </c>
      <c r="C522" s="3" t="s">
        <v>0</v>
      </c>
      <c r="D522" s="3" t="s">
        <v>96</v>
      </c>
      <c r="E522" s="2">
        <v>2012</v>
      </c>
      <c r="F522" s="4">
        <v>44015</v>
      </c>
      <c r="G522" s="3" t="s">
        <v>39</v>
      </c>
      <c r="H522" s="4">
        <v>44027</v>
      </c>
      <c r="I522" s="4">
        <f>_xlfn.XLOOKUP(#REF!,[1]!Backup_F8_Previous_Wave[ODINO],[1]!Backup_F8_Previous_Wave[Production Date],"")</f>
      </c>
      <c r="J522" s="10">
        <f>_xlfn.XLOOKUP(#REF!,[1]!Backup_F8_Previous_Wave[ODINO],[1]!Backup_F8_Previous_Wave[Wave Date],"")</f>
      </c>
      <c r="K522" s="6">
        <f>_xlfn.XLOOKUP(#REF!,[1]!Backup_F8_Previous_Wave[ODINO],[1]!Backup_F8_Previous_Wave[Full VIN],"")</f>
      </c>
      <c r="L522" s="3" t="s">
        <v>1818</v>
      </c>
      <c r="M522" s="3" t="s">
        <v>4</v>
      </c>
      <c r="N522" s="3" t="s">
        <v>1819</v>
      </c>
      <c r="O522" s="3" t="s">
        <v>57</v>
      </c>
      <c r="P522" s="6">
        <f>_xlfn.XLOOKUP(#REF!,[1]!Table2[BINNING],[1]!Table2[VFG],"")</f>
      </c>
      <c r="Q522" s="6">
        <f>IF(ISNUMBER(FIND("|",#REF!,1)),LEFT(#REF!,FIND("|",#REF!,1)-2),#REF!)</f>
      </c>
      <c r="R522" s="6">
        <f>IF(ISNUMBER(FIND("|",#REF!,1)),RIGHT(#REF!,LEN(#REF!)-FIND("|",#REF!,1)-1),"")</f>
      </c>
      <c r="S522" s="3" t="s">
        <v>7</v>
      </c>
      <c r="T522" s="3" t="s">
        <v>7</v>
      </c>
      <c r="U522" s="2">
        <v>0</v>
      </c>
      <c r="V522" s="2">
        <v>0</v>
      </c>
      <c r="W522" s="2">
        <v>169000</v>
      </c>
      <c r="X522" s="3" t="s">
        <v>404</v>
      </c>
      <c r="Y522" s="2">
        <v>40</v>
      </c>
      <c r="Z522" s="3"/>
      <c r="AA522" s="3"/>
      <c r="AB522" s="7" t="s">
        <v>1820</v>
      </c>
      <c r="AC522" s="3" t="s">
        <v>542</v>
      </c>
      <c r="AD522" s="3" t="s">
        <v>543</v>
      </c>
      <c r="AE522" s="3" t="s">
        <v>544</v>
      </c>
      <c r="AF522" s="3" t="s">
        <v>102</v>
      </c>
      <c r="AG522" s="4"/>
      <c r="AH522" s="3"/>
      <c r="AI522" s="4"/>
      <c r="AJ5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2" s="8">
        <f>IF(#REF!=MAX(#REF!),"New","Old")</f>
      </c>
      <c r="AL522" s="3"/>
      <c r="AM522" s="9">
        <f>IF(OR(#REF!="",#REF!=0),"",IF(#REF!&lt;12000,"&lt;12k",IF(AND(#REF!&gt;=12000,#REF!&lt;24000),"12k to 24k",IF(AND(#REF!&gt;=24000,#REF!&lt;=36000),"24k to 36k",IF(#REF!&gt;36000,"&gt;36k","")))))</f>
      </c>
    </row>
    <row x14ac:dyDescent="0.25" r="523" customHeight="1" ht="18.75">
      <c r="A523" s="1">
        <v>1677168</v>
      </c>
      <c r="B523" s="2">
        <v>11339661</v>
      </c>
      <c r="C523" s="3" t="s">
        <v>0</v>
      </c>
      <c r="D523" s="3" t="s">
        <v>187</v>
      </c>
      <c r="E523" s="2">
        <v>2019</v>
      </c>
      <c r="F523" s="4">
        <v>44011</v>
      </c>
      <c r="G523" s="3" t="s">
        <v>108</v>
      </c>
      <c r="H523" s="4">
        <v>44028</v>
      </c>
      <c r="I523" s="4"/>
      <c r="J523" s="10">
        <f>_xlfn.XLOOKUP(#REF!,[1]!Backup_F8_Previous_Wave[ODINO],[1]!Backup_F8_Previous_Wave[Wave Date],"")</f>
      </c>
      <c r="K523" s="3"/>
      <c r="L523" s="3" t="s">
        <v>1821</v>
      </c>
      <c r="M523" s="3" t="s">
        <v>4</v>
      </c>
      <c r="N523" s="3" t="s">
        <v>1822</v>
      </c>
      <c r="O523" s="3" t="s">
        <v>1823</v>
      </c>
      <c r="P523" s="6">
        <f>_xlfn.XLOOKUP(#REF!,[1]!Table2[BINNING],[1]!Table2[VFG],"")</f>
      </c>
      <c r="Q523" s="6">
        <f>IF(ISNUMBER(FIND("|",#REF!,1)),LEFT(#REF!,FIND("|",#REF!,1)-2),#REF!)</f>
      </c>
      <c r="R523" s="6">
        <f>IF(ISNUMBER(FIND("|",#REF!,1)),RIGHT(#REF!,LEN(#REF!)-FIND("|",#REF!,1)-1),"")</f>
      </c>
      <c r="S523" s="3" t="s">
        <v>7</v>
      </c>
      <c r="T523" s="3" t="s">
        <v>7</v>
      </c>
      <c r="U523" s="2">
        <v>0</v>
      </c>
      <c r="V523" s="2">
        <v>0</v>
      </c>
      <c r="W523" s="2">
        <v>45000</v>
      </c>
      <c r="X523" s="3" t="s">
        <v>8</v>
      </c>
      <c r="Y523" s="2">
        <v>0</v>
      </c>
      <c r="Z523" s="3"/>
      <c r="AA523" s="3"/>
      <c r="AB523" s="7" t="s">
        <v>1824</v>
      </c>
      <c r="AC523" s="3" t="s">
        <v>44</v>
      </c>
      <c r="AD523" s="3" t="s">
        <v>44</v>
      </c>
      <c r="AE523" s="3" t="s">
        <v>44</v>
      </c>
      <c r="AF523" s="3" t="s">
        <v>141</v>
      </c>
      <c r="AG523" s="4"/>
      <c r="AH523" s="3"/>
      <c r="AI523" s="4"/>
      <c r="AJ5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3" s="8">
        <f>IF(#REF!=MAX(#REF!),"New","Old")</f>
      </c>
      <c r="AL523" s="3"/>
      <c r="AM523" s="9">
        <f>IF(OR(#REF!="",#REF!=0),"",IF(#REF!&lt;12000,"&lt;12k",IF(AND(#REF!&gt;=12000,#REF!&lt;24000),"12k to 24k",IF(AND(#REF!&gt;=24000,#REF!&lt;=36000),"24k to 36k",IF(#REF!&gt;36000,"&gt;36k","")))))</f>
      </c>
    </row>
    <row x14ac:dyDescent="0.25" r="524" customHeight="1" ht="18.75">
      <c r="A524" s="1">
        <v>1677258</v>
      </c>
      <c r="B524" s="2">
        <v>11339710</v>
      </c>
      <c r="C524" s="3" t="s">
        <v>0</v>
      </c>
      <c r="D524" s="3" t="s">
        <v>187</v>
      </c>
      <c r="E524" s="2">
        <v>2019</v>
      </c>
      <c r="F524" s="4">
        <v>44027</v>
      </c>
      <c r="G524" s="3" t="s">
        <v>39</v>
      </c>
      <c r="H524" s="4">
        <v>44028</v>
      </c>
      <c r="I524" s="4">
        <f>_xlfn.XLOOKUP(#REF!,[1]!Backup_F8_Previous_Wave[ODINO],[1]!Backup_F8_Previous_Wave[Production Date],"")</f>
      </c>
      <c r="J524" s="10">
        <f>_xlfn.XLOOKUP(#REF!,[1]!Backup_F8_Previous_Wave[ODINO],[1]!Backup_F8_Previous_Wave[Wave Date],"")</f>
      </c>
      <c r="K524" s="6">
        <f>_xlfn.XLOOKUP(#REF!,[1]!Backup_F8_Previous_Wave[ODINO],[1]!Backup_F8_Previous_Wave[Full VIN],"")</f>
      </c>
      <c r="L524" s="3" t="s">
        <v>1825</v>
      </c>
      <c r="M524" s="3" t="s">
        <v>4</v>
      </c>
      <c r="N524" s="3" t="s">
        <v>1826</v>
      </c>
      <c r="O524" s="3" t="s">
        <v>57</v>
      </c>
      <c r="P524" s="6">
        <f>_xlfn.XLOOKUP(#REF!,[1]!Table2[BINNING],[1]!Table2[VFG],"")</f>
      </c>
      <c r="Q524" s="6">
        <f>IF(ISNUMBER(FIND("|",#REF!,1)),LEFT(#REF!,FIND("|",#REF!,1)-2),#REF!)</f>
      </c>
      <c r="R524" s="6">
        <f>IF(ISNUMBER(FIND("|",#REF!,1)),RIGHT(#REF!,LEN(#REF!)-FIND("|",#REF!,1)-1),"")</f>
      </c>
      <c r="S524" s="3" t="s">
        <v>7</v>
      </c>
      <c r="T524" s="3" t="s">
        <v>7</v>
      </c>
      <c r="U524" s="2">
        <v>0</v>
      </c>
      <c r="V524" s="2">
        <v>0</v>
      </c>
      <c r="W524" s="2">
        <v>43000</v>
      </c>
      <c r="X524" s="3" t="s">
        <v>139</v>
      </c>
      <c r="Y524" s="2">
        <v>70</v>
      </c>
      <c r="Z524" s="3"/>
      <c r="AA524" s="3"/>
      <c r="AB524" s="7" t="s">
        <v>1827</v>
      </c>
      <c r="AC524" s="3" t="s">
        <v>191</v>
      </c>
      <c r="AD524" s="3" t="s">
        <v>192</v>
      </c>
      <c r="AE524" s="3" t="s">
        <v>193</v>
      </c>
      <c r="AF524" s="3" t="s">
        <v>141</v>
      </c>
      <c r="AG524" s="4"/>
      <c r="AH524" s="3"/>
      <c r="AI524" s="4"/>
      <c r="AJ5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4" s="8">
        <f>IF(#REF!=MAX(#REF!),"New","Old")</f>
      </c>
      <c r="AL524" s="3"/>
      <c r="AM524" s="9">
        <f>IF(OR(#REF!="",#REF!=0),"",IF(#REF!&lt;12000,"&lt;12k",IF(AND(#REF!&gt;=12000,#REF!&lt;24000),"12k to 24k",IF(AND(#REF!&gt;=24000,#REF!&lt;=36000),"24k to 36k",IF(#REF!&gt;36000,"&gt;36k","")))))</f>
      </c>
    </row>
    <row x14ac:dyDescent="0.25" r="525" customHeight="1" ht="18.75">
      <c r="A525" s="1">
        <v>1677481</v>
      </c>
      <c r="B525" s="2">
        <v>11339884</v>
      </c>
      <c r="C525" s="3" t="s">
        <v>0</v>
      </c>
      <c r="D525" s="3" t="s">
        <v>86</v>
      </c>
      <c r="E525" s="2">
        <v>2015</v>
      </c>
      <c r="F525" s="4">
        <v>44029</v>
      </c>
      <c r="G525" s="3" t="s">
        <v>39</v>
      </c>
      <c r="H525" s="4">
        <v>44029</v>
      </c>
      <c r="I525" s="4">
        <f>_xlfn.XLOOKUP(#REF!,[1]!Backup_F8_Previous_Wave[ODINO],[1]!Backup_F8_Previous_Wave[Production Date],"")</f>
      </c>
      <c r="J525" s="10">
        <f>_xlfn.XLOOKUP(#REF!,[1]!Backup_F8_Previous_Wave[ODINO],[1]!Backup_F8_Previous_Wave[Wave Date],"")</f>
      </c>
      <c r="K525" s="6">
        <f>_xlfn.XLOOKUP(#REF!,[1]!Backup_F8_Previous_Wave[ODINO],[1]!Backup_F8_Previous_Wave[Full VIN],"")</f>
      </c>
      <c r="L525" s="3" t="s">
        <v>1828</v>
      </c>
      <c r="M525" s="3" t="s">
        <v>4</v>
      </c>
      <c r="N525" s="3" t="s">
        <v>1829</v>
      </c>
      <c r="O525" s="3" t="s">
        <v>105</v>
      </c>
      <c r="P525" s="6">
        <f>_xlfn.XLOOKUP(#REF!,[1]!Table2[BINNING],[1]!Table2[VFG],"")</f>
      </c>
      <c r="Q525" s="6">
        <f>IF(ISNUMBER(FIND("|",#REF!,1)),LEFT(#REF!,FIND("|",#REF!,1)-2),#REF!)</f>
      </c>
      <c r="R525" s="6">
        <f>IF(ISNUMBER(FIND("|",#REF!,1)),RIGHT(#REF!,LEN(#REF!)-FIND("|",#REF!,1)-1),"")</f>
      </c>
      <c r="S525" s="3" t="s">
        <v>7</v>
      </c>
      <c r="T525" s="3" t="s">
        <v>7</v>
      </c>
      <c r="U525" s="2">
        <v>0</v>
      </c>
      <c r="V525" s="2">
        <v>0</v>
      </c>
      <c r="W525" s="2"/>
      <c r="X525" s="3" t="s">
        <v>100</v>
      </c>
      <c r="Y525" s="2"/>
      <c r="Z525" s="3"/>
      <c r="AA525" s="3"/>
      <c r="AB525" s="7" t="s">
        <v>1830</v>
      </c>
      <c r="AC525" s="3" t="s">
        <v>92</v>
      </c>
      <c r="AD525" s="3" t="s">
        <v>93</v>
      </c>
      <c r="AE525" s="3" t="s">
        <v>94</v>
      </c>
      <c r="AF525" s="3" t="s">
        <v>95</v>
      </c>
      <c r="AG525" s="4"/>
      <c r="AH525" s="3"/>
      <c r="AI525" s="4"/>
      <c r="AJ5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5" s="8">
        <f>IF(#REF!=MAX(#REF!),"New","Old")</f>
      </c>
      <c r="AL525" s="3"/>
      <c r="AM525" s="9">
        <f>IF(OR(#REF!="",#REF!=0),"",IF(#REF!&lt;12000,"&lt;12k",IF(AND(#REF!&gt;=12000,#REF!&lt;24000),"12k to 24k",IF(AND(#REF!&gt;=24000,#REF!&lt;=36000),"24k to 36k",IF(#REF!&gt;36000,"&gt;36k","")))))</f>
      </c>
    </row>
    <row x14ac:dyDescent="0.25" r="526" customHeight="1" ht="18.75">
      <c r="A526" s="1">
        <v>1677501</v>
      </c>
      <c r="B526" s="2">
        <v>11339898</v>
      </c>
      <c r="C526" s="3" t="s">
        <v>0</v>
      </c>
      <c r="D526" s="3" t="s">
        <v>86</v>
      </c>
      <c r="E526" s="2">
        <v>2013</v>
      </c>
      <c r="F526" s="4">
        <v>43924</v>
      </c>
      <c r="G526" s="3" t="s">
        <v>108</v>
      </c>
      <c r="H526" s="4">
        <v>44029</v>
      </c>
      <c r="I526" s="4">
        <f>_xlfn.XLOOKUP(#REF!,[1]!Backup_F8_Previous_Wave[ODINO],[1]!Backup_F8_Previous_Wave[Production Date],"")</f>
      </c>
      <c r="J526" s="10">
        <f>_xlfn.XLOOKUP(#REF!,[1]!Backup_F8_Previous_Wave[ODINO],[1]!Backup_F8_Previous_Wave[Wave Date],"")</f>
      </c>
      <c r="K526" s="6">
        <f>_xlfn.XLOOKUP(#REF!,[1]!Backup_F8_Previous_Wave[ODINO],[1]!Backup_F8_Previous_Wave[Full VIN],"")</f>
      </c>
      <c r="L526" s="3" t="s">
        <v>1831</v>
      </c>
      <c r="M526" s="3" t="s">
        <v>4</v>
      </c>
      <c r="N526" s="3" t="s">
        <v>1832</v>
      </c>
      <c r="O526" s="3" t="s">
        <v>62</v>
      </c>
      <c r="P526" s="6">
        <f>_xlfn.XLOOKUP(#REF!,[1]!Table2[BINNING],[1]!Table2[VFG],"")</f>
      </c>
      <c r="Q526" s="6">
        <f>IF(ISNUMBER(FIND("|",#REF!,1)),LEFT(#REF!,FIND("|",#REF!,1)-2),#REF!)</f>
      </c>
      <c r="R526" s="6">
        <f>IF(ISNUMBER(FIND("|",#REF!,1)),RIGHT(#REF!,LEN(#REF!)-FIND("|",#REF!,1)-1),"")</f>
      </c>
      <c r="S526" s="3" t="s">
        <v>7</v>
      </c>
      <c r="T526" s="3" t="s">
        <v>7</v>
      </c>
      <c r="U526" s="2">
        <v>0</v>
      </c>
      <c r="V526" s="2">
        <v>0</v>
      </c>
      <c r="W526" s="2">
        <v>134000</v>
      </c>
      <c r="X526" s="3" t="s">
        <v>106</v>
      </c>
      <c r="Y526" s="2">
        <v>0</v>
      </c>
      <c r="Z526" s="3"/>
      <c r="AA526" s="3"/>
      <c r="AB526" s="7" t="s">
        <v>1833</v>
      </c>
      <c r="AC526" s="3" t="s">
        <v>92</v>
      </c>
      <c r="AD526" s="3" t="s">
        <v>93</v>
      </c>
      <c r="AE526" s="3" t="s">
        <v>94</v>
      </c>
      <c r="AF526" s="3" t="s">
        <v>95</v>
      </c>
      <c r="AG526" s="4"/>
      <c r="AH526" s="3"/>
      <c r="AI526" s="4"/>
      <c r="AJ5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6" s="8">
        <f>IF(#REF!=MAX(#REF!),"New","Old")</f>
      </c>
      <c r="AL526" s="3"/>
      <c r="AM526" s="9">
        <f>IF(OR(#REF!="",#REF!=0),"",IF(#REF!&lt;12000,"&lt;12k",IF(AND(#REF!&gt;=12000,#REF!&lt;24000),"12k to 24k",IF(AND(#REF!&gt;=24000,#REF!&lt;=36000),"24k to 36k",IF(#REF!&gt;36000,"&gt;36k","")))))</f>
      </c>
    </row>
    <row x14ac:dyDescent="0.25" r="527" customHeight="1" ht="18.75">
      <c r="A527" s="1">
        <v>1677585</v>
      </c>
      <c r="B527" s="2">
        <v>11339962</v>
      </c>
      <c r="C527" s="3" t="s">
        <v>0</v>
      </c>
      <c r="D527" s="3" t="s">
        <v>448</v>
      </c>
      <c r="E527" s="2">
        <v>2013</v>
      </c>
      <c r="F527" s="4">
        <v>43843</v>
      </c>
      <c r="G527" s="3" t="s">
        <v>2</v>
      </c>
      <c r="H527" s="4">
        <v>44029</v>
      </c>
      <c r="I527" s="4"/>
      <c r="J527" s="10">
        <f>_xlfn.XLOOKUP(#REF!,[1]!Backup_F8_Previous_Wave[ODINO],[1]!Backup_F8_Previous_Wave[Wave Date],"")</f>
      </c>
      <c r="K527" s="3"/>
      <c r="L527" s="3" t="s">
        <v>1353</v>
      </c>
      <c r="M527" s="3" t="s">
        <v>4</v>
      </c>
      <c r="N527" s="3" t="s">
        <v>1834</v>
      </c>
      <c r="O527" s="3" t="s">
        <v>144</v>
      </c>
      <c r="P527" s="6">
        <f>_xlfn.XLOOKUP(#REF!,[1]!Table2[BINNING],[1]!Table2[VFG],"")</f>
      </c>
      <c r="Q527" s="6">
        <f>IF(ISNUMBER(FIND("|",#REF!,1)),LEFT(#REF!,FIND("|",#REF!,1)-2),#REF!)</f>
      </c>
      <c r="R527" s="6">
        <f>IF(ISNUMBER(FIND("|",#REF!,1)),RIGHT(#REF!,LEN(#REF!)-FIND("|",#REF!,1)-1),"")</f>
      </c>
      <c r="S527" s="3" t="s">
        <v>7</v>
      </c>
      <c r="T527" s="3" t="s">
        <v>7</v>
      </c>
      <c r="U527" s="2">
        <v>0</v>
      </c>
      <c r="V527" s="2">
        <v>0</v>
      </c>
      <c r="W527" s="2">
        <v>135000</v>
      </c>
      <c r="X527" s="3" t="s">
        <v>229</v>
      </c>
      <c r="Y527" s="2">
        <v>0</v>
      </c>
      <c r="Z527" s="3"/>
      <c r="AA527" s="3"/>
      <c r="AB527" s="7" t="s">
        <v>1835</v>
      </c>
      <c r="AC527" s="3" t="s">
        <v>44</v>
      </c>
      <c r="AD527" s="3" t="s">
        <v>44</v>
      </c>
      <c r="AE527" s="3" t="s">
        <v>44</v>
      </c>
      <c r="AF527" s="3" t="s">
        <v>45</v>
      </c>
      <c r="AG527" s="4"/>
      <c r="AH527" s="3"/>
      <c r="AI527" s="4"/>
      <c r="AJ5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7" s="8">
        <f>IF(#REF!=MAX(#REF!),"New","Old")</f>
      </c>
      <c r="AL527" s="3"/>
      <c r="AM527" s="9">
        <f>IF(OR(#REF!="",#REF!=0),"",IF(#REF!&lt;12000,"&lt;12k",IF(AND(#REF!&gt;=12000,#REF!&lt;24000),"12k to 24k",IF(AND(#REF!&gt;=24000,#REF!&lt;=36000),"24k to 36k",IF(#REF!&gt;36000,"&gt;36k","")))))</f>
      </c>
    </row>
    <row x14ac:dyDescent="0.25" r="528" customHeight="1" ht="18.75">
      <c r="A528" s="1">
        <v>1677636</v>
      </c>
      <c r="B528" s="2">
        <v>11339983</v>
      </c>
      <c r="C528" s="3" t="s">
        <v>0</v>
      </c>
      <c r="D528" s="3" t="s">
        <v>1</v>
      </c>
      <c r="E528" s="2">
        <v>2010</v>
      </c>
      <c r="F528" s="4">
        <v>44028</v>
      </c>
      <c r="G528" s="3" t="s">
        <v>39</v>
      </c>
      <c r="H528" s="4">
        <v>44029</v>
      </c>
      <c r="I528" s="4">
        <f>_xlfn.XLOOKUP(#REF!,[1]!Backup_F8_Previous_Wave[ODINO],[1]!Backup_F8_Previous_Wave[Production Date],"")</f>
      </c>
      <c r="J528" s="10">
        <f>_xlfn.XLOOKUP(#REF!,[1]!Backup_F8_Previous_Wave[ODINO],[1]!Backup_F8_Previous_Wave[Wave Date],"")</f>
      </c>
      <c r="K528" s="6">
        <f>_xlfn.XLOOKUP(#REF!,[1]!Backup_F8_Previous_Wave[ODINO],[1]!Backup_F8_Previous_Wave[Full VIN],"")</f>
      </c>
      <c r="L528" s="3" t="s">
        <v>1836</v>
      </c>
      <c r="M528" s="3" t="s">
        <v>4</v>
      </c>
      <c r="N528" s="3" t="s">
        <v>1837</v>
      </c>
      <c r="O528" s="3" t="s">
        <v>62</v>
      </c>
      <c r="P528" s="6">
        <f>_xlfn.XLOOKUP(#REF!,[1]!Table2[BINNING],[1]!Table2[VFG],"")</f>
      </c>
      <c r="Q528" s="6">
        <f>IF(ISNUMBER(FIND("|",#REF!,1)),LEFT(#REF!,FIND("|",#REF!,1)-2),#REF!)</f>
      </c>
      <c r="R528" s="6">
        <f>IF(ISNUMBER(FIND("|",#REF!,1)),RIGHT(#REF!,LEN(#REF!)-FIND("|",#REF!,1)-1),"")</f>
      </c>
      <c r="S528" s="3" t="s">
        <v>7</v>
      </c>
      <c r="T528" s="3" t="s">
        <v>7</v>
      </c>
      <c r="U528" s="2">
        <v>0</v>
      </c>
      <c r="V528" s="2">
        <v>0</v>
      </c>
      <c r="W528" s="2">
        <v>161000</v>
      </c>
      <c r="X528" s="3" t="s">
        <v>24</v>
      </c>
      <c r="Y528" s="2">
        <v>0</v>
      </c>
      <c r="Z528" s="3"/>
      <c r="AA528" s="3"/>
      <c r="AB528" s="7" t="s">
        <v>1838</v>
      </c>
      <c r="AC528" s="3" t="s">
        <v>10</v>
      </c>
      <c r="AD528" s="3" t="s">
        <v>11</v>
      </c>
      <c r="AE528" s="3" t="s">
        <v>12</v>
      </c>
      <c r="AF528" s="3" t="s">
        <v>13</v>
      </c>
      <c r="AG528" s="4"/>
      <c r="AH528" s="3"/>
      <c r="AI528" s="4"/>
      <c r="AJ5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8" s="8">
        <f>IF(#REF!=MAX(#REF!),"New","Old")</f>
      </c>
      <c r="AL528" s="3"/>
      <c r="AM528" s="9">
        <f>IF(OR(#REF!="",#REF!=0),"",IF(#REF!&lt;12000,"&lt;12k",IF(AND(#REF!&gt;=12000,#REF!&lt;24000),"12k to 24k",IF(AND(#REF!&gt;=24000,#REF!&lt;=36000),"24k to 36k",IF(#REF!&gt;36000,"&gt;36k","")))))</f>
      </c>
    </row>
    <row x14ac:dyDescent="0.25" r="529" customHeight="1" ht="18.75">
      <c r="A529" s="1">
        <v>1677873</v>
      </c>
      <c r="B529" s="2">
        <v>11340193</v>
      </c>
      <c r="C529" s="3" t="s">
        <v>0</v>
      </c>
      <c r="D529" s="3" t="s">
        <v>59</v>
      </c>
      <c r="E529" s="2">
        <v>2016</v>
      </c>
      <c r="F529" s="4">
        <v>44013</v>
      </c>
      <c r="G529" s="3" t="s">
        <v>39</v>
      </c>
      <c r="H529" s="4">
        <v>44031</v>
      </c>
      <c r="I529" s="4">
        <f>_xlfn.XLOOKUP(#REF!,[1]!Backup_F8_Previous_Wave[ODINO],[1]!Backup_F8_Previous_Wave[Production Date],"")</f>
      </c>
      <c r="J529" s="10">
        <f>_xlfn.XLOOKUP(#REF!,[1]!Backup_F8_Previous_Wave[ODINO],[1]!Backup_F8_Previous_Wave[Wave Date],"")</f>
      </c>
      <c r="K529" s="6">
        <f>_xlfn.XLOOKUP(#REF!,[1]!Backup_F8_Previous_Wave[ODINO],[1]!Backup_F8_Previous_Wave[Full VIN],"")</f>
      </c>
      <c r="L529" s="3" t="s">
        <v>1839</v>
      </c>
      <c r="M529" s="3" t="s">
        <v>4</v>
      </c>
      <c r="N529" s="3" t="s">
        <v>1840</v>
      </c>
      <c r="O529" s="3" t="s">
        <v>552</v>
      </c>
      <c r="P529" s="6">
        <f>_xlfn.XLOOKUP(#REF!,[1]!Table2[BINNING],[1]!Table2[VFG],"")</f>
      </c>
      <c r="Q529" s="6">
        <f>IF(ISNUMBER(FIND("|",#REF!,1)),LEFT(#REF!,FIND("|",#REF!,1)-2),#REF!)</f>
      </c>
      <c r="R529" s="6">
        <f>IF(ISNUMBER(FIND("|",#REF!,1)),RIGHT(#REF!,LEN(#REF!)-FIND("|",#REF!,1)-1),"")</f>
      </c>
      <c r="S529" s="3" t="s">
        <v>7</v>
      </c>
      <c r="T529" s="3" t="s">
        <v>7</v>
      </c>
      <c r="U529" s="2">
        <v>0</v>
      </c>
      <c r="V529" s="2">
        <v>0</v>
      </c>
      <c r="W529" s="2">
        <v>70000</v>
      </c>
      <c r="X529" s="3" t="s">
        <v>18</v>
      </c>
      <c r="Y529" s="2">
        <v>30</v>
      </c>
      <c r="Z529" s="3"/>
      <c r="AA529" s="3"/>
      <c r="AB529" s="7" t="s">
        <v>1841</v>
      </c>
      <c r="AC529" s="3" t="s">
        <v>65</v>
      </c>
      <c r="AD529" s="3" t="s">
        <v>66</v>
      </c>
      <c r="AE529" s="3" t="s">
        <v>1842</v>
      </c>
      <c r="AF529" s="3" t="s">
        <v>211</v>
      </c>
      <c r="AG529" s="4"/>
      <c r="AH529" s="3"/>
      <c r="AI529" s="4"/>
      <c r="AJ5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29" s="8">
        <f>IF(#REF!=MAX(#REF!),"New","Old")</f>
      </c>
      <c r="AL529" s="3"/>
      <c r="AM529" s="9">
        <f>IF(OR(#REF!="",#REF!=0),"",IF(#REF!&lt;12000,"&lt;12k",IF(AND(#REF!&gt;=12000,#REF!&lt;24000),"12k to 24k",IF(AND(#REF!&gt;=24000,#REF!&lt;=36000),"24k to 36k",IF(#REF!&gt;36000,"&gt;36k","")))))</f>
      </c>
    </row>
    <row x14ac:dyDescent="0.25" r="530" customHeight="1" ht="18.75">
      <c r="A530" s="1">
        <v>1677967</v>
      </c>
      <c r="B530" s="2">
        <v>11340261</v>
      </c>
      <c r="C530" s="3" t="s">
        <v>0</v>
      </c>
      <c r="D530" s="3" t="s">
        <v>38</v>
      </c>
      <c r="E530" s="2">
        <v>2011</v>
      </c>
      <c r="F530" s="4">
        <v>43946</v>
      </c>
      <c r="G530" s="3" t="s">
        <v>108</v>
      </c>
      <c r="H530" s="4">
        <v>44031</v>
      </c>
      <c r="I530" s="4">
        <f>_xlfn.XLOOKUP(#REF!,[1]!Backup_F8_Previous_Wave[ODINO],[1]!Backup_F8_Previous_Wave[Production Date],"")</f>
      </c>
      <c r="J530" s="10">
        <f>_xlfn.XLOOKUP(#REF!,[1]!Backup_F8_Previous_Wave[ODINO],[1]!Backup_F8_Previous_Wave[Wave Date],"")</f>
      </c>
      <c r="K530" s="6">
        <f>_xlfn.XLOOKUP(#REF!,[1]!Backup_F8_Previous_Wave[ODINO],[1]!Backup_F8_Previous_Wave[Full VIN],"")</f>
      </c>
      <c r="L530" s="3" t="s">
        <v>1843</v>
      </c>
      <c r="M530" s="3" t="s">
        <v>4</v>
      </c>
      <c r="N530" s="3" t="s">
        <v>1844</v>
      </c>
      <c r="O530" s="3" t="s">
        <v>144</v>
      </c>
      <c r="P530" s="6">
        <f>_xlfn.XLOOKUP(#REF!,[1]!Table2[BINNING],[1]!Table2[VFG],"")</f>
      </c>
      <c r="Q530" s="6">
        <f>IF(ISNUMBER(FIND("|",#REF!,1)),LEFT(#REF!,FIND("|",#REF!,1)-2),#REF!)</f>
      </c>
      <c r="R530" s="6">
        <f>IF(ISNUMBER(FIND("|",#REF!,1)),RIGHT(#REF!,LEN(#REF!)-FIND("|",#REF!,1)-1),"")</f>
      </c>
      <c r="S530" s="3" t="s">
        <v>7</v>
      </c>
      <c r="T530" s="3" t="s">
        <v>7</v>
      </c>
      <c r="U530" s="2">
        <v>0</v>
      </c>
      <c r="V530" s="2">
        <v>0</v>
      </c>
      <c r="W530" s="2">
        <v>145000</v>
      </c>
      <c r="X530" s="3" t="s">
        <v>404</v>
      </c>
      <c r="Y530" s="2"/>
      <c r="Z530" s="3"/>
      <c r="AA530" s="3"/>
      <c r="AB530" s="7" t="s">
        <v>1845</v>
      </c>
      <c r="AC530" s="3" t="s">
        <v>146</v>
      </c>
      <c r="AD530" s="3" t="s">
        <v>147</v>
      </c>
      <c r="AE530" s="3" t="s">
        <v>148</v>
      </c>
      <c r="AF530" s="3" t="s">
        <v>45</v>
      </c>
      <c r="AG530" s="4"/>
      <c r="AH530" s="3"/>
      <c r="AI530" s="4"/>
      <c r="AJ5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0" s="8">
        <f>IF(#REF!=MAX(#REF!),"New","Old")</f>
      </c>
      <c r="AL530" s="3"/>
      <c r="AM530" s="9">
        <f>IF(OR(#REF!="",#REF!=0),"",IF(#REF!&lt;12000,"&lt;12k",IF(AND(#REF!&gt;=12000,#REF!&lt;24000),"12k to 24k",IF(AND(#REF!&gt;=24000,#REF!&lt;=36000),"24k to 36k",IF(#REF!&gt;36000,"&gt;36k","")))))</f>
      </c>
    </row>
    <row x14ac:dyDescent="0.25" r="531" customHeight="1" ht="18.75">
      <c r="A531" s="1">
        <v>1678126</v>
      </c>
      <c r="B531" s="2">
        <v>11340373</v>
      </c>
      <c r="C531" s="3" t="s">
        <v>0</v>
      </c>
      <c r="D531" s="3" t="s">
        <v>38</v>
      </c>
      <c r="E531" s="2">
        <v>2018</v>
      </c>
      <c r="F531" s="4">
        <v>44031</v>
      </c>
      <c r="G531" s="3" t="s">
        <v>39</v>
      </c>
      <c r="H531" s="4">
        <v>44032</v>
      </c>
      <c r="I531" s="4">
        <f>_xlfn.XLOOKUP(#REF!,[1]!Backup_F8_Previous_Wave[ODINO],[1]!Backup_F8_Previous_Wave[Production Date],"")</f>
      </c>
      <c r="J531" s="10">
        <f>_xlfn.XLOOKUP(#REF!,[1]!Backup_F8_Previous_Wave[ODINO],[1]!Backup_F8_Previous_Wave[Wave Date],"")</f>
      </c>
      <c r="K531" s="6">
        <f>_xlfn.XLOOKUP(#REF!,[1]!Backup_F8_Previous_Wave[ODINO],[1]!Backup_F8_Previous_Wave[Full VIN],"")</f>
      </c>
      <c r="L531" s="3" t="s">
        <v>1846</v>
      </c>
      <c r="M531" s="3" t="s">
        <v>4</v>
      </c>
      <c r="N531" s="3" t="s">
        <v>1847</v>
      </c>
      <c r="O531" s="3" t="s">
        <v>824</v>
      </c>
      <c r="P531" s="6">
        <f>_xlfn.XLOOKUP(#REF!,[1]!Table2[BINNING],[1]!Table2[VFG],"")</f>
      </c>
      <c r="Q531" s="6">
        <f>IF(ISNUMBER(FIND("|",#REF!,1)),LEFT(#REF!,FIND("|",#REF!,1)-2),#REF!)</f>
      </c>
      <c r="R531" s="6">
        <f>IF(ISNUMBER(FIND("|",#REF!,1)),RIGHT(#REF!,LEN(#REF!)-FIND("|",#REF!,1)-1),"")</f>
      </c>
      <c r="S531" s="3" t="s">
        <v>7</v>
      </c>
      <c r="T531" s="3" t="s">
        <v>7</v>
      </c>
      <c r="U531" s="2">
        <v>0</v>
      </c>
      <c r="V531" s="2">
        <v>0</v>
      </c>
      <c r="W531" s="2">
        <v>50000</v>
      </c>
      <c r="X531" s="3" t="s">
        <v>106</v>
      </c>
      <c r="Y531" s="2">
        <v>0</v>
      </c>
      <c r="Z531" s="3"/>
      <c r="AA531" s="3"/>
      <c r="AB531" s="7" t="s">
        <v>1848</v>
      </c>
      <c r="AC531" s="3" t="s">
        <v>826</v>
      </c>
      <c r="AD531" s="3" t="s">
        <v>147</v>
      </c>
      <c r="AE531" s="3" t="s">
        <v>148</v>
      </c>
      <c r="AF531" s="3" t="s">
        <v>45</v>
      </c>
      <c r="AG531" s="4"/>
      <c r="AH531" s="3"/>
      <c r="AI531" s="4"/>
      <c r="AJ5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1" s="8">
        <f>IF(#REF!=MAX(#REF!),"New","Old")</f>
      </c>
      <c r="AL531" s="3"/>
      <c r="AM531" s="9">
        <f>IF(OR(#REF!="",#REF!=0),"",IF(#REF!&lt;12000,"&lt;12k",IF(AND(#REF!&gt;=12000,#REF!&lt;24000),"12k to 24k",IF(AND(#REF!&gt;=24000,#REF!&lt;=36000),"24k to 36k",IF(#REF!&gt;36000,"&gt;36k","")))))</f>
      </c>
    </row>
    <row x14ac:dyDescent="0.25" r="532" customHeight="1" ht="18.75">
      <c r="A532" s="1">
        <v>1678228</v>
      </c>
      <c r="B532" s="2">
        <v>11340441</v>
      </c>
      <c r="C532" s="3" t="s">
        <v>0</v>
      </c>
      <c r="D532" s="3" t="s">
        <v>181</v>
      </c>
      <c r="E532" s="2">
        <v>2017</v>
      </c>
      <c r="F532" s="4">
        <v>44013</v>
      </c>
      <c r="G532" s="3" t="s">
        <v>39</v>
      </c>
      <c r="H532" s="4">
        <v>44032</v>
      </c>
      <c r="I532" s="4"/>
      <c r="J532" s="10">
        <f>_xlfn.XLOOKUP(#REF!,[1]!Backup_F8_Previous_Wave[ODINO],[1]!Backup_F8_Previous_Wave[Wave Date],"")</f>
      </c>
      <c r="K532" s="6">
        <f>_xlfn.XLOOKUP(#REF!,[1]!Backup_F8_Previous_Wave[ODINO],[1]!Backup_F8_Previous_Wave[Full VIN],"")</f>
      </c>
      <c r="L532" s="3" t="s">
        <v>1849</v>
      </c>
      <c r="M532" s="3" t="s">
        <v>4</v>
      </c>
      <c r="N532" s="3" t="s">
        <v>1850</v>
      </c>
      <c r="O532" s="3" t="s">
        <v>196</v>
      </c>
      <c r="P532" s="6">
        <f>_xlfn.XLOOKUP(#REF!,[1]!Table2[BINNING],[1]!Table2[VFG],"")</f>
      </c>
      <c r="Q532" s="6">
        <f>IF(ISNUMBER(FIND("|",#REF!,1)),LEFT(#REF!,FIND("|",#REF!,1)-2),#REF!)</f>
      </c>
      <c r="R532" s="6">
        <f>IF(ISNUMBER(FIND("|",#REF!,1)),RIGHT(#REF!,LEN(#REF!)-FIND("|",#REF!,1)-1),"")</f>
      </c>
      <c r="S532" s="3" t="s">
        <v>7</v>
      </c>
      <c r="T532" s="3" t="s">
        <v>7</v>
      </c>
      <c r="U532" s="2">
        <v>0</v>
      </c>
      <c r="V532" s="2">
        <v>0</v>
      </c>
      <c r="W532" s="2">
        <v>52000</v>
      </c>
      <c r="X532" s="3" t="s">
        <v>18</v>
      </c>
      <c r="Y532" s="2">
        <v>70</v>
      </c>
      <c r="Z532" s="3"/>
      <c r="AA532" s="3"/>
      <c r="AB532" s="7" t="s">
        <v>1851</v>
      </c>
      <c r="AC532" s="3"/>
      <c r="AD532" s="3"/>
      <c r="AE532" s="3"/>
      <c r="AF532" s="3"/>
      <c r="AG532" s="4"/>
      <c r="AH532" s="3"/>
      <c r="AI532" s="4"/>
      <c r="AJ5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2" s="8">
        <f>IF(#REF!=MAX(#REF!),"New","Old")</f>
      </c>
      <c r="AL532" s="3"/>
      <c r="AM532" s="9">
        <f>IF(OR(#REF!="",#REF!=0),"",IF(#REF!&lt;12000,"&lt;12k",IF(AND(#REF!&gt;=12000,#REF!&lt;24000),"12k to 24k",IF(AND(#REF!&gt;=24000,#REF!&lt;=36000),"24k to 36k",IF(#REF!&gt;36000,"&gt;36k","")))))</f>
      </c>
    </row>
    <row x14ac:dyDescent="0.25" r="533" customHeight="1" ht="18.75">
      <c r="A533" s="1">
        <v>1678389</v>
      </c>
      <c r="B533" s="2">
        <v>11340557</v>
      </c>
      <c r="C533" s="3" t="s">
        <v>0</v>
      </c>
      <c r="D533" s="3" t="s">
        <v>59</v>
      </c>
      <c r="E533" s="2">
        <v>2015</v>
      </c>
      <c r="F533" s="4">
        <v>44033</v>
      </c>
      <c r="G533" s="3" t="s">
        <v>39</v>
      </c>
      <c r="H533" s="4">
        <v>44033</v>
      </c>
      <c r="I533" s="4"/>
      <c r="J533" s="10">
        <f>_xlfn.XLOOKUP(#REF!,[1]!Backup_F8_Previous_Wave[ODINO],[1]!Backup_F8_Previous_Wave[Wave Date],"")</f>
      </c>
      <c r="K533" s="3"/>
      <c r="L533" s="3" t="s">
        <v>1852</v>
      </c>
      <c r="M533" s="3" t="s">
        <v>4</v>
      </c>
      <c r="N533" s="3" t="s">
        <v>1853</v>
      </c>
      <c r="O533" s="3" t="s">
        <v>552</v>
      </c>
      <c r="P533" s="6">
        <f>_xlfn.XLOOKUP(#REF!,[1]!Table2[BINNING],[1]!Table2[VFG],"")</f>
      </c>
      <c r="Q533" s="6">
        <f>IF(ISNUMBER(FIND("|",#REF!,1)),LEFT(#REF!,FIND("|",#REF!,1)-2),#REF!)</f>
      </c>
      <c r="R533" s="6">
        <f>IF(ISNUMBER(FIND("|",#REF!,1)),RIGHT(#REF!,LEN(#REF!)-FIND("|",#REF!,1)-1),"")</f>
      </c>
      <c r="S533" s="3" t="s">
        <v>7</v>
      </c>
      <c r="T533" s="3" t="s">
        <v>7</v>
      </c>
      <c r="U533" s="2">
        <v>0</v>
      </c>
      <c r="V533" s="2">
        <v>0</v>
      </c>
      <c r="W533" s="2">
        <v>84000</v>
      </c>
      <c r="X533" s="3" t="s">
        <v>18</v>
      </c>
      <c r="Y533" s="2">
        <v>55</v>
      </c>
      <c r="Z533" s="3"/>
      <c r="AA533" s="3"/>
      <c r="AB533" s="7" t="s">
        <v>1854</v>
      </c>
      <c r="AC533" s="3" t="s">
        <v>44</v>
      </c>
      <c r="AD533" s="3" t="s">
        <v>44</v>
      </c>
      <c r="AE533" s="3" t="s">
        <v>44</v>
      </c>
      <c r="AF533" s="3" t="s">
        <v>68</v>
      </c>
      <c r="AG533" s="4"/>
      <c r="AH533" s="3"/>
      <c r="AI533" s="4"/>
      <c r="AJ5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3" s="8">
        <f>IF(#REF!=MAX(#REF!),"New","Old")</f>
      </c>
      <c r="AL533" s="3"/>
      <c r="AM533" s="9">
        <f>IF(OR(#REF!="",#REF!=0),"",IF(#REF!&lt;12000,"&lt;12k",IF(AND(#REF!&gt;=12000,#REF!&lt;24000),"12k to 24k",IF(AND(#REF!&gt;=24000,#REF!&lt;=36000),"24k to 36k",IF(#REF!&gt;36000,"&gt;36k","")))))</f>
      </c>
    </row>
    <row x14ac:dyDescent="0.25" r="534" customHeight="1" ht="18.75">
      <c r="A534" s="1">
        <v>1678502</v>
      </c>
      <c r="B534" s="2">
        <v>11340638</v>
      </c>
      <c r="C534" s="3" t="s">
        <v>0</v>
      </c>
      <c r="D534" s="3" t="s">
        <v>38</v>
      </c>
      <c r="E534" s="2">
        <v>2015</v>
      </c>
      <c r="F534" s="4">
        <v>44032</v>
      </c>
      <c r="G534" s="3" t="s">
        <v>39</v>
      </c>
      <c r="H534" s="4">
        <v>44033</v>
      </c>
      <c r="I534" s="4"/>
      <c r="J534" s="10">
        <f>_xlfn.XLOOKUP(#REF!,[1]!Backup_F8_Previous_Wave[ODINO],[1]!Backup_F8_Previous_Wave[Wave Date],"")</f>
      </c>
      <c r="K534" s="3"/>
      <c r="L534" s="3" t="s">
        <v>1855</v>
      </c>
      <c r="M534" s="3" t="s">
        <v>4</v>
      </c>
      <c r="N534" s="3" t="s">
        <v>1856</v>
      </c>
      <c r="O534" s="3" t="s">
        <v>824</v>
      </c>
      <c r="P534" s="6">
        <f>_xlfn.XLOOKUP(#REF!,[1]!Table2[BINNING],[1]!Table2[VFG],"")</f>
      </c>
      <c r="Q534" s="6">
        <f>IF(ISNUMBER(FIND("|",#REF!,1)),LEFT(#REF!,FIND("|",#REF!,1)-2),#REF!)</f>
      </c>
      <c r="R534" s="6">
        <f>IF(ISNUMBER(FIND("|",#REF!,1)),RIGHT(#REF!,LEN(#REF!)-FIND("|",#REF!,1)-1),"")</f>
      </c>
      <c r="S534" s="3" t="s">
        <v>7</v>
      </c>
      <c r="T534" s="3" t="s">
        <v>7</v>
      </c>
      <c r="U534" s="2">
        <v>0</v>
      </c>
      <c r="V534" s="2">
        <v>0</v>
      </c>
      <c r="W534" s="2"/>
      <c r="X534" s="3" t="s">
        <v>106</v>
      </c>
      <c r="Y534" s="2"/>
      <c r="Z534" s="3"/>
      <c r="AA534" s="3"/>
      <c r="AB534" s="7" t="s">
        <v>1857</v>
      </c>
      <c r="AC534" s="3" t="s">
        <v>44</v>
      </c>
      <c r="AD534" s="3" t="s">
        <v>44</v>
      </c>
      <c r="AE534" s="3" t="s">
        <v>44</v>
      </c>
      <c r="AF534" s="3" t="s">
        <v>45</v>
      </c>
      <c r="AG534" s="4"/>
      <c r="AH534" s="3"/>
      <c r="AI534" s="4"/>
      <c r="AJ5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4" s="8">
        <f>IF(#REF!=MAX(#REF!),"New","Old")</f>
      </c>
      <c r="AL534" s="3"/>
      <c r="AM534" s="9">
        <f>IF(OR(#REF!="",#REF!=0),"",IF(#REF!&lt;12000,"&lt;12k",IF(AND(#REF!&gt;=12000,#REF!&lt;24000),"12k to 24k",IF(AND(#REF!&gt;=24000,#REF!&lt;=36000),"24k to 36k",IF(#REF!&gt;36000,"&gt;36k","")))))</f>
      </c>
    </row>
    <row x14ac:dyDescent="0.25" r="535" customHeight="1" ht="18.75">
      <c r="A535" s="1">
        <v>1678509</v>
      </c>
      <c r="B535" s="2">
        <v>11340641</v>
      </c>
      <c r="C535" s="3" t="s">
        <v>0</v>
      </c>
      <c r="D535" s="3" t="s">
        <v>181</v>
      </c>
      <c r="E535" s="2">
        <v>2015</v>
      </c>
      <c r="F535" s="4">
        <v>44030</v>
      </c>
      <c r="G535" s="3" t="s">
        <v>39</v>
      </c>
      <c r="H535" s="4">
        <v>44033</v>
      </c>
      <c r="I535" s="4"/>
      <c r="J535" s="10">
        <f>_xlfn.XLOOKUP(#REF!,[1]!Backup_F8_Previous_Wave[ODINO],[1]!Backup_F8_Previous_Wave[Wave Date],"")</f>
      </c>
      <c r="K535" s="3"/>
      <c r="L535" s="3" t="s">
        <v>1065</v>
      </c>
      <c r="M535" s="3" t="s">
        <v>4</v>
      </c>
      <c r="N535" s="3" t="s">
        <v>1858</v>
      </c>
      <c r="O535" s="3" t="s">
        <v>80</v>
      </c>
      <c r="P535" s="6">
        <f>_xlfn.XLOOKUP(#REF!,[1]!Table2[BINNING],[1]!Table2[VFG],"")</f>
      </c>
      <c r="Q535" s="6">
        <f>IF(ISNUMBER(FIND("|",#REF!,1)),LEFT(#REF!,FIND("|",#REF!,1)-2),#REF!)</f>
      </c>
      <c r="R535" s="6">
        <f>IF(ISNUMBER(FIND("|",#REF!,1)),RIGHT(#REF!,LEN(#REF!)-FIND("|",#REF!,1)-1),"")</f>
      </c>
      <c r="S535" s="3" t="s">
        <v>7</v>
      </c>
      <c r="T535" s="3" t="s">
        <v>7</v>
      </c>
      <c r="U535" s="2">
        <v>0</v>
      </c>
      <c r="V535" s="2">
        <v>0</v>
      </c>
      <c r="W535" s="2">
        <v>40000</v>
      </c>
      <c r="X535" s="3" t="s">
        <v>139</v>
      </c>
      <c r="Y535" s="2">
        <v>0</v>
      </c>
      <c r="Z535" s="3"/>
      <c r="AA535" s="3"/>
      <c r="AB535" s="7" t="s">
        <v>1859</v>
      </c>
      <c r="AC535" s="3" t="s">
        <v>44</v>
      </c>
      <c r="AD535" s="3" t="s">
        <v>44</v>
      </c>
      <c r="AE535" s="3" t="s">
        <v>44</v>
      </c>
      <c r="AF535" s="3" t="s">
        <v>198</v>
      </c>
      <c r="AG535" s="4"/>
      <c r="AH535" s="3"/>
      <c r="AI535" s="4"/>
      <c r="AJ5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5" s="8">
        <f>IF(#REF!=MAX(#REF!),"New","Old")</f>
      </c>
      <c r="AL535" s="3"/>
      <c r="AM535" s="9">
        <f>IF(OR(#REF!="",#REF!=0),"",IF(#REF!&lt;12000,"&lt;12k",IF(AND(#REF!&gt;=12000,#REF!&lt;24000),"12k to 24k",IF(AND(#REF!&gt;=24000,#REF!&lt;=36000),"24k to 36k",IF(#REF!&gt;36000,"&gt;36k","")))))</f>
      </c>
    </row>
    <row x14ac:dyDescent="0.25" r="536" customHeight="1" ht="18.75">
      <c r="A536" s="1">
        <v>1678522</v>
      </c>
      <c r="B536" s="2">
        <v>11340657</v>
      </c>
      <c r="C536" s="3" t="s">
        <v>0</v>
      </c>
      <c r="D536" s="3" t="s">
        <v>1</v>
      </c>
      <c r="E536" s="2">
        <v>2018</v>
      </c>
      <c r="F536" s="4">
        <v>44019</v>
      </c>
      <c r="G536" s="3" t="s">
        <v>39</v>
      </c>
      <c r="H536" s="4">
        <v>44033</v>
      </c>
      <c r="I536" s="4">
        <f>_xlfn.XLOOKUP(#REF!,[1]!Backup_F8_Previous_Wave[ODINO],[1]!Backup_F8_Previous_Wave[Production Date],"")</f>
      </c>
      <c r="J536" s="10">
        <f>_xlfn.XLOOKUP(#REF!,[1]!Backup_F8_Previous_Wave[ODINO],[1]!Backup_F8_Previous_Wave[Wave Date],"")</f>
      </c>
      <c r="K536" s="6">
        <f>_xlfn.XLOOKUP(#REF!,[1]!Backup_F8_Previous_Wave[ODINO],[1]!Backup_F8_Previous_Wave[Full VIN],"")</f>
      </c>
      <c r="L536" s="3" t="s">
        <v>1860</v>
      </c>
      <c r="M536" s="3" t="s">
        <v>4</v>
      </c>
      <c r="N536" s="3" t="s">
        <v>1861</v>
      </c>
      <c r="O536" s="3" t="s">
        <v>124</v>
      </c>
      <c r="P536" s="6">
        <f>_xlfn.XLOOKUP(#REF!,[1]!Table2[BINNING],[1]!Table2[VFG],"")</f>
      </c>
      <c r="Q536" s="6">
        <f>IF(ISNUMBER(FIND("|",#REF!,1)),LEFT(#REF!,FIND("|",#REF!,1)-2),#REF!)</f>
      </c>
      <c r="R536" s="6">
        <f>IF(ISNUMBER(FIND("|",#REF!,1)),RIGHT(#REF!,LEN(#REF!)-FIND("|",#REF!,1)-1),"")</f>
      </c>
      <c r="S536" s="3" t="s">
        <v>7</v>
      </c>
      <c r="T536" s="3" t="s">
        <v>7</v>
      </c>
      <c r="U536" s="2">
        <v>0</v>
      </c>
      <c r="V536" s="2">
        <v>0</v>
      </c>
      <c r="W536" s="2">
        <v>26000</v>
      </c>
      <c r="X536" s="3" t="s">
        <v>404</v>
      </c>
      <c r="Y536" s="2">
        <v>60</v>
      </c>
      <c r="Z536" s="3"/>
      <c r="AA536" s="3"/>
      <c r="AB536" s="7" t="s">
        <v>1862</v>
      </c>
      <c r="AC536" s="3" t="s">
        <v>20</v>
      </c>
      <c r="AD536" s="3" t="s">
        <v>11</v>
      </c>
      <c r="AE536" s="3" t="s">
        <v>21</v>
      </c>
      <c r="AF536" s="3" t="s">
        <v>13</v>
      </c>
      <c r="AG536" s="4"/>
      <c r="AH536" s="3"/>
      <c r="AI536" s="4"/>
      <c r="AJ5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6" s="8">
        <f>IF(#REF!=MAX(#REF!),"New","Old")</f>
      </c>
      <c r="AL536" s="3"/>
      <c r="AM536" s="9">
        <f>IF(OR(#REF!="",#REF!=0),"",IF(#REF!&lt;12000,"&lt;12k",IF(AND(#REF!&gt;=12000,#REF!&lt;24000),"12k to 24k",IF(AND(#REF!&gt;=24000,#REF!&lt;=36000),"24k to 36k",IF(#REF!&gt;36000,"&gt;36k","")))))</f>
      </c>
    </row>
    <row x14ac:dyDescent="0.25" r="537" customHeight="1" ht="18.75">
      <c r="A537" s="1">
        <v>1678524</v>
      </c>
      <c r="B537" s="2">
        <v>11340658</v>
      </c>
      <c r="C537" s="3" t="s">
        <v>0</v>
      </c>
      <c r="D537" s="3" t="s">
        <v>647</v>
      </c>
      <c r="E537" s="2">
        <v>2014</v>
      </c>
      <c r="F537" s="4">
        <v>44033</v>
      </c>
      <c r="G537" s="3" t="s">
        <v>39</v>
      </c>
      <c r="H537" s="4">
        <v>44033</v>
      </c>
      <c r="I537" s="4">
        <f>_xlfn.XLOOKUP(#REF!,[1]!Backup_F8_Previous_Wave[ODINO],[1]!Backup_F8_Previous_Wave[Production Date],"")</f>
      </c>
      <c r="J537" s="10">
        <f>_xlfn.XLOOKUP(#REF!,[1]!Backup_F8_Previous_Wave[ODINO],[1]!Backup_F8_Previous_Wave[Wave Date],"")</f>
      </c>
      <c r="K537" s="6">
        <f>_xlfn.XLOOKUP(#REF!,[1]!Backup_F8_Previous_Wave[ODINO],[1]!Backup_F8_Previous_Wave[Full VIN],"")</f>
      </c>
      <c r="L537" s="3" t="s">
        <v>1863</v>
      </c>
      <c r="M537" s="3" t="s">
        <v>4</v>
      </c>
      <c r="N537" s="3" t="s">
        <v>1864</v>
      </c>
      <c r="O537" s="3" t="s">
        <v>552</v>
      </c>
      <c r="P537" s="6">
        <f>_xlfn.XLOOKUP(#REF!,[1]!Table2[BINNING],[1]!Table2[VFG],"")</f>
      </c>
      <c r="Q537" s="6">
        <f>IF(ISNUMBER(FIND("|",#REF!,1)),LEFT(#REF!,FIND("|",#REF!,1)-2),#REF!)</f>
      </c>
      <c r="R537" s="6">
        <f>IF(ISNUMBER(FIND("|",#REF!,1)),RIGHT(#REF!,LEN(#REF!)-FIND("|",#REF!,1)-1),"")</f>
      </c>
      <c r="S537" s="3" t="s">
        <v>7</v>
      </c>
      <c r="T537" s="3" t="s">
        <v>7</v>
      </c>
      <c r="U537" s="2">
        <v>0</v>
      </c>
      <c r="V537" s="2">
        <v>0</v>
      </c>
      <c r="W537" s="2">
        <v>85000</v>
      </c>
      <c r="X537" s="3" t="s">
        <v>433</v>
      </c>
      <c r="Y537" s="2">
        <v>0</v>
      </c>
      <c r="Z537" s="3"/>
      <c r="AA537" s="3"/>
      <c r="AB537" s="7" t="s">
        <v>1865</v>
      </c>
      <c r="AC537" s="3" t="s">
        <v>652</v>
      </c>
      <c r="AD537" s="3" t="s">
        <v>653</v>
      </c>
      <c r="AE537" s="3" t="s">
        <v>654</v>
      </c>
      <c r="AF537" s="3" t="s">
        <v>102</v>
      </c>
      <c r="AG537" s="4"/>
      <c r="AH537" s="3"/>
      <c r="AI537" s="4"/>
      <c r="AJ5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7" s="8">
        <f>IF(#REF!=MAX(#REF!),"New","Old")</f>
      </c>
      <c r="AL537" s="3"/>
      <c r="AM537" s="9">
        <f>IF(OR(#REF!="",#REF!=0),"",IF(#REF!&lt;12000,"&lt;12k",IF(AND(#REF!&gt;=12000,#REF!&lt;24000),"12k to 24k",IF(AND(#REF!&gt;=24000,#REF!&lt;=36000),"24k to 36k",IF(#REF!&gt;36000,"&gt;36k","")))))</f>
      </c>
    </row>
    <row x14ac:dyDescent="0.25" r="538" customHeight="1" ht="18.75">
      <c r="A538" s="1">
        <v>1678563</v>
      </c>
      <c r="B538" s="2">
        <v>11340694</v>
      </c>
      <c r="C538" s="3" t="s">
        <v>0</v>
      </c>
      <c r="D538" s="3" t="s">
        <v>69</v>
      </c>
      <c r="E538" s="2">
        <v>2014</v>
      </c>
      <c r="F538" s="4">
        <v>44033</v>
      </c>
      <c r="G538" s="3" t="s">
        <v>39</v>
      </c>
      <c r="H538" s="4">
        <v>44033</v>
      </c>
      <c r="I538" s="4">
        <f>_xlfn.XLOOKUP(#REF!,[1]!Backup_F8_Previous_Wave[ODINO],[1]!Backup_F8_Previous_Wave[Production Date],"")</f>
      </c>
      <c r="J538" s="10">
        <f>_xlfn.XLOOKUP(#REF!,[1]!Backup_F8_Previous_Wave[ODINO],[1]!Backup_F8_Previous_Wave[Wave Date],"")</f>
      </c>
      <c r="K538" s="6">
        <f>_xlfn.XLOOKUP(#REF!,[1]!Backup_F8_Previous_Wave[ODINO],[1]!Backup_F8_Previous_Wave[Full VIN],"")</f>
      </c>
      <c r="L538" s="3" t="s">
        <v>1866</v>
      </c>
      <c r="M538" s="3" t="s">
        <v>4</v>
      </c>
      <c r="N538" s="3" t="s">
        <v>1867</v>
      </c>
      <c r="O538" s="3" t="s">
        <v>62</v>
      </c>
      <c r="P538" s="6">
        <f>_xlfn.XLOOKUP(#REF!,[1]!Table2[BINNING],[1]!Table2[VFG],"")</f>
      </c>
      <c r="Q538" s="6">
        <f>IF(ISNUMBER(FIND("|",#REF!,1)),LEFT(#REF!,FIND("|",#REF!,1)-2),#REF!)</f>
      </c>
      <c r="R538" s="6">
        <f>IF(ISNUMBER(FIND("|",#REF!,1)),RIGHT(#REF!,LEN(#REF!)-FIND("|",#REF!,1)-1),"")</f>
      </c>
      <c r="S538" s="3" t="s">
        <v>7</v>
      </c>
      <c r="T538" s="3" t="s">
        <v>7</v>
      </c>
      <c r="U538" s="2">
        <v>0</v>
      </c>
      <c r="V538" s="2">
        <v>0</v>
      </c>
      <c r="W538" s="2"/>
      <c r="X538" s="3" t="s">
        <v>139</v>
      </c>
      <c r="Y538" s="2"/>
      <c r="Z538" s="3"/>
      <c r="AA538" s="3"/>
      <c r="AB538" s="7" t="s">
        <v>1868</v>
      </c>
      <c r="AC538" s="3" t="s">
        <v>395</v>
      </c>
      <c r="AD538" s="3" t="s">
        <v>75</v>
      </c>
      <c r="AE538" s="3" t="s">
        <v>76</v>
      </c>
      <c r="AF538" s="3" t="s">
        <v>77</v>
      </c>
      <c r="AG538" s="4"/>
      <c r="AH538" s="3"/>
      <c r="AI538" s="4"/>
      <c r="AJ5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8" s="8">
        <f>IF(#REF!=MAX(#REF!),"New","Old")</f>
      </c>
      <c r="AL538" s="3"/>
      <c r="AM538" s="9">
        <f>IF(OR(#REF!="",#REF!=0),"",IF(#REF!&lt;12000,"&lt;12k",IF(AND(#REF!&gt;=12000,#REF!&lt;24000),"12k to 24k",IF(AND(#REF!&gt;=24000,#REF!&lt;=36000),"24k to 36k",IF(#REF!&gt;36000,"&gt;36k","")))))</f>
      </c>
    </row>
    <row x14ac:dyDescent="0.25" r="539" customHeight="1" ht="18.75">
      <c r="A539" s="1">
        <v>1678626</v>
      </c>
      <c r="B539" s="2">
        <v>11340726</v>
      </c>
      <c r="C539" s="3" t="s">
        <v>0</v>
      </c>
      <c r="D539" s="3" t="s">
        <v>96</v>
      </c>
      <c r="E539" s="2">
        <v>2012</v>
      </c>
      <c r="F539" s="4">
        <v>42597</v>
      </c>
      <c r="G539" s="3" t="s">
        <v>39</v>
      </c>
      <c r="H539" s="4">
        <v>44033</v>
      </c>
      <c r="I539" s="4">
        <f>_xlfn.XLOOKUP(#REF!,[1]!Backup_F8_Previous_Wave[ODINO],[1]!Backup_F8_Previous_Wave[Production Date],"")</f>
      </c>
      <c r="J539" s="10">
        <f>_xlfn.XLOOKUP(#REF!,[1]!Backup_F8_Previous_Wave[ODINO],[1]!Backup_F8_Previous_Wave[Wave Date],"")</f>
      </c>
      <c r="K539" s="6">
        <f>_xlfn.XLOOKUP(#REF!,[1]!Backup_F8_Previous_Wave[ODINO],[1]!Backup_F8_Previous_Wave[Full VIN],"")</f>
      </c>
      <c r="L539" s="3" t="s">
        <v>1869</v>
      </c>
      <c r="M539" s="3" t="s">
        <v>4</v>
      </c>
      <c r="N539" s="3" t="s">
        <v>1870</v>
      </c>
      <c r="O539" s="3" t="s">
        <v>1871</v>
      </c>
      <c r="P539" s="6">
        <f>_xlfn.XLOOKUP(#REF!,[1]!Table2[BINNING],[1]!Table2[VFG],"")</f>
      </c>
      <c r="Q539" s="6">
        <f>IF(ISNUMBER(FIND("|",#REF!,1)),LEFT(#REF!,FIND("|",#REF!,1)-2),#REF!)</f>
      </c>
      <c r="R539" s="6">
        <f>IF(ISNUMBER(FIND("|",#REF!,1)),RIGHT(#REF!,LEN(#REF!)-FIND("|",#REF!,1)-1),"")</f>
      </c>
      <c r="S539" s="3" t="s">
        <v>7</v>
      </c>
      <c r="T539" s="3" t="s">
        <v>7</v>
      </c>
      <c r="U539" s="2">
        <v>0</v>
      </c>
      <c r="V539" s="2">
        <v>0</v>
      </c>
      <c r="W539" s="2">
        <v>34000</v>
      </c>
      <c r="X539" s="3" t="s">
        <v>32</v>
      </c>
      <c r="Y539" s="2"/>
      <c r="Z539" s="3"/>
      <c r="AA539" s="3"/>
      <c r="AB539" s="7" t="s">
        <v>1872</v>
      </c>
      <c r="AC539" s="3" t="s">
        <v>542</v>
      </c>
      <c r="AD539" s="3" t="s">
        <v>543</v>
      </c>
      <c r="AE539" s="3" t="s">
        <v>544</v>
      </c>
      <c r="AF539" s="3" t="s">
        <v>102</v>
      </c>
      <c r="AG539" s="4"/>
      <c r="AH539" s="3"/>
      <c r="AI539" s="4"/>
      <c r="AJ5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39" s="8">
        <f>IF(#REF!=MAX(#REF!),"New","Old")</f>
      </c>
      <c r="AL539" s="3"/>
      <c r="AM539" s="9">
        <f>IF(OR(#REF!="",#REF!=0),"",IF(#REF!&lt;12000,"&lt;12k",IF(AND(#REF!&gt;=12000,#REF!&lt;24000),"12k to 24k",IF(AND(#REF!&gt;=24000,#REF!&lt;=36000),"24k to 36k",IF(#REF!&gt;36000,"&gt;36k","")))))</f>
      </c>
    </row>
    <row x14ac:dyDescent="0.25" r="540" customHeight="1" ht="18.75">
      <c r="A540" s="1">
        <v>1678695</v>
      </c>
      <c r="B540" s="2">
        <v>11340780</v>
      </c>
      <c r="C540" s="3" t="s">
        <v>0</v>
      </c>
      <c r="D540" s="3" t="s">
        <v>96</v>
      </c>
      <c r="E540" s="2">
        <v>2012</v>
      </c>
      <c r="F540" s="4">
        <v>44033</v>
      </c>
      <c r="G540" s="3" t="s">
        <v>39</v>
      </c>
      <c r="H540" s="4">
        <v>44033</v>
      </c>
      <c r="I540" s="4">
        <f>_xlfn.XLOOKUP(#REF!,[1]!Backup_F8_Previous_Wave[ODINO],[1]!Backup_F8_Previous_Wave[Production Date],"")</f>
      </c>
      <c r="J540" s="10">
        <f>_xlfn.XLOOKUP(#REF!,[1]!Backup_F8_Previous_Wave[ODINO],[1]!Backup_F8_Previous_Wave[Wave Date],"")</f>
      </c>
      <c r="K540" s="6">
        <f>_xlfn.XLOOKUP(#REF!,[1]!Backup_F8_Previous_Wave[ODINO],[1]!Backup_F8_Previous_Wave[Full VIN],"")</f>
      </c>
      <c r="L540" s="3" t="s">
        <v>1873</v>
      </c>
      <c r="M540" s="3" t="s">
        <v>4</v>
      </c>
      <c r="N540" s="3" t="s">
        <v>1874</v>
      </c>
      <c r="O540" s="3" t="s">
        <v>62</v>
      </c>
      <c r="P540" s="6">
        <f>_xlfn.XLOOKUP(#REF!,[1]!Table2[BINNING],[1]!Table2[VFG],"")</f>
      </c>
      <c r="Q540" s="6">
        <f>IF(ISNUMBER(FIND("|",#REF!,1)),LEFT(#REF!,FIND("|",#REF!,1)-2),#REF!)</f>
      </c>
      <c r="R540" s="6">
        <f>IF(ISNUMBER(FIND("|",#REF!,1)),RIGHT(#REF!,LEN(#REF!)-FIND("|",#REF!,1)-1),"")</f>
      </c>
      <c r="S540" s="3" t="s">
        <v>7</v>
      </c>
      <c r="T540" s="3" t="s">
        <v>7</v>
      </c>
      <c r="U540" s="2">
        <v>0</v>
      </c>
      <c r="V540" s="2">
        <v>0</v>
      </c>
      <c r="W540" s="2">
        <v>70000</v>
      </c>
      <c r="X540" s="3" t="s">
        <v>63</v>
      </c>
      <c r="Y540" s="2">
        <v>0</v>
      </c>
      <c r="Z540" s="3"/>
      <c r="AA540" s="3"/>
      <c r="AB540" s="7" t="s">
        <v>1875</v>
      </c>
      <c r="AC540" s="3" t="s">
        <v>542</v>
      </c>
      <c r="AD540" s="3" t="s">
        <v>543</v>
      </c>
      <c r="AE540" s="3" t="s">
        <v>544</v>
      </c>
      <c r="AF540" s="3" t="s">
        <v>102</v>
      </c>
      <c r="AG540" s="4"/>
      <c r="AH540" s="3"/>
      <c r="AI540" s="4"/>
      <c r="AJ5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0" s="8">
        <f>IF(#REF!=MAX(#REF!),"New","Old")</f>
      </c>
      <c r="AL540" s="3"/>
      <c r="AM540" s="9">
        <f>IF(OR(#REF!="",#REF!=0),"",IF(#REF!&lt;12000,"&lt;12k",IF(AND(#REF!&gt;=12000,#REF!&lt;24000),"12k to 24k",IF(AND(#REF!&gt;=24000,#REF!&lt;=36000),"24k to 36k",IF(#REF!&gt;36000,"&gt;36k","")))))</f>
      </c>
    </row>
    <row x14ac:dyDescent="0.25" r="541" customHeight="1" ht="18.75">
      <c r="A541" s="1">
        <v>1678698</v>
      </c>
      <c r="B541" s="2">
        <v>11340788</v>
      </c>
      <c r="C541" s="3" t="s">
        <v>0</v>
      </c>
      <c r="D541" s="3" t="s">
        <v>1</v>
      </c>
      <c r="E541" s="2">
        <v>2018</v>
      </c>
      <c r="F541" s="4">
        <v>44033</v>
      </c>
      <c r="G541" s="3" t="s">
        <v>39</v>
      </c>
      <c r="H541" s="4">
        <v>44033</v>
      </c>
      <c r="I541" s="4"/>
      <c r="J541" s="10">
        <f>_xlfn.XLOOKUP(#REF!,[1]!Backup_F8_Previous_Wave[ODINO],[1]!Backup_F8_Previous_Wave[Wave Date],"")</f>
      </c>
      <c r="K541" s="3"/>
      <c r="L541" s="3" t="s">
        <v>1876</v>
      </c>
      <c r="M541" s="3" t="s">
        <v>4</v>
      </c>
      <c r="N541" s="3" t="s">
        <v>1877</v>
      </c>
      <c r="O541" s="3" t="s">
        <v>62</v>
      </c>
      <c r="P541" s="6">
        <f>_xlfn.XLOOKUP(#REF!,[1]!Table2[BINNING],[1]!Table2[VFG],"")</f>
      </c>
      <c r="Q541" s="6">
        <f>IF(ISNUMBER(FIND("|",#REF!,1)),LEFT(#REF!,FIND("|",#REF!,1)-2),#REF!)</f>
      </c>
      <c r="R541" s="6">
        <f>IF(ISNUMBER(FIND("|",#REF!,1)),RIGHT(#REF!,LEN(#REF!)-FIND("|",#REF!,1)-1),"")</f>
      </c>
      <c r="S541" s="3" t="s">
        <v>7</v>
      </c>
      <c r="T541" s="3" t="s">
        <v>7</v>
      </c>
      <c r="U541" s="2">
        <v>0</v>
      </c>
      <c r="V541" s="2">
        <v>0</v>
      </c>
      <c r="W541" s="2">
        <v>38000</v>
      </c>
      <c r="X541" s="3" t="s">
        <v>155</v>
      </c>
      <c r="Y541" s="2">
        <v>0</v>
      </c>
      <c r="Z541" s="3"/>
      <c r="AA541" s="3"/>
      <c r="AB541" s="7" t="s">
        <v>1878</v>
      </c>
      <c r="AC541" s="3" t="s">
        <v>44</v>
      </c>
      <c r="AD541" s="3" t="s">
        <v>44</v>
      </c>
      <c r="AE541" s="3" t="s">
        <v>44</v>
      </c>
      <c r="AF541" s="3" t="s">
        <v>27</v>
      </c>
      <c r="AG541" s="4"/>
      <c r="AH541" s="3"/>
      <c r="AI541" s="4"/>
      <c r="AJ5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1" s="8">
        <f>IF(#REF!=MAX(#REF!),"New","Old")</f>
      </c>
      <c r="AL541" s="3"/>
      <c r="AM541" s="9">
        <f>IF(OR(#REF!="",#REF!=0),"",IF(#REF!&lt;12000,"&lt;12k",IF(AND(#REF!&gt;=12000,#REF!&lt;24000),"12k to 24k",IF(AND(#REF!&gt;=24000,#REF!&lt;=36000),"24k to 36k",IF(#REF!&gt;36000,"&gt;36k","")))))</f>
      </c>
    </row>
    <row x14ac:dyDescent="0.25" r="542" customHeight="1" ht="18.75">
      <c r="A542" s="1">
        <v>1678759</v>
      </c>
      <c r="B542" s="2">
        <v>11340831</v>
      </c>
      <c r="C542" s="3" t="s">
        <v>0</v>
      </c>
      <c r="D542" s="3" t="s">
        <v>86</v>
      </c>
      <c r="E542" s="2">
        <v>2015</v>
      </c>
      <c r="F542" s="4">
        <v>44029</v>
      </c>
      <c r="G542" s="3" t="s">
        <v>39</v>
      </c>
      <c r="H542" s="4">
        <v>44034</v>
      </c>
      <c r="I542" s="4">
        <f>_xlfn.XLOOKUP(#REF!,[1]!Backup_F8_Previous_Wave[ODINO],[1]!Backup_F8_Previous_Wave[Production Date],"")</f>
      </c>
      <c r="J542" s="10">
        <f>_xlfn.XLOOKUP(#REF!,[1]!Backup_F8_Previous_Wave[ODINO],[1]!Backup_F8_Previous_Wave[Wave Date],"")</f>
      </c>
      <c r="K542" s="6">
        <f>_xlfn.XLOOKUP(#REF!,[1]!Backup_F8_Previous_Wave[ODINO],[1]!Backup_F8_Previous_Wave[Full VIN],"")</f>
      </c>
      <c r="L542" s="3" t="s">
        <v>1828</v>
      </c>
      <c r="M542" s="3" t="s">
        <v>4</v>
      </c>
      <c r="N542" s="3" t="s">
        <v>1879</v>
      </c>
      <c r="O542" s="3" t="s">
        <v>105</v>
      </c>
      <c r="P542" s="6">
        <f>_xlfn.XLOOKUP(#REF!,[1]!Table2[BINNING],[1]!Table2[VFG],"")</f>
      </c>
      <c r="Q542" s="6">
        <f>IF(ISNUMBER(FIND("|",#REF!,1)),LEFT(#REF!,FIND("|",#REF!,1)-2),#REF!)</f>
      </c>
      <c r="R542" s="6">
        <f>IF(ISNUMBER(FIND("|",#REF!,1)),RIGHT(#REF!,LEN(#REF!)-FIND("|",#REF!,1)-1),"")</f>
      </c>
      <c r="S542" s="3" t="s">
        <v>7</v>
      </c>
      <c r="T542" s="3" t="s">
        <v>7</v>
      </c>
      <c r="U542" s="2">
        <v>0</v>
      </c>
      <c r="V542" s="2">
        <v>0</v>
      </c>
      <c r="W542" s="2">
        <v>56000</v>
      </c>
      <c r="X542" s="3" t="s">
        <v>100</v>
      </c>
      <c r="Y542" s="2"/>
      <c r="Z542" s="3"/>
      <c r="AA542" s="3"/>
      <c r="AB542" s="7" t="s">
        <v>1880</v>
      </c>
      <c r="AC542" s="3" t="s">
        <v>92</v>
      </c>
      <c r="AD542" s="3" t="s">
        <v>93</v>
      </c>
      <c r="AE542" s="3" t="s">
        <v>94</v>
      </c>
      <c r="AF542" s="3" t="s">
        <v>95</v>
      </c>
      <c r="AG542" s="4"/>
      <c r="AH542" s="3"/>
      <c r="AI542" s="4"/>
      <c r="AJ5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2" s="8">
        <f>IF(#REF!=MAX(#REF!),"New","Old")</f>
      </c>
      <c r="AL542" s="3"/>
      <c r="AM542" s="9">
        <f>IF(OR(#REF!="",#REF!=0),"",IF(#REF!&lt;12000,"&lt;12k",IF(AND(#REF!&gt;=12000,#REF!&lt;24000),"12k to 24k",IF(AND(#REF!&gt;=24000,#REF!&lt;=36000),"24k to 36k",IF(#REF!&gt;36000,"&gt;36k","")))))</f>
      </c>
    </row>
    <row x14ac:dyDescent="0.25" r="543" customHeight="1" ht="18.75">
      <c r="A543" s="1">
        <v>1678790</v>
      </c>
      <c r="B543" s="2">
        <v>11340860</v>
      </c>
      <c r="C543" s="3" t="s">
        <v>0</v>
      </c>
      <c r="D543" s="3" t="s">
        <v>38</v>
      </c>
      <c r="E543" s="2">
        <v>2013</v>
      </c>
      <c r="F543" s="4">
        <v>44034</v>
      </c>
      <c r="G543" s="3" t="s">
        <v>39</v>
      </c>
      <c r="H543" s="4">
        <v>44034</v>
      </c>
      <c r="I543" s="4"/>
      <c r="J543" s="10">
        <f>_xlfn.XLOOKUP(#REF!,[1]!Backup_F8_Previous_Wave[ODINO],[1]!Backup_F8_Previous_Wave[Wave Date],"")</f>
      </c>
      <c r="K543" s="3"/>
      <c r="L543" s="3" t="s">
        <v>1881</v>
      </c>
      <c r="M543" s="3" t="s">
        <v>4</v>
      </c>
      <c r="N543" s="3" t="s">
        <v>1882</v>
      </c>
      <c r="O543" s="3" t="s">
        <v>144</v>
      </c>
      <c r="P543" s="6">
        <f>_xlfn.XLOOKUP(#REF!,[1]!Table2[BINNING],[1]!Table2[VFG],"")</f>
      </c>
      <c r="Q543" s="6">
        <f>IF(ISNUMBER(FIND("|",#REF!,1)),LEFT(#REF!,FIND("|",#REF!,1)-2),#REF!)</f>
      </c>
      <c r="R543" s="6">
        <f>IF(ISNUMBER(FIND("|",#REF!,1)),RIGHT(#REF!,LEN(#REF!)-FIND("|",#REF!,1)-1),"")</f>
      </c>
      <c r="S543" s="3" t="s">
        <v>7</v>
      </c>
      <c r="T543" s="3" t="s">
        <v>7</v>
      </c>
      <c r="U543" s="2">
        <v>0</v>
      </c>
      <c r="V543" s="2">
        <v>0</v>
      </c>
      <c r="W543" s="2"/>
      <c r="X543" s="3" t="s">
        <v>32</v>
      </c>
      <c r="Y543" s="2"/>
      <c r="Z543" s="3"/>
      <c r="AA543" s="3"/>
      <c r="AB543" s="7" t="s">
        <v>1883</v>
      </c>
      <c r="AC543" s="3" t="s">
        <v>44</v>
      </c>
      <c r="AD543" s="3" t="s">
        <v>44</v>
      </c>
      <c r="AE543" s="3" t="s">
        <v>44</v>
      </c>
      <c r="AF543" s="3" t="s">
        <v>45</v>
      </c>
      <c r="AG543" s="4"/>
      <c r="AH543" s="3"/>
      <c r="AI543" s="4"/>
      <c r="AJ5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3" s="8">
        <f>IF(#REF!=MAX(#REF!),"New","Old")</f>
      </c>
      <c r="AL543" s="3"/>
      <c r="AM543" s="9">
        <f>IF(OR(#REF!="",#REF!=0),"",IF(#REF!&lt;12000,"&lt;12k",IF(AND(#REF!&gt;=12000,#REF!&lt;24000),"12k to 24k",IF(AND(#REF!&gt;=24000,#REF!&lt;=36000),"24k to 36k",IF(#REF!&gt;36000,"&gt;36k","")))))</f>
      </c>
    </row>
    <row x14ac:dyDescent="0.25" r="544" customHeight="1" ht="18.75">
      <c r="A544" s="1">
        <v>1678839</v>
      </c>
      <c r="B544" s="2">
        <v>11340888</v>
      </c>
      <c r="C544" s="3" t="s">
        <v>0</v>
      </c>
      <c r="D544" s="3" t="s">
        <v>1</v>
      </c>
      <c r="E544" s="2">
        <v>2018</v>
      </c>
      <c r="F544" s="4">
        <v>44029</v>
      </c>
      <c r="G544" s="3" t="s">
        <v>39</v>
      </c>
      <c r="H544" s="4">
        <v>44034</v>
      </c>
      <c r="I544" s="4">
        <f>_xlfn.XLOOKUP(#REF!,[1]!Backup_F8_Previous_Wave[ODINO],[1]!Backup_F8_Previous_Wave[Production Date],"")</f>
      </c>
      <c r="J544" s="10">
        <f>_xlfn.XLOOKUP(#REF!,[1]!Backup_F8_Previous_Wave[ODINO],[1]!Backup_F8_Previous_Wave[Wave Date],"")</f>
      </c>
      <c r="K544" s="6">
        <f>_xlfn.XLOOKUP(#REF!,[1]!Backup_F8_Previous_Wave[ODINO],[1]!Backup_F8_Previous_Wave[Full VIN],"")</f>
      </c>
      <c r="L544" s="3" t="s">
        <v>1884</v>
      </c>
      <c r="M544" s="3" t="s">
        <v>4</v>
      </c>
      <c r="N544" s="3" t="s">
        <v>1885</v>
      </c>
      <c r="O544" s="3" t="s">
        <v>437</v>
      </c>
      <c r="P544" s="6">
        <f>_xlfn.XLOOKUP(#REF!,[1]!Table2[BINNING],[1]!Table2[VFG],"")</f>
      </c>
      <c r="Q544" s="6">
        <f>IF(ISNUMBER(FIND("|",#REF!,1)),LEFT(#REF!,FIND("|",#REF!,1)-2),#REF!)</f>
      </c>
      <c r="R544" s="6">
        <f>IF(ISNUMBER(FIND("|",#REF!,1)),RIGHT(#REF!,LEN(#REF!)-FIND("|",#REF!,1)-1),"")</f>
      </c>
      <c r="S544" s="3" t="s">
        <v>7</v>
      </c>
      <c r="T544" s="3" t="s">
        <v>7</v>
      </c>
      <c r="U544" s="2">
        <v>0</v>
      </c>
      <c r="V544" s="2">
        <v>0</v>
      </c>
      <c r="W544" s="2">
        <v>39000</v>
      </c>
      <c r="X544" s="3" t="s">
        <v>50</v>
      </c>
      <c r="Y544" s="2">
        <v>0</v>
      </c>
      <c r="Z544" s="3"/>
      <c r="AA544" s="3"/>
      <c r="AB544" s="7" t="s">
        <v>1886</v>
      </c>
      <c r="AC544" s="3" t="s">
        <v>20</v>
      </c>
      <c r="AD544" s="3" t="s">
        <v>11</v>
      </c>
      <c r="AE544" s="3" t="s">
        <v>21</v>
      </c>
      <c r="AF544" s="3" t="s">
        <v>13</v>
      </c>
      <c r="AG544" s="4"/>
      <c r="AH544" s="3"/>
      <c r="AI544" s="4"/>
      <c r="AJ5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4" s="8">
        <f>IF(#REF!=MAX(#REF!),"New","Old")</f>
      </c>
      <c r="AL544" s="3"/>
      <c r="AM544" s="9">
        <f>IF(OR(#REF!="",#REF!=0),"",IF(#REF!&lt;12000,"&lt;12k",IF(AND(#REF!&gt;=12000,#REF!&lt;24000),"12k to 24k",IF(AND(#REF!&gt;=24000,#REF!&lt;=36000),"24k to 36k",IF(#REF!&gt;36000,"&gt;36k","")))))</f>
      </c>
    </row>
    <row x14ac:dyDescent="0.25" r="545" customHeight="1" ht="18.75">
      <c r="A545" s="1">
        <v>1678906</v>
      </c>
      <c r="B545" s="2">
        <v>11340936</v>
      </c>
      <c r="C545" s="3" t="s">
        <v>0</v>
      </c>
      <c r="D545" s="3" t="s">
        <v>187</v>
      </c>
      <c r="E545" s="2">
        <v>2019</v>
      </c>
      <c r="F545" s="4">
        <v>44030</v>
      </c>
      <c r="G545" s="3" t="s">
        <v>39</v>
      </c>
      <c r="H545" s="4">
        <v>44034</v>
      </c>
      <c r="I545" s="4">
        <f>_xlfn.XLOOKUP(#REF!,[1]!Backup_F8_Previous_Wave[ODINO],[1]!Backup_F8_Previous_Wave[Production Date],"")</f>
      </c>
      <c r="J545" s="10">
        <f>_xlfn.XLOOKUP(#REF!,[1]!Backup_F8_Previous_Wave[ODINO],[1]!Backup_F8_Previous_Wave[Wave Date],"")</f>
      </c>
      <c r="K545" s="6">
        <f>_xlfn.XLOOKUP(#REF!,[1]!Backup_F8_Previous_Wave[ODINO],[1]!Backup_F8_Previous_Wave[Full VIN],"")</f>
      </c>
      <c r="L545" s="3" t="s">
        <v>1887</v>
      </c>
      <c r="M545" s="3" t="s">
        <v>4</v>
      </c>
      <c r="N545" s="3" t="s">
        <v>1888</v>
      </c>
      <c r="O545" s="3" t="s">
        <v>105</v>
      </c>
      <c r="P545" s="6">
        <f>_xlfn.XLOOKUP(#REF!,[1]!Table2[BINNING],[1]!Table2[VFG],"")</f>
      </c>
      <c r="Q545" s="6">
        <f>IF(ISNUMBER(FIND("|",#REF!,1)),LEFT(#REF!,FIND("|",#REF!,1)-2),#REF!)</f>
      </c>
      <c r="R545" s="6">
        <f>IF(ISNUMBER(FIND("|",#REF!,1)),RIGHT(#REF!,LEN(#REF!)-FIND("|",#REF!,1)-1),"")</f>
      </c>
      <c r="S545" s="3" t="s">
        <v>7</v>
      </c>
      <c r="T545" s="3" t="s">
        <v>7</v>
      </c>
      <c r="U545" s="2">
        <v>0</v>
      </c>
      <c r="V545" s="2">
        <v>0</v>
      </c>
      <c r="W545" s="2">
        <v>14000</v>
      </c>
      <c r="X545" s="3" t="s">
        <v>125</v>
      </c>
      <c r="Y545" s="2"/>
      <c r="Z545" s="3"/>
      <c r="AA545" s="3"/>
      <c r="AB545" s="7" t="s">
        <v>1889</v>
      </c>
      <c r="AC545" s="3" t="s">
        <v>191</v>
      </c>
      <c r="AD545" s="3" t="s">
        <v>192</v>
      </c>
      <c r="AE545" s="3" t="s">
        <v>193</v>
      </c>
      <c r="AF545" s="3" t="s">
        <v>141</v>
      </c>
      <c r="AG545" s="4"/>
      <c r="AH545" s="3"/>
      <c r="AI545" s="4"/>
      <c r="AJ5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5" s="8">
        <f>IF(#REF!=MAX(#REF!),"New","Old")</f>
      </c>
      <c r="AL545" s="3"/>
      <c r="AM545" s="9">
        <f>IF(OR(#REF!="",#REF!=0),"",IF(#REF!&lt;12000,"&lt;12k",IF(AND(#REF!&gt;=12000,#REF!&lt;24000),"12k to 24k",IF(AND(#REF!&gt;=24000,#REF!&lt;=36000),"24k to 36k",IF(#REF!&gt;36000,"&gt;36k","")))))</f>
      </c>
    </row>
    <row x14ac:dyDescent="0.25" r="546" customHeight="1" ht="18.75">
      <c r="A546" s="1">
        <v>1679046</v>
      </c>
      <c r="B546" s="2">
        <v>11341040</v>
      </c>
      <c r="C546" s="3" t="s">
        <v>0</v>
      </c>
      <c r="D546" s="3" t="s">
        <v>69</v>
      </c>
      <c r="E546" s="2">
        <v>2011</v>
      </c>
      <c r="F546" s="4">
        <v>44021</v>
      </c>
      <c r="G546" s="3" t="s">
        <v>39</v>
      </c>
      <c r="H546" s="4">
        <v>44035</v>
      </c>
      <c r="I546" s="4">
        <f>_xlfn.XLOOKUP(#REF!,[1]!Backup_F8_Previous_Wave[ODINO],[1]!Backup_F8_Previous_Wave[Production Date],"")</f>
      </c>
      <c r="J546" s="10">
        <f>_xlfn.XLOOKUP(#REF!,[1]!Backup_F8_Previous_Wave[ODINO],[1]!Backup_F8_Previous_Wave[Wave Date],"")</f>
      </c>
      <c r="K546" s="6">
        <f>_xlfn.XLOOKUP(#REF!,[1]!Backup_F8_Previous_Wave[ODINO],[1]!Backup_F8_Previous_Wave[Full VIN],"")</f>
      </c>
      <c r="L546" s="3" t="s">
        <v>1890</v>
      </c>
      <c r="M546" s="3" t="s">
        <v>4</v>
      </c>
      <c r="N546" s="3" t="s">
        <v>1891</v>
      </c>
      <c r="O546" s="3" t="s">
        <v>31</v>
      </c>
      <c r="P546" s="6">
        <f>_xlfn.XLOOKUP(#REF!,[1]!Table2[BINNING],[1]!Table2[VFG],"")</f>
      </c>
      <c r="Q546" s="6">
        <f>IF(ISNUMBER(FIND("|",#REF!,1)),LEFT(#REF!,FIND("|",#REF!,1)-2),#REF!)</f>
      </c>
      <c r="R546" s="6">
        <f>IF(ISNUMBER(FIND("|",#REF!,1)),RIGHT(#REF!,LEN(#REF!)-FIND("|",#REF!,1)-1),"")</f>
      </c>
      <c r="S546" s="3" t="s">
        <v>7</v>
      </c>
      <c r="T546" s="3" t="s">
        <v>7</v>
      </c>
      <c r="U546" s="2">
        <v>0</v>
      </c>
      <c r="V546" s="2">
        <v>0</v>
      </c>
      <c r="W546" s="2">
        <v>5874</v>
      </c>
      <c r="X546" s="3" t="s">
        <v>63</v>
      </c>
      <c r="Y546" s="2">
        <v>70</v>
      </c>
      <c r="Z546" s="3"/>
      <c r="AA546" s="3"/>
      <c r="AB546" s="7" t="s">
        <v>1892</v>
      </c>
      <c r="AC546" s="3" t="s">
        <v>74</v>
      </c>
      <c r="AD546" s="3" t="s">
        <v>75</v>
      </c>
      <c r="AE546" s="3" t="s">
        <v>76</v>
      </c>
      <c r="AF546" s="3" t="s">
        <v>77</v>
      </c>
      <c r="AG546" s="4"/>
      <c r="AH546" s="3"/>
      <c r="AI546" s="4"/>
      <c r="AJ5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6" s="8">
        <f>IF(#REF!=MAX(#REF!),"New","Old")</f>
      </c>
      <c r="AL546" s="3"/>
      <c r="AM546" s="9">
        <f>IF(OR(#REF!="",#REF!=0),"",IF(#REF!&lt;12000,"&lt;12k",IF(AND(#REF!&gt;=12000,#REF!&lt;24000),"12k to 24k",IF(AND(#REF!&gt;=24000,#REF!&lt;=36000),"24k to 36k",IF(#REF!&gt;36000,"&gt;36k","")))))</f>
      </c>
    </row>
    <row x14ac:dyDescent="0.25" r="547" customHeight="1" ht="18.75">
      <c r="A547" s="1">
        <v>1679081</v>
      </c>
      <c r="B547" s="2">
        <v>11341059</v>
      </c>
      <c r="C547" s="3" t="s">
        <v>0</v>
      </c>
      <c r="D547" s="3" t="s">
        <v>181</v>
      </c>
      <c r="E547" s="2">
        <v>2020</v>
      </c>
      <c r="F547" s="4">
        <v>44033</v>
      </c>
      <c r="G547" s="3" t="s">
        <v>39</v>
      </c>
      <c r="H547" s="4">
        <v>44035</v>
      </c>
      <c r="I547" s="4">
        <f>_xlfn.XLOOKUP(#REF!,[1]!Backup_F8_Previous_Wave[ODINO],[1]!Backup_F8_Previous_Wave[Production Date],"")</f>
      </c>
      <c r="J547" s="10">
        <f>_xlfn.XLOOKUP(#REF!,[1]!Backup_F8_Previous_Wave[ODINO],[1]!Backup_F8_Previous_Wave[Wave Date],"")</f>
      </c>
      <c r="K547" s="6">
        <f>_xlfn.XLOOKUP(#REF!,[1]!Backup_F8_Previous_Wave[ODINO],[1]!Backup_F8_Previous_Wave[Full VIN],"")</f>
      </c>
      <c r="L547" s="3" t="s">
        <v>1893</v>
      </c>
      <c r="M547" s="3" t="s">
        <v>4</v>
      </c>
      <c r="N547" s="3" t="s">
        <v>1894</v>
      </c>
      <c r="O547" s="3" t="s">
        <v>1895</v>
      </c>
      <c r="P547" s="6">
        <f>_xlfn.XLOOKUP(#REF!,[1]!Table2[BINNING],[1]!Table2[VFG],"")</f>
      </c>
      <c r="Q547" s="6">
        <f>IF(ISNUMBER(FIND("|",#REF!,1)),LEFT(#REF!,FIND("|",#REF!,1)-2),#REF!)</f>
      </c>
      <c r="R547" s="6">
        <f>IF(ISNUMBER(FIND("|",#REF!,1)),RIGHT(#REF!,LEN(#REF!)-FIND("|",#REF!,1)-1),"")</f>
      </c>
      <c r="S547" s="3" t="s">
        <v>7</v>
      </c>
      <c r="T547" s="3" t="s">
        <v>7</v>
      </c>
      <c r="U547" s="2">
        <v>0</v>
      </c>
      <c r="V547" s="2">
        <v>0</v>
      </c>
      <c r="W547" s="2">
        <v>15000</v>
      </c>
      <c r="X547" s="3" t="s">
        <v>583</v>
      </c>
      <c r="Y547" s="2">
        <v>0</v>
      </c>
      <c r="Z547" s="3"/>
      <c r="AA547" s="3"/>
      <c r="AB547" s="7" t="s">
        <v>1896</v>
      </c>
      <c r="AC547" s="3" t="s">
        <v>1252</v>
      </c>
      <c r="AD547" s="3" t="s">
        <v>298</v>
      </c>
      <c r="AE547" s="3" t="s">
        <v>299</v>
      </c>
      <c r="AF547" s="3" t="s">
        <v>198</v>
      </c>
      <c r="AG547" s="4"/>
      <c r="AH547" s="3"/>
      <c r="AI547" s="4"/>
      <c r="AJ5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7" s="8">
        <f>IF(#REF!=MAX(#REF!),"New","Old")</f>
      </c>
      <c r="AL547" s="3"/>
      <c r="AM547" s="9">
        <f>IF(OR(#REF!="",#REF!=0),"",IF(#REF!&lt;12000,"&lt;12k",IF(AND(#REF!&gt;=12000,#REF!&lt;24000),"12k to 24k",IF(AND(#REF!&gt;=24000,#REF!&lt;=36000),"24k to 36k",IF(#REF!&gt;36000,"&gt;36k","")))))</f>
      </c>
    </row>
    <row x14ac:dyDescent="0.25" r="548" customHeight="1" ht="18.75">
      <c r="A548" s="1">
        <v>1679214</v>
      </c>
      <c r="B548" s="2">
        <v>11341155</v>
      </c>
      <c r="C548" s="3" t="s">
        <v>0</v>
      </c>
      <c r="D548" s="3" t="s">
        <v>38</v>
      </c>
      <c r="E548" s="2">
        <v>2014</v>
      </c>
      <c r="F548" s="4">
        <v>44011</v>
      </c>
      <c r="G548" s="3" t="s">
        <v>108</v>
      </c>
      <c r="H548" s="4">
        <v>44035</v>
      </c>
      <c r="I548" s="4">
        <f>_xlfn.XLOOKUP(#REF!,[1]!Backup_F8_Previous_Wave[ODINO],[1]!Backup_F8_Previous_Wave[Production Date],"")</f>
      </c>
      <c r="J548" s="10">
        <f>_xlfn.XLOOKUP(#REF!,[1]!Backup_F8_Previous_Wave[ODINO],[1]!Backup_F8_Previous_Wave[Wave Date],"")</f>
      </c>
      <c r="K548" s="6">
        <f>_xlfn.XLOOKUP(#REF!,[1]!Backup_F8_Previous_Wave[ODINO],[1]!Backup_F8_Previous_Wave[Full VIN],"")</f>
      </c>
      <c r="L548" s="3" t="s">
        <v>1897</v>
      </c>
      <c r="M548" s="3" t="s">
        <v>4</v>
      </c>
      <c r="N548" s="3" t="s">
        <v>1898</v>
      </c>
      <c r="O548" s="3" t="s">
        <v>31</v>
      </c>
      <c r="P548" s="6">
        <f>_xlfn.XLOOKUP(#REF!,[1]!Table2[BINNING],[1]!Table2[VFG],"")</f>
      </c>
      <c r="Q548" s="6">
        <f>IF(ISNUMBER(FIND("|",#REF!,1)),LEFT(#REF!,FIND("|",#REF!,1)-2),#REF!)</f>
      </c>
      <c r="R548" s="6">
        <f>IF(ISNUMBER(FIND("|",#REF!,1)),RIGHT(#REF!,LEN(#REF!)-FIND("|",#REF!,1)-1),"")</f>
      </c>
      <c r="S548" s="3" t="s">
        <v>7</v>
      </c>
      <c r="T548" s="3" t="s">
        <v>7</v>
      </c>
      <c r="U548" s="2">
        <v>0</v>
      </c>
      <c r="V548" s="2">
        <v>0</v>
      </c>
      <c r="W548" s="2">
        <v>55000</v>
      </c>
      <c r="X548" s="3" t="s">
        <v>18</v>
      </c>
      <c r="Y548" s="2">
        <v>35</v>
      </c>
      <c r="Z548" s="3"/>
      <c r="AA548" s="3"/>
      <c r="AB548" s="7" t="s">
        <v>1899</v>
      </c>
      <c r="AC548" s="3" t="s">
        <v>146</v>
      </c>
      <c r="AD548" s="3" t="s">
        <v>147</v>
      </c>
      <c r="AE548" s="3" t="s">
        <v>148</v>
      </c>
      <c r="AF548" s="3" t="s">
        <v>45</v>
      </c>
      <c r="AG548" s="4"/>
      <c r="AH548" s="3"/>
      <c r="AI548" s="4"/>
      <c r="AJ5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8" s="8">
        <f>IF(#REF!=MAX(#REF!),"New","Old")</f>
      </c>
      <c r="AL548" s="3"/>
      <c r="AM548" s="9">
        <f>IF(OR(#REF!="",#REF!=0),"",IF(#REF!&lt;12000,"&lt;12k",IF(AND(#REF!&gt;=12000,#REF!&lt;24000),"12k to 24k",IF(AND(#REF!&gt;=24000,#REF!&lt;=36000),"24k to 36k",IF(#REF!&gt;36000,"&gt;36k","")))))</f>
      </c>
    </row>
    <row x14ac:dyDescent="0.25" r="549" customHeight="1" ht="18.75">
      <c r="A549" s="1">
        <v>1679239</v>
      </c>
      <c r="B549" s="2">
        <v>11341201</v>
      </c>
      <c r="C549" s="3" t="s">
        <v>0</v>
      </c>
      <c r="D549" s="3" t="s">
        <v>59</v>
      </c>
      <c r="E549" s="2">
        <v>2016</v>
      </c>
      <c r="F549" s="4">
        <v>44035</v>
      </c>
      <c r="G549" s="3" t="s">
        <v>39</v>
      </c>
      <c r="H549" s="4">
        <v>44035</v>
      </c>
      <c r="I549" s="4">
        <f>_xlfn.XLOOKUP(#REF!,[1]!Backup_F8_Previous_Wave[ODINO],[1]!Backup_F8_Previous_Wave[Production Date],"")</f>
      </c>
      <c r="J549" s="10">
        <f>_xlfn.XLOOKUP(#REF!,[1]!Backup_F8_Previous_Wave[ODINO],[1]!Backup_F8_Previous_Wave[Wave Date],"")</f>
      </c>
      <c r="K549" s="6">
        <f>_xlfn.XLOOKUP(#REF!,[1]!Backup_F8_Previous_Wave[ODINO],[1]!Backup_F8_Previous_Wave[Full VIN],"")</f>
      </c>
      <c r="L549" s="3" t="s">
        <v>1900</v>
      </c>
      <c r="M549" s="3" t="s">
        <v>4</v>
      </c>
      <c r="N549" s="3" t="s">
        <v>1901</v>
      </c>
      <c r="O549" s="3" t="s">
        <v>62</v>
      </c>
      <c r="P549" s="6">
        <f>_xlfn.XLOOKUP(#REF!,[1]!Table2[BINNING],[1]!Table2[VFG],"")</f>
      </c>
      <c r="Q549" s="6">
        <f>IF(ISNUMBER(FIND("|",#REF!,1)),LEFT(#REF!,FIND("|",#REF!,1)-2),#REF!)</f>
      </c>
      <c r="R549" s="6">
        <f>IF(ISNUMBER(FIND("|",#REF!,1)),RIGHT(#REF!,LEN(#REF!)-FIND("|",#REF!,1)-1),"")</f>
      </c>
      <c r="S549" s="3" t="s">
        <v>7</v>
      </c>
      <c r="T549" s="3" t="s">
        <v>7</v>
      </c>
      <c r="U549" s="2">
        <v>0</v>
      </c>
      <c r="V549" s="2">
        <v>0</v>
      </c>
      <c r="W549" s="2">
        <v>56600</v>
      </c>
      <c r="X549" s="3" t="s">
        <v>63</v>
      </c>
      <c r="Y549" s="2"/>
      <c r="Z549" s="3"/>
      <c r="AA549" s="3"/>
      <c r="AB549" s="7" t="s">
        <v>1902</v>
      </c>
      <c r="AC549" s="3" t="s">
        <v>65</v>
      </c>
      <c r="AD549" s="3" t="s">
        <v>66</v>
      </c>
      <c r="AE549" s="3" t="s">
        <v>67</v>
      </c>
      <c r="AF549" s="3" t="s">
        <v>68</v>
      </c>
      <c r="AG549" s="4"/>
      <c r="AH549" s="3"/>
      <c r="AI549" s="4"/>
      <c r="AJ5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49" s="8">
        <f>IF(#REF!=MAX(#REF!),"New","Old")</f>
      </c>
      <c r="AL549" s="3"/>
      <c r="AM549" s="9">
        <f>IF(OR(#REF!="",#REF!=0),"",IF(#REF!&lt;12000,"&lt;12k",IF(AND(#REF!&gt;=12000,#REF!&lt;24000),"12k to 24k",IF(AND(#REF!&gt;=24000,#REF!&lt;=36000),"24k to 36k",IF(#REF!&gt;36000,"&gt;36k","")))))</f>
      </c>
    </row>
    <row x14ac:dyDescent="0.25" r="550" customHeight="1" ht="18.75">
      <c r="A550" s="1">
        <v>1679419</v>
      </c>
      <c r="B550" s="2">
        <v>11341334</v>
      </c>
      <c r="C550" s="3" t="s">
        <v>0</v>
      </c>
      <c r="D550" s="3" t="s">
        <v>181</v>
      </c>
      <c r="E550" s="2">
        <v>2014</v>
      </c>
      <c r="F550" s="4">
        <v>43831</v>
      </c>
      <c r="G550" s="3" t="s">
        <v>2</v>
      </c>
      <c r="H550" s="4">
        <v>44036</v>
      </c>
      <c r="I550" s="4">
        <f>_xlfn.XLOOKUP(#REF!,[1]!Backup_F8_Previous_Wave[ODINO],[1]!Backup_F8_Previous_Wave[Production Date],"")</f>
      </c>
      <c r="J550" s="10">
        <f>_xlfn.XLOOKUP(#REF!,[1]!Backup_F8_Previous_Wave[ODINO],[1]!Backup_F8_Previous_Wave[Wave Date],"")</f>
      </c>
      <c r="K550" s="6">
        <f>_xlfn.XLOOKUP(#REF!,[1]!Backup_F8_Previous_Wave[ODINO],[1]!Backup_F8_Previous_Wave[Full VIN],"")</f>
      </c>
      <c r="L550" s="3" t="s">
        <v>1903</v>
      </c>
      <c r="M550" s="3" t="s">
        <v>4</v>
      </c>
      <c r="N550" s="3" t="s">
        <v>1904</v>
      </c>
      <c r="O550" s="3" t="s">
        <v>62</v>
      </c>
      <c r="P550" s="6">
        <f>_xlfn.XLOOKUP(#REF!,[1]!Table2[BINNING],[1]!Table2[VFG],"")</f>
      </c>
      <c r="Q550" s="6">
        <f>IF(ISNUMBER(FIND("|",#REF!,1)),LEFT(#REF!,FIND("|",#REF!,1)-2),#REF!)</f>
      </c>
      <c r="R550" s="6">
        <f>IF(ISNUMBER(FIND("|",#REF!,1)),RIGHT(#REF!,LEN(#REF!)-FIND("|",#REF!,1)-1),"")</f>
      </c>
      <c r="S550" s="3" t="s">
        <v>7</v>
      </c>
      <c r="T550" s="3" t="s">
        <v>7</v>
      </c>
      <c r="U550" s="2">
        <v>0</v>
      </c>
      <c r="V550" s="2">
        <v>0</v>
      </c>
      <c r="W550" s="2">
        <v>98500</v>
      </c>
      <c r="X550" s="3" t="s">
        <v>317</v>
      </c>
      <c r="Y550" s="2"/>
      <c r="Z550" s="3"/>
      <c r="AA550" s="3"/>
      <c r="AB550" s="7" t="s">
        <v>1905</v>
      </c>
      <c r="AC550" s="3" t="s">
        <v>297</v>
      </c>
      <c r="AD550" s="3" t="s">
        <v>298</v>
      </c>
      <c r="AE550" s="3" t="s">
        <v>299</v>
      </c>
      <c r="AF550" s="3" t="s">
        <v>198</v>
      </c>
      <c r="AG550" s="4"/>
      <c r="AH550" s="3"/>
      <c r="AI550" s="4"/>
      <c r="AJ5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0" s="8">
        <f>IF(#REF!=MAX(#REF!),"New","Old")</f>
      </c>
      <c r="AL550" s="3"/>
      <c r="AM550" s="9">
        <f>IF(OR(#REF!="",#REF!=0),"",IF(#REF!&lt;12000,"&lt;12k",IF(AND(#REF!&gt;=12000,#REF!&lt;24000),"12k to 24k",IF(AND(#REF!&gt;=24000,#REF!&lt;=36000),"24k to 36k",IF(#REF!&gt;36000,"&gt;36k","")))))</f>
      </c>
    </row>
    <row x14ac:dyDescent="0.25" r="551" customHeight="1" ht="18.75">
      <c r="A551" s="1">
        <v>1679644</v>
      </c>
      <c r="B551" s="2">
        <v>11341496</v>
      </c>
      <c r="C551" s="3" t="s">
        <v>0</v>
      </c>
      <c r="D551" s="3" t="s">
        <v>181</v>
      </c>
      <c r="E551" s="2">
        <v>2020</v>
      </c>
      <c r="F551" s="4">
        <v>44030</v>
      </c>
      <c r="G551" s="3" t="s">
        <v>39</v>
      </c>
      <c r="H551" s="4">
        <v>44038</v>
      </c>
      <c r="I551" s="4">
        <f>_xlfn.XLOOKUP(#REF!,[1]!Backup_F8_Previous_Wave[ODINO],[1]!Backup_F8_Previous_Wave[Production Date],"")</f>
      </c>
      <c r="J551" s="10">
        <f>_xlfn.XLOOKUP(#REF!,[1]!Backup_F8_Previous_Wave[ODINO],[1]!Backup_F8_Previous_Wave[Wave Date],"")</f>
      </c>
      <c r="K551" s="6">
        <f>_xlfn.XLOOKUP(#REF!,[1]!Backup_F8_Previous_Wave[ODINO],[1]!Backup_F8_Previous_Wave[Full VIN],"")</f>
      </c>
      <c r="L551" s="3" t="s">
        <v>1906</v>
      </c>
      <c r="M551" s="3" t="s">
        <v>4</v>
      </c>
      <c r="N551" s="3" t="s">
        <v>1907</v>
      </c>
      <c r="O551" s="3" t="s">
        <v>1908</v>
      </c>
      <c r="P551" s="6">
        <f>_xlfn.XLOOKUP(#REF!,[1]!Table2[BINNING],[1]!Table2[VFG],"")</f>
      </c>
      <c r="Q551" s="6">
        <f>IF(ISNUMBER(FIND("|",#REF!,1)),LEFT(#REF!,FIND("|",#REF!,1)-2),#REF!)</f>
      </c>
      <c r="R551" s="6">
        <f>IF(ISNUMBER(FIND("|",#REF!,1)),RIGHT(#REF!,LEN(#REF!)-FIND("|",#REF!,1)-1),"")</f>
      </c>
      <c r="S551" s="3" t="s">
        <v>7</v>
      </c>
      <c r="T551" s="3" t="s">
        <v>7</v>
      </c>
      <c r="U551" s="2">
        <v>0</v>
      </c>
      <c r="V551" s="2">
        <v>0</v>
      </c>
      <c r="W551" s="2">
        <v>5234</v>
      </c>
      <c r="X551" s="3" t="s">
        <v>63</v>
      </c>
      <c r="Y551" s="2">
        <v>0</v>
      </c>
      <c r="Z551" s="3"/>
      <c r="AA551" s="3"/>
      <c r="AB551" s="7" t="s">
        <v>1909</v>
      </c>
      <c r="AC551" s="3" t="s">
        <v>1252</v>
      </c>
      <c r="AD551" s="3" t="s">
        <v>298</v>
      </c>
      <c r="AE551" s="3" t="s">
        <v>299</v>
      </c>
      <c r="AF551" s="3" t="s">
        <v>198</v>
      </c>
      <c r="AG551" s="4"/>
      <c r="AH551" s="3"/>
      <c r="AI551" s="4"/>
      <c r="AJ5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1" s="8">
        <f>IF(#REF!=MAX(#REF!),"New","Old")</f>
      </c>
      <c r="AL551" s="3"/>
      <c r="AM551" s="9">
        <f>IF(OR(#REF!="",#REF!=0),"",IF(#REF!&lt;12000,"&lt;12k",IF(AND(#REF!&gt;=12000,#REF!&lt;24000),"12k to 24k",IF(AND(#REF!&gt;=24000,#REF!&lt;=36000),"24k to 36k",IF(#REF!&gt;36000,"&gt;36k","")))))</f>
      </c>
    </row>
    <row x14ac:dyDescent="0.25" r="552" customHeight="1" ht="18.75">
      <c r="A552" s="1">
        <v>1679817</v>
      </c>
      <c r="B552" s="2">
        <v>11341624</v>
      </c>
      <c r="C552" s="3" t="s">
        <v>0</v>
      </c>
      <c r="D552" s="3" t="s">
        <v>485</v>
      </c>
      <c r="E552" s="2">
        <v>2016</v>
      </c>
      <c r="F552" s="4">
        <v>44034</v>
      </c>
      <c r="G552" s="3" t="s">
        <v>39</v>
      </c>
      <c r="H552" s="4">
        <v>44039</v>
      </c>
      <c r="I552" s="4">
        <f>_xlfn.XLOOKUP(#REF!,[1]!Backup_F8_Previous_Wave[ODINO],[1]!Backup_F8_Previous_Wave[Production Date],"")</f>
      </c>
      <c r="J552" s="10">
        <f>_xlfn.XLOOKUP(#REF!,[1]!Backup_F8_Previous_Wave[ODINO],[1]!Backup_F8_Previous_Wave[Wave Date],"")</f>
      </c>
      <c r="K552" s="6">
        <f>_xlfn.XLOOKUP(#REF!,[1]!Backup_F8_Previous_Wave[ODINO],[1]!Backup_F8_Previous_Wave[Full VIN],"")</f>
      </c>
      <c r="L552" s="3" t="s">
        <v>1910</v>
      </c>
      <c r="M552" s="3" t="s">
        <v>4</v>
      </c>
      <c r="N552" s="3" t="s">
        <v>1911</v>
      </c>
      <c r="O552" s="3" t="s">
        <v>31</v>
      </c>
      <c r="P552" s="6">
        <f>_xlfn.XLOOKUP(#REF!,[1]!Table2[BINNING],[1]!Table2[VFG],"")</f>
      </c>
      <c r="Q552" s="6">
        <f>IF(ISNUMBER(FIND("|",#REF!,1)),LEFT(#REF!,FIND("|",#REF!,1)-2),#REF!)</f>
      </c>
      <c r="R552" s="6">
        <f>IF(ISNUMBER(FIND("|",#REF!,1)),RIGHT(#REF!,LEN(#REF!)-FIND("|",#REF!,1)-1),"")</f>
      </c>
      <c r="S552" s="3" t="s">
        <v>7</v>
      </c>
      <c r="T552" s="3" t="s">
        <v>7</v>
      </c>
      <c r="U552" s="2">
        <v>0</v>
      </c>
      <c r="V552" s="2">
        <v>0</v>
      </c>
      <c r="W552" s="2">
        <v>86000</v>
      </c>
      <c r="X552" s="3" t="s">
        <v>24</v>
      </c>
      <c r="Y552" s="2">
        <v>65</v>
      </c>
      <c r="Z552" s="3"/>
      <c r="AA552" s="3"/>
      <c r="AB552" s="7" t="s">
        <v>1912</v>
      </c>
      <c r="AC552" s="3" t="s">
        <v>489</v>
      </c>
      <c r="AD552" s="3" t="s">
        <v>490</v>
      </c>
      <c r="AE552" s="3" t="s">
        <v>491</v>
      </c>
      <c r="AF552" s="3" t="s">
        <v>211</v>
      </c>
      <c r="AG552" s="4"/>
      <c r="AH552" s="3"/>
      <c r="AI552" s="4"/>
      <c r="AJ5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2" s="8">
        <f>IF(#REF!=MAX(#REF!),"New","Old")</f>
      </c>
      <c r="AL552" s="3"/>
      <c r="AM552" s="9">
        <f>IF(OR(#REF!="",#REF!=0),"",IF(#REF!&lt;12000,"&lt;12k",IF(AND(#REF!&gt;=12000,#REF!&lt;24000),"12k to 24k",IF(AND(#REF!&gt;=24000,#REF!&lt;=36000),"24k to 36k",IF(#REF!&gt;36000,"&gt;36k","")))))</f>
      </c>
    </row>
    <row x14ac:dyDescent="0.25" r="553" customHeight="1" ht="18.75">
      <c r="A553" s="1">
        <v>1680159</v>
      </c>
      <c r="B553" s="2">
        <v>11341890</v>
      </c>
      <c r="C553" s="3" t="s">
        <v>173</v>
      </c>
      <c r="D553" s="3" t="s">
        <v>174</v>
      </c>
      <c r="E553" s="2">
        <v>2011</v>
      </c>
      <c r="F553" s="4">
        <v>43899</v>
      </c>
      <c r="G553" s="3" t="s">
        <v>2</v>
      </c>
      <c r="H553" s="4">
        <v>44040</v>
      </c>
      <c r="I553" s="4"/>
      <c r="J553" s="10">
        <f>_xlfn.XLOOKUP(#REF!,[1]!Backup_F8_Previous_Wave[ODINO],[1]!Backup_F8_Previous_Wave[Wave Date],"")</f>
      </c>
      <c r="K553" s="3"/>
      <c r="L553" s="3" t="s">
        <v>1913</v>
      </c>
      <c r="M553" s="3" t="s">
        <v>4</v>
      </c>
      <c r="N553" s="3" t="s">
        <v>1914</v>
      </c>
      <c r="O553" s="3" t="s">
        <v>328</v>
      </c>
      <c r="P553" s="6">
        <f>_xlfn.XLOOKUP(#REF!,[1]!Table2[BINNING],[1]!Table2[VFG],"")</f>
      </c>
      <c r="Q553" s="6">
        <f>IF(ISNUMBER(FIND("|",#REF!,1)),LEFT(#REF!,FIND("|",#REF!,1)-2),#REF!)</f>
      </c>
      <c r="R553" s="6">
        <f>IF(ISNUMBER(FIND("|",#REF!,1)),RIGHT(#REF!,LEN(#REF!)-FIND("|",#REF!,1)-1),"")</f>
      </c>
      <c r="S553" s="3" t="s">
        <v>7</v>
      </c>
      <c r="T553" s="3" t="s">
        <v>7</v>
      </c>
      <c r="U553" s="2">
        <v>0</v>
      </c>
      <c r="V553" s="2">
        <v>0</v>
      </c>
      <c r="W553" s="2">
        <v>75000</v>
      </c>
      <c r="X553" s="3" t="s">
        <v>139</v>
      </c>
      <c r="Y553" s="2"/>
      <c r="Z553" s="3"/>
      <c r="AA553" s="3"/>
      <c r="AB553" s="7" t="s">
        <v>1915</v>
      </c>
      <c r="AC553" s="3" t="s">
        <v>44</v>
      </c>
      <c r="AD553" s="3" t="s">
        <v>44</v>
      </c>
      <c r="AE553" s="3" t="s">
        <v>44</v>
      </c>
      <c r="AF553" s="3" t="s">
        <v>44</v>
      </c>
      <c r="AG553" s="4"/>
      <c r="AH553" s="3"/>
      <c r="AI553" s="4"/>
      <c r="AJ5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3" s="8">
        <f>IF(#REF!=MAX(#REF!),"New","Old")</f>
      </c>
      <c r="AL553" s="3"/>
      <c r="AM553" s="9">
        <f>IF(OR(#REF!="",#REF!=0),"",IF(#REF!&lt;12000,"&lt;12k",IF(AND(#REF!&gt;=12000,#REF!&lt;24000),"12k to 24k",IF(AND(#REF!&gt;=24000,#REF!&lt;=36000),"24k to 36k",IF(#REF!&gt;36000,"&gt;36k","")))))</f>
      </c>
    </row>
    <row x14ac:dyDescent="0.25" r="554" customHeight="1" ht="18.75">
      <c r="A554" s="1">
        <v>1680198</v>
      </c>
      <c r="B554" s="2">
        <v>11341924</v>
      </c>
      <c r="C554" s="3" t="s">
        <v>0</v>
      </c>
      <c r="D554" s="3" t="s">
        <v>1341</v>
      </c>
      <c r="E554" s="2">
        <v>2006</v>
      </c>
      <c r="F554" s="4">
        <v>44036</v>
      </c>
      <c r="G554" s="3" t="s">
        <v>39</v>
      </c>
      <c r="H554" s="4">
        <v>44040</v>
      </c>
      <c r="I554" s="4">
        <f>_xlfn.XLOOKUP(#REF!,[1]!Backup_F8_Previous_Wave[ODINO],[1]!Backup_F8_Previous_Wave[Production Date],"")</f>
      </c>
      <c r="J554" s="10">
        <f>_xlfn.XLOOKUP(#REF!,[1]!Backup_F8_Previous_Wave[ODINO],[1]!Backup_F8_Previous_Wave[Wave Date],"")</f>
      </c>
      <c r="K554" s="6">
        <f>_xlfn.XLOOKUP(#REF!,[1]!Backup_F8_Previous_Wave[ODINO],[1]!Backup_F8_Previous_Wave[Full VIN],"")</f>
      </c>
      <c r="L554" s="3" t="s">
        <v>1916</v>
      </c>
      <c r="M554" s="3" t="s">
        <v>4</v>
      </c>
      <c r="N554" s="3" t="s">
        <v>1917</v>
      </c>
      <c r="O554" s="3" t="s">
        <v>62</v>
      </c>
      <c r="P554" s="6">
        <f>_xlfn.XLOOKUP(#REF!,[1]!Table2[BINNING],[1]!Table2[VFG],"")</f>
      </c>
      <c r="Q554" s="6">
        <f>IF(ISNUMBER(FIND("|",#REF!,1)),LEFT(#REF!,FIND("|",#REF!,1)-2),#REF!)</f>
      </c>
      <c r="R554" s="6">
        <f>IF(ISNUMBER(FIND("|",#REF!,1)),RIGHT(#REF!,LEN(#REF!)-FIND("|",#REF!,1)-1),"")</f>
      </c>
      <c r="S554" s="3" t="s">
        <v>7</v>
      </c>
      <c r="T554" s="3" t="s">
        <v>7</v>
      </c>
      <c r="U554" s="2">
        <v>0</v>
      </c>
      <c r="V554" s="2">
        <v>0</v>
      </c>
      <c r="W554" s="2">
        <v>110000</v>
      </c>
      <c r="X554" s="3" t="s">
        <v>282</v>
      </c>
      <c r="Y554" s="2">
        <v>10</v>
      </c>
      <c r="Z554" s="3"/>
      <c r="AA554" s="3"/>
      <c r="AB554" s="7" t="s">
        <v>1918</v>
      </c>
      <c r="AC554" s="3" t="s">
        <v>1345</v>
      </c>
      <c r="AD554" s="3" t="s">
        <v>1346</v>
      </c>
      <c r="AE554" s="3" t="s">
        <v>1347</v>
      </c>
      <c r="AF554" s="3" t="s">
        <v>45</v>
      </c>
      <c r="AG554" s="4"/>
      <c r="AH554" s="3"/>
      <c r="AI554" s="4"/>
      <c r="AJ5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4" s="8">
        <f>IF(#REF!=MAX(#REF!),"New","Old")</f>
      </c>
      <c r="AL554" s="3"/>
      <c r="AM554" s="9">
        <f>IF(OR(#REF!="",#REF!=0),"",IF(#REF!&lt;12000,"&lt;12k",IF(AND(#REF!&gt;=12000,#REF!&lt;24000),"12k to 24k",IF(AND(#REF!&gt;=24000,#REF!&lt;=36000),"24k to 36k",IF(#REF!&gt;36000,"&gt;36k","")))))</f>
      </c>
    </row>
    <row x14ac:dyDescent="0.25" r="555" customHeight="1" ht="18.75">
      <c r="A555" s="1">
        <v>1680204</v>
      </c>
      <c r="B555" s="2">
        <v>11341928</v>
      </c>
      <c r="C555" s="3" t="s">
        <v>0</v>
      </c>
      <c r="D555" s="3" t="s">
        <v>181</v>
      </c>
      <c r="E555" s="2">
        <v>2017</v>
      </c>
      <c r="F555" s="4">
        <v>44040</v>
      </c>
      <c r="G555" s="3" t="s">
        <v>39</v>
      </c>
      <c r="H555" s="4">
        <v>44040</v>
      </c>
      <c r="I555" s="4">
        <f>_xlfn.XLOOKUP(#REF!,[1]!Backup_F8_Previous_Wave[ODINO],[1]!Backup_F8_Previous_Wave[Production Date],"")</f>
      </c>
      <c r="J555" s="10">
        <f>_xlfn.XLOOKUP(#REF!,[1]!Backup_F8_Previous_Wave[ODINO],[1]!Backup_F8_Previous_Wave[Wave Date],"")</f>
      </c>
      <c r="K555" s="6">
        <f>_xlfn.XLOOKUP(#REF!,[1]!Backup_F8_Previous_Wave[ODINO],[1]!Backup_F8_Previous_Wave[Full VIN],"")</f>
      </c>
      <c r="L555" s="3" t="s">
        <v>1919</v>
      </c>
      <c r="M555" s="3" t="s">
        <v>4</v>
      </c>
      <c r="N555" s="3" t="s">
        <v>1920</v>
      </c>
      <c r="O555" s="3" t="s">
        <v>864</v>
      </c>
      <c r="P555" s="6">
        <f>_xlfn.XLOOKUP(#REF!,[1]!Table2[BINNING],[1]!Table2[VFG],"")</f>
      </c>
      <c r="Q555" s="6">
        <f>IF(ISNUMBER(FIND("|",#REF!,1)),LEFT(#REF!,FIND("|",#REF!,1)-2),#REF!)</f>
      </c>
      <c r="R555" s="6">
        <f>IF(ISNUMBER(FIND("|",#REF!,1)),RIGHT(#REF!,LEN(#REF!)-FIND("|",#REF!,1)-1),"")</f>
      </c>
      <c r="S555" s="3" t="s">
        <v>7</v>
      </c>
      <c r="T555" s="3" t="s">
        <v>7</v>
      </c>
      <c r="U555" s="2">
        <v>0</v>
      </c>
      <c r="V555" s="2">
        <v>0</v>
      </c>
      <c r="W555" s="2">
        <v>23000</v>
      </c>
      <c r="X555" s="3" t="s">
        <v>90</v>
      </c>
      <c r="Y555" s="2">
        <v>60</v>
      </c>
      <c r="Z555" s="3"/>
      <c r="AA555" s="3"/>
      <c r="AB555" s="7" t="s">
        <v>1921</v>
      </c>
      <c r="AC555" s="3" t="s">
        <v>297</v>
      </c>
      <c r="AD555" s="3" t="s">
        <v>298</v>
      </c>
      <c r="AE555" s="3" t="s">
        <v>299</v>
      </c>
      <c r="AF555" s="3" t="s">
        <v>198</v>
      </c>
      <c r="AG555" s="4"/>
      <c r="AH555" s="3"/>
      <c r="AI555" s="4"/>
      <c r="AJ5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5" s="8">
        <f>IF(#REF!=MAX(#REF!),"New","Old")</f>
      </c>
      <c r="AL555" s="3"/>
      <c r="AM555" s="9">
        <f>IF(OR(#REF!="",#REF!=0),"",IF(#REF!&lt;12000,"&lt;12k",IF(AND(#REF!&gt;=12000,#REF!&lt;24000),"12k to 24k",IF(AND(#REF!&gt;=24000,#REF!&lt;=36000),"24k to 36k",IF(#REF!&gt;36000,"&gt;36k","")))))</f>
      </c>
    </row>
    <row x14ac:dyDescent="0.25" r="556" customHeight="1" ht="18.75">
      <c r="A556" s="1">
        <v>1680314</v>
      </c>
      <c r="B556" s="2">
        <v>11342003</v>
      </c>
      <c r="C556" s="3" t="s">
        <v>173</v>
      </c>
      <c r="D556" s="3" t="s">
        <v>510</v>
      </c>
      <c r="E556" s="2">
        <v>2012</v>
      </c>
      <c r="F556" s="4">
        <v>43959</v>
      </c>
      <c r="G556" s="3" t="s">
        <v>108</v>
      </c>
      <c r="H556" s="4">
        <v>44041</v>
      </c>
      <c r="I556" s="4">
        <f>_xlfn.XLOOKUP(#REF!,[1]!Backup_F8_Previous_Wave[ODINO],[1]!Backup_F8_Previous_Wave[Production Date],"")</f>
      </c>
      <c r="J556" s="10">
        <f>_xlfn.XLOOKUP(#REF!,[1]!Backup_F8_Previous_Wave[ODINO],[1]!Backup_F8_Previous_Wave[Wave Date],"")</f>
      </c>
      <c r="K556" s="6">
        <f>_xlfn.XLOOKUP(#REF!,[1]!Backup_F8_Previous_Wave[ODINO],[1]!Backup_F8_Previous_Wave[Full VIN],"")</f>
      </c>
      <c r="L556" s="3" t="s">
        <v>1922</v>
      </c>
      <c r="M556" s="3" t="s">
        <v>4</v>
      </c>
      <c r="N556" s="3" t="s">
        <v>1923</v>
      </c>
      <c r="O556" s="3" t="s">
        <v>62</v>
      </c>
      <c r="P556" s="6">
        <f>_xlfn.XLOOKUP(#REF!,[1]!Table2[BINNING],[1]!Table2[VFG],"")</f>
      </c>
      <c r="Q556" s="6">
        <f>IF(ISNUMBER(FIND("|",#REF!,1)),LEFT(#REF!,FIND("|",#REF!,1)-2),#REF!)</f>
      </c>
      <c r="R556" s="6">
        <f>IF(ISNUMBER(FIND("|",#REF!,1)),RIGHT(#REF!,LEN(#REF!)-FIND("|",#REF!,1)-1),"")</f>
      </c>
      <c r="S556" s="3" t="s">
        <v>7</v>
      </c>
      <c r="T556" s="3" t="s">
        <v>7</v>
      </c>
      <c r="U556" s="2">
        <v>2</v>
      </c>
      <c r="V556" s="2">
        <v>0</v>
      </c>
      <c r="W556" s="2">
        <v>128000</v>
      </c>
      <c r="X556" s="3" t="s">
        <v>81</v>
      </c>
      <c r="Y556" s="2">
        <v>0</v>
      </c>
      <c r="Z556" s="3"/>
      <c r="AA556" s="3"/>
      <c r="AB556" s="7" t="s">
        <v>1924</v>
      </c>
      <c r="AC556" s="3" t="s">
        <v>146</v>
      </c>
      <c r="AD556" s="3" t="s">
        <v>514</v>
      </c>
      <c r="AE556" s="3" t="s">
        <v>515</v>
      </c>
      <c r="AF556" s="3" t="s">
        <v>45</v>
      </c>
      <c r="AG556" s="4"/>
      <c r="AH556" s="3"/>
      <c r="AI556" s="4"/>
      <c r="AJ5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6" s="8">
        <f>IF(#REF!=MAX(#REF!),"New","Old")</f>
      </c>
      <c r="AL556" s="3"/>
      <c r="AM556" s="9">
        <f>IF(OR(#REF!="",#REF!=0),"",IF(#REF!&lt;12000,"&lt;12k",IF(AND(#REF!&gt;=12000,#REF!&lt;24000),"12k to 24k",IF(AND(#REF!&gt;=24000,#REF!&lt;=36000),"24k to 36k",IF(#REF!&gt;36000,"&gt;36k","")))))</f>
      </c>
    </row>
    <row x14ac:dyDescent="0.25" r="557" customHeight="1" ht="18.75">
      <c r="A557" s="1">
        <v>1680333</v>
      </c>
      <c r="B557" s="2">
        <v>11342018</v>
      </c>
      <c r="C557" s="3" t="s">
        <v>0</v>
      </c>
      <c r="D557" s="3" t="s">
        <v>1</v>
      </c>
      <c r="E557" s="2">
        <v>2017</v>
      </c>
      <c r="F557" s="4">
        <v>44041</v>
      </c>
      <c r="G557" s="3" t="s">
        <v>39</v>
      </c>
      <c r="H557" s="4">
        <v>44041</v>
      </c>
      <c r="I557" s="4">
        <f>_xlfn.XLOOKUP(#REF!,[1]!Backup_F8_Previous_Wave[ODINO],[1]!Backup_F8_Previous_Wave[Production Date],"")</f>
      </c>
      <c r="J557" s="10">
        <f>_xlfn.XLOOKUP(#REF!,[1]!Backup_F8_Previous_Wave[ODINO],[1]!Backup_F8_Previous_Wave[Wave Date],"")</f>
      </c>
      <c r="K557" s="6">
        <f>_xlfn.XLOOKUP(#REF!,[1]!Backup_F8_Previous_Wave[ODINO],[1]!Backup_F8_Previous_Wave[Full VIN],"")</f>
      </c>
      <c r="L557" s="3" t="s">
        <v>1925</v>
      </c>
      <c r="M557" s="3" t="s">
        <v>4</v>
      </c>
      <c r="N557" s="3" t="s">
        <v>1926</v>
      </c>
      <c r="O557" s="3" t="s">
        <v>151</v>
      </c>
      <c r="P557" s="6">
        <f>_xlfn.XLOOKUP(#REF!,[1]!Table2[BINNING],[1]!Table2[VFG],"")</f>
      </c>
      <c r="Q557" s="6">
        <f>IF(ISNUMBER(FIND("|",#REF!,1)),LEFT(#REF!,FIND("|",#REF!,1)-2),#REF!)</f>
      </c>
      <c r="R557" s="6">
        <f>IF(ISNUMBER(FIND("|",#REF!,1)),RIGHT(#REF!,LEN(#REF!)-FIND("|",#REF!,1)-1),"")</f>
      </c>
      <c r="S557" s="3" t="s">
        <v>7</v>
      </c>
      <c r="T557" s="3" t="s">
        <v>7</v>
      </c>
      <c r="U557" s="2">
        <v>0</v>
      </c>
      <c r="V557" s="2">
        <v>0</v>
      </c>
      <c r="W557" s="2">
        <v>30000</v>
      </c>
      <c r="X557" s="3" t="s">
        <v>139</v>
      </c>
      <c r="Y557" s="2">
        <v>0</v>
      </c>
      <c r="Z557" s="3"/>
      <c r="AA557" s="3"/>
      <c r="AB557" s="7" t="s">
        <v>1927</v>
      </c>
      <c r="AC557" s="3" t="s">
        <v>20</v>
      </c>
      <c r="AD557" s="3" t="s">
        <v>11</v>
      </c>
      <c r="AE557" s="3" t="s">
        <v>21</v>
      </c>
      <c r="AF557" s="3" t="s">
        <v>13</v>
      </c>
      <c r="AG557" s="4"/>
      <c r="AH557" s="3"/>
      <c r="AI557" s="4"/>
      <c r="AJ5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7" s="8">
        <f>IF(#REF!=MAX(#REF!),"New","Old")</f>
      </c>
      <c r="AL557" s="3"/>
      <c r="AM557" s="9">
        <f>IF(OR(#REF!="",#REF!=0),"",IF(#REF!&lt;12000,"&lt;12k",IF(AND(#REF!&gt;=12000,#REF!&lt;24000),"12k to 24k",IF(AND(#REF!&gt;=24000,#REF!&lt;=36000),"24k to 36k",IF(#REF!&gt;36000,"&gt;36k","")))))</f>
      </c>
    </row>
    <row x14ac:dyDescent="0.25" r="558" customHeight="1" ht="18.75">
      <c r="A558" s="1">
        <v>1680425</v>
      </c>
      <c r="B558" s="2">
        <v>11342085</v>
      </c>
      <c r="C558" s="3" t="s">
        <v>0</v>
      </c>
      <c r="D558" s="3" t="s">
        <v>1</v>
      </c>
      <c r="E558" s="2">
        <v>2018</v>
      </c>
      <c r="F558" s="4">
        <v>44038</v>
      </c>
      <c r="G558" s="3" t="s">
        <v>39</v>
      </c>
      <c r="H558" s="4">
        <v>44041</v>
      </c>
      <c r="I558" s="4"/>
      <c r="J558" s="10">
        <f>_xlfn.XLOOKUP(#REF!,[1]!Backup_F8_Previous_Wave[ODINO],[1]!Backup_F8_Previous_Wave[Wave Date],"")</f>
      </c>
      <c r="K558" s="3"/>
      <c r="L558" s="3" t="s">
        <v>1928</v>
      </c>
      <c r="M558" s="3" t="s">
        <v>4</v>
      </c>
      <c r="N558" s="3" t="s">
        <v>1929</v>
      </c>
      <c r="O558" s="3" t="s">
        <v>57</v>
      </c>
      <c r="P558" s="6">
        <f>_xlfn.XLOOKUP(#REF!,[1]!Table2[BINNING],[1]!Table2[VFG],"")</f>
      </c>
      <c r="Q558" s="6">
        <f>IF(ISNUMBER(FIND("|",#REF!,1)),LEFT(#REF!,FIND("|",#REF!,1)-2),#REF!)</f>
      </c>
      <c r="R558" s="6">
        <f>IF(ISNUMBER(FIND("|",#REF!,1)),RIGHT(#REF!,LEN(#REF!)-FIND("|",#REF!,1)-1),"")</f>
      </c>
      <c r="S558" s="3" t="s">
        <v>7</v>
      </c>
      <c r="T558" s="3" t="s">
        <v>7</v>
      </c>
      <c r="U558" s="2">
        <v>0</v>
      </c>
      <c r="V558" s="2">
        <v>0</v>
      </c>
      <c r="W558" s="2">
        <v>39500</v>
      </c>
      <c r="X558" s="3" t="s">
        <v>63</v>
      </c>
      <c r="Y558" s="2"/>
      <c r="Z558" s="3"/>
      <c r="AA558" s="3"/>
      <c r="AB558" s="7" t="s">
        <v>1930</v>
      </c>
      <c r="AC558" s="3" t="s">
        <v>44</v>
      </c>
      <c r="AD558" s="3" t="s">
        <v>44</v>
      </c>
      <c r="AE558" s="3" t="s">
        <v>44</v>
      </c>
      <c r="AF558" s="3" t="s">
        <v>27</v>
      </c>
      <c r="AG558" s="4"/>
      <c r="AH558" s="3"/>
      <c r="AI558" s="4"/>
      <c r="AJ5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8" s="8">
        <f>IF(#REF!=MAX(#REF!),"New","Old")</f>
      </c>
      <c r="AL558" s="3"/>
      <c r="AM558" s="9">
        <f>IF(OR(#REF!="",#REF!=0),"",IF(#REF!&lt;12000,"&lt;12k",IF(AND(#REF!&gt;=12000,#REF!&lt;24000),"12k to 24k",IF(AND(#REF!&gt;=24000,#REF!&lt;=36000),"24k to 36k",IF(#REF!&gt;36000,"&gt;36k","")))))</f>
      </c>
    </row>
    <row x14ac:dyDescent="0.25" r="559" customHeight="1" ht="18.75">
      <c r="A559" s="1">
        <v>1680471</v>
      </c>
      <c r="B559" s="2">
        <v>11342125</v>
      </c>
      <c r="C559" s="3" t="s">
        <v>0</v>
      </c>
      <c r="D559" s="3" t="s">
        <v>187</v>
      </c>
      <c r="E559" s="2">
        <v>2018</v>
      </c>
      <c r="F559" s="4">
        <v>44040</v>
      </c>
      <c r="G559" s="3" t="s">
        <v>39</v>
      </c>
      <c r="H559" s="4">
        <v>44041</v>
      </c>
      <c r="I559" s="4">
        <f>_xlfn.XLOOKUP(#REF!,[1]!Backup_F8_Previous_Wave[ODINO],[1]!Backup_F8_Previous_Wave[Production Date],"")</f>
      </c>
      <c r="J559" s="10">
        <f>_xlfn.XLOOKUP(#REF!,[1]!Backup_F8_Previous_Wave[ODINO],[1]!Backup_F8_Previous_Wave[Wave Date],"")</f>
      </c>
      <c r="K559" s="6">
        <f>_xlfn.XLOOKUP(#REF!,[1]!Backup_F8_Previous_Wave[ODINO],[1]!Backup_F8_Previous_Wave[Full VIN],"")</f>
      </c>
      <c r="L559" s="3" t="s">
        <v>1931</v>
      </c>
      <c r="M559" s="3" t="s">
        <v>4</v>
      </c>
      <c r="N559" s="3" t="s">
        <v>1932</v>
      </c>
      <c r="O559" s="3" t="s">
        <v>31</v>
      </c>
      <c r="P559" s="6">
        <f>_xlfn.XLOOKUP(#REF!,[1]!Table2[BINNING],[1]!Table2[VFG],"")</f>
      </c>
      <c r="Q559" s="6">
        <f>IF(ISNUMBER(FIND("|",#REF!,1)),LEFT(#REF!,FIND("|",#REF!,1)-2),#REF!)</f>
      </c>
      <c r="R559" s="6">
        <f>IF(ISNUMBER(FIND("|",#REF!,1)),RIGHT(#REF!,LEN(#REF!)-FIND("|",#REF!,1)-1),"")</f>
      </c>
      <c r="S559" s="3" t="s">
        <v>7</v>
      </c>
      <c r="T559" s="3" t="s">
        <v>7</v>
      </c>
      <c r="U559" s="2">
        <v>0</v>
      </c>
      <c r="V559" s="2">
        <v>0</v>
      </c>
      <c r="W559" s="2">
        <v>52000</v>
      </c>
      <c r="X559" s="3" t="s">
        <v>691</v>
      </c>
      <c r="Y559" s="2">
        <v>45</v>
      </c>
      <c r="Z559" s="3"/>
      <c r="AA559" s="3"/>
      <c r="AB559" s="7" t="s">
        <v>1933</v>
      </c>
      <c r="AC559" s="3" t="s">
        <v>191</v>
      </c>
      <c r="AD559" s="3" t="s">
        <v>192</v>
      </c>
      <c r="AE559" s="3" t="s">
        <v>193</v>
      </c>
      <c r="AF559" s="3" t="s">
        <v>141</v>
      </c>
      <c r="AG559" s="4"/>
      <c r="AH559" s="3"/>
      <c r="AI559" s="4"/>
      <c r="AJ5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59" s="8">
        <f>IF(#REF!=MAX(#REF!),"New","Old")</f>
      </c>
      <c r="AL559" s="3"/>
      <c r="AM559" s="9">
        <f>IF(OR(#REF!="",#REF!=0),"",IF(#REF!&lt;12000,"&lt;12k",IF(AND(#REF!&gt;=12000,#REF!&lt;24000),"12k to 24k",IF(AND(#REF!&gt;=24000,#REF!&lt;=36000),"24k to 36k",IF(#REF!&gt;36000,"&gt;36k","")))))</f>
      </c>
    </row>
    <row x14ac:dyDescent="0.25" r="560" customHeight="1" ht="18.75">
      <c r="A560" s="1">
        <v>1680537</v>
      </c>
      <c r="B560" s="2">
        <v>11342169</v>
      </c>
      <c r="C560" s="3" t="s">
        <v>0</v>
      </c>
      <c r="D560" s="3" t="s">
        <v>181</v>
      </c>
      <c r="E560" s="2">
        <v>2020</v>
      </c>
      <c r="F560" s="4">
        <v>43962</v>
      </c>
      <c r="G560" s="3" t="s">
        <v>108</v>
      </c>
      <c r="H560" s="4">
        <v>44041</v>
      </c>
      <c r="I560" s="4">
        <f>_xlfn.XLOOKUP(#REF!,[1]!Backup_F8_Previous_Wave[ODINO],[1]!Backup_F8_Previous_Wave[Production Date],"")</f>
      </c>
      <c r="J560" s="10">
        <f>_xlfn.XLOOKUP(#REF!,[1]!Backup_F8_Previous_Wave[ODINO],[1]!Backup_F8_Previous_Wave[Wave Date],"")</f>
      </c>
      <c r="K560" s="6">
        <f>_xlfn.XLOOKUP(#REF!,[1]!Backup_F8_Previous_Wave[ODINO],[1]!Backup_F8_Previous_Wave[Full VIN],"")</f>
      </c>
      <c r="L560" s="3" t="s">
        <v>1934</v>
      </c>
      <c r="M560" s="3" t="s">
        <v>4</v>
      </c>
      <c r="N560" s="3" t="s">
        <v>1935</v>
      </c>
      <c r="O560" s="3" t="s">
        <v>1936</v>
      </c>
      <c r="P560" s="6">
        <f>_xlfn.XLOOKUP(#REF!,[1]!Table2[BINNING],[1]!Table2[VFG],"")</f>
      </c>
      <c r="Q560" s="6">
        <f>IF(ISNUMBER(FIND("|",#REF!,1)),LEFT(#REF!,FIND("|",#REF!,1)-2),#REF!)</f>
      </c>
      <c r="R560" s="6">
        <f>IF(ISNUMBER(FIND("|",#REF!,1)),RIGHT(#REF!,LEN(#REF!)-FIND("|",#REF!,1)-1),"")</f>
      </c>
      <c r="S560" s="3" t="s">
        <v>7</v>
      </c>
      <c r="T560" s="3" t="s">
        <v>7</v>
      </c>
      <c r="U560" s="2">
        <v>0</v>
      </c>
      <c r="V560" s="2">
        <v>0</v>
      </c>
      <c r="W560" s="2">
        <v>126</v>
      </c>
      <c r="X560" s="3" t="s">
        <v>106</v>
      </c>
      <c r="Y560" s="2"/>
      <c r="Z560" s="3"/>
      <c r="AA560" s="3"/>
      <c r="AB560" s="7" t="s">
        <v>1937</v>
      </c>
      <c r="AC560" s="3" t="s">
        <v>1252</v>
      </c>
      <c r="AD560" s="3" t="s">
        <v>298</v>
      </c>
      <c r="AE560" s="3" t="s">
        <v>299</v>
      </c>
      <c r="AF560" s="3" t="s">
        <v>198</v>
      </c>
      <c r="AG560" s="4"/>
      <c r="AH560" s="3"/>
      <c r="AI560" s="4"/>
      <c r="AJ5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0" s="8">
        <f>IF(#REF!=MAX(#REF!),"New","Old")</f>
      </c>
      <c r="AL560" s="3"/>
      <c r="AM560" s="9">
        <f>IF(OR(#REF!="",#REF!=0),"",IF(#REF!&lt;12000,"&lt;12k",IF(AND(#REF!&gt;=12000,#REF!&lt;24000),"12k to 24k",IF(AND(#REF!&gt;=24000,#REF!&lt;=36000),"24k to 36k",IF(#REF!&gt;36000,"&gt;36k","")))))</f>
      </c>
    </row>
    <row x14ac:dyDescent="0.25" r="561" customHeight="1" ht="18.75">
      <c r="A561" s="1">
        <v>1680695</v>
      </c>
      <c r="B561" s="2">
        <v>11342362</v>
      </c>
      <c r="C561" s="3" t="s">
        <v>0</v>
      </c>
      <c r="D561" s="3" t="s">
        <v>86</v>
      </c>
      <c r="E561" s="2">
        <v>2014</v>
      </c>
      <c r="F561" s="4">
        <v>44042</v>
      </c>
      <c r="G561" s="3" t="s">
        <v>39</v>
      </c>
      <c r="H561" s="4">
        <v>44042</v>
      </c>
      <c r="I561" s="4">
        <f>_xlfn.XLOOKUP(#REF!,[1]!Backup_F8_Previous_Wave[ODINO],[1]!Backup_F8_Previous_Wave[Production Date],"")</f>
      </c>
      <c r="J561" s="10">
        <f>_xlfn.XLOOKUP(#REF!,[1]!Backup_F8_Previous_Wave[ODINO],[1]!Backup_F8_Previous_Wave[Wave Date],"")</f>
      </c>
      <c r="K561" s="6">
        <f>_xlfn.XLOOKUP(#REF!,[1]!Backup_F8_Previous_Wave[ODINO],[1]!Backup_F8_Previous_Wave[Full VIN],"")</f>
      </c>
      <c r="L561" s="3" t="s">
        <v>1938</v>
      </c>
      <c r="M561" s="3" t="s">
        <v>4</v>
      </c>
      <c r="N561" s="3" t="s">
        <v>1939</v>
      </c>
      <c r="O561" s="3" t="s">
        <v>62</v>
      </c>
      <c r="P561" s="6">
        <f>_xlfn.XLOOKUP(#REF!,[1]!Table2[BINNING],[1]!Table2[VFG],"")</f>
      </c>
      <c r="Q561" s="6">
        <f>IF(ISNUMBER(FIND("|",#REF!,1)),LEFT(#REF!,FIND("|",#REF!,1)-2),#REF!)</f>
      </c>
      <c r="R561" s="6">
        <f>IF(ISNUMBER(FIND("|",#REF!,1)),RIGHT(#REF!,LEN(#REF!)-FIND("|",#REF!,1)-1),"")</f>
      </c>
      <c r="S561" s="3" t="s">
        <v>7</v>
      </c>
      <c r="T561" s="3" t="s">
        <v>7</v>
      </c>
      <c r="U561" s="2">
        <v>0</v>
      </c>
      <c r="V561" s="2">
        <v>0</v>
      </c>
      <c r="W561" s="2"/>
      <c r="X561" s="3" t="s">
        <v>139</v>
      </c>
      <c r="Y561" s="2"/>
      <c r="Z561" s="3"/>
      <c r="AA561" s="3"/>
      <c r="AB561" s="7" t="s">
        <v>1940</v>
      </c>
      <c r="AC561" s="3" t="s">
        <v>92</v>
      </c>
      <c r="AD561" s="3" t="s">
        <v>93</v>
      </c>
      <c r="AE561" s="3" t="s">
        <v>94</v>
      </c>
      <c r="AF561" s="3" t="s">
        <v>95</v>
      </c>
      <c r="AG561" s="4"/>
      <c r="AH561" s="3"/>
      <c r="AI561" s="4"/>
      <c r="AJ5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1" s="8">
        <f>IF(#REF!=MAX(#REF!),"New","Old")</f>
      </c>
      <c r="AL561" s="3"/>
      <c r="AM561" s="9">
        <f>IF(OR(#REF!="",#REF!=0),"",IF(#REF!&lt;12000,"&lt;12k",IF(AND(#REF!&gt;=12000,#REF!&lt;24000),"12k to 24k",IF(AND(#REF!&gt;=24000,#REF!&lt;=36000),"24k to 36k",IF(#REF!&gt;36000,"&gt;36k","")))))</f>
      </c>
    </row>
    <row x14ac:dyDescent="0.25" r="562" customHeight="1" ht="18.75">
      <c r="A562" s="1">
        <v>1680892</v>
      </c>
      <c r="B562" s="2">
        <v>11342498</v>
      </c>
      <c r="C562" s="3" t="s">
        <v>0</v>
      </c>
      <c r="D562" s="3" t="s">
        <v>59</v>
      </c>
      <c r="E562" s="2">
        <v>2014</v>
      </c>
      <c r="F562" s="4">
        <v>44042</v>
      </c>
      <c r="G562" s="3" t="s">
        <v>39</v>
      </c>
      <c r="H562" s="4">
        <v>44043</v>
      </c>
      <c r="I562" s="4">
        <f>_xlfn.XLOOKUP(#REF!,[1]!Backup_F8_Previous_Wave[ODINO],[1]!Backup_F8_Previous_Wave[Production Date],"")</f>
      </c>
      <c r="J562" s="10">
        <f>_xlfn.XLOOKUP(#REF!,[1]!Backup_F8_Previous_Wave[ODINO],[1]!Backup_F8_Previous_Wave[Wave Date],"")</f>
      </c>
      <c r="K562" s="6">
        <f>_xlfn.XLOOKUP(#REF!,[1]!Backup_F8_Previous_Wave[ODINO],[1]!Backup_F8_Previous_Wave[Full VIN],"")</f>
      </c>
      <c r="L562" s="3" t="s">
        <v>1941</v>
      </c>
      <c r="M562" s="3" t="s">
        <v>4</v>
      </c>
      <c r="N562" s="3" t="s">
        <v>1942</v>
      </c>
      <c r="O562" s="3" t="s">
        <v>62</v>
      </c>
      <c r="P562" s="6">
        <f>_xlfn.XLOOKUP(#REF!,[1]!Table2[BINNING],[1]!Table2[VFG],"")</f>
      </c>
      <c r="Q562" s="6">
        <f>IF(ISNUMBER(FIND("|",#REF!,1)),LEFT(#REF!,FIND("|",#REF!,1)-2),#REF!)</f>
      </c>
      <c r="R562" s="6">
        <f>IF(ISNUMBER(FIND("|",#REF!,1)),RIGHT(#REF!,LEN(#REF!)-FIND("|",#REF!,1)-1),"")</f>
      </c>
      <c r="S562" s="3" t="s">
        <v>7</v>
      </c>
      <c r="T562" s="3" t="s">
        <v>7</v>
      </c>
      <c r="U562" s="2">
        <v>0</v>
      </c>
      <c r="V562" s="2">
        <v>0</v>
      </c>
      <c r="W562" s="2">
        <v>55000</v>
      </c>
      <c r="X562" s="3" t="s">
        <v>63</v>
      </c>
      <c r="Y562" s="2"/>
      <c r="Z562" s="3"/>
      <c r="AA562" s="3"/>
      <c r="AB562" s="7" t="s">
        <v>1943</v>
      </c>
      <c r="AC562" s="3" t="s">
        <v>65</v>
      </c>
      <c r="AD562" s="3" t="s">
        <v>66</v>
      </c>
      <c r="AE562" s="3" t="s">
        <v>67</v>
      </c>
      <c r="AF562" s="3" t="s">
        <v>68</v>
      </c>
      <c r="AG562" s="4"/>
      <c r="AH562" s="3"/>
      <c r="AI562" s="4"/>
      <c r="AJ5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2" s="8">
        <f>IF(#REF!=MAX(#REF!),"New","Old")</f>
      </c>
      <c r="AL562" s="3"/>
      <c r="AM562" s="9">
        <f>IF(OR(#REF!="",#REF!=0),"",IF(#REF!&lt;12000,"&lt;12k",IF(AND(#REF!&gt;=12000,#REF!&lt;24000),"12k to 24k",IF(AND(#REF!&gt;=24000,#REF!&lt;=36000),"24k to 36k",IF(#REF!&gt;36000,"&gt;36k","")))))</f>
      </c>
    </row>
    <row x14ac:dyDescent="0.25" r="563" customHeight="1" ht="18.75">
      <c r="A563" s="1">
        <v>1681055</v>
      </c>
      <c r="B563" s="2">
        <v>11342617</v>
      </c>
      <c r="C563" s="3" t="s">
        <v>0</v>
      </c>
      <c r="D563" s="3" t="s">
        <v>69</v>
      </c>
      <c r="E563" s="2">
        <v>2013</v>
      </c>
      <c r="F563" s="4">
        <v>44042</v>
      </c>
      <c r="G563" s="3" t="s">
        <v>39</v>
      </c>
      <c r="H563" s="4">
        <v>44043</v>
      </c>
      <c r="I563" s="4">
        <f>_xlfn.XLOOKUP(#REF!,[1]!Backup_F8_Previous_Wave[ODINO],[1]!Backup_F8_Previous_Wave[Production Date],"")</f>
      </c>
      <c r="J563" s="10">
        <f>_xlfn.XLOOKUP(#REF!,[1]!Backup_F8_Previous_Wave[ODINO],[1]!Backup_F8_Previous_Wave[Wave Date],"")</f>
      </c>
      <c r="K563" s="6">
        <f>_xlfn.XLOOKUP(#REF!,[1]!Backup_F8_Previous_Wave[ODINO],[1]!Backup_F8_Previous_Wave[Full VIN],"")</f>
      </c>
      <c r="L563" s="3" t="s">
        <v>1944</v>
      </c>
      <c r="M563" s="3" t="s">
        <v>4</v>
      </c>
      <c r="N563" s="3" t="s">
        <v>1945</v>
      </c>
      <c r="O563" s="3" t="s">
        <v>62</v>
      </c>
      <c r="P563" s="6">
        <f>_xlfn.XLOOKUP(#REF!,[1]!Table2[BINNING],[1]!Table2[VFG],"")</f>
      </c>
      <c r="Q563" s="6">
        <f>IF(ISNUMBER(FIND("|",#REF!,1)),LEFT(#REF!,FIND("|",#REF!,1)-2),#REF!)</f>
      </c>
      <c r="R563" s="6">
        <f>IF(ISNUMBER(FIND("|",#REF!,1)),RIGHT(#REF!,LEN(#REF!)-FIND("|",#REF!,1)-1),"")</f>
      </c>
      <c r="S563" s="3" t="s">
        <v>7</v>
      </c>
      <c r="T563" s="3" t="s">
        <v>7</v>
      </c>
      <c r="U563" s="2">
        <v>0</v>
      </c>
      <c r="V563" s="2">
        <v>0</v>
      </c>
      <c r="W563" s="2">
        <v>120000</v>
      </c>
      <c r="X563" s="3" t="s">
        <v>81</v>
      </c>
      <c r="Y563" s="2">
        <v>0</v>
      </c>
      <c r="Z563" s="3"/>
      <c r="AA563" s="3"/>
      <c r="AB563" s="7" t="s">
        <v>1946</v>
      </c>
      <c r="AC563" s="3" t="s">
        <v>74</v>
      </c>
      <c r="AD563" s="3" t="s">
        <v>75</v>
      </c>
      <c r="AE563" s="3" t="s">
        <v>76</v>
      </c>
      <c r="AF563" s="3" t="s">
        <v>77</v>
      </c>
      <c r="AG563" s="4"/>
      <c r="AH563" s="3"/>
      <c r="AI563" s="4"/>
      <c r="AJ5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3" s="8">
        <f>IF(#REF!=MAX(#REF!),"New","Old")</f>
      </c>
      <c r="AL563" s="3"/>
      <c r="AM563" s="9">
        <f>IF(OR(#REF!="",#REF!=0),"",IF(#REF!&lt;12000,"&lt;12k",IF(AND(#REF!&gt;=12000,#REF!&lt;24000),"12k to 24k",IF(AND(#REF!&gt;=24000,#REF!&lt;=36000),"24k to 36k",IF(#REF!&gt;36000,"&gt;36k","")))))</f>
      </c>
    </row>
    <row x14ac:dyDescent="0.25" r="564" customHeight="1" ht="18.75">
      <c r="A564" s="1">
        <v>1681242</v>
      </c>
      <c r="B564" s="2">
        <v>11342746</v>
      </c>
      <c r="C564" s="3" t="s">
        <v>0</v>
      </c>
      <c r="D564" s="3" t="s">
        <v>1</v>
      </c>
      <c r="E564" s="2">
        <v>2011</v>
      </c>
      <c r="F564" s="4">
        <v>44044</v>
      </c>
      <c r="G564" s="3" t="s">
        <v>39</v>
      </c>
      <c r="H564" s="4">
        <v>44045</v>
      </c>
      <c r="I564" s="4">
        <f>_xlfn.XLOOKUP(#REF!,[1]!Backup_F8_Previous_Wave[ODINO],[1]!Backup_F8_Previous_Wave[Production Date],"")</f>
      </c>
      <c r="J564" s="10">
        <f>_xlfn.XLOOKUP(#REF!,[1]!Backup_F8_Previous_Wave[ODINO],[1]!Backup_F8_Previous_Wave[Wave Date],"")</f>
      </c>
      <c r="K564" s="6">
        <f>_xlfn.XLOOKUP(#REF!,[1]!Backup_F8_Previous_Wave[ODINO],[1]!Backup_F8_Previous_Wave[Full VIN],"")</f>
      </c>
      <c r="L564" s="3" t="s">
        <v>1947</v>
      </c>
      <c r="M564" s="3" t="s">
        <v>4</v>
      </c>
      <c r="N564" s="3" t="s">
        <v>1948</v>
      </c>
      <c r="O564" s="3" t="s">
        <v>151</v>
      </c>
      <c r="P564" s="6">
        <f>_xlfn.XLOOKUP(#REF!,[1]!Table2[BINNING],[1]!Table2[VFG],"")</f>
      </c>
      <c r="Q564" s="6">
        <f>IF(ISNUMBER(FIND("|",#REF!,1)),LEFT(#REF!,FIND("|",#REF!,1)-2),#REF!)</f>
      </c>
      <c r="R564" s="6">
        <f>IF(ISNUMBER(FIND("|",#REF!,1)),RIGHT(#REF!,LEN(#REF!)-FIND("|",#REF!,1)-1),"")</f>
      </c>
      <c r="S564" s="3" t="s">
        <v>7</v>
      </c>
      <c r="T564" s="3" t="s">
        <v>7</v>
      </c>
      <c r="U564" s="2">
        <v>0</v>
      </c>
      <c r="V564" s="2">
        <v>0</v>
      </c>
      <c r="W564" s="2">
        <v>117000</v>
      </c>
      <c r="X564" s="3" t="s">
        <v>81</v>
      </c>
      <c r="Y564" s="2">
        <v>70</v>
      </c>
      <c r="Z564" s="3"/>
      <c r="AA564" s="3"/>
      <c r="AB564" s="7" t="s">
        <v>1949</v>
      </c>
      <c r="AC564" s="3" t="s">
        <v>10</v>
      </c>
      <c r="AD564" s="3" t="s">
        <v>11</v>
      </c>
      <c r="AE564" s="3" t="s">
        <v>12</v>
      </c>
      <c r="AF564" s="3" t="s">
        <v>13</v>
      </c>
      <c r="AG564" s="4"/>
      <c r="AH564" s="3"/>
      <c r="AI564" s="4"/>
      <c r="AJ5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4" s="8">
        <f>IF(#REF!=MAX(#REF!),"New","Old")</f>
      </c>
      <c r="AL564" s="3"/>
      <c r="AM564" s="9">
        <f>IF(OR(#REF!="",#REF!=0),"",IF(#REF!&lt;12000,"&lt;12k",IF(AND(#REF!&gt;=12000,#REF!&lt;24000),"12k to 24k",IF(AND(#REF!&gt;=24000,#REF!&lt;=36000),"24k to 36k",IF(#REF!&gt;36000,"&gt;36k","")))))</f>
      </c>
    </row>
    <row x14ac:dyDescent="0.25" r="565" customHeight="1" ht="18.75">
      <c r="A565" s="1">
        <v>1681287</v>
      </c>
      <c r="B565" s="2">
        <v>11342775</v>
      </c>
      <c r="C565" s="3" t="s">
        <v>0</v>
      </c>
      <c r="D565" s="3" t="s">
        <v>38</v>
      </c>
      <c r="E565" s="2">
        <v>2016</v>
      </c>
      <c r="F565" s="4">
        <v>44024</v>
      </c>
      <c r="G565" s="3" t="s">
        <v>39</v>
      </c>
      <c r="H565" s="4">
        <v>44045</v>
      </c>
      <c r="I565" s="4">
        <f>_xlfn.XLOOKUP(#REF!,[1]!Backup_F8_Previous_Wave[ODINO],[1]!Backup_F8_Previous_Wave[Production Date],"")</f>
      </c>
      <c r="J565" s="10">
        <f>_xlfn.XLOOKUP(#REF!,[1]!Backup_F8_Previous_Wave[ODINO],[1]!Backup_F8_Previous_Wave[Wave Date],"")</f>
      </c>
      <c r="K565" s="6">
        <f>_xlfn.XLOOKUP(#REF!,[1]!Backup_F8_Previous_Wave[ODINO],[1]!Backup_F8_Previous_Wave[Full VIN],"")</f>
      </c>
      <c r="L565" s="3" t="s">
        <v>1950</v>
      </c>
      <c r="M565" s="3" t="s">
        <v>4</v>
      </c>
      <c r="N565" s="3" t="s">
        <v>1951</v>
      </c>
      <c r="O565" s="3" t="s">
        <v>824</v>
      </c>
      <c r="P565" s="6">
        <f>_xlfn.XLOOKUP(#REF!,[1]!Table2[BINNING],[1]!Table2[VFG],"")</f>
      </c>
      <c r="Q565" s="6">
        <f>IF(ISNUMBER(FIND("|",#REF!,1)),LEFT(#REF!,FIND("|",#REF!,1)-2),#REF!)</f>
      </c>
      <c r="R565" s="6">
        <f>IF(ISNUMBER(FIND("|",#REF!,1)),RIGHT(#REF!,LEN(#REF!)-FIND("|",#REF!,1)-1),"")</f>
      </c>
      <c r="S565" s="3" t="s">
        <v>7</v>
      </c>
      <c r="T565" s="3" t="s">
        <v>7</v>
      </c>
      <c r="U565" s="2">
        <v>0</v>
      </c>
      <c r="V565" s="2">
        <v>0</v>
      </c>
      <c r="W565" s="2">
        <v>40954</v>
      </c>
      <c r="X565" s="3" t="s">
        <v>8</v>
      </c>
      <c r="Y565" s="2">
        <v>0</v>
      </c>
      <c r="Z565" s="3"/>
      <c r="AA565" s="3"/>
      <c r="AB565" s="7" t="s">
        <v>1952</v>
      </c>
      <c r="AC565" s="3" t="s">
        <v>826</v>
      </c>
      <c r="AD565" s="3" t="s">
        <v>147</v>
      </c>
      <c r="AE565" s="3" t="s">
        <v>148</v>
      </c>
      <c r="AF565" s="3" t="s">
        <v>45</v>
      </c>
      <c r="AG565" s="4"/>
      <c r="AH565" s="3"/>
      <c r="AI565" s="4"/>
      <c r="AJ5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5" s="8">
        <f>IF(#REF!=MAX(#REF!),"New","Old")</f>
      </c>
      <c r="AL565" s="3"/>
      <c r="AM565" s="9">
        <f>IF(OR(#REF!="",#REF!=0),"",IF(#REF!&lt;12000,"&lt;12k",IF(AND(#REF!&gt;=12000,#REF!&lt;24000),"12k to 24k",IF(AND(#REF!&gt;=24000,#REF!&lt;=36000),"24k to 36k",IF(#REF!&gt;36000,"&gt;36k","")))))</f>
      </c>
    </row>
    <row x14ac:dyDescent="0.25" r="566" customHeight="1" ht="18.75">
      <c r="A566" s="1">
        <v>1681330</v>
      </c>
      <c r="B566" s="2">
        <v>11342810</v>
      </c>
      <c r="C566" s="3" t="s">
        <v>0</v>
      </c>
      <c r="D566" s="3" t="s">
        <v>96</v>
      </c>
      <c r="E566" s="2">
        <v>2012</v>
      </c>
      <c r="F566" s="4">
        <v>44043</v>
      </c>
      <c r="G566" s="3" t="s">
        <v>39</v>
      </c>
      <c r="H566" s="4">
        <v>44045</v>
      </c>
      <c r="I566" s="4">
        <f>_xlfn.XLOOKUP(#REF!,[1]!Backup_F8_Previous_Wave[ODINO],[1]!Backup_F8_Previous_Wave[Production Date],"")</f>
      </c>
      <c r="J566" s="10">
        <f>_xlfn.XLOOKUP(#REF!,[1]!Backup_F8_Previous_Wave[ODINO],[1]!Backup_F8_Previous_Wave[Wave Date],"")</f>
      </c>
      <c r="K566" s="6">
        <f>_xlfn.XLOOKUP(#REF!,[1]!Backup_F8_Previous_Wave[ODINO],[1]!Backup_F8_Previous_Wave[Full VIN],"")</f>
      </c>
      <c r="L566" s="3" t="s">
        <v>1953</v>
      </c>
      <c r="M566" s="3" t="s">
        <v>4</v>
      </c>
      <c r="N566" s="3" t="s">
        <v>1954</v>
      </c>
      <c r="O566" s="3" t="s">
        <v>62</v>
      </c>
      <c r="P566" s="6">
        <f>_xlfn.XLOOKUP(#REF!,[1]!Table2[BINNING],[1]!Table2[VFG],"")</f>
      </c>
      <c r="Q566" s="6">
        <f>IF(ISNUMBER(FIND("|",#REF!,1)),LEFT(#REF!,FIND("|",#REF!,1)-2),#REF!)</f>
      </c>
      <c r="R566" s="6">
        <f>IF(ISNUMBER(FIND("|",#REF!,1)),RIGHT(#REF!,LEN(#REF!)-FIND("|",#REF!,1)-1),"")</f>
      </c>
      <c r="S566" s="3" t="s">
        <v>7</v>
      </c>
      <c r="T566" s="3" t="s">
        <v>7</v>
      </c>
      <c r="U566" s="2">
        <v>0</v>
      </c>
      <c r="V566" s="2">
        <v>0</v>
      </c>
      <c r="W566" s="2">
        <v>88700</v>
      </c>
      <c r="X566" s="3" t="s">
        <v>802</v>
      </c>
      <c r="Y566" s="2">
        <v>0</v>
      </c>
      <c r="Z566" s="3"/>
      <c r="AA566" s="3"/>
      <c r="AB566" s="7" t="s">
        <v>1955</v>
      </c>
      <c r="AC566" s="3" t="s">
        <v>542</v>
      </c>
      <c r="AD566" s="3" t="s">
        <v>543</v>
      </c>
      <c r="AE566" s="3" t="s">
        <v>544</v>
      </c>
      <c r="AF566" s="3" t="s">
        <v>102</v>
      </c>
      <c r="AG566" s="4"/>
      <c r="AH566" s="3"/>
      <c r="AI566" s="4"/>
      <c r="AJ5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6" s="8">
        <f>IF(#REF!=MAX(#REF!),"New","Old")</f>
      </c>
      <c r="AL566" s="3"/>
      <c r="AM566" s="9">
        <f>IF(OR(#REF!="",#REF!=0),"",IF(#REF!&lt;12000,"&lt;12k",IF(AND(#REF!&gt;=12000,#REF!&lt;24000),"12k to 24k",IF(AND(#REF!&gt;=24000,#REF!&lt;=36000),"24k to 36k",IF(#REF!&gt;36000,"&gt;36k","")))))</f>
      </c>
    </row>
    <row x14ac:dyDescent="0.25" r="567" customHeight="1" ht="18.75">
      <c r="A567" s="1">
        <v>1681836</v>
      </c>
      <c r="B567" s="2">
        <v>11343175</v>
      </c>
      <c r="C567" s="3" t="s">
        <v>0</v>
      </c>
      <c r="D567" s="3" t="s">
        <v>448</v>
      </c>
      <c r="E567" s="2">
        <v>2016</v>
      </c>
      <c r="F567" s="4">
        <v>43922</v>
      </c>
      <c r="G567" s="3" t="s">
        <v>108</v>
      </c>
      <c r="H567" s="4">
        <v>44047</v>
      </c>
      <c r="I567" s="4">
        <f>_xlfn.XLOOKUP(#REF!,[1]!Backup_F8_Previous_Wave[ODINO],[1]!Backup_F8_Previous_Wave[Production Date],"")</f>
      </c>
      <c r="J567" s="10">
        <f>_xlfn.XLOOKUP(#REF!,[1]!Backup_F8_Previous_Wave[ODINO],[1]!Backup_F8_Previous_Wave[Wave Date],"")</f>
      </c>
      <c r="K567" s="6">
        <f>_xlfn.XLOOKUP(#REF!,[1]!Backup_F8_Previous_Wave[ODINO],[1]!Backup_F8_Previous_Wave[Full VIN],"")</f>
      </c>
      <c r="L567" s="3" t="s">
        <v>1956</v>
      </c>
      <c r="M567" s="3" t="s">
        <v>4</v>
      </c>
      <c r="N567" s="3" t="s">
        <v>1957</v>
      </c>
      <c r="O567" s="3" t="s">
        <v>144</v>
      </c>
      <c r="P567" s="6">
        <f>_xlfn.XLOOKUP(#REF!,[1]!Table2[BINNING],[1]!Table2[VFG],"")</f>
      </c>
      <c r="Q567" s="6">
        <f>IF(ISNUMBER(FIND("|",#REF!,1)),LEFT(#REF!,FIND("|",#REF!,1)-2),#REF!)</f>
      </c>
      <c r="R567" s="6">
        <f>IF(ISNUMBER(FIND("|",#REF!,1)),RIGHT(#REF!,LEN(#REF!)-FIND("|",#REF!,1)-1),"")</f>
      </c>
      <c r="S567" s="3" t="s">
        <v>7</v>
      </c>
      <c r="T567" s="3" t="s">
        <v>7</v>
      </c>
      <c r="U567" s="2">
        <v>0</v>
      </c>
      <c r="V567" s="2">
        <v>0</v>
      </c>
      <c r="W567" s="2">
        <v>16700</v>
      </c>
      <c r="X567" s="3" t="s">
        <v>8</v>
      </c>
      <c r="Y567" s="2"/>
      <c r="Z567" s="3"/>
      <c r="AA567" s="3"/>
      <c r="AB567" s="7" t="s">
        <v>1958</v>
      </c>
      <c r="AC567" s="3" t="s">
        <v>452</v>
      </c>
      <c r="AD567" s="3" t="s">
        <v>453</v>
      </c>
      <c r="AE567" s="3" t="s">
        <v>454</v>
      </c>
      <c r="AF567" s="3" t="s">
        <v>45</v>
      </c>
      <c r="AG567" s="4"/>
      <c r="AH567" s="3"/>
      <c r="AI567" s="4"/>
      <c r="AJ5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7" s="8">
        <f>IF(#REF!=MAX(#REF!),"New","Old")</f>
      </c>
      <c r="AL567" s="3"/>
      <c r="AM567" s="9">
        <f>IF(OR(#REF!="",#REF!=0),"",IF(#REF!&lt;12000,"&lt;12k",IF(AND(#REF!&gt;=12000,#REF!&lt;24000),"12k to 24k",IF(AND(#REF!&gt;=24000,#REF!&lt;=36000),"24k to 36k",IF(#REF!&gt;36000,"&gt;36k","")))))</f>
      </c>
    </row>
    <row x14ac:dyDescent="0.25" r="568" customHeight="1" ht="18.75">
      <c r="A568" s="1">
        <v>1681874</v>
      </c>
      <c r="B568" s="2">
        <v>11343203</v>
      </c>
      <c r="C568" s="3" t="s">
        <v>0</v>
      </c>
      <c r="D568" s="3" t="s">
        <v>86</v>
      </c>
      <c r="E568" s="2">
        <v>2012</v>
      </c>
      <c r="F568" s="4">
        <v>44042</v>
      </c>
      <c r="G568" s="3" t="s">
        <v>39</v>
      </c>
      <c r="H568" s="4">
        <v>44047</v>
      </c>
      <c r="I568" s="4">
        <f>_xlfn.XLOOKUP(#REF!,[1]!Backup_F8_Previous_Wave[ODINO],[1]!Backup_F8_Previous_Wave[Production Date],"")</f>
      </c>
      <c r="J568" s="10">
        <f>_xlfn.XLOOKUP(#REF!,[1]!Backup_F8_Previous_Wave[ODINO],[1]!Backup_F8_Previous_Wave[Wave Date],"")</f>
      </c>
      <c r="K568" s="6">
        <f>_xlfn.XLOOKUP(#REF!,[1]!Backup_F8_Previous_Wave[ODINO],[1]!Backup_F8_Previous_Wave[Full VIN],"")</f>
      </c>
      <c r="L568" s="3" t="s">
        <v>1959</v>
      </c>
      <c r="M568" s="3" t="s">
        <v>4</v>
      </c>
      <c r="N568" s="3" t="s">
        <v>1960</v>
      </c>
      <c r="O568" s="3" t="s">
        <v>582</v>
      </c>
      <c r="P568" s="6">
        <f>_xlfn.XLOOKUP(#REF!,[1]!Table2[BINNING],[1]!Table2[VFG],"")</f>
      </c>
      <c r="Q568" s="6">
        <f>IF(ISNUMBER(FIND("|",#REF!,1)),LEFT(#REF!,FIND("|",#REF!,1)-2),#REF!)</f>
      </c>
      <c r="R568" s="6">
        <f>IF(ISNUMBER(FIND("|",#REF!,1)),RIGHT(#REF!,LEN(#REF!)-FIND("|",#REF!,1)-1),"")</f>
      </c>
      <c r="S568" s="3" t="s">
        <v>7</v>
      </c>
      <c r="T568" s="3" t="s">
        <v>7</v>
      </c>
      <c r="U568" s="2">
        <v>0</v>
      </c>
      <c r="V568" s="2">
        <v>0</v>
      </c>
      <c r="W568" s="2">
        <v>46000</v>
      </c>
      <c r="X568" s="3" t="s">
        <v>81</v>
      </c>
      <c r="Y568" s="2"/>
      <c r="Z568" s="3"/>
      <c r="AA568" s="3"/>
      <c r="AB568" s="7" t="s">
        <v>1961</v>
      </c>
      <c r="AC568" s="3" t="s">
        <v>602</v>
      </c>
      <c r="AD568" s="3" t="s">
        <v>1962</v>
      </c>
      <c r="AE568" s="3" t="s">
        <v>1963</v>
      </c>
      <c r="AF568" s="3" t="s">
        <v>27</v>
      </c>
      <c r="AG568" s="4"/>
      <c r="AH568" s="3"/>
      <c r="AI568" s="4"/>
      <c r="AJ5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8" s="8">
        <f>IF(#REF!=MAX(#REF!),"New","Old")</f>
      </c>
      <c r="AL568" s="3"/>
      <c r="AM568" s="9">
        <f>IF(OR(#REF!="",#REF!=0),"",IF(#REF!&lt;12000,"&lt;12k",IF(AND(#REF!&gt;=12000,#REF!&lt;24000),"12k to 24k",IF(AND(#REF!&gt;=24000,#REF!&lt;=36000),"24k to 36k",IF(#REF!&gt;36000,"&gt;36k","")))))</f>
      </c>
    </row>
    <row x14ac:dyDescent="0.25" r="569" customHeight="1" ht="18.75">
      <c r="A569" s="1">
        <v>1681912</v>
      </c>
      <c r="B569" s="2">
        <v>11343231</v>
      </c>
      <c r="C569" s="3" t="s">
        <v>0</v>
      </c>
      <c r="D569" s="3" t="s">
        <v>1</v>
      </c>
      <c r="E569" s="2">
        <v>2011</v>
      </c>
      <c r="F569" s="4">
        <v>44032</v>
      </c>
      <c r="G569" s="3" t="s">
        <v>39</v>
      </c>
      <c r="H569" s="4">
        <v>44047</v>
      </c>
      <c r="I569" s="4">
        <f>_xlfn.XLOOKUP(#REF!,[1]!Backup_F8_Previous_Wave[ODINO],[1]!Backup_F8_Previous_Wave[Production Date],"")</f>
      </c>
      <c r="J569" s="10">
        <f>_xlfn.XLOOKUP(#REF!,[1]!Backup_F8_Previous_Wave[ODINO],[1]!Backup_F8_Previous_Wave[Wave Date],"")</f>
      </c>
      <c r="K569" s="6">
        <f>_xlfn.XLOOKUP(#REF!,[1]!Backup_F8_Previous_Wave[ODINO],[1]!Backup_F8_Previous_Wave[Full VIN],"")</f>
      </c>
      <c r="L569" s="3" t="s">
        <v>1964</v>
      </c>
      <c r="M569" s="3" t="s">
        <v>4</v>
      </c>
      <c r="N569" s="3" t="s">
        <v>1965</v>
      </c>
      <c r="O569" s="3" t="s">
        <v>62</v>
      </c>
      <c r="P569" s="6">
        <f>_xlfn.XLOOKUP(#REF!,[1]!Table2[BINNING],[1]!Table2[VFG],"")</f>
      </c>
      <c r="Q569" s="6">
        <f>IF(ISNUMBER(FIND("|",#REF!,1)),LEFT(#REF!,FIND("|",#REF!,1)-2),#REF!)</f>
      </c>
      <c r="R569" s="6">
        <f>IF(ISNUMBER(FIND("|",#REF!,1)),RIGHT(#REF!,LEN(#REF!)-FIND("|",#REF!,1)-1),"")</f>
      </c>
      <c r="S569" s="3" t="s">
        <v>7</v>
      </c>
      <c r="T569" s="3" t="s">
        <v>7</v>
      </c>
      <c r="U569" s="2">
        <v>0</v>
      </c>
      <c r="V569" s="2">
        <v>0</v>
      </c>
      <c r="W569" s="2">
        <v>158000</v>
      </c>
      <c r="X569" s="3" t="s">
        <v>246</v>
      </c>
      <c r="Y569" s="2">
        <v>0</v>
      </c>
      <c r="Z569" s="3"/>
      <c r="AA569" s="3"/>
      <c r="AB569" s="7" t="s">
        <v>1966</v>
      </c>
      <c r="AC569" s="3" t="s">
        <v>10</v>
      </c>
      <c r="AD569" s="3" t="s">
        <v>11</v>
      </c>
      <c r="AE569" s="3" t="s">
        <v>12</v>
      </c>
      <c r="AF569" s="3" t="s">
        <v>13</v>
      </c>
      <c r="AG569" s="4"/>
      <c r="AH569" s="3"/>
      <c r="AI569" s="4"/>
      <c r="AJ5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69" s="8">
        <f>IF(#REF!=MAX(#REF!),"New","Old")</f>
      </c>
      <c r="AL569" s="3"/>
      <c r="AM569" s="9">
        <f>IF(OR(#REF!="",#REF!=0),"",IF(#REF!&lt;12000,"&lt;12k",IF(AND(#REF!&gt;=12000,#REF!&lt;24000),"12k to 24k",IF(AND(#REF!&gt;=24000,#REF!&lt;=36000),"24k to 36k",IF(#REF!&gt;36000,"&gt;36k","")))))</f>
      </c>
    </row>
    <row x14ac:dyDescent="0.25" r="570" customHeight="1" ht="18.75">
      <c r="A570" s="1">
        <v>1682041</v>
      </c>
      <c r="B570" s="2">
        <v>11343373</v>
      </c>
      <c r="C570" s="3" t="s">
        <v>0</v>
      </c>
      <c r="D570" s="3" t="s">
        <v>234</v>
      </c>
      <c r="E570" s="2">
        <v>2014</v>
      </c>
      <c r="F570" s="4">
        <v>44047</v>
      </c>
      <c r="G570" s="3" t="s">
        <v>39</v>
      </c>
      <c r="H570" s="4">
        <v>44047</v>
      </c>
      <c r="I570" s="4">
        <f>_xlfn.XLOOKUP(#REF!,[1]!Backup_F8_Previous_Wave[ODINO],[1]!Backup_F8_Previous_Wave[Production Date],"")</f>
      </c>
      <c r="J570" s="10">
        <f>_xlfn.XLOOKUP(#REF!,[1]!Backup_F8_Previous_Wave[ODINO],[1]!Backup_F8_Previous_Wave[Wave Date],"")</f>
      </c>
      <c r="K570" s="6">
        <f>_xlfn.XLOOKUP(#REF!,[1]!Backup_F8_Previous_Wave[ODINO],[1]!Backup_F8_Previous_Wave[Full VIN],"")</f>
      </c>
      <c r="L570" s="3" t="s">
        <v>1967</v>
      </c>
      <c r="M570" s="3" t="s">
        <v>4</v>
      </c>
      <c r="N570" s="3" t="s">
        <v>1968</v>
      </c>
      <c r="O570" s="3" t="s">
        <v>62</v>
      </c>
      <c r="P570" s="6">
        <f>_xlfn.XLOOKUP(#REF!,[1]!Table2[BINNING],[1]!Table2[VFG],"")</f>
      </c>
      <c r="Q570" s="6">
        <f>IF(ISNUMBER(FIND("|",#REF!,1)),LEFT(#REF!,FIND("|",#REF!,1)-2),#REF!)</f>
      </c>
      <c r="R570" s="6">
        <f>IF(ISNUMBER(FIND("|",#REF!,1)),RIGHT(#REF!,LEN(#REF!)-FIND("|",#REF!,1)-1),"")</f>
      </c>
      <c r="S570" s="3" t="s">
        <v>7</v>
      </c>
      <c r="T570" s="3" t="s">
        <v>7</v>
      </c>
      <c r="U570" s="2">
        <v>0</v>
      </c>
      <c r="V570" s="2">
        <v>0</v>
      </c>
      <c r="W570" s="2">
        <v>73825</v>
      </c>
      <c r="X570" s="3" t="s">
        <v>317</v>
      </c>
      <c r="Y570" s="2">
        <v>0</v>
      </c>
      <c r="Z570" s="3"/>
      <c r="AA570" s="3"/>
      <c r="AB570" s="7" t="s">
        <v>1969</v>
      </c>
      <c r="AC570" s="3" t="s">
        <v>240</v>
      </c>
      <c r="AD570" s="3" t="s">
        <v>241</v>
      </c>
      <c r="AE570" s="3" t="s">
        <v>242</v>
      </c>
      <c r="AF570" s="3" t="s">
        <v>243</v>
      </c>
      <c r="AG570" s="4"/>
      <c r="AH570" s="3"/>
      <c r="AI570" s="4"/>
      <c r="AJ5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0" s="8">
        <f>IF(#REF!=MAX(#REF!),"New","Old")</f>
      </c>
      <c r="AL570" s="3"/>
      <c r="AM570" s="9">
        <f>IF(OR(#REF!="",#REF!=0),"",IF(#REF!&lt;12000,"&lt;12k",IF(AND(#REF!&gt;=12000,#REF!&lt;24000),"12k to 24k",IF(AND(#REF!&gt;=24000,#REF!&lt;=36000),"24k to 36k",IF(#REF!&gt;36000,"&gt;36k","")))))</f>
      </c>
    </row>
    <row x14ac:dyDescent="0.25" r="571" customHeight="1" ht="18.75">
      <c r="A571" s="1">
        <v>1682087</v>
      </c>
      <c r="B571" s="2">
        <v>11343412</v>
      </c>
      <c r="C571" s="3" t="s">
        <v>0</v>
      </c>
      <c r="D571" s="3" t="s">
        <v>38</v>
      </c>
      <c r="E571" s="2">
        <v>2013</v>
      </c>
      <c r="F571" s="4">
        <v>43831</v>
      </c>
      <c r="G571" s="3" t="s">
        <v>2</v>
      </c>
      <c r="H571" s="4">
        <v>44048</v>
      </c>
      <c r="I571" s="4">
        <f>_xlfn.XLOOKUP(#REF!,[1]!Backup_F8_Previous_Wave[ODINO],[1]!Backup_F8_Previous_Wave[Production Date],"")</f>
      </c>
      <c r="J571" s="10">
        <f>_xlfn.XLOOKUP(#REF!,[1]!Backup_F8_Previous_Wave[ODINO],[1]!Backup_F8_Previous_Wave[Wave Date],"")</f>
      </c>
      <c r="K571" s="6">
        <f>_xlfn.XLOOKUP(#REF!,[1]!Backup_F8_Previous_Wave[ODINO],[1]!Backup_F8_Previous_Wave[Full VIN],"")</f>
      </c>
      <c r="L571" s="3" t="s">
        <v>1444</v>
      </c>
      <c r="M571" s="3" t="s">
        <v>4</v>
      </c>
      <c r="N571" s="3" t="s">
        <v>1970</v>
      </c>
      <c r="O571" s="3" t="s">
        <v>144</v>
      </c>
      <c r="P571" s="6">
        <f>_xlfn.XLOOKUP(#REF!,[1]!Table2[BINNING],[1]!Table2[VFG],"")</f>
      </c>
      <c r="Q571" s="6">
        <f>IF(ISNUMBER(FIND("|",#REF!,1)),LEFT(#REF!,FIND("|",#REF!,1)-2),#REF!)</f>
      </c>
      <c r="R571" s="6">
        <f>IF(ISNUMBER(FIND("|",#REF!,1)),RIGHT(#REF!,LEN(#REF!)-FIND("|",#REF!,1)-1),"")</f>
      </c>
      <c r="S571" s="3" t="s">
        <v>7</v>
      </c>
      <c r="T571" s="3" t="s">
        <v>7</v>
      </c>
      <c r="U571" s="2">
        <v>0</v>
      </c>
      <c r="V571" s="2">
        <v>0</v>
      </c>
      <c r="W571" s="2">
        <v>103091</v>
      </c>
      <c r="X571" s="3" t="s">
        <v>433</v>
      </c>
      <c r="Y571" s="2">
        <v>0</v>
      </c>
      <c r="Z571" s="3"/>
      <c r="AA571" s="3"/>
      <c r="AB571" s="7" t="s">
        <v>1971</v>
      </c>
      <c r="AC571" s="3" t="s">
        <v>146</v>
      </c>
      <c r="AD571" s="3" t="s">
        <v>147</v>
      </c>
      <c r="AE571" s="3" t="s">
        <v>148</v>
      </c>
      <c r="AF571" s="3" t="s">
        <v>45</v>
      </c>
      <c r="AG571" s="4"/>
      <c r="AH571" s="3"/>
      <c r="AI571" s="4"/>
      <c r="AJ5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1" s="8">
        <f>IF(#REF!=MAX(#REF!),"New","Old")</f>
      </c>
      <c r="AL571" s="3"/>
      <c r="AM571" s="9">
        <f>IF(OR(#REF!="",#REF!=0),"",IF(#REF!&lt;12000,"&lt;12k",IF(AND(#REF!&gt;=12000,#REF!&lt;24000),"12k to 24k",IF(AND(#REF!&gt;=24000,#REF!&lt;=36000),"24k to 36k",IF(#REF!&gt;36000,"&gt;36k","")))))</f>
      </c>
    </row>
    <row x14ac:dyDescent="0.25" r="572" customHeight="1" ht="18.75">
      <c r="A572" s="1">
        <v>1682109</v>
      </c>
      <c r="B572" s="2">
        <v>11343417</v>
      </c>
      <c r="C572" s="3" t="s">
        <v>0</v>
      </c>
      <c r="D572" s="3" t="s">
        <v>96</v>
      </c>
      <c r="E572" s="2">
        <v>2014</v>
      </c>
      <c r="F572" s="4">
        <v>43467</v>
      </c>
      <c r="G572" s="3" t="s">
        <v>2</v>
      </c>
      <c r="H572" s="4">
        <v>44048</v>
      </c>
      <c r="I572" s="4">
        <f>_xlfn.XLOOKUP(#REF!,[1]!Backup_F8_Previous_Wave[ODINO],[1]!Backup_F8_Previous_Wave[Production Date],"")</f>
      </c>
      <c r="J572" s="10">
        <f>_xlfn.XLOOKUP(#REF!,[1]!Backup_F8_Previous_Wave[ODINO],[1]!Backup_F8_Previous_Wave[Wave Date],"")</f>
      </c>
      <c r="K572" s="6">
        <f>_xlfn.XLOOKUP(#REF!,[1]!Backup_F8_Previous_Wave[ODINO],[1]!Backup_F8_Previous_Wave[Full VIN],"")</f>
      </c>
      <c r="L572" s="3" t="s">
        <v>1972</v>
      </c>
      <c r="M572" s="3" t="s">
        <v>4</v>
      </c>
      <c r="N572" s="3" t="s">
        <v>1973</v>
      </c>
      <c r="O572" s="3" t="s">
        <v>31</v>
      </c>
      <c r="P572" s="6">
        <f>_xlfn.XLOOKUP(#REF!,[1]!Table2[BINNING],[1]!Table2[VFG],"")</f>
      </c>
      <c r="Q572" s="6">
        <f>IF(ISNUMBER(FIND("|",#REF!,1)),LEFT(#REF!,FIND("|",#REF!,1)-2),#REF!)</f>
      </c>
      <c r="R572" s="6">
        <f>IF(ISNUMBER(FIND("|",#REF!,1)),RIGHT(#REF!,LEN(#REF!)-FIND("|",#REF!,1)-1),"")</f>
      </c>
      <c r="S572" s="3" t="s">
        <v>7</v>
      </c>
      <c r="T572" s="3" t="s">
        <v>7</v>
      </c>
      <c r="U572" s="2">
        <v>0</v>
      </c>
      <c r="V572" s="2">
        <v>0</v>
      </c>
      <c r="W572" s="2">
        <v>95000</v>
      </c>
      <c r="X572" s="3" t="s">
        <v>139</v>
      </c>
      <c r="Y572" s="2"/>
      <c r="Z572" s="3"/>
      <c r="AA572" s="3"/>
      <c r="AB572" s="7" t="s">
        <v>1974</v>
      </c>
      <c r="AC572" s="3" t="s">
        <v>542</v>
      </c>
      <c r="AD572" s="3" t="s">
        <v>543</v>
      </c>
      <c r="AE572" s="3" t="s">
        <v>544</v>
      </c>
      <c r="AF572" s="3" t="s">
        <v>102</v>
      </c>
      <c r="AG572" s="4"/>
      <c r="AH572" s="3"/>
      <c r="AI572" s="4"/>
      <c r="AJ5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2" s="8">
        <f>IF(#REF!=MAX(#REF!),"New","Old")</f>
      </c>
      <c r="AL572" s="3"/>
      <c r="AM572" s="9">
        <f>IF(OR(#REF!="",#REF!=0),"",IF(#REF!&lt;12000,"&lt;12k",IF(AND(#REF!&gt;=12000,#REF!&lt;24000),"12k to 24k",IF(AND(#REF!&gt;=24000,#REF!&lt;=36000),"24k to 36k",IF(#REF!&gt;36000,"&gt;36k","")))))</f>
      </c>
    </row>
    <row x14ac:dyDescent="0.25" r="573" customHeight="1" ht="18.75">
      <c r="A573" s="1">
        <v>1682290</v>
      </c>
      <c r="B573" s="2">
        <v>11343563</v>
      </c>
      <c r="C573" s="3" t="s">
        <v>0</v>
      </c>
      <c r="D573" s="3" t="s">
        <v>560</v>
      </c>
      <c r="E573" s="2">
        <v>2006</v>
      </c>
      <c r="F573" s="4">
        <v>43844</v>
      </c>
      <c r="G573" s="3" t="s">
        <v>2</v>
      </c>
      <c r="H573" s="4">
        <v>44048</v>
      </c>
      <c r="I573" s="4">
        <f>_xlfn.XLOOKUP(#REF!,[1]!Backup_F8_Previous_Wave[ODINO],[1]!Backup_F8_Previous_Wave[Production Date],"")</f>
      </c>
      <c r="J573" s="10">
        <f>_xlfn.XLOOKUP(#REF!,[1]!Backup_F8_Previous_Wave[ODINO],[1]!Backup_F8_Previous_Wave[Wave Date],"")</f>
      </c>
      <c r="K573" s="6">
        <f>_xlfn.XLOOKUP(#REF!,[1]!Backup_F8_Previous_Wave[ODINO],[1]!Backup_F8_Previous_Wave[Full VIN],"")</f>
      </c>
      <c r="L573" s="3" t="s">
        <v>1975</v>
      </c>
      <c r="M573" s="3" t="s">
        <v>4</v>
      </c>
      <c r="N573" s="3" t="s">
        <v>1976</v>
      </c>
      <c r="O573" s="3" t="s">
        <v>49</v>
      </c>
      <c r="P573" s="6">
        <f>_xlfn.XLOOKUP(#REF!,[1]!Table2[BINNING],[1]!Table2[VFG],"")</f>
      </c>
      <c r="Q573" s="6">
        <f>IF(ISNUMBER(FIND("|",#REF!,1)),LEFT(#REF!,FIND("|",#REF!,1)-2),#REF!)</f>
      </c>
      <c r="R573" s="6">
        <f>IF(ISNUMBER(FIND("|",#REF!,1)),RIGHT(#REF!,LEN(#REF!)-FIND("|",#REF!,1)-1),"")</f>
      </c>
      <c r="S573" s="3" t="s">
        <v>7</v>
      </c>
      <c r="T573" s="3" t="s">
        <v>7</v>
      </c>
      <c r="U573" s="2">
        <v>0</v>
      </c>
      <c r="V573" s="2">
        <v>0</v>
      </c>
      <c r="W573" s="2">
        <v>144000</v>
      </c>
      <c r="X573" s="3" t="s">
        <v>100</v>
      </c>
      <c r="Y573" s="2">
        <v>0</v>
      </c>
      <c r="Z573" s="3"/>
      <c r="AA573" s="3"/>
      <c r="AB573" s="7" t="s">
        <v>1977</v>
      </c>
      <c r="AC573" s="3" t="s">
        <v>564</v>
      </c>
      <c r="AD573" s="3" t="s">
        <v>565</v>
      </c>
      <c r="AE573" s="3" t="s">
        <v>566</v>
      </c>
      <c r="AF573" s="3" t="s">
        <v>567</v>
      </c>
      <c r="AG573" s="4"/>
      <c r="AH573" s="3"/>
      <c r="AI573" s="4"/>
      <c r="AJ5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3" s="8">
        <f>IF(#REF!=MAX(#REF!),"New","Old")</f>
      </c>
      <c r="AL573" s="3"/>
      <c r="AM573" s="9">
        <f>IF(OR(#REF!="",#REF!=0),"",IF(#REF!&lt;12000,"&lt;12k",IF(AND(#REF!&gt;=12000,#REF!&lt;24000),"12k to 24k",IF(AND(#REF!&gt;=24000,#REF!&lt;=36000),"24k to 36k",IF(#REF!&gt;36000,"&gt;36k","")))))</f>
      </c>
    </row>
    <row x14ac:dyDescent="0.25" r="574" customHeight="1" ht="18.75">
      <c r="A574" s="1">
        <v>1682343</v>
      </c>
      <c r="B574" s="2">
        <v>11343596</v>
      </c>
      <c r="C574" s="3" t="s">
        <v>0</v>
      </c>
      <c r="D574" s="3" t="s">
        <v>86</v>
      </c>
      <c r="E574" s="2">
        <v>2014</v>
      </c>
      <c r="F574" s="4">
        <v>43920</v>
      </c>
      <c r="G574" s="3" t="s">
        <v>2</v>
      </c>
      <c r="H574" s="4">
        <v>44049</v>
      </c>
      <c r="I574" s="4">
        <f>_xlfn.XLOOKUP(#REF!,[1]!Backup_F8_Previous_Wave[ODINO],[1]!Backup_F8_Previous_Wave[Production Date],"")</f>
      </c>
      <c r="J574" s="10">
        <f>_xlfn.XLOOKUP(#REF!,[1]!Backup_F8_Previous_Wave[ODINO],[1]!Backup_F8_Previous_Wave[Wave Date],"")</f>
      </c>
      <c r="K574" s="6">
        <f>_xlfn.XLOOKUP(#REF!,[1]!Backup_F8_Previous_Wave[ODINO],[1]!Backup_F8_Previous_Wave[Full VIN],"")</f>
      </c>
      <c r="L574" s="3" t="s">
        <v>1978</v>
      </c>
      <c r="M574" s="3" t="s">
        <v>4</v>
      </c>
      <c r="N574" s="3" t="s">
        <v>1979</v>
      </c>
      <c r="O574" s="3" t="s">
        <v>1980</v>
      </c>
      <c r="P574" s="6">
        <f>_xlfn.XLOOKUP(#REF!,[1]!Table2[BINNING],[1]!Table2[VFG],"")</f>
      </c>
      <c r="Q574" s="6">
        <f>IF(ISNUMBER(FIND("|",#REF!,1)),LEFT(#REF!,FIND("|",#REF!,1)-2),#REF!)</f>
      </c>
      <c r="R574" s="6">
        <f>IF(ISNUMBER(FIND("|",#REF!,1)),RIGHT(#REF!,LEN(#REF!)-FIND("|",#REF!,1)-1),"")</f>
      </c>
      <c r="S574" s="3" t="s">
        <v>7</v>
      </c>
      <c r="T574" s="3" t="s">
        <v>7</v>
      </c>
      <c r="U574" s="2">
        <v>0</v>
      </c>
      <c r="V574" s="2">
        <v>0</v>
      </c>
      <c r="W574" s="2"/>
      <c r="X574" s="3" t="s">
        <v>282</v>
      </c>
      <c r="Y574" s="2"/>
      <c r="Z574" s="3"/>
      <c r="AA574" s="3"/>
      <c r="AB574" s="7" t="s">
        <v>1981</v>
      </c>
      <c r="AC574" s="3" t="s">
        <v>92</v>
      </c>
      <c r="AD574" s="3" t="s">
        <v>93</v>
      </c>
      <c r="AE574" s="3" t="s">
        <v>94</v>
      </c>
      <c r="AF574" s="3" t="s">
        <v>95</v>
      </c>
      <c r="AG574" s="4"/>
      <c r="AH574" s="3"/>
      <c r="AI574" s="4"/>
      <c r="AJ5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4" s="8">
        <f>IF(#REF!=MAX(#REF!),"New","Old")</f>
      </c>
      <c r="AL574" s="3"/>
      <c r="AM574" s="9">
        <f>IF(OR(#REF!="",#REF!=0),"",IF(#REF!&lt;12000,"&lt;12k",IF(AND(#REF!&gt;=12000,#REF!&lt;24000),"12k to 24k",IF(AND(#REF!&gt;=24000,#REF!&lt;=36000),"24k to 36k",IF(#REF!&gt;36000,"&gt;36k","")))))</f>
      </c>
    </row>
    <row x14ac:dyDescent="0.25" r="575" customHeight="1" ht="18.75">
      <c r="A575" s="1">
        <v>1682393</v>
      </c>
      <c r="B575" s="2">
        <v>11343630</v>
      </c>
      <c r="C575" s="3" t="s">
        <v>0</v>
      </c>
      <c r="D575" s="3" t="s">
        <v>1</v>
      </c>
      <c r="E575" s="2">
        <v>2015</v>
      </c>
      <c r="F575" s="4">
        <v>44046</v>
      </c>
      <c r="G575" s="3" t="s">
        <v>39</v>
      </c>
      <c r="H575" s="4">
        <v>44049</v>
      </c>
      <c r="I575" s="4">
        <f>_xlfn.XLOOKUP(#REF!,[1]!Backup_F8_Previous_Wave[ODINO],[1]!Backup_F8_Previous_Wave[Production Date],"")</f>
      </c>
      <c r="J575" s="10">
        <f>_xlfn.XLOOKUP(#REF!,[1]!Backup_F8_Previous_Wave[ODINO],[1]!Backup_F8_Previous_Wave[Wave Date],"")</f>
      </c>
      <c r="K575" s="6">
        <f>_xlfn.XLOOKUP(#REF!,[1]!Backup_F8_Previous_Wave[ODINO],[1]!Backup_F8_Previous_Wave[Full VIN],"")</f>
      </c>
      <c r="L575" s="3" t="s">
        <v>1982</v>
      </c>
      <c r="M575" s="3" t="s">
        <v>4</v>
      </c>
      <c r="N575" s="3" t="s">
        <v>1983</v>
      </c>
      <c r="O575" s="3" t="s">
        <v>151</v>
      </c>
      <c r="P575" s="6">
        <f>_xlfn.XLOOKUP(#REF!,[1]!Table2[BINNING],[1]!Table2[VFG],"")</f>
      </c>
      <c r="Q575" s="6">
        <f>IF(ISNUMBER(FIND("|",#REF!,1)),LEFT(#REF!,FIND("|",#REF!,1)-2),#REF!)</f>
      </c>
      <c r="R575" s="6">
        <f>IF(ISNUMBER(FIND("|",#REF!,1)),RIGHT(#REF!,LEN(#REF!)-FIND("|",#REF!,1)-1),"")</f>
      </c>
      <c r="S575" s="3" t="s">
        <v>7</v>
      </c>
      <c r="T575" s="3" t="s">
        <v>7</v>
      </c>
      <c r="U575" s="2">
        <v>0</v>
      </c>
      <c r="V575" s="2">
        <v>0</v>
      </c>
      <c r="W575" s="2">
        <v>26000</v>
      </c>
      <c r="X575" s="3" t="s">
        <v>305</v>
      </c>
      <c r="Y575" s="2">
        <v>30</v>
      </c>
      <c r="Z575" s="3"/>
      <c r="AA575" s="3"/>
      <c r="AB575" s="7" t="s">
        <v>1984</v>
      </c>
      <c r="AC575" s="3" t="s">
        <v>20</v>
      </c>
      <c r="AD575" s="3" t="s">
        <v>11</v>
      </c>
      <c r="AE575" s="3" t="s">
        <v>21</v>
      </c>
      <c r="AF575" s="3" t="s">
        <v>13</v>
      </c>
      <c r="AG575" s="4"/>
      <c r="AH575" s="3"/>
      <c r="AI575" s="4"/>
      <c r="AJ5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5" s="8">
        <f>IF(#REF!=MAX(#REF!),"New","Old")</f>
      </c>
      <c r="AL575" s="3"/>
      <c r="AM575" s="9">
        <f>IF(OR(#REF!="",#REF!=0),"",IF(#REF!&lt;12000,"&lt;12k",IF(AND(#REF!&gt;=12000,#REF!&lt;24000),"12k to 24k",IF(AND(#REF!&gt;=24000,#REF!&lt;=36000),"24k to 36k",IF(#REF!&gt;36000,"&gt;36k","")))))</f>
      </c>
    </row>
    <row x14ac:dyDescent="0.25" r="576" customHeight="1" ht="18.75">
      <c r="A576" s="1">
        <v>1682622</v>
      </c>
      <c r="B576" s="2">
        <v>11343803</v>
      </c>
      <c r="C576" s="3" t="s">
        <v>0</v>
      </c>
      <c r="D576" s="3" t="s">
        <v>38</v>
      </c>
      <c r="E576" s="2">
        <v>2014</v>
      </c>
      <c r="F576" s="4">
        <v>44030</v>
      </c>
      <c r="G576" s="3" t="s">
        <v>39</v>
      </c>
      <c r="H576" s="4">
        <v>44050</v>
      </c>
      <c r="I576" s="4"/>
      <c r="J576" s="10">
        <f>_xlfn.XLOOKUP(#REF!,[1]!Backup_F8_Previous_Wave[ODINO],[1]!Backup_F8_Previous_Wave[Wave Date],"")</f>
      </c>
      <c r="K576" s="3"/>
      <c r="L576" s="3" t="s">
        <v>1985</v>
      </c>
      <c r="M576" s="3" t="s">
        <v>4</v>
      </c>
      <c r="N576" s="3" t="s">
        <v>1986</v>
      </c>
      <c r="O576" s="3" t="s">
        <v>31</v>
      </c>
      <c r="P576" s="6">
        <f>_xlfn.XLOOKUP(#REF!,[1]!Table2[BINNING],[1]!Table2[VFG],"")</f>
      </c>
      <c r="Q576" s="6">
        <f>IF(ISNUMBER(FIND("|",#REF!,1)),LEFT(#REF!,FIND("|",#REF!,1)-2),#REF!)</f>
      </c>
      <c r="R576" s="6">
        <f>IF(ISNUMBER(FIND("|",#REF!,1)),RIGHT(#REF!,LEN(#REF!)-FIND("|",#REF!,1)-1),"")</f>
      </c>
      <c r="S576" s="3" t="s">
        <v>7</v>
      </c>
      <c r="T576" s="3" t="s">
        <v>7</v>
      </c>
      <c r="U576" s="2">
        <v>0</v>
      </c>
      <c r="V576" s="2">
        <v>0</v>
      </c>
      <c r="W576" s="2">
        <v>84000</v>
      </c>
      <c r="X576" s="3" t="s">
        <v>380</v>
      </c>
      <c r="Y576" s="2">
        <v>0</v>
      </c>
      <c r="Z576" s="3"/>
      <c r="AA576" s="3"/>
      <c r="AB576" s="7" t="s">
        <v>1987</v>
      </c>
      <c r="AC576" s="3" t="s">
        <v>44</v>
      </c>
      <c r="AD576" s="3" t="s">
        <v>44</v>
      </c>
      <c r="AE576" s="3" t="s">
        <v>44</v>
      </c>
      <c r="AF576" s="3" t="s">
        <v>45</v>
      </c>
      <c r="AG576" s="4"/>
      <c r="AH576" s="3"/>
      <c r="AI576" s="4"/>
      <c r="AJ5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6" s="8">
        <f>IF(#REF!=MAX(#REF!),"New","Old")</f>
      </c>
      <c r="AL576" s="3"/>
      <c r="AM576" s="9">
        <f>IF(OR(#REF!="",#REF!=0),"",IF(#REF!&lt;12000,"&lt;12k",IF(AND(#REF!&gt;=12000,#REF!&lt;24000),"12k to 24k",IF(AND(#REF!&gt;=24000,#REF!&lt;=36000),"24k to 36k",IF(#REF!&gt;36000,"&gt;36k","")))))</f>
      </c>
    </row>
    <row x14ac:dyDescent="0.25" r="577" customHeight="1" ht="18.75">
      <c r="A577" s="1">
        <v>1682823</v>
      </c>
      <c r="B577" s="2">
        <v>11343951</v>
      </c>
      <c r="C577" s="3" t="s">
        <v>0</v>
      </c>
      <c r="D577" s="3" t="s">
        <v>1</v>
      </c>
      <c r="E577" s="2">
        <v>2018</v>
      </c>
      <c r="F577" s="4">
        <v>44005</v>
      </c>
      <c r="G577" s="3" t="s">
        <v>108</v>
      </c>
      <c r="H577" s="4">
        <v>44050</v>
      </c>
      <c r="I577" s="4">
        <f>_xlfn.XLOOKUP(#REF!,[1]!Backup_F8_Previous_Wave[ODINO],[1]!Backup_F8_Previous_Wave[Production Date],"")</f>
      </c>
      <c r="J577" s="10">
        <f>_xlfn.XLOOKUP(#REF!,[1]!Backup_F8_Previous_Wave[ODINO],[1]!Backup_F8_Previous_Wave[Wave Date],"")</f>
      </c>
      <c r="K577" s="6">
        <f>_xlfn.XLOOKUP(#REF!,[1]!Backup_F8_Previous_Wave[ODINO],[1]!Backup_F8_Previous_Wave[Full VIN],"")</f>
      </c>
      <c r="L577" s="3" t="s">
        <v>1721</v>
      </c>
      <c r="M577" s="3" t="s">
        <v>4</v>
      </c>
      <c r="N577" s="3" t="s">
        <v>1988</v>
      </c>
      <c r="O577" s="3" t="s">
        <v>124</v>
      </c>
      <c r="P577" s="6">
        <f>_xlfn.XLOOKUP(#REF!,[1]!Table2[BINNING],[1]!Table2[VFG],"")</f>
      </c>
      <c r="Q577" s="6">
        <f>IF(ISNUMBER(FIND("|",#REF!,1)),LEFT(#REF!,FIND("|",#REF!,1)-2),#REF!)</f>
      </c>
      <c r="R577" s="6">
        <f>IF(ISNUMBER(FIND("|",#REF!,1)),RIGHT(#REF!,LEN(#REF!)-FIND("|",#REF!,1)-1),"")</f>
      </c>
      <c r="S577" s="3" t="s">
        <v>7</v>
      </c>
      <c r="T577" s="3" t="s">
        <v>7</v>
      </c>
      <c r="U577" s="2">
        <v>0</v>
      </c>
      <c r="V577" s="2">
        <v>0</v>
      </c>
      <c r="W577" s="2">
        <v>66005</v>
      </c>
      <c r="X577" s="3" t="s">
        <v>63</v>
      </c>
      <c r="Y577" s="2">
        <v>65</v>
      </c>
      <c r="Z577" s="3"/>
      <c r="AA577" s="3"/>
      <c r="AB577" s="7" t="s">
        <v>1989</v>
      </c>
      <c r="AC577" s="3" t="s">
        <v>20</v>
      </c>
      <c r="AD577" s="3" t="s">
        <v>11</v>
      </c>
      <c r="AE577" s="3" t="s">
        <v>21</v>
      </c>
      <c r="AF577" s="3" t="s">
        <v>13</v>
      </c>
      <c r="AG577" s="4"/>
      <c r="AH577" s="3"/>
      <c r="AI577" s="4"/>
      <c r="AJ5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7" s="8">
        <f>IF(#REF!=MAX(#REF!),"New","Old")</f>
      </c>
      <c r="AL577" s="3"/>
      <c r="AM577" s="9">
        <f>IF(OR(#REF!="",#REF!=0),"",IF(#REF!&lt;12000,"&lt;12k",IF(AND(#REF!&gt;=12000,#REF!&lt;24000),"12k to 24k",IF(AND(#REF!&gt;=24000,#REF!&lt;=36000),"24k to 36k",IF(#REF!&gt;36000,"&gt;36k","")))))</f>
      </c>
    </row>
    <row x14ac:dyDescent="0.25" r="578" customHeight="1" ht="18.75">
      <c r="A578" s="1">
        <v>1682934</v>
      </c>
      <c r="B578" s="2">
        <v>11344018</v>
      </c>
      <c r="C578" s="3" t="s">
        <v>173</v>
      </c>
      <c r="D578" s="3" t="s">
        <v>1060</v>
      </c>
      <c r="E578" s="2">
        <v>2020</v>
      </c>
      <c r="F578" s="4">
        <v>43895</v>
      </c>
      <c r="G578" s="3" t="s">
        <v>2</v>
      </c>
      <c r="H578" s="4">
        <v>44051</v>
      </c>
      <c r="I578" s="4"/>
      <c r="J578" s="10">
        <f>_xlfn.XLOOKUP(#REF!,[1]!Backup_F8_Previous_Wave[ODINO],[1]!Backup_F8_Previous_Wave[Wave Date],"")</f>
      </c>
      <c r="K578" s="3"/>
      <c r="L578" s="3" t="s">
        <v>1990</v>
      </c>
      <c r="M578" s="3" t="s">
        <v>4</v>
      </c>
      <c r="N578" s="3" t="s">
        <v>1991</v>
      </c>
      <c r="O578" s="3" t="s">
        <v>1992</v>
      </c>
      <c r="P578" s="6">
        <f>_xlfn.XLOOKUP(#REF!,[1]!Table2[BINNING],[1]!Table2[VFG],"")</f>
      </c>
      <c r="Q578" s="6">
        <f>IF(ISNUMBER(FIND("|",#REF!,1)),LEFT(#REF!,FIND("|",#REF!,1)-2),#REF!)</f>
      </c>
      <c r="R578" s="6">
        <f>IF(ISNUMBER(FIND("|",#REF!,1)),RIGHT(#REF!,LEN(#REF!)-FIND("|",#REF!,1)-1),"")</f>
      </c>
      <c r="S578" s="3" t="s">
        <v>7</v>
      </c>
      <c r="T578" s="3" t="s">
        <v>7</v>
      </c>
      <c r="U578" s="2">
        <v>0</v>
      </c>
      <c r="V578" s="2">
        <v>0</v>
      </c>
      <c r="W578" s="2">
        <v>6000</v>
      </c>
      <c r="X578" s="3" t="s">
        <v>1993</v>
      </c>
      <c r="Y578" s="2">
        <v>0</v>
      </c>
      <c r="Z578" s="3"/>
      <c r="AA578" s="3"/>
      <c r="AB578" s="7" t="s">
        <v>1994</v>
      </c>
      <c r="AC578" s="3" t="s">
        <v>44</v>
      </c>
      <c r="AD578" s="3" t="s">
        <v>44</v>
      </c>
      <c r="AE578" s="3" t="s">
        <v>44</v>
      </c>
      <c r="AF578" s="3" t="s">
        <v>95</v>
      </c>
      <c r="AG578" s="4"/>
      <c r="AH578" s="3"/>
      <c r="AI578" s="4"/>
      <c r="AJ5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8" s="8">
        <f>IF(#REF!=MAX(#REF!),"New","Old")</f>
      </c>
      <c r="AL578" s="3"/>
      <c r="AM578" s="9">
        <f>IF(OR(#REF!="",#REF!=0),"",IF(#REF!&lt;12000,"&lt;12k",IF(AND(#REF!&gt;=12000,#REF!&lt;24000),"12k to 24k",IF(AND(#REF!&gt;=24000,#REF!&lt;=36000),"24k to 36k",IF(#REF!&gt;36000,"&gt;36k","")))))</f>
      </c>
    </row>
    <row x14ac:dyDescent="0.25" r="579" customHeight="1" ht="18.75">
      <c r="A579" s="1">
        <v>1683010</v>
      </c>
      <c r="B579" s="2">
        <v>11344078</v>
      </c>
      <c r="C579" s="3" t="s">
        <v>0</v>
      </c>
      <c r="D579" s="3" t="s">
        <v>1</v>
      </c>
      <c r="E579" s="2">
        <v>2018</v>
      </c>
      <c r="F579" s="4">
        <v>44036</v>
      </c>
      <c r="G579" s="3" t="s">
        <v>39</v>
      </c>
      <c r="H579" s="4">
        <v>44051</v>
      </c>
      <c r="I579" s="4">
        <f>_xlfn.XLOOKUP(#REF!,[1]!Backup_F8_Previous_Wave[ODINO],[1]!Backup_F8_Previous_Wave[Production Date],"")</f>
      </c>
      <c r="J579" s="10">
        <f>_xlfn.XLOOKUP(#REF!,[1]!Backup_F8_Previous_Wave[ODINO],[1]!Backup_F8_Previous_Wave[Wave Date],"")</f>
      </c>
      <c r="K579" s="6">
        <f>_xlfn.XLOOKUP(#REF!,[1]!Backup_F8_Previous_Wave[ODINO],[1]!Backup_F8_Previous_Wave[Full VIN],"")</f>
      </c>
      <c r="L579" s="3" t="s">
        <v>1995</v>
      </c>
      <c r="M579" s="3" t="s">
        <v>4</v>
      </c>
      <c r="N579" s="3" t="s">
        <v>1996</v>
      </c>
      <c r="O579" s="3" t="s">
        <v>1581</v>
      </c>
      <c r="P579" s="6">
        <f>_xlfn.XLOOKUP(#REF!,[1]!Table2[BINNING],[1]!Table2[VFG],"")</f>
      </c>
      <c r="Q579" s="6">
        <f>IF(ISNUMBER(FIND("|",#REF!,1)),LEFT(#REF!,FIND("|",#REF!,1)-2),#REF!)</f>
      </c>
      <c r="R579" s="6">
        <f>IF(ISNUMBER(FIND("|",#REF!,1)),RIGHT(#REF!,LEN(#REF!)-FIND("|",#REF!,1)-1),"")</f>
      </c>
      <c r="S579" s="3" t="s">
        <v>7</v>
      </c>
      <c r="T579" s="3" t="s">
        <v>7</v>
      </c>
      <c r="U579" s="2">
        <v>0</v>
      </c>
      <c r="V579" s="2">
        <v>0</v>
      </c>
      <c r="W579" s="2"/>
      <c r="X579" s="3" t="s">
        <v>32</v>
      </c>
      <c r="Y579" s="2"/>
      <c r="Z579" s="3"/>
      <c r="AA579" s="3"/>
      <c r="AB579" s="7" t="s">
        <v>1997</v>
      </c>
      <c r="AC579" s="3" t="s">
        <v>20</v>
      </c>
      <c r="AD579" s="3" t="s">
        <v>11</v>
      </c>
      <c r="AE579" s="3" t="s">
        <v>135</v>
      </c>
      <c r="AF579" s="3" t="s">
        <v>27</v>
      </c>
      <c r="AG579" s="4"/>
      <c r="AH579" s="3"/>
      <c r="AI579" s="4"/>
      <c r="AJ5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79" s="8">
        <f>IF(#REF!=MAX(#REF!),"New","Old")</f>
      </c>
      <c r="AL579" s="3"/>
      <c r="AM579" s="9">
        <f>IF(OR(#REF!="",#REF!=0),"",IF(#REF!&lt;12000,"&lt;12k",IF(AND(#REF!&gt;=12000,#REF!&lt;24000),"12k to 24k",IF(AND(#REF!&gt;=24000,#REF!&lt;=36000),"24k to 36k",IF(#REF!&gt;36000,"&gt;36k","")))))</f>
      </c>
    </row>
    <row x14ac:dyDescent="0.25" r="580" customHeight="1" ht="18.75">
      <c r="A580" s="1">
        <v>1683016</v>
      </c>
      <c r="B580" s="2">
        <v>11344084</v>
      </c>
      <c r="C580" s="3" t="s">
        <v>0</v>
      </c>
      <c r="D580" s="3" t="s">
        <v>181</v>
      </c>
      <c r="E580" s="2">
        <v>2016</v>
      </c>
      <c r="F580" s="4">
        <v>44051</v>
      </c>
      <c r="G580" s="3" t="s">
        <v>39</v>
      </c>
      <c r="H580" s="4">
        <v>44051</v>
      </c>
      <c r="I580" s="4">
        <f>_xlfn.XLOOKUP(#REF!,[1]!Backup_F8_Previous_Wave[ODINO],[1]!Backup_F8_Previous_Wave[Production Date],"")</f>
      </c>
      <c r="J580" s="10">
        <f>_xlfn.XLOOKUP(#REF!,[1]!Backup_F8_Previous_Wave[ODINO],[1]!Backup_F8_Previous_Wave[Wave Date],"")</f>
      </c>
      <c r="K580" s="6">
        <f>_xlfn.XLOOKUP(#REF!,[1]!Backup_F8_Previous_Wave[ODINO],[1]!Backup_F8_Previous_Wave[Full VIN],"")</f>
      </c>
      <c r="L580" s="3" t="s">
        <v>1998</v>
      </c>
      <c r="M580" s="3" t="s">
        <v>4</v>
      </c>
      <c r="N580" s="3" t="s">
        <v>1999</v>
      </c>
      <c r="O580" s="3" t="s">
        <v>196</v>
      </c>
      <c r="P580" s="6">
        <f>_xlfn.XLOOKUP(#REF!,[1]!Table2[BINNING],[1]!Table2[VFG],"")</f>
      </c>
      <c r="Q580" s="6">
        <f>IF(ISNUMBER(FIND("|",#REF!,1)),LEFT(#REF!,FIND("|",#REF!,1)-2),#REF!)</f>
      </c>
      <c r="R580" s="6">
        <f>IF(ISNUMBER(FIND("|",#REF!,1)),RIGHT(#REF!,LEN(#REF!)-FIND("|",#REF!,1)-1),"")</f>
      </c>
      <c r="S580" s="3" t="s">
        <v>7</v>
      </c>
      <c r="T580" s="3" t="s">
        <v>7</v>
      </c>
      <c r="U580" s="2">
        <v>0</v>
      </c>
      <c r="V580" s="2">
        <v>0</v>
      </c>
      <c r="W580" s="2">
        <v>61000</v>
      </c>
      <c r="X580" s="3" t="s">
        <v>238</v>
      </c>
      <c r="Y580" s="2">
        <v>65</v>
      </c>
      <c r="Z580" s="3"/>
      <c r="AA580" s="3"/>
      <c r="AB580" s="7" t="s">
        <v>2000</v>
      </c>
      <c r="AC580" s="3" t="s">
        <v>297</v>
      </c>
      <c r="AD580" s="3" t="s">
        <v>298</v>
      </c>
      <c r="AE580" s="3" t="s">
        <v>299</v>
      </c>
      <c r="AF580" s="3" t="s">
        <v>198</v>
      </c>
      <c r="AG580" s="4"/>
      <c r="AH580" s="3"/>
      <c r="AI580" s="4"/>
      <c r="AJ5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0" s="8">
        <f>IF(#REF!=MAX(#REF!),"New","Old")</f>
      </c>
      <c r="AL580" s="3"/>
      <c r="AM580" s="9">
        <f>IF(OR(#REF!="",#REF!=0),"",IF(#REF!&lt;12000,"&lt;12k",IF(AND(#REF!&gt;=12000,#REF!&lt;24000),"12k to 24k",IF(AND(#REF!&gt;=24000,#REF!&lt;=36000),"24k to 36k",IF(#REF!&gt;36000,"&gt;36k","")))))</f>
      </c>
    </row>
    <row x14ac:dyDescent="0.25" r="581" customHeight="1" ht="18.75">
      <c r="A581" s="1">
        <v>1683058</v>
      </c>
      <c r="B581" s="2">
        <v>11344108</v>
      </c>
      <c r="C581" s="3" t="s">
        <v>0</v>
      </c>
      <c r="D581" s="3" t="s">
        <v>59</v>
      </c>
      <c r="E581" s="2">
        <v>2013</v>
      </c>
      <c r="F581" s="4">
        <v>44051</v>
      </c>
      <c r="G581" s="3" t="s">
        <v>39</v>
      </c>
      <c r="H581" s="4">
        <v>44051</v>
      </c>
      <c r="I581" s="4">
        <f>_xlfn.XLOOKUP(#REF!,[1]!Backup_F8_Previous_Wave[ODINO],[1]!Backup_F8_Previous_Wave[Production Date],"")</f>
      </c>
      <c r="J581" s="10">
        <f>_xlfn.XLOOKUP(#REF!,[1]!Backup_F8_Previous_Wave[ODINO],[1]!Backup_F8_Previous_Wave[Wave Date],"")</f>
      </c>
      <c r="K581" s="6">
        <f>_xlfn.XLOOKUP(#REF!,[1]!Backup_F8_Previous_Wave[ODINO],[1]!Backup_F8_Previous_Wave[Full VIN],"")</f>
      </c>
      <c r="L581" s="3" t="s">
        <v>2001</v>
      </c>
      <c r="M581" s="3" t="s">
        <v>4</v>
      </c>
      <c r="N581" s="3" t="s">
        <v>2002</v>
      </c>
      <c r="O581" s="3" t="s">
        <v>62</v>
      </c>
      <c r="P581" s="6">
        <f>_xlfn.XLOOKUP(#REF!,[1]!Table2[BINNING],[1]!Table2[VFG],"")</f>
      </c>
      <c r="Q581" s="6">
        <f>IF(ISNUMBER(FIND("|",#REF!,1)),LEFT(#REF!,FIND("|",#REF!,1)-2),#REF!)</f>
      </c>
      <c r="R581" s="6">
        <f>IF(ISNUMBER(FIND("|",#REF!,1)),RIGHT(#REF!,LEN(#REF!)-FIND("|",#REF!,1)-1),"")</f>
      </c>
      <c r="S581" s="3" t="s">
        <v>7</v>
      </c>
      <c r="T581" s="3" t="s">
        <v>7</v>
      </c>
      <c r="U581" s="2">
        <v>0</v>
      </c>
      <c r="V581" s="2">
        <v>0</v>
      </c>
      <c r="W581" s="2"/>
      <c r="X581" s="3" t="s">
        <v>24</v>
      </c>
      <c r="Y581" s="2">
        <v>10</v>
      </c>
      <c r="Z581" s="3"/>
      <c r="AA581" s="3"/>
      <c r="AB581" s="7" t="s">
        <v>2003</v>
      </c>
      <c r="AC581" s="3" t="s">
        <v>65</v>
      </c>
      <c r="AD581" s="3" t="s">
        <v>66</v>
      </c>
      <c r="AE581" s="3" t="s">
        <v>67</v>
      </c>
      <c r="AF581" s="3" t="s">
        <v>68</v>
      </c>
      <c r="AG581" s="4"/>
      <c r="AH581" s="3"/>
      <c r="AI581" s="4"/>
      <c r="AJ5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1" s="8">
        <f>IF(#REF!=MAX(#REF!),"New","Old")</f>
      </c>
      <c r="AL581" s="3"/>
      <c r="AM581" s="9">
        <f>IF(OR(#REF!="",#REF!=0),"",IF(#REF!&lt;12000,"&lt;12k",IF(AND(#REF!&gt;=12000,#REF!&lt;24000),"12k to 24k",IF(AND(#REF!&gt;=24000,#REF!&lt;=36000),"24k to 36k",IF(#REF!&gt;36000,"&gt;36k","")))))</f>
      </c>
    </row>
    <row x14ac:dyDescent="0.25" r="582" customHeight="1" ht="18.75">
      <c r="A582" s="1">
        <v>1683091</v>
      </c>
      <c r="B582" s="2">
        <v>11344127</v>
      </c>
      <c r="C582" s="3" t="s">
        <v>0</v>
      </c>
      <c r="D582" s="3" t="s">
        <v>1</v>
      </c>
      <c r="E582" s="2">
        <v>2015</v>
      </c>
      <c r="F582" s="4">
        <v>43924</v>
      </c>
      <c r="G582" s="3" t="s">
        <v>108</v>
      </c>
      <c r="H582" s="4">
        <v>44052</v>
      </c>
      <c r="I582" s="4">
        <f>_xlfn.XLOOKUP(#REF!,[1]!Backup_F8_Previous_Wave[ODINO],[1]!Backup_F8_Previous_Wave[Production Date],"")</f>
      </c>
      <c r="J582" s="10">
        <f>_xlfn.XLOOKUP(#REF!,[1]!Backup_F8_Previous_Wave[ODINO],[1]!Backup_F8_Previous_Wave[Wave Date],"")</f>
      </c>
      <c r="K582" s="6">
        <f>_xlfn.XLOOKUP(#REF!,[1]!Backup_F8_Previous_Wave[ODINO],[1]!Backup_F8_Previous_Wave[Full VIN],"")</f>
      </c>
      <c r="L582" s="3" t="s">
        <v>2004</v>
      </c>
      <c r="M582" s="3" t="s">
        <v>4</v>
      </c>
      <c r="N582" s="3" t="s">
        <v>2005</v>
      </c>
      <c r="O582" s="3" t="s">
        <v>459</v>
      </c>
      <c r="P582" s="6">
        <f>_xlfn.XLOOKUP(#REF!,[1]!Table2[BINNING],[1]!Table2[VFG],"")</f>
      </c>
      <c r="Q582" s="6">
        <f>IF(ISNUMBER(FIND("|",#REF!,1)),LEFT(#REF!,FIND("|",#REF!,1)-2),#REF!)</f>
      </c>
      <c r="R582" s="6">
        <f>IF(ISNUMBER(FIND("|",#REF!,1)),RIGHT(#REF!,LEN(#REF!)-FIND("|",#REF!,1)-1),"")</f>
      </c>
      <c r="S582" s="3" t="s">
        <v>7</v>
      </c>
      <c r="T582" s="3" t="s">
        <v>7</v>
      </c>
      <c r="U582" s="2">
        <v>0</v>
      </c>
      <c r="V582" s="2">
        <v>0</v>
      </c>
      <c r="W582" s="2">
        <v>41300</v>
      </c>
      <c r="X582" s="3" t="s">
        <v>63</v>
      </c>
      <c r="Y582" s="2">
        <v>15</v>
      </c>
      <c r="Z582" s="3"/>
      <c r="AA582" s="3"/>
      <c r="AB582" s="7" t="s">
        <v>2006</v>
      </c>
      <c r="AC582" s="3" t="s">
        <v>20</v>
      </c>
      <c r="AD582" s="3" t="s">
        <v>11</v>
      </c>
      <c r="AE582" s="3" t="s">
        <v>135</v>
      </c>
      <c r="AF582" s="3" t="s">
        <v>27</v>
      </c>
      <c r="AG582" s="4"/>
      <c r="AH582" s="3"/>
      <c r="AI582" s="4"/>
      <c r="AJ5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2" s="8">
        <f>IF(#REF!=MAX(#REF!),"New","Old")</f>
      </c>
      <c r="AL582" s="3"/>
      <c r="AM582" s="9">
        <f>IF(OR(#REF!="",#REF!=0),"",IF(#REF!&lt;12000,"&lt;12k",IF(AND(#REF!&gt;=12000,#REF!&lt;24000),"12k to 24k",IF(AND(#REF!&gt;=24000,#REF!&lt;=36000),"24k to 36k",IF(#REF!&gt;36000,"&gt;36k","")))))</f>
      </c>
    </row>
    <row x14ac:dyDescent="0.25" r="583" customHeight="1" ht="18.75">
      <c r="A583" s="1">
        <v>1683162</v>
      </c>
      <c r="B583" s="2">
        <v>11344178</v>
      </c>
      <c r="C583" s="3" t="s">
        <v>0</v>
      </c>
      <c r="D583" s="3" t="s">
        <v>1</v>
      </c>
      <c r="E583" s="2">
        <v>2014</v>
      </c>
      <c r="F583" s="4">
        <v>44047</v>
      </c>
      <c r="G583" s="3" t="s">
        <v>39</v>
      </c>
      <c r="H583" s="4">
        <v>44052</v>
      </c>
      <c r="I583" s="4">
        <f>_xlfn.XLOOKUP(#REF!,[1]!Backup_F8_Previous_Wave[ODINO],[1]!Backup_F8_Previous_Wave[Production Date],"")</f>
      </c>
      <c r="J583" s="10">
        <f>_xlfn.XLOOKUP(#REF!,[1]!Backup_F8_Previous_Wave[ODINO],[1]!Backup_F8_Previous_Wave[Wave Date],"")</f>
      </c>
      <c r="K583" s="6">
        <f>_xlfn.XLOOKUP(#REF!,[1]!Backup_F8_Previous_Wave[ODINO],[1]!Backup_F8_Previous_Wave[Full VIN],"")</f>
      </c>
      <c r="L583" s="3" t="s">
        <v>323</v>
      </c>
      <c r="M583" s="3" t="s">
        <v>4</v>
      </c>
      <c r="N583" s="3" t="s">
        <v>2007</v>
      </c>
      <c r="O583" s="3" t="s">
        <v>151</v>
      </c>
      <c r="P583" s="6">
        <f>_xlfn.XLOOKUP(#REF!,[1]!Table2[BINNING],[1]!Table2[VFG],"")</f>
      </c>
      <c r="Q583" s="6">
        <f>IF(ISNUMBER(FIND("|",#REF!,1)),LEFT(#REF!,FIND("|",#REF!,1)-2),#REF!)</f>
      </c>
      <c r="R583" s="6">
        <f>IF(ISNUMBER(FIND("|",#REF!,1)),RIGHT(#REF!,LEN(#REF!)-FIND("|",#REF!,1)-1),"")</f>
      </c>
      <c r="S583" s="3" t="s">
        <v>7</v>
      </c>
      <c r="T583" s="3" t="s">
        <v>7</v>
      </c>
      <c r="U583" s="2">
        <v>0</v>
      </c>
      <c r="V583" s="2">
        <v>0</v>
      </c>
      <c r="W583" s="2">
        <v>109000</v>
      </c>
      <c r="X583" s="3" t="s">
        <v>238</v>
      </c>
      <c r="Y583" s="2">
        <v>0</v>
      </c>
      <c r="Z583" s="3"/>
      <c r="AA583" s="3"/>
      <c r="AB583" s="7" t="s">
        <v>2008</v>
      </c>
      <c r="AC583" s="3" t="s">
        <v>10</v>
      </c>
      <c r="AD583" s="3" t="s">
        <v>11</v>
      </c>
      <c r="AE583" s="3" t="s">
        <v>12</v>
      </c>
      <c r="AF583" s="3" t="s">
        <v>13</v>
      </c>
      <c r="AG583" s="4"/>
      <c r="AH583" s="3"/>
      <c r="AI583" s="4"/>
      <c r="AJ5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3" s="8">
        <f>IF(#REF!=MAX(#REF!),"New","Old")</f>
      </c>
      <c r="AL583" s="3"/>
      <c r="AM583" s="9">
        <f>IF(OR(#REF!="",#REF!=0),"",IF(#REF!&lt;12000,"&lt;12k",IF(AND(#REF!&gt;=12000,#REF!&lt;24000),"12k to 24k",IF(AND(#REF!&gt;=24000,#REF!&lt;=36000),"24k to 36k",IF(#REF!&gt;36000,"&gt;36k","")))))</f>
      </c>
    </row>
    <row x14ac:dyDescent="0.25" r="584" customHeight="1" ht="18.75">
      <c r="A584" s="1">
        <v>1683192</v>
      </c>
      <c r="B584" s="2">
        <v>11344195</v>
      </c>
      <c r="C584" s="3" t="s">
        <v>0</v>
      </c>
      <c r="D584" s="3" t="s">
        <v>1</v>
      </c>
      <c r="E584" s="2">
        <v>2019</v>
      </c>
      <c r="F584" s="4">
        <v>44052</v>
      </c>
      <c r="G584" s="3" t="s">
        <v>39</v>
      </c>
      <c r="H584" s="4">
        <v>44052</v>
      </c>
      <c r="I584" s="4">
        <f>_xlfn.XLOOKUP(#REF!,[1]!Backup_F8_Previous_Wave[ODINO],[1]!Backup_F8_Previous_Wave[Production Date],"")</f>
      </c>
      <c r="J584" s="10">
        <f>_xlfn.XLOOKUP(#REF!,[1]!Backup_F8_Previous_Wave[ODINO],[1]!Backup_F8_Previous_Wave[Wave Date],"")</f>
      </c>
      <c r="K584" s="6">
        <f>_xlfn.XLOOKUP(#REF!,[1]!Backup_F8_Previous_Wave[ODINO],[1]!Backup_F8_Previous_Wave[Full VIN],"")</f>
      </c>
      <c r="L584" s="3" t="s">
        <v>2009</v>
      </c>
      <c r="M584" s="3" t="s">
        <v>4</v>
      </c>
      <c r="N584" s="3" t="s">
        <v>2010</v>
      </c>
      <c r="O584" s="3" t="s">
        <v>710</v>
      </c>
      <c r="P584" s="6">
        <f>_xlfn.XLOOKUP(#REF!,[1]!Table2[BINNING],[1]!Table2[VFG],"")</f>
      </c>
      <c r="Q584" s="6">
        <f>IF(ISNUMBER(FIND("|",#REF!,1)),LEFT(#REF!,FIND("|",#REF!,1)-2),#REF!)</f>
      </c>
      <c r="R584" s="6">
        <f>IF(ISNUMBER(FIND("|",#REF!,1)),RIGHT(#REF!,LEN(#REF!)-FIND("|",#REF!,1)-1),"")</f>
      </c>
      <c r="S584" s="3" t="s">
        <v>7</v>
      </c>
      <c r="T584" s="3" t="s">
        <v>7</v>
      </c>
      <c r="U584" s="2">
        <v>0</v>
      </c>
      <c r="V584" s="2">
        <v>0</v>
      </c>
      <c r="W584" s="2">
        <v>9460</v>
      </c>
      <c r="X584" s="3" t="s">
        <v>238</v>
      </c>
      <c r="Y584" s="2">
        <v>0</v>
      </c>
      <c r="Z584" s="3"/>
      <c r="AA584" s="3"/>
      <c r="AB584" s="7" t="s">
        <v>2011</v>
      </c>
      <c r="AC584" s="3" t="s">
        <v>20</v>
      </c>
      <c r="AD584" s="3" t="s">
        <v>11</v>
      </c>
      <c r="AE584" s="3" t="s">
        <v>135</v>
      </c>
      <c r="AF584" s="3" t="s">
        <v>27</v>
      </c>
      <c r="AG584" s="4"/>
      <c r="AH584" s="3"/>
      <c r="AI584" s="4"/>
      <c r="AJ5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4" s="8">
        <f>IF(#REF!=MAX(#REF!),"New","Old")</f>
      </c>
      <c r="AL584" s="3"/>
      <c r="AM584" s="9">
        <f>IF(OR(#REF!="",#REF!=0),"",IF(#REF!&lt;12000,"&lt;12k",IF(AND(#REF!&gt;=12000,#REF!&lt;24000),"12k to 24k",IF(AND(#REF!&gt;=24000,#REF!&lt;=36000),"24k to 36k",IF(#REF!&gt;36000,"&gt;36k","")))))</f>
      </c>
    </row>
    <row x14ac:dyDescent="0.25" r="585" customHeight="1" ht="18.75">
      <c r="A585" s="1">
        <v>1683222</v>
      </c>
      <c r="B585" s="2">
        <v>11344223</v>
      </c>
      <c r="C585" s="3" t="s">
        <v>0</v>
      </c>
      <c r="D585" s="3" t="s">
        <v>647</v>
      </c>
      <c r="E585" s="2">
        <v>2013</v>
      </c>
      <c r="F585" s="4">
        <v>44042</v>
      </c>
      <c r="G585" s="3" t="s">
        <v>39</v>
      </c>
      <c r="H585" s="4">
        <v>44052</v>
      </c>
      <c r="I585" s="4">
        <f>_xlfn.XLOOKUP(#REF!,[1]!Backup_F8_Previous_Wave[ODINO],[1]!Backup_F8_Previous_Wave[Production Date],"")</f>
      </c>
      <c r="J585" s="10">
        <f>_xlfn.XLOOKUP(#REF!,[1]!Backup_F8_Previous_Wave[ODINO],[1]!Backup_F8_Previous_Wave[Wave Date],"")</f>
      </c>
      <c r="K585" s="6">
        <f>_xlfn.XLOOKUP(#REF!,[1]!Backup_F8_Previous_Wave[ODINO],[1]!Backup_F8_Previous_Wave[Full VIN],"")</f>
      </c>
      <c r="L585" s="3" t="s">
        <v>2012</v>
      </c>
      <c r="M585" s="3" t="s">
        <v>4</v>
      </c>
      <c r="N585" s="3" t="s">
        <v>2013</v>
      </c>
      <c r="O585" s="3" t="s">
        <v>1004</v>
      </c>
      <c r="P585" s="6">
        <f>_xlfn.XLOOKUP(#REF!,[1]!Table2[BINNING],[1]!Table2[VFG],"")</f>
      </c>
      <c r="Q585" s="6">
        <f>IF(ISNUMBER(FIND("|",#REF!,1)),LEFT(#REF!,FIND("|",#REF!,1)-2),#REF!)</f>
      </c>
      <c r="R585" s="6">
        <f>IF(ISNUMBER(FIND("|",#REF!,1)),RIGHT(#REF!,LEN(#REF!)-FIND("|",#REF!,1)-1),"")</f>
      </c>
      <c r="S585" s="3" t="s">
        <v>7</v>
      </c>
      <c r="T585" s="3" t="s">
        <v>7</v>
      </c>
      <c r="U585" s="2">
        <v>0</v>
      </c>
      <c r="V585" s="2">
        <v>0</v>
      </c>
      <c r="W585" s="2">
        <v>130000</v>
      </c>
      <c r="X585" s="3" t="s">
        <v>24</v>
      </c>
      <c r="Y585" s="2">
        <v>0</v>
      </c>
      <c r="Z585" s="3"/>
      <c r="AA585" s="3"/>
      <c r="AB585" s="7" t="s">
        <v>2014</v>
      </c>
      <c r="AC585" s="3" t="s">
        <v>652</v>
      </c>
      <c r="AD585" s="3" t="s">
        <v>653</v>
      </c>
      <c r="AE585" s="3" t="s">
        <v>654</v>
      </c>
      <c r="AF585" s="3" t="s">
        <v>102</v>
      </c>
      <c r="AG585" s="4"/>
      <c r="AH585" s="3"/>
      <c r="AI585" s="4"/>
      <c r="AJ5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5" s="8">
        <f>IF(#REF!=MAX(#REF!),"New","Old")</f>
      </c>
      <c r="AL585" s="3"/>
      <c r="AM585" s="9">
        <f>IF(OR(#REF!="",#REF!=0),"",IF(#REF!&lt;12000,"&lt;12k",IF(AND(#REF!&gt;=12000,#REF!&lt;24000),"12k to 24k",IF(AND(#REF!&gt;=24000,#REF!&lt;=36000),"24k to 36k",IF(#REF!&gt;36000,"&gt;36k","")))))</f>
      </c>
    </row>
    <row x14ac:dyDescent="0.25" r="586" customHeight="1" ht="18.75">
      <c r="A586" s="1">
        <v>1683420</v>
      </c>
      <c r="B586" s="2">
        <v>11348400</v>
      </c>
      <c r="C586" s="3" t="s">
        <v>0</v>
      </c>
      <c r="D586" s="3" t="s">
        <v>187</v>
      </c>
      <c r="E586" s="2">
        <v>2011</v>
      </c>
      <c r="F586" s="4">
        <v>44052</v>
      </c>
      <c r="G586" s="3" t="s">
        <v>39</v>
      </c>
      <c r="H586" s="4">
        <v>44053</v>
      </c>
      <c r="I586" s="4">
        <f>_xlfn.XLOOKUP(#REF!,[1]!Backup_F8_Previous_Wave[ODINO],[1]!Backup_F8_Previous_Wave[Production Date],"")</f>
      </c>
      <c r="J586" s="10">
        <f>_xlfn.XLOOKUP(#REF!,[1]!Backup_F8_Previous_Wave[ODINO],[1]!Backup_F8_Previous_Wave[Wave Date],"")</f>
      </c>
      <c r="K586" s="6">
        <f>_xlfn.XLOOKUP(#REF!,[1]!Backup_F8_Previous_Wave[ODINO],[1]!Backup_F8_Previous_Wave[Full VIN],"")</f>
      </c>
      <c r="L586" s="3" t="s">
        <v>2015</v>
      </c>
      <c r="M586" s="3" t="s">
        <v>4</v>
      </c>
      <c r="N586" s="3" t="s">
        <v>2016</v>
      </c>
      <c r="O586" s="3" t="s">
        <v>151</v>
      </c>
      <c r="P586" s="6">
        <f>_xlfn.XLOOKUP(#REF!,[1]!Table2[BINNING],[1]!Table2[VFG],"")</f>
      </c>
      <c r="Q586" s="6">
        <f>IF(ISNUMBER(FIND("|",#REF!,1)),LEFT(#REF!,FIND("|",#REF!,1)-2),#REF!)</f>
      </c>
      <c r="R586" s="6">
        <f>IF(ISNUMBER(FIND("|",#REF!,1)),RIGHT(#REF!,LEN(#REF!)-FIND("|",#REF!,1)-1),"")</f>
      </c>
      <c r="S586" s="3" t="s">
        <v>7</v>
      </c>
      <c r="T586" s="3" t="s">
        <v>7</v>
      </c>
      <c r="U586" s="2">
        <v>0</v>
      </c>
      <c r="V586" s="2">
        <v>0</v>
      </c>
      <c r="W586" s="2">
        <v>148000</v>
      </c>
      <c r="X586" s="3" t="s">
        <v>159</v>
      </c>
      <c r="Y586" s="2"/>
      <c r="Z586" s="3"/>
      <c r="AA586" s="3"/>
      <c r="AB586" s="7" t="s">
        <v>2017</v>
      </c>
      <c r="AC586" s="3" t="s">
        <v>1106</v>
      </c>
      <c r="AD586" s="3" t="s">
        <v>192</v>
      </c>
      <c r="AE586" s="3" t="s">
        <v>193</v>
      </c>
      <c r="AF586" s="3" t="s">
        <v>141</v>
      </c>
      <c r="AG586" s="4"/>
      <c r="AH586" s="3"/>
      <c r="AI586" s="4"/>
      <c r="AJ5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6" s="8">
        <f>IF(#REF!=MAX(#REF!),"New","Old")</f>
      </c>
      <c r="AL586" s="3"/>
      <c r="AM586" s="9">
        <f>IF(OR(#REF!="",#REF!=0),"",IF(#REF!&lt;12000,"&lt;12k",IF(AND(#REF!&gt;=12000,#REF!&lt;24000),"12k to 24k",IF(AND(#REF!&gt;=24000,#REF!&lt;=36000),"24k to 36k",IF(#REF!&gt;36000,"&gt;36k","")))))</f>
      </c>
    </row>
    <row x14ac:dyDescent="0.25" r="587" customHeight="1" ht="18.75">
      <c r="A587" s="1">
        <v>1683472</v>
      </c>
      <c r="B587" s="2">
        <v>11348424</v>
      </c>
      <c r="C587" s="3" t="s">
        <v>0</v>
      </c>
      <c r="D587" s="3" t="s">
        <v>1</v>
      </c>
      <c r="E587" s="2">
        <v>2013</v>
      </c>
      <c r="F587" s="4">
        <v>42248</v>
      </c>
      <c r="G587" s="3" t="s">
        <v>39</v>
      </c>
      <c r="H587" s="4">
        <v>44053</v>
      </c>
      <c r="I587" s="4">
        <f>_xlfn.XLOOKUP(#REF!,[1]!Backup_F8_Previous_Wave[ODINO],[1]!Backup_F8_Previous_Wave[Production Date],"")</f>
      </c>
      <c r="J587" s="10">
        <f>_xlfn.XLOOKUP(#REF!,[1]!Backup_F8_Previous_Wave[ODINO],[1]!Backup_F8_Previous_Wave[Wave Date],"")</f>
      </c>
      <c r="K587" s="6">
        <f>_xlfn.XLOOKUP(#REF!,[1]!Backup_F8_Previous_Wave[ODINO],[1]!Backup_F8_Previous_Wave[Full VIN],"")</f>
      </c>
      <c r="L587" s="3" t="s">
        <v>2018</v>
      </c>
      <c r="M587" s="3" t="s">
        <v>4</v>
      </c>
      <c r="N587" s="3" t="s">
        <v>2019</v>
      </c>
      <c r="O587" s="3" t="s">
        <v>151</v>
      </c>
      <c r="P587" s="6">
        <f>_xlfn.XLOOKUP(#REF!,[1]!Table2[BINNING],[1]!Table2[VFG],"")</f>
      </c>
      <c r="Q587" s="6">
        <f>IF(ISNUMBER(FIND("|",#REF!,1)),LEFT(#REF!,FIND("|",#REF!,1)-2),#REF!)</f>
      </c>
      <c r="R587" s="6">
        <f>IF(ISNUMBER(FIND("|",#REF!,1)),RIGHT(#REF!,LEN(#REF!)-FIND("|",#REF!,1)-1),"")</f>
      </c>
      <c r="S587" s="3" t="s">
        <v>7</v>
      </c>
      <c r="T587" s="3" t="s">
        <v>7</v>
      </c>
      <c r="U587" s="2">
        <v>0</v>
      </c>
      <c r="V587" s="2">
        <v>0</v>
      </c>
      <c r="W587" s="2">
        <v>23000</v>
      </c>
      <c r="X587" s="3" t="s">
        <v>32</v>
      </c>
      <c r="Y587" s="2"/>
      <c r="Z587" s="3"/>
      <c r="AA587" s="3"/>
      <c r="AB587" s="7" t="s">
        <v>2020</v>
      </c>
      <c r="AC587" s="3" t="s">
        <v>10</v>
      </c>
      <c r="AD587" s="3" t="s">
        <v>11</v>
      </c>
      <c r="AE587" s="3" t="s">
        <v>12</v>
      </c>
      <c r="AF587" s="3" t="s">
        <v>13</v>
      </c>
      <c r="AG587" s="4"/>
      <c r="AH587" s="3"/>
      <c r="AI587" s="4"/>
      <c r="AJ5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7" s="8">
        <f>IF(#REF!=MAX(#REF!),"New","Old")</f>
      </c>
      <c r="AL587" s="3"/>
      <c r="AM587" s="9">
        <f>IF(OR(#REF!="",#REF!=0),"",IF(#REF!&lt;12000,"&lt;12k",IF(AND(#REF!&gt;=12000,#REF!&lt;24000),"12k to 24k",IF(AND(#REF!&gt;=24000,#REF!&lt;=36000),"24k to 36k",IF(#REF!&gt;36000,"&gt;36k","")))))</f>
      </c>
    </row>
    <row x14ac:dyDescent="0.25" r="588" customHeight="1" ht="18.75">
      <c r="A588" s="1">
        <v>1683681</v>
      </c>
      <c r="B588" s="2">
        <v>11348582</v>
      </c>
      <c r="C588" s="3" t="s">
        <v>0</v>
      </c>
      <c r="D588" s="3" t="s">
        <v>485</v>
      </c>
      <c r="E588" s="2">
        <v>2017</v>
      </c>
      <c r="F588" s="4">
        <v>44051</v>
      </c>
      <c r="G588" s="3" t="s">
        <v>39</v>
      </c>
      <c r="H588" s="4">
        <v>44054</v>
      </c>
      <c r="I588" s="4">
        <f>_xlfn.XLOOKUP(#REF!,[1]!Backup_F8_Previous_Wave[ODINO],[1]!Backup_F8_Previous_Wave[Production Date],"")</f>
      </c>
      <c r="J588" s="10">
        <f>_xlfn.XLOOKUP(#REF!,[1]!Backup_F8_Previous_Wave[ODINO],[1]!Backup_F8_Previous_Wave[Wave Date],"")</f>
      </c>
      <c r="K588" s="6">
        <f>_xlfn.XLOOKUP(#REF!,[1]!Backup_F8_Previous_Wave[ODINO],[1]!Backup_F8_Previous_Wave[Full VIN],"")</f>
      </c>
      <c r="L588" s="3" t="s">
        <v>1453</v>
      </c>
      <c r="M588" s="3" t="s">
        <v>4</v>
      </c>
      <c r="N588" s="3" t="s">
        <v>2021</v>
      </c>
      <c r="O588" s="3" t="s">
        <v>31</v>
      </c>
      <c r="P588" s="6">
        <f>_xlfn.XLOOKUP(#REF!,[1]!Table2[BINNING],[1]!Table2[VFG],"")</f>
      </c>
      <c r="Q588" s="6">
        <f>IF(ISNUMBER(FIND("|",#REF!,1)),LEFT(#REF!,FIND("|",#REF!,1)-2),#REF!)</f>
      </c>
      <c r="R588" s="6">
        <f>IF(ISNUMBER(FIND("|",#REF!,1)),RIGHT(#REF!,LEN(#REF!)-FIND("|",#REF!,1)-1),"")</f>
      </c>
      <c r="S588" s="3" t="s">
        <v>7</v>
      </c>
      <c r="T588" s="3" t="s">
        <v>7</v>
      </c>
      <c r="U588" s="2">
        <v>0</v>
      </c>
      <c r="V588" s="2">
        <v>0</v>
      </c>
      <c r="W588" s="2">
        <v>60000</v>
      </c>
      <c r="X588" s="3" t="s">
        <v>139</v>
      </c>
      <c r="Y588" s="2">
        <v>70</v>
      </c>
      <c r="Z588" s="3"/>
      <c r="AA588" s="3"/>
      <c r="AB588" s="7" t="s">
        <v>2022</v>
      </c>
      <c r="AC588" s="3" t="s">
        <v>489</v>
      </c>
      <c r="AD588" s="3" t="s">
        <v>490</v>
      </c>
      <c r="AE588" s="3" t="s">
        <v>491</v>
      </c>
      <c r="AF588" s="3" t="s">
        <v>211</v>
      </c>
      <c r="AG588" s="4"/>
      <c r="AH588" s="3"/>
      <c r="AI588" s="4"/>
      <c r="AJ5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8" s="8">
        <f>IF(#REF!=MAX(#REF!),"New","Old")</f>
      </c>
      <c r="AL588" s="3"/>
      <c r="AM588" s="9">
        <f>IF(OR(#REF!="",#REF!=0),"",IF(#REF!&lt;12000,"&lt;12k",IF(AND(#REF!&gt;=12000,#REF!&lt;24000),"12k to 24k",IF(AND(#REF!&gt;=24000,#REF!&lt;=36000),"24k to 36k",IF(#REF!&gt;36000,"&gt;36k","")))))</f>
      </c>
    </row>
    <row x14ac:dyDescent="0.25" r="589" customHeight="1" ht="18.75">
      <c r="A589" s="1">
        <v>1683697</v>
      </c>
      <c r="B589" s="2">
        <v>11348594</v>
      </c>
      <c r="C589" s="3" t="s">
        <v>0</v>
      </c>
      <c r="D589" s="3" t="s">
        <v>187</v>
      </c>
      <c r="E589" s="2">
        <v>2018</v>
      </c>
      <c r="F589" s="4">
        <v>44053</v>
      </c>
      <c r="G589" s="3" t="s">
        <v>39</v>
      </c>
      <c r="H589" s="4">
        <v>44054</v>
      </c>
      <c r="I589" s="4">
        <f>_xlfn.XLOOKUP(#REF!,[1]!Backup_F8_Previous_Wave[ODINO],[1]!Backup_F8_Previous_Wave[Production Date],"")</f>
      </c>
      <c r="J589" s="10">
        <f>_xlfn.XLOOKUP(#REF!,[1]!Backup_F8_Previous_Wave[ODINO],[1]!Backup_F8_Previous_Wave[Wave Date],"")</f>
      </c>
      <c r="K589" s="6">
        <f>_xlfn.XLOOKUP(#REF!,[1]!Backup_F8_Previous_Wave[ODINO],[1]!Backup_F8_Previous_Wave[Full VIN],"")</f>
      </c>
      <c r="L589" s="3" t="s">
        <v>1434</v>
      </c>
      <c r="M589" s="3" t="s">
        <v>4</v>
      </c>
      <c r="N589" s="3" t="s">
        <v>2023</v>
      </c>
      <c r="O589" s="3" t="s">
        <v>124</v>
      </c>
      <c r="P589" s="6">
        <f>_xlfn.XLOOKUP(#REF!,[1]!Table2[BINNING],[1]!Table2[VFG],"")</f>
      </c>
      <c r="Q589" s="6">
        <f>IF(ISNUMBER(FIND("|",#REF!,1)),LEFT(#REF!,FIND("|",#REF!,1)-2),#REF!)</f>
      </c>
      <c r="R589" s="6">
        <f>IF(ISNUMBER(FIND("|",#REF!,1)),RIGHT(#REF!,LEN(#REF!)-FIND("|",#REF!,1)-1),"")</f>
      </c>
      <c r="S589" s="3" t="s">
        <v>7</v>
      </c>
      <c r="T589" s="3" t="s">
        <v>7</v>
      </c>
      <c r="U589" s="2">
        <v>0</v>
      </c>
      <c r="V589" s="2">
        <v>0</v>
      </c>
      <c r="W589" s="2">
        <v>38000</v>
      </c>
      <c r="X589" s="3" t="s">
        <v>1436</v>
      </c>
      <c r="Y589" s="2">
        <v>50</v>
      </c>
      <c r="Z589" s="3"/>
      <c r="AA589" s="3"/>
      <c r="AB589" s="7" t="s">
        <v>2024</v>
      </c>
      <c r="AC589" s="3" t="s">
        <v>191</v>
      </c>
      <c r="AD589" s="3" t="s">
        <v>192</v>
      </c>
      <c r="AE589" s="3" t="s">
        <v>193</v>
      </c>
      <c r="AF589" s="3" t="s">
        <v>141</v>
      </c>
      <c r="AG589" s="4"/>
      <c r="AH589" s="3"/>
      <c r="AI589" s="4"/>
      <c r="AJ5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89" s="8">
        <f>IF(#REF!=MAX(#REF!),"New","Old")</f>
      </c>
      <c r="AL589" s="3"/>
      <c r="AM589" s="9">
        <f>IF(OR(#REF!="",#REF!=0),"",IF(#REF!&lt;12000,"&lt;12k",IF(AND(#REF!&gt;=12000,#REF!&lt;24000),"12k to 24k",IF(AND(#REF!&gt;=24000,#REF!&lt;=36000),"24k to 36k",IF(#REF!&gt;36000,"&gt;36k","")))))</f>
      </c>
    </row>
    <row x14ac:dyDescent="0.25" r="590" customHeight="1" ht="18.75">
      <c r="A590" s="1">
        <v>1683940</v>
      </c>
      <c r="B590" s="2">
        <v>11348776</v>
      </c>
      <c r="C590" s="3" t="s">
        <v>0</v>
      </c>
      <c r="D590" s="3" t="s">
        <v>1</v>
      </c>
      <c r="E590" s="2">
        <v>2006</v>
      </c>
      <c r="F590" s="4">
        <v>44044</v>
      </c>
      <c r="G590" s="3" t="s">
        <v>39</v>
      </c>
      <c r="H590" s="4">
        <v>44055</v>
      </c>
      <c r="I590" s="4">
        <f>_xlfn.XLOOKUP(#REF!,[1]!Backup_F8_Previous_Wave[ODINO],[1]!Backup_F8_Previous_Wave[Production Date],"")</f>
      </c>
      <c r="J590" s="10">
        <f>_xlfn.XLOOKUP(#REF!,[1]!Backup_F8_Previous_Wave[ODINO],[1]!Backup_F8_Previous_Wave[Wave Date],"")</f>
      </c>
      <c r="K590" s="6">
        <f>_xlfn.XLOOKUP(#REF!,[1]!Backup_F8_Previous_Wave[ODINO],[1]!Backup_F8_Previous_Wave[Full VIN],"")</f>
      </c>
      <c r="L590" s="3" t="s">
        <v>2025</v>
      </c>
      <c r="M590" s="3" t="s">
        <v>4</v>
      </c>
      <c r="N590" s="3" t="s">
        <v>2026</v>
      </c>
      <c r="O590" s="3" t="s">
        <v>62</v>
      </c>
      <c r="P590" s="6">
        <f>_xlfn.XLOOKUP(#REF!,[1]!Table2[BINNING],[1]!Table2[VFG],"")</f>
      </c>
      <c r="Q590" s="6">
        <f>IF(ISNUMBER(FIND("|",#REF!,1)),LEFT(#REF!,FIND("|",#REF!,1)-2),#REF!)</f>
      </c>
      <c r="R590" s="6">
        <f>IF(ISNUMBER(FIND("|",#REF!,1)),RIGHT(#REF!,LEN(#REF!)-FIND("|",#REF!,1)-1),"")</f>
      </c>
      <c r="S590" s="3" t="s">
        <v>7</v>
      </c>
      <c r="T590" s="3" t="s">
        <v>7</v>
      </c>
      <c r="U590" s="2">
        <v>0</v>
      </c>
      <c r="V590" s="2">
        <v>0</v>
      </c>
      <c r="W590" s="2">
        <v>85000</v>
      </c>
      <c r="X590" s="3" t="s">
        <v>246</v>
      </c>
      <c r="Y590" s="2"/>
      <c r="Z590" s="3"/>
      <c r="AA590" s="3"/>
      <c r="AB590" s="7" t="s">
        <v>2027</v>
      </c>
      <c r="AC590" s="3" t="s">
        <v>10</v>
      </c>
      <c r="AD590" s="3" t="s">
        <v>11</v>
      </c>
      <c r="AE590" s="3" t="s">
        <v>12</v>
      </c>
      <c r="AF590" s="3" t="s">
        <v>13</v>
      </c>
      <c r="AG590" s="4"/>
      <c r="AH590" s="3"/>
      <c r="AI590" s="4"/>
      <c r="AJ5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0" s="8">
        <f>IF(#REF!=MAX(#REF!),"New","Old")</f>
      </c>
      <c r="AL590" s="3"/>
      <c r="AM590" s="9">
        <f>IF(OR(#REF!="",#REF!=0),"",IF(#REF!&lt;12000,"&lt;12k",IF(AND(#REF!&gt;=12000,#REF!&lt;24000),"12k to 24k",IF(AND(#REF!&gt;=24000,#REF!&lt;=36000),"24k to 36k",IF(#REF!&gt;36000,"&gt;36k","")))))</f>
      </c>
    </row>
    <row x14ac:dyDescent="0.25" r="591" customHeight="1" ht="18.75">
      <c r="A591" s="1">
        <v>1683993</v>
      </c>
      <c r="B591" s="2">
        <v>11348816</v>
      </c>
      <c r="C591" s="3" t="s">
        <v>0</v>
      </c>
      <c r="D591" s="3" t="s">
        <v>69</v>
      </c>
      <c r="E591" s="2">
        <v>2014</v>
      </c>
      <c r="F591" s="4">
        <v>44027</v>
      </c>
      <c r="G591" s="3" t="s">
        <v>39</v>
      </c>
      <c r="H591" s="4">
        <v>44055</v>
      </c>
      <c r="I591" s="4">
        <f>_xlfn.XLOOKUP(#REF!,[1]!Backup_F8_Previous_Wave[ODINO],[1]!Backup_F8_Previous_Wave[Production Date],"")</f>
      </c>
      <c r="J591" s="10">
        <f>_xlfn.XLOOKUP(#REF!,[1]!Backup_F8_Previous_Wave[ODINO],[1]!Backup_F8_Previous_Wave[Wave Date],"")</f>
      </c>
      <c r="K591" s="6">
        <f>_xlfn.XLOOKUP(#REF!,[1]!Backup_F8_Previous_Wave[ODINO],[1]!Backup_F8_Previous_Wave[Full VIN],"")</f>
      </c>
      <c r="L591" s="3" t="s">
        <v>2028</v>
      </c>
      <c r="M591" s="3" t="s">
        <v>4</v>
      </c>
      <c r="N591" s="3" t="s">
        <v>2029</v>
      </c>
      <c r="O591" s="3" t="s">
        <v>62</v>
      </c>
      <c r="P591" s="6">
        <f>_xlfn.XLOOKUP(#REF!,[1]!Table2[BINNING],[1]!Table2[VFG],"")</f>
      </c>
      <c r="Q591" s="6">
        <f>IF(ISNUMBER(FIND("|",#REF!,1)),LEFT(#REF!,FIND("|",#REF!,1)-2),#REF!)</f>
      </c>
      <c r="R591" s="6">
        <f>IF(ISNUMBER(FIND("|",#REF!,1)),RIGHT(#REF!,LEN(#REF!)-FIND("|",#REF!,1)-1),"")</f>
      </c>
      <c r="S591" s="3" t="s">
        <v>7</v>
      </c>
      <c r="T591" s="3" t="s">
        <v>7</v>
      </c>
      <c r="U591" s="2">
        <v>0</v>
      </c>
      <c r="V591" s="2">
        <v>0</v>
      </c>
      <c r="W591" s="2">
        <v>100000</v>
      </c>
      <c r="X591" s="3" t="s">
        <v>106</v>
      </c>
      <c r="Y591" s="2"/>
      <c r="Z591" s="3"/>
      <c r="AA591" s="3"/>
      <c r="AB591" s="7" t="s">
        <v>2030</v>
      </c>
      <c r="AC591" s="3" t="s">
        <v>395</v>
      </c>
      <c r="AD591" s="3" t="s">
        <v>75</v>
      </c>
      <c r="AE591" s="3" t="s">
        <v>76</v>
      </c>
      <c r="AF591" s="3" t="s">
        <v>77</v>
      </c>
      <c r="AG591" s="4"/>
      <c r="AH591" s="3"/>
      <c r="AI591" s="4"/>
      <c r="AJ5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1" s="8">
        <f>IF(#REF!=MAX(#REF!),"New","Old")</f>
      </c>
      <c r="AL591" s="3"/>
      <c r="AM591" s="9">
        <f>IF(OR(#REF!="",#REF!=0),"",IF(#REF!&lt;12000,"&lt;12k",IF(AND(#REF!&gt;=12000,#REF!&lt;24000),"12k to 24k",IF(AND(#REF!&gt;=24000,#REF!&lt;=36000),"24k to 36k",IF(#REF!&gt;36000,"&gt;36k","")))))</f>
      </c>
    </row>
    <row x14ac:dyDescent="0.25" r="592" customHeight="1" ht="18.75">
      <c r="A592" s="1">
        <v>1684190</v>
      </c>
      <c r="B592" s="2">
        <v>11348960</v>
      </c>
      <c r="C592" s="3" t="s">
        <v>0</v>
      </c>
      <c r="D592" s="3" t="s">
        <v>187</v>
      </c>
      <c r="E592" s="2">
        <v>2017</v>
      </c>
      <c r="F592" s="4">
        <v>44044</v>
      </c>
      <c r="G592" s="3" t="s">
        <v>39</v>
      </c>
      <c r="H592" s="4">
        <v>44056</v>
      </c>
      <c r="I592" s="4">
        <f>_xlfn.XLOOKUP(#REF!,[1]!Backup_F8_Previous_Wave[ODINO],[1]!Backup_F8_Previous_Wave[Production Date],"")</f>
      </c>
      <c r="J592" s="10">
        <f>_xlfn.XLOOKUP(#REF!,[1]!Backup_F8_Previous_Wave[ODINO],[1]!Backup_F8_Previous_Wave[Wave Date],"")</f>
      </c>
      <c r="K592" s="6">
        <f>_xlfn.XLOOKUP(#REF!,[1]!Backup_F8_Previous_Wave[ODINO],[1]!Backup_F8_Previous_Wave[Full VIN],"")</f>
      </c>
      <c r="L592" s="3" t="s">
        <v>2031</v>
      </c>
      <c r="M592" s="3" t="s">
        <v>4</v>
      </c>
      <c r="N592" s="3" t="s">
        <v>2032</v>
      </c>
      <c r="O592" s="3" t="s">
        <v>582</v>
      </c>
      <c r="P592" s="6">
        <f>_xlfn.XLOOKUP(#REF!,[1]!Table2[BINNING],[1]!Table2[VFG],"")</f>
      </c>
      <c r="Q592" s="6">
        <f>IF(ISNUMBER(FIND("|",#REF!,1)),LEFT(#REF!,FIND("|",#REF!,1)-2),#REF!)</f>
      </c>
      <c r="R592" s="6">
        <f>IF(ISNUMBER(FIND("|",#REF!,1)),RIGHT(#REF!,LEN(#REF!)-FIND("|",#REF!,1)-1),"")</f>
      </c>
      <c r="S592" s="3" t="s">
        <v>7</v>
      </c>
      <c r="T592" s="3" t="s">
        <v>7</v>
      </c>
      <c r="U592" s="2">
        <v>0</v>
      </c>
      <c r="V592" s="2">
        <v>0</v>
      </c>
      <c r="W592" s="2">
        <v>40000</v>
      </c>
      <c r="X592" s="3" t="s">
        <v>63</v>
      </c>
      <c r="Y592" s="2"/>
      <c r="Z592" s="3"/>
      <c r="AA592" s="3"/>
      <c r="AB592" s="7" t="s">
        <v>2033</v>
      </c>
      <c r="AC592" s="3" t="s">
        <v>191</v>
      </c>
      <c r="AD592" s="3" t="s">
        <v>192</v>
      </c>
      <c r="AE592" s="3" t="s">
        <v>193</v>
      </c>
      <c r="AF592" s="3" t="s">
        <v>141</v>
      </c>
      <c r="AG592" s="4"/>
      <c r="AH592" s="3"/>
      <c r="AI592" s="4"/>
      <c r="AJ5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2" s="8">
        <f>IF(#REF!=MAX(#REF!),"New","Old")</f>
      </c>
      <c r="AL592" s="3"/>
      <c r="AM592" s="9">
        <f>IF(OR(#REF!="",#REF!=0),"",IF(#REF!&lt;12000,"&lt;12k",IF(AND(#REF!&gt;=12000,#REF!&lt;24000),"12k to 24k",IF(AND(#REF!&gt;=24000,#REF!&lt;=36000),"24k to 36k",IF(#REF!&gt;36000,"&gt;36k","")))))</f>
      </c>
    </row>
    <row x14ac:dyDescent="0.25" r="593" customHeight="1" ht="18.75">
      <c r="A593" s="1">
        <v>1684240</v>
      </c>
      <c r="B593" s="2">
        <v>11349001</v>
      </c>
      <c r="C593" s="3" t="s">
        <v>0</v>
      </c>
      <c r="D593" s="3" t="s">
        <v>69</v>
      </c>
      <c r="E593" s="2">
        <v>2013</v>
      </c>
      <c r="F593" s="4">
        <v>44052</v>
      </c>
      <c r="G593" s="3" t="s">
        <v>39</v>
      </c>
      <c r="H593" s="4">
        <v>44056</v>
      </c>
      <c r="I593" s="4">
        <f>_xlfn.XLOOKUP(#REF!,[1]!Backup_F8_Previous_Wave[ODINO],[1]!Backup_F8_Previous_Wave[Production Date],"")</f>
      </c>
      <c r="J593" s="10">
        <f>_xlfn.XLOOKUP(#REF!,[1]!Backup_F8_Previous_Wave[ODINO],[1]!Backup_F8_Previous_Wave[Wave Date],"")</f>
      </c>
      <c r="K593" s="6">
        <f>_xlfn.XLOOKUP(#REF!,[1]!Backup_F8_Previous_Wave[ODINO],[1]!Backup_F8_Previous_Wave[Full VIN],"")</f>
      </c>
      <c r="L593" s="3" t="s">
        <v>2034</v>
      </c>
      <c r="M593" s="3" t="s">
        <v>4</v>
      </c>
      <c r="N593" s="3" t="s">
        <v>2035</v>
      </c>
      <c r="O593" s="3" t="s">
        <v>62</v>
      </c>
      <c r="P593" s="6">
        <f>_xlfn.XLOOKUP(#REF!,[1]!Table2[BINNING],[1]!Table2[VFG],"")</f>
      </c>
      <c r="Q593" s="6">
        <f>IF(ISNUMBER(FIND("|",#REF!,1)),LEFT(#REF!,FIND("|",#REF!,1)-2),#REF!)</f>
      </c>
      <c r="R593" s="6">
        <f>IF(ISNUMBER(FIND("|",#REF!,1)),RIGHT(#REF!,LEN(#REF!)-FIND("|",#REF!,1)-1),"")</f>
      </c>
      <c r="S593" s="3" t="s">
        <v>7</v>
      </c>
      <c r="T593" s="3" t="s">
        <v>7</v>
      </c>
      <c r="U593" s="2">
        <v>0</v>
      </c>
      <c r="V593" s="2">
        <v>0</v>
      </c>
      <c r="W593" s="2">
        <v>105000</v>
      </c>
      <c r="X593" s="3" t="s">
        <v>159</v>
      </c>
      <c r="Y593" s="2"/>
      <c r="Z593" s="3"/>
      <c r="AA593" s="3"/>
      <c r="AB593" s="7" t="s">
        <v>2036</v>
      </c>
      <c r="AC593" s="3" t="s">
        <v>74</v>
      </c>
      <c r="AD593" s="3" t="s">
        <v>75</v>
      </c>
      <c r="AE593" s="3" t="s">
        <v>76</v>
      </c>
      <c r="AF593" s="3" t="s">
        <v>77</v>
      </c>
      <c r="AG593" s="4"/>
      <c r="AH593" s="3"/>
      <c r="AI593" s="4"/>
      <c r="AJ5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3" s="8">
        <f>IF(#REF!=MAX(#REF!),"New","Old")</f>
      </c>
      <c r="AL593" s="3"/>
      <c r="AM593" s="9">
        <f>IF(OR(#REF!="",#REF!=0),"",IF(#REF!&lt;12000,"&lt;12k",IF(AND(#REF!&gt;=12000,#REF!&lt;24000),"12k to 24k",IF(AND(#REF!&gt;=24000,#REF!&lt;=36000),"24k to 36k",IF(#REF!&gt;36000,"&gt;36k","")))))</f>
      </c>
    </row>
    <row x14ac:dyDescent="0.25" r="594" customHeight="1" ht="18.75">
      <c r="A594" s="1">
        <v>1684520</v>
      </c>
      <c r="B594" s="2">
        <v>11349193</v>
      </c>
      <c r="C594" s="3" t="s">
        <v>0</v>
      </c>
      <c r="D594" s="3" t="s">
        <v>38</v>
      </c>
      <c r="E594" s="2">
        <v>2012</v>
      </c>
      <c r="F594" s="4">
        <v>44045</v>
      </c>
      <c r="G594" s="3" t="s">
        <v>39</v>
      </c>
      <c r="H594" s="4">
        <v>44057</v>
      </c>
      <c r="I594" s="4"/>
      <c r="J594" s="10">
        <f>_xlfn.XLOOKUP(#REF!,[1]!Backup_F8_Previous_Wave[ODINO],[1]!Backup_F8_Previous_Wave[Wave Date],"")</f>
      </c>
      <c r="K594" s="3"/>
      <c r="L594" s="3" t="s">
        <v>2037</v>
      </c>
      <c r="M594" s="3" t="s">
        <v>4</v>
      </c>
      <c r="N594" s="3" t="s">
        <v>2038</v>
      </c>
      <c r="O594" s="3" t="s">
        <v>144</v>
      </c>
      <c r="P594" s="6">
        <f>_xlfn.XLOOKUP(#REF!,[1]!Table2[BINNING],[1]!Table2[VFG],"")</f>
      </c>
      <c r="Q594" s="6">
        <f>IF(ISNUMBER(FIND("|",#REF!,1)),LEFT(#REF!,FIND("|",#REF!,1)-2),#REF!)</f>
      </c>
      <c r="R594" s="6">
        <f>IF(ISNUMBER(FIND("|",#REF!,1)),RIGHT(#REF!,LEN(#REF!)-FIND("|",#REF!,1)-1),"")</f>
      </c>
      <c r="S594" s="3" t="s">
        <v>7</v>
      </c>
      <c r="T594" s="3" t="s">
        <v>7</v>
      </c>
      <c r="U594" s="2">
        <v>0</v>
      </c>
      <c r="V594" s="2">
        <v>0</v>
      </c>
      <c r="W594" s="2"/>
      <c r="X594" s="3" t="s">
        <v>100</v>
      </c>
      <c r="Y594" s="2"/>
      <c r="Z594" s="3"/>
      <c r="AA594" s="3"/>
      <c r="AB594" s="7" t="s">
        <v>2039</v>
      </c>
      <c r="AC594" s="3" t="s">
        <v>44</v>
      </c>
      <c r="AD594" s="3" t="s">
        <v>44</v>
      </c>
      <c r="AE594" s="3" t="s">
        <v>44</v>
      </c>
      <c r="AF594" s="3" t="s">
        <v>45</v>
      </c>
      <c r="AG594" s="4"/>
      <c r="AH594" s="3"/>
      <c r="AI594" s="4"/>
      <c r="AJ5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4" s="8">
        <f>IF(#REF!=MAX(#REF!),"New","Old")</f>
      </c>
      <c r="AL594" s="3"/>
      <c r="AM594" s="9">
        <f>IF(OR(#REF!="",#REF!=0),"",IF(#REF!&lt;12000,"&lt;12k",IF(AND(#REF!&gt;=12000,#REF!&lt;24000),"12k to 24k",IF(AND(#REF!&gt;=24000,#REF!&lt;=36000),"24k to 36k",IF(#REF!&gt;36000,"&gt;36k","")))))</f>
      </c>
    </row>
    <row x14ac:dyDescent="0.25" r="595" customHeight="1" ht="18.75">
      <c r="A595" s="1">
        <v>1684524</v>
      </c>
      <c r="B595" s="2">
        <v>11349196</v>
      </c>
      <c r="C595" s="3" t="s">
        <v>0</v>
      </c>
      <c r="D595" s="3" t="s">
        <v>485</v>
      </c>
      <c r="E595" s="2">
        <v>2016</v>
      </c>
      <c r="F595" s="4">
        <v>44057</v>
      </c>
      <c r="G595" s="3" t="s">
        <v>39</v>
      </c>
      <c r="H595" s="4">
        <v>44057</v>
      </c>
      <c r="I595" s="4">
        <f>_xlfn.XLOOKUP(#REF!,[1]!Backup_F8_Previous_Wave[ODINO],[1]!Backup_F8_Previous_Wave[Production Date],"")</f>
      </c>
      <c r="J595" s="10">
        <f>_xlfn.XLOOKUP(#REF!,[1]!Backup_F8_Previous_Wave[ODINO],[1]!Backup_F8_Previous_Wave[Wave Date],"")</f>
      </c>
      <c r="K595" s="6">
        <f>_xlfn.XLOOKUP(#REF!,[1]!Backup_F8_Previous_Wave[ODINO],[1]!Backup_F8_Previous_Wave[Full VIN],"")</f>
      </c>
      <c r="L595" s="3" t="s">
        <v>2040</v>
      </c>
      <c r="M595" s="3" t="s">
        <v>4</v>
      </c>
      <c r="N595" s="3" t="s">
        <v>2041</v>
      </c>
      <c r="O595" s="3" t="s">
        <v>31</v>
      </c>
      <c r="P595" s="6">
        <f>_xlfn.XLOOKUP(#REF!,[1]!Table2[BINNING],[1]!Table2[VFG],"")</f>
      </c>
      <c r="Q595" s="6">
        <f>IF(ISNUMBER(FIND("|",#REF!,1)),LEFT(#REF!,FIND("|",#REF!,1)-2),#REF!)</f>
      </c>
      <c r="R595" s="6">
        <f>IF(ISNUMBER(FIND("|",#REF!,1)),RIGHT(#REF!,LEN(#REF!)-FIND("|",#REF!,1)-1),"")</f>
      </c>
      <c r="S595" s="3" t="s">
        <v>7</v>
      </c>
      <c r="T595" s="3" t="s">
        <v>7</v>
      </c>
      <c r="U595" s="2">
        <v>0</v>
      </c>
      <c r="V595" s="2">
        <v>0</v>
      </c>
      <c r="W595" s="2">
        <v>80000</v>
      </c>
      <c r="X595" s="3" t="s">
        <v>282</v>
      </c>
      <c r="Y595" s="2">
        <v>75</v>
      </c>
      <c r="Z595" s="3"/>
      <c r="AA595" s="3"/>
      <c r="AB595" s="7" t="s">
        <v>2042</v>
      </c>
      <c r="AC595" s="3" t="s">
        <v>489</v>
      </c>
      <c r="AD595" s="3" t="s">
        <v>490</v>
      </c>
      <c r="AE595" s="3" t="s">
        <v>491</v>
      </c>
      <c r="AF595" s="3" t="s">
        <v>211</v>
      </c>
      <c r="AG595" s="4"/>
      <c r="AH595" s="3"/>
      <c r="AI595" s="4"/>
      <c r="AJ5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5" s="8">
        <f>IF(#REF!=MAX(#REF!),"New","Old")</f>
      </c>
      <c r="AL595" s="3"/>
      <c r="AM595" s="9">
        <f>IF(OR(#REF!="",#REF!=0),"",IF(#REF!&lt;12000,"&lt;12k",IF(AND(#REF!&gt;=12000,#REF!&lt;24000),"12k to 24k",IF(AND(#REF!&gt;=24000,#REF!&lt;=36000),"24k to 36k",IF(#REF!&gt;36000,"&gt;36k","")))))</f>
      </c>
    </row>
    <row x14ac:dyDescent="0.25" r="596" customHeight="1" ht="18.75">
      <c r="A596" s="1">
        <v>1684546</v>
      </c>
      <c r="B596" s="2">
        <v>11349213</v>
      </c>
      <c r="C596" s="3" t="s">
        <v>0</v>
      </c>
      <c r="D596" s="3" t="s">
        <v>59</v>
      </c>
      <c r="E596" s="2">
        <v>2012</v>
      </c>
      <c r="F596" s="4">
        <v>44053</v>
      </c>
      <c r="G596" s="3" t="s">
        <v>39</v>
      </c>
      <c r="H596" s="4">
        <v>44057</v>
      </c>
      <c r="I596" s="4"/>
      <c r="J596" s="10">
        <f>_xlfn.XLOOKUP(#REF!,[1]!Backup_F8_Previous_Wave[ODINO],[1]!Backup_F8_Previous_Wave[Wave Date],"")</f>
      </c>
      <c r="K596" s="3"/>
      <c r="L596" s="3" t="s">
        <v>2043</v>
      </c>
      <c r="M596" s="3" t="s">
        <v>4</v>
      </c>
      <c r="N596" s="3" t="s">
        <v>2044</v>
      </c>
      <c r="O596" s="3" t="s">
        <v>62</v>
      </c>
      <c r="P596" s="6">
        <f>_xlfn.XLOOKUP(#REF!,[1]!Table2[BINNING],[1]!Table2[VFG],"")</f>
      </c>
      <c r="Q596" s="6">
        <f>IF(ISNUMBER(FIND("|",#REF!,1)),LEFT(#REF!,FIND("|",#REF!,1)-2),#REF!)</f>
      </c>
      <c r="R596" s="6">
        <f>IF(ISNUMBER(FIND("|",#REF!,1)),RIGHT(#REF!,LEN(#REF!)-FIND("|",#REF!,1)-1),"")</f>
      </c>
      <c r="S596" s="3" t="s">
        <v>7</v>
      </c>
      <c r="T596" s="3" t="s">
        <v>7</v>
      </c>
      <c r="U596" s="2">
        <v>0</v>
      </c>
      <c r="V596" s="2">
        <v>0</v>
      </c>
      <c r="W596" s="2">
        <v>132000</v>
      </c>
      <c r="X596" s="3" t="s">
        <v>282</v>
      </c>
      <c r="Y596" s="2"/>
      <c r="Z596" s="3"/>
      <c r="AA596" s="3"/>
      <c r="AB596" s="7" t="s">
        <v>2045</v>
      </c>
      <c r="AC596" s="3" t="s">
        <v>44</v>
      </c>
      <c r="AD596" s="3" t="s">
        <v>44</v>
      </c>
      <c r="AE596" s="3" t="s">
        <v>44</v>
      </c>
      <c r="AF596" s="3" t="s">
        <v>68</v>
      </c>
      <c r="AG596" s="4"/>
      <c r="AH596" s="3"/>
      <c r="AI596" s="4"/>
      <c r="AJ5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6" s="8">
        <f>IF(#REF!=MAX(#REF!),"New","Old")</f>
      </c>
      <c r="AL596" s="3"/>
      <c r="AM596" s="9">
        <f>IF(OR(#REF!="",#REF!=0),"",IF(#REF!&lt;12000,"&lt;12k",IF(AND(#REF!&gt;=12000,#REF!&lt;24000),"12k to 24k",IF(AND(#REF!&gt;=24000,#REF!&lt;=36000),"24k to 36k",IF(#REF!&gt;36000,"&gt;36k","")))))</f>
      </c>
    </row>
    <row x14ac:dyDescent="0.25" r="597" customHeight="1" ht="18.75">
      <c r="A597" s="1">
        <v>1684549</v>
      </c>
      <c r="B597" s="2">
        <v>11349214</v>
      </c>
      <c r="C597" s="3" t="s">
        <v>173</v>
      </c>
      <c r="D597" s="3" t="s">
        <v>510</v>
      </c>
      <c r="E597" s="2">
        <v>2013</v>
      </c>
      <c r="F597" s="4">
        <v>44000</v>
      </c>
      <c r="G597" s="3" t="s">
        <v>108</v>
      </c>
      <c r="H597" s="4">
        <v>44057</v>
      </c>
      <c r="I597" s="4">
        <f>_xlfn.XLOOKUP(#REF!,[1]!Backup_F8_Previous_Wave[ODINO],[1]!Backup_F8_Previous_Wave[Production Date],"")</f>
      </c>
      <c r="J597" s="10">
        <f>_xlfn.XLOOKUP(#REF!,[1]!Backup_F8_Previous_Wave[ODINO],[1]!Backup_F8_Previous_Wave[Wave Date],"")</f>
      </c>
      <c r="K597" s="6">
        <f>_xlfn.XLOOKUP(#REF!,[1]!Backup_F8_Previous_Wave[ODINO],[1]!Backup_F8_Previous_Wave[Full VIN],"")</f>
      </c>
      <c r="L597" s="3" t="s">
        <v>2046</v>
      </c>
      <c r="M597" s="3" t="s">
        <v>4</v>
      </c>
      <c r="N597" s="3" t="s">
        <v>2047</v>
      </c>
      <c r="O597" s="3" t="s">
        <v>144</v>
      </c>
      <c r="P597" s="6">
        <f>_xlfn.XLOOKUP(#REF!,[1]!Table2[BINNING],[1]!Table2[VFG],"")</f>
      </c>
      <c r="Q597" s="6">
        <f>IF(ISNUMBER(FIND("|",#REF!,1)),LEFT(#REF!,FIND("|",#REF!,1)-2),#REF!)</f>
      </c>
      <c r="R597" s="6">
        <f>IF(ISNUMBER(FIND("|",#REF!,1)),RIGHT(#REF!,LEN(#REF!)-FIND("|",#REF!,1)-1),"")</f>
      </c>
      <c r="S597" s="3" t="s">
        <v>7</v>
      </c>
      <c r="T597" s="3" t="s">
        <v>7</v>
      </c>
      <c r="U597" s="2">
        <v>0</v>
      </c>
      <c r="V597" s="2">
        <v>0</v>
      </c>
      <c r="W597" s="2">
        <v>86000</v>
      </c>
      <c r="X597" s="3" t="s">
        <v>229</v>
      </c>
      <c r="Y597" s="2">
        <v>0</v>
      </c>
      <c r="Z597" s="3"/>
      <c r="AA597" s="3"/>
      <c r="AB597" s="7" t="s">
        <v>2048</v>
      </c>
      <c r="AC597" s="3" t="s">
        <v>146</v>
      </c>
      <c r="AD597" s="3" t="s">
        <v>514</v>
      </c>
      <c r="AE597" s="3" t="s">
        <v>515</v>
      </c>
      <c r="AF597" s="3" t="s">
        <v>45</v>
      </c>
      <c r="AG597" s="4"/>
      <c r="AH597" s="3"/>
      <c r="AI597" s="4"/>
      <c r="AJ5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7" s="8">
        <f>IF(#REF!=MAX(#REF!),"New","Old")</f>
      </c>
      <c r="AL597" s="3"/>
      <c r="AM597" s="9">
        <f>IF(OR(#REF!="",#REF!=0),"",IF(#REF!&lt;12000,"&lt;12k",IF(AND(#REF!&gt;=12000,#REF!&lt;24000),"12k to 24k",IF(AND(#REF!&gt;=24000,#REF!&lt;=36000),"24k to 36k",IF(#REF!&gt;36000,"&gt;36k","")))))</f>
      </c>
    </row>
    <row x14ac:dyDescent="0.25" r="598" customHeight="1" ht="18.75">
      <c r="A598" s="1">
        <v>1684595</v>
      </c>
      <c r="B598" s="2">
        <v>11349252</v>
      </c>
      <c r="C598" s="3" t="s">
        <v>0</v>
      </c>
      <c r="D598" s="3" t="s">
        <v>187</v>
      </c>
      <c r="E598" s="2">
        <v>2018</v>
      </c>
      <c r="F598" s="4">
        <v>43995</v>
      </c>
      <c r="G598" s="3" t="s">
        <v>108</v>
      </c>
      <c r="H598" s="4">
        <v>44057</v>
      </c>
      <c r="I598" s="4">
        <f>_xlfn.XLOOKUP(#REF!,[1]!Backup_F8_Previous_Wave[ODINO],[1]!Backup_F8_Previous_Wave[Production Date],"")</f>
      </c>
      <c r="J598" s="10">
        <f>_xlfn.XLOOKUP(#REF!,[1]!Backup_F8_Previous_Wave[ODINO],[1]!Backup_F8_Previous_Wave[Wave Date],"")</f>
      </c>
      <c r="K598" s="6">
        <f>_xlfn.XLOOKUP(#REF!,[1]!Backup_F8_Previous_Wave[ODINO],[1]!Backup_F8_Previous_Wave[Full VIN],"")</f>
      </c>
      <c r="L598" s="3" t="s">
        <v>2049</v>
      </c>
      <c r="M598" s="3" t="s">
        <v>4</v>
      </c>
      <c r="N598" s="3" t="s">
        <v>2050</v>
      </c>
      <c r="O598" s="3" t="s">
        <v>124</v>
      </c>
      <c r="P598" s="6">
        <f>_xlfn.XLOOKUP(#REF!,[1]!Table2[BINNING],[1]!Table2[VFG],"")</f>
      </c>
      <c r="Q598" s="6">
        <f>IF(ISNUMBER(FIND("|",#REF!,1)),LEFT(#REF!,FIND("|",#REF!,1)-2),#REF!)</f>
      </c>
      <c r="R598" s="6">
        <f>IF(ISNUMBER(FIND("|",#REF!,1)),RIGHT(#REF!,LEN(#REF!)-FIND("|",#REF!,1)-1),"")</f>
      </c>
      <c r="S598" s="3" t="s">
        <v>7</v>
      </c>
      <c r="T598" s="3" t="s">
        <v>7</v>
      </c>
      <c r="U598" s="2">
        <v>0</v>
      </c>
      <c r="V598" s="2">
        <v>0</v>
      </c>
      <c r="W598" s="2">
        <v>40000</v>
      </c>
      <c r="X598" s="3" t="s">
        <v>63</v>
      </c>
      <c r="Y598" s="2">
        <v>5</v>
      </c>
      <c r="Z598" s="3"/>
      <c r="AA598" s="3"/>
      <c r="AB598" s="7" t="s">
        <v>2051</v>
      </c>
      <c r="AC598" s="3" t="s">
        <v>191</v>
      </c>
      <c r="AD598" s="3" t="s">
        <v>192</v>
      </c>
      <c r="AE598" s="3" t="s">
        <v>193</v>
      </c>
      <c r="AF598" s="3" t="s">
        <v>141</v>
      </c>
      <c r="AG598" s="4"/>
      <c r="AH598" s="3"/>
      <c r="AI598" s="4"/>
      <c r="AJ5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8" s="8">
        <f>IF(#REF!=MAX(#REF!),"New","Old")</f>
      </c>
      <c r="AL598" s="3"/>
      <c r="AM598" s="9">
        <f>IF(OR(#REF!="",#REF!=0),"",IF(#REF!&lt;12000,"&lt;12k",IF(AND(#REF!&gt;=12000,#REF!&lt;24000),"12k to 24k",IF(AND(#REF!&gt;=24000,#REF!&lt;=36000),"24k to 36k",IF(#REF!&gt;36000,"&gt;36k","")))))</f>
      </c>
    </row>
    <row x14ac:dyDescent="0.25" r="599" customHeight="1" ht="18.75">
      <c r="A599" s="1">
        <v>1684623</v>
      </c>
      <c r="B599" s="2">
        <v>11349269</v>
      </c>
      <c r="C599" s="3" t="s">
        <v>0</v>
      </c>
      <c r="D599" s="3" t="s">
        <v>38</v>
      </c>
      <c r="E599" s="2">
        <v>2017</v>
      </c>
      <c r="F599" s="4">
        <v>44045</v>
      </c>
      <c r="G599" s="3" t="s">
        <v>39</v>
      </c>
      <c r="H599" s="4">
        <v>44057</v>
      </c>
      <c r="I599" s="4">
        <f>_xlfn.XLOOKUP(#REF!,[1]!Backup_F8_Previous_Wave[ODINO],[1]!Backup_F8_Previous_Wave[Production Date],"")</f>
      </c>
      <c r="J599" s="10">
        <f>_xlfn.XLOOKUP(#REF!,[1]!Backup_F8_Previous_Wave[ODINO],[1]!Backup_F8_Previous_Wave[Wave Date],"")</f>
      </c>
      <c r="K599" s="6">
        <f>_xlfn.XLOOKUP(#REF!,[1]!Backup_F8_Previous_Wave[ODINO],[1]!Backup_F8_Previous_Wave[Full VIN],"")</f>
      </c>
      <c r="L599" s="3" t="s">
        <v>2052</v>
      </c>
      <c r="M599" s="3" t="s">
        <v>4</v>
      </c>
      <c r="N599" s="3" t="s">
        <v>2053</v>
      </c>
      <c r="O599" s="3" t="s">
        <v>105</v>
      </c>
      <c r="P599" s="6">
        <f>_xlfn.XLOOKUP(#REF!,[1]!Table2[BINNING],[1]!Table2[VFG],"")</f>
      </c>
      <c r="Q599" s="6">
        <f>IF(ISNUMBER(FIND("|",#REF!,1)),LEFT(#REF!,FIND("|",#REF!,1)-2),#REF!)</f>
      </c>
      <c r="R599" s="6">
        <f>IF(ISNUMBER(FIND("|",#REF!,1)),RIGHT(#REF!,LEN(#REF!)-FIND("|",#REF!,1)-1),"")</f>
      </c>
      <c r="S599" s="3" t="s">
        <v>7</v>
      </c>
      <c r="T599" s="3" t="s">
        <v>7</v>
      </c>
      <c r="U599" s="2">
        <v>0</v>
      </c>
      <c r="V599" s="2">
        <v>0</v>
      </c>
      <c r="W599" s="2">
        <v>42360</v>
      </c>
      <c r="X599" s="3" t="s">
        <v>72</v>
      </c>
      <c r="Y599" s="2">
        <v>0</v>
      </c>
      <c r="Z599" s="3"/>
      <c r="AA599" s="3"/>
      <c r="AB599" s="7" t="s">
        <v>2054</v>
      </c>
      <c r="AC599" s="3" t="s">
        <v>826</v>
      </c>
      <c r="AD599" s="3" t="s">
        <v>147</v>
      </c>
      <c r="AE599" s="3" t="s">
        <v>148</v>
      </c>
      <c r="AF599" s="3" t="s">
        <v>45</v>
      </c>
      <c r="AG599" s="4"/>
      <c r="AH599" s="3"/>
      <c r="AI599" s="4"/>
      <c r="AJ5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599" s="8">
        <f>IF(#REF!=MAX(#REF!),"New","Old")</f>
      </c>
      <c r="AL599" s="3"/>
      <c r="AM599" s="9">
        <f>IF(OR(#REF!="",#REF!=0),"",IF(#REF!&lt;12000,"&lt;12k",IF(AND(#REF!&gt;=12000,#REF!&lt;24000),"12k to 24k",IF(AND(#REF!&gt;=24000,#REF!&lt;=36000),"24k to 36k",IF(#REF!&gt;36000,"&gt;36k","")))))</f>
      </c>
    </row>
    <row x14ac:dyDescent="0.25" r="600" customHeight="1" ht="18.75">
      <c r="A600" s="1">
        <v>1684837</v>
      </c>
      <c r="B600" s="2">
        <v>11349576</v>
      </c>
      <c r="C600" s="3" t="s">
        <v>0</v>
      </c>
      <c r="D600" s="3" t="s">
        <v>187</v>
      </c>
      <c r="E600" s="2">
        <v>2020</v>
      </c>
      <c r="F600" s="4">
        <v>43981</v>
      </c>
      <c r="G600" s="3" t="s">
        <v>108</v>
      </c>
      <c r="H600" s="4">
        <v>44058</v>
      </c>
      <c r="I600" s="4">
        <f>_xlfn.XLOOKUP(#REF!,[1]!Backup_F8_Previous_Wave[ODINO],[1]!Backup_F8_Previous_Wave[Production Date],"")</f>
      </c>
      <c r="J600" s="10">
        <f>_xlfn.XLOOKUP(#REF!,[1]!Backup_F8_Previous_Wave[ODINO],[1]!Backup_F8_Previous_Wave[Wave Date],"")</f>
      </c>
      <c r="K600" s="6">
        <f>_xlfn.XLOOKUP(#REF!,[1]!Backup_F8_Previous_Wave[ODINO],[1]!Backup_F8_Previous_Wave[Full VIN],"")</f>
      </c>
      <c r="L600" s="3" t="s">
        <v>2055</v>
      </c>
      <c r="M600" s="3" t="s">
        <v>4</v>
      </c>
      <c r="N600" s="3" t="s">
        <v>2056</v>
      </c>
      <c r="O600" s="3" t="s">
        <v>124</v>
      </c>
      <c r="P600" s="6">
        <f>_xlfn.XLOOKUP(#REF!,[1]!Table2[BINNING],[1]!Table2[VFG],"")</f>
      </c>
      <c r="Q600" s="6">
        <f>IF(ISNUMBER(FIND("|",#REF!,1)),LEFT(#REF!,FIND("|",#REF!,1)-2),#REF!)</f>
      </c>
      <c r="R600" s="6">
        <f>IF(ISNUMBER(FIND("|",#REF!,1)),RIGHT(#REF!,LEN(#REF!)-FIND("|",#REF!,1)-1),"")</f>
      </c>
      <c r="S600" s="3" t="s">
        <v>7</v>
      </c>
      <c r="T600" s="3" t="s">
        <v>7</v>
      </c>
      <c r="U600" s="2">
        <v>0</v>
      </c>
      <c r="V600" s="2">
        <v>0</v>
      </c>
      <c r="W600" s="2">
        <v>500</v>
      </c>
      <c r="X600" s="3" t="s">
        <v>63</v>
      </c>
      <c r="Y600" s="2">
        <v>20</v>
      </c>
      <c r="Z600" s="3"/>
      <c r="AA600" s="3"/>
      <c r="AB600" s="7" t="s">
        <v>2057</v>
      </c>
      <c r="AC600" s="3" t="s">
        <v>191</v>
      </c>
      <c r="AD600" s="3" t="s">
        <v>192</v>
      </c>
      <c r="AE600" s="3" t="s">
        <v>193</v>
      </c>
      <c r="AF600" s="3" t="s">
        <v>141</v>
      </c>
      <c r="AG600" s="4"/>
      <c r="AH600" s="3"/>
      <c r="AI600" s="4"/>
      <c r="AJ6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0" s="8">
        <f>IF(#REF!=MAX(#REF!),"New","Old")</f>
      </c>
      <c r="AL600" s="3"/>
      <c r="AM600" s="9">
        <f>IF(OR(#REF!="",#REF!=0),"",IF(#REF!&lt;12000,"&lt;12k",IF(AND(#REF!&gt;=12000,#REF!&lt;24000),"12k to 24k",IF(AND(#REF!&gt;=24000,#REF!&lt;=36000),"24k to 36k",IF(#REF!&gt;36000,"&gt;36k","")))))</f>
      </c>
    </row>
    <row x14ac:dyDescent="0.25" r="601" customHeight="1" ht="18.75">
      <c r="A601" s="1">
        <v>1684840</v>
      </c>
      <c r="B601" s="2">
        <v>11349577</v>
      </c>
      <c r="C601" s="3" t="s">
        <v>0</v>
      </c>
      <c r="D601" s="3" t="s">
        <v>187</v>
      </c>
      <c r="E601" s="2">
        <v>2020</v>
      </c>
      <c r="F601" s="4">
        <v>44015</v>
      </c>
      <c r="G601" s="3" t="s">
        <v>39</v>
      </c>
      <c r="H601" s="4">
        <v>44058</v>
      </c>
      <c r="I601" s="4">
        <f>_xlfn.XLOOKUP(#REF!,[1]!Backup_F8_Previous_Wave[ODINO],[1]!Backup_F8_Previous_Wave[Production Date],"")</f>
      </c>
      <c r="J601" s="10">
        <f>_xlfn.XLOOKUP(#REF!,[1]!Backup_F8_Previous_Wave[ODINO],[1]!Backup_F8_Previous_Wave[Wave Date],"")</f>
      </c>
      <c r="K601" s="6">
        <f>_xlfn.XLOOKUP(#REF!,[1]!Backup_F8_Previous_Wave[ODINO],[1]!Backup_F8_Previous_Wave[Full VIN],"")</f>
      </c>
      <c r="L601" s="3" t="s">
        <v>2055</v>
      </c>
      <c r="M601" s="3" t="s">
        <v>4</v>
      </c>
      <c r="N601" s="3" t="s">
        <v>2058</v>
      </c>
      <c r="O601" s="3" t="s">
        <v>124</v>
      </c>
      <c r="P601" s="6">
        <f>_xlfn.XLOOKUP(#REF!,[1]!Table2[BINNING],[1]!Table2[VFG],"")</f>
      </c>
      <c r="Q601" s="6">
        <f>IF(ISNUMBER(FIND("|",#REF!,1)),LEFT(#REF!,FIND("|",#REF!,1)-2),#REF!)</f>
      </c>
      <c r="R601" s="6">
        <f>IF(ISNUMBER(FIND("|",#REF!,1)),RIGHT(#REF!,LEN(#REF!)-FIND("|",#REF!,1)-1),"")</f>
      </c>
      <c r="S601" s="3" t="s">
        <v>7</v>
      </c>
      <c r="T601" s="3" t="s">
        <v>7</v>
      </c>
      <c r="U601" s="2">
        <v>0</v>
      </c>
      <c r="V601" s="2">
        <v>0</v>
      </c>
      <c r="W601" s="2">
        <v>1000</v>
      </c>
      <c r="X601" s="3" t="s">
        <v>63</v>
      </c>
      <c r="Y601" s="2">
        <v>20</v>
      </c>
      <c r="Z601" s="3"/>
      <c r="AA601" s="3"/>
      <c r="AB601" s="7" t="s">
        <v>2059</v>
      </c>
      <c r="AC601" s="3" t="s">
        <v>191</v>
      </c>
      <c r="AD601" s="3" t="s">
        <v>192</v>
      </c>
      <c r="AE601" s="3" t="s">
        <v>193</v>
      </c>
      <c r="AF601" s="3" t="s">
        <v>141</v>
      </c>
      <c r="AG601" s="4"/>
      <c r="AH601" s="3"/>
      <c r="AI601" s="4"/>
      <c r="AJ6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1" s="8">
        <f>IF(#REF!=MAX(#REF!),"New","Old")</f>
      </c>
      <c r="AL601" s="3"/>
      <c r="AM601" s="9">
        <f>IF(OR(#REF!="",#REF!=0),"",IF(#REF!&lt;12000,"&lt;12k",IF(AND(#REF!&gt;=12000,#REF!&lt;24000),"12k to 24k",IF(AND(#REF!&gt;=24000,#REF!&lt;=36000),"24k to 36k",IF(#REF!&gt;36000,"&gt;36k","")))))</f>
      </c>
    </row>
    <row x14ac:dyDescent="0.25" r="602" customHeight="1" ht="18.75">
      <c r="A602" s="1">
        <v>1684843</v>
      </c>
      <c r="B602" s="2">
        <v>11349578</v>
      </c>
      <c r="C602" s="3" t="s">
        <v>0</v>
      </c>
      <c r="D602" s="3" t="s">
        <v>187</v>
      </c>
      <c r="E602" s="2">
        <v>2020</v>
      </c>
      <c r="F602" s="4">
        <v>44058</v>
      </c>
      <c r="G602" s="3" t="s">
        <v>39</v>
      </c>
      <c r="H602" s="4">
        <v>44058</v>
      </c>
      <c r="I602" s="4">
        <f>_xlfn.XLOOKUP(#REF!,[1]!Backup_F8_Previous_Wave[ODINO],[1]!Backup_F8_Previous_Wave[Production Date],"")</f>
      </c>
      <c r="J602" s="10">
        <f>_xlfn.XLOOKUP(#REF!,[1]!Backup_F8_Previous_Wave[ODINO],[1]!Backup_F8_Previous_Wave[Wave Date],"")</f>
      </c>
      <c r="K602" s="6">
        <f>_xlfn.XLOOKUP(#REF!,[1]!Backup_F8_Previous_Wave[ODINO],[1]!Backup_F8_Previous_Wave[Full VIN],"")</f>
      </c>
      <c r="L602" s="3" t="s">
        <v>2055</v>
      </c>
      <c r="M602" s="3" t="s">
        <v>4</v>
      </c>
      <c r="N602" s="3" t="s">
        <v>2060</v>
      </c>
      <c r="O602" s="3" t="s">
        <v>124</v>
      </c>
      <c r="P602" s="6">
        <f>_xlfn.XLOOKUP(#REF!,[1]!Table2[BINNING],[1]!Table2[VFG],"")</f>
      </c>
      <c r="Q602" s="6">
        <f>IF(ISNUMBER(FIND("|",#REF!,1)),LEFT(#REF!,FIND("|",#REF!,1)-2),#REF!)</f>
      </c>
      <c r="R602" s="6">
        <f>IF(ISNUMBER(FIND("|",#REF!,1)),RIGHT(#REF!,LEN(#REF!)-FIND("|",#REF!,1)-1),"")</f>
      </c>
      <c r="S602" s="3" t="s">
        <v>7</v>
      </c>
      <c r="T602" s="3" t="s">
        <v>7</v>
      </c>
      <c r="U602" s="2">
        <v>0</v>
      </c>
      <c r="V602" s="2">
        <v>0</v>
      </c>
      <c r="W602" s="2">
        <v>3000</v>
      </c>
      <c r="X602" s="3" t="s">
        <v>63</v>
      </c>
      <c r="Y602" s="2">
        <v>20</v>
      </c>
      <c r="Z602" s="3"/>
      <c r="AA602" s="3"/>
      <c r="AB602" s="7" t="s">
        <v>2061</v>
      </c>
      <c r="AC602" s="3" t="s">
        <v>191</v>
      </c>
      <c r="AD602" s="3" t="s">
        <v>192</v>
      </c>
      <c r="AE602" s="3" t="s">
        <v>193</v>
      </c>
      <c r="AF602" s="3" t="s">
        <v>141</v>
      </c>
      <c r="AG602" s="4"/>
      <c r="AH602" s="3"/>
      <c r="AI602" s="4"/>
      <c r="AJ6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2" s="8">
        <f>IF(#REF!=MAX(#REF!),"New","Old")</f>
      </c>
      <c r="AL602" s="3"/>
      <c r="AM602" s="9">
        <f>IF(OR(#REF!="",#REF!=0),"",IF(#REF!&lt;12000,"&lt;12k",IF(AND(#REF!&gt;=12000,#REF!&lt;24000),"12k to 24k",IF(AND(#REF!&gt;=24000,#REF!&lt;=36000),"24k to 36k",IF(#REF!&gt;36000,"&gt;36k","")))))</f>
      </c>
    </row>
    <row x14ac:dyDescent="0.25" r="603" customHeight="1" ht="18.75">
      <c r="A603" s="1">
        <v>1685659</v>
      </c>
      <c r="B603" s="2">
        <v>11350139</v>
      </c>
      <c r="C603" s="3" t="s">
        <v>0</v>
      </c>
      <c r="D603" s="3" t="s">
        <v>181</v>
      </c>
      <c r="E603" s="2">
        <v>2013</v>
      </c>
      <c r="F603" s="4">
        <v>44061</v>
      </c>
      <c r="G603" s="3" t="s">
        <v>39</v>
      </c>
      <c r="H603" s="4">
        <v>44061</v>
      </c>
      <c r="I603" s="4">
        <f>_xlfn.XLOOKUP(#REF!,[1]!Backup_F8_Previous_Wave[ODINO],[1]!Backup_F8_Previous_Wave[Production Date],"")</f>
      </c>
      <c r="J603" s="10">
        <f>_xlfn.XLOOKUP(#REF!,[1]!Backup_F8_Previous_Wave[ODINO],[1]!Backup_F8_Previous_Wave[Wave Date],"")</f>
      </c>
      <c r="K603" s="6">
        <f>_xlfn.XLOOKUP(#REF!,[1]!Backup_F8_Previous_Wave[ODINO],[1]!Backup_F8_Previous_Wave[Full VIN],"")</f>
      </c>
      <c r="L603" s="3" t="s">
        <v>2062</v>
      </c>
      <c r="M603" s="3" t="s">
        <v>4</v>
      </c>
      <c r="N603" s="3" t="s">
        <v>2063</v>
      </c>
      <c r="O603" s="3" t="s">
        <v>31</v>
      </c>
      <c r="P603" s="6">
        <f>_xlfn.XLOOKUP(#REF!,[1]!Table2[BINNING],[1]!Table2[VFG],"")</f>
      </c>
      <c r="Q603" s="6">
        <f>IF(ISNUMBER(FIND("|",#REF!,1)),LEFT(#REF!,FIND("|",#REF!,1)-2),#REF!)</f>
      </c>
      <c r="R603" s="6">
        <f>IF(ISNUMBER(FIND("|",#REF!,1)),RIGHT(#REF!,LEN(#REF!)-FIND("|",#REF!,1)-1),"")</f>
      </c>
      <c r="S603" s="3" t="s">
        <v>7</v>
      </c>
      <c r="T603" s="3" t="s">
        <v>7</v>
      </c>
      <c r="U603" s="2">
        <v>0</v>
      </c>
      <c r="V603" s="2">
        <v>0</v>
      </c>
      <c r="W603" s="2">
        <v>185000</v>
      </c>
      <c r="X603" s="3" t="s">
        <v>467</v>
      </c>
      <c r="Y603" s="2">
        <v>35</v>
      </c>
      <c r="Z603" s="3"/>
      <c r="AA603" s="3"/>
      <c r="AB603" s="7" t="s">
        <v>2064</v>
      </c>
      <c r="AC603" s="3" t="s">
        <v>297</v>
      </c>
      <c r="AD603" s="3" t="s">
        <v>298</v>
      </c>
      <c r="AE603" s="3" t="s">
        <v>299</v>
      </c>
      <c r="AF603" s="3" t="s">
        <v>198</v>
      </c>
      <c r="AG603" s="4"/>
      <c r="AH603" s="3"/>
      <c r="AI603" s="4"/>
      <c r="AJ6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3" s="8">
        <f>IF(#REF!=MAX(#REF!),"New","Old")</f>
      </c>
      <c r="AL603" s="3"/>
      <c r="AM603" s="9">
        <f>IF(OR(#REF!="",#REF!=0),"",IF(#REF!&lt;12000,"&lt;12k",IF(AND(#REF!&gt;=12000,#REF!&lt;24000),"12k to 24k",IF(AND(#REF!&gt;=24000,#REF!&lt;=36000),"24k to 36k",IF(#REF!&gt;36000,"&gt;36k","")))))</f>
      </c>
    </row>
    <row x14ac:dyDescent="0.25" r="604" customHeight="1" ht="18.75">
      <c r="A604" s="1">
        <v>1685844</v>
      </c>
      <c r="B604" s="2">
        <v>11350264</v>
      </c>
      <c r="C604" s="3" t="s">
        <v>0</v>
      </c>
      <c r="D604" s="3" t="s">
        <v>181</v>
      </c>
      <c r="E604" s="2">
        <v>2014</v>
      </c>
      <c r="F604" s="4">
        <v>43832</v>
      </c>
      <c r="G604" s="3" t="s">
        <v>2</v>
      </c>
      <c r="H604" s="4">
        <v>44062</v>
      </c>
      <c r="I604" s="4">
        <f>_xlfn.XLOOKUP(#REF!,[1]!Backup_F8_Previous_Wave[ODINO],[1]!Backup_F8_Previous_Wave[Production Date],"")</f>
      </c>
      <c r="J604" s="10">
        <f>_xlfn.XLOOKUP(#REF!,[1]!Backup_F8_Previous_Wave[ODINO],[1]!Backup_F8_Previous_Wave[Wave Date],"")</f>
      </c>
      <c r="K604" s="6">
        <f>_xlfn.XLOOKUP(#REF!,[1]!Backup_F8_Previous_Wave[ODINO],[1]!Backup_F8_Previous_Wave[Full VIN],"")</f>
      </c>
      <c r="L604" s="3" t="s">
        <v>2065</v>
      </c>
      <c r="M604" s="3" t="s">
        <v>4</v>
      </c>
      <c r="N604" s="3" t="s">
        <v>2066</v>
      </c>
      <c r="O604" s="3" t="s">
        <v>746</v>
      </c>
      <c r="P604" s="6">
        <f>_xlfn.XLOOKUP(#REF!,[1]!Table2[BINNING],[1]!Table2[VFG],"")</f>
      </c>
      <c r="Q604" s="6">
        <f>IF(ISNUMBER(FIND("|",#REF!,1)),LEFT(#REF!,FIND("|",#REF!,1)-2),#REF!)</f>
      </c>
      <c r="R604" s="6">
        <f>IF(ISNUMBER(FIND("|",#REF!,1)),RIGHT(#REF!,LEN(#REF!)-FIND("|",#REF!,1)-1),"")</f>
      </c>
      <c r="S604" s="3" t="s">
        <v>7</v>
      </c>
      <c r="T604" s="3" t="s">
        <v>7</v>
      </c>
      <c r="U604" s="2">
        <v>0</v>
      </c>
      <c r="V604" s="2">
        <v>0</v>
      </c>
      <c r="W604" s="2">
        <v>70000</v>
      </c>
      <c r="X604" s="3" t="s">
        <v>518</v>
      </c>
      <c r="Y604" s="2">
        <v>0</v>
      </c>
      <c r="Z604" s="3"/>
      <c r="AA604" s="3"/>
      <c r="AB604" s="7" t="s">
        <v>2067</v>
      </c>
      <c r="AC604" s="3" t="s">
        <v>297</v>
      </c>
      <c r="AD604" s="3" t="s">
        <v>298</v>
      </c>
      <c r="AE604" s="3" t="s">
        <v>299</v>
      </c>
      <c r="AF604" s="3" t="s">
        <v>198</v>
      </c>
      <c r="AG604" s="4"/>
      <c r="AH604" s="3"/>
      <c r="AI604" s="4"/>
      <c r="AJ6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4" s="8">
        <f>IF(#REF!=MAX(#REF!),"New","Old")</f>
      </c>
      <c r="AL604" s="3"/>
      <c r="AM604" s="9">
        <f>IF(OR(#REF!="",#REF!=0),"",IF(#REF!&lt;12000,"&lt;12k",IF(AND(#REF!&gt;=12000,#REF!&lt;24000),"12k to 24k",IF(AND(#REF!&gt;=24000,#REF!&lt;=36000),"24k to 36k",IF(#REF!&gt;36000,"&gt;36k","")))))</f>
      </c>
    </row>
    <row x14ac:dyDescent="0.25" r="605" customHeight="1" ht="18.75">
      <c r="A605" s="1">
        <v>1685878</v>
      </c>
      <c r="B605" s="2">
        <v>11350278</v>
      </c>
      <c r="C605" s="3" t="s">
        <v>0</v>
      </c>
      <c r="D605" s="3" t="s">
        <v>96</v>
      </c>
      <c r="E605" s="2">
        <v>2011</v>
      </c>
      <c r="F605" s="4">
        <v>41402</v>
      </c>
      <c r="G605" s="3" t="s">
        <v>108</v>
      </c>
      <c r="H605" s="4">
        <v>44062</v>
      </c>
      <c r="I605" s="4"/>
      <c r="J605" s="10">
        <f>_xlfn.XLOOKUP(#REF!,[1]!Backup_F8_Previous_Wave[ODINO],[1]!Backup_F8_Previous_Wave[Wave Date],"")</f>
      </c>
      <c r="K605" s="6">
        <f>_xlfn.XLOOKUP(#REF!,[1]!Backup_F8_Previous_Wave[ODINO],[1]!Backup_F8_Previous_Wave[Full VIN],"")</f>
      </c>
      <c r="L605" s="3" t="s">
        <v>2068</v>
      </c>
      <c r="M605" s="3" t="s">
        <v>4</v>
      </c>
      <c r="N605" s="3" t="s">
        <v>2069</v>
      </c>
      <c r="O605" s="3" t="s">
        <v>62</v>
      </c>
      <c r="P605" s="6">
        <f>_xlfn.XLOOKUP(#REF!,[1]!Table2[BINNING],[1]!Table2[VFG],"")</f>
      </c>
      <c r="Q605" s="6">
        <f>IF(ISNUMBER(FIND("|",#REF!,1)),LEFT(#REF!,FIND("|",#REF!,1)-2),#REF!)</f>
      </c>
      <c r="R605" s="6">
        <f>IF(ISNUMBER(FIND("|",#REF!,1)),RIGHT(#REF!,LEN(#REF!)-FIND("|",#REF!,1)-1),"")</f>
      </c>
      <c r="S605" s="3" t="s">
        <v>7</v>
      </c>
      <c r="T605" s="3" t="s">
        <v>7</v>
      </c>
      <c r="U605" s="2">
        <v>0</v>
      </c>
      <c r="V605" s="2">
        <v>0</v>
      </c>
      <c r="W605" s="2">
        <v>15000</v>
      </c>
      <c r="X605" s="3" t="s">
        <v>380</v>
      </c>
      <c r="Y605" s="2"/>
      <c r="Z605" s="3"/>
      <c r="AA605" s="3"/>
      <c r="AB605" s="7" t="s">
        <v>2070</v>
      </c>
      <c r="AC605" s="3"/>
      <c r="AD605" s="3"/>
      <c r="AE605" s="3"/>
      <c r="AF605" s="3"/>
      <c r="AG605" s="4"/>
      <c r="AH605" s="3"/>
      <c r="AI605" s="4"/>
      <c r="AJ6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5" s="8">
        <f>IF(#REF!=MAX(#REF!),"New","Old")</f>
      </c>
      <c r="AL605" s="3"/>
      <c r="AM605" s="9">
        <f>IF(OR(#REF!="",#REF!=0),"",IF(#REF!&lt;12000,"&lt;12k",IF(AND(#REF!&gt;=12000,#REF!&lt;24000),"12k to 24k",IF(AND(#REF!&gt;=24000,#REF!&lt;=36000),"24k to 36k",IF(#REF!&gt;36000,"&gt;36k","")))))</f>
      </c>
    </row>
    <row x14ac:dyDescent="0.25" r="606" customHeight="1" ht="18.75">
      <c r="A606" s="1">
        <v>1685884</v>
      </c>
      <c r="B606" s="2">
        <v>11350288</v>
      </c>
      <c r="C606" s="3" t="s">
        <v>173</v>
      </c>
      <c r="D606" s="3" t="s">
        <v>510</v>
      </c>
      <c r="E606" s="2">
        <v>2013</v>
      </c>
      <c r="F606" s="4">
        <v>43682</v>
      </c>
      <c r="G606" s="3" t="s">
        <v>39</v>
      </c>
      <c r="H606" s="4">
        <v>44062</v>
      </c>
      <c r="I606" s="4">
        <f>_xlfn.XLOOKUP(#REF!,[1]!Backup_F8_Previous_Wave[ODINO],[1]!Backup_F8_Previous_Wave[Production Date],"")</f>
      </c>
      <c r="J606" s="10">
        <f>_xlfn.XLOOKUP(#REF!,[1]!Backup_F8_Previous_Wave[ODINO],[1]!Backup_F8_Previous_Wave[Wave Date],"")</f>
      </c>
      <c r="K606" s="6">
        <f>_xlfn.XLOOKUP(#REF!,[1]!Backup_F8_Previous_Wave[ODINO],[1]!Backup_F8_Previous_Wave[Full VIN],"")</f>
      </c>
      <c r="L606" s="3" t="s">
        <v>2071</v>
      </c>
      <c r="M606" s="3" t="s">
        <v>4</v>
      </c>
      <c r="N606" s="3" t="s">
        <v>2072</v>
      </c>
      <c r="O606" s="3" t="s">
        <v>144</v>
      </c>
      <c r="P606" s="6">
        <f>_xlfn.XLOOKUP(#REF!,[1]!Table2[BINNING],[1]!Table2[VFG],"")</f>
      </c>
      <c r="Q606" s="6">
        <f>IF(ISNUMBER(FIND("|",#REF!,1)),LEFT(#REF!,FIND("|",#REF!,1)-2),#REF!)</f>
      </c>
      <c r="R606" s="6">
        <f>IF(ISNUMBER(FIND("|",#REF!,1)),RIGHT(#REF!,LEN(#REF!)-FIND("|",#REF!,1)-1),"")</f>
      </c>
      <c r="S606" s="3" t="s">
        <v>7</v>
      </c>
      <c r="T606" s="3" t="s">
        <v>7</v>
      </c>
      <c r="U606" s="2">
        <v>0</v>
      </c>
      <c r="V606" s="2">
        <v>0</v>
      </c>
      <c r="W606" s="2">
        <v>120000</v>
      </c>
      <c r="X606" s="3" t="s">
        <v>72</v>
      </c>
      <c r="Y606" s="2"/>
      <c r="Z606" s="3"/>
      <c r="AA606" s="3"/>
      <c r="AB606" s="7" t="s">
        <v>2073</v>
      </c>
      <c r="AC606" s="3" t="s">
        <v>146</v>
      </c>
      <c r="AD606" s="3" t="s">
        <v>514</v>
      </c>
      <c r="AE606" s="3" t="s">
        <v>515</v>
      </c>
      <c r="AF606" s="3" t="s">
        <v>45</v>
      </c>
      <c r="AG606" s="4"/>
      <c r="AH606" s="3"/>
      <c r="AI606" s="4"/>
      <c r="AJ6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6" s="8">
        <f>IF(#REF!=MAX(#REF!),"New","Old")</f>
      </c>
      <c r="AL606" s="3"/>
      <c r="AM606" s="9">
        <f>IF(OR(#REF!="",#REF!=0),"",IF(#REF!&lt;12000,"&lt;12k",IF(AND(#REF!&gt;=12000,#REF!&lt;24000),"12k to 24k",IF(AND(#REF!&gt;=24000,#REF!&lt;=36000),"24k to 36k",IF(#REF!&gt;36000,"&gt;36k","")))))</f>
      </c>
    </row>
    <row x14ac:dyDescent="0.25" r="607" customHeight="1" ht="18.75">
      <c r="A607" s="1">
        <v>1685922</v>
      </c>
      <c r="B607" s="2">
        <v>11350320</v>
      </c>
      <c r="C607" s="3" t="s">
        <v>0</v>
      </c>
      <c r="D607" s="3" t="s">
        <v>560</v>
      </c>
      <c r="E607" s="2">
        <v>2018</v>
      </c>
      <c r="F607" s="4">
        <v>44046</v>
      </c>
      <c r="G607" s="3" t="s">
        <v>39</v>
      </c>
      <c r="H607" s="4">
        <v>44062</v>
      </c>
      <c r="I607" s="4">
        <f>_xlfn.XLOOKUP(#REF!,[1]!Backup_F8_Previous_Wave[ODINO],[1]!Backup_F8_Previous_Wave[Production Date],"")</f>
      </c>
      <c r="J607" s="10">
        <f>_xlfn.XLOOKUP(#REF!,[1]!Backup_F8_Previous_Wave[ODINO],[1]!Backup_F8_Previous_Wave[Wave Date],"")</f>
      </c>
      <c r="K607" s="6">
        <f>_xlfn.XLOOKUP(#REF!,[1]!Backup_F8_Previous_Wave[ODINO],[1]!Backup_F8_Previous_Wave[Full VIN],"")</f>
      </c>
      <c r="L607" s="3" t="s">
        <v>2074</v>
      </c>
      <c r="M607" s="3" t="s">
        <v>4</v>
      </c>
      <c r="N607" s="3" t="s">
        <v>2075</v>
      </c>
      <c r="O607" s="3" t="s">
        <v>99</v>
      </c>
      <c r="P607" s="6">
        <f>_xlfn.XLOOKUP(#REF!,[1]!Table2[BINNING],[1]!Table2[VFG],"")</f>
      </c>
      <c r="Q607" s="6">
        <f>IF(ISNUMBER(FIND("|",#REF!,1)),LEFT(#REF!,FIND("|",#REF!,1)-2),#REF!)</f>
      </c>
      <c r="R607" s="6">
        <f>IF(ISNUMBER(FIND("|",#REF!,1)),RIGHT(#REF!,LEN(#REF!)-FIND("|",#REF!,1)-1),"")</f>
      </c>
      <c r="S607" s="3" t="s">
        <v>7</v>
      </c>
      <c r="T607" s="3" t="s">
        <v>7</v>
      </c>
      <c r="U607" s="2">
        <v>0</v>
      </c>
      <c r="V607" s="2">
        <v>0</v>
      </c>
      <c r="W607" s="2">
        <v>35000</v>
      </c>
      <c r="X607" s="3" t="s">
        <v>72</v>
      </c>
      <c r="Y607" s="2">
        <v>0</v>
      </c>
      <c r="Z607" s="3"/>
      <c r="AA607" s="3"/>
      <c r="AB607" s="7" t="s">
        <v>2076</v>
      </c>
      <c r="AC607" s="3" t="s">
        <v>2077</v>
      </c>
      <c r="AD607" s="3" t="s">
        <v>2078</v>
      </c>
      <c r="AE607" s="3" t="s">
        <v>2079</v>
      </c>
      <c r="AF607" s="3" t="s">
        <v>198</v>
      </c>
      <c r="AG607" s="4"/>
      <c r="AH607" s="3"/>
      <c r="AI607" s="4"/>
      <c r="AJ6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7" s="8">
        <f>IF(#REF!=MAX(#REF!),"New","Old")</f>
      </c>
      <c r="AL607" s="3"/>
      <c r="AM607" s="9">
        <f>IF(OR(#REF!="",#REF!=0),"",IF(#REF!&lt;12000,"&lt;12k",IF(AND(#REF!&gt;=12000,#REF!&lt;24000),"12k to 24k",IF(AND(#REF!&gt;=24000,#REF!&lt;=36000),"24k to 36k",IF(#REF!&gt;36000,"&gt;36k","")))))</f>
      </c>
    </row>
    <row x14ac:dyDescent="0.25" r="608" customHeight="1" ht="18.75">
      <c r="A608" s="1">
        <v>1685938</v>
      </c>
      <c r="B608" s="2">
        <v>11350327</v>
      </c>
      <c r="C608" s="3" t="s">
        <v>0</v>
      </c>
      <c r="D608" s="3" t="s">
        <v>181</v>
      </c>
      <c r="E608" s="2">
        <v>2015</v>
      </c>
      <c r="F608" s="4">
        <v>44013</v>
      </c>
      <c r="G608" s="3" t="s">
        <v>39</v>
      </c>
      <c r="H608" s="4">
        <v>44062</v>
      </c>
      <c r="I608" s="4"/>
      <c r="J608" s="10">
        <f>_xlfn.XLOOKUP(#REF!,[1]!Backup_F8_Previous_Wave[ODINO],[1]!Backup_F8_Previous_Wave[Wave Date],"")</f>
      </c>
      <c r="K608" s="3"/>
      <c r="L608" s="3" t="s">
        <v>2080</v>
      </c>
      <c r="M608" s="3" t="s">
        <v>4</v>
      </c>
      <c r="N608" s="3" t="s">
        <v>2081</v>
      </c>
      <c r="O608" s="3" t="s">
        <v>746</v>
      </c>
      <c r="P608" s="6">
        <f>_xlfn.XLOOKUP(#REF!,[1]!Table2[BINNING],[1]!Table2[VFG],"")</f>
      </c>
      <c r="Q608" s="6">
        <f>IF(ISNUMBER(FIND("|",#REF!,1)),LEFT(#REF!,FIND("|",#REF!,1)-2),#REF!)</f>
      </c>
      <c r="R608" s="6">
        <f>IF(ISNUMBER(FIND("|",#REF!,1)),RIGHT(#REF!,LEN(#REF!)-FIND("|",#REF!,1)-1),"")</f>
      </c>
      <c r="S608" s="3" t="s">
        <v>7</v>
      </c>
      <c r="T608" s="3" t="s">
        <v>7</v>
      </c>
      <c r="U608" s="2">
        <v>0</v>
      </c>
      <c r="V608" s="2">
        <v>0</v>
      </c>
      <c r="W608" s="2"/>
      <c r="X608" s="3" t="s">
        <v>202</v>
      </c>
      <c r="Y608" s="2"/>
      <c r="Z608" s="3"/>
      <c r="AA608" s="3"/>
      <c r="AB608" s="7" t="s">
        <v>2082</v>
      </c>
      <c r="AC608" s="3" t="s">
        <v>44</v>
      </c>
      <c r="AD608" s="3" t="s">
        <v>44</v>
      </c>
      <c r="AE608" s="3" t="s">
        <v>44</v>
      </c>
      <c r="AF608" s="3" t="s">
        <v>198</v>
      </c>
      <c r="AG608" s="4"/>
      <c r="AH608" s="3"/>
      <c r="AI608" s="4"/>
      <c r="AJ6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8" s="8">
        <f>IF(#REF!=MAX(#REF!),"New","Old")</f>
      </c>
      <c r="AL608" s="3"/>
      <c r="AM608" s="9">
        <f>IF(OR(#REF!="",#REF!=0),"",IF(#REF!&lt;12000,"&lt;12k",IF(AND(#REF!&gt;=12000,#REF!&lt;24000),"12k to 24k",IF(AND(#REF!&gt;=24000,#REF!&lt;=36000),"24k to 36k",IF(#REF!&gt;36000,"&gt;36k","")))))</f>
      </c>
    </row>
    <row x14ac:dyDescent="0.25" r="609" customHeight="1" ht="18.75">
      <c r="A609" s="1">
        <v>1686186</v>
      </c>
      <c r="B609" s="2">
        <v>11350509</v>
      </c>
      <c r="C609" s="3" t="s">
        <v>0</v>
      </c>
      <c r="D609" s="3" t="s">
        <v>38</v>
      </c>
      <c r="E609" s="2">
        <v>2017</v>
      </c>
      <c r="F609" s="4">
        <v>44063</v>
      </c>
      <c r="G609" s="3" t="s">
        <v>39</v>
      </c>
      <c r="H609" s="4">
        <v>44063</v>
      </c>
      <c r="I609" s="4">
        <f>_xlfn.XLOOKUP(#REF!,[1]!Backup_F8_Previous_Wave[ODINO],[1]!Backup_F8_Previous_Wave[Production Date],"")</f>
      </c>
      <c r="J609" s="10">
        <f>_xlfn.XLOOKUP(#REF!,[1]!Backup_F8_Previous_Wave[ODINO],[1]!Backup_F8_Previous_Wave[Wave Date],"")</f>
      </c>
      <c r="K609" s="6">
        <f>_xlfn.XLOOKUP(#REF!,[1]!Backup_F8_Previous_Wave[ODINO],[1]!Backup_F8_Previous_Wave[Full VIN],"")</f>
      </c>
      <c r="L609" s="3" t="s">
        <v>2083</v>
      </c>
      <c r="M609" s="3" t="s">
        <v>4</v>
      </c>
      <c r="N609" s="3" t="s">
        <v>2084</v>
      </c>
      <c r="O609" s="3" t="s">
        <v>824</v>
      </c>
      <c r="P609" s="6">
        <f>_xlfn.XLOOKUP(#REF!,[1]!Table2[BINNING],[1]!Table2[VFG],"")</f>
      </c>
      <c r="Q609" s="6">
        <f>IF(ISNUMBER(FIND("|",#REF!,1)),LEFT(#REF!,FIND("|",#REF!,1)-2),#REF!)</f>
      </c>
      <c r="R609" s="6">
        <f>IF(ISNUMBER(FIND("|",#REF!,1)),RIGHT(#REF!,LEN(#REF!)-FIND("|",#REF!,1)-1),"")</f>
      </c>
      <c r="S609" s="3" t="s">
        <v>7</v>
      </c>
      <c r="T609" s="3" t="s">
        <v>7</v>
      </c>
      <c r="U609" s="2">
        <v>0</v>
      </c>
      <c r="V609" s="2">
        <v>0</v>
      </c>
      <c r="W609" s="2">
        <v>49900</v>
      </c>
      <c r="X609" s="3" t="s">
        <v>18</v>
      </c>
      <c r="Y609" s="2"/>
      <c r="Z609" s="3"/>
      <c r="AA609" s="3"/>
      <c r="AB609" s="7" t="s">
        <v>2085</v>
      </c>
      <c r="AC609" s="3" t="s">
        <v>826</v>
      </c>
      <c r="AD609" s="3" t="s">
        <v>147</v>
      </c>
      <c r="AE609" s="3" t="s">
        <v>148</v>
      </c>
      <c r="AF609" s="3" t="s">
        <v>45</v>
      </c>
      <c r="AG609" s="4"/>
      <c r="AH609" s="3"/>
      <c r="AI609" s="4"/>
      <c r="AJ6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09" s="8">
        <f>IF(#REF!=MAX(#REF!),"New","Old")</f>
      </c>
      <c r="AL609" s="3"/>
      <c r="AM609" s="9">
        <f>IF(OR(#REF!="",#REF!=0),"",IF(#REF!&lt;12000,"&lt;12k",IF(AND(#REF!&gt;=12000,#REF!&lt;24000),"12k to 24k",IF(AND(#REF!&gt;=24000,#REF!&lt;=36000),"24k to 36k",IF(#REF!&gt;36000,"&gt;36k","")))))</f>
      </c>
    </row>
    <row x14ac:dyDescent="0.25" r="610" customHeight="1" ht="18.75">
      <c r="A610" s="1">
        <v>1686366</v>
      </c>
      <c r="B610" s="2">
        <v>11350673</v>
      </c>
      <c r="C610" s="3" t="s">
        <v>0</v>
      </c>
      <c r="D610" s="3" t="s">
        <v>187</v>
      </c>
      <c r="E610" s="2">
        <v>2017</v>
      </c>
      <c r="F610" s="4">
        <v>43678</v>
      </c>
      <c r="G610" s="3" t="s">
        <v>39</v>
      </c>
      <c r="H610" s="4">
        <v>44064</v>
      </c>
      <c r="I610" s="4"/>
      <c r="J610" s="10">
        <f>_xlfn.XLOOKUP(#REF!,[1]!Backup_F8_Previous_Wave[ODINO],[1]!Backup_F8_Previous_Wave[Wave Date],"")</f>
      </c>
      <c r="K610" s="3"/>
      <c r="L610" s="3" t="s">
        <v>2086</v>
      </c>
      <c r="M610" s="3" t="s">
        <v>4</v>
      </c>
      <c r="N610" s="3" t="s">
        <v>2087</v>
      </c>
      <c r="O610" s="3" t="s">
        <v>144</v>
      </c>
      <c r="P610" s="6">
        <f>_xlfn.XLOOKUP(#REF!,[1]!Table2[BINNING],[1]!Table2[VFG],"")</f>
      </c>
      <c r="Q610" s="6">
        <f>IF(ISNUMBER(FIND("|",#REF!,1)),LEFT(#REF!,FIND("|",#REF!,1)-2),#REF!)</f>
      </c>
      <c r="R610" s="6">
        <f>IF(ISNUMBER(FIND("|",#REF!,1)),RIGHT(#REF!,LEN(#REF!)-FIND("|",#REF!,1)-1),"")</f>
      </c>
      <c r="S610" s="3" t="s">
        <v>7</v>
      </c>
      <c r="T610" s="3" t="s">
        <v>7</v>
      </c>
      <c r="U610" s="2">
        <v>0</v>
      </c>
      <c r="V610" s="2">
        <v>0</v>
      </c>
      <c r="W610" s="2">
        <v>9000</v>
      </c>
      <c r="X610" s="3" t="s">
        <v>90</v>
      </c>
      <c r="Y610" s="2"/>
      <c r="Z610" s="3"/>
      <c r="AA610" s="3"/>
      <c r="AB610" s="7" t="s">
        <v>2088</v>
      </c>
      <c r="AC610" s="3" t="s">
        <v>44</v>
      </c>
      <c r="AD610" s="3" t="s">
        <v>44</v>
      </c>
      <c r="AE610" s="3" t="s">
        <v>44</v>
      </c>
      <c r="AF610" s="3" t="s">
        <v>141</v>
      </c>
      <c r="AG610" s="4"/>
      <c r="AH610" s="3"/>
      <c r="AI610" s="4"/>
      <c r="AJ6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0" s="8">
        <f>IF(#REF!=MAX(#REF!),"New","Old")</f>
      </c>
      <c r="AL610" s="3"/>
      <c r="AM610" s="9">
        <f>IF(OR(#REF!="",#REF!=0),"",IF(#REF!&lt;12000,"&lt;12k",IF(AND(#REF!&gt;=12000,#REF!&lt;24000),"12k to 24k",IF(AND(#REF!&gt;=24000,#REF!&lt;=36000),"24k to 36k",IF(#REF!&gt;36000,"&gt;36k","")))))</f>
      </c>
    </row>
    <row x14ac:dyDescent="0.25" r="611" customHeight="1" ht="18.75">
      <c r="A611" s="1">
        <v>1686396</v>
      </c>
      <c r="B611" s="2">
        <v>11350692</v>
      </c>
      <c r="C611" s="3" t="s">
        <v>0</v>
      </c>
      <c r="D611" s="3" t="s">
        <v>234</v>
      </c>
      <c r="E611" s="2">
        <v>2014</v>
      </c>
      <c r="F611" s="4">
        <v>44058</v>
      </c>
      <c r="G611" s="3" t="s">
        <v>39</v>
      </c>
      <c r="H611" s="4">
        <v>44064</v>
      </c>
      <c r="I611" s="4">
        <f>_xlfn.XLOOKUP(#REF!,[1]!Backup_F8_Previous_Wave[ODINO],[1]!Backup_F8_Previous_Wave[Production Date],"")</f>
      </c>
      <c r="J611" s="10">
        <f>_xlfn.XLOOKUP(#REF!,[1]!Backup_F8_Previous_Wave[ODINO],[1]!Backup_F8_Previous_Wave[Wave Date],"")</f>
      </c>
      <c r="K611" s="6">
        <f>_xlfn.XLOOKUP(#REF!,[1]!Backup_F8_Previous_Wave[ODINO],[1]!Backup_F8_Previous_Wave[Full VIN],"")</f>
      </c>
      <c r="L611" s="3" t="s">
        <v>2089</v>
      </c>
      <c r="M611" s="3" t="s">
        <v>4</v>
      </c>
      <c r="N611" s="3" t="s">
        <v>2090</v>
      </c>
      <c r="O611" s="3" t="s">
        <v>62</v>
      </c>
      <c r="P611" s="6">
        <f>_xlfn.XLOOKUP(#REF!,[1]!Table2[BINNING],[1]!Table2[VFG],"")</f>
      </c>
      <c r="Q611" s="6">
        <f>IF(ISNUMBER(FIND("|",#REF!,1)),LEFT(#REF!,FIND("|",#REF!,1)-2),#REF!)</f>
      </c>
      <c r="R611" s="6">
        <f>IF(ISNUMBER(FIND("|",#REF!,1)),RIGHT(#REF!,LEN(#REF!)-FIND("|",#REF!,1)-1),"")</f>
      </c>
      <c r="S611" s="3" t="s">
        <v>7</v>
      </c>
      <c r="T611" s="3" t="s">
        <v>7</v>
      </c>
      <c r="U611" s="2">
        <v>0</v>
      </c>
      <c r="V611" s="2">
        <v>0</v>
      </c>
      <c r="W611" s="2">
        <v>59700</v>
      </c>
      <c r="X611" s="3" t="s">
        <v>106</v>
      </c>
      <c r="Y611" s="2">
        <v>0</v>
      </c>
      <c r="Z611" s="3"/>
      <c r="AA611" s="3"/>
      <c r="AB611" s="7" t="s">
        <v>2091</v>
      </c>
      <c r="AC611" s="3" t="s">
        <v>240</v>
      </c>
      <c r="AD611" s="3" t="s">
        <v>241</v>
      </c>
      <c r="AE611" s="3" t="s">
        <v>242</v>
      </c>
      <c r="AF611" s="3" t="s">
        <v>243</v>
      </c>
      <c r="AG611" s="4"/>
      <c r="AH611" s="3"/>
      <c r="AI611" s="4"/>
      <c r="AJ6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1" s="8">
        <f>IF(#REF!=MAX(#REF!),"New","Old")</f>
      </c>
      <c r="AL611" s="3"/>
      <c r="AM611" s="9">
        <f>IF(OR(#REF!="",#REF!=0),"",IF(#REF!&lt;12000,"&lt;12k",IF(AND(#REF!&gt;=12000,#REF!&lt;24000),"12k to 24k",IF(AND(#REF!&gt;=24000,#REF!&lt;=36000),"24k to 36k",IF(#REF!&gt;36000,"&gt;36k","")))))</f>
      </c>
    </row>
    <row x14ac:dyDescent="0.25" r="612" customHeight="1" ht="18.75">
      <c r="A612" s="1">
        <v>1686424</v>
      </c>
      <c r="B612" s="2">
        <v>11350713</v>
      </c>
      <c r="C612" s="3" t="s">
        <v>0</v>
      </c>
      <c r="D612" s="3" t="s">
        <v>485</v>
      </c>
      <c r="E612" s="2">
        <v>2016</v>
      </c>
      <c r="F612" s="4">
        <v>44053</v>
      </c>
      <c r="G612" s="3" t="s">
        <v>39</v>
      </c>
      <c r="H612" s="4">
        <v>44064</v>
      </c>
      <c r="I612" s="4">
        <f>_xlfn.XLOOKUP(#REF!,[1]!Backup_F8_Previous_Wave[ODINO],[1]!Backup_F8_Previous_Wave[Production Date],"")</f>
      </c>
      <c r="J612" s="10">
        <f>_xlfn.XLOOKUP(#REF!,[1]!Backup_F8_Previous_Wave[ODINO],[1]!Backup_F8_Previous_Wave[Wave Date],"")</f>
      </c>
      <c r="K612" s="6">
        <f>_xlfn.XLOOKUP(#REF!,[1]!Backup_F8_Previous_Wave[ODINO],[1]!Backup_F8_Previous_Wave[Full VIN],"")</f>
      </c>
      <c r="L612" s="3" t="s">
        <v>2092</v>
      </c>
      <c r="M612" s="3" t="s">
        <v>4</v>
      </c>
      <c r="N612" s="3" t="s">
        <v>2093</v>
      </c>
      <c r="O612" s="3" t="s">
        <v>31</v>
      </c>
      <c r="P612" s="6">
        <f>_xlfn.XLOOKUP(#REF!,[1]!Table2[BINNING],[1]!Table2[VFG],"")</f>
      </c>
      <c r="Q612" s="6">
        <f>IF(ISNUMBER(FIND("|",#REF!,1)),LEFT(#REF!,FIND("|",#REF!,1)-2),#REF!)</f>
      </c>
      <c r="R612" s="6">
        <f>IF(ISNUMBER(FIND("|",#REF!,1)),RIGHT(#REF!,LEN(#REF!)-FIND("|",#REF!,1)-1),"")</f>
      </c>
      <c r="S612" s="3" t="s">
        <v>7</v>
      </c>
      <c r="T612" s="3" t="s">
        <v>7</v>
      </c>
      <c r="U612" s="2">
        <v>0</v>
      </c>
      <c r="V612" s="2">
        <v>0</v>
      </c>
      <c r="W612" s="2">
        <v>72000</v>
      </c>
      <c r="X612" s="3" t="s">
        <v>106</v>
      </c>
      <c r="Y612" s="2">
        <v>70</v>
      </c>
      <c r="Z612" s="3"/>
      <c r="AA612" s="3"/>
      <c r="AB612" s="7" t="s">
        <v>2094</v>
      </c>
      <c r="AC612" s="3" t="s">
        <v>489</v>
      </c>
      <c r="AD612" s="3" t="s">
        <v>490</v>
      </c>
      <c r="AE612" s="3" t="s">
        <v>491</v>
      </c>
      <c r="AF612" s="3" t="s">
        <v>211</v>
      </c>
      <c r="AG612" s="4"/>
      <c r="AH612" s="3"/>
      <c r="AI612" s="4"/>
      <c r="AJ6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2" s="8">
        <f>IF(#REF!=MAX(#REF!),"New","Old")</f>
      </c>
      <c r="AL612" s="3"/>
      <c r="AM612" s="9">
        <f>IF(OR(#REF!="",#REF!=0),"",IF(#REF!&lt;12000,"&lt;12k",IF(AND(#REF!&gt;=12000,#REF!&lt;24000),"12k to 24k",IF(AND(#REF!&gt;=24000,#REF!&lt;=36000),"24k to 36k",IF(#REF!&gt;36000,"&gt;36k","")))))</f>
      </c>
    </row>
    <row x14ac:dyDescent="0.25" r="613" customHeight="1" ht="18.75">
      <c r="A613" s="1">
        <v>1686496</v>
      </c>
      <c r="B613" s="2">
        <v>11350778</v>
      </c>
      <c r="C613" s="3" t="s">
        <v>173</v>
      </c>
      <c r="D613" s="3" t="s">
        <v>504</v>
      </c>
      <c r="E613" s="2">
        <v>2011</v>
      </c>
      <c r="F613" s="4">
        <v>43952</v>
      </c>
      <c r="G613" s="3" t="s">
        <v>108</v>
      </c>
      <c r="H613" s="4">
        <v>44065</v>
      </c>
      <c r="I613" s="4"/>
      <c r="J613" s="10">
        <f>_xlfn.XLOOKUP(#REF!,[1]!Backup_F8_Previous_Wave[ODINO],[1]!Backup_F8_Previous_Wave[Wave Date],"")</f>
      </c>
      <c r="K613" s="3"/>
      <c r="L613" s="3" t="s">
        <v>2095</v>
      </c>
      <c r="M613" s="3" t="s">
        <v>4</v>
      </c>
      <c r="N613" s="3" t="s">
        <v>2096</v>
      </c>
      <c r="O613" s="3" t="s">
        <v>31</v>
      </c>
      <c r="P613" s="6">
        <f>_xlfn.XLOOKUP(#REF!,[1]!Table2[BINNING],[1]!Table2[VFG],"")</f>
      </c>
      <c r="Q613" s="6">
        <f>IF(ISNUMBER(FIND("|",#REF!,1)),LEFT(#REF!,FIND("|",#REF!,1)-2),#REF!)</f>
      </c>
      <c r="R613" s="6">
        <f>IF(ISNUMBER(FIND("|",#REF!,1)),RIGHT(#REF!,LEN(#REF!)-FIND("|",#REF!,1)-1),"")</f>
      </c>
      <c r="S613" s="3" t="s">
        <v>7</v>
      </c>
      <c r="T613" s="3" t="s">
        <v>7</v>
      </c>
      <c r="U613" s="2">
        <v>0</v>
      </c>
      <c r="V613" s="2">
        <v>0</v>
      </c>
      <c r="W613" s="2"/>
      <c r="X613" s="3" t="s">
        <v>358</v>
      </c>
      <c r="Y613" s="2"/>
      <c r="Z613" s="3"/>
      <c r="AA613" s="3"/>
      <c r="AB613" s="7" t="s">
        <v>2097</v>
      </c>
      <c r="AC613" s="3" t="s">
        <v>44</v>
      </c>
      <c r="AD613" s="3" t="s">
        <v>44</v>
      </c>
      <c r="AE613" s="3" t="s">
        <v>44</v>
      </c>
      <c r="AF613" s="3" t="s">
        <v>44</v>
      </c>
      <c r="AG613" s="4"/>
      <c r="AH613" s="3"/>
      <c r="AI613" s="4"/>
      <c r="AJ6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3" s="8">
        <f>IF(#REF!=MAX(#REF!),"New","Old")</f>
      </c>
      <c r="AL613" s="3"/>
      <c r="AM613" s="9">
        <f>IF(OR(#REF!="",#REF!=0),"",IF(#REF!&lt;12000,"&lt;12k",IF(AND(#REF!&gt;=12000,#REF!&lt;24000),"12k to 24k",IF(AND(#REF!&gt;=24000,#REF!&lt;=36000),"24k to 36k",IF(#REF!&gt;36000,"&gt;36k","")))))</f>
      </c>
    </row>
    <row x14ac:dyDescent="0.25" r="614" customHeight="1" ht="18.75">
      <c r="A614" s="1">
        <v>1686575</v>
      </c>
      <c r="B614" s="2">
        <v>11350820</v>
      </c>
      <c r="C614" s="3" t="s">
        <v>0</v>
      </c>
      <c r="D614" s="3" t="s">
        <v>59</v>
      </c>
      <c r="E614" s="2">
        <v>2013</v>
      </c>
      <c r="F614" s="4">
        <v>44066</v>
      </c>
      <c r="G614" s="3" t="s">
        <v>39</v>
      </c>
      <c r="H614" s="4">
        <v>44066</v>
      </c>
      <c r="I614" s="4">
        <f>_xlfn.XLOOKUP(#REF!,[1]!Backup_F8_Previous_Wave[ODINO],[1]!Backup_F8_Previous_Wave[Production Date],"")</f>
      </c>
      <c r="J614" s="10">
        <f>_xlfn.XLOOKUP(#REF!,[1]!Backup_F8_Previous_Wave[ODINO],[1]!Backup_F8_Previous_Wave[Wave Date],"")</f>
      </c>
      <c r="K614" s="6">
        <f>_xlfn.XLOOKUP(#REF!,[1]!Backup_F8_Previous_Wave[ODINO],[1]!Backup_F8_Previous_Wave[Full VIN],"")</f>
      </c>
      <c r="L614" s="3" t="s">
        <v>2098</v>
      </c>
      <c r="M614" s="3" t="s">
        <v>4</v>
      </c>
      <c r="N614" s="3" t="s">
        <v>2099</v>
      </c>
      <c r="O614" s="3" t="s">
        <v>62</v>
      </c>
      <c r="P614" s="6">
        <f>_xlfn.XLOOKUP(#REF!,[1]!Table2[BINNING],[1]!Table2[VFG],"")</f>
      </c>
      <c r="Q614" s="6">
        <f>IF(ISNUMBER(FIND("|",#REF!,1)),LEFT(#REF!,FIND("|",#REF!,1)-2),#REF!)</f>
      </c>
      <c r="R614" s="6">
        <f>IF(ISNUMBER(FIND("|",#REF!,1)),RIGHT(#REF!,LEN(#REF!)-FIND("|",#REF!,1)-1),"")</f>
      </c>
      <c r="S614" s="3" t="s">
        <v>7</v>
      </c>
      <c r="T614" s="3" t="s">
        <v>7</v>
      </c>
      <c r="U614" s="2">
        <v>0</v>
      </c>
      <c r="V614" s="2">
        <v>0</v>
      </c>
      <c r="W614" s="2"/>
      <c r="X614" s="3" t="s">
        <v>50</v>
      </c>
      <c r="Y614" s="2"/>
      <c r="Z614" s="3"/>
      <c r="AA614" s="3"/>
      <c r="AB614" s="7" t="s">
        <v>2100</v>
      </c>
      <c r="AC614" s="3" t="s">
        <v>65</v>
      </c>
      <c r="AD614" s="3" t="s">
        <v>66</v>
      </c>
      <c r="AE614" s="3" t="s">
        <v>67</v>
      </c>
      <c r="AF614" s="3" t="s">
        <v>68</v>
      </c>
      <c r="AG614" s="4"/>
      <c r="AH614" s="3"/>
      <c r="AI614" s="4"/>
      <c r="AJ6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4" s="8">
        <f>IF(#REF!=MAX(#REF!),"New","Old")</f>
      </c>
      <c r="AL614" s="3"/>
      <c r="AM614" s="9">
        <f>IF(OR(#REF!="",#REF!=0),"",IF(#REF!&lt;12000,"&lt;12k",IF(AND(#REF!&gt;=12000,#REF!&lt;24000),"12k to 24k",IF(AND(#REF!&gt;=24000,#REF!&lt;=36000),"24k to 36k",IF(#REF!&gt;36000,"&gt;36k","")))))</f>
      </c>
    </row>
    <row x14ac:dyDescent="0.25" r="615" customHeight="1" ht="18.75">
      <c r="A615" s="1">
        <v>1686631</v>
      </c>
      <c r="B615" s="2">
        <v>11350862</v>
      </c>
      <c r="C615" s="3" t="s">
        <v>173</v>
      </c>
      <c r="D615" s="3" t="s">
        <v>504</v>
      </c>
      <c r="E615" s="2">
        <v>2011</v>
      </c>
      <c r="F615" s="4">
        <v>44064</v>
      </c>
      <c r="G615" s="3" t="s">
        <v>39</v>
      </c>
      <c r="H615" s="4">
        <v>44067</v>
      </c>
      <c r="I615" s="4">
        <f>_xlfn.XLOOKUP(#REF!,[1]!Backup_F8_Previous_Wave[ODINO],[1]!Backup_F8_Previous_Wave[Production Date],"")</f>
      </c>
      <c r="J615" s="10">
        <f>_xlfn.XLOOKUP(#REF!,[1]!Backup_F8_Previous_Wave[ODINO],[1]!Backup_F8_Previous_Wave[Wave Date],"")</f>
      </c>
      <c r="K615" s="6">
        <f>_xlfn.XLOOKUP(#REF!,[1]!Backup_F8_Previous_Wave[ODINO],[1]!Backup_F8_Previous_Wave[Full VIN],"")</f>
      </c>
      <c r="L615" s="3" t="s">
        <v>2101</v>
      </c>
      <c r="M615" s="3" t="s">
        <v>4</v>
      </c>
      <c r="N615" s="3" t="s">
        <v>2102</v>
      </c>
      <c r="O615" s="3" t="s">
        <v>62</v>
      </c>
      <c r="P615" s="6">
        <f>_xlfn.XLOOKUP(#REF!,[1]!Table2[BINNING],[1]!Table2[VFG],"")</f>
      </c>
      <c r="Q615" s="6">
        <f>IF(ISNUMBER(FIND("|",#REF!,1)),LEFT(#REF!,FIND("|",#REF!,1)-2),#REF!)</f>
      </c>
      <c r="R615" s="6">
        <f>IF(ISNUMBER(FIND("|",#REF!,1)),RIGHT(#REF!,LEN(#REF!)-FIND("|",#REF!,1)-1),"")</f>
      </c>
      <c r="S615" s="3" t="s">
        <v>7</v>
      </c>
      <c r="T615" s="3" t="s">
        <v>7</v>
      </c>
      <c r="U615" s="2">
        <v>0</v>
      </c>
      <c r="V615" s="2">
        <v>0</v>
      </c>
      <c r="W615" s="2">
        <v>100000</v>
      </c>
      <c r="X615" s="3" t="s">
        <v>106</v>
      </c>
      <c r="Y615" s="2"/>
      <c r="Z615" s="3" t="s">
        <v>2103</v>
      </c>
      <c r="AA615" s="3" t="s">
        <v>2104</v>
      </c>
      <c r="AB615" s="7" t="s">
        <v>2105</v>
      </c>
      <c r="AC615" s="3" t="s">
        <v>83</v>
      </c>
      <c r="AD615" s="3" t="s">
        <v>2106</v>
      </c>
      <c r="AE615" s="3" t="s">
        <v>2106</v>
      </c>
      <c r="AF615" s="3" t="s">
        <v>68</v>
      </c>
      <c r="AG615" s="4"/>
      <c r="AH615" s="3"/>
      <c r="AI615" s="4"/>
      <c r="AJ6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5" s="8">
        <f>IF(#REF!=MAX(#REF!),"New","Old")</f>
      </c>
      <c r="AL615" s="3"/>
      <c r="AM615" s="9">
        <f>IF(OR(#REF!="",#REF!=0),"",IF(#REF!&lt;12000,"&lt;12k",IF(AND(#REF!&gt;=12000,#REF!&lt;24000),"12k to 24k",IF(AND(#REF!&gt;=24000,#REF!&lt;=36000),"24k to 36k",IF(#REF!&gt;36000,"&gt;36k","")))))</f>
      </c>
    </row>
    <row x14ac:dyDescent="0.25" r="616" customHeight="1" ht="18.75">
      <c r="A616" s="1">
        <v>1686633</v>
      </c>
      <c r="B616" s="2">
        <v>11350864</v>
      </c>
      <c r="C616" s="3" t="s">
        <v>0</v>
      </c>
      <c r="D616" s="3" t="s">
        <v>136</v>
      </c>
      <c r="E616" s="2">
        <v>2020</v>
      </c>
      <c r="F616" s="4">
        <v>44066</v>
      </c>
      <c r="G616" s="3" t="s">
        <v>39</v>
      </c>
      <c r="H616" s="4">
        <v>44067</v>
      </c>
      <c r="I616" s="4">
        <f>_xlfn.XLOOKUP(#REF!,[1]!Backup_F8_Previous_Wave[ODINO],[1]!Backup_F8_Previous_Wave[Production Date],"")</f>
      </c>
      <c r="J616" s="10">
        <f>_xlfn.XLOOKUP(#REF!,[1]!Backup_F8_Previous_Wave[ODINO],[1]!Backup_F8_Previous_Wave[Wave Date],"")</f>
      </c>
      <c r="K616" s="6">
        <f>_xlfn.XLOOKUP(#REF!,[1]!Backup_F8_Previous_Wave[ODINO],[1]!Backup_F8_Previous_Wave[Full VIN],"")</f>
      </c>
      <c r="L616" s="3" t="s">
        <v>2107</v>
      </c>
      <c r="M616" s="3" t="s">
        <v>4</v>
      </c>
      <c r="N616" s="3" t="s">
        <v>2108</v>
      </c>
      <c r="O616" s="3" t="s">
        <v>105</v>
      </c>
      <c r="P616" s="6">
        <f>_xlfn.XLOOKUP(#REF!,[1]!Table2[BINNING],[1]!Table2[VFG],"")</f>
      </c>
      <c r="Q616" s="6">
        <f>IF(ISNUMBER(FIND("|",#REF!,1)),LEFT(#REF!,FIND("|",#REF!,1)-2),#REF!)</f>
      </c>
      <c r="R616" s="6">
        <f>IF(ISNUMBER(FIND("|",#REF!,1)),RIGHT(#REF!,LEN(#REF!)-FIND("|",#REF!,1)-1),"")</f>
      </c>
      <c r="S616" s="3" t="s">
        <v>7</v>
      </c>
      <c r="T616" s="3" t="s">
        <v>7</v>
      </c>
      <c r="U616" s="2">
        <v>0</v>
      </c>
      <c r="V616" s="2">
        <v>0</v>
      </c>
      <c r="W616" s="2">
        <v>2300</v>
      </c>
      <c r="X616" s="3" t="s">
        <v>166</v>
      </c>
      <c r="Y616" s="2">
        <v>70</v>
      </c>
      <c r="Z616" s="3"/>
      <c r="AA616" s="3"/>
      <c r="AB616" s="7" t="s">
        <v>2109</v>
      </c>
      <c r="AC616" s="3" t="s">
        <v>341</v>
      </c>
      <c r="AD616" s="3" t="s">
        <v>342</v>
      </c>
      <c r="AE616" s="3" t="s">
        <v>343</v>
      </c>
      <c r="AF616" s="3" t="s">
        <v>141</v>
      </c>
      <c r="AG616" s="4"/>
      <c r="AH616" s="3"/>
      <c r="AI616" s="4"/>
      <c r="AJ6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6" s="8">
        <f>IF(#REF!=MAX(#REF!),"New","Old")</f>
      </c>
      <c r="AL616" s="3"/>
      <c r="AM616" s="9">
        <f>IF(OR(#REF!="",#REF!=0),"",IF(#REF!&lt;12000,"&lt;12k",IF(AND(#REF!&gt;=12000,#REF!&lt;24000),"12k to 24k",IF(AND(#REF!&gt;=24000,#REF!&lt;=36000),"24k to 36k",IF(#REF!&gt;36000,"&gt;36k","")))))</f>
      </c>
    </row>
    <row x14ac:dyDescent="0.25" r="617" customHeight="1" ht="18.75">
      <c r="A617" s="1">
        <v>1686643</v>
      </c>
      <c r="B617" s="2">
        <v>11350867</v>
      </c>
      <c r="C617" s="3" t="s">
        <v>0</v>
      </c>
      <c r="D617" s="3" t="s">
        <v>38</v>
      </c>
      <c r="E617" s="2">
        <v>2013</v>
      </c>
      <c r="F617" s="4">
        <v>44015</v>
      </c>
      <c r="G617" s="3" t="s">
        <v>39</v>
      </c>
      <c r="H617" s="4">
        <v>44067</v>
      </c>
      <c r="I617" s="4">
        <f>_xlfn.XLOOKUP(#REF!,[1]!Backup_F8_Previous_Wave[ODINO],[1]!Backup_F8_Previous_Wave[Production Date],"")</f>
      </c>
      <c r="J617" s="10">
        <f>_xlfn.XLOOKUP(#REF!,[1]!Backup_F8_Previous_Wave[ODINO],[1]!Backup_F8_Previous_Wave[Wave Date],"")</f>
      </c>
      <c r="K617" s="6">
        <f>_xlfn.XLOOKUP(#REF!,[1]!Backup_F8_Previous_Wave[ODINO],[1]!Backup_F8_Previous_Wave[Full VIN],"")</f>
      </c>
      <c r="L617" s="3" t="s">
        <v>2110</v>
      </c>
      <c r="M617" s="3" t="s">
        <v>4</v>
      </c>
      <c r="N617" s="3" t="s">
        <v>2111</v>
      </c>
      <c r="O617" s="3" t="s">
        <v>62</v>
      </c>
      <c r="P617" s="6">
        <f>_xlfn.XLOOKUP(#REF!,[1]!Table2[BINNING],[1]!Table2[VFG],"")</f>
      </c>
      <c r="Q617" s="6">
        <f>IF(ISNUMBER(FIND("|",#REF!,1)),LEFT(#REF!,FIND("|",#REF!,1)-2),#REF!)</f>
      </c>
      <c r="R617" s="6">
        <f>IF(ISNUMBER(FIND("|",#REF!,1)),RIGHT(#REF!,LEN(#REF!)-FIND("|",#REF!,1)-1),"")</f>
      </c>
      <c r="S617" s="3" t="s">
        <v>7</v>
      </c>
      <c r="T617" s="3" t="s">
        <v>7</v>
      </c>
      <c r="U617" s="2">
        <v>0</v>
      </c>
      <c r="V617" s="2">
        <v>0</v>
      </c>
      <c r="W617" s="2">
        <v>130000</v>
      </c>
      <c r="X617" s="3" t="s">
        <v>139</v>
      </c>
      <c r="Y617" s="2"/>
      <c r="Z617" s="3"/>
      <c r="AA617" s="3"/>
      <c r="AB617" s="7" t="s">
        <v>2112</v>
      </c>
      <c r="AC617" s="3" t="s">
        <v>146</v>
      </c>
      <c r="AD617" s="3" t="s">
        <v>147</v>
      </c>
      <c r="AE617" s="3" t="s">
        <v>148</v>
      </c>
      <c r="AF617" s="3" t="s">
        <v>45</v>
      </c>
      <c r="AG617" s="4"/>
      <c r="AH617" s="3"/>
      <c r="AI617" s="4"/>
      <c r="AJ6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7" s="8">
        <f>IF(#REF!=MAX(#REF!),"New","Old")</f>
      </c>
      <c r="AL617" s="3"/>
      <c r="AM617" s="9">
        <f>IF(OR(#REF!="",#REF!=0),"",IF(#REF!&lt;12000,"&lt;12k",IF(AND(#REF!&gt;=12000,#REF!&lt;24000),"12k to 24k",IF(AND(#REF!&gt;=24000,#REF!&lt;=36000),"24k to 36k",IF(#REF!&gt;36000,"&gt;36k","")))))</f>
      </c>
    </row>
    <row x14ac:dyDescent="0.25" r="618" customHeight="1" ht="18.75">
      <c r="A618" s="1">
        <v>1686927</v>
      </c>
      <c r="B618" s="2">
        <v>11351075</v>
      </c>
      <c r="C618" s="3" t="s">
        <v>0</v>
      </c>
      <c r="D618" s="3" t="s">
        <v>38</v>
      </c>
      <c r="E618" s="2">
        <v>2013</v>
      </c>
      <c r="F618" s="4">
        <v>43985</v>
      </c>
      <c r="G618" s="3" t="s">
        <v>108</v>
      </c>
      <c r="H618" s="4">
        <v>44068</v>
      </c>
      <c r="I618" s="4">
        <f>_xlfn.XLOOKUP(#REF!,[1]!Backup_F8_Previous_Wave[ODINO],[1]!Backup_F8_Previous_Wave[Production Date],"")</f>
      </c>
      <c r="J618" s="10">
        <f>_xlfn.XLOOKUP(#REF!,[1]!Backup_F8_Previous_Wave[ODINO],[1]!Backup_F8_Previous_Wave[Wave Date],"")</f>
      </c>
      <c r="K618" s="6">
        <f>_xlfn.XLOOKUP(#REF!,[1]!Backup_F8_Previous_Wave[ODINO],[1]!Backup_F8_Previous_Wave[Full VIN],"")</f>
      </c>
      <c r="L618" s="3" t="s">
        <v>2113</v>
      </c>
      <c r="M618" s="3" t="s">
        <v>4</v>
      </c>
      <c r="N618" s="3" t="s">
        <v>2114</v>
      </c>
      <c r="O618" s="3" t="s">
        <v>144</v>
      </c>
      <c r="P618" s="6">
        <f>_xlfn.XLOOKUP(#REF!,[1]!Table2[BINNING],[1]!Table2[VFG],"")</f>
      </c>
      <c r="Q618" s="6">
        <f>IF(ISNUMBER(FIND("|",#REF!,1)),LEFT(#REF!,FIND("|",#REF!,1)-2),#REF!)</f>
      </c>
      <c r="R618" s="6">
        <f>IF(ISNUMBER(FIND("|",#REF!,1)),RIGHT(#REF!,LEN(#REF!)-FIND("|",#REF!,1)-1),"")</f>
      </c>
      <c r="S618" s="3" t="s">
        <v>7</v>
      </c>
      <c r="T618" s="3" t="s">
        <v>7</v>
      </c>
      <c r="U618" s="2">
        <v>0</v>
      </c>
      <c r="V618" s="2">
        <v>0</v>
      </c>
      <c r="W618" s="2"/>
      <c r="X618" s="3" t="s">
        <v>63</v>
      </c>
      <c r="Y618" s="2"/>
      <c r="Z618" s="3"/>
      <c r="AA618" s="3"/>
      <c r="AB618" s="7" t="s">
        <v>2115</v>
      </c>
      <c r="AC618" s="3" t="s">
        <v>146</v>
      </c>
      <c r="AD618" s="3" t="s">
        <v>147</v>
      </c>
      <c r="AE618" s="3" t="s">
        <v>148</v>
      </c>
      <c r="AF618" s="3" t="s">
        <v>45</v>
      </c>
      <c r="AG618" s="4"/>
      <c r="AH618" s="3"/>
      <c r="AI618" s="4"/>
      <c r="AJ6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8" s="8">
        <f>IF(#REF!=MAX(#REF!),"New","Old")</f>
      </c>
      <c r="AL618" s="3"/>
      <c r="AM618" s="9">
        <f>IF(OR(#REF!="",#REF!=0),"",IF(#REF!&lt;12000,"&lt;12k",IF(AND(#REF!&gt;=12000,#REF!&lt;24000),"12k to 24k",IF(AND(#REF!&gt;=24000,#REF!&lt;=36000),"24k to 36k",IF(#REF!&gt;36000,"&gt;36k","")))))</f>
      </c>
    </row>
    <row x14ac:dyDescent="0.25" r="619" customHeight="1" ht="18.75">
      <c r="A619" s="1">
        <v>1687130</v>
      </c>
      <c r="B619" s="2">
        <v>11351230</v>
      </c>
      <c r="C619" s="3" t="s">
        <v>0</v>
      </c>
      <c r="D619" s="3" t="s">
        <v>69</v>
      </c>
      <c r="E619" s="2">
        <v>2016</v>
      </c>
      <c r="F619" s="4">
        <v>43966</v>
      </c>
      <c r="G619" s="3" t="s">
        <v>108</v>
      </c>
      <c r="H619" s="4">
        <v>44068</v>
      </c>
      <c r="I619" s="4">
        <f>_xlfn.XLOOKUP(#REF!,[1]!Backup_F8_Previous_Wave[ODINO],[1]!Backup_F8_Previous_Wave[Production Date],"")</f>
      </c>
      <c r="J619" s="10">
        <f>_xlfn.XLOOKUP(#REF!,[1]!Backup_F8_Previous_Wave[ODINO],[1]!Backup_F8_Previous_Wave[Wave Date],"")</f>
      </c>
      <c r="K619" s="6">
        <f>_xlfn.XLOOKUP(#REF!,[1]!Backup_F8_Previous_Wave[ODINO],[1]!Backup_F8_Previous_Wave[Full VIN],"")</f>
      </c>
      <c r="L619" s="3" t="s">
        <v>2116</v>
      </c>
      <c r="M619" s="3" t="s">
        <v>4</v>
      </c>
      <c r="N619" s="3" t="s">
        <v>2117</v>
      </c>
      <c r="O619" s="3" t="s">
        <v>552</v>
      </c>
      <c r="P619" s="6">
        <f>_xlfn.XLOOKUP(#REF!,[1]!Table2[BINNING],[1]!Table2[VFG],"")</f>
      </c>
      <c r="Q619" s="6">
        <f>IF(ISNUMBER(FIND("|",#REF!,1)),LEFT(#REF!,FIND("|",#REF!,1)-2),#REF!)</f>
      </c>
      <c r="R619" s="6">
        <f>IF(ISNUMBER(FIND("|",#REF!,1)),RIGHT(#REF!,LEN(#REF!)-FIND("|",#REF!,1)-1),"")</f>
      </c>
      <c r="S619" s="3" t="s">
        <v>7</v>
      </c>
      <c r="T619" s="3" t="s">
        <v>7</v>
      </c>
      <c r="U619" s="2">
        <v>0</v>
      </c>
      <c r="V619" s="2">
        <v>0</v>
      </c>
      <c r="W619" s="2">
        <v>52000</v>
      </c>
      <c r="X619" s="3" t="s">
        <v>583</v>
      </c>
      <c r="Y619" s="2">
        <v>60</v>
      </c>
      <c r="Z619" s="3"/>
      <c r="AA619" s="3"/>
      <c r="AB619" s="7" t="s">
        <v>2118</v>
      </c>
      <c r="AC619" s="3" t="s">
        <v>395</v>
      </c>
      <c r="AD619" s="3" t="s">
        <v>75</v>
      </c>
      <c r="AE619" s="3" t="s">
        <v>76</v>
      </c>
      <c r="AF619" s="3" t="s">
        <v>77</v>
      </c>
      <c r="AG619" s="4"/>
      <c r="AH619" s="3"/>
      <c r="AI619" s="4"/>
      <c r="AJ6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19" s="8">
        <f>IF(#REF!=MAX(#REF!),"New","Old")</f>
      </c>
      <c r="AL619" s="3"/>
      <c r="AM619" s="9">
        <f>IF(OR(#REF!="",#REF!=0),"",IF(#REF!&lt;12000,"&lt;12k",IF(AND(#REF!&gt;=12000,#REF!&lt;24000),"12k to 24k",IF(AND(#REF!&gt;=24000,#REF!&lt;=36000),"24k to 36k",IF(#REF!&gt;36000,"&gt;36k","")))))</f>
      </c>
    </row>
    <row x14ac:dyDescent="0.25" r="620" customHeight="1" ht="18.75">
      <c r="A620" s="1">
        <v>1687209</v>
      </c>
      <c r="B620" s="2">
        <v>11351285</v>
      </c>
      <c r="C620" s="3" t="s">
        <v>0</v>
      </c>
      <c r="D620" s="3" t="s">
        <v>181</v>
      </c>
      <c r="E620" s="2">
        <v>2018</v>
      </c>
      <c r="F620" s="4">
        <v>43476</v>
      </c>
      <c r="G620" s="3" t="s">
        <v>2</v>
      </c>
      <c r="H620" s="4">
        <v>44069</v>
      </c>
      <c r="I620" s="4">
        <f>_xlfn.XLOOKUP(#REF!,[1]!Backup_F8_Previous_Wave[ODINO],[1]!Backup_F8_Previous_Wave[Production Date],"")</f>
      </c>
      <c r="J620" s="10">
        <f>_xlfn.XLOOKUP(#REF!,[1]!Backup_F8_Previous_Wave[ODINO],[1]!Backup_F8_Previous_Wave[Wave Date],"")</f>
      </c>
      <c r="K620" s="6">
        <f>_xlfn.XLOOKUP(#REF!,[1]!Backup_F8_Previous_Wave[ODINO],[1]!Backup_F8_Previous_Wave[Full VIN],"")</f>
      </c>
      <c r="L620" s="3" t="s">
        <v>2119</v>
      </c>
      <c r="M620" s="3" t="s">
        <v>4</v>
      </c>
      <c r="N620" s="3" t="s">
        <v>2120</v>
      </c>
      <c r="O620" s="3" t="s">
        <v>864</v>
      </c>
      <c r="P620" s="6">
        <f>_xlfn.XLOOKUP(#REF!,[1]!Table2[BINNING],[1]!Table2[VFG],"")</f>
      </c>
      <c r="Q620" s="6">
        <f>IF(ISNUMBER(FIND("|",#REF!,1)),LEFT(#REF!,FIND("|",#REF!,1)-2),#REF!)</f>
      </c>
      <c r="R620" s="6">
        <f>IF(ISNUMBER(FIND("|",#REF!,1)),RIGHT(#REF!,LEN(#REF!)-FIND("|",#REF!,1)-1),"")</f>
      </c>
      <c r="S620" s="3" t="s">
        <v>7</v>
      </c>
      <c r="T620" s="3" t="s">
        <v>7</v>
      </c>
      <c r="U620" s="2">
        <v>0</v>
      </c>
      <c r="V620" s="2">
        <v>0</v>
      </c>
      <c r="W620" s="2">
        <v>10111</v>
      </c>
      <c r="X620" s="3" t="s">
        <v>106</v>
      </c>
      <c r="Y620" s="2">
        <v>55</v>
      </c>
      <c r="Z620" s="3"/>
      <c r="AA620" s="3"/>
      <c r="AB620" s="7" t="s">
        <v>2121</v>
      </c>
      <c r="AC620" s="3" t="s">
        <v>297</v>
      </c>
      <c r="AD620" s="3" t="s">
        <v>298</v>
      </c>
      <c r="AE620" s="3" t="s">
        <v>299</v>
      </c>
      <c r="AF620" s="3" t="s">
        <v>198</v>
      </c>
      <c r="AG620" s="4"/>
      <c r="AH620" s="3"/>
      <c r="AI620" s="4"/>
      <c r="AJ6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0" s="8">
        <f>IF(#REF!=MAX(#REF!),"New","Old")</f>
      </c>
      <c r="AL620" s="3"/>
      <c r="AM620" s="9">
        <f>IF(OR(#REF!="",#REF!=0),"",IF(#REF!&lt;12000,"&lt;12k",IF(AND(#REF!&gt;=12000,#REF!&lt;24000),"12k to 24k",IF(AND(#REF!&gt;=24000,#REF!&lt;=36000),"24k to 36k",IF(#REF!&gt;36000,"&gt;36k","")))))</f>
      </c>
    </row>
    <row x14ac:dyDescent="0.25" r="621" customHeight="1" ht="18.75">
      <c r="A621" s="1">
        <v>1687250</v>
      </c>
      <c r="B621" s="2">
        <v>11351317</v>
      </c>
      <c r="C621" s="3" t="s">
        <v>0</v>
      </c>
      <c r="D621" s="3" t="s">
        <v>234</v>
      </c>
      <c r="E621" s="2">
        <v>2014</v>
      </c>
      <c r="F621" s="4">
        <v>44063</v>
      </c>
      <c r="G621" s="3" t="s">
        <v>39</v>
      </c>
      <c r="H621" s="4">
        <v>44069</v>
      </c>
      <c r="I621" s="4">
        <f>_xlfn.XLOOKUP(#REF!,[1]!Backup_F8_Previous_Wave[ODINO],[1]!Backup_F8_Previous_Wave[Production Date],"")</f>
      </c>
      <c r="J621" s="10">
        <f>_xlfn.XLOOKUP(#REF!,[1]!Backup_F8_Previous_Wave[ODINO],[1]!Backup_F8_Previous_Wave[Wave Date],"")</f>
      </c>
      <c r="K621" s="6">
        <f>_xlfn.XLOOKUP(#REF!,[1]!Backup_F8_Previous_Wave[ODINO],[1]!Backup_F8_Previous_Wave[Full VIN],"")</f>
      </c>
      <c r="L621" s="3" t="s">
        <v>2122</v>
      </c>
      <c r="M621" s="3" t="s">
        <v>4</v>
      </c>
      <c r="N621" s="3" t="s">
        <v>2123</v>
      </c>
      <c r="O621" s="3" t="s">
        <v>62</v>
      </c>
      <c r="P621" s="6">
        <f>_xlfn.XLOOKUP(#REF!,[1]!Table2[BINNING],[1]!Table2[VFG],"")</f>
      </c>
      <c r="Q621" s="6">
        <f>IF(ISNUMBER(FIND("|",#REF!,1)),LEFT(#REF!,FIND("|",#REF!,1)-2),#REF!)</f>
      </c>
      <c r="R621" s="6">
        <f>IF(ISNUMBER(FIND("|",#REF!,1)),RIGHT(#REF!,LEN(#REF!)-FIND("|",#REF!,1)-1),"")</f>
      </c>
      <c r="S621" s="3" t="s">
        <v>7</v>
      </c>
      <c r="T621" s="3" t="s">
        <v>7</v>
      </c>
      <c r="U621" s="2">
        <v>0</v>
      </c>
      <c r="V621" s="2">
        <v>0</v>
      </c>
      <c r="W621" s="2">
        <v>108849</v>
      </c>
      <c r="X621" s="3" t="s">
        <v>433</v>
      </c>
      <c r="Y621" s="2">
        <v>65</v>
      </c>
      <c r="Z621" s="3"/>
      <c r="AA621" s="3"/>
      <c r="AB621" s="7" t="s">
        <v>2124</v>
      </c>
      <c r="AC621" s="3" t="s">
        <v>240</v>
      </c>
      <c r="AD621" s="3" t="s">
        <v>241</v>
      </c>
      <c r="AE621" s="3" t="s">
        <v>242</v>
      </c>
      <c r="AF621" s="3" t="s">
        <v>243</v>
      </c>
      <c r="AG621" s="4"/>
      <c r="AH621" s="3"/>
      <c r="AI621" s="4"/>
      <c r="AJ6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1" s="8">
        <f>IF(#REF!=MAX(#REF!),"New","Old")</f>
      </c>
      <c r="AL621" s="3"/>
      <c r="AM621" s="9">
        <f>IF(OR(#REF!="",#REF!=0),"",IF(#REF!&lt;12000,"&lt;12k",IF(AND(#REF!&gt;=12000,#REF!&lt;24000),"12k to 24k",IF(AND(#REF!&gt;=24000,#REF!&lt;=36000),"24k to 36k",IF(#REF!&gt;36000,"&gt;36k","")))))</f>
      </c>
    </row>
    <row x14ac:dyDescent="0.25" r="622" customHeight="1" ht="18.75">
      <c r="A622" s="1">
        <v>1688501</v>
      </c>
      <c r="B622" s="2">
        <v>11352213</v>
      </c>
      <c r="C622" s="3" t="s">
        <v>0</v>
      </c>
      <c r="D622" s="3" t="s">
        <v>38</v>
      </c>
      <c r="E622" s="2">
        <v>2016</v>
      </c>
      <c r="F622" s="4">
        <v>44072</v>
      </c>
      <c r="G622" s="3" t="s">
        <v>39</v>
      </c>
      <c r="H622" s="4">
        <v>44074</v>
      </c>
      <c r="I622" s="4">
        <f>_xlfn.XLOOKUP(#REF!,[1]!Backup_F8_Previous_Wave[ODINO],[1]!Backup_F8_Previous_Wave[Production Date],"")</f>
      </c>
      <c r="J622" s="10">
        <f>_xlfn.XLOOKUP(#REF!,[1]!Backup_F8_Previous_Wave[ODINO],[1]!Backup_F8_Previous_Wave[Wave Date],"")</f>
      </c>
      <c r="K622" s="6">
        <f>_xlfn.XLOOKUP(#REF!,[1]!Backup_F8_Previous_Wave[ODINO],[1]!Backup_F8_Previous_Wave[Full VIN],"")</f>
      </c>
      <c r="L622" s="3" t="s">
        <v>2125</v>
      </c>
      <c r="M622" s="3" t="s">
        <v>4</v>
      </c>
      <c r="N622" s="3" t="s">
        <v>2126</v>
      </c>
      <c r="O622" s="3" t="s">
        <v>459</v>
      </c>
      <c r="P622" s="6">
        <f>_xlfn.XLOOKUP(#REF!,[1]!Table2[BINNING],[1]!Table2[VFG],"")</f>
      </c>
      <c r="Q622" s="6">
        <f>IF(ISNUMBER(FIND("|",#REF!,1)),LEFT(#REF!,FIND("|",#REF!,1)-2),#REF!)</f>
      </c>
      <c r="R622" s="6">
        <f>IF(ISNUMBER(FIND("|",#REF!,1)),RIGHT(#REF!,LEN(#REF!)-FIND("|",#REF!,1)-1),"")</f>
      </c>
      <c r="S622" s="3" t="s">
        <v>7</v>
      </c>
      <c r="T622" s="3" t="s">
        <v>7</v>
      </c>
      <c r="U622" s="2">
        <v>0</v>
      </c>
      <c r="V622" s="2">
        <v>0</v>
      </c>
      <c r="W622" s="2">
        <v>50000</v>
      </c>
      <c r="X622" s="3" t="s">
        <v>691</v>
      </c>
      <c r="Y622" s="2">
        <v>0</v>
      </c>
      <c r="Z622" s="3"/>
      <c r="AA622" s="3"/>
      <c r="AB622" s="7" t="s">
        <v>2127</v>
      </c>
      <c r="AC622" s="3" t="s">
        <v>826</v>
      </c>
      <c r="AD622" s="3" t="s">
        <v>147</v>
      </c>
      <c r="AE622" s="3" t="s">
        <v>148</v>
      </c>
      <c r="AF622" s="3" t="s">
        <v>45</v>
      </c>
      <c r="AG622" s="4"/>
      <c r="AH622" s="3"/>
      <c r="AI622" s="4"/>
      <c r="AJ6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2" s="8">
        <f>IF(#REF!=MAX(#REF!),"New","Old")</f>
      </c>
      <c r="AL622" s="3"/>
      <c r="AM622" s="9">
        <f>IF(OR(#REF!="",#REF!=0),"",IF(#REF!&lt;12000,"&lt;12k",IF(AND(#REF!&gt;=12000,#REF!&lt;24000),"12k to 24k",IF(AND(#REF!&gt;=24000,#REF!&lt;=36000),"24k to 36k",IF(#REF!&gt;36000,"&gt;36k","")))))</f>
      </c>
    </row>
    <row x14ac:dyDescent="0.25" r="623" customHeight="1" ht="18.75">
      <c r="A623" s="1">
        <v>1688505</v>
      </c>
      <c r="B623" s="2">
        <v>11352218</v>
      </c>
      <c r="C623" s="3" t="s">
        <v>0</v>
      </c>
      <c r="D623" s="3" t="s">
        <v>448</v>
      </c>
      <c r="E623" s="2">
        <v>2019</v>
      </c>
      <c r="F623" s="4">
        <v>44069</v>
      </c>
      <c r="G623" s="3" t="s">
        <v>39</v>
      </c>
      <c r="H623" s="4">
        <v>44074</v>
      </c>
      <c r="I623" s="4">
        <f>_xlfn.XLOOKUP(#REF!,[1]!Backup_F8_Previous_Wave[ODINO],[1]!Backup_F8_Previous_Wave[Production Date],"")</f>
      </c>
      <c r="J623" s="10">
        <f>_xlfn.XLOOKUP(#REF!,[1]!Backup_F8_Previous_Wave[ODINO],[1]!Backup_F8_Previous_Wave[Wave Date],"")</f>
      </c>
      <c r="K623" s="6">
        <f>_xlfn.XLOOKUP(#REF!,[1]!Backup_F8_Previous_Wave[ODINO],[1]!Backup_F8_Previous_Wave[Full VIN],"")</f>
      </c>
      <c r="L623" s="3" t="s">
        <v>2128</v>
      </c>
      <c r="M623" s="3" t="s">
        <v>4</v>
      </c>
      <c r="N623" s="3" t="s">
        <v>2129</v>
      </c>
      <c r="O623" s="3" t="s">
        <v>151</v>
      </c>
      <c r="P623" s="6">
        <f>_xlfn.XLOOKUP(#REF!,[1]!Table2[BINNING],[1]!Table2[VFG],"")</f>
      </c>
      <c r="Q623" s="6">
        <f>IF(ISNUMBER(FIND("|",#REF!,1)),LEFT(#REF!,FIND("|",#REF!,1)-2),#REF!)</f>
      </c>
      <c r="R623" s="6">
        <f>IF(ISNUMBER(FIND("|",#REF!,1)),RIGHT(#REF!,LEN(#REF!)-FIND("|",#REF!,1)-1),"")</f>
      </c>
      <c r="S623" s="3" t="s">
        <v>7</v>
      </c>
      <c r="T623" s="3" t="s">
        <v>7</v>
      </c>
      <c r="U623" s="2">
        <v>0</v>
      </c>
      <c r="V623" s="2">
        <v>0</v>
      </c>
      <c r="W623" s="2">
        <v>2022</v>
      </c>
      <c r="X623" s="3" t="s">
        <v>100</v>
      </c>
      <c r="Y623" s="2"/>
      <c r="Z623" s="3"/>
      <c r="AA623" s="3"/>
      <c r="AB623" s="7" t="s">
        <v>2130</v>
      </c>
      <c r="AC623" s="3" t="s">
        <v>452</v>
      </c>
      <c r="AD623" s="3" t="s">
        <v>453</v>
      </c>
      <c r="AE623" s="3" t="s">
        <v>454</v>
      </c>
      <c r="AF623" s="3" t="s">
        <v>45</v>
      </c>
      <c r="AG623" s="4"/>
      <c r="AH623" s="3"/>
      <c r="AI623" s="4"/>
      <c r="AJ6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3" s="8">
        <f>IF(#REF!=MAX(#REF!),"New","Old")</f>
      </c>
      <c r="AL623" s="3"/>
      <c r="AM623" s="9">
        <f>IF(OR(#REF!="",#REF!=0),"",IF(#REF!&lt;12000,"&lt;12k",IF(AND(#REF!&gt;=12000,#REF!&lt;24000),"12k to 24k",IF(AND(#REF!&gt;=24000,#REF!&lt;=36000),"24k to 36k",IF(#REF!&gt;36000,"&gt;36k","")))))</f>
      </c>
    </row>
    <row x14ac:dyDescent="0.25" r="624" customHeight="1" ht="18.75">
      <c r="A624" s="1">
        <v>1688576</v>
      </c>
      <c r="B624" s="2">
        <v>11352281</v>
      </c>
      <c r="C624" s="3" t="s">
        <v>0</v>
      </c>
      <c r="D624" s="3" t="s">
        <v>187</v>
      </c>
      <c r="E624" s="2">
        <v>2017</v>
      </c>
      <c r="F624" s="4">
        <v>44073</v>
      </c>
      <c r="G624" s="3" t="s">
        <v>39</v>
      </c>
      <c r="H624" s="4">
        <v>44074</v>
      </c>
      <c r="I624" s="4">
        <f>_xlfn.XLOOKUP(#REF!,[1]!Backup_F8_Previous_Wave[ODINO],[1]!Backup_F8_Previous_Wave[Production Date],"")</f>
      </c>
      <c r="J624" s="10">
        <f>_xlfn.XLOOKUP(#REF!,[1]!Backup_F8_Previous_Wave[ODINO],[1]!Backup_F8_Previous_Wave[Wave Date],"")</f>
      </c>
      <c r="K624" s="6">
        <f>_xlfn.XLOOKUP(#REF!,[1]!Backup_F8_Previous_Wave[ODINO],[1]!Backup_F8_Previous_Wave[Full VIN],"")</f>
      </c>
      <c r="L624" s="3" t="s">
        <v>2131</v>
      </c>
      <c r="M624" s="3" t="s">
        <v>4</v>
      </c>
      <c r="N624" s="3" t="s">
        <v>2132</v>
      </c>
      <c r="O624" s="3" t="s">
        <v>31</v>
      </c>
      <c r="P624" s="6">
        <f>_xlfn.XLOOKUP(#REF!,[1]!Table2[BINNING],[1]!Table2[VFG],"")</f>
      </c>
      <c r="Q624" s="6">
        <f>IF(ISNUMBER(FIND("|",#REF!,1)),LEFT(#REF!,FIND("|",#REF!,1)-2),#REF!)</f>
      </c>
      <c r="R624" s="6">
        <f>IF(ISNUMBER(FIND("|",#REF!,1)),RIGHT(#REF!,LEN(#REF!)-FIND("|",#REF!,1)-1),"")</f>
      </c>
      <c r="S624" s="3" t="s">
        <v>7</v>
      </c>
      <c r="T624" s="3" t="s">
        <v>7</v>
      </c>
      <c r="U624" s="2">
        <v>0</v>
      </c>
      <c r="V624" s="2">
        <v>0</v>
      </c>
      <c r="W624" s="2">
        <v>25630</v>
      </c>
      <c r="X624" s="3" t="s">
        <v>897</v>
      </c>
      <c r="Y624" s="2"/>
      <c r="Z624" s="3"/>
      <c r="AA624" s="3"/>
      <c r="AB624" s="7" t="s">
        <v>2133</v>
      </c>
      <c r="AC624" s="3" t="s">
        <v>191</v>
      </c>
      <c r="AD624" s="3" t="s">
        <v>192</v>
      </c>
      <c r="AE624" s="3" t="s">
        <v>193</v>
      </c>
      <c r="AF624" s="3" t="s">
        <v>141</v>
      </c>
      <c r="AG624" s="4"/>
      <c r="AH624" s="3"/>
      <c r="AI624" s="4"/>
      <c r="AJ6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4" s="8">
        <f>IF(#REF!=MAX(#REF!),"New","Old")</f>
      </c>
      <c r="AL624" s="3"/>
      <c r="AM624" s="9">
        <f>IF(OR(#REF!="",#REF!=0),"",IF(#REF!&lt;12000,"&lt;12k",IF(AND(#REF!&gt;=12000,#REF!&lt;24000),"12k to 24k",IF(AND(#REF!&gt;=24000,#REF!&lt;=36000),"24k to 36k",IF(#REF!&gt;36000,"&gt;36k","")))))</f>
      </c>
    </row>
    <row x14ac:dyDescent="0.25" r="625" customHeight="1" ht="18.75">
      <c r="A625" s="1">
        <v>1688794</v>
      </c>
      <c r="B625" s="2">
        <v>11352441</v>
      </c>
      <c r="C625" s="3" t="s">
        <v>0</v>
      </c>
      <c r="D625" s="3" t="s">
        <v>2134</v>
      </c>
      <c r="E625" s="2">
        <v>2013</v>
      </c>
      <c r="F625" s="4">
        <v>44075</v>
      </c>
      <c r="G625" s="3" t="s">
        <v>39</v>
      </c>
      <c r="H625" s="4">
        <v>44075</v>
      </c>
      <c r="I625" s="4">
        <f>_xlfn.XLOOKUP(#REF!,[1]!Backup_F8_Previous_Wave[ODINO],[1]!Backup_F8_Previous_Wave[Production Date],"")</f>
      </c>
      <c r="J625" s="10">
        <f>_xlfn.XLOOKUP(#REF!,[1]!Backup_F8_Previous_Wave[ODINO],[1]!Backup_F8_Previous_Wave[Wave Date],"")</f>
      </c>
      <c r="K625" s="6">
        <f>_xlfn.XLOOKUP(#REF!,[1]!Backup_F8_Previous_Wave[ODINO],[1]!Backup_F8_Previous_Wave[Full VIN],"")</f>
      </c>
      <c r="L625" s="3" t="s">
        <v>2135</v>
      </c>
      <c r="M625" s="3" t="s">
        <v>4</v>
      </c>
      <c r="N625" s="3" t="s">
        <v>2136</v>
      </c>
      <c r="O625" s="3" t="s">
        <v>2137</v>
      </c>
      <c r="P625" s="6">
        <f>_xlfn.XLOOKUP(#REF!,[1]!Table2[BINNING],[1]!Table2[VFG],"")</f>
      </c>
      <c r="Q625" s="6">
        <f>IF(ISNUMBER(FIND("|",#REF!,1)),LEFT(#REF!,FIND("|",#REF!,1)-2),#REF!)</f>
      </c>
      <c r="R625" s="6">
        <f>IF(ISNUMBER(FIND("|",#REF!,1)),RIGHT(#REF!,LEN(#REF!)-FIND("|",#REF!,1)-1),"")</f>
      </c>
      <c r="S625" s="3" t="s">
        <v>7</v>
      </c>
      <c r="T625" s="3" t="s">
        <v>7</v>
      </c>
      <c r="U625" s="2">
        <v>0</v>
      </c>
      <c r="V625" s="2">
        <v>0</v>
      </c>
      <c r="W625" s="2">
        <v>103000</v>
      </c>
      <c r="X625" s="3" t="s">
        <v>139</v>
      </c>
      <c r="Y625" s="2">
        <v>0</v>
      </c>
      <c r="Z625" s="3"/>
      <c r="AA625" s="3"/>
      <c r="AB625" s="7" t="s">
        <v>2138</v>
      </c>
      <c r="AC625" s="3" t="s">
        <v>2139</v>
      </c>
      <c r="AD625" s="3" t="s">
        <v>2140</v>
      </c>
      <c r="AE625" s="3" t="s">
        <v>2141</v>
      </c>
      <c r="AF625" s="3" t="s">
        <v>2142</v>
      </c>
      <c r="AG625" s="4"/>
      <c r="AH625" s="3"/>
      <c r="AI625" s="4"/>
      <c r="AJ6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5" s="8">
        <f>IF(#REF!=MAX(#REF!),"New","Old")</f>
      </c>
      <c r="AL625" s="3"/>
      <c r="AM625" s="9">
        <f>IF(OR(#REF!="",#REF!=0),"",IF(#REF!&lt;12000,"&lt;12k",IF(AND(#REF!&gt;=12000,#REF!&lt;24000),"12k to 24k",IF(AND(#REF!&gt;=24000,#REF!&lt;=36000),"24k to 36k",IF(#REF!&gt;36000,"&gt;36k","")))))</f>
      </c>
    </row>
    <row x14ac:dyDescent="0.25" r="626" customHeight="1" ht="18.75">
      <c r="A626" s="1">
        <v>1688936</v>
      </c>
      <c r="B626" s="2">
        <v>11352540</v>
      </c>
      <c r="C626" s="3" t="s">
        <v>0</v>
      </c>
      <c r="D626" s="3" t="s">
        <v>181</v>
      </c>
      <c r="E626" s="2">
        <v>2016</v>
      </c>
      <c r="F626" s="4">
        <v>43350</v>
      </c>
      <c r="G626" s="3" t="s">
        <v>39</v>
      </c>
      <c r="H626" s="4">
        <v>44075</v>
      </c>
      <c r="I626" s="4">
        <f>_xlfn.XLOOKUP(#REF!,[1]!Backup_F8_Previous_Wave[ODINO],[1]!Backup_F8_Previous_Wave[Production Date],"")</f>
      </c>
      <c r="J626" s="10">
        <f>_xlfn.XLOOKUP(#REF!,[1]!Backup_F8_Previous_Wave[ODINO],[1]!Backup_F8_Previous_Wave[Wave Date],"")</f>
      </c>
      <c r="K626" s="6">
        <f>_xlfn.XLOOKUP(#REF!,[1]!Backup_F8_Previous_Wave[ODINO],[1]!Backup_F8_Previous_Wave[Full VIN],"")</f>
      </c>
      <c r="L626" s="3" t="s">
        <v>2143</v>
      </c>
      <c r="M626" s="3" t="s">
        <v>4</v>
      </c>
      <c r="N626" s="3" t="s">
        <v>2144</v>
      </c>
      <c r="O626" s="3" t="s">
        <v>196</v>
      </c>
      <c r="P626" s="6">
        <f>_xlfn.XLOOKUP(#REF!,[1]!Table2[BINNING],[1]!Table2[VFG],"")</f>
      </c>
      <c r="Q626" s="6">
        <f>IF(ISNUMBER(FIND("|",#REF!,1)),LEFT(#REF!,FIND("|",#REF!,1)-2),#REF!)</f>
      </c>
      <c r="R626" s="6">
        <f>IF(ISNUMBER(FIND("|",#REF!,1)),RIGHT(#REF!,LEN(#REF!)-FIND("|",#REF!,1)-1),"")</f>
      </c>
      <c r="S626" s="3" t="s">
        <v>7</v>
      </c>
      <c r="T626" s="3" t="s">
        <v>7</v>
      </c>
      <c r="U626" s="2">
        <v>0</v>
      </c>
      <c r="V626" s="2">
        <v>0</v>
      </c>
      <c r="W626" s="2">
        <v>15000</v>
      </c>
      <c r="X626" s="3" t="s">
        <v>63</v>
      </c>
      <c r="Y626" s="2">
        <v>60</v>
      </c>
      <c r="Z626" s="3"/>
      <c r="AA626" s="3"/>
      <c r="AB626" s="7" t="s">
        <v>2145</v>
      </c>
      <c r="AC626" s="3" t="s">
        <v>297</v>
      </c>
      <c r="AD626" s="3" t="s">
        <v>298</v>
      </c>
      <c r="AE626" s="3" t="s">
        <v>299</v>
      </c>
      <c r="AF626" s="3" t="s">
        <v>198</v>
      </c>
      <c r="AG626" s="4"/>
      <c r="AH626" s="3"/>
      <c r="AI626" s="4"/>
      <c r="AJ6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6" s="8">
        <f>IF(#REF!=MAX(#REF!),"New","Old")</f>
      </c>
      <c r="AL626" s="3"/>
      <c r="AM626" s="9">
        <f>IF(OR(#REF!="",#REF!=0),"",IF(#REF!&lt;12000,"&lt;12k",IF(AND(#REF!&gt;=12000,#REF!&lt;24000),"12k to 24k",IF(AND(#REF!&gt;=24000,#REF!&lt;=36000),"24k to 36k",IF(#REF!&gt;36000,"&gt;36k","")))))</f>
      </c>
    </row>
    <row x14ac:dyDescent="0.25" r="627" customHeight="1" ht="18.75">
      <c r="A627" s="1">
        <v>1689217</v>
      </c>
      <c r="B627" s="2">
        <v>11352774</v>
      </c>
      <c r="C627" s="3" t="s">
        <v>0</v>
      </c>
      <c r="D627" s="3" t="s">
        <v>86</v>
      </c>
      <c r="E627" s="2">
        <v>2020</v>
      </c>
      <c r="F627" s="4">
        <v>44075</v>
      </c>
      <c r="G627" s="3" t="s">
        <v>39</v>
      </c>
      <c r="H627" s="4">
        <v>44076</v>
      </c>
      <c r="I627" s="4">
        <f>_xlfn.XLOOKUP(#REF!,[1]!Backup_F8_Previous_Wave[ODINO],[1]!Backup_F8_Previous_Wave[Production Date],"")</f>
      </c>
      <c r="J627" s="10">
        <f>_xlfn.XLOOKUP(#REF!,[1]!Backup_F8_Previous_Wave[ODINO],[1]!Backup_F8_Previous_Wave[Wave Date],"")</f>
      </c>
      <c r="K627" s="6">
        <f>_xlfn.XLOOKUP(#REF!,[1]!Backup_F8_Previous_Wave[ODINO],[1]!Backup_F8_Previous_Wave[Full VIN],"")</f>
      </c>
      <c r="L627" s="3" t="s">
        <v>2146</v>
      </c>
      <c r="M627" s="3" t="s">
        <v>4</v>
      </c>
      <c r="N627" s="3" t="s">
        <v>2147</v>
      </c>
      <c r="O627" s="3" t="s">
        <v>2148</v>
      </c>
      <c r="P627" s="6">
        <f>_xlfn.XLOOKUP(#REF!,[1]!Table2[BINNING],[1]!Table2[VFG],"")</f>
      </c>
      <c r="Q627" s="6">
        <f>IF(ISNUMBER(FIND("|",#REF!,1)),LEFT(#REF!,FIND("|",#REF!,1)-2),#REF!)</f>
      </c>
      <c r="R627" s="6">
        <f>IF(ISNUMBER(FIND("|",#REF!,1)),RIGHT(#REF!,LEN(#REF!)-FIND("|",#REF!,1)-1),"")</f>
      </c>
      <c r="S627" s="3" t="s">
        <v>7</v>
      </c>
      <c r="T627" s="3" t="s">
        <v>7</v>
      </c>
      <c r="U627" s="2">
        <v>0</v>
      </c>
      <c r="V627" s="2">
        <v>0</v>
      </c>
      <c r="W627" s="2">
        <v>323</v>
      </c>
      <c r="X627" s="3" t="s">
        <v>106</v>
      </c>
      <c r="Y627" s="2"/>
      <c r="Z627" s="3"/>
      <c r="AA627" s="3"/>
      <c r="AB627" s="7" t="s">
        <v>2149</v>
      </c>
      <c r="AC627" s="3" t="s">
        <v>685</v>
      </c>
      <c r="AD627" s="3" t="s">
        <v>93</v>
      </c>
      <c r="AE627" s="3" t="s">
        <v>94</v>
      </c>
      <c r="AF627" s="3" t="s">
        <v>95</v>
      </c>
      <c r="AG627" s="4"/>
      <c r="AH627" s="3"/>
      <c r="AI627" s="4"/>
      <c r="AJ6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7" s="8">
        <f>IF(#REF!=MAX(#REF!),"New","Old")</f>
      </c>
      <c r="AL627" s="3"/>
      <c r="AM627" s="9">
        <f>IF(OR(#REF!="",#REF!=0),"",IF(#REF!&lt;12000,"&lt;12k",IF(AND(#REF!&gt;=12000,#REF!&lt;24000),"12k to 24k",IF(AND(#REF!&gt;=24000,#REF!&lt;=36000),"24k to 36k",IF(#REF!&gt;36000,"&gt;36k","")))))</f>
      </c>
    </row>
    <row x14ac:dyDescent="0.25" r="628" customHeight="1" ht="18.75">
      <c r="A628" s="1">
        <v>1689239</v>
      </c>
      <c r="B628" s="2">
        <v>11352793</v>
      </c>
      <c r="C628" s="3" t="s">
        <v>0</v>
      </c>
      <c r="D628" s="3" t="s">
        <v>1</v>
      </c>
      <c r="E628" s="2">
        <v>2014</v>
      </c>
      <c r="F628" s="4">
        <v>44076</v>
      </c>
      <c r="G628" s="3" t="s">
        <v>39</v>
      </c>
      <c r="H628" s="4">
        <v>44076</v>
      </c>
      <c r="I628" s="4"/>
      <c r="J628" s="10">
        <f>_xlfn.XLOOKUP(#REF!,[1]!Backup_F8_Previous_Wave[ODINO],[1]!Backup_F8_Previous_Wave[Wave Date],"")</f>
      </c>
      <c r="K628" s="3"/>
      <c r="L628" s="3" t="s">
        <v>735</v>
      </c>
      <c r="M628" s="3" t="s">
        <v>4</v>
      </c>
      <c r="N628" s="3" t="s">
        <v>2150</v>
      </c>
      <c r="O628" s="3" t="s">
        <v>6</v>
      </c>
      <c r="P628" s="6">
        <f>_xlfn.XLOOKUP(#REF!,[1]!Table2[BINNING],[1]!Table2[VFG],"")</f>
      </c>
      <c r="Q628" s="6">
        <f>IF(ISNUMBER(FIND("|",#REF!,1)),LEFT(#REF!,FIND("|",#REF!,1)-2),#REF!)</f>
      </c>
      <c r="R628" s="6">
        <f>IF(ISNUMBER(FIND("|",#REF!,1)),RIGHT(#REF!,LEN(#REF!)-FIND("|",#REF!,1)-1),"")</f>
      </c>
      <c r="S628" s="3" t="s">
        <v>7</v>
      </c>
      <c r="T628" s="3" t="s">
        <v>7</v>
      </c>
      <c r="U628" s="2">
        <v>0</v>
      </c>
      <c r="V628" s="2">
        <v>0</v>
      </c>
      <c r="W628" s="2">
        <v>110000</v>
      </c>
      <c r="X628" s="3" t="s">
        <v>63</v>
      </c>
      <c r="Y628" s="2">
        <v>0</v>
      </c>
      <c r="Z628" s="3"/>
      <c r="AA628" s="3"/>
      <c r="AB628" s="7" t="s">
        <v>2151</v>
      </c>
      <c r="AC628" s="3" t="s">
        <v>44</v>
      </c>
      <c r="AD628" s="3" t="s">
        <v>44</v>
      </c>
      <c r="AE628" s="3" t="s">
        <v>44</v>
      </c>
      <c r="AF628" s="3" t="s">
        <v>13</v>
      </c>
      <c r="AG628" s="4"/>
      <c r="AH628" s="3"/>
      <c r="AI628" s="4"/>
      <c r="AJ6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8" s="8">
        <f>IF(#REF!=MAX(#REF!),"New","Old")</f>
      </c>
      <c r="AL628" s="3"/>
      <c r="AM628" s="9">
        <f>IF(OR(#REF!="",#REF!=0),"",IF(#REF!&lt;12000,"&lt;12k",IF(AND(#REF!&gt;=12000,#REF!&lt;24000),"12k to 24k",IF(AND(#REF!&gt;=24000,#REF!&lt;=36000),"24k to 36k",IF(#REF!&gt;36000,"&gt;36k","")))))</f>
      </c>
    </row>
    <row x14ac:dyDescent="0.25" r="629" customHeight="1" ht="18.75">
      <c r="A629" s="1">
        <v>1689368</v>
      </c>
      <c r="B629" s="2">
        <v>11352879</v>
      </c>
      <c r="C629" s="3" t="s">
        <v>0</v>
      </c>
      <c r="D629" s="3" t="s">
        <v>485</v>
      </c>
      <c r="E629" s="2">
        <v>2015</v>
      </c>
      <c r="F629" s="4">
        <v>44070</v>
      </c>
      <c r="G629" s="3" t="s">
        <v>39</v>
      </c>
      <c r="H629" s="4">
        <v>44076</v>
      </c>
      <c r="I629" s="4"/>
      <c r="J629" s="10">
        <f>_xlfn.XLOOKUP(#REF!,[1]!Backup_F8_Previous_Wave[ODINO],[1]!Backup_F8_Previous_Wave[Wave Date],"")</f>
      </c>
      <c r="K629" s="3"/>
      <c r="L629" s="3" t="s">
        <v>2152</v>
      </c>
      <c r="M629" s="3" t="s">
        <v>4</v>
      </c>
      <c r="N629" s="3" t="s">
        <v>2153</v>
      </c>
      <c r="O629" s="3" t="s">
        <v>31</v>
      </c>
      <c r="P629" s="6">
        <f>_xlfn.XLOOKUP(#REF!,[1]!Table2[BINNING],[1]!Table2[VFG],"")</f>
      </c>
      <c r="Q629" s="6">
        <f>IF(ISNUMBER(FIND("|",#REF!,1)),LEFT(#REF!,FIND("|",#REF!,1)-2),#REF!)</f>
      </c>
      <c r="R629" s="6">
        <f>IF(ISNUMBER(FIND("|",#REF!,1)),RIGHT(#REF!,LEN(#REF!)-FIND("|",#REF!,1)-1),"")</f>
      </c>
      <c r="S629" s="3" t="s">
        <v>7</v>
      </c>
      <c r="T629" s="3" t="s">
        <v>7</v>
      </c>
      <c r="U629" s="2">
        <v>0</v>
      </c>
      <c r="V629" s="2">
        <v>0</v>
      </c>
      <c r="W629" s="2">
        <v>68000</v>
      </c>
      <c r="X629" s="3" t="s">
        <v>139</v>
      </c>
      <c r="Y629" s="2">
        <v>60</v>
      </c>
      <c r="Z629" s="3"/>
      <c r="AA629" s="3"/>
      <c r="AB629" s="7" t="s">
        <v>2154</v>
      </c>
      <c r="AC629" s="3" t="s">
        <v>44</v>
      </c>
      <c r="AD629" s="3" t="s">
        <v>44</v>
      </c>
      <c r="AE629" s="3" t="s">
        <v>44</v>
      </c>
      <c r="AF629" s="3" t="s">
        <v>211</v>
      </c>
      <c r="AG629" s="4"/>
      <c r="AH629" s="3"/>
      <c r="AI629" s="4"/>
      <c r="AJ6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29" s="8">
        <f>IF(#REF!=MAX(#REF!),"New","Old")</f>
      </c>
      <c r="AL629" s="3"/>
      <c r="AM629" s="9">
        <f>IF(OR(#REF!="",#REF!=0),"",IF(#REF!&lt;12000,"&lt;12k",IF(AND(#REF!&gt;=12000,#REF!&lt;24000),"12k to 24k",IF(AND(#REF!&gt;=24000,#REF!&lt;=36000),"24k to 36k",IF(#REF!&gt;36000,"&gt;36k","")))))</f>
      </c>
    </row>
    <row x14ac:dyDescent="0.25" r="630" customHeight="1" ht="18.75">
      <c r="A630" s="1">
        <v>1689414</v>
      </c>
      <c r="B630" s="2">
        <v>11352911</v>
      </c>
      <c r="C630" s="3" t="s">
        <v>0</v>
      </c>
      <c r="D630" s="3" t="s">
        <v>187</v>
      </c>
      <c r="E630" s="2">
        <v>2011</v>
      </c>
      <c r="F630" s="4">
        <v>43709</v>
      </c>
      <c r="G630" s="3" t="s">
        <v>39</v>
      </c>
      <c r="H630" s="4">
        <v>44077</v>
      </c>
      <c r="I630" s="4"/>
      <c r="J630" s="10">
        <f>_xlfn.XLOOKUP(#REF!,[1]!Backup_F8_Previous_Wave[ODINO],[1]!Backup_F8_Previous_Wave[Wave Date],"")</f>
      </c>
      <c r="K630" s="6">
        <f>_xlfn.XLOOKUP(#REF!,[1]!Backup_F8_Previous_Wave[ODINO],[1]!Backup_F8_Previous_Wave[Full VIN],"")</f>
      </c>
      <c r="L630" s="3" t="s">
        <v>2155</v>
      </c>
      <c r="M630" s="3" t="s">
        <v>4</v>
      </c>
      <c r="N630" s="3" t="s">
        <v>2156</v>
      </c>
      <c r="O630" s="3" t="s">
        <v>31</v>
      </c>
      <c r="P630" s="6">
        <f>_xlfn.XLOOKUP(#REF!,[1]!Table2[BINNING],[1]!Table2[VFG],"")</f>
      </c>
      <c r="Q630" s="6">
        <f>IF(ISNUMBER(FIND("|",#REF!,1)),LEFT(#REF!,FIND("|",#REF!,1)-2),#REF!)</f>
      </c>
      <c r="R630" s="6">
        <f>IF(ISNUMBER(FIND("|",#REF!,1)),RIGHT(#REF!,LEN(#REF!)-FIND("|",#REF!,1)-1),"")</f>
      </c>
      <c r="S630" s="3" t="s">
        <v>7</v>
      </c>
      <c r="T630" s="3" t="s">
        <v>7</v>
      </c>
      <c r="U630" s="2">
        <v>0</v>
      </c>
      <c r="V630" s="2">
        <v>0</v>
      </c>
      <c r="W630" s="2">
        <v>70000</v>
      </c>
      <c r="X630" s="3" t="s">
        <v>2157</v>
      </c>
      <c r="Y630" s="2">
        <v>0</v>
      </c>
      <c r="Z630" s="3"/>
      <c r="AA630" s="3"/>
      <c r="AB630" s="7" t="s">
        <v>2158</v>
      </c>
      <c r="AC630" s="3"/>
      <c r="AD630" s="3"/>
      <c r="AE630" s="3"/>
      <c r="AF630" s="3"/>
      <c r="AG630" s="4"/>
      <c r="AH630" s="3"/>
      <c r="AI630" s="4"/>
      <c r="AJ6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0" s="8">
        <f>IF(#REF!=MAX(#REF!),"New","Old")</f>
      </c>
      <c r="AL630" s="3"/>
      <c r="AM630" s="9">
        <f>IF(OR(#REF!="",#REF!=0),"",IF(#REF!&lt;12000,"&lt;12k",IF(AND(#REF!&gt;=12000,#REF!&lt;24000),"12k to 24k",IF(AND(#REF!&gt;=24000,#REF!&lt;=36000),"24k to 36k",IF(#REF!&gt;36000,"&gt;36k","")))))</f>
      </c>
    </row>
    <row x14ac:dyDescent="0.25" r="631" customHeight="1" ht="18.75">
      <c r="A631" s="1">
        <v>1689752</v>
      </c>
      <c r="B631" s="2">
        <v>11353149</v>
      </c>
      <c r="C631" s="3" t="s">
        <v>0</v>
      </c>
      <c r="D631" s="3" t="s">
        <v>1</v>
      </c>
      <c r="E631" s="2">
        <v>2017</v>
      </c>
      <c r="F631" s="4">
        <v>44078</v>
      </c>
      <c r="G631" s="3" t="s">
        <v>39</v>
      </c>
      <c r="H631" s="4">
        <v>44078</v>
      </c>
      <c r="I631" s="4">
        <f>_xlfn.XLOOKUP(#REF!,[1]!Backup_F8_Previous_Wave[ODINO],[1]!Backup_F8_Previous_Wave[Production Date],"")</f>
      </c>
      <c r="J631" s="10">
        <f>_xlfn.XLOOKUP(#REF!,[1]!Backup_F8_Previous_Wave[ODINO],[1]!Backup_F8_Previous_Wave[Wave Date],"")</f>
      </c>
      <c r="K631" s="6">
        <f>_xlfn.XLOOKUP(#REF!,[1]!Backup_F8_Previous_Wave[ODINO],[1]!Backup_F8_Previous_Wave[Full VIN],"")</f>
      </c>
      <c r="L631" s="3" t="s">
        <v>2159</v>
      </c>
      <c r="M631" s="3" t="s">
        <v>4</v>
      </c>
      <c r="N631" s="3" t="s">
        <v>2160</v>
      </c>
      <c r="O631" s="3" t="s">
        <v>6</v>
      </c>
      <c r="P631" s="6">
        <f>_xlfn.XLOOKUP(#REF!,[1]!Table2[BINNING],[1]!Table2[VFG],"")</f>
      </c>
      <c r="Q631" s="6">
        <f>IF(ISNUMBER(FIND("|",#REF!,1)),LEFT(#REF!,FIND("|",#REF!,1)-2),#REF!)</f>
      </c>
      <c r="R631" s="6">
        <f>IF(ISNUMBER(FIND("|",#REF!,1)),RIGHT(#REF!,LEN(#REF!)-FIND("|",#REF!,1)-1),"")</f>
      </c>
      <c r="S631" s="3" t="s">
        <v>7</v>
      </c>
      <c r="T631" s="3" t="s">
        <v>7</v>
      </c>
      <c r="U631" s="2">
        <v>0</v>
      </c>
      <c r="V631" s="2">
        <v>0</v>
      </c>
      <c r="W631" s="2">
        <v>40894</v>
      </c>
      <c r="X631" s="3" t="s">
        <v>50</v>
      </c>
      <c r="Y631" s="2">
        <v>0</v>
      </c>
      <c r="Z631" s="3"/>
      <c r="AA631" s="3"/>
      <c r="AB631" s="7" t="s">
        <v>2161</v>
      </c>
      <c r="AC631" s="3" t="s">
        <v>20</v>
      </c>
      <c r="AD631" s="3" t="s">
        <v>11</v>
      </c>
      <c r="AE631" s="3" t="s">
        <v>135</v>
      </c>
      <c r="AF631" s="3" t="s">
        <v>27</v>
      </c>
      <c r="AG631" s="4"/>
      <c r="AH631" s="3"/>
      <c r="AI631" s="4"/>
      <c r="AJ6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1" s="8">
        <f>IF(#REF!=MAX(#REF!),"New","Old")</f>
      </c>
      <c r="AL631" s="3"/>
      <c r="AM631" s="9">
        <f>IF(OR(#REF!="",#REF!=0),"",IF(#REF!&lt;12000,"&lt;12k",IF(AND(#REF!&gt;=12000,#REF!&lt;24000),"12k to 24k",IF(AND(#REF!&gt;=24000,#REF!&lt;=36000),"24k to 36k",IF(#REF!&gt;36000,"&gt;36k","")))))</f>
      </c>
    </row>
    <row x14ac:dyDescent="0.25" r="632" customHeight="1" ht="18.75">
      <c r="A632" s="1">
        <v>1689802</v>
      </c>
      <c r="B632" s="2">
        <v>11353183</v>
      </c>
      <c r="C632" s="3" t="s">
        <v>0</v>
      </c>
      <c r="D632" s="3" t="s">
        <v>1</v>
      </c>
      <c r="E632" s="2">
        <v>2016</v>
      </c>
      <c r="F632" s="4">
        <v>43970</v>
      </c>
      <c r="G632" s="3" t="s">
        <v>108</v>
      </c>
      <c r="H632" s="4">
        <v>44078</v>
      </c>
      <c r="I632" s="4">
        <f>_xlfn.XLOOKUP(#REF!,[1]!Backup_F8_Previous_Wave[ODINO],[1]!Backup_F8_Previous_Wave[Production Date],"")</f>
      </c>
      <c r="J632" s="10">
        <f>_xlfn.XLOOKUP(#REF!,[1]!Backup_F8_Previous_Wave[ODINO],[1]!Backup_F8_Previous_Wave[Wave Date],"")</f>
      </c>
      <c r="K632" s="6">
        <f>_xlfn.XLOOKUP(#REF!,[1]!Backup_F8_Previous_Wave[ODINO],[1]!Backup_F8_Previous_Wave[Full VIN],"")</f>
      </c>
      <c r="L632" s="3" t="s">
        <v>2162</v>
      </c>
      <c r="M632" s="3" t="s">
        <v>4</v>
      </c>
      <c r="N632" s="3" t="s">
        <v>2163</v>
      </c>
      <c r="O632" s="3" t="s">
        <v>2164</v>
      </c>
      <c r="P632" s="6">
        <f>_xlfn.XLOOKUP(#REF!,[1]!Table2[BINNING],[1]!Table2[VFG],"")</f>
      </c>
      <c r="Q632" s="6">
        <f>IF(ISNUMBER(FIND("|",#REF!,1)),LEFT(#REF!,FIND("|",#REF!,1)-2),#REF!)</f>
      </c>
      <c r="R632" s="6">
        <f>IF(ISNUMBER(FIND("|",#REF!,1)),RIGHT(#REF!,LEN(#REF!)-FIND("|",#REF!,1)-1),"")</f>
      </c>
      <c r="S632" s="3" t="s">
        <v>7</v>
      </c>
      <c r="T632" s="3" t="s">
        <v>7</v>
      </c>
      <c r="U632" s="2">
        <v>0</v>
      </c>
      <c r="V632" s="2">
        <v>0</v>
      </c>
      <c r="W632" s="2">
        <v>45000</v>
      </c>
      <c r="X632" s="3" t="s">
        <v>100</v>
      </c>
      <c r="Y632" s="2"/>
      <c r="Z632" s="3"/>
      <c r="AA632" s="3"/>
      <c r="AB632" s="7" t="s">
        <v>2165</v>
      </c>
      <c r="AC632" s="3" t="s">
        <v>20</v>
      </c>
      <c r="AD632" s="3" t="s">
        <v>11</v>
      </c>
      <c r="AE632" s="3" t="s">
        <v>21</v>
      </c>
      <c r="AF632" s="3" t="s">
        <v>13</v>
      </c>
      <c r="AG632" s="4"/>
      <c r="AH632" s="3"/>
      <c r="AI632" s="4"/>
      <c r="AJ6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2" s="8">
        <f>IF(#REF!=MAX(#REF!),"New","Old")</f>
      </c>
      <c r="AL632" s="3"/>
      <c r="AM632" s="9">
        <f>IF(OR(#REF!="",#REF!=0),"",IF(#REF!&lt;12000,"&lt;12k",IF(AND(#REF!&gt;=12000,#REF!&lt;24000),"12k to 24k",IF(AND(#REF!&gt;=24000,#REF!&lt;=36000),"24k to 36k",IF(#REF!&gt;36000,"&gt;36k","")))))</f>
      </c>
    </row>
    <row x14ac:dyDescent="0.25" r="633" customHeight="1" ht="18.75">
      <c r="A633" s="1">
        <v>1689809</v>
      </c>
      <c r="B633" s="2">
        <v>11353197</v>
      </c>
      <c r="C633" s="3" t="s">
        <v>0</v>
      </c>
      <c r="D633" s="3" t="s">
        <v>187</v>
      </c>
      <c r="E633" s="2">
        <v>2020</v>
      </c>
      <c r="F633" s="4">
        <v>44051</v>
      </c>
      <c r="G633" s="3" t="s">
        <v>39</v>
      </c>
      <c r="H633" s="4">
        <v>44078</v>
      </c>
      <c r="I633" s="4">
        <f>_xlfn.XLOOKUP(#REF!,[1]!Backup_F8_Previous_Wave[ODINO],[1]!Backup_F8_Previous_Wave[Production Date],"")</f>
      </c>
      <c r="J633" s="10">
        <f>_xlfn.XLOOKUP(#REF!,[1]!Backup_F8_Previous_Wave[ODINO],[1]!Backup_F8_Previous_Wave[Wave Date],"")</f>
      </c>
      <c r="K633" s="6">
        <f>_xlfn.XLOOKUP(#REF!,[1]!Backup_F8_Previous_Wave[ODINO],[1]!Backup_F8_Previous_Wave[Full VIN],"")</f>
      </c>
      <c r="L633" s="3" t="s">
        <v>2166</v>
      </c>
      <c r="M633" s="3" t="s">
        <v>4</v>
      </c>
      <c r="N633" s="3" t="s">
        <v>2167</v>
      </c>
      <c r="O633" s="3" t="s">
        <v>124</v>
      </c>
      <c r="P633" s="6">
        <f>_xlfn.XLOOKUP(#REF!,[1]!Table2[BINNING],[1]!Table2[VFG],"")</f>
      </c>
      <c r="Q633" s="6">
        <f>IF(ISNUMBER(FIND("|",#REF!,1)),LEFT(#REF!,FIND("|",#REF!,1)-2),#REF!)</f>
      </c>
      <c r="R633" s="6">
        <f>IF(ISNUMBER(FIND("|",#REF!,1)),RIGHT(#REF!,LEN(#REF!)-FIND("|",#REF!,1)-1),"")</f>
      </c>
      <c r="S633" s="3" t="s">
        <v>7</v>
      </c>
      <c r="T633" s="3" t="s">
        <v>7</v>
      </c>
      <c r="U633" s="2">
        <v>0</v>
      </c>
      <c r="V633" s="2">
        <v>0</v>
      </c>
      <c r="W633" s="2">
        <v>4800</v>
      </c>
      <c r="X633" s="3" t="s">
        <v>18</v>
      </c>
      <c r="Y633" s="2">
        <v>60</v>
      </c>
      <c r="Z633" s="3"/>
      <c r="AA633" s="3"/>
      <c r="AB633" s="7" t="s">
        <v>2168</v>
      </c>
      <c r="AC633" s="3" t="s">
        <v>191</v>
      </c>
      <c r="AD633" s="3" t="s">
        <v>192</v>
      </c>
      <c r="AE633" s="3" t="s">
        <v>193</v>
      </c>
      <c r="AF633" s="3" t="s">
        <v>141</v>
      </c>
      <c r="AG633" s="4"/>
      <c r="AH633" s="3"/>
      <c r="AI633" s="4"/>
      <c r="AJ6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3" s="8">
        <f>IF(#REF!=MAX(#REF!),"New","Old")</f>
      </c>
      <c r="AL633" s="3"/>
      <c r="AM633" s="9">
        <f>IF(OR(#REF!="",#REF!=0),"",IF(#REF!&lt;12000,"&lt;12k",IF(AND(#REF!&gt;=12000,#REF!&lt;24000),"12k to 24k",IF(AND(#REF!&gt;=24000,#REF!&lt;=36000),"24k to 36k",IF(#REF!&gt;36000,"&gt;36k","")))))</f>
      </c>
    </row>
    <row x14ac:dyDescent="0.25" r="634" customHeight="1" ht="18.75">
      <c r="A634" s="1">
        <v>1690165</v>
      </c>
      <c r="B634" s="2">
        <v>11353444</v>
      </c>
      <c r="C634" s="3" t="s">
        <v>0</v>
      </c>
      <c r="D634" s="3" t="s">
        <v>448</v>
      </c>
      <c r="E634" s="2">
        <v>2014</v>
      </c>
      <c r="F634" s="4">
        <v>43964</v>
      </c>
      <c r="G634" s="3" t="s">
        <v>108</v>
      </c>
      <c r="H634" s="4">
        <v>44080</v>
      </c>
      <c r="I634" s="4">
        <f>_xlfn.XLOOKUP(#REF!,[1]!Backup_F8_Previous_Wave[ODINO],[1]!Backup_F8_Previous_Wave[Production Date],"")</f>
      </c>
      <c r="J634" s="10">
        <f>_xlfn.XLOOKUP(#REF!,[1]!Backup_F8_Previous_Wave[ODINO],[1]!Backup_F8_Previous_Wave[Wave Date],"")</f>
      </c>
      <c r="K634" s="6">
        <f>_xlfn.XLOOKUP(#REF!,[1]!Backup_F8_Previous_Wave[ODINO],[1]!Backup_F8_Previous_Wave[Full VIN],"")</f>
      </c>
      <c r="L634" s="3" t="s">
        <v>2169</v>
      </c>
      <c r="M634" s="3" t="s">
        <v>4</v>
      </c>
      <c r="N634" s="3" t="s">
        <v>2170</v>
      </c>
      <c r="O634" s="3" t="s">
        <v>144</v>
      </c>
      <c r="P634" s="6">
        <f>_xlfn.XLOOKUP(#REF!,[1]!Table2[BINNING],[1]!Table2[VFG],"")</f>
      </c>
      <c r="Q634" s="6">
        <f>IF(ISNUMBER(FIND("|",#REF!,1)),LEFT(#REF!,FIND("|",#REF!,1)-2),#REF!)</f>
      </c>
      <c r="R634" s="6">
        <f>IF(ISNUMBER(FIND("|",#REF!,1)),RIGHT(#REF!,LEN(#REF!)-FIND("|",#REF!,1)-1),"")</f>
      </c>
      <c r="S634" s="3" t="s">
        <v>7</v>
      </c>
      <c r="T634" s="3" t="s">
        <v>7</v>
      </c>
      <c r="U634" s="2">
        <v>0</v>
      </c>
      <c r="V634" s="2">
        <v>0</v>
      </c>
      <c r="W634" s="2"/>
      <c r="X634" s="3" t="s">
        <v>467</v>
      </c>
      <c r="Y634" s="2"/>
      <c r="Z634" s="3"/>
      <c r="AA634" s="3"/>
      <c r="AB634" s="7" t="s">
        <v>2171</v>
      </c>
      <c r="AC634" s="3" t="s">
        <v>452</v>
      </c>
      <c r="AD634" s="3" t="s">
        <v>453</v>
      </c>
      <c r="AE634" s="3" t="s">
        <v>454</v>
      </c>
      <c r="AF634" s="3" t="s">
        <v>45</v>
      </c>
      <c r="AG634" s="4"/>
      <c r="AH634" s="3"/>
      <c r="AI634" s="4"/>
      <c r="AJ6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4" s="8">
        <f>IF(#REF!=MAX(#REF!),"New","Old")</f>
      </c>
      <c r="AL634" s="3"/>
      <c r="AM634" s="9">
        <f>IF(OR(#REF!="",#REF!=0),"",IF(#REF!&lt;12000,"&lt;12k",IF(AND(#REF!&gt;=12000,#REF!&lt;24000),"12k to 24k",IF(AND(#REF!&gt;=24000,#REF!&lt;=36000),"24k to 36k",IF(#REF!&gt;36000,"&gt;36k","")))))</f>
      </c>
    </row>
    <row x14ac:dyDescent="0.25" r="635" customHeight="1" ht="18.75">
      <c r="A635" s="1">
        <v>1690276</v>
      </c>
      <c r="B635" s="2">
        <v>11353524</v>
      </c>
      <c r="C635" s="3" t="s">
        <v>0</v>
      </c>
      <c r="D635" s="3" t="s">
        <v>181</v>
      </c>
      <c r="E635" s="2">
        <v>2017</v>
      </c>
      <c r="F635" s="4">
        <v>43986</v>
      </c>
      <c r="G635" s="3" t="s">
        <v>108</v>
      </c>
      <c r="H635" s="4">
        <v>44081</v>
      </c>
      <c r="I635" s="4">
        <f>_xlfn.XLOOKUP(#REF!,[1]!Backup_F8_Previous_Wave[ODINO],[1]!Backup_F8_Previous_Wave[Production Date],"")</f>
      </c>
      <c r="J635" s="10">
        <f>_xlfn.XLOOKUP(#REF!,[1]!Backup_F8_Previous_Wave[ODINO],[1]!Backup_F8_Previous_Wave[Wave Date],"")</f>
      </c>
      <c r="K635" s="6">
        <f>_xlfn.XLOOKUP(#REF!,[1]!Backup_F8_Previous_Wave[ODINO],[1]!Backup_F8_Previous_Wave[Full VIN],"")</f>
      </c>
      <c r="L635" s="3" t="s">
        <v>2172</v>
      </c>
      <c r="M635" s="3" t="s">
        <v>4</v>
      </c>
      <c r="N635" s="3" t="s">
        <v>2173</v>
      </c>
      <c r="O635" s="3" t="s">
        <v>196</v>
      </c>
      <c r="P635" s="6">
        <f>_xlfn.XLOOKUP(#REF!,[1]!Table2[BINNING],[1]!Table2[VFG],"")</f>
      </c>
      <c r="Q635" s="6">
        <f>IF(ISNUMBER(FIND("|",#REF!,1)),LEFT(#REF!,FIND("|",#REF!,1)-2),#REF!)</f>
      </c>
      <c r="R635" s="6">
        <f>IF(ISNUMBER(FIND("|",#REF!,1)),RIGHT(#REF!,LEN(#REF!)-FIND("|",#REF!,1)-1),"")</f>
      </c>
      <c r="S635" s="3" t="s">
        <v>7</v>
      </c>
      <c r="T635" s="3" t="s">
        <v>7</v>
      </c>
      <c r="U635" s="2">
        <v>0</v>
      </c>
      <c r="V635" s="2">
        <v>0</v>
      </c>
      <c r="W635" s="2">
        <v>55000</v>
      </c>
      <c r="X635" s="3" t="s">
        <v>63</v>
      </c>
      <c r="Y635" s="2">
        <v>70</v>
      </c>
      <c r="Z635" s="3"/>
      <c r="AA635" s="3"/>
      <c r="AB635" s="7" t="s">
        <v>2174</v>
      </c>
      <c r="AC635" s="3" t="s">
        <v>297</v>
      </c>
      <c r="AD635" s="3" t="s">
        <v>298</v>
      </c>
      <c r="AE635" s="3" t="s">
        <v>299</v>
      </c>
      <c r="AF635" s="3" t="s">
        <v>198</v>
      </c>
      <c r="AG635" s="4"/>
      <c r="AH635" s="3"/>
      <c r="AI635" s="4"/>
      <c r="AJ6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5" s="8">
        <f>IF(#REF!=MAX(#REF!),"New","Old")</f>
      </c>
      <c r="AL635" s="3"/>
      <c r="AM635" s="9">
        <f>IF(OR(#REF!="",#REF!=0),"",IF(#REF!&lt;12000,"&lt;12k",IF(AND(#REF!&gt;=12000,#REF!&lt;24000),"12k to 24k",IF(AND(#REF!&gt;=24000,#REF!&lt;=36000),"24k to 36k",IF(#REF!&gt;36000,"&gt;36k","")))))</f>
      </c>
    </row>
    <row x14ac:dyDescent="0.25" r="636" customHeight="1" ht="18.75">
      <c r="A636" s="1">
        <v>1690281</v>
      </c>
      <c r="B636" s="2">
        <v>11353519</v>
      </c>
      <c r="C636" s="3" t="s">
        <v>0</v>
      </c>
      <c r="D636" s="3" t="s">
        <v>448</v>
      </c>
      <c r="E636" s="2">
        <v>2014</v>
      </c>
      <c r="F636" s="4">
        <v>44079</v>
      </c>
      <c r="G636" s="3" t="s">
        <v>39</v>
      </c>
      <c r="H636" s="4">
        <v>44081</v>
      </c>
      <c r="I636" s="4">
        <f>_xlfn.XLOOKUP(#REF!,[1]!Backup_F8_Previous_Wave[ODINO],[1]!Backup_F8_Previous_Wave[Production Date],"")</f>
      </c>
      <c r="J636" s="10">
        <f>_xlfn.XLOOKUP(#REF!,[1]!Backup_F8_Previous_Wave[ODINO],[1]!Backup_F8_Previous_Wave[Wave Date],"")</f>
      </c>
      <c r="K636" s="6">
        <f>_xlfn.XLOOKUP(#REF!,[1]!Backup_F8_Previous_Wave[ODINO],[1]!Backup_F8_Previous_Wave[Full VIN],"")</f>
      </c>
      <c r="L636" s="3" t="s">
        <v>2175</v>
      </c>
      <c r="M636" s="3" t="s">
        <v>4</v>
      </c>
      <c r="N636" s="3" t="s">
        <v>2176</v>
      </c>
      <c r="O636" s="3" t="s">
        <v>144</v>
      </c>
      <c r="P636" s="6">
        <f>_xlfn.XLOOKUP(#REF!,[1]!Table2[BINNING],[1]!Table2[VFG],"")</f>
      </c>
      <c r="Q636" s="6">
        <f>IF(ISNUMBER(FIND("|",#REF!,1)),LEFT(#REF!,FIND("|",#REF!,1)-2),#REF!)</f>
      </c>
      <c r="R636" s="6">
        <f>IF(ISNUMBER(FIND("|",#REF!,1)),RIGHT(#REF!,LEN(#REF!)-FIND("|",#REF!,1)-1),"")</f>
      </c>
      <c r="S636" s="3" t="s">
        <v>7</v>
      </c>
      <c r="T636" s="3" t="s">
        <v>7</v>
      </c>
      <c r="U636" s="2">
        <v>0</v>
      </c>
      <c r="V636" s="2">
        <v>0</v>
      </c>
      <c r="W636" s="2">
        <v>86600</v>
      </c>
      <c r="X636" s="3" t="s">
        <v>63</v>
      </c>
      <c r="Y636" s="2">
        <v>0</v>
      </c>
      <c r="Z636" s="3"/>
      <c r="AA636" s="3"/>
      <c r="AB636" s="7" t="s">
        <v>2177</v>
      </c>
      <c r="AC636" s="3" t="s">
        <v>452</v>
      </c>
      <c r="AD636" s="3" t="s">
        <v>453</v>
      </c>
      <c r="AE636" s="3" t="s">
        <v>454</v>
      </c>
      <c r="AF636" s="3" t="s">
        <v>45</v>
      </c>
      <c r="AG636" s="4"/>
      <c r="AH636" s="3"/>
      <c r="AI636" s="4"/>
      <c r="AJ6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6" s="8">
        <f>IF(#REF!=MAX(#REF!),"New","Old")</f>
      </c>
      <c r="AL636" s="3"/>
      <c r="AM636" s="9">
        <f>IF(OR(#REF!="",#REF!=0),"",IF(#REF!&lt;12000,"&lt;12k",IF(AND(#REF!&gt;=12000,#REF!&lt;24000),"12k to 24k",IF(AND(#REF!&gt;=24000,#REF!&lt;=36000),"24k to 36k",IF(#REF!&gt;36000,"&gt;36k","")))))</f>
      </c>
    </row>
    <row x14ac:dyDescent="0.25" r="637" customHeight="1" ht="18.75">
      <c r="A637" s="1">
        <v>1690292</v>
      </c>
      <c r="B637" s="2">
        <v>11353536</v>
      </c>
      <c r="C637" s="3" t="s">
        <v>0</v>
      </c>
      <c r="D637" s="3" t="s">
        <v>448</v>
      </c>
      <c r="E637" s="2">
        <v>2013</v>
      </c>
      <c r="F637" s="4">
        <v>44076</v>
      </c>
      <c r="G637" s="3" t="s">
        <v>39</v>
      </c>
      <c r="H637" s="4">
        <v>44081</v>
      </c>
      <c r="I637" s="4">
        <f>_xlfn.XLOOKUP(#REF!,[1]!Backup_F8_Previous_Wave[ODINO],[1]!Backup_F8_Previous_Wave[Production Date],"")</f>
      </c>
      <c r="J637" s="10">
        <f>_xlfn.XLOOKUP(#REF!,[1]!Backup_F8_Previous_Wave[ODINO],[1]!Backup_F8_Previous_Wave[Wave Date],"")</f>
      </c>
      <c r="K637" s="6">
        <f>_xlfn.XLOOKUP(#REF!,[1]!Backup_F8_Previous_Wave[ODINO],[1]!Backup_F8_Previous_Wave[Full VIN],"")</f>
      </c>
      <c r="L637" s="3" t="s">
        <v>2178</v>
      </c>
      <c r="M637" s="3" t="s">
        <v>4</v>
      </c>
      <c r="N637" s="3" t="s">
        <v>2179</v>
      </c>
      <c r="O637" s="3" t="s">
        <v>31</v>
      </c>
      <c r="P637" s="6">
        <f>_xlfn.XLOOKUP(#REF!,[1]!Table2[BINNING],[1]!Table2[VFG],"")</f>
      </c>
      <c r="Q637" s="6">
        <f>IF(ISNUMBER(FIND("|",#REF!,1)),LEFT(#REF!,FIND("|",#REF!,1)-2),#REF!)</f>
      </c>
      <c r="R637" s="6">
        <f>IF(ISNUMBER(FIND("|",#REF!,1)),RIGHT(#REF!,LEN(#REF!)-FIND("|",#REF!,1)-1),"")</f>
      </c>
      <c r="S637" s="3" t="s">
        <v>7</v>
      </c>
      <c r="T637" s="3" t="s">
        <v>7</v>
      </c>
      <c r="U637" s="2">
        <v>0</v>
      </c>
      <c r="V637" s="2">
        <v>0</v>
      </c>
      <c r="W637" s="2">
        <v>85000</v>
      </c>
      <c r="X637" s="3" t="s">
        <v>166</v>
      </c>
      <c r="Y637" s="2">
        <v>40</v>
      </c>
      <c r="Z637" s="3"/>
      <c r="AA637" s="3"/>
      <c r="AB637" s="7" t="s">
        <v>2180</v>
      </c>
      <c r="AC637" s="3" t="s">
        <v>452</v>
      </c>
      <c r="AD637" s="3" t="s">
        <v>453</v>
      </c>
      <c r="AE637" s="3" t="s">
        <v>454</v>
      </c>
      <c r="AF637" s="3" t="s">
        <v>45</v>
      </c>
      <c r="AG637" s="4"/>
      <c r="AH637" s="3"/>
      <c r="AI637" s="4"/>
      <c r="AJ6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7" s="8">
        <f>IF(#REF!=MAX(#REF!),"New","Old")</f>
      </c>
      <c r="AL637" s="3"/>
      <c r="AM637" s="9">
        <f>IF(OR(#REF!="",#REF!=0),"",IF(#REF!&lt;12000,"&lt;12k",IF(AND(#REF!&gt;=12000,#REF!&lt;24000),"12k to 24k",IF(AND(#REF!&gt;=24000,#REF!&lt;=36000),"24k to 36k",IF(#REF!&gt;36000,"&gt;36k","")))))</f>
      </c>
    </row>
    <row x14ac:dyDescent="0.25" r="638" customHeight="1" ht="18.75">
      <c r="A638" s="1">
        <v>1690510</v>
      </c>
      <c r="B638" s="2">
        <v>11353718</v>
      </c>
      <c r="C638" s="3" t="s">
        <v>0</v>
      </c>
      <c r="D638" s="3" t="s">
        <v>59</v>
      </c>
      <c r="E638" s="2">
        <v>2015</v>
      </c>
      <c r="F638" s="4">
        <v>43896</v>
      </c>
      <c r="G638" s="3" t="s">
        <v>2</v>
      </c>
      <c r="H638" s="4">
        <v>44082</v>
      </c>
      <c r="I638" s="4">
        <f>_xlfn.XLOOKUP(#REF!,[1]!Backup_F8_Previous_Wave[ODINO],[1]!Backup_F8_Previous_Wave[Production Date],"")</f>
      </c>
      <c r="J638" s="10">
        <f>_xlfn.XLOOKUP(#REF!,[1]!Backup_F8_Previous_Wave[ODINO],[1]!Backup_F8_Previous_Wave[Wave Date],"")</f>
      </c>
      <c r="K638" s="6">
        <f>_xlfn.XLOOKUP(#REF!,[1]!Backup_F8_Previous_Wave[ODINO],[1]!Backup_F8_Previous_Wave[Full VIN],"")</f>
      </c>
      <c r="L638" s="3" t="s">
        <v>2181</v>
      </c>
      <c r="M638" s="3" t="s">
        <v>4</v>
      </c>
      <c r="N638" s="3" t="s">
        <v>2182</v>
      </c>
      <c r="O638" s="3" t="s">
        <v>31</v>
      </c>
      <c r="P638" s="6">
        <f>_xlfn.XLOOKUP(#REF!,[1]!Table2[BINNING],[1]!Table2[VFG],"")</f>
      </c>
      <c r="Q638" s="6">
        <f>IF(ISNUMBER(FIND("|",#REF!,1)),LEFT(#REF!,FIND("|",#REF!,1)-2),#REF!)</f>
      </c>
      <c r="R638" s="6">
        <f>IF(ISNUMBER(FIND("|",#REF!,1)),RIGHT(#REF!,LEN(#REF!)-FIND("|",#REF!,1)-1),"")</f>
      </c>
      <c r="S638" s="3" t="s">
        <v>7</v>
      </c>
      <c r="T638" s="3" t="s">
        <v>7</v>
      </c>
      <c r="U638" s="2">
        <v>0</v>
      </c>
      <c r="V638" s="2">
        <v>0</v>
      </c>
      <c r="W638" s="2"/>
      <c r="X638" s="3" t="s">
        <v>8</v>
      </c>
      <c r="Y638" s="2">
        <v>30</v>
      </c>
      <c r="Z638" s="3"/>
      <c r="AA638" s="3"/>
      <c r="AB638" s="7" t="s">
        <v>2183</v>
      </c>
      <c r="AC638" s="3" t="s">
        <v>65</v>
      </c>
      <c r="AD638" s="3" t="s">
        <v>66</v>
      </c>
      <c r="AE638" s="3" t="s">
        <v>67</v>
      </c>
      <c r="AF638" s="3" t="s">
        <v>68</v>
      </c>
      <c r="AG638" s="4"/>
      <c r="AH638" s="3"/>
      <c r="AI638" s="4"/>
      <c r="AJ6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8" s="8">
        <f>IF(#REF!=MAX(#REF!),"New","Old")</f>
      </c>
      <c r="AL638" s="3"/>
      <c r="AM638" s="9">
        <f>IF(OR(#REF!="",#REF!=0),"",IF(#REF!&lt;12000,"&lt;12k",IF(AND(#REF!&gt;=12000,#REF!&lt;24000),"12k to 24k",IF(AND(#REF!&gt;=24000,#REF!&lt;=36000),"24k to 36k",IF(#REF!&gt;36000,"&gt;36k","")))))</f>
      </c>
    </row>
    <row x14ac:dyDescent="0.25" r="639" customHeight="1" ht="18.75">
      <c r="A639" s="1">
        <v>1690521</v>
      </c>
      <c r="B639" s="2">
        <v>11353727</v>
      </c>
      <c r="C639" s="3" t="s">
        <v>0</v>
      </c>
      <c r="D639" s="3" t="s">
        <v>181</v>
      </c>
      <c r="E639" s="2">
        <v>2002</v>
      </c>
      <c r="F639" s="4">
        <v>44080</v>
      </c>
      <c r="G639" s="3" t="s">
        <v>39</v>
      </c>
      <c r="H639" s="4">
        <v>44082</v>
      </c>
      <c r="I639" s="4">
        <f>_xlfn.XLOOKUP(#REF!,[1]!Backup_F8_Previous_Wave[ODINO],[1]!Backup_F8_Previous_Wave[Production Date],"")</f>
      </c>
      <c r="J639" s="10">
        <f>_xlfn.XLOOKUP(#REF!,[1]!Backup_F8_Previous_Wave[ODINO],[1]!Backup_F8_Previous_Wave[Wave Date],"")</f>
      </c>
      <c r="K639" s="6">
        <f>_xlfn.XLOOKUP(#REF!,[1]!Backup_F8_Previous_Wave[ODINO],[1]!Backup_F8_Previous_Wave[Full VIN],"")</f>
      </c>
      <c r="L639" s="3" t="s">
        <v>2184</v>
      </c>
      <c r="M639" s="3" t="s">
        <v>4</v>
      </c>
      <c r="N639" s="3" t="s">
        <v>2185</v>
      </c>
      <c r="O639" s="3" t="s">
        <v>639</v>
      </c>
      <c r="P639" s="6">
        <f>_xlfn.XLOOKUP(#REF!,[1]!Table2[BINNING],[1]!Table2[VFG],"")</f>
      </c>
      <c r="Q639" s="6">
        <f>IF(ISNUMBER(FIND("|",#REF!,1)),LEFT(#REF!,FIND("|",#REF!,1)-2),#REF!)</f>
      </c>
      <c r="R639" s="6">
        <f>IF(ISNUMBER(FIND("|",#REF!,1)),RIGHT(#REF!,LEN(#REF!)-FIND("|",#REF!,1)-1),"")</f>
      </c>
      <c r="S639" s="3" t="s">
        <v>7</v>
      </c>
      <c r="T639" s="3" t="s">
        <v>7</v>
      </c>
      <c r="U639" s="2">
        <v>1</v>
      </c>
      <c r="V639" s="2">
        <v>0</v>
      </c>
      <c r="W639" s="2">
        <v>184000</v>
      </c>
      <c r="X639" s="3" t="s">
        <v>106</v>
      </c>
      <c r="Y639" s="2"/>
      <c r="Z639" s="3"/>
      <c r="AA639" s="3"/>
      <c r="AB639" s="7" t="s">
        <v>2186</v>
      </c>
      <c r="AC639" s="3" t="s">
        <v>2187</v>
      </c>
      <c r="AD639" s="3" t="s">
        <v>2188</v>
      </c>
      <c r="AE639" s="3" t="s">
        <v>2189</v>
      </c>
      <c r="AF639" s="3" t="s">
        <v>95</v>
      </c>
      <c r="AG639" s="4"/>
      <c r="AH639" s="3"/>
      <c r="AI639" s="4"/>
      <c r="AJ6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39" s="8">
        <f>IF(#REF!=MAX(#REF!),"New","Old")</f>
      </c>
      <c r="AL639" s="3"/>
      <c r="AM639" s="9">
        <f>IF(OR(#REF!="",#REF!=0),"",IF(#REF!&lt;12000,"&lt;12k",IF(AND(#REF!&gt;=12000,#REF!&lt;24000),"12k to 24k",IF(AND(#REF!&gt;=24000,#REF!&lt;=36000),"24k to 36k",IF(#REF!&gt;36000,"&gt;36k","")))))</f>
      </c>
    </row>
    <row x14ac:dyDescent="0.25" r="640" customHeight="1" ht="18.75">
      <c r="A640" s="1">
        <v>1690632</v>
      </c>
      <c r="B640" s="2">
        <v>11353814</v>
      </c>
      <c r="C640" s="3" t="s">
        <v>0</v>
      </c>
      <c r="D640" s="3" t="s">
        <v>187</v>
      </c>
      <c r="E640" s="2">
        <v>2019</v>
      </c>
      <c r="F640" s="4">
        <v>44080</v>
      </c>
      <c r="G640" s="3" t="s">
        <v>39</v>
      </c>
      <c r="H640" s="4">
        <v>44082</v>
      </c>
      <c r="I640" s="4">
        <f>_xlfn.XLOOKUP(#REF!,[1]!Backup_F8_Previous_Wave[ODINO],[1]!Backup_F8_Previous_Wave[Production Date],"")</f>
      </c>
      <c r="J640" s="10">
        <f>_xlfn.XLOOKUP(#REF!,[1]!Backup_F8_Previous_Wave[ODINO],[1]!Backup_F8_Previous_Wave[Wave Date],"")</f>
      </c>
      <c r="K640" s="6">
        <f>_xlfn.XLOOKUP(#REF!,[1]!Backup_F8_Previous_Wave[ODINO],[1]!Backup_F8_Previous_Wave[Full VIN],"")</f>
      </c>
      <c r="L640" s="3" t="s">
        <v>2190</v>
      </c>
      <c r="M640" s="3" t="s">
        <v>4</v>
      </c>
      <c r="N640" s="3" t="s">
        <v>2191</v>
      </c>
      <c r="O640" s="3" t="s">
        <v>124</v>
      </c>
      <c r="P640" s="6">
        <f>_xlfn.XLOOKUP(#REF!,[1]!Table2[BINNING],[1]!Table2[VFG],"")</f>
      </c>
      <c r="Q640" s="6">
        <f>IF(ISNUMBER(FIND("|",#REF!,1)),LEFT(#REF!,FIND("|",#REF!,1)-2),#REF!)</f>
      </c>
      <c r="R640" s="6">
        <f>IF(ISNUMBER(FIND("|",#REF!,1)),RIGHT(#REF!,LEN(#REF!)-FIND("|",#REF!,1)-1),"")</f>
      </c>
      <c r="S640" s="3" t="s">
        <v>7</v>
      </c>
      <c r="T640" s="3" t="s">
        <v>7</v>
      </c>
      <c r="U640" s="2">
        <v>0</v>
      </c>
      <c r="V640" s="2">
        <v>0</v>
      </c>
      <c r="W640" s="2">
        <v>10838</v>
      </c>
      <c r="X640" s="3" t="s">
        <v>358</v>
      </c>
      <c r="Y640" s="2">
        <v>35</v>
      </c>
      <c r="Z640" s="3"/>
      <c r="AA640" s="3"/>
      <c r="AB640" s="7" t="s">
        <v>2192</v>
      </c>
      <c r="AC640" s="3" t="s">
        <v>191</v>
      </c>
      <c r="AD640" s="3" t="s">
        <v>192</v>
      </c>
      <c r="AE640" s="3" t="s">
        <v>193</v>
      </c>
      <c r="AF640" s="3" t="s">
        <v>141</v>
      </c>
      <c r="AG640" s="4"/>
      <c r="AH640" s="3"/>
      <c r="AI640" s="4"/>
      <c r="AJ6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0" s="8">
        <f>IF(#REF!=MAX(#REF!),"New","Old")</f>
      </c>
      <c r="AL640" s="3"/>
      <c r="AM640" s="9">
        <f>IF(OR(#REF!="",#REF!=0),"",IF(#REF!&lt;12000,"&lt;12k",IF(AND(#REF!&gt;=12000,#REF!&lt;24000),"12k to 24k",IF(AND(#REF!&gt;=24000,#REF!&lt;=36000),"24k to 36k",IF(#REF!&gt;36000,"&gt;36k","")))))</f>
      </c>
    </row>
    <row x14ac:dyDescent="0.25" r="641" customHeight="1" ht="18.75">
      <c r="A641" s="1">
        <v>1690671</v>
      </c>
      <c r="B641" s="2">
        <v>11353839</v>
      </c>
      <c r="C641" s="3" t="s">
        <v>0</v>
      </c>
      <c r="D641" s="3" t="s">
        <v>59</v>
      </c>
      <c r="E641" s="2">
        <v>2016</v>
      </c>
      <c r="F641" s="4">
        <v>43897</v>
      </c>
      <c r="G641" s="3" t="s">
        <v>2</v>
      </c>
      <c r="H641" s="4">
        <v>44082</v>
      </c>
      <c r="I641" s="4">
        <f>_xlfn.XLOOKUP(#REF!,[1]!Backup_F8_Previous_Wave[ODINO],[1]!Backup_F8_Previous_Wave[Production Date],"")</f>
      </c>
      <c r="J641" s="10">
        <f>_xlfn.XLOOKUP(#REF!,[1]!Backup_F8_Previous_Wave[ODINO],[1]!Backup_F8_Previous_Wave[Wave Date],"")</f>
      </c>
      <c r="K641" s="6">
        <f>_xlfn.XLOOKUP(#REF!,[1]!Backup_F8_Previous_Wave[ODINO],[1]!Backup_F8_Previous_Wave[Full VIN],"")</f>
      </c>
      <c r="L641" s="3" t="s">
        <v>2193</v>
      </c>
      <c r="M641" s="3" t="s">
        <v>4</v>
      </c>
      <c r="N641" s="3" t="s">
        <v>2194</v>
      </c>
      <c r="O641" s="3" t="s">
        <v>62</v>
      </c>
      <c r="P641" s="6">
        <f>_xlfn.XLOOKUP(#REF!,[1]!Table2[BINNING],[1]!Table2[VFG],"")</f>
      </c>
      <c r="Q641" s="6">
        <f>IF(ISNUMBER(FIND("|",#REF!,1)),LEFT(#REF!,FIND("|",#REF!,1)-2),#REF!)</f>
      </c>
      <c r="R641" s="6">
        <f>IF(ISNUMBER(FIND("|",#REF!,1)),RIGHT(#REF!,LEN(#REF!)-FIND("|",#REF!,1)-1),"")</f>
      </c>
      <c r="S641" s="3" t="s">
        <v>7</v>
      </c>
      <c r="T641" s="3" t="s">
        <v>7</v>
      </c>
      <c r="U641" s="2">
        <v>0</v>
      </c>
      <c r="V641" s="2">
        <v>0</v>
      </c>
      <c r="W641" s="2"/>
      <c r="X641" s="3" t="s">
        <v>433</v>
      </c>
      <c r="Y641" s="2">
        <v>0</v>
      </c>
      <c r="Z641" s="3"/>
      <c r="AA641" s="3"/>
      <c r="AB641" s="7" t="s">
        <v>2195</v>
      </c>
      <c r="AC641" s="3" t="s">
        <v>65</v>
      </c>
      <c r="AD641" s="3" t="s">
        <v>66</v>
      </c>
      <c r="AE641" s="3" t="s">
        <v>67</v>
      </c>
      <c r="AF641" s="3" t="s">
        <v>68</v>
      </c>
      <c r="AG641" s="4"/>
      <c r="AH641" s="3"/>
      <c r="AI641" s="4"/>
      <c r="AJ6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1" s="8">
        <f>IF(#REF!=MAX(#REF!),"New","Old")</f>
      </c>
      <c r="AL641" s="3"/>
      <c r="AM641" s="9">
        <f>IF(OR(#REF!="",#REF!=0),"",IF(#REF!&lt;12000,"&lt;12k",IF(AND(#REF!&gt;=12000,#REF!&lt;24000),"12k to 24k",IF(AND(#REF!&gt;=24000,#REF!&lt;=36000),"24k to 36k",IF(#REF!&gt;36000,"&gt;36k","")))))</f>
      </c>
    </row>
    <row x14ac:dyDescent="0.25" r="642" customHeight="1" ht="18.75">
      <c r="A642" s="1">
        <v>1690766</v>
      </c>
      <c r="B642" s="2">
        <v>11353904</v>
      </c>
      <c r="C642" s="3" t="s">
        <v>173</v>
      </c>
      <c r="D642" s="3" t="s">
        <v>510</v>
      </c>
      <c r="E642" s="2">
        <v>2019</v>
      </c>
      <c r="F642" s="4">
        <v>44077</v>
      </c>
      <c r="G642" s="3" t="s">
        <v>39</v>
      </c>
      <c r="H642" s="4">
        <v>44083</v>
      </c>
      <c r="I642" s="4"/>
      <c r="J642" s="10">
        <f>_xlfn.XLOOKUP(#REF!,[1]!Backup_F8_Previous_Wave[ODINO],[1]!Backup_F8_Previous_Wave[Wave Date],"")</f>
      </c>
      <c r="K642" s="3"/>
      <c r="L642" s="3" t="s">
        <v>2196</v>
      </c>
      <c r="M642" s="3" t="s">
        <v>4</v>
      </c>
      <c r="N642" s="3" t="s">
        <v>2197</v>
      </c>
      <c r="O642" s="3" t="s">
        <v>824</v>
      </c>
      <c r="P642" s="6">
        <f>_xlfn.XLOOKUP(#REF!,[1]!Table2[BINNING],[1]!Table2[VFG],"")</f>
      </c>
      <c r="Q642" s="6">
        <f>IF(ISNUMBER(FIND("|",#REF!,1)),LEFT(#REF!,FIND("|",#REF!,1)-2),#REF!)</f>
      </c>
      <c r="R642" s="6">
        <f>IF(ISNUMBER(FIND("|",#REF!,1)),RIGHT(#REF!,LEN(#REF!)-FIND("|",#REF!,1)-1),"")</f>
      </c>
      <c r="S642" s="3" t="s">
        <v>7</v>
      </c>
      <c r="T642" s="3" t="s">
        <v>7</v>
      </c>
      <c r="U642" s="2">
        <v>0</v>
      </c>
      <c r="V642" s="2">
        <v>0</v>
      </c>
      <c r="W642" s="2">
        <v>23000</v>
      </c>
      <c r="X642" s="3" t="s">
        <v>32</v>
      </c>
      <c r="Y642" s="2">
        <v>20</v>
      </c>
      <c r="Z642" s="3"/>
      <c r="AA642" s="3"/>
      <c r="AB642" s="7" t="s">
        <v>2198</v>
      </c>
      <c r="AC642" s="3" t="s">
        <v>44</v>
      </c>
      <c r="AD642" s="3" t="s">
        <v>44</v>
      </c>
      <c r="AE642" s="3" t="s">
        <v>44</v>
      </c>
      <c r="AF642" s="3" t="s">
        <v>45</v>
      </c>
      <c r="AG642" s="4"/>
      <c r="AH642" s="3"/>
      <c r="AI642" s="4"/>
      <c r="AJ6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2" s="8">
        <f>IF(#REF!=MAX(#REF!),"New","Old")</f>
      </c>
      <c r="AL642" s="3"/>
      <c r="AM642" s="9">
        <f>IF(OR(#REF!="",#REF!=0),"",IF(#REF!&lt;12000,"&lt;12k",IF(AND(#REF!&gt;=12000,#REF!&lt;24000),"12k to 24k",IF(AND(#REF!&gt;=24000,#REF!&lt;=36000),"24k to 36k",IF(#REF!&gt;36000,"&gt;36k","")))))</f>
      </c>
    </row>
    <row x14ac:dyDescent="0.25" r="643" customHeight="1" ht="18.75">
      <c r="A643" s="1">
        <v>1690821</v>
      </c>
      <c r="B643" s="2">
        <v>11353944</v>
      </c>
      <c r="C643" s="3" t="s">
        <v>0</v>
      </c>
      <c r="D643" s="3" t="s">
        <v>485</v>
      </c>
      <c r="E643" s="2">
        <v>2018</v>
      </c>
      <c r="F643" s="4">
        <v>44077</v>
      </c>
      <c r="G643" s="3" t="s">
        <v>39</v>
      </c>
      <c r="H643" s="4">
        <v>44083</v>
      </c>
      <c r="I643" s="4">
        <f>_xlfn.XLOOKUP(#REF!,[1]!Backup_F8_Previous_Wave[ODINO],[1]!Backup_F8_Previous_Wave[Production Date],"")</f>
      </c>
      <c r="J643" s="10">
        <f>_xlfn.XLOOKUP(#REF!,[1]!Backup_F8_Previous_Wave[ODINO],[1]!Backup_F8_Previous_Wave[Wave Date],"")</f>
      </c>
      <c r="K643" s="6">
        <f>_xlfn.XLOOKUP(#REF!,[1]!Backup_F8_Previous_Wave[ODINO],[1]!Backup_F8_Previous_Wave[Full VIN],"")</f>
      </c>
      <c r="L643" s="3" t="s">
        <v>2199</v>
      </c>
      <c r="M643" s="3" t="s">
        <v>4</v>
      </c>
      <c r="N643" s="3" t="s">
        <v>2200</v>
      </c>
      <c r="O643" s="3" t="s">
        <v>31</v>
      </c>
      <c r="P643" s="6">
        <f>_xlfn.XLOOKUP(#REF!,[1]!Table2[BINNING],[1]!Table2[VFG],"")</f>
      </c>
      <c r="Q643" s="6">
        <f>IF(ISNUMBER(FIND("|",#REF!,1)),LEFT(#REF!,FIND("|",#REF!,1)-2),#REF!)</f>
      </c>
      <c r="R643" s="6">
        <f>IF(ISNUMBER(FIND("|",#REF!,1)),RIGHT(#REF!,LEN(#REF!)-FIND("|",#REF!,1)-1),"")</f>
      </c>
      <c r="S643" s="3" t="s">
        <v>7</v>
      </c>
      <c r="T643" s="3" t="s">
        <v>7</v>
      </c>
      <c r="U643" s="2">
        <v>0</v>
      </c>
      <c r="V643" s="2">
        <v>0</v>
      </c>
      <c r="W643" s="2">
        <v>60</v>
      </c>
      <c r="X643" s="3" t="s">
        <v>18</v>
      </c>
      <c r="Y643" s="2">
        <v>70</v>
      </c>
      <c r="Z643" s="3"/>
      <c r="AA643" s="3"/>
      <c r="AB643" s="7" t="s">
        <v>2201</v>
      </c>
      <c r="AC643" s="3" t="s">
        <v>489</v>
      </c>
      <c r="AD643" s="3" t="s">
        <v>490</v>
      </c>
      <c r="AE643" s="3" t="s">
        <v>491</v>
      </c>
      <c r="AF643" s="3" t="s">
        <v>211</v>
      </c>
      <c r="AG643" s="4"/>
      <c r="AH643" s="3"/>
      <c r="AI643" s="4"/>
      <c r="AJ6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3" s="8">
        <f>IF(#REF!=MAX(#REF!),"New","Old")</f>
      </c>
      <c r="AL643" s="3"/>
      <c r="AM643" s="9">
        <f>IF(OR(#REF!="",#REF!=0),"",IF(#REF!&lt;12000,"&lt;12k",IF(AND(#REF!&gt;=12000,#REF!&lt;24000),"12k to 24k",IF(AND(#REF!&gt;=24000,#REF!&lt;=36000),"24k to 36k",IF(#REF!&gt;36000,"&gt;36k","")))))</f>
      </c>
    </row>
    <row x14ac:dyDescent="0.25" r="644" customHeight="1" ht="18.75">
      <c r="A644" s="1">
        <v>1691039</v>
      </c>
      <c r="B644" s="2">
        <v>11354095</v>
      </c>
      <c r="C644" s="3" t="s">
        <v>0</v>
      </c>
      <c r="D644" s="3" t="s">
        <v>86</v>
      </c>
      <c r="E644" s="2">
        <v>2008</v>
      </c>
      <c r="F644" s="4">
        <v>44083</v>
      </c>
      <c r="G644" s="3" t="s">
        <v>39</v>
      </c>
      <c r="H644" s="4">
        <v>44084</v>
      </c>
      <c r="I644" s="4">
        <f>_xlfn.XLOOKUP(#REF!,[1]!Backup_F8_Previous_Wave[ODINO],[1]!Backup_F8_Previous_Wave[Production Date],"")</f>
      </c>
      <c r="J644" s="10">
        <f>_xlfn.XLOOKUP(#REF!,[1]!Backup_F8_Previous_Wave[ODINO],[1]!Backup_F8_Previous_Wave[Wave Date],"")</f>
      </c>
      <c r="K644" s="6">
        <f>_xlfn.XLOOKUP(#REF!,[1]!Backup_F8_Previous_Wave[ODINO],[1]!Backup_F8_Previous_Wave[Full VIN],"")</f>
      </c>
      <c r="L644" s="3" t="s">
        <v>2202</v>
      </c>
      <c r="M644" s="3" t="s">
        <v>4</v>
      </c>
      <c r="N644" s="3" t="s">
        <v>2203</v>
      </c>
      <c r="O644" s="3" t="s">
        <v>639</v>
      </c>
      <c r="P644" s="6">
        <f>_xlfn.XLOOKUP(#REF!,[1]!Table2[BINNING],[1]!Table2[VFG],"")</f>
      </c>
      <c r="Q644" s="6">
        <f>IF(ISNUMBER(FIND("|",#REF!,1)),LEFT(#REF!,FIND("|",#REF!,1)-2),#REF!)</f>
      </c>
      <c r="R644" s="6">
        <f>IF(ISNUMBER(FIND("|",#REF!,1)),RIGHT(#REF!,LEN(#REF!)-FIND("|",#REF!,1)-1),"")</f>
      </c>
      <c r="S644" s="3" t="s">
        <v>7</v>
      </c>
      <c r="T644" s="3" t="s">
        <v>7</v>
      </c>
      <c r="U644" s="2">
        <v>0</v>
      </c>
      <c r="V644" s="2">
        <v>0</v>
      </c>
      <c r="W644" s="2">
        <v>210000</v>
      </c>
      <c r="X644" s="3" t="s">
        <v>282</v>
      </c>
      <c r="Y644" s="2"/>
      <c r="Z644" s="3"/>
      <c r="AA644" s="3"/>
      <c r="AB644" s="7" t="s">
        <v>2204</v>
      </c>
      <c r="AC644" s="3" t="s">
        <v>602</v>
      </c>
      <c r="AD644" s="3" t="s">
        <v>93</v>
      </c>
      <c r="AE644" s="3" t="s">
        <v>603</v>
      </c>
      <c r="AF644" s="3" t="s">
        <v>27</v>
      </c>
      <c r="AG644" s="4"/>
      <c r="AH644" s="3"/>
      <c r="AI644" s="4"/>
      <c r="AJ6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4" s="8">
        <f>IF(#REF!=MAX(#REF!),"New","Old")</f>
      </c>
      <c r="AL644" s="3"/>
      <c r="AM644" s="9">
        <f>IF(OR(#REF!="",#REF!=0),"",IF(#REF!&lt;12000,"&lt;12k",IF(AND(#REF!&gt;=12000,#REF!&lt;24000),"12k to 24k",IF(AND(#REF!&gt;=24000,#REF!&lt;=36000),"24k to 36k",IF(#REF!&gt;36000,"&gt;36k","")))))</f>
      </c>
    </row>
    <row x14ac:dyDescent="0.25" r="645" customHeight="1" ht="18.75">
      <c r="A645" s="1">
        <v>1691419</v>
      </c>
      <c r="B645" s="2">
        <v>11354374</v>
      </c>
      <c r="C645" s="3" t="s">
        <v>0</v>
      </c>
      <c r="D645" s="3" t="s">
        <v>234</v>
      </c>
      <c r="E645" s="2">
        <v>2013</v>
      </c>
      <c r="F645" s="4">
        <v>44085</v>
      </c>
      <c r="G645" s="3" t="s">
        <v>39</v>
      </c>
      <c r="H645" s="4">
        <v>44085</v>
      </c>
      <c r="I645" s="4">
        <f>_xlfn.XLOOKUP(#REF!,[1]!Backup_F8_Previous_Wave[ODINO],[1]!Backup_F8_Previous_Wave[Production Date],"")</f>
      </c>
      <c r="J645" s="10">
        <f>_xlfn.XLOOKUP(#REF!,[1]!Backup_F8_Previous_Wave[ODINO],[1]!Backup_F8_Previous_Wave[Wave Date],"")</f>
      </c>
      <c r="K645" s="6">
        <f>_xlfn.XLOOKUP(#REF!,[1]!Backup_F8_Previous_Wave[ODINO],[1]!Backup_F8_Previous_Wave[Full VIN],"")</f>
      </c>
      <c r="L645" s="3" t="s">
        <v>2205</v>
      </c>
      <c r="M645" s="3" t="s">
        <v>4</v>
      </c>
      <c r="N645" s="3" t="s">
        <v>2206</v>
      </c>
      <c r="O645" s="3" t="s">
        <v>151</v>
      </c>
      <c r="P645" s="6">
        <f>_xlfn.XLOOKUP(#REF!,[1]!Table2[BINNING],[1]!Table2[VFG],"")</f>
      </c>
      <c r="Q645" s="6">
        <f>IF(ISNUMBER(FIND("|",#REF!,1)),LEFT(#REF!,FIND("|",#REF!,1)-2),#REF!)</f>
      </c>
      <c r="R645" s="6">
        <f>IF(ISNUMBER(FIND("|",#REF!,1)),RIGHT(#REF!,LEN(#REF!)-FIND("|",#REF!,1)-1),"")</f>
      </c>
      <c r="S645" s="3" t="s">
        <v>7</v>
      </c>
      <c r="T645" s="3" t="s">
        <v>7</v>
      </c>
      <c r="U645" s="2">
        <v>0</v>
      </c>
      <c r="V645" s="2">
        <v>0</v>
      </c>
      <c r="W645" s="2">
        <v>42000</v>
      </c>
      <c r="X645" s="3" t="s">
        <v>18</v>
      </c>
      <c r="Y645" s="2">
        <v>20</v>
      </c>
      <c r="Z645" s="3"/>
      <c r="AA645" s="3"/>
      <c r="AB645" s="7" t="s">
        <v>2207</v>
      </c>
      <c r="AC645" s="3" t="s">
        <v>2208</v>
      </c>
      <c r="AD645" s="3" t="s">
        <v>241</v>
      </c>
      <c r="AE645" s="3" t="s">
        <v>2209</v>
      </c>
      <c r="AF645" s="3" t="s">
        <v>2210</v>
      </c>
      <c r="AG645" s="4"/>
      <c r="AH645" s="3"/>
      <c r="AI645" s="4"/>
      <c r="AJ6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5" s="8">
        <f>IF(#REF!=MAX(#REF!),"New","Old")</f>
      </c>
      <c r="AL645" s="3"/>
      <c r="AM645" s="9">
        <f>IF(OR(#REF!="",#REF!=0),"",IF(#REF!&lt;12000,"&lt;12k",IF(AND(#REF!&gt;=12000,#REF!&lt;24000),"12k to 24k",IF(AND(#REF!&gt;=24000,#REF!&lt;=36000),"24k to 36k",IF(#REF!&gt;36000,"&gt;36k","")))))</f>
      </c>
    </row>
    <row x14ac:dyDescent="0.25" r="646" customHeight="1" ht="18.75">
      <c r="A646" s="1">
        <v>1692128</v>
      </c>
      <c r="B646" s="2">
        <v>11354912</v>
      </c>
      <c r="C646" s="3" t="s">
        <v>0</v>
      </c>
      <c r="D646" s="3" t="s">
        <v>38</v>
      </c>
      <c r="E646" s="2">
        <v>2012</v>
      </c>
      <c r="F646" s="4">
        <v>44088</v>
      </c>
      <c r="G646" s="3" t="s">
        <v>39</v>
      </c>
      <c r="H646" s="4">
        <v>44088</v>
      </c>
      <c r="I646" s="4"/>
      <c r="J646" s="10">
        <f>_xlfn.XLOOKUP(#REF!,[1]!Backup_F8_Previous_Wave[ODINO],[1]!Backup_F8_Previous_Wave[Wave Date],"")</f>
      </c>
      <c r="K646" s="3"/>
      <c r="L646" s="3" t="s">
        <v>2211</v>
      </c>
      <c r="M646" s="3" t="s">
        <v>4</v>
      </c>
      <c r="N646" s="3" t="s">
        <v>2212</v>
      </c>
      <c r="O646" s="3" t="s">
        <v>144</v>
      </c>
      <c r="P646" s="6">
        <f>_xlfn.XLOOKUP(#REF!,[1]!Table2[BINNING],[1]!Table2[VFG],"")</f>
      </c>
      <c r="Q646" s="6">
        <f>IF(ISNUMBER(FIND("|",#REF!,1)),LEFT(#REF!,FIND("|",#REF!,1)-2),#REF!)</f>
      </c>
      <c r="R646" s="6">
        <f>IF(ISNUMBER(FIND("|",#REF!,1)),RIGHT(#REF!,LEN(#REF!)-FIND("|",#REF!,1)-1),"")</f>
      </c>
      <c r="S646" s="3" t="s">
        <v>7</v>
      </c>
      <c r="T646" s="3" t="s">
        <v>7</v>
      </c>
      <c r="U646" s="2">
        <v>0</v>
      </c>
      <c r="V646" s="2">
        <v>0</v>
      </c>
      <c r="W646" s="2">
        <v>80000</v>
      </c>
      <c r="X646" s="3" t="s">
        <v>106</v>
      </c>
      <c r="Y646" s="2"/>
      <c r="Z646" s="3"/>
      <c r="AA646" s="3"/>
      <c r="AB646" s="7" t="s">
        <v>2213</v>
      </c>
      <c r="AC646" s="3" t="s">
        <v>44</v>
      </c>
      <c r="AD646" s="3" t="s">
        <v>44</v>
      </c>
      <c r="AE646" s="3" t="s">
        <v>44</v>
      </c>
      <c r="AF646" s="3" t="s">
        <v>45</v>
      </c>
      <c r="AG646" s="4"/>
      <c r="AH646" s="3"/>
      <c r="AI646" s="4"/>
      <c r="AJ6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6" s="8">
        <f>IF(#REF!=MAX(#REF!),"New","Old")</f>
      </c>
      <c r="AL646" s="3"/>
      <c r="AM646" s="9">
        <f>IF(OR(#REF!="",#REF!=0),"",IF(#REF!&lt;12000,"&lt;12k",IF(AND(#REF!&gt;=12000,#REF!&lt;24000),"12k to 24k",IF(AND(#REF!&gt;=24000,#REF!&lt;=36000),"24k to 36k",IF(#REF!&gt;36000,"&gt;36k","")))))</f>
      </c>
    </row>
    <row x14ac:dyDescent="0.25" r="647" customHeight="1" ht="18.75">
      <c r="A647" s="1">
        <v>1692422</v>
      </c>
      <c r="B647" s="2">
        <v>11355123</v>
      </c>
      <c r="C647" s="3" t="s">
        <v>0</v>
      </c>
      <c r="D647" s="3" t="s">
        <v>69</v>
      </c>
      <c r="E647" s="2">
        <v>2012</v>
      </c>
      <c r="F647" s="4">
        <v>43992</v>
      </c>
      <c r="G647" s="3" t="s">
        <v>108</v>
      </c>
      <c r="H647" s="4">
        <v>44089</v>
      </c>
      <c r="I647" s="4">
        <f>_xlfn.XLOOKUP(#REF!,[1]!Backup_F8_Previous_Wave[ODINO],[1]!Backup_F8_Previous_Wave[Production Date],"")</f>
      </c>
      <c r="J647" s="10">
        <f>_xlfn.XLOOKUP(#REF!,[1]!Backup_F8_Previous_Wave[ODINO],[1]!Backup_F8_Previous_Wave[Wave Date],"")</f>
      </c>
      <c r="K647" s="6">
        <f>_xlfn.XLOOKUP(#REF!,[1]!Backup_F8_Previous_Wave[ODINO],[1]!Backup_F8_Previous_Wave[Full VIN],"")</f>
      </c>
      <c r="L647" s="3" t="s">
        <v>2214</v>
      </c>
      <c r="M647" s="3" t="s">
        <v>4</v>
      </c>
      <c r="N647" s="3" t="s">
        <v>2215</v>
      </c>
      <c r="O647" s="3" t="s">
        <v>62</v>
      </c>
      <c r="P647" s="6">
        <f>_xlfn.XLOOKUP(#REF!,[1]!Table2[BINNING],[1]!Table2[VFG],"")</f>
      </c>
      <c r="Q647" s="6">
        <f>IF(ISNUMBER(FIND("|",#REF!,1)),LEFT(#REF!,FIND("|",#REF!,1)-2),#REF!)</f>
      </c>
      <c r="R647" s="6">
        <f>IF(ISNUMBER(FIND("|",#REF!,1)),RIGHT(#REF!,LEN(#REF!)-FIND("|",#REF!,1)-1),"")</f>
      </c>
      <c r="S647" s="3" t="s">
        <v>7</v>
      </c>
      <c r="T647" s="3" t="s">
        <v>7</v>
      </c>
      <c r="U647" s="2">
        <v>0</v>
      </c>
      <c r="V647" s="2">
        <v>0</v>
      </c>
      <c r="W647" s="2">
        <v>27600</v>
      </c>
      <c r="X647" s="3" t="s">
        <v>317</v>
      </c>
      <c r="Y647" s="2">
        <v>0</v>
      </c>
      <c r="Z647" s="3"/>
      <c r="AA647" s="3"/>
      <c r="AB647" s="7" t="s">
        <v>2216</v>
      </c>
      <c r="AC647" s="3" t="s">
        <v>74</v>
      </c>
      <c r="AD647" s="3" t="s">
        <v>75</v>
      </c>
      <c r="AE647" s="3" t="s">
        <v>76</v>
      </c>
      <c r="AF647" s="3" t="s">
        <v>77</v>
      </c>
      <c r="AG647" s="4"/>
      <c r="AH647" s="3"/>
      <c r="AI647" s="4"/>
      <c r="AJ6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7" s="8">
        <f>IF(#REF!=MAX(#REF!),"New","Old")</f>
      </c>
      <c r="AL647" s="3"/>
      <c r="AM647" s="9">
        <f>IF(OR(#REF!="",#REF!=0),"",IF(#REF!&lt;12000,"&lt;12k",IF(AND(#REF!&gt;=12000,#REF!&lt;24000),"12k to 24k",IF(AND(#REF!&gt;=24000,#REF!&lt;=36000),"24k to 36k",IF(#REF!&gt;36000,"&gt;36k","")))))</f>
      </c>
    </row>
    <row x14ac:dyDescent="0.25" r="648" customHeight="1" ht="18.75">
      <c r="A648" s="1">
        <v>1692471</v>
      </c>
      <c r="B648" s="2">
        <v>11355165</v>
      </c>
      <c r="C648" s="3" t="s">
        <v>0</v>
      </c>
      <c r="D648" s="3" t="s">
        <v>59</v>
      </c>
      <c r="E648" s="2">
        <v>2018</v>
      </c>
      <c r="F648" s="4">
        <v>44071</v>
      </c>
      <c r="G648" s="3" t="s">
        <v>39</v>
      </c>
      <c r="H648" s="4">
        <v>44089</v>
      </c>
      <c r="I648" s="4"/>
      <c r="J648" s="10">
        <f>_xlfn.XLOOKUP(#REF!,[1]!Backup_F8_Previous_Wave[ODINO],[1]!Backup_F8_Previous_Wave[Wave Date],"")</f>
      </c>
      <c r="K648" s="3"/>
      <c r="L648" s="3" t="s">
        <v>2217</v>
      </c>
      <c r="M648" s="3" t="s">
        <v>4</v>
      </c>
      <c r="N648" s="3" t="s">
        <v>2218</v>
      </c>
      <c r="O648" s="3" t="s">
        <v>1895</v>
      </c>
      <c r="P648" s="6">
        <f>_xlfn.XLOOKUP(#REF!,[1]!Table2[BINNING],[1]!Table2[VFG],"")</f>
      </c>
      <c r="Q648" s="6">
        <f>IF(ISNUMBER(FIND("|",#REF!,1)),LEFT(#REF!,FIND("|",#REF!,1)-2),#REF!)</f>
      </c>
      <c r="R648" s="6">
        <f>IF(ISNUMBER(FIND("|",#REF!,1)),RIGHT(#REF!,LEN(#REF!)-FIND("|",#REF!,1)-1),"")</f>
      </c>
      <c r="S648" s="3" t="s">
        <v>7</v>
      </c>
      <c r="T648" s="3" t="s">
        <v>7</v>
      </c>
      <c r="U648" s="2">
        <v>0</v>
      </c>
      <c r="V648" s="2">
        <v>0</v>
      </c>
      <c r="W648" s="2">
        <v>66</v>
      </c>
      <c r="X648" s="3" t="s">
        <v>317</v>
      </c>
      <c r="Y648" s="2">
        <v>15</v>
      </c>
      <c r="Z648" s="3"/>
      <c r="AA648" s="3"/>
      <c r="AB648" s="7" t="s">
        <v>2219</v>
      </c>
      <c r="AC648" s="3" t="s">
        <v>44</v>
      </c>
      <c r="AD648" s="3" t="s">
        <v>44</v>
      </c>
      <c r="AE648" s="3" t="s">
        <v>44</v>
      </c>
      <c r="AF648" s="3" t="s">
        <v>68</v>
      </c>
      <c r="AG648" s="4"/>
      <c r="AH648" s="3"/>
      <c r="AI648" s="4"/>
      <c r="AJ6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8" s="8">
        <f>IF(#REF!=MAX(#REF!),"New","Old")</f>
      </c>
      <c r="AL648" s="3"/>
      <c r="AM648" s="9">
        <f>IF(OR(#REF!="",#REF!=0),"",IF(#REF!&lt;12000,"&lt;12k",IF(AND(#REF!&gt;=12000,#REF!&lt;24000),"12k to 24k",IF(AND(#REF!&gt;=24000,#REF!&lt;=36000),"24k to 36k",IF(#REF!&gt;36000,"&gt;36k","")))))</f>
      </c>
    </row>
    <row x14ac:dyDescent="0.25" r="649" customHeight="1" ht="18.75">
      <c r="A649" s="1">
        <v>1692700</v>
      </c>
      <c r="B649" s="2">
        <v>11355328</v>
      </c>
      <c r="C649" s="3" t="s">
        <v>0</v>
      </c>
      <c r="D649" s="3" t="s">
        <v>38</v>
      </c>
      <c r="E649" s="2">
        <v>2019</v>
      </c>
      <c r="F649" s="4">
        <v>44011</v>
      </c>
      <c r="G649" s="3" t="s">
        <v>108</v>
      </c>
      <c r="H649" s="4">
        <v>44090</v>
      </c>
      <c r="I649" s="4">
        <f>_xlfn.XLOOKUP(#REF!,[1]!Backup_F8_Previous_Wave[ODINO],[1]!Backup_F8_Previous_Wave[Production Date],"")</f>
      </c>
      <c r="J649" s="10">
        <f>_xlfn.XLOOKUP(#REF!,[1]!Backup_F8_Previous_Wave[ODINO],[1]!Backup_F8_Previous_Wave[Wave Date],"")</f>
      </c>
      <c r="K649" s="6">
        <f>_xlfn.XLOOKUP(#REF!,[1]!Backup_F8_Previous_Wave[ODINO],[1]!Backup_F8_Previous_Wave[Full VIN],"")</f>
      </c>
      <c r="L649" s="3" t="s">
        <v>2220</v>
      </c>
      <c r="M649" s="3" t="s">
        <v>4</v>
      </c>
      <c r="N649" s="3" t="s">
        <v>2221</v>
      </c>
      <c r="O649" s="3" t="s">
        <v>2222</v>
      </c>
      <c r="P649" s="6">
        <f>_xlfn.XLOOKUP(#REF!,[1]!Table2[BINNING],[1]!Table2[VFG],"")</f>
      </c>
      <c r="Q649" s="6">
        <f>IF(ISNUMBER(FIND("|",#REF!,1)),LEFT(#REF!,FIND("|",#REF!,1)-2),#REF!)</f>
      </c>
      <c r="R649" s="6">
        <f>IF(ISNUMBER(FIND("|",#REF!,1)),RIGHT(#REF!,LEN(#REF!)-FIND("|",#REF!,1)-1),"")</f>
      </c>
      <c r="S649" s="3" t="s">
        <v>7</v>
      </c>
      <c r="T649" s="3" t="s">
        <v>7</v>
      </c>
      <c r="U649" s="2">
        <v>0</v>
      </c>
      <c r="V649" s="2">
        <v>0</v>
      </c>
      <c r="W649" s="2">
        <v>21800</v>
      </c>
      <c r="X649" s="3" t="s">
        <v>32</v>
      </c>
      <c r="Y649" s="2">
        <v>30</v>
      </c>
      <c r="Z649" s="3"/>
      <c r="AA649" s="3"/>
      <c r="AB649" s="7" t="s">
        <v>2223</v>
      </c>
      <c r="AC649" s="3" t="s">
        <v>826</v>
      </c>
      <c r="AD649" s="3" t="s">
        <v>147</v>
      </c>
      <c r="AE649" s="3" t="s">
        <v>148</v>
      </c>
      <c r="AF649" s="3" t="s">
        <v>45</v>
      </c>
      <c r="AG649" s="4"/>
      <c r="AH649" s="3"/>
      <c r="AI649" s="4"/>
      <c r="AJ6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49" s="8">
        <f>IF(#REF!=MAX(#REF!),"New","Old")</f>
      </c>
      <c r="AL649" s="3"/>
      <c r="AM649" s="9">
        <f>IF(OR(#REF!="",#REF!=0),"",IF(#REF!&lt;12000,"&lt;12k",IF(AND(#REF!&gt;=12000,#REF!&lt;24000),"12k to 24k",IF(AND(#REF!&gt;=24000,#REF!&lt;=36000),"24k to 36k",IF(#REF!&gt;36000,"&gt;36k","")))))</f>
      </c>
    </row>
    <row x14ac:dyDescent="0.25" r="650" customHeight="1" ht="18.75">
      <c r="A650" s="1">
        <v>1692737</v>
      </c>
      <c r="B650" s="2">
        <v>11355342</v>
      </c>
      <c r="C650" s="3" t="s">
        <v>0</v>
      </c>
      <c r="D650" s="3" t="s">
        <v>1</v>
      </c>
      <c r="E650" s="2">
        <v>2016</v>
      </c>
      <c r="F650" s="4">
        <v>44065</v>
      </c>
      <c r="G650" s="3" t="s">
        <v>39</v>
      </c>
      <c r="H650" s="4">
        <v>44090</v>
      </c>
      <c r="I650" s="4">
        <f>_xlfn.XLOOKUP(#REF!,[1]!Backup_F8_Previous_Wave[ODINO],[1]!Backup_F8_Previous_Wave[Production Date],"")</f>
      </c>
      <c r="J650" s="10">
        <f>_xlfn.XLOOKUP(#REF!,[1]!Backup_F8_Previous_Wave[ODINO],[1]!Backup_F8_Previous_Wave[Wave Date],"")</f>
      </c>
      <c r="K650" s="6">
        <f>_xlfn.XLOOKUP(#REF!,[1]!Backup_F8_Previous_Wave[ODINO],[1]!Backup_F8_Previous_Wave[Full VIN],"")</f>
      </c>
      <c r="L650" s="3" t="s">
        <v>2224</v>
      </c>
      <c r="M650" s="3" t="s">
        <v>4</v>
      </c>
      <c r="N650" s="3" t="s">
        <v>2225</v>
      </c>
      <c r="O650" s="3" t="s">
        <v>6</v>
      </c>
      <c r="P650" s="6">
        <f>_xlfn.XLOOKUP(#REF!,[1]!Table2[BINNING],[1]!Table2[VFG],"")</f>
      </c>
      <c r="Q650" s="6">
        <f>IF(ISNUMBER(FIND("|",#REF!,1)),LEFT(#REF!,FIND("|",#REF!,1)-2),#REF!)</f>
      </c>
      <c r="R650" s="6">
        <f>IF(ISNUMBER(FIND("|",#REF!,1)),RIGHT(#REF!,LEN(#REF!)-FIND("|",#REF!,1)-1),"")</f>
      </c>
      <c r="S650" s="3" t="s">
        <v>7</v>
      </c>
      <c r="T650" s="3" t="s">
        <v>7</v>
      </c>
      <c r="U650" s="2">
        <v>0</v>
      </c>
      <c r="V650" s="2">
        <v>0</v>
      </c>
      <c r="W650" s="2">
        <v>14181</v>
      </c>
      <c r="X650" s="3" t="s">
        <v>24</v>
      </c>
      <c r="Y650" s="2">
        <v>0</v>
      </c>
      <c r="Z650" s="3"/>
      <c r="AA650" s="3"/>
      <c r="AB650" s="7" t="s">
        <v>2226</v>
      </c>
      <c r="AC650" s="3" t="s">
        <v>20</v>
      </c>
      <c r="AD650" s="3" t="s">
        <v>11</v>
      </c>
      <c r="AE650" s="3" t="s">
        <v>21</v>
      </c>
      <c r="AF650" s="3" t="s">
        <v>13</v>
      </c>
      <c r="AG650" s="4"/>
      <c r="AH650" s="3"/>
      <c r="AI650" s="4"/>
      <c r="AJ6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0" s="8">
        <f>IF(#REF!=MAX(#REF!),"New","Old")</f>
      </c>
      <c r="AL650" s="3"/>
      <c r="AM650" s="9">
        <f>IF(OR(#REF!="",#REF!=0),"",IF(#REF!&lt;12000,"&lt;12k",IF(AND(#REF!&gt;=12000,#REF!&lt;24000),"12k to 24k",IF(AND(#REF!&gt;=24000,#REF!&lt;=36000),"24k to 36k",IF(#REF!&gt;36000,"&gt;36k","")))))</f>
      </c>
    </row>
    <row x14ac:dyDescent="0.25" r="651" customHeight="1" ht="18.75">
      <c r="A651" s="1">
        <v>1692745</v>
      </c>
      <c r="B651" s="2">
        <v>11355361</v>
      </c>
      <c r="C651" s="3" t="s">
        <v>0</v>
      </c>
      <c r="D651" s="3" t="s">
        <v>96</v>
      </c>
      <c r="E651" s="2">
        <v>2014</v>
      </c>
      <c r="F651" s="4">
        <v>43363</v>
      </c>
      <c r="G651" s="3" t="s">
        <v>39</v>
      </c>
      <c r="H651" s="4">
        <v>44090</v>
      </c>
      <c r="I651" s="4">
        <f>_xlfn.XLOOKUP(#REF!,[1]!Backup_F8_Previous_Wave[ODINO],[1]!Backup_F8_Previous_Wave[Production Date],"")</f>
      </c>
      <c r="J651" s="10">
        <f>_xlfn.XLOOKUP(#REF!,[1]!Backup_F8_Previous_Wave[ODINO],[1]!Backup_F8_Previous_Wave[Wave Date],"")</f>
      </c>
      <c r="K651" s="6">
        <f>_xlfn.XLOOKUP(#REF!,[1]!Backup_F8_Previous_Wave[ODINO],[1]!Backup_F8_Previous_Wave[Full VIN],"")</f>
      </c>
      <c r="L651" s="3" t="s">
        <v>619</v>
      </c>
      <c r="M651" s="3" t="s">
        <v>4</v>
      </c>
      <c r="N651" s="3" t="s">
        <v>2227</v>
      </c>
      <c r="O651" s="3" t="s">
        <v>57</v>
      </c>
      <c r="P651" s="6">
        <f>_xlfn.XLOOKUP(#REF!,[1]!Table2[BINNING],[1]!Table2[VFG],"")</f>
      </c>
      <c r="Q651" s="6">
        <f>IF(ISNUMBER(FIND("|",#REF!,1)),LEFT(#REF!,FIND("|",#REF!,1)-2),#REF!)</f>
      </c>
      <c r="R651" s="6">
        <f>IF(ISNUMBER(FIND("|",#REF!,1)),RIGHT(#REF!,LEN(#REF!)-FIND("|",#REF!,1)-1),"")</f>
      </c>
      <c r="S651" s="3" t="s">
        <v>7</v>
      </c>
      <c r="T651" s="3" t="s">
        <v>7</v>
      </c>
      <c r="U651" s="2">
        <v>0</v>
      </c>
      <c r="V651" s="2">
        <v>0</v>
      </c>
      <c r="W651" s="2">
        <v>68000</v>
      </c>
      <c r="X651" s="3" t="s">
        <v>125</v>
      </c>
      <c r="Y651" s="2">
        <v>0</v>
      </c>
      <c r="Z651" s="3"/>
      <c r="AA651" s="3"/>
      <c r="AB651" s="7" t="s">
        <v>2228</v>
      </c>
      <c r="AC651" s="3" t="s">
        <v>542</v>
      </c>
      <c r="AD651" s="3" t="s">
        <v>543</v>
      </c>
      <c r="AE651" s="3" t="s">
        <v>544</v>
      </c>
      <c r="AF651" s="3" t="s">
        <v>102</v>
      </c>
      <c r="AG651" s="4"/>
      <c r="AH651" s="3"/>
      <c r="AI651" s="4"/>
      <c r="AJ6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1" s="8">
        <f>IF(#REF!=MAX(#REF!),"New","Old")</f>
      </c>
      <c r="AL651" s="3"/>
      <c r="AM651" s="9">
        <f>IF(OR(#REF!="",#REF!=0),"",IF(#REF!&lt;12000,"&lt;12k",IF(AND(#REF!&gt;=12000,#REF!&lt;24000),"12k to 24k",IF(AND(#REF!&gt;=24000,#REF!&lt;=36000),"24k to 36k",IF(#REF!&gt;36000,"&gt;36k","")))))</f>
      </c>
    </row>
    <row x14ac:dyDescent="0.25" r="652" customHeight="1" ht="18.75">
      <c r="A652" s="1">
        <v>1692941</v>
      </c>
      <c r="B652" s="2">
        <v>11355506</v>
      </c>
      <c r="C652" s="3" t="s">
        <v>173</v>
      </c>
      <c r="D652" s="3" t="s">
        <v>1060</v>
      </c>
      <c r="E652" s="2">
        <v>2020</v>
      </c>
      <c r="F652" s="4">
        <v>44047</v>
      </c>
      <c r="G652" s="3" t="s">
        <v>39</v>
      </c>
      <c r="H652" s="4">
        <v>44091</v>
      </c>
      <c r="I652" s="4">
        <f>_xlfn.XLOOKUP(#REF!,[1]!Backup_F8_Previous_Wave[ODINO],[1]!Backup_F8_Previous_Wave[Production Date],"")</f>
      </c>
      <c r="J652" s="10">
        <f>_xlfn.XLOOKUP(#REF!,[1]!Backup_F8_Previous_Wave[ODINO],[1]!Backup_F8_Previous_Wave[Wave Date],"")</f>
      </c>
      <c r="K652" s="6">
        <f>_xlfn.XLOOKUP(#REF!,[1]!Backup_F8_Previous_Wave[ODINO],[1]!Backup_F8_Previous_Wave[Full VIN],"")</f>
      </c>
      <c r="L652" s="3" t="s">
        <v>2229</v>
      </c>
      <c r="M652" s="3" t="s">
        <v>4</v>
      </c>
      <c r="N652" s="3" t="s">
        <v>2230</v>
      </c>
      <c r="O652" s="3" t="s">
        <v>2231</v>
      </c>
      <c r="P652" s="6">
        <f>_xlfn.XLOOKUP(#REF!,[1]!Table2[BINNING],[1]!Table2[VFG],"")</f>
      </c>
      <c r="Q652" s="6">
        <f>IF(ISNUMBER(FIND("|",#REF!,1)),LEFT(#REF!,FIND("|",#REF!,1)-2),#REF!)</f>
      </c>
      <c r="R652" s="6">
        <f>IF(ISNUMBER(FIND("|",#REF!,1)),RIGHT(#REF!,LEN(#REF!)-FIND("|",#REF!,1)-1),"")</f>
      </c>
      <c r="S652" s="3" t="s">
        <v>7</v>
      </c>
      <c r="T652" s="3" t="s">
        <v>7</v>
      </c>
      <c r="U652" s="2">
        <v>0</v>
      </c>
      <c r="V652" s="2">
        <v>0</v>
      </c>
      <c r="W652" s="2"/>
      <c r="X652" s="3" t="s">
        <v>24</v>
      </c>
      <c r="Y652" s="2">
        <v>60</v>
      </c>
      <c r="Z652" s="3"/>
      <c r="AA652" s="3"/>
      <c r="AB652" s="7" t="s">
        <v>2232</v>
      </c>
      <c r="AC652" s="3" t="s">
        <v>977</v>
      </c>
      <c r="AD652" s="3" t="s">
        <v>978</v>
      </c>
      <c r="AE652" s="3" t="s">
        <v>979</v>
      </c>
      <c r="AF652" s="3" t="s">
        <v>95</v>
      </c>
      <c r="AG652" s="4"/>
      <c r="AH652" s="3"/>
      <c r="AI652" s="4"/>
      <c r="AJ6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2" s="8">
        <f>IF(#REF!=MAX(#REF!),"New","Old")</f>
      </c>
      <c r="AL652" s="3"/>
      <c r="AM652" s="9">
        <f>IF(OR(#REF!="",#REF!=0),"",IF(#REF!&lt;12000,"&lt;12k",IF(AND(#REF!&gt;=12000,#REF!&lt;24000),"12k to 24k",IF(AND(#REF!&gt;=24000,#REF!&lt;=36000),"24k to 36k",IF(#REF!&gt;36000,"&gt;36k","")))))</f>
      </c>
    </row>
    <row x14ac:dyDescent="0.25" r="653" customHeight="1" ht="18.75">
      <c r="A653" s="1">
        <v>1692967</v>
      </c>
      <c r="B653" s="2">
        <v>11355517</v>
      </c>
      <c r="C653" s="3" t="s">
        <v>0</v>
      </c>
      <c r="D653" s="3" t="s">
        <v>1</v>
      </c>
      <c r="E653" s="2">
        <v>2015</v>
      </c>
      <c r="F653" s="4">
        <v>42614</v>
      </c>
      <c r="G653" s="3" t="s">
        <v>39</v>
      </c>
      <c r="H653" s="4">
        <v>44091</v>
      </c>
      <c r="I653" s="4">
        <f>_xlfn.XLOOKUP(#REF!,[1]!Backup_F8_Previous_Wave[ODINO],[1]!Backup_F8_Previous_Wave[Production Date],"")</f>
      </c>
      <c r="J653" s="10">
        <f>_xlfn.XLOOKUP(#REF!,[1]!Backup_F8_Previous_Wave[ODINO],[1]!Backup_F8_Previous_Wave[Wave Date],"")</f>
      </c>
      <c r="K653" s="6">
        <f>_xlfn.XLOOKUP(#REF!,[1]!Backup_F8_Previous_Wave[ODINO],[1]!Backup_F8_Previous_Wave[Full VIN],"")</f>
      </c>
      <c r="L653" s="3" t="s">
        <v>2233</v>
      </c>
      <c r="M653" s="3" t="s">
        <v>4</v>
      </c>
      <c r="N653" s="3" t="s">
        <v>2234</v>
      </c>
      <c r="O653" s="3" t="s">
        <v>49</v>
      </c>
      <c r="P653" s="6">
        <f>_xlfn.XLOOKUP(#REF!,[1]!Table2[BINNING],[1]!Table2[VFG],"")</f>
      </c>
      <c r="Q653" s="6">
        <f>IF(ISNUMBER(FIND("|",#REF!,1)),LEFT(#REF!,FIND("|",#REF!,1)-2),#REF!)</f>
      </c>
      <c r="R653" s="6">
        <f>IF(ISNUMBER(FIND("|",#REF!,1)),RIGHT(#REF!,LEN(#REF!)-FIND("|",#REF!,1)-1),"")</f>
      </c>
      <c r="S653" s="3" t="s">
        <v>7</v>
      </c>
      <c r="T653" s="3" t="s">
        <v>7</v>
      </c>
      <c r="U653" s="2">
        <v>0</v>
      </c>
      <c r="V653" s="2">
        <v>0</v>
      </c>
      <c r="W653" s="2">
        <v>15000</v>
      </c>
      <c r="X653" s="3" t="s">
        <v>32</v>
      </c>
      <c r="Y653" s="2"/>
      <c r="Z653" s="3"/>
      <c r="AA653" s="3"/>
      <c r="AB653" s="7" t="s">
        <v>2235</v>
      </c>
      <c r="AC653" s="3" t="s">
        <v>20</v>
      </c>
      <c r="AD653" s="3" t="s">
        <v>11</v>
      </c>
      <c r="AE653" s="3" t="s">
        <v>21</v>
      </c>
      <c r="AF653" s="3" t="s">
        <v>13</v>
      </c>
      <c r="AG653" s="4"/>
      <c r="AH653" s="3"/>
      <c r="AI653" s="4"/>
      <c r="AJ6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3" s="8">
        <f>IF(#REF!=MAX(#REF!),"New","Old")</f>
      </c>
      <c r="AL653" s="3"/>
      <c r="AM653" s="9">
        <f>IF(OR(#REF!="",#REF!=0),"",IF(#REF!&lt;12000,"&lt;12k",IF(AND(#REF!&gt;=12000,#REF!&lt;24000),"12k to 24k",IF(AND(#REF!&gt;=24000,#REF!&lt;=36000),"24k to 36k",IF(#REF!&gt;36000,"&gt;36k","")))))</f>
      </c>
    </row>
    <row x14ac:dyDescent="0.25" r="654" customHeight="1" ht="18.75">
      <c r="A654" s="1">
        <v>1693014</v>
      </c>
      <c r="B654" s="2">
        <v>11355562</v>
      </c>
      <c r="C654" s="3" t="s">
        <v>0</v>
      </c>
      <c r="D654" s="3" t="s">
        <v>181</v>
      </c>
      <c r="E654" s="2">
        <v>2020</v>
      </c>
      <c r="F654" s="4">
        <v>44089</v>
      </c>
      <c r="G654" s="3" t="s">
        <v>39</v>
      </c>
      <c r="H654" s="4">
        <v>44091</v>
      </c>
      <c r="I654" s="4">
        <f>_xlfn.XLOOKUP(#REF!,[1]!Backup_F8_Previous_Wave[ODINO],[1]!Backup_F8_Previous_Wave[Production Date],"")</f>
      </c>
      <c r="J654" s="10">
        <f>_xlfn.XLOOKUP(#REF!,[1]!Backup_F8_Previous_Wave[ODINO],[1]!Backup_F8_Previous_Wave[Wave Date],"")</f>
      </c>
      <c r="K654" s="6">
        <f>_xlfn.XLOOKUP(#REF!,[1]!Backup_F8_Previous_Wave[ODINO],[1]!Backup_F8_Previous_Wave[Full VIN],"")</f>
      </c>
      <c r="L654" s="3" t="s">
        <v>2236</v>
      </c>
      <c r="M654" s="3" t="s">
        <v>4</v>
      </c>
      <c r="N654" s="3" t="s">
        <v>2237</v>
      </c>
      <c r="O654" s="3" t="s">
        <v>2137</v>
      </c>
      <c r="P654" s="6">
        <f>_xlfn.XLOOKUP(#REF!,[1]!Table2[BINNING],[1]!Table2[VFG],"")</f>
      </c>
      <c r="Q654" s="6">
        <f>IF(ISNUMBER(FIND("|",#REF!,1)),LEFT(#REF!,FIND("|",#REF!,1)-2),#REF!)</f>
      </c>
      <c r="R654" s="6">
        <f>IF(ISNUMBER(FIND("|",#REF!,1)),RIGHT(#REF!,LEN(#REF!)-FIND("|",#REF!,1)-1),"")</f>
      </c>
      <c r="S654" s="3" t="s">
        <v>7</v>
      </c>
      <c r="T654" s="3" t="s">
        <v>7</v>
      </c>
      <c r="U654" s="2">
        <v>0</v>
      </c>
      <c r="V654" s="2">
        <v>0</v>
      </c>
      <c r="W654" s="2">
        <v>5761</v>
      </c>
      <c r="X654" s="3" t="s">
        <v>100</v>
      </c>
      <c r="Y654" s="2">
        <v>0</v>
      </c>
      <c r="Z654" s="3"/>
      <c r="AA654" s="3"/>
      <c r="AB654" s="7" t="s">
        <v>2238</v>
      </c>
      <c r="AC654" s="3" t="s">
        <v>1252</v>
      </c>
      <c r="AD654" s="3" t="s">
        <v>298</v>
      </c>
      <c r="AE654" s="3" t="s">
        <v>299</v>
      </c>
      <c r="AF654" s="3" t="s">
        <v>198</v>
      </c>
      <c r="AG654" s="4"/>
      <c r="AH654" s="3"/>
      <c r="AI654" s="4"/>
      <c r="AJ6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4" s="8">
        <f>IF(#REF!=MAX(#REF!),"New","Old")</f>
      </c>
      <c r="AL654" s="3"/>
      <c r="AM654" s="9">
        <f>IF(OR(#REF!="",#REF!=0),"",IF(#REF!&lt;12000,"&lt;12k",IF(AND(#REF!&gt;=12000,#REF!&lt;24000),"12k to 24k",IF(AND(#REF!&gt;=24000,#REF!&lt;=36000),"24k to 36k",IF(#REF!&gt;36000,"&gt;36k","")))))</f>
      </c>
    </row>
    <row x14ac:dyDescent="0.25" r="655" customHeight="1" ht="18.75">
      <c r="A655" s="1">
        <v>1693112</v>
      </c>
      <c r="B655" s="2">
        <v>11355631</v>
      </c>
      <c r="C655" s="3" t="s">
        <v>0</v>
      </c>
      <c r="D655" s="3" t="s">
        <v>28</v>
      </c>
      <c r="E655" s="2">
        <v>2020</v>
      </c>
      <c r="F655" s="4">
        <v>43864</v>
      </c>
      <c r="G655" s="3" t="s">
        <v>2</v>
      </c>
      <c r="H655" s="4">
        <v>44091</v>
      </c>
      <c r="I655" s="4">
        <f>_xlfn.XLOOKUP(#REF!,[1]!Backup_F8_Previous_Wave[ODINO],[1]!Backup_F8_Previous_Wave[Production Date],"")</f>
      </c>
      <c r="J655" s="10">
        <f>_xlfn.XLOOKUP(#REF!,[1]!Backup_F8_Previous_Wave[ODINO],[1]!Backup_F8_Previous_Wave[Wave Date],"")</f>
      </c>
      <c r="K655" s="6">
        <f>_xlfn.XLOOKUP(#REF!,[1]!Backup_F8_Previous_Wave[ODINO],[1]!Backup_F8_Previous_Wave[Full VIN],"")</f>
      </c>
      <c r="L655" s="3" t="s">
        <v>2239</v>
      </c>
      <c r="M655" s="3" t="s">
        <v>4</v>
      </c>
      <c r="N655" s="3" t="s">
        <v>2240</v>
      </c>
      <c r="O655" s="3" t="s">
        <v>201</v>
      </c>
      <c r="P655" s="6">
        <f>_xlfn.XLOOKUP(#REF!,[1]!Table2[BINNING],[1]!Table2[VFG],"")</f>
      </c>
      <c r="Q655" s="6">
        <f>IF(ISNUMBER(FIND("|",#REF!,1)),LEFT(#REF!,FIND("|",#REF!,1)-2),#REF!)</f>
      </c>
      <c r="R655" s="6">
        <f>IF(ISNUMBER(FIND("|",#REF!,1)),RIGHT(#REF!,LEN(#REF!)-FIND("|",#REF!,1)-1),"")</f>
      </c>
      <c r="S655" s="3" t="s">
        <v>7</v>
      </c>
      <c r="T655" s="3" t="s">
        <v>7</v>
      </c>
      <c r="U655" s="2">
        <v>0</v>
      </c>
      <c r="V655" s="2">
        <v>0</v>
      </c>
      <c r="W655" s="2"/>
      <c r="X655" s="3" t="s">
        <v>433</v>
      </c>
      <c r="Y655" s="2"/>
      <c r="Z655" s="3"/>
      <c r="AA655" s="3"/>
      <c r="AB655" s="7" t="s">
        <v>2241</v>
      </c>
      <c r="AC655" s="3" t="s">
        <v>662</v>
      </c>
      <c r="AD655" s="3" t="s">
        <v>663</v>
      </c>
      <c r="AE655" s="3" t="s">
        <v>664</v>
      </c>
      <c r="AF655" s="3" t="s">
        <v>102</v>
      </c>
      <c r="AG655" s="4"/>
      <c r="AH655" s="3"/>
      <c r="AI655" s="4"/>
      <c r="AJ6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5" s="8">
        <f>IF(#REF!=MAX(#REF!),"New","Old")</f>
      </c>
      <c r="AL655" s="3"/>
      <c r="AM655" s="9">
        <f>IF(OR(#REF!="",#REF!=0),"",IF(#REF!&lt;12000,"&lt;12k",IF(AND(#REF!&gt;=12000,#REF!&lt;24000),"12k to 24k",IF(AND(#REF!&gt;=24000,#REF!&lt;=36000),"24k to 36k",IF(#REF!&gt;36000,"&gt;36k","")))))</f>
      </c>
    </row>
    <row x14ac:dyDescent="0.25" r="656" customHeight="1" ht="18.75">
      <c r="A656" s="1">
        <v>1693166</v>
      </c>
      <c r="B656" s="2">
        <v>11355665</v>
      </c>
      <c r="C656" s="3" t="s">
        <v>0</v>
      </c>
      <c r="D656" s="3" t="s">
        <v>59</v>
      </c>
      <c r="E656" s="2">
        <v>2013</v>
      </c>
      <c r="F656" s="4">
        <v>44049</v>
      </c>
      <c r="G656" s="3" t="s">
        <v>39</v>
      </c>
      <c r="H656" s="4">
        <v>44091</v>
      </c>
      <c r="I656" s="4">
        <f>_xlfn.XLOOKUP(#REF!,[1]!Backup_F8_Previous_Wave[ODINO],[1]!Backup_F8_Previous_Wave[Production Date],"")</f>
      </c>
      <c r="J656" s="10">
        <f>_xlfn.XLOOKUP(#REF!,[1]!Backup_F8_Previous_Wave[ODINO],[1]!Backup_F8_Previous_Wave[Wave Date],"")</f>
      </c>
      <c r="K656" s="6">
        <f>_xlfn.XLOOKUP(#REF!,[1]!Backup_F8_Previous_Wave[ODINO],[1]!Backup_F8_Previous_Wave[Full VIN],"")</f>
      </c>
      <c r="L656" s="3" t="s">
        <v>2242</v>
      </c>
      <c r="M656" s="3" t="s">
        <v>4</v>
      </c>
      <c r="N656" s="3" t="s">
        <v>2243</v>
      </c>
      <c r="O656" s="3" t="s">
        <v>390</v>
      </c>
      <c r="P656" s="6">
        <f>_xlfn.XLOOKUP(#REF!,[1]!Table2[BINNING],[1]!Table2[VFG],"")</f>
      </c>
      <c r="Q656" s="6">
        <f>IF(ISNUMBER(FIND("|",#REF!,1)),LEFT(#REF!,FIND("|",#REF!,1)-2),#REF!)</f>
      </c>
      <c r="R656" s="6">
        <f>IF(ISNUMBER(FIND("|",#REF!,1)),RIGHT(#REF!,LEN(#REF!)-FIND("|",#REF!,1)-1),"")</f>
      </c>
      <c r="S656" s="3" t="s">
        <v>7</v>
      </c>
      <c r="T656" s="3" t="s">
        <v>7</v>
      </c>
      <c r="U656" s="2">
        <v>0</v>
      </c>
      <c r="V656" s="2">
        <v>0</v>
      </c>
      <c r="W656" s="2">
        <v>104000</v>
      </c>
      <c r="X656" s="3" t="s">
        <v>100</v>
      </c>
      <c r="Y656" s="2">
        <v>35</v>
      </c>
      <c r="Z656" s="3"/>
      <c r="AA656" s="3"/>
      <c r="AB656" s="7" t="s">
        <v>2244</v>
      </c>
      <c r="AC656" s="3" t="s">
        <v>65</v>
      </c>
      <c r="AD656" s="3" t="s">
        <v>66</v>
      </c>
      <c r="AE656" s="3" t="s">
        <v>67</v>
      </c>
      <c r="AF656" s="3" t="s">
        <v>68</v>
      </c>
      <c r="AG656" s="4"/>
      <c r="AH656" s="3"/>
      <c r="AI656" s="4"/>
      <c r="AJ6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6" s="8">
        <f>IF(#REF!=MAX(#REF!),"New","Old")</f>
      </c>
      <c r="AL656" s="3"/>
      <c r="AM656" s="9">
        <f>IF(OR(#REF!="",#REF!=0),"",IF(#REF!&lt;12000,"&lt;12k",IF(AND(#REF!&gt;=12000,#REF!&lt;24000),"12k to 24k",IF(AND(#REF!&gt;=24000,#REF!&lt;=36000),"24k to 36k",IF(#REF!&gt;36000,"&gt;36k","")))))</f>
      </c>
    </row>
    <row x14ac:dyDescent="0.25" r="657" customHeight="1" ht="18.75">
      <c r="A657" s="1">
        <v>1693551</v>
      </c>
      <c r="B657" s="2">
        <v>11359957</v>
      </c>
      <c r="C657" s="3" t="s">
        <v>0</v>
      </c>
      <c r="D657" s="3" t="s">
        <v>181</v>
      </c>
      <c r="E657" s="2">
        <v>2016</v>
      </c>
      <c r="F657" s="4">
        <v>43937</v>
      </c>
      <c r="G657" s="3" t="s">
        <v>108</v>
      </c>
      <c r="H657" s="4">
        <v>44093</v>
      </c>
      <c r="I657" s="4">
        <f>_xlfn.XLOOKUP(#REF!,[1]!Backup_F8_Previous_Wave[ODINO],[1]!Backup_F8_Previous_Wave[Production Date],"")</f>
      </c>
      <c r="J657" s="10">
        <f>_xlfn.XLOOKUP(#REF!,[1]!Backup_F8_Previous_Wave[ODINO],[1]!Backup_F8_Previous_Wave[Wave Date],"")</f>
      </c>
      <c r="K657" s="6">
        <f>_xlfn.XLOOKUP(#REF!,[1]!Backup_F8_Previous_Wave[ODINO],[1]!Backup_F8_Previous_Wave[Full VIN],"")</f>
      </c>
      <c r="L657" s="3" t="s">
        <v>2245</v>
      </c>
      <c r="M657" s="3" t="s">
        <v>4</v>
      </c>
      <c r="N657" s="3" t="s">
        <v>2246</v>
      </c>
      <c r="O657" s="3" t="s">
        <v>196</v>
      </c>
      <c r="P657" s="6">
        <f>_xlfn.XLOOKUP(#REF!,[1]!Table2[BINNING],[1]!Table2[VFG],"")</f>
      </c>
      <c r="Q657" s="6">
        <f>IF(ISNUMBER(FIND("|",#REF!,1)),LEFT(#REF!,FIND("|",#REF!,1)-2),#REF!)</f>
      </c>
      <c r="R657" s="6">
        <f>IF(ISNUMBER(FIND("|",#REF!,1)),RIGHT(#REF!,LEN(#REF!)-FIND("|",#REF!,1)-1),"")</f>
      </c>
      <c r="S657" s="3" t="s">
        <v>7</v>
      </c>
      <c r="T657" s="3" t="s">
        <v>7</v>
      </c>
      <c r="U657" s="2">
        <v>0</v>
      </c>
      <c r="V657" s="2">
        <v>0</v>
      </c>
      <c r="W657" s="2"/>
      <c r="X657" s="3" t="s">
        <v>166</v>
      </c>
      <c r="Y657" s="2"/>
      <c r="Z657" s="3"/>
      <c r="AA657" s="3"/>
      <c r="AB657" s="7" t="s">
        <v>2247</v>
      </c>
      <c r="AC657" s="3" t="s">
        <v>297</v>
      </c>
      <c r="AD657" s="3" t="s">
        <v>298</v>
      </c>
      <c r="AE657" s="3" t="s">
        <v>299</v>
      </c>
      <c r="AF657" s="3" t="s">
        <v>198</v>
      </c>
      <c r="AG657" s="4"/>
      <c r="AH657" s="3"/>
      <c r="AI657" s="4"/>
      <c r="AJ6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7" s="8">
        <f>IF(#REF!=MAX(#REF!),"New","Old")</f>
      </c>
      <c r="AL657" s="3"/>
      <c r="AM657" s="9">
        <f>IF(OR(#REF!="",#REF!=0),"",IF(#REF!&lt;12000,"&lt;12k",IF(AND(#REF!&gt;=12000,#REF!&lt;24000),"12k to 24k",IF(AND(#REF!&gt;=24000,#REF!&lt;=36000),"24k to 36k",IF(#REF!&gt;36000,"&gt;36k","")))))</f>
      </c>
    </row>
    <row x14ac:dyDescent="0.25" r="658" customHeight="1" ht="18.75">
      <c r="A658" s="1">
        <v>1693829</v>
      </c>
      <c r="B658" s="2">
        <v>11360159</v>
      </c>
      <c r="C658" s="3" t="s">
        <v>0</v>
      </c>
      <c r="D658" s="3" t="s">
        <v>1</v>
      </c>
      <c r="E658" s="2">
        <v>2015</v>
      </c>
      <c r="F658" s="4">
        <v>44095</v>
      </c>
      <c r="G658" s="3" t="s">
        <v>39</v>
      </c>
      <c r="H658" s="4">
        <v>44095</v>
      </c>
      <c r="I658" s="4">
        <f>_xlfn.XLOOKUP(#REF!,[1]!Backup_F8_Previous_Wave[ODINO],[1]!Backup_F8_Previous_Wave[Production Date],"")</f>
      </c>
      <c r="J658" s="10">
        <f>_xlfn.XLOOKUP(#REF!,[1]!Backup_F8_Previous_Wave[ODINO],[1]!Backup_F8_Previous_Wave[Wave Date],"")</f>
      </c>
      <c r="K658" s="6">
        <f>_xlfn.XLOOKUP(#REF!,[1]!Backup_F8_Previous_Wave[ODINO],[1]!Backup_F8_Previous_Wave[Full VIN],"")</f>
      </c>
      <c r="L658" s="3" t="s">
        <v>2248</v>
      </c>
      <c r="M658" s="3" t="s">
        <v>4</v>
      </c>
      <c r="N658" s="3" t="s">
        <v>2249</v>
      </c>
      <c r="O658" s="3" t="s">
        <v>151</v>
      </c>
      <c r="P658" s="6">
        <f>_xlfn.XLOOKUP(#REF!,[1]!Table2[BINNING],[1]!Table2[VFG],"")</f>
      </c>
      <c r="Q658" s="6">
        <f>IF(ISNUMBER(FIND("|",#REF!,1)),LEFT(#REF!,FIND("|",#REF!,1)-2),#REF!)</f>
      </c>
      <c r="R658" s="6">
        <f>IF(ISNUMBER(FIND("|",#REF!,1)),RIGHT(#REF!,LEN(#REF!)-FIND("|",#REF!,1)-1),"")</f>
      </c>
      <c r="S658" s="3" t="s">
        <v>7</v>
      </c>
      <c r="T658" s="3" t="s">
        <v>7</v>
      </c>
      <c r="U658" s="2">
        <v>0</v>
      </c>
      <c r="V658" s="2">
        <v>0</v>
      </c>
      <c r="W658" s="2">
        <v>83000</v>
      </c>
      <c r="X658" s="3" t="s">
        <v>358</v>
      </c>
      <c r="Y658" s="2">
        <v>50</v>
      </c>
      <c r="Z658" s="3"/>
      <c r="AA658" s="3"/>
      <c r="AB658" s="7" t="s">
        <v>2250</v>
      </c>
      <c r="AC658" s="3" t="s">
        <v>20</v>
      </c>
      <c r="AD658" s="3" t="s">
        <v>11</v>
      </c>
      <c r="AE658" s="3" t="s">
        <v>135</v>
      </c>
      <c r="AF658" s="3" t="s">
        <v>27</v>
      </c>
      <c r="AG658" s="4"/>
      <c r="AH658" s="3"/>
      <c r="AI658" s="4"/>
      <c r="AJ6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8" s="8">
        <f>IF(#REF!=MAX(#REF!),"New","Old")</f>
      </c>
      <c r="AL658" s="3"/>
      <c r="AM658" s="9">
        <f>IF(OR(#REF!="",#REF!=0),"",IF(#REF!&lt;12000,"&lt;12k",IF(AND(#REF!&gt;=12000,#REF!&lt;24000),"12k to 24k",IF(AND(#REF!&gt;=24000,#REF!&lt;=36000),"24k to 36k",IF(#REF!&gt;36000,"&gt;36k","")))))</f>
      </c>
    </row>
    <row x14ac:dyDescent="0.25" r="659" customHeight="1" ht="18.75">
      <c r="A659" s="1">
        <v>1693844</v>
      </c>
      <c r="B659" s="2">
        <v>11360179</v>
      </c>
      <c r="C659" s="3" t="s">
        <v>0</v>
      </c>
      <c r="D659" s="3" t="s">
        <v>69</v>
      </c>
      <c r="E659" s="2">
        <v>2012</v>
      </c>
      <c r="F659" s="4">
        <v>44095</v>
      </c>
      <c r="G659" s="3" t="s">
        <v>39</v>
      </c>
      <c r="H659" s="4">
        <v>44095</v>
      </c>
      <c r="I659" s="4"/>
      <c r="J659" s="10">
        <f>_xlfn.XLOOKUP(#REF!,[1]!Backup_F8_Previous_Wave[ODINO],[1]!Backup_F8_Previous_Wave[Wave Date],"")</f>
      </c>
      <c r="K659" s="3"/>
      <c r="L659" s="3" t="s">
        <v>2251</v>
      </c>
      <c r="M659" s="3" t="s">
        <v>4</v>
      </c>
      <c r="N659" s="3" t="s">
        <v>2252</v>
      </c>
      <c r="O659" s="3" t="s">
        <v>1004</v>
      </c>
      <c r="P659" s="6">
        <f>_xlfn.XLOOKUP(#REF!,[1]!Table2[BINNING],[1]!Table2[VFG],"")</f>
      </c>
      <c r="Q659" s="6">
        <f>IF(ISNUMBER(FIND("|",#REF!,1)),LEFT(#REF!,FIND("|",#REF!,1)-2),#REF!)</f>
      </c>
      <c r="R659" s="6">
        <f>IF(ISNUMBER(FIND("|",#REF!,1)),RIGHT(#REF!,LEN(#REF!)-FIND("|",#REF!,1)-1),"")</f>
      </c>
      <c r="S659" s="3" t="s">
        <v>7</v>
      </c>
      <c r="T659" s="3" t="s">
        <v>7</v>
      </c>
      <c r="U659" s="2">
        <v>0</v>
      </c>
      <c r="V659" s="2">
        <v>0</v>
      </c>
      <c r="W659" s="2">
        <v>0</v>
      </c>
      <c r="X659" s="3" t="s">
        <v>802</v>
      </c>
      <c r="Y659" s="2">
        <v>0</v>
      </c>
      <c r="Z659" s="3"/>
      <c r="AA659" s="3"/>
      <c r="AB659" s="7" t="s">
        <v>2253</v>
      </c>
      <c r="AC659" s="3" t="s">
        <v>44</v>
      </c>
      <c r="AD659" s="3" t="s">
        <v>44</v>
      </c>
      <c r="AE659" s="3" t="s">
        <v>44</v>
      </c>
      <c r="AF659" s="3" t="s">
        <v>77</v>
      </c>
      <c r="AG659" s="4"/>
      <c r="AH659" s="3"/>
      <c r="AI659" s="4"/>
      <c r="AJ6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59" s="8">
        <f>IF(#REF!=MAX(#REF!),"New","Old")</f>
      </c>
      <c r="AL659" s="3"/>
      <c r="AM659" s="9">
        <f>IF(OR(#REF!="",#REF!=0),"",IF(#REF!&lt;12000,"&lt;12k",IF(AND(#REF!&gt;=12000,#REF!&lt;24000),"12k to 24k",IF(AND(#REF!&gt;=24000,#REF!&lt;=36000),"24k to 36k",IF(#REF!&gt;36000,"&gt;36k","")))))</f>
      </c>
    </row>
    <row x14ac:dyDescent="0.25" r="660" customHeight="1" ht="18.75">
      <c r="A660" s="1">
        <v>1693854</v>
      </c>
      <c r="B660" s="2">
        <v>11360169</v>
      </c>
      <c r="C660" s="3" t="s">
        <v>0</v>
      </c>
      <c r="D660" s="3" t="s">
        <v>187</v>
      </c>
      <c r="E660" s="2">
        <v>2020</v>
      </c>
      <c r="F660" s="4">
        <v>44092</v>
      </c>
      <c r="G660" s="3" t="s">
        <v>39</v>
      </c>
      <c r="H660" s="4">
        <v>44095</v>
      </c>
      <c r="I660" s="4">
        <f>_xlfn.XLOOKUP(#REF!,[1]!Backup_F8_Previous_Wave[ODINO],[1]!Backup_F8_Previous_Wave[Production Date],"")</f>
      </c>
      <c r="J660" s="10">
        <f>_xlfn.XLOOKUP(#REF!,[1]!Backup_F8_Previous_Wave[ODINO],[1]!Backup_F8_Previous_Wave[Wave Date],"")</f>
      </c>
      <c r="K660" s="6">
        <f>_xlfn.XLOOKUP(#REF!,[1]!Backup_F8_Previous_Wave[ODINO],[1]!Backup_F8_Previous_Wave[Full VIN],"")</f>
      </c>
      <c r="L660" s="3" t="s">
        <v>2254</v>
      </c>
      <c r="M660" s="3" t="s">
        <v>4</v>
      </c>
      <c r="N660" s="3" t="s">
        <v>2255</v>
      </c>
      <c r="O660" s="3" t="s">
        <v>124</v>
      </c>
      <c r="P660" s="6">
        <f>_xlfn.XLOOKUP(#REF!,[1]!Table2[BINNING],[1]!Table2[VFG],"")</f>
      </c>
      <c r="Q660" s="6">
        <f>IF(ISNUMBER(FIND("|",#REF!,1)),LEFT(#REF!,FIND("|",#REF!,1)-2),#REF!)</f>
      </c>
      <c r="R660" s="6">
        <f>IF(ISNUMBER(FIND("|",#REF!,1)),RIGHT(#REF!,LEN(#REF!)-FIND("|",#REF!,1)-1),"")</f>
      </c>
      <c r="S660" s="3" t="s">
        <v>7</v>
      </c>
      <c r="T660" s="3" t="s">
        <v>7</v>
      </c>
      <c r="U660" s="2">
        <v>0</v>
      </c>
      <c r="V660" s="2">
        <v>0</v>
      </c>
      <c r="W660" s="2">
        <v>3005</v>
      </c>
      <c r="X660" s="3" t="s">
        <v>467</v>
      </c>
      <c r="Y660" s="2">
        <v>2</v>
      </c>
      <c r="Z660" s="3"/>
      <c r="AA660" s="3"/>
      <c r="AB660" s="7" t="s">
        <v>2256</v>
      </c>
      <c r="AC660" s="3" t="s">
        <v>191</v>
      </c>
      <c r="AD660" s="3" t="s">
        <v>192</v>
      </c>
      <c r="AE660" s="3" t="s">
        <v>193</v>
      </c>
      <c r="AF660" s="3" t="s">
        <v>141</v>
      </c>
      <c r="AG660" s="4"/>
      <c r="AH660" s="3"/>
      <c r="AI660" s="4"/>
      <c r="AJ6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0" s="8">
        <f>IF(#REF!=MAX(#REF!),"New","Old")</f>
      </c>
      <c r="AL660" s="3"/>
      <c r="AM660" s="9">
        <f>IF(OR(#REF!="",#REF!=0),"",IF(#REF!&lt;12000,"&lt;12k",IF(AND(#REF!&gt;=12000,#REF!&lt;24000),"12k to 24k",IF(AND(#REF!&gt;=24000,#REF!&lt;=36000),"24k to 36k",IF(#REF!&gt;36000,"&gt;36k","")))))</f>
      </c>
    </row>
    <row x14ac:dyDescent="0.25" r="661" customHeight="1" ht="18.75">
      <c r="A661" s="1">
        <v>1693887</v>
      </c>
      <c r="B661" s="2">
        <v>11360201</v>
      </c>
      <c r="C661" s="3" t="s">
        <v>0</v>
      </c>
      <c r="D661" s="3" t="s">
        <v>96</v>
      </c>
      <c r="E661" s="2">
        <v>2013</v>
      </c>
      <c r="F661" s="4">
        <v>43664</v>
      </c>
      <c r="G661" s="3" t="s">
        <v>39</v>
      </c>
      <c r="H661" s="4">
        <v>44095</v>
      </c>
      <c r="I661" s="4">
        <f>_xlfn.XLOOKUP(#REF!,[1]!Backup_F8_Previous_Wave[ODINO],[1]!Backup_F8_Previous_Wave[Production Date],"")</f>
      </c>
      <c r="J661" s="10">
        <f>_xlfn.XLOOKUP(#REF!,[1]!Backup_F8_Previous_Wave[ODINO],[1]!Backup_F8_Previous_Wave[Wave Date],"")</f>
      </c>
      <c r="K661" s="6">
        <f>_xlfn.XLOOKUP(#REF!,[1]!Backup_F8_Previous_Wave[ODINO],[1]!Backup_F8_Previous_Wave[Full VIN],"")</f>
      </c>
      <c r="L661" s="3" t="s">
        <v>356</v>
      </c>
      <c r="M661" s="3" t="s">
        <v>4</v>
      </c>
      <c r="N661" s="3" t="s">
        <v>2257</v>
      </c>
      <c r="O661" s="3" t="s">
        <v>57</v>
      </c>
      <c r="P661" s="6">
        <f>_xlfn.XLOOKUP(#REF!,[1]!Table2[BINNING],[1]!Table2[VFG],"")</f>
      </c>
      <c r="Q661" s="6">
        <f>IF(ISNUMBER(FIND("|",#REF!,1)),LEFT(#REF!,FIND("|",#REF!,1)-2),#REF!)</f>
      </c>
      <c r="R661" s="6">
        <f>IF(ISNUMBER(FIND("|",#REF!,1)),RIGHT(#REF!,LEN(#REF!)-FIND("|",#REF!,1)-1),"")</f>
      </c>
      <c r="S661" s="3" t="s">
        <v>7</v>
      </c>
      <c r="T661" s="3" t="s">
        <v>7</v>
      </c>
      <c r="U661" s="2">
        <v>0</v>
      </c>
      <c r="V661" s="2">
        <v>0</v>
      </c>
      <c r="W661" s="2">
        <v>115000</v>
      </c>
      <c r="X661" s="3" t="s">
        <v>467</v>
      </c>
      <c r="Y661" s="2">
        <v>20</v>
      </c>
      <c r="Z661" s="3"/>
      <c r="AA661" s="3"/>
      <c r="AB661" s="7" t="s">
        <v>2258</v>
      </c>
      <c r="AC661" s="3" t="s">
        <v>542</v>
      </c>
      <c r="AD661" s="3" t="s">
        <v>543</v>
      </c>
      <c r="AE661" s="3" t="s">
        <v>544</v>
      </c>
      <c r="AF661" s="3" t="s">
        <v>102</v>
      </c>
      <c r="AG661" s="4"/>
      <c r="AH661" s="3"/>
      <c r="AI661" s="4"/>
      <c r="AJ6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1" s="8">
        <f>IF(#REF!=MAX(#REF!),"New","Old")</f>
      </c>
      <c r="AL661" s="3"/>
      <c r="AM661" s="9">
        <f>IF(OR(#REF!="",#REF!=0),"",IF(#REF!&lt;12000,"&lt;12k",IF(AND(#REF!&gt;=12000,#REF!&lt;24000),"12k to 24k",IF(AND(#REF!&gt;=24000,#REF!&lt;=36000),"24k to 36k",IF(#REF!&gt;36000,"&gt;36k","")))))</f>
      </c>
    </row>
    <row x14ac:dyDescent="0.25" r="662" customHeight="1" ht="18.75">
      <c r="A662" s="1">
        <v>1693931</v>
      </c>
      <c r="B662" s="2">
        <v>11360235</v>
      </c>
      <c r="C662" s="3" t="s">
        <v>0</v>
      </c>
      <c r="D662" s="3" t="s">
        <v>181</v>
      </c>
      <c r="E662" s="2">
        <v>2015</v>
      </c>
      <c r="F662" s="4">
        <v>43952</v>
      </c>
      <c r="G662" s="3" t="s">
        <v>108</v>
      </c>
      <c r="H662" s="4">
        <v>44095</v>
      </c>
      <c r="I662" s="4">
        <f>_xlfn.XLOOKUP(#REF!,[1]!Backup_F8_Previous_Wave[ODINO],[1]!Backup_F8_Previous_Wave[Production Date],"")</f>
      </c>
      <c r="J662" s="10">
        <f>_xlfn.XLOOKUP(#REF!,[1]!Backup_F8_Previous_Wave[ODINO],[1]!Backup_F8_Previous_Wave[Wave Date],"")</f>
      </c>
      <c r="K662" s="6">
        <f>_xlfn.XLOOKUP(#REF!,[1]!Backup_F8_Previous_Wave[ODINO],[1]!Backup_F8_Previous_Wave[Full VIN],"")</f>
      </c>
      <c r="L662" s="3" t="s">
        <v>2259</v>
      </c>
      <c r="M662" s="3" t="s">
        <v>4</v>
      </c>
      <c r="N662" s="3" t="s">
        <v>2260</v>
      </c>
      <c r="O662" s="3" t="s">
        <v>196</v>
      </c>
      <c r="P662" s="6">
        <f>_xlfn.XLOOKUP(#REF!,[1]!Table2[BINNING],[1]!Table2[VFG],"")</f>
      </c>
      <c r="Q662" s="6">
        <f>IF(ISNUMBER(FIND("|",#REF!,1)),LEFT(#REF!,FIND("|",#REF!,1)-2),#REF!)</f>
      </c>
      <c r="R662" s="6">
        <f>IF(ISNUMBER(FIND("|",#REF!,1)),RIGHT(#REF!,LEN(#REF!)-FIND("|",#REF!,1)-1),"")</f>
      </c>
      <c r="S662" s="3" t="s">
        <v>7</v>
      </c>
      <c r="T662" s="3" t="s">
        <v>7</v>
      </c>
      <c r="U662" s="2">
        <v>0</v>
      </c>
      <c r="V662" s="2">
        <v>0</v>
      </c>
      <c r="W662" s="2">
        <v>50000</v>
      </c>
      <c r="X662" s="3" t="s">
        <v>238</v>
      </c>
      <c r="Y662" s="2">
        <v>50</v>
      </c>
      <c r="Z662" s="3"/>
      <c r="AA662" s="3"/>
      <c r="AB662" s="7" t="s">
        <v>2261</v>
      </c>
      <c r="AC662" s="3" t="s">
        <v>297</v>
      </c>
      <c r="AD662" s="3" t="s">
        <v>298</v>
      </c>
      <c r="AE662" s="3" t="s">
        <v>299</v>
      </c>
      <c r="AF662" s="3" t="s">
        <v>198</v>
      </c>
      <c r="AG662" s="4"/>
      <c r="AH662" s="3"/>
      <c r="AI662" s="4"/>
      <c r="AJ6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2" s="8">
        <f>IF(#REF!=MAX(#REF!),"New","Old")</f>
      </c>
      <c r="AL662" s="3"/>
      <c r="AM662" s="9">
        <f>IF(OR(#REF!="",#REF!=0),"",IF(#REF!&lt;12000,"&lt;12k",IF(AND(#REF!&gt;=12000,#REF!&lt;24000),"12k to 24k",IF(AND(#REF!&gt;=24000,#REF!&lt;=36000),"24k to 36k",IF(#REF!&gt;36000,"&gt;36k","")))))</f>
      </c>
    </row>
    <row x14ac:dyDescent="0.25" r="663" customHeight="1" ht="18.75">
      <c r="A663" s="1">
        <v>1693957</v>
      </c>
      <c r="B663" s="2">
        <v>11360257</v>
      </c>
      <c r="C663" s="3" t="s">
        <v>0</v>
      </c>
      <c r="D663" s="3" t="s">
        <v>86</v>
      </c>
      <c r="E663" s="2">
        <v>2016</v>
      </c>
      <c r="F663" s="4">
        <v>44095</v>
      </c>
      <c r="G663" s="3" t="s">
        <v>39</v>
      </c>
      <c r="H663" s="4">
        <v>44095</v>
      </c>
      <c r="I663" s="4"/>
      <c r="J663" s="10">
        <f>_xlfn.XLOOKUP(#REF!,[1]!Backup_F8_Previous_Wave[ODINO],[1]!Backup_F8_Previous_Wave[Wave Date],"")</f>
      </c>
      <c r="K663" s="3"/>
      <c r="L663" s="3" t="s">
        <v>2262</v>
      </c>
      <c r="M663" s="3" t="s">
        <v>4</v>
      </c>
      <c r="N663" s="3" t="s">
        <v>2263</v>
      </c>
      <c r="O663" s="3" t="s">
        <v>62</v>
      </c>
      <c r="P663" s="6">
        <f>_xlfn.XLOOKUP(#REF!,[1]!Table2[BINNING],[1]!Table2[VFG],"")</f>
      </c>
      <c r="Q663" s="6">
        <f>IF(ISNUMBER(FIND("|",#REF!,1)),LEFT(#REF!,FIND("|",#REF!,1)-2),#REF!)</f>
      </c>
      <c r="R663" s="6">
        <f>IF(ISNUMBER(FIND("|",#REF!,1)),RIGHT(#REF!,LEN(#REF!)-FIND("|",#REF!,1)-1),"")</f>
      </c>
      <c r="S663" s="3" t="s">
        <v>7</v>
      </c>
      <c r="T663" s="3" t="s">
        <v>7</v>
      </c>
      <c r="U663" s="2">
        <v>0</v>
      </c>
      <c r="V663" s="2">
        <v>0</v>
      </c>
      <c r="W663" s="2">
        <v>53032</v>
      </c>
      <c r="X663" s="3" t="s">
        <v>404</v>
      </c>
      <c r="Y663" s="2">
        <v>0</v>
      </c>
      <c r="Z663" s="3"/>
      <c r="AA663" s="3"/>
      <c r="AB663" s="7" t="s">
        <v>2264</v>
      </c>
      <c r="AC663" s="3" t="s">
        <v>44</v>
      </c>
      <c r="AD663" s="3" t="s">
        <v>44</v>
      </c>
      <c r="AE663" s="3" t="s">
        <v>44</v>
      </c>
      <c r="AF663" s="3" t="s">
        <v>95</v>
      </c>
      <c r="AG663" s="4"/>
      <c r="AH663" s="3"/>
      <c r="AI663" s="4"/>
      <c r="AJ6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3" s="8">
        <f>IF(#REF!=MAX(#REF!),"New","Old")</f>
      </c>
      <c r="AL663" s="3"/>
      <c r="AM663" s="9">
        <f>IF(OR(#REF!="",#REF!=0),"",IF(#REF!&lt;12000,"&lt;12k",IF(AND(#REF!&gt;=12000,#REF!&lt;24000),"12k to 24k",IF(AND(#REF!&gt;=24000,#REF!&lt;=36000),"24k to 36k",IF(#REF!&gt;36000,"&gt;36k","")))))</f>
      </c>
    </row>
    <row x14ac:dyDescent="0.25" r="664" customHeight="1" ht="18.75">
      <c r="A664" s="1">
        <v>1694118</v>
      </c>
      <c r="B664" s="2">
        <v>11360371</v>
      </c>
      <c r="C664" s="3" t="s">
        <v>0</v>
      </c>
      <c r="D664" s="3" t="s">
        <v>38</v>
      </c>
      <c r="E664" s="2">
        <v>2013</v>
      </c>
      <c r="F664" s="4">
        <v>44093</v>
      </c>
      <c r="G664" s="3" t="s">
        <v>39</v>
      </c>
      <c r="H664" s="4">
        <v>44096</v>
      </c>
      <c r="I664" s="4">
        <f>_xlfn.XLOOKUP(#REF!,[1]!Backup_F8_Previous_Wave[ODINO],[1]!Backup_F8_Previous_Wave[Production Date],"")</f>
      </c>
      <c r="J664" s="10">
        <f>_xlfn.XLOOKUP(#REF!,[1]!Backup_F8_Previous_Wave[ODINO],[1]!Backup_F8_Previous_Wave[Wave Date],"")</f>
      </c>
      <c r="K664" s="6">
        <f>_xlfn.XLOOKUP(#REF!,[1]!Backup_F8_Previous_Wave[ODINO],[1]!Backup_F8_Previous_Wave[Full VIN],"")</f>
      </c>
      <c r="L664" s="3" t="s">
        <v>2265</v>
      </c>
      <c r="M664" s="3" t="s">
        <v>4</v>
      </c>
      <c r="N664" s="3" t="s">
        <v>2266</v>
      </c>
      <c r="O664" s="3" t="s">
        <v>62</v>
      </c>
      <c r="P664" s="6">
        <f>_xlfn.XLOOKUP(#REF!,[1]!Table2[BINNING],[1]!Table2[VFG],"")</f>
      </c>
      <c r="Q664" s="6">
        <f>IF(ISNUMBER(FIND("|",#REF!,1)),LEFT(#REF!,FIND("|",#REF!,1)-2),#REF!)</f>
      </c>
      <c r="R664" s="6">
        <f>IF(ISNUMBER(FIND("|",#REF!,1)),RIGHT(#REF!,LEN(#REF!)-FIND("|",#REF!,1)-1),"")</f>
      </c>
      <c r="S664" s="3" t="s">
        <v>7</v>
      </c>
      <c r="T664" s="3" t="s">
        <v>7</v>
      </c>
      <c r="U664" s="2">
        <v>0</v>
      </c>
      <c r="V664" s="2">
        <v>0</v>
      </c>
      <c r="W664" s="2">
        <v>120000</v>
      </c>
      <c r="X664" s="3" t="s">
        <v>317</v>
      </c>
      <c r="Y664" s="2"/>
      <c r="Z664" s="3"/>
      <c r="AA664" s="3"/>
      <c r="AB664" s="7" t="s">
        <v>2267</v>
      </c>
      <c r="AC664" s="3" t="s">
        <v>146</v>
      </c>
      <c r="AD664" s="3" t="s">
        <v>147</v>
      </c>
      <c r="AE664" s="3" t="s">
        <v>148</v>
      </c>
      <c r="AF664" s="3" t="s">
        <v>45</v>
      </c>
      <c r="AG664" s="4"/>
      <c r="AH664" s="3"/>
      <c r="AI664" s="4"/>
      <c r="AJ6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4" s="8">
        <f>IF(#REF!=MAX(#REF!),"New","Old")</f>
      </c>
      <c r="AL664" s="3"/>
      <c r="AM664" s="9">
        <f>IF(OR(#REF!="",#REF!=0),"",IF(#REF!&lt;12000,"&lt;12k",IF(AND(#REF!&gt;=12000,#REF!&lt;24000),"12k to 24k",IF(AND(#REF!&gt;=24000,#REF!&lt;=36000),"24k to 36k",IF(#REF!&gt;36000,"&gt;36k","")))))</f>
      </c>
    </row>
    <row x14ac:dyDescent="0.25" r="665" customHeight="1" ht="18.75">
      <c r="A665" s="1">
        <v>1694159</v>
      </c>
      <c r="B665" s="2">
        <v>11360395</v>
      </c>
      <c r="C665" s="3" t="s">
        <v>0</v>
      </c>
      <c r="D665" s="3" t="s">
        <v>187</v>
      </c>
      <c r="E665" s="2">
        <v>2019</v>
      </c>
      <c r="F665" s="4">
        <v>43891</v>
      </c>
      <c r="G665" s="3" t="s">
        <v>2</v>
      </c>
      <c r="H665" s="4">
        <v>44096</v>
      </c>
      <c r="I665" s="4">
        <f>_xlfn.XLOOKUP(#REF!,[1]!Backup_F8_Previous_Wave[ODINO],[1]!Backup_F8_Previous_Wave[Production Date],"")</f>
      </c>
      <c r="J665" s="10">
        <f>_xlfn.XLOOKUP(#REF!,[1]!Backup_F8_Previous_Wave[ODINO],[1]!Backup_F8_Previous_Wave[Wave Date],"")</f>
      </c>
      <c r="K665" s="6">
        <f>_xlfn.XLOOKUP(#REF!,[1]!Backup_F8_Previous_Wave[ODINO],[1]!Backup_F8_Previous_Wave[Full VIN],"")</f>
      </c>
      <c r="L665" s="3" t="s">
        <v>2268</v>
      </c>
      <c r="M665" s="3" t="s">
        <v>4</v>
      </c>
      <c r="N665" s="3" t="s">
        <v>2269</v>
      </c>
      <c r="O665" s="3" t="s">
        <v>2231</v>
      </c>
      <c r="P665" s="6">
        <f>_xlfn.XLOOKUP(#REF!,[1]!Table2[BINNING],[1]!Table2[VFG],"")</f>
      </c>
      <c r="Q665" s="6">
        <f>IF(ISNUMBER(FIND("|",#REF!,1)),LEFT(#REF!,FIND("|",#REF!,1)-2),#REF!)</f>
      </c>
      <c r="R665" s="6">
        <f>IF(ISNUMBER(FIND("|",#REF!,1)),RIGHT(#REF!,LEN(#REF!)-FIND("|",#REF!,1)-1),"")</f>
      </c>
      <c r="S665" s="3" t="s">
        <v>7</v>
      </c>
      <c r="T665" s="3" t="s">
        <v>7</v>
      </c>
      <c r="U665" s="2">
        <v>0</v>
      </c>
      <c r="V665" s="2">
        <v>0</v>
      </c>
      <c r="W665" s="2">
        <v>9900</v>
      </c>
      <c r="X665" s="3" t="s">
        <v>139</v>
      </c>
      <c r="Y665" s="2">
        <v>0</v>
      </c>
      <c r="Z665" s="3"/>
      <c r="AA665" s="3"/>
      <c r="AB665" s="7" t="s">
        <v>2270</v>
      </c>
      <c r="AC665" s="3" t="s">
        <v>191</v>
      </c>
      <c r="AD665" s="3" t="s">
        <v>192</v>
      </c>
      <c r="AE665" s="3" t="s">
        <v>193</v>
      </c>
      <c r="AF665" s="3" t="s">
        <v>141</v>
      </c>
      <c r="AG665" s="4"/>
      <c r="AH665" s="3"/>
      <c r="AI665" s="4"/>
      <c r="AJ6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5" s="8">
        <f>IF(#REF!=MAX(#REF!),"New","Old")</f>
      </c>
      <c r="AL665" s="3"/>
      <c r="AM665" s="9">
        <f>IF(OR(#REF!="",#REF!=0),"",IF(#REF!&lt;12000,"&lt;12k",IF(AND(#REF!&gt;=12000,#REF!&lt;24000),"12k to 24k",IF(AND(#REF!&gt;=24000,#REF!&lt;=36000),"24k to 36k",IF(#REF!&gt;36000,"&gt;36k","")))))</f>
      </c>
    </row>
    <row x14ac:dyDescent="0.25" r="666" customHeight="1" ht="18.75">
      <c r="A666" s="1">
        <v>1694180</v>
      </c>
      <c r="B666" s="2">
        <v>11360411</v>
      </c>
      <c r="C666" s="3" t="s">
        <v>0</v>
      </c>
      <c r="D666" s="3" t="s">
        <v>187</v>
      </c>
      <c r="E666" s="2">
        <v>2020</v>
      </c>
      <c r="F666" s="4">
        <v>44052</v>
      </c>
      <c r="G666" s="3" t="s">
        <v>39</v>
      </c>
      <c r="H666" s="4">
        <v>44096</v>
      </c>
      <c r="I666" s="4">
        <f>_xlfn.XLOOKUP(#REF!,[1]!Backup_F8_Previous_Wave[ODINO],[1]!Backup_F8_Previous_Wave[Production Date],"")</f>
      </c>
      <c r="J666" s="10">
        <f>_xlfn.XLOOKUP(#REF!,[1]!Backup_F8_Previous_Wave[ODINO],[1]!Backup_F8_Previous_Wave[Wave Date],"")</f>
      </c>
      <c r="K666" s="6">
        <f>_xlfn.XLOOKUP(#REF!,[1]!Backup_F8_Previous_Wave[ODINO],[1]!Backup_F8_Previous_Wave[Full VIN],"")</f>
      </c>
      <c r="L666" s="3" t="s">
        <v>2055</v>
      </c>
      <c r="M666" s="3" t="s">
        <v>4</v>
      </c>
      <c r="N666" s="3" t="s">
        <v>2271</v>
      </c>
      <c r="O666" s="3" t="s">
        <v>124</v>
      </c>
      <c r="P666" s="6">
        <f>_xlfn.XLOOKUP(#REF!,[1]!Table2[BINNING],[1]!Table2[VFG],"")</f>
      </c>
      <c r="Q666" s="6">
        <f>IF(ISNUMBER(FIND("|",#REF!,1)),LEFT(#REF!,FIND("|",#REF!,1)-2),#REF!)</f>
      </c>
      <c r="R666" s="6">
        <f>IF(ISNUMBER(FIND("|",#REF!,1)),RIGHT(#REF!,LEN(#REF!)-FIND("|",#REF!,1)-1),"")</f>
      </c>
      <c r="S666" s="3" t="s">
        <v>7</v>
      </c>
      <c r="T666" s="3" t="s">
        <v>7</v>
      </c>
      <c r="U666" s="2">
        <v>0</v>
      </c>
      <c r="V666" s="2">
        <v>0</v>
      </c>
      <c r="W666" s="2">
        <v>950</v>
      </c>
      <c r="X666" s="3" t="s">
        <v>63</v>
      </c>
      <c r="Y666" s="2">
        <v>10</v>
      </c>
      <c r="Z666" s="3"/>
      <c r="AA666" s="3"/>
      <c r="AB666" s="7" t="s">
        <v>2272</v>
      </c>
      <c r="AC666" s="3" t="s">
        <v>191</v>
      </c>
      <c r="AD666" s="3" t="s">
        <v>192</v>
      </c>
      <c r="AE666" s="3" t="s">
        <v>193</v>
      </c>
      <c r="AF666" s="3" t="s">
        <v>141</v>
      </c>
      <c r="AG666" s="4"/>
      <c r="AH666" s="3"/>
      <c r="AI666" s="4"/>
      <c r="AJ6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6" s="8">
        <f>IF(#REF!=MAX(#REF!),"New","Old")</f>
      </c>
      <c r="AL666" s="3"/>
      <c r="AM666" s="9">
        <f>IF(OR(#REF!="",#REF!=0),"",IF(#REF!&lt;12000,"&lt;12k",IF(AND(#REF!&gt;=12000,#REF!&lt;24000),"12k to 24k",IF(AND(#REF!&gt;=24000,#REF!&lt;=36000),"24k to 36k",IF(#REF!&gt;36000,"&gt;36k","")))))</f>
      </c>
    </row>
    <row x14ac:dyDescent="0.25" r="667" customHeight="1" ht="18.75">
      <c r="A667" s="1">
        <v>1694404</v>
      </c>
      <c r="B667" s="2">
        <v>11360566</v>
      </c>
      <c r="C667" s="3" t="s">
        <v>0</v>
      </c>
      <c r="D667" s="3" t="s">
        <v>1</v>
      </c>
      <c r="E667" s="2">
        <v>2018</v>
      </c>
      <c r="F667" s="4">
        <v>44093</v>
      </c>
      <c r="G667" s="3" t="s">
        <v>39</v>
      </c>
      <c r="H667" s="4">
        <v>44096</v>
      </c>
      <c r="I667" s="4">
        <f>_xlfn.XLOOKUP(#REF!,[1]!Backup_F8_Previous_Wave[ODINO],[1]!Backup_F8_Previous_Wave[Production Date],"")</f>
      </c>
      <c r="J667" s="10">
        <f>_xlfn.XLOOKUP(#REF!,[1]!Backup_F8_Previous_Wave[ODINO],[1]!Backup_F8_Previous_Wave[Wave Date],"")</f>
      </c>
      <c r="K667" s="6">
        <f>_xlfn.XLOOKUP(#REF!,[1]!Backup_F8_Previous_Wave[ODINO],[1]!Backup_F8_Previous_Wave[Full VIN],"")</f>
      </c>
      <c r="L667" s="3" t="s">
        <v>702</v>
      </c>
      <c r="M667" s="3" t="s">
        <v>4</v>
      </c>
      <c r="N667" s="3" t="s">
        <v>2273</v>
      </c>
      <c r="O667" s="3" t="s">
        <v>151</v>
      </c>
      <c r="P667" s="6">
        <f>_xlfn.XLOOKUP(#REF!,[1]!Table2[BINNING],[1]!Table2[VFG],"")</f>
      </c>
      <c r="Q667" s="6">
        <f>IF(ISNUMBER(FIND("|",#REF!,1)),LEFT(#REF!,FIND("|",#REF!,1)-2),#REF!)</f>
      </c>
      <c r="R667" s="6">
        <f>IF(ISNUMBER(FIND("|",#REF!,1)),RIGHT(#REF!,LEN(#REF!)-FIND("|",#REF!,1)-1),"")</f>
      </c>
      <c r="S667" s="3" t="s">
        <v>7</v>
      </c>
      <c r="T667" s="3" t="s">
        <v>7</v>
      </c>
      <c r="U667" s="2">
        <v>0</v>
      </c>
      <c r="V667" s="2">
        <v>0</v>
      </c>
      <c r="W667" s="2">
        <v>22000</v>
      </c>
      <c r="X667" s="3" t="s">
        <v>63</v>
      </c>
      <c r="Y667" s="2">
        <v>0</v>
      </c>
      <c r="Z667" s="3"/>
      <c r="AA667" s="3"/>
      <c r="AB667" s="7" t="s">
        <v>2274</v>
      </c>
      <c r="AC667" s="3" t="s">
        <v>20</v>
      </c>
      <c r="AD667" s="3" t="s">
        <v>11</v>
      </c>
      <c r="AE667" s="3" t="s">
        <v>21</v>
      </c>
      <c r="AF667" s="3" t="s">
        <v>13</v>
      </c>
      <c r="AG667" s="4"/>
      <c r="AH667" s="3"/>
      <c r="AI667" s="4"/>
      <c r="AJ6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7" s="8">
        <f>IF(#REF!=MAX(#REF!),"New","Old")</f>
      </c>
      <c r="AL667" s="3"/>
      <c r="AM667" s="9">
        <f>IF(OR(#REF!="",#REF!=0),"",IF(#REF!&lt;12000,"&lt;12k",IF(AND(#REF!&gt;=12000,#REF!&lt;24000),"12k to 24k",IF(AND(#REF!&gt;=24000,#REF!&lt;=36000),"24k to 36k",IF(#REF!&gt;36000,"&gt;36k","")))))</f>
      </c>
    </row>
    <row x14ac:dyDescent="0.25" r="668" customHeight="1" ht="18.75">
      <c r="A668" s="1">
        <v>1694508</v>
      </c>
      <c r="B668" s="2">
        <v>11360652</v>
      </c>
      <c r="C668" s="3" t="s">
        <v>0</v>
      </c>
      <c r="D668" s="3" t="s">
        <v>86</v>
      </c>
      <c r="E668" s="2">
        <v>2020</v>
      </c>
      <c r="F668" s="4">
        <v>44077</v>
      </c>
      <c r="G668" s="3" t="s">
        <v>39</v>
      </c>
      <c r="H668" s="4">
        <v>44097</v>
      </c>
      <c r="I668" s="4">
        <f>_xlfn.XLOOKUP(#REF!,[1]!Backup_F8_Previous_Wave[ODINO],[1]!Backup_F8_Previous_Wave[Production Date],"")</f>
      </c>
      <c r="J668" s="10">
        <f>_xlfn.XLOOKUP(#REF!,[1]!Backup_F8_Previous_Wave[ODINO],[1]!Backup_F8_Previous_Wave[Wave Date],"")</f>
      </c>
      <c r="K668" s="6">
        <f>_xlfn.XLOOKUP(#REF!,[1]!Backup_F8_Previous_Wave[ODINO],[1]!Backup_F8_Previous_Wave[Full VIN],"")</f>
      </c>
      <c r="L668" s="3" t="s">
        <v>2275</v>
      </c>
      <c r="M668" s="3" t="s">
        <v>4</v>
      </c>
      <c r="N668" s="3" t="s">
        <v>2276</v>
      </c>
      <c r="O668" s="3" t="s">
        <v>2277</v>
      </c>
      <c r="P668" s="6">
        <f>_xlfn.XLOOKUP(#REF!,[1]!Table2[BINNING],[1]!Table2[VFG],"")</f>
      </c>
      <c r="Q668" s="6">
        <f>IF(ISNUMBER(FIND("|",#REF!,1)),LEFT(#REF!,FIND("|",#REF!,1)-2),#REF!)</f>
      </c>
      <c r="R668" s="6">
        <f>IF(ISNUMBER(FIND("|",#REF!,1)),RIGHT(#REF!,LEN(#REF!)-FIND("|",#REF!,1)-1),"")</f>
      </c>
      <c r="S668" s="3" t="s">
        <v>7</v>
      </c>
      <c r="T668" s="3" t="s">
        <v>7</v>
      </c>
      <c r="U668" s="2">
        <v>0</v>
      </c>
      <c r="V668" s="2">
        <v>0</v>
      </c>
      <c r="W668" s="2"/>
      <c r="X668" s="3" t="s">
        <v>63</v>
      </c>
      <c r="Y668" s="2"/>
      <c r="Z668" s="3"/>
      <c r="AA668" s="3"/>
      <c r="AB668" s="7" t="s">
        <v>2278</v>
      </c>
      <c r="AC668" s="3" t="s">
        <v>685</v>
      </c>
      <c r="AD668" s="3" t="s">
        <v>93</v>
      </c>
      <c r="AE668" s="3" t="s">
        <v>94</v>
      </c>
      <c r="AF668" s="3" t="s">
        <v>95</v>
      </c>
      <c r="AG668" s="4"/>
      <c r="AH668" s="3"/>
      <c r="AI668" s="4"/>
      <c r="AJ6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8" s="8">
        <f>IF(#REF!=MAX(#REF!),"New","Old")</f>
      </c>
      <c r="AL668" s="3"/>
      <c r="AM668" s="9">
        <f>IF(OR(#REF!="",#REF!=0),"",IF(#REF!&lt;12000,"&lt;12k",IF(AND(#REF!&gt;=12000,#REF!&lt;24000),"12k to 24k",IF(AND(#REF!&gt;=24000,#REF!&lt;=36000),"24k to 36k",IF(#REF!&gt;36000,"&gt;36k","")))))</f>
      </c>
    </row>
    <row x14ac:dyDescent="0.25" r="669" customHeight="1" ht="18.75">
      <c r="A669" s="1">
        <v>1694578</v>
      </c>
      <c r="B669" s="2">
        <v>11360695</v>
      </c>
      <c r="C669" s="3" t="s">
        <v>0</v>
      </c>
      <c r="D669" s="3" t="s">
        <v>59</v>
      </c>
      <c r="E669" s="2">
        <v>2016</v>
      </c>
      <c r="F669" s="4">
        <v>44096</v>
      </c>
      <c r="G669" s="3" t="s">
        <v>39</v>
      </c>
      <c r="H669" s="4">
        <v>44097</v>
      </c>
      <c r="I669" s="4">
        <f>_xlfn.XLOOKUP(#REF!,[1]!Backup_F8_Previous_Wave[ODINO],[1]!Backup_F8_Previous_Wave[Production Date],"")</f>
      </c>
      <c r="J669" s="10">
        <f>_xlfn.XLOOKUP(#REF!,[1]!Backup_F8_Previous_Wave[ODINO],[1]!Backup_F8_Previous_Wave[Wave Date],"")</f>
      </c>
      <c r="K669" s="6">
        <f>_xlfn.XLOOKUP(#REF!,[1]!Backup_F8_Previous_Wave[ODINO],[1]!Backup_F8_Previous_Wave[Full VIN],"")</f>
      </c>
      <c r="L669" s="3" t="s">
        <v>212</v>
      </c>
      <c r="M669" s="3" t="s">
        <v>4</v>
      </c>
      <c r="N669" s="3" t="s">
        <v>2279</v>
      </c>
      <c r="O669" s="3" t="s">
        <v>552</v>
      </c>
      <c r="P669" s="6">
        <f>_xlfn.XLOOKUP(#REF!,[1]!Table2[BINNING],[1]!Table2[VFG],"")</f>
      </c>
      <c r="Q669" s="6">
        <f>IF(ISNUMBER(FIND("|",#REF!,1)),LEFT(#REF!,FIND("|",#REF!,1)-2),#REF!)</f>
      </c>
      <c r="R669" s="6">
        <f>IF(ISNUMBER(FIND("|",#REF!,1)),RIGHT(#REF!,LEN(#REF!)-FIND("|",#REF!,1)-1),"")</f>
      </c>
      <c r="S669" s="3" t="s">
        <v>7</v>
      </c>
      <c r="T669" s="3" t="s">
        <v>7</v>
      </c>
      <c r="U669" s="2">
        <v>0</v>
      </c>
      <c r="V669" s="2">
        <v>0</v>
      </c>
      <c r="W669" s="2">
        <v>62000</v>
      </c>
      <c r="X669" s="3" t="s">
        <v>81</v>
      </c>
      <c r="Y669" s="2">
        <v>0</v>
      </c>
      <c r="Z669" s="3"/>
      <c r="AA669" s="3"/>
      <c r="AB669" s="7" t="s">
        <v>2280</v>
      </c>
      <c r="AC669" s="3" t="s">
        <v>65</v>
      </c>
      <c r="AD669" s="3" t="s">
        <v>66</v>
      </c>
      <c r="AE669" s="3" t="s">
        <v>67</v>
      </c>
      <c r="AF669" s="3" t="s">
        <v>68</v>
      </c>
      <c r="AG669" s="4"/>
      <c r="AH669" s="3"/>
      <c r="AI669" s="4"/>
      <c r="AJ6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69" s="8">
        <f>IF(#REF!=MAX(#REF!),"New","Old")</f>
      </c>
      <c r="AL669" s="3"/>
      <c r="AM669" s="9">
        <f>IF(OR(#REF!="",#REF!=0),"",IF(#REF!&lt;12000,"&lt;12k",IF(AND(#REF!&gt;=12000,#REF!&lt;24000),"12k to 24k",IF(AND(#REF!&gt;=24000,#REF!&lt;=36000),"24k to 36k",IF(#REF!&gt;36000,"&gt;36k","")))))</f>
      </c>
    </row>
    <row x14ac:dyDescent="0.25" r="670" customHeight="1" ht="18.75">
      <c r="A670" s="1">
        <v>1694686</v>
      </c>
      <c r="B670" s="2">
        <v>11360814</v>
      </c>
      <c r="C670" s="3" t="s">
        <v>0</v>
      </c>
      <c r="D670" s="3" t="s">
        <v>647</v>
      </c>
      <c r="E670" s="2">
        <v>2016</v>
      </c>
      <c r="F670" s="4">
        <v>44094</v>
      </c>
      <c r="G670" s="3" t="s">
        <v>39</v>
      </c>
      <c r="H670" s="4">
        <v>44097</v>
      </c>
      <c r="I670" s="4">
        <f>_xlfn.XLOOKUP(#REF!,[1]!Backup_F8_Previous_Wave[ODINO],[1]!Backup_F8_Previous_Wave[Production Date],"")</f>
      </c>
      <c r="J670" s="10">
        <f>_xlfn.XLOOKUP(#REF!,[1]!Backup_F8_Previous_Wave[ODINO],[1]!Backup_F8_Previous_Wave[Wave Date],"")</f>
      </c>
      <c r="K670" s="6">
        <f>_xlfn.XLOOKUP(#REF!,[1]!Backup_F8_Previous_Wave[ODINO],[1]!Backup_F8_Previous_Wave[Full VIN],"")</f>
      </c>
      <c r="L670" s="3" t="s">
        <v>2281</v>
      </c>
      <c r="M670" s="3" t="s">
        <v>4</v>
      </c>
      <c r="N670" s="3" t="s">
        <v>2282</v>
      </c>
      <c r="O670" s="3" t="s">
        <v>2283</v>
      </c>
      <c r="P670" s="6">
        <f>_xlfn.XLOOKUP(#REF!,[1]!Table2[BINNING],[1]!Table2[VFG],"")</f>
      </c>
      <c r="Q670" s="6">
        <f>IF(ISNUMBER(FIND("|",#REF!,1)),LEFT(#REF!,FIND("|",#REF!,1)-2),#REF!)</f>
      </c>
      <c r="R670" s="6">
        <f>IF(ISNUMBER(FIND("|",#REF!,1)),RIGHT(#REF!,LEN(#REF!)-FIND("|",#REF!,1)-1),"")</f>
      </c>
      <c r="S670" s="3" t="s">
        <v>7</v>
      </c>
      <c r="T670" s="3" t="s">
        <v>7</v>
      </c>
      <c r="U670" s="2">
        <v>0</v>
      </c>
      <c r="V670" s="2">
        <v>0</v>
      </c>
      <c r="W670" s="2">
        <v>32480</v>
      </c>
      <c r="X670" s="3" t="s">
        <v>282</v>
      </c>
      <c r="Y670" s="2">
        <v>0</v>
      </c>
      <c r="Z670" s="3"/>
      <c r="AA670" s="3"/>
      <c r="AB670" s="7" t="s">
        <v>2284</v>
      </c>
      <c r="AC670" s="3" t="s">
        <v>652</v>
      </c>
      <c r="AD670" s="3" t="s">
        <v>653</v>
      </c>
      <c r="AE670" s="3" t="s">
        <v>654</v>
      </c>
      <c r="AF670" s="3" t="s">
        <v>102</v>
      </c>
      <c r="AG670" s="4"/>
      <c r="AH670" s="3"/>
      <c r="AI670" s="4"/>
      <c r="AJ6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0" s="8">
        <f>IF(#REF!=MAX(#REF!),"New","Old")</f>
      </c>
      <c r="AL670" s="3"/>
      <c r="AM670" s="9">
        <f>IF(OR(#REF!="",#REF!=0),"",IF(#REF!&lt;12000,"&lt;12k",IF(AND(#REF!&gt;=12000,#REF!&lt;24000),"12k to 24k",IF(AND(#REF!&gt;=24000,#REF!&lt;=36000),"24k to 36k",IF(#REF!&gt;36000,"&gt;36k","")))))</f>
      </c>
    </row>
    <row x14ac:dyDescent="0.25" r="671" customHeight="1" ht="18.75">
      <c r="A671" s="1">
        <v>1694827</v>
      </c>
      <c r="B671" s="2">
        <v>11360906</v>
      </c>
      <c r="C671" s="3" t="s">
        <v>0</v>
      </c>
      <c r="D671" s="3" t="s">
        <v>38</v>
      </c>
      <c r="E671" s="2">
        <v>2015</v>
      </c>
      <c r="F671" s="4">
        <v>44098</v>
      </c>
      <c r="G671" s="3" t="s">
        <v>39</v>
      </c>
      <c r="H671" s="4">
        <v>44098</v>
      </c>
      <c r="I671" s="4">
        <f>_xlfn.XLOOKUP(#REF!,[1]!Backup_F8_Previous_Wave[ODINO],[1]!Backup_F8_Previous_Wave[Production Date],"")</f>
      </c>
      <c r="J671" s="10">
        <f>_xlfn.XLOOKUP(#REF!,[1]!Backup_F8_Previous_Wave[ODINO],[1]!Backup_F8_Previous_Wave[Wave Date],"")</f>
      </c>
      <c r="K671" s="6">
        <f>_xlfn.XLOOKUP(#REF!,[1]!Backup_F8_Previous_Wave[ODINO],[1]!Backup_F8_Previous_Wave[Full VIN],"")</f>
      </c>
      <c r="L671" s="3" t="s">
        <v>2285</v>
      </c>
      <c r="M671" s="3" t="s">
        <v>4</v>
      </c>
      <c r="N671" s="3" t="s">
        <v>2286</v>
      </c>
      <c r="O671" s="3" t="s">
        <v>824</v>
      </c>
      <c r="P671" s="6">
        <f>_xlfn.XLOOKUP(#REF!,[1]!Table2[BINNING],[1]!Table2[VFG],"")</f>
      </c>
      <c r="Q671" s="6">
        <f>IF(ISNUMBER(FIND("|",#REF!,1)),LEFT(#REF!,FIND("|",#REF!,1)-2),#REF!)</f>
      </c>
      <c r="R671" s="6">
        <f>IF(ISNUMBER(FIND("|",#REF!,1)),RIGHT(#REF!,LEN(#REF!)-FIND("|",#REF!,1)-1),"")</f>
      </c>
      <c r="S671" s="3" t="s">
        <v>7</v>
      </c>
      <c r="T671" s="3" t="s">
        <v>7</v>
      </c>
      <c r="U671" s="2">
        <v>0</v>
      </c>
      <c r="V671" s="2">
        <v>0</v>
      </c>
      <c r="W671" s="2">
        <v>53000</v>
      </c>
      <c r="X671" s="3" t="s">
        <v>139</v>
      </c>
      <c r="Y671" s="2">
        <v>0</v>
      </c>
      <c r="Z671" s="3"/>
      <c r="AA671" s="3"/>
      <c r="AB671" s="7" t="s">
        <v>2287</v>
      </c>
      <c r="AC671" s="3" t="s">
        <v>826</v>
      </c>
      <c r="AD671" s="3" t="s">
        <v>147</v>
      </c>
      <c r="AE671" s="3" t="s">
        <v>148</v>
      </c>
      <c r="AF671" s="3" t="s">
        <v>45</v>
      </c>
      <c r="AG671" s="4"/>
      <c r="AH671" s="3"/>
      <c r="AI671" s="4"/>
      <c r="AJ6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1" s="8">
        <f>IF(#REF!=MAX(#REF!),"New","Old")</f>
      </c>
      <c r="AL671" s="3"/>
      <c r="AM671" s="9">
        <f>IF(OR(#REF!="",#REF!=0),"",IF(#REF!&lt;12000,"&lt;12k",IF(AND(#REF!&gt;=12000,#REF!&lt;24000),"12k to 24k",IF(AND(#REF!&gt;=24000,#REF!&lt;=36000),"24k to 36k",IF(#REF!&gt;36000,"&gt;36k","")))))</f>
      </c>
    </row>
    <row x14ac:dyDescent="0.25" r="672" customHeight="1" ht="18.75">
      <c r="A672" s="1">
        <v>1694858</v>
      </c>
      <c r="B672" s="2">
        <v>11360932</v>
      </c>
      <c r="C672" s="3" t="s">
        <v>0</v>
      </c>
      <c r="D672" s="3" t="s">
        <v>181</v>
      </c>
      <c r="E672" s="2">
        <v>2020</v>
      </c>
      <c r="F672" s="4">
        <v>44098</v>
      </c>
      <c r="G672" s="3" t="s">
        <v>39</v>
      </c>
      <c r="H672" s="4">
        <v>44098</v>
      </c>
      <c r="I672" s="4">
        <f>_xlfn.XLOOKUP(#REF!,[1]!Backup_F8_Previous_Wave[ODINO],[1]!Backup_F8_Previous_Wave[Production Date],"")</f>
      </c>
      <c r="J672" s="10">
        <f>_xlfn.XLOOKUP(#REF!,[1]!Backup_F8_Previous_Wave[ODINO],[1]!Backup_F8_Previous_Wave[Wave Date],"")</f>
      </c>
      <c r="K672" s="6">
        <f>_xlfn.XLOOKUP(#REF!,[1]!Backup_F8_Previous_Wave[ODINO],[1]!Backup_F8_Previous_Wave[Full VIN],"")</f>
      </c>
      <c r="L672" s="3" t="s">
        <v>2288</v>
      </c>
      <c r="M672" s="3" t="s">
        <v>4</v>
      </c>
      <c r="N672" s="3" t="s">
        <v>2289</v>
      </c>
      <c r="O672" s="3" t="s">
        <v>953</v>
      </c>
      <c r="P672" s="6">
        <f>_xlfn.XLOOKUP(#REF!,[1]!Table2[BINNING],[1]!Table2[VFG],"")</f>
      </c>
      <c r="Q672" s="6">
        <f>IF(ISNUMBER(FIND("|",#REF!,1)),LEFT(#REF!,FIND("|",#REF!,1)-2),#REF!)</f>
      </c>
      <c r="R672" s="6">
        <f>IF(ISNUMBER(FIND("|",#REF!,1)),RIGHT(#REF!,LEN(#REF!)-FIND("|",#REF!,1)-1),"")</f>
      </c>
      <c r="S672" s="3" t="s">
        <v>7</v>
      </c>
      <c r="T672" s="3" t="s">
        <v>7</v>
      </c>
      <c r="U672" s="2">
        <v>0</v>
      </c>
      <c r="V672" s="2">
        <v>0</v>
      </c>
      <c r="W672" s="2">
        <v>3300</v>
      </c>
      <c r="X672" s="3" t="s">
        <v>63</v>
      </c>
      <c r="Y672" s="2">
        <v>10</v>
      </c>
      <c r="Z672" s="3"/>
      <c r="AA672" s="3"/>
      <c r="AB672" s="7" t="s">
        <v>2290</v>
      </c>
      <c r="AC672" s="3" t="s">
        <v>1252</v>
      </c>
      <c r="AD672" s="3" t="s">
        <v>298</v>
      </c>
      <c r="AE672" s="3" t="s">
        <v>299</v>
      </c>
      <c r="AF672" s="3" t="s">
        <v>198</v>
      </c>
      <c r="AG672" s="4"/>
      <c r="AH672" s="3"/>
      <c r="AI672" s="4"/>
      <c r="AJ6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2" s="8">
        <f>IF(#REF!=MAX(#REF!),"New","Old")</f>
      </c>
      <c r="AL672" s="3"/>
      <c r="AM672" s="9">
        <f>IF(OR(#REF!="",#REF!=0),"",IF(#REF!&lt;12000,"&lt;12k",IF(AND(#REF!&gt;=12000,#REF!&lt;24000),"12k to 24k",IF(AND(#REF!&gt;=24000,#REF!&lt;=36000),"24k to 36k",IF(#REF!&gt;36000,"&gt;36k","")))))</f>
      </c>
    </row>
    <row x14ac:dyDescent="0.25" r="673" customHeight="1" ht="18.75">
      <c r="A673" s="1">
        <v>1695007</v>
      </c>
      <c r="B673" s="2">
        <v>11361043</v>
      </c>
      <c r="C673" s="3" t="s">
        <v>0</v>
      </c>
      <c r="D673" s="3" t="s">
        <v>59</v>
      </c>
      <c r="E673" s="2">
        <v>2011</v>
      </c>
      <c r="F673" s="4">
        <v>44098</v>
      </c>
      <c r="G673" s="3" t="s">
        <v>39</v>
      </c>
      <c r="H673" s="4">
        <v>44099</v>
      </c>
      <c r="I673" s="4"/>
      <c r="J673" s="10">
        <f>_xlfn.XLOOKUP(#REF!,[1]!Backup_F8_Previous_Wave[ODINO],[1]!Backup_F8_Previous_Wave[Wave Date],"")</f>
      </c>
      <c r="K673" s="3"/>
      <c r="L673" s="3" t="s">
        <v>2291</v>
      </c>
      <c r="M673" s="3" t="s">
        <v>4</v>
      </c>
      <c r="N673" s="3" t="s">
        <v>2292</v>
      </c>
      <c r="O673" s="3" t="s">
        <v>62</v>
      </c>
      <c r="P673" s="6">
        <f>_xlfn.XLOOKUP(#REF!,[1]!Table2[BINNING],[1]!Table2[VFG],"")</f>
      </c>
      <c r="Q673" s="6">
        <f>IF(ISNUMBER(FIND("|",#REF!,1)),LEFT(#REF!,FIND("|",#REF!,1)-2),#REF!)</f>
      </c>
      <c r="R673" s="6">
        <f>IF(ISNUMBER(FIND("|",#REF!,1)),RIGHT(#REF!,LEN(#REF!)-FIND("|",#REF!,1)-1),"")</f>
      </c>
      <c r="S673" s="3" t="s">
        <v>7</v>
      </c>
      <c r="T673" s="3" t="s">
        <v>7</v>
      </c>
      <c r="U673" s="2">
        <v>0</v>
      </c>
      <c r="V673" s="2">
        <v>0</v>
      </c>
      <c r="W673" s="2">
        <v>230500</v>
      </c>
      <c r="X673" s="3" t="s">
        <v>81</v>
      </c>
      <c r="Y673" s="2">
        <v>0</v>
      </c>
      <c r="Z673" s="3"/>
      <c r="AA673" s="3"/>
      <c r="AB673" s="7" t="s">
        <v>2293</v>
      </c>
      <c r="AC673" s="3" t="s">
        <v>44</v>
      </c>
      <c r="AD673" s="3" t="s">
        <v>44</v>
      </c>
      <c r="AE673" s="3" t="s">
        <v>44</v>
      </c>
      <c r="AF673" s="3" t="s">
        <v>44</v>
      </c>
      <c r="AG673" s="4"/>
      <c r="AH673" s="3"/>
      <c r="AI673" s="4"/>
      <c r="AJ6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3" s="8">
        <f>IF(#REF!=MAX(#REF!),"New","Old")</f>
      </c>
      <c r="AL673" s="3"/>
      <c r="AM673" s="9">
        <f>IF(OR(#REF!="",#REF!=0),"",IF(#REF!&lt;12000,"&lt;12k",IF(AND(#REF!&gt;=12000,#REF!&lt;24000),"12k to 24k",IF(AND(#REF!&gt;=24000,#REF!&lt;=36000),"24k to 36k",IF(#REF!&gt;36000,"&gt;36k","")))))</f>
      </c>
    </row>
    <row x14ac:dyDescent="0.25" r="674" customHeight="1" ht="18.75">
      <c r="A674" s="1">
        <v>1695348</v>
      </c>
      <c r="B674" s="2">
        <v>11361284</v>
      </c>
      <c r="C674" s="3" t="s">
        <v>0</v>
      </c>
      <c r="D674" s="3" t="s">
        <v>187</v>
      </c>
      <c r="E674" s="2">
        <v>2017</v>
      </c>
      <c r="F674" s="4">
        <v>44095</v>
      </c>
      <c r="G674" s="3" t="s">
        <v>39</v>
      </c>
      <c r="H674" s="4">
        <v>44100</v>
      </c>
      <c r="I674" s="4">
        <f>_xlfn.XLOOKUP(#REF!,[1]!Backup_F8_Previous_Wave[ODINO],[1]!Backup_F8_Previous_Wave[Production Date],"")</f>
      </c>
      <c r="J674" s="10">
        <f>_xlfn.XLOOKUP(#REF!,[1]!Backup_F8_Previous_Wave[ODINO],[1]!Backup_F8_Previous_Wave[Wave Date],"")</f>
      </c>
      <c r="K674" s="6">
        <f>_xlfn.XLOOKUP(#REF!,[1]!Backup_F8_Previous_Wave[ODINO],[1]!Backup_F8_Previous_Wave[Full VIN],"")</f>
      </c>
      <c r="L674" s="3" t="s">
        <v>2294</v>
      </c>
      <c r="M674" s="3" t="s">
        <v>4</v>
      </c>
      <c r="N674" s="3" t="s">
        <v>2295</v>
      </c>
      <c r="O674" s="3" t="s">
        <v>2296</v>
      </c>
      <c r="P674" s="6">
        <f>_xlfn.XLOOKUP(#REF!,[1]!Table2[BINNING],[1]!Table2[VFG],"")</f>
      </c>
      <c r="Q674" s="6">
        <f>IF(ISNUMBER(FIND("|",#REF!,1)),LEFT(#REF!,FIND("|",#REF!,1)-2),#REF!)</f>
      </c>
      <c r="R674" s="6">
        <f>IF(ISNUMBER(FIND("|",#REF!,1)),RIGHT(#REF!,LEN(#REF!)-FIND("|",#REF!,1)-1),"")</f>
      </c>
      <c r="S674" s="3" t="s">
        <v>7</v>
      </c>
      <c r="T674" s="3" t="s">
        <v>7</v>
      </c>
      <c r="U674" s="2">
        <v>0</v>
      </c>
      <c r="V674" s="2">
        <v>0</v>
      </c>
      <c r="W674" s="2"/>
      <c r="X674" s="3" t="s">
        <v>139</v>
      </c>
      <c r="Y674" s="2"/>
      <c r="Z674" s="3"/>
      <c r="AA674" s="3"/>
      <c r="AB674" s="7" t="s">
        <v>2297</v>
      </c>
      <c r="AC674" s="3" t="s">
        <v>191</v>
      </c>
      <c r="AD674" s="3" t="s">
        <v>192</v>
      </c>
      <c r="AE674" s="3" t="s">
        <v>193</v>
      </c>
      <c r="AF674" s="3" t="s">
        <v>141</v>
      </c>
      <c r="AG674" s="4"/>
      <c r="AH674" s="3"/>
      <c r="AI674" s="4"/>
      <c r="AJ6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4" s="8">
        <f>IF(#REF!=MAX(#REF!),"New","Old")</f>
      </c>
      <c r="AL674" s="3"/>
      <c r="AM674" s="9">
        <f>IF(OR(#REF!="",#REF!=0),"",IF(#REF!&lt;12000,"&lt;12k",IF(AND(#REF!&gt;=12000,#REF!&lt;24000),"12k to 24k",IF(AND(#REF!&gt;=24000,#REF!&lt;=36000),"24k to 36k",IF(#REF!&gt;36000,"&gt;36k","")))))</f>
      </c>
    </row>
    <row x14ac:dyDescent="0.25" r="675" customHeight="1" ht="18.75">
      <c r="A675" s="1">
        <v>1695352</v>
      </c>
      <c r="B675" s="2">
        <v>11361292</v>
      </c>
      <c r="C675" s="3" t="s">
        <v>0</v>
      </c>
      <c r="D675" s="3" t="s">
        <v>38</v>
      </c>
      <c r="E675" s="2">
        <v>2017</v>
      </c>
      <c r="F675" s="4">
        <v>44100</v>
      </c>
      <c r="G675" s="3" t="s">
        <v>39</v>
      </c>
      <c r="H675" s="4">
        <v>44100</v>
      </c>
      <c r="I675" s="4">
        <f>_xlfn.XLOOKUP(#REF!,[1]!Backup_F8_Previous_Wave[ODINO],[1]!Backup_F8_Previous_Wave[Production Date],"")</f>
      </c>
      <c r="J675" s="10">
        <f>_xlfn.XLOOKUP(#REF!,[1]!Backup_F8_Previous_Wave[ODINO],[1]!Backup_F8_Previous_Wave[Wave Date],"")</f>
      </c>
      <c r="K675" s="6">
        <f>_xlfn.XLOOKUP(#REF!,[1]!Backup_F8_Previous_Wave[ODINO],[1]!Backup_F8_Previous_Wave[Full VIN],"")</f>
      </c>
      <c r="L675" s="3" t="s">
        <v>2298</v>
      </c>
      <c r="M675" s="3" t="s">
        <v>4</v>
      </c>
      <c r="N675" s="3" t="s">
        <v>2299</v>
      </c>
      <c r="O675" s="3" t="s">
        <v>105</v>
      </c>
      <c r="P675" s="6">
        <f>_xlfn.XLOOKUP(#REF!,[1]!Table2[BINNING],[1]!Table2[VFG],"")</f>
      </c>
      <c r="Q675" s="6">
        <f>IF(ISNUMBER(FIND("|",#REF!,1)),LEFT(#REF!,FIND("|",#REF!,1)-2),#REF!)</f>
      </c>
      <c r="R675" s="6">
        <f>IF(ISNUMBER(FIND("|",#REF!,1)),RIGHT(#REF!,LEN(#REF!)-FIND("|",#REF!,1)-1),"")</f>
      </c>
      <c r="S675" s="3" t="s">
        <v>7</v>
      </c>
      <c r="T675" s="3" t="s">
        <v>7</v>
      </c>
      <c r="U675" s="2">
        <v>0</v>
      </c>
      <c r="V675" s="2">
        <v>0</v>
      </c>
      <c r="W675" s="2">
        <v>50000</v>
      </c>
      <c r="X675" s="3" t="s">
        <v>18</v>
      </c>
      <c r="Y675" s="2">
        <v>75</v>
      </c>
      <c r="Z675" s="3"/>
      <c r="AA675" s="3"/>
      <c r="AB675" s="7" t="s">
        <v>2300</v>
      </c>
      <c r="AC675" s="3" t="s">
        <v>826</v>
      </c>
      <c r="AD675" s="3" t="s">
        <v>147</v>
      </c>
      <c r="AE675" s="3" t="s">
        <v>148</v>
      </c>
      <c r="AF675" s="3" t="s">
        <v>45</v>
      </c>
      <c r="AG675" s="4"/>
      <c r="AH675" s="3"/>
      <c r="AI675" s="4"/>
      <c r="AJ6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5" s="8">
        <f>IF(#REF!=MAX(#REF!),"New","Old")</f>
      </c>
      <c r="AL675" s="3"/>
      <c r="AM675" s="9">
        <f>IF(OR(#REF!="",#REF!=0),"",IF(#REF!&lt;12000,"&lt;12k",IF(AND(#REF!&gt;=12000,#REF!&lt;24000),"12k to 24k",IF(AND(#REF!&gt;=24000,#REF!&lt;=36000),"24k to 36k",IF(#REF!&gt;36000,"&gt;36k","")))))</f>
      </c>
    </row>
    <row x14ac:dyDescent="0.25" r="676" customHeight="1" ht="18.75">
      <c r="A676" s="1">
        <v>1695473</v>
      </c>
      <c r="B676" s="2">
        <v>11361378</v>
      </c>
      <c r="C676" s="3" t="s">
        <v>0</v>
      </c>
      <c r="D676" s="3" t="s">
        <v>59</v>
      </c>
      <c r="E676" s="2">
        <v>2016</v>
      </c>
      <c r="F676" s="4">
        <v>44100</v>
      </c>
      <c r="G676" s="3" t="s">
        <v>39</v>
      </c>
      <c r="H676" s="4">
        <v>44101</v>
      </c>
      <c r="I676" s="4">
        <f>_xlfn.XLOOKUP(#REF!,[1]!Backup_F8_Previous_Wave[ODINO],[1]!Backup_F8_Previous_Wave[Production Date],"")</f>
      </c>
      <c r="J676" s="10">
        <f>_xlfn.XLOOKUP(#REF!,[1]!Backup_F8_Previous_Wave[ODINO],[1]!Backup_F8_Previous_Wave[Wave Date],"")</f>
      </c>
      <c r="K676" s="6">
        <f>_xlfn.XLOOKUP(#REF!,[1]!Backup_F8_Previous_Wave[ODINO],[1]!Backup_F8_Previous_Wave[Full VIN],"")</f>
      </c>
      <c r="L676" s="3" t="s">
        <v>2301</v>
      </c>
      <c r="M676" s="3" t="s">
        <v>4</v>
      </c>
      <c r="N676" s="3" t="s">
        <v>2302</v>
      </c>
      <c r="O676" s="3" t="s">
        <v>62</v>
      </c>
      <c r="P676" s="6">
        <f>_xlfn.XLOOKUP(#REF!,[1]!Table2[BINNING],[1]!Table2[VFG],"")</f>
      </c>
      <c r="Q676" s="6">
        <f>IF(ISNUMBER(FIND("|",#REF!,1)),LEFT(#REF!,FIND("|",#REF!,1)-2),#REF!)</f>
      </c>
      <c r="R676" s="6">
        <f>IF(ISNUMBER(FIND("|",#REF!,1)),RIGHT(#REF!,LEN(#REF!)-FIND("|",#REF!,1)-1),"")</f>
      </c>
      <c r="S676" s="3" t="s">
        <v>7</v>
      </c>
      <c r="T676" s="3" t="s">
        <v>7</v>
      </c>
      <c r="U676" s="2">
        <v>0</v>
      </c>
      <c r="V676" s="2">
        <v>0</v>
      </c>
      <c r="W676" s="2">
        <v>89000</v>
      </c>
      <c r="X676" s="3" t="s">
        <v>317</v>
      </c>
      <c r="Y676" s="2">
        <v>0</v>
      </c>
      <c r="Z676" s="3"/>
      <c r="AA676" s="3"/>
      <c r="AB676" s="7" t="s">
        <v>2303</v>
      </c>
      <c r="AC676" s="3" t="s">
        <v>65</v>
      </c>
      <c r="AD676" s="3" t="s">
        <v>66</v>
      </c>
      <c r="AE676" s="3" t="s">
        <v>67</v>
      </c>
      <c r="AF676" s="3" t="s">
        <v>68</v>
      </c>
      <c r="AG676" s="4"/>
      <c r="AH676" s="3"/>
      <c r="AI676" s="4"/>
      <c r="AJ6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6" s="8">
        <f>IF(#REF!=MAX(#REF!),"New","Old")</f>
      </c>
      <c r="AL676" s="3"/>
      <c r="AM676" s="9">
        <f>IF(OR(#REF!="",#REF!=0),"",IF(#REF!&lt;12000,"&lt;12k",IF(AND(#REF!&gt;=12000,#REF!&lt;24000),"12k to 24k",IF(AND(#REF!&gt;=24000,#REF!&lt;=36000),"24k to 36k",IF(#REF!&gt;36000,"&gt;36k","")))))</f>
      </c>
    </row>
    <row x14ac:dyDescent="0.25" r="677" customHeight="1" ht="18.75">
      <c r="A677" s="1">
        <v>1695572</v>
      </c>
      <c r="B677" s="2">
        <v>11361439</v>
      </c>
      <c r="C677" s="3" t="s">
        <v>0</v>
      </c>
      <c r="D677" s="3" t="s">
        <v>96</v>
      </c>
      <c r="E677" s="2">
        <v>2012</v>
      </c>
      <c r="F677" s="4">
        <v>44101</v>
      </c>
      <c r="G677" s="3" t="s">
        <v>39</v>
      </c>
      <c r="H677" s="4">
        <v>44102</v>
      </c>
      <c r="I677" s="4"/>
      <c r="J677" s="10">
        <f>_xlfn.XLOOKUP(#REF!,[1]!Backup_F8_Previous_Wave[ODINO],[1]!Backup_F8_Previous_Wave[Wave Date],"")</f>
      </c>
      <c r="K677" s="3"/>
      <c r="L677" s="3" t="s">
        <v>1809</v>
      </c>
      <c r="M677" s="3" t="s">
        <v>4</v>
      </c>
      <c r="N677" s="3" t="s">
        <v>2304</v>
      </c>
      <c r="O677" s="3" t="s">
        <v>62</v>
      </c>
      <c r="P677" s="6">
        <f>_xlfn.XLOOKUP(#REF!,[1]!Table2[BINNING],[1]!Table2[VFG],"")</f>
      </c>
      <c r="Q677" s="6">
        <f>IF(ISNUMBER(FIND("|",#REF!,1)),LEFT(#REF!,FIND("|",#REF!,1)-2),#REF!)</f>
      </c>
      <c r="R677" s="6">
        <f>IF(ISNUMBER(FIND("|",#REF!,1)),RIGHT(#REF!,LEN(#REF!)-FIND("|",#REF!,1)-1),"")</f>
      </c>
      <c r="S677" s="3" t="s">
        <v>7</v>
      </c>
      <c r="T677" s="3" t="s">
        <v>7</v>
      </c>
      <c r="U677" s="2">
        <v>0</v>
      </c>
      <c r="V677" s="2">
        <v>0</v>
      </c>
      <c r="W677" s="2">
        <v>106275</v>
      </c>
      <c r="X677" s="3" t="s">
        <v>139</v>
      </c>
      <c r="Y677" s="2">
        <v>30</v>
      </c>
      <c r="Z677" s="3"/>
      <c r="AA677" s="3"/>
      <c r="AB677" s="7" t="s">
        <v>2305</v>
      </c>
      <c r="AC677" s="3" t="s">
        <v>44</v>
      </c>
      <c r="AD677" s="3" t="s">
        <v>44</v>
      </c>
      <c r="AE677" s="3" t="s">
        <v>44</v>
      </c>
      <c r="AF677" s="3" t="s">
        <v>102</v>
      </c>
      <c r="AG677" s="4"/>
      <c r="AH677" s="3"/>
      <c r="AI677" s="4"/>
      <c r="AJ6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7" s="8">
        <f>IF(#REF!=MAX(#REF!),"New","Old")</f>
      </c>
      <c r="AL677" s="3"/>
      <c r="AM677" s="9">
        <f>IF(OR(#REF!="",#REF!=0),"",IF(#REF!&lt;12000,"&lt;12k",IF(AND(#REF!&gt;=12000,#REF!&lt;24000),"12k to 24k",IF(AND(#REF!&gt;=24000,#REF!&lt;=36000),"24k to 36k",IF(#REF!&gt;36000,"&gt;36k","")))))</f>
      </c>
    </row>
    <row x14ac:dyDescent="0.25" r="678" customHeight="1" ht="18.75">
      <c r="A678" s="1">
        <v>1695710</v>
      </c>
      <c r="B678" s="2">
        <v>11361529</v>
      </c>
      <c r="C678" s="3" t="s">
        <v>0</v>
      </c>
      <c r="D678" s="3" t="s">
        <v>69</v>
      </c>
      <c r="E678" s="2">
        <v>2015</v>
      </c>
      <c r="F678" s="4">
        <v>43913</v>
      </c>
      <c r="G678" s="3" t="s">
        <v>2</v>
      </c>
      <c r="H678" s="4">
        <v>44102</v>
      </c>
      <c r="I678" s="4">
        <f>_xlfn.XLOOKUP(#REF!,[1]!Backup_F8_Previous_Wave[ODINO],[1]!Backup_F8_Previous_Wave[Production Date],"")</f>
      </c>
      <c r="J678" s="10">
        <f>_xlfn.XLOOKUP(#REF!,[1]!Backup_F8_Previous_Wave[ODINO],[1]!Backup_F8_Previous_Wave[Wave Date],"")</f>
      </c>
      <c r="K678" s="6">
        <f>_xlfn.XLOOKUP(#REF!,[1]!Backup_F8_Previous_Wave[ODINO],[1]!Backup_F8_Previous_Wave[Full VIN],"")</f>
      </c>
      <c r="L678" s="3" t="s">
        <v>2306</v>
      </c>
      <c r="M678" s="3" t="s">
        <v>4</v>
      </c>
      <c r="N678" s="3" t="s">
        <v>2307</v>
      </c>
      <c r="O678" s="3" t="s">
        <v>62</v>
      </c>
      <c r="P678" s="6">
        <f>_xlfn.XLOOKUP(#REF!,[1]!Table2[BINNING],[1]!Table2[VFG],"")</f>
      </c>
      <c r="Q678" s="6">
        <f>IF(ISNUMBER(FIND("|",#REF!,1)),LEFT(#REF!,FIND("|",#REF!,1)-2),#REF!)</f>
      </c>
      <c r="R678" s="6">
        <f>IF(ISNUMBER(FIND("|",#REF!,1)),RIGHT(#REF!,LEN(#REF!)-FIND("|",#REF!,1)-1),"")</f>
      </c>
      <c r="S678" s="3" t="s">
        <v>7</v>
      </c>
      <c r="T678" s="3" t="s">
        <v>7</v>
      </c>
      <c r="U678" s="2">
        <v>0</v>
      </c>
      <c r="V678" s="2">
        <v>0</v>
      </c>
      <c r="W678" s="2">
        <v>69705</v>
      </c>
      <c r="X678" s="3" t="s">
        <v>106</v>
      </c>
      <c r="Y678" s="2">
        <v>0</v>
      </c>
      <c r="Z678" s="3"/>
      <c r="AA678" s="3"/>
      <c r="AB678" s="7" t="s">
        <v>2308</v>
      </c>
      <c r="AC678" s="3" t="s">
        <v>395</v>
      </c>
      <c r="AD678" s="3" t="s">
        <v>75</v>
      </c>
      <c r="AE678" s="3" t="s">
        <v>76</v>
      </c>
      <c r="AF678" s="3" t="s">
        <v>77</v>
      </c>
      <c r="AG678" s="4"/>
      <c r="AH678" s="3"/>
      <c r="AI678" s="4"/>
      <c r="AJ6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8" s="8">
        <f>IF(#REF!=MAX(#REF!),"New","Old")</f>
      </c>
      <c r="AL678" s="3"/>
      <c r="AM678" s="9">
        <f>IF(OR(#REF!="",#REF!=0),"",IF(#REF!&lt;12000,"&lt;12k",IF(AND(#REF!&gt;=12000,#REF!&lt;24000),"12k to 24k",IF(AND(#REF!&gt;=24000,#REF!&lt;=36000),"24k to 36k",IF(#REF!&gt;36000,"&gt;36k","")))))</f>
      </c>
    </row>
    <row x14ac:dyDescent="0.25" r="679" customHeight="1" ht="18.75">
      <c r="A679" s="1">
        <v>1695879</v>
      </c>
      <c r="B679" s="2">
        <v>11361658</v>
      </c>
      <c r="C679" s="3" t="s">
        <v>0</v>
      </c>
      <c r="D679" s="3" t="s">
        <v>136</v>
      </c>
      <c r="E679" s="2">
        <v>2020</v>
      </c>
      <c r="F679" s="4">
        <v>44100</v>
      </c>
      <c r="G679" s="3" t="s">
        <v>39</v>
      </c>
      <c r="H679" s="4">
        <v>44103</v>
      </c>
      <c r="I679" s="4">
        <f>_xlfn.XLOOKUP(#REF!,[1]!Backup_F8_Previous_Wave[ODINO],[1]!Backup_F8_Previous_Wave[Production Date],"")</f>
      </c>
      <c r="J679" s="10">
        <f>_xlfn.XLOOKUP(#REF!,[1]!Backup_F8_Previous_Wave[ODINO],[1]!Backup_F8_Previous_Wave[Wave Date],"")</f>
      </c>
      <c r="K679" s="6">
        <f>_xlfn.XLOOKUP(#REF!,[1]!Backup_F8_Previous_Wave[ODINO],[1]!Backup_F8_Previous_Wave[Full VIN],"")</f>
      </c>
      <c r="L679" s="3" t="s">
        <v>2309</v>
      </c>
      <c r="M679" s="3" t="s">
        <v>4</v>
      </c>
      <c r="N679" s="3" t="s">
        <v>2310</v>
      </c>
      <c r="O679" s="3" t="s">
        <v>2311</v>
      </c>
      <c r="P679" s="6">
        <f>_xlfn.XLOOKUP(#REF!,[1]!Table2[BINNING],[1]!Table2[VFG],"")</f>
      </c>
      <c r="Q679" s="6">
        <f>IF(ISNUMBER(FIND("|",#REF!,1)),LEFT(#REF!,FIND("|",#REF!,1)-2),#REF!)</f>
      </c>
      <c r="R679" s="6">
        <f>IF(ISNUMBER(FIND("|",#REF!,1)),RIGHT(#REF!,LEN(#REF!)-FIND("|",#REF!,1)-1),"")</f>
      </c>
      <c r="S679" s="3" t="s">
        <v>7</v>
      </c>
      <c r="T679" s="3" t="s">
        <v>7</v>
      </c>
      <c r="U679" s="2">
        <v>0</v>
      </c>
      <c r="V679" s="2">
        <v>0</v>
      </c>
      <c r="W679" s="2">
        <v>900</v>
      </c>
      <c r="X679" s="3" t="s">
        <v>166</v>
      </c>
      <c r="Y679" s="2">
        <v>35</v>
      </c>
      <c r="Z679" s="3"/>
      <c r="AA679" s="3"/>
      <c r="AB679" s="7" t="s">
        <v>2312</v>
      </c>
      <c r="AC679" s="3" t="s">
        <v>341</v>
      </c>
      <c r="AD679" s="3" t="s">
        <v>342</v>
      </c>
      <c r="AE679" s="3" t="s">
        <v>343</v>
      </c>
      <c r="AF679" s="3" t="s">
        <v>141</v>
      </c>
      <c r="AG679" s="4"/>
      <c r="AH679" s="3"/>
      <c r="AI679" s="4"/>
      <c r="AJ6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79" s="8">
        <f>IF(#REF!=MAX(#REF!),"New","Old")</f>
      </c>
      <c r="AL679" s="3"/>
      <c r="AM679" s="9">
        <f>IF(OR(#REF!="",#REF!=0),"",IF(#REF!&lt;12000,"&lt;12k",IF(AND(#REF!&gt;=12000,#REF!&lt;24000),"12k to 24k",IF(AND(#REF!&gt;=24000,#REF!&lt;=36000),"24k to 36k",IF(#REF!&gt;36000,"&gt;36k","")))))</f>
      </c>
    </row>
    <row x14ac:dyDescent="0.25" r="680" customHeight="1" ht="18.75">
      <c r="A680" s="1">
        <v>1696135</v>
      </c>
      <c r="B680" s="2">
        <v>11361896</v>
      </c>
      <c r="C680" s="3" t="s">
        <v>0</v>
      </c>
      <c r="D680" s="3" t="s">
        <v>187</v>
      </c>
      <c r="E680" s="2">
        <v>2019</v>
      </c>
      <c r="F680" s="4">
        <v>43881</v>
      </c>
      <c r="G680" s="3" t="s">
        <v>2</v>
      </c>
      <c r="H680" s="4">
        <v>44103</v>
      </c>
      <c r="I680" s="4"/>
      <c r="J680" s="10">
        <f>_xlfn.XLOOKUP(#REF!,[1]!Backup_F8_Previous_Wave[ODINO],[1]!Backup_F8_Previous_Wave[Wave Date],"")</f>
      </c>
      <c r="K680" s="3"/>
      <c r="L680" s="3" t="s">
        <v>2313</v>
      </c>
      <c r="M680" s="3" t="s">
        <v>4</v>
      </c>
      <c r="N680" s="3" t="s">
        <v>2314</v>
      </c>
      <c r="O680" s="3" t="s">
        <v>1609</v>
      </c>
      <c r="P680" s="6">
        <f>_xlfn.XLOOKUP(#REF!,[1]!Table2[BINNING],[1]!Table2[VFG],"")</f>
      </c>
      <c r="Q680" s="6">
        <f>IF(ISNUMBER(FIND("|",#REF!,1)),LEFT(#REF!,FIND("|",#REF!,1)-2),#REF!)</f>
      </c>
      <c r="R680" s="6">
        <f>IF(ISNUMBER(FIND("|",#REF!,1)),RIGHT(#REF!,LEN(#REF!)-FIND("|",#REF!,1)-1),"")</f>
      </c>
      <c r="S680" s="3" t="s">
        <v>7</v>
      </c>
      <c r="T680" s="3" t="s">
        <v>7</v>
      </c>
      <c r="U680" s="2">
        <v>0</v>
      </c>
      <c r="V680" s="2">
        <v>0</v>
      </c>
      <c r="W680" s="2">
        <v>28000</v>
      </c>
      <c r="X680" s="3" t="s">
        <v>63</v>
      </c>
      <c r="Y680" s="2">
        <v>50</v>
      </c>
      <c r="Z680" s="3"/>
      <c r="AA680" s="3"/>
      <c r="AB680" s="7" t="s">
        <v>2315</v>
      </c>
      <c r="AC680" s="3" t="s">
        <v>44</v>
      </c>
      <c r="AD680" s="3" t="s">
        <v>44</v>
      </c>
      <c r="AE680" s="3" t="s">
        <v>44</v>
      </c>
      <c r="AF680" s="3" t="s">
        <v>141</v>
      </c>
      <c r="AG680" s="4"/>
      <c r="AH680" s="3"/>
      <c r="AI680" s="4"/>
      <c r="AJ6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0" s="8">
        <f>IF(#REF!=MAX(#REF!),"New","Old")</f>
      </c>
      <c r="AL680" s="3"/>
      <c r="AM680" s="9">
        <f>IF(OR(#REF!="",#REF!=0),"",IF(#REF!&lt;12000,"&lt;12k",IF(AND(#REF!&gt;=12000,#REF!&lt;24000),"12k to 24k",IF(AND(#REF!&gt;=24000,#REF!&lt;=36000),"24k to 36k",IF(#REF!&gt;36000,"&gt;36k","")))))</f>
      </c>
    </row>
    <row x14ac:dyDescent="0.25" r="681" customHeight="1" ht="18.75">
      <c r="A681" s="1">
        <v>1696332</v>
      </c>
      <c r="B681" s="2">
        <v>11362055</v>
      </c>
      <c r="C681" s="3" t="s">
        <v>0</v>
      </c>
      <c r="D681" s="3" t="s">
        <v>96</v>
      </c>
      <c r="E681" s="2">
        <v>2014</v>
      </c>
      <c r="F681" s="4">
        <v>44090</v>
      </c>
      <c r="G681" s="3" t="s">
        <v>39</v>
      </c>
      <c r="H681" s="4">
        <v>44104</v>
      </c>
      <c r="I681" s="4">
        <f>_xlfn.XLOOKUP(#REF!,[1]!Backup_F8_Previous_Wave[ODINO],[1]!Backup_F8_Previous_Wave[Production Date],"")</f>
      </c>
      <c r="J681" s="10">
        <f>_xlfn.XLOOKUP(#REF!,[1]!Backup_F8_Previous_Wave[ODINO],[1]!Backup_F8_Previous_Wave[Wave Date],"")</f>
      </c>
      <c r="K681" s="6">
        <f>_xlfn.XLOOKUP(#REF!,[1]!Backup_F8_Previous_Wave[ODINO],[1]!Backup_F8_Previous_Wave[Full VIN],"")</f>
      </c>
      <c r="L681" s="3" t="s">
        <v>2316</v>
      </c>
      <c r="M681" s="3" t="s">
        <v>4</v>
      </c>
      <c r="N681" s="3" t="s">
        <v>2317</v>
      </c>
      <c r="O681" s="3" t="s">
        <v>62</v>
      </c>
      <c r="P681" s="6">
        <f>_xlfn.XLOOKUP(#REF!,[1]!Table2[BINNING],[1]!Table2[VFG],"")</f>
      </c>
      <c r="Q681" s="6">
        <f>IF(ISNUMBER(FIND("|",#REF!,1)),LEFT(#REF!,FIND("|",#REF!,1)-2),#REF!)</f>
      </c>
      <c r="R681" s="6">
        <f>IF(ISNUMBER(FIND("|",#REF!,1)),RIGHT(#REF!,LEN(#REF!)-FIND("|",#REF!,1)-1),"")</f>
      </c>
      <c r="S681" s="3" t="s">
        <v>7</v>
      </c>
      <c r="T681" s="3" t="s">
        <v>7</v>
      </c>
      <c r="U681" s="2">
        <v>0</v>
      </c>
      <c r="V681" s="2">
        <v>0</v>
      </c>
      <c r="W681" s="2">
        <v>98000</v>
      </c>
      <c r="X681" s="3" t="s">
        <v>139</v>
      </c>
      <c r="Y681" s="2">
        <v>0</v>
      </c>
      <c r="Z681" s="3"/>
      <c r="AA681" s="3"/>
      <c r="AB681" s="7" t="s">
        <v>2318</v>
      </c>
      <c r="AC681" s="3" t="s">
        <v>542</v>
      </c>
      <c r="AD681" s="3" t="s">
        <v>543</v>
      </c>
      <c r="AE681" s="3" t="s">
        <v>544</v>
      </c>
      <c r="AF681" s="3" t="s">
        <v>102</v>
      </c>
      <c r="AG681" s="4"/>
      <c r="AH681" s="3"/>
      <c r="AI681" s="4"/>
      <c r="AJ6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1" s="8">
        <f>IF(#REF!=MAX(#REF!),"New","Old")</f>
      </c>
      <c r="AL681" s="3"/>
      <c r="AM681" s="9">
        <f>IF(OR(#REF!="",#REF!=0),"",IF(#REF!&lt;12000,"&lt;12k",IF(AND(#REF!&gt;=12000,#REF!&lt;24000),"12k to 24k",IF(AND(#REF!&gt;=24000,#REF!&lt;=36000),"24k to 36k",IF(#REF!&gt;36000,"&gt;36k","")))))</f>
      </c>
    </row>
    <row x14ac:dyDescent="0.25" r="682" customHeight="1" ht="18.75">
      <c r="A682" s="1">
        <v>1696357</v>
      </c>
      <c r="B682" s="2">
        <v>11362073</v>
      </c>
      <c r="C682" s="3" t="s">
        <v>0</v>
      </c>
      <c r="D682" s="3" t="s">
        <v>96</v>
      </c>
      <c r="E682" s="2">
        <v>2010</v>
      </c>
      <c r="F682" s="4">
        <v>43948</v>
      </c>
      <c r="G682" s="3" t="s">
        <v>108</v>
      </c>
      <c r="H682" s="4">
        <v>44104</v>
      </c>
      <c r="I682" s="4">
        <f>_xlfn.XLOOKUP(#REF!,[1]!Backup_F8_Previous_Wave[ODINO],[1]!Backup_F8_Previous_Wave[Production Date],"")</f>
      </c>
      <c r="J682" s="10">
        <f>_xlfn.XLOOKUP(#REF!,[1]!Backup_F8_Previous_Wave[ODINO],[1]!Backup_F8_Previous_Wave[Wave Date],"")</f>
      </c>
      <c r="K682" s="6">
        <f>_xlfn.XLOOKUP(#REF!,[1]!Backup_F8_Previous_Wave[ODINO],[1]!Backup_F8_Previous_Wave[Full VIN],"")</f>
      </c>
      <c r="L682" s="3" t="s">
        <v>2319</v>
      </c>
      <c r="M682" s="3" t="s">
        <v>4</v>
      </c>
      <c r="N682" s="3" t="s">
        <v>2320</v>
      </c>
      <c r="O682" s="3" t="s">
        <v>62</v>
      </c>
      <c r="P682" s="6">
        <f>_xlfn.XLOOKUP(#REF!,[1]!Table2[BINNING],[1]!Table2[VFG],"")</f>
      </c>
      <c r="Q682" s="6">
        <f>IF(ISNUMBER(FIND("|",#REF!,1)),LEFT(#REF!,FIND("|",#REF!,1)-2),#REF!)</f>
      </c>
      <c r="R682" s="6">
        <f>IF(ISNUMBER(FIND("|",#REF!,1)),RIGHT(#REF!,LEN(#REF!)-FIND("|",#REF!,1)-1),"")</f>
      </c>
      <c r="S682" s="3" t="s">
        <v>7</v>
      </c>
      <c r="T682" s="3" t="s">
        <v>7</v>
      </c>
      <c r="U682" s="2">
        <v>0</v>
      </c>
      <c r="V682" s="2">
        <v>0</v>
      </c>
      <c r="W682" s="2">
        <v>248000</v>
      </c>
      <c r="X682" s="3" t="s">
        <v>225</v>
      </c>
      <c r="Y682" s="2">
        <v>0</v>
      </c>
      <c r="Z682" s="3"/>
      <c r="AA682" s="3"/>
      <c r="AB682" s="7" t="s">
        <v>2321</v>
      </c>
      <c r="AC682" s="3" t="s">
        <v>693</v>
      </c>
      <c r="AD682" s="3" t="s">
        <v>543</v>
      </c>
      <c r="AE682" s="3" t="s">
        <v>694</v>
      </c>
      <c r="AF682" s="3" t="s">
        <v>695</v>
      </c>
      <c r="AG682" s="4"/>
      <c r="AH682" s="3"/>
      <c r="AI682" s="4"/>
      <c r="AJ6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2" s="8">
        <f>IF(#REF!=MAX(#REF!),"New","Old")</f>
      </c>
      <c r="AL682" s="3"/>
      <c r="AM682" s="9">
        <f>IF(OR(#REF!="",#REF!=0),"",IF(#REF!&lt;12000,"&lt;12k",IF(AND(#REF!&gt;=12000,#REF!&lt;24000),"12k to 24k",IF(AND(#REF!&gt;=24000,#REF!&lt;=36000),"24k to 36k",IF(#REF!&gt;36000,"&gt;36k","")))))</f>
      </c>
    </row>
    <row x14ac:dyDescent="0.25" r="683" customHeight="1" ht="18.75">
      <c r="A683" s="1">
        <v>1696369</v>
      </c>
      <c r="B683" s="2">
        <v>11362086</v>
      </c>
      <c r="C683" s="3" t="s">
        <v>0</v>
      </c>
      <c r="D683" s="3" t="s">
        <v>46</v>
      </c>
      <c r="E683" s="2">
        <v>2019</v>
      </c>
      <c r="F683" s="4">
        <v>44021</v>
      </c>
      <c r="G683" s="3" t="s">
        <v>39</v>
      </c>
      <c r="H683" s="4">
        <v>44104</v>
      </c>
      <c r="I683" s="4">
        <f>_xlfn.XLOOKUP(#REF!,[1]!Backup_F8_Previous_Wave[ODINO],[1]!Backup_F8_Previous_Wave[Production Date],"")</f>
      </c>
      <c r="J683" s="10">
        <f>_xlfn.XLOOKUP(#REF!,[1]!Backup_F8_Previous_Wave[ODINO],[1]!Backup_F8_Previous_Wave[Wave Date],"")</f>
      </c>
      <c r="K683" s="6">
        <f>_xlfn.XLOOKUP(#REF!,[1]!Backup_F8_Previous_Wave[ODINO],[1]!Backup_F8_Previous_Wave[Full VIN],"")</f>
      </c>
      <c r="L683" s="3" t="s">
        <v>2322</v>
      </c>
      <c r="M683" s="3" t="s">
        <v>4</v>
      </c>
      <c r="N683" s="3" t="s">
        <v>2323</v>
      </c>
      <c r="O683" s="3" t="s">
        <v>2324</v>
      </c>
      <c r="P683" s="6">
        <f>_xlfn.XLOOKUP(#REF!,[1]!Table2[BINNING],[1]!Table2[VFG],"")</f>
      </c>
      <c r="Q683" s="6">
        <f>IF(ISNUMBER(FIND("|",#REF!,1)),LEFT(#REF!,FIND("|",#REF!,1)-2),#REF!)</f>
      </c>
      <c r="R683" s="6">
        <f>IF(ISNUMBER(FIND("|",#REF!,1)),RIGHT(#REF!,LEN(#REF!)-FIND("|",#REF!,1)-1),"")</f>
      </c>
      <c r="S683" s="3" t="s">
        <v>7</v>
      </c>
      <c r="T683" s="3" t="s">
        <v>7</v>
      </c>
      <c r="U683" s="2">
        <v>0</v>
      </c>
      <c r="V683" s="2">
        <v>0</v>
      </c>
      <c r="W683" s="2">
        <v>13000</v>
      </c>
      <c r="X683" s="3" t="s">
        <v>139</v>
      </c>
      <c r="Y683" s="2">
        <v>0</v>
      </c>
      <c r="Z683" s="3"/>
      <c r="AA683" s="3"/>
      <c r="AB683" s="7" t="s">
        <v>2325</v>
      </c>
      <c r="AC683" s="3" t="s">
        <v>52</v>
      </c>
      <c r="AD683" s="3" t="s">
        <v>53</v>
      </c>
      <c r="AE683" s="3" t="s">
        <v>54</v>
      </c>
      <c r="AF683" s="3" t="s">
        <v>27</v>
      </c>
      <c r="AG683" s="4"/>
      <c r="AH683" s="3"/>
      <c r="AI683" s="4"/>
      <c r="AJ6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3" s="8">
        <f>IF(#REF!=MAX(#REF!),"New","Old")</f>
      </c>
      <c r="AL683" s="3"/>
      <c r="AM683" s="9">
        <f>IF(OR(#REF!="",#REF!=0),"",IF(#REF!&lt;12000,"&lt;12k",IF(AND(#REF!&gt;=12000,#REF!&lt;24000),"12k to 24k",IF(AND(#REF!&gt;=24000,#REF!&lt;=36000),"24k to 36k",IF(#REF!&gt;36000,"&gt;36k","")))))</f>
      </c>
    </row>
    <row x14ac:dyDescent="0.25" r="684" customHeight="1" ht="18.75">
      <c r="A684" s="1">
        <v>1696433</v>
      </c>
      <c r="B684" s="2">
        <v>11362132</v>
      </c>
      <c r="C684" s="3" t="s">
        <v>173</v>
      </c>
      <c r="D684" s="3" t="s">
        <v>510</v>
      </c>
      <c r="E684" s="2">
        <v>2011</v>
      </c>
      <c r="F684" s="4">
        <v>43784</v>
      </c>
      <c r="G684" s="3" t="s">
        <v>14</v>
      </c>
      <c r="H684" s="4">
        <v>44104</v>
      </c>
      <c r="I684" s="4"/>
      <c r="J684" s="10">
        <f>_xlfn.XLOOKUP(#REF!,[1]!Backup_F8_Previous_Wave[ODINO],[1]!Backup_F8_Previous_Wave[Wave Date],"")</f>
      </c>
      <c r="K684" s="3"/>
      <c r="L684" s="3" t="s">
        <v>2326</v>
      </c>
      <c r="M684" s="3" t="s">
        <v>4</v>
      </c>
      <c r="N684" s="3" t="s">
        <v>2327</v>
      </c>
      <c r="O684" s="3" t="s">
        <v>144</v>
      </c>
      <c r="P684" s="6">
        <f>_xlfn.XLOOKUP(#REF!,[1]!Table2[BINNING],[1]!Table2[VFG],"")</f>
      </c>
      <c r="Q684" s="6">
        <f>IF(ISNUMBER(FIND("|",#REF!,1)),LEFT(#REF!,FIND("|",#REF!,1)-2),#REF!)</f>
      </c>
      <c r="R684" s="6">
        <f>IF(ISNUMBER(FIND("|",#REF!,1)),RIGHT(#REF!,LEN(#REF!)-FIND("|",#REF!,1)-1),"")</f>
      </c>
      <c r="S684" s="3" t="s">
        <v>7</v>
      </c>
      <c r="T684" s="3" t="s">
        <v>7</v>
      </c>
      <c r="U684" s="2">
        <v>0</v>
      </c>
      <c r="V684" s="2">
        <v>0</v>
      </c>
      <c r="W684" s="2"/>
      <c r="X684" s="3" t="s">
        <v>106</v>
      </c>
      <c r="Y684" s="2">
        <v>0</v>
      </c>
      <c r="Z684" s="3"/>
      <c r="AA684" s="3"/>
      <c r="AB684" s="7" t="s">
        <v>2328</v>
      </c>
      <c r="AC684" s="3" t="s">
        <v>44</v>
      </c>
      <c r="AD684" s="3" t="s">
        <v>44</v>
      </c>
      <c r="AE684" s="3" t="s">
        <v>44</v>
      </c>
      <c r="AF684" s="3" t="s">
        <v>44</v>
      </c>
      <c r="AG684" s="4"/>
      <c r="AH684" s="3"/>
      <c r="AI684" s="4"/>
      <c r="AJ6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4" s="8">
        <f>IF(#REF!=MAX(#REF!),"New","Old")</f>
      </c>
      <c r="AL684" s="3"/>
      <c r="AM684" s="9">
        <f>IF(OR(#REF!="",#REF!=0),"",IF(#REF!&lt;12000,"&lt;12k",IF(AND(#REF!&gt;=12000,#REF!&lt;24000),"12k to 24k",IF(AND(#REF!&gt;=24000,#REF!&lt;=36000),"24k to 36k",IF(#REF!&gt;36000,"&gt;36k","")))))</f>
      </c>
    </row>
    <row x14ac:dyDescent="0.25" r="685" customHeight="1" ht="18.75">
      <c r="A685" s="1">
        <v>1696772</v>
      </c>
      <c r="B685" s="2">
        <v>11361827</v>
      </c>
      <c r="C685" s="3" t="s">
        <v>0</v>
      </c>
      <c r="D685" s="3" t="s">
        <v>234</v>
      </c>
      <c r="E685" s="2">
        <v>2014</v>
      </c>
      <c r="F685" s="4">
        <v>44013</v>
      </c>
      <c r="G685" s="3" t="s">
        <v>39</v>
      </c>
      <c r="H685" s="4">
        <v>44106</v>
      </c>
      <c r="I685" s="4"/>
      <c r="J685" s="10">
        <f>_xlfn.XLOOKUP(#REF!,[1]!Backup_F8_Previous_Wave[ODINO],[1]!Backup_F8_Previous_Wave[Wave Date],"")</f>
      </c>
      <c r="K685" s="3"/>
      <c r="L685" s="3" t="s">
        <v>2329</v>
      </c>
      <c r="M685" s="3" t="s">
        <v>4</v>
      </c>
      <c r="N685" s="3" t="s">
        <v>2330</v>
      </c>
      <c r="O685" s="3" t="s">
        <v>62</v>
      </c>
      <c r="P685" s="6">
        <f>_xlfn.XLOOKUP(#REF!,[1]!Table2[BINNING],[1]!Table2[VFG],"")</f>
      </c>
      <c r="Q685" s="6">
        <f>IF(ISNUMBER(FIND("|",#REF!,1)),LEFT(#REF!,FIND("|",#REF!,1)-2),#REF!)</f>
      </c>
      <c r="R685" s="6">
        <f>IF(ISNUMBER(FIND("|",#REF!,1)),RIGHT(#REF!,LEN(#REF!)-FIND("|",#REF!,1)-1),"")</f>
      </c>
      <c r="S685" s="3" t="s">
        <v>7</v>
      </c>
      <c r="T685" s="3" t="s">
        <v>7</v>
      </c>
      <c r="U685" s="2">
        <v>0</v>
      </c>
      <c r="V685" s="2">
        <v>0</v>
      </c>
      <c r="W685" s="2"/>
      <c r="X685" s="3" t="s">
        <v>1993</v>
      </c>
      <c r="Y685" s="2"/>
      <c r="Z685" s="3"/>
      <c r="AA685" s="3"/>
      <c r="AB685" s="7" t="s">
        <v>2331</v>
      </c>
      <c r="AC685" s="3" t="s">
        <v>44</v>
      </c>
      <c r="AD685" s="3" t="s">
        <v>44</v>
      </c>
      <c r="AE685" s="3" t="s">
        <v>44</v>
      </c>
      <c r="AF685" s="3" t="s">
        <v>243</v>
      </c>
      <c r="AG685" s="4"/>
      <c r="AH685" s="3"/>
      <c r="AI685" s="4"/>
      <c r="AJ6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5" s="8">
        <f>IF(#REF!=MAX(#REF!),"New","Old")</f>
      </c>
      <c r="AL685" s="3"/>
      <c r="AM685" s="9">
        <f>IF(OR(#REF!="",#REF!=0),"",IF(#REF!&lt;12000,"&lt;12k",IF(AND(#REF!&gt;=12000,#REF!&lt;24000),"12k to 24k",IF(AND(#REF!&gt;=24000,#REF!&lt;=36000),"24k to 36k",IF(#REF!&gt;36000,"&gt;36k","")))))</f>
      </c>
    </row>
    <row x14ac:dyDescent="0.25" r="686" customHeight="1" ht="18.75">
      <c r="A686" s="1">
        <v>1696659</v>
      </c>
      <c r="B686" s="2">
        <v>11362289</v>
      </c>
      <c r="C686" s="3" t="s">
        <v>0</v>
      </c>
      <c r="D686" s="3" t="s">
        <v>1</v>
      </c>
      <c r="E686" s="2">
        <v>2015</v>
      </c>
      <c r="F686" s="4">
        <v>44012</v>
      </c>
      <c r="G686" s="3" t="s">
        <v>108</v>
      </c>
      <c r="H686" s="4">
        <v>44105</v>
      </c>
      <c r="I686" s="4">
        <f>_xlfn.XLOOKUP(#REF!,[1]!Backup_F8_Previous_Wave[ODINO],[1]!Backup_F8_Previous_Wave[Production Date],"")</f>
      </c>
      <c r="J686" s="10">
        <f>_xlfn.XLOOKUP(#REF!,[1]!Backup_F8_Previous_Wave[ODINO],[1]!Backup_F8_Previous_Wave[Wave Date],"")</f>
      </c>
      <c r="K686" s="6">
        <f>_xlfn.XLOOKUP(#REF!,[1]!Backup_F8_Previous_Wave[ODINO],[1]!Backup_F8_Previous_Wave[Full VIN],"")</f>
      </c>
      <c r="L686" s="3" t="s">
        <v>2332</v>
      </c>
      <c r="M686" s="3" t="s">
        <v>4</v>
      </c>
      <c r="N686" s="3" t="s">
        <v>2333</v>
      </c>
      <c r="O686" s="3" t="s">
        <v>151</v>
      </c>
      <c r="P686" s="6">
        <f>_xlfn.XLOOKUP(#REF!,[1]!Table2[BINNING],[1]!Table2[VFG],"")</f>
      </c>
      <c r="Q686" s="6">
        <f>IF(ISNUMBER(FIND("|",#REF!,1)),LEFT(#REF!,FIND("|",#REF!,1)-2),#REF!)</f>
      </c>
      <c r="R686" s="6">
        <f>IF(ISNUMBER(FIND("|",#REF!,1)),RIGHT(#REF!,LEN(#REF!)-FIND("|",#REF!,1)-1),"")</f>
      </c>
      <c r="S686" s="3" t="s">
        <v>7</v>
      </c>
      <c r="T686" s="3" t="s">
        <v>7</v>
      </c>
      <c r="U686" s="2">
        <v>0</v>
      </c>
      <c r="V686" s="2">
        <v>0</v>
      </c>
      <c r="W686" s="2">
        <v>48000</v>
      </c>
      <c r="X686" s="3" t="s">
        <v>63</v>
      </c>
      <c r="Y686" s="2">
        <v>35</v>
      </c>
      <c r="Z686" s="3"/>
      <c r="AA686" s="3"/>
      <c r="AB686" s="7" t="s">
        <v>2334</v>
      </c>
      <c r="AC686" s="3" t="s">
        <v>20</v>
      </c>
      <c r="AD686" s="3" t="s">
        <v>11</v>
      </c>
      <c r="AE686" s="3" t="s">
        <v>135</v>
      </c>
      <c r="AF686" s="3" t="s">
        <v>27</v>
      </c>
      <c r="AG686" s="4"/>
      <c r="AH686" s="3"/>
      <c r="AI686" s="4"/>
      <c r="AJ6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6" s="8">
        <f>IF(#REF!=MAX(#REF!),"New","Old")</f>
      </c>
      <c r="AL686" s="3"/>
      <c r="AM686" s="9">
        <f>IF(OR(#REF!="",#REF!=0),"",IF(#REF!&lt;12000,"&lt;12k",IF(AND(#REF!&gt;=12000,#REF!&lt;24000),"12k to 24k",IF(AND(#REF!&gt;=24000,#REF!&lt;=36000),"24k to 36k",IF(#REF!&gt;36000,"&gt;36k","")))))</f>
      </c>
    </row>
    <row x14ac:dyDescent="0.25" r="687" customHeight="1" ht="18.75">
      <c r="A687" s="1">
        <v>1696728</v>
      </c>
      <c r="B687" s="2">
        <v>11362332</v>
      </c>
      <c r="C687" s="3" t="s">
        <v>0</v>
      </c>
      <c r="D687" s="3" t="s">
        <v>187</v>
      </c>
      <c r="E687" s="2">
        <v>2019</v>
      </c>
      <c r="F687" s="4">
        <v>44076</v>
      </c>
      <c r="G687" s="3" t="s">
        <v>39</v>
      </c>
      <c r="H687" s="4">
        <v>44106</v>
      </c>
      <c r="I687" s="4">
        <f>_xlfn.XLOOKUP(#REF!,[1]!Backup_F8_Previous_Wave[ODINO],[1]!Backup_F8_Previous_Wave[Production Date],"")</f>
      </c>
      <c r="J687" s="10">
        <f>_xlfn.XLOOKUP(#REF!,[1]!Backup_F8_Previous_Wave[ODINO],[1]!Backup_F8_Previous_Wave[Wave Date],"")</f>
      </c>
      <c r="K687" s="6">
        <f>_xlfn.XLOOKUP(#REF!,[1]!Backup_F8_Previous_Wave[ODINO],[1]!Backup_F8_Previous_Wave[Full VIN],"")</f>
      </c>
      <c r="L687" s="3" t="s">
        <v>2335</v>
      </c>
      <c r="M687" s="3" t="s">
        <v>4</v>
      </c>
      <c r="N687" s="3" t="s">
        <v>2336</v>
      </c>
      <c r="O687" s="3" t="s">
        <v>2337</v>
      </c>
      <c r="P687" s="6">
        <f>_xlfn.XLOOKUP(#REF!,[1]!Table2[BINNING],[1]!Table2[VFG],"")</f>
      </c>
      <c r="Q687" s="6">
        <f>IF(ISNUMBER(FIND("|",#REF!,1)),LEFT(#REF!,FIND("|",#REF!,1)-2),#REF!)</f>
      </c>
      <c r="R687" s="6">
        <f>IF(ISNUMBER(FIND("|",#REF!,1)),RIGHT(#REF!,LEN(#REF!)-FIND("|",#REF!,1)-1),"")</f>
      </c>
      <c r="S687" s="3" t="s">
        <v>957</v>
      </c>
      <c r="T687" s="3" t="s">
        <v>7</v>
      </c>
      <c r="U687" s="2">
        <v>0</v>
      </c>
      <c r="V687" s="2">
        <v>0</v>
      </c>
      <c r="W687" s="2">
        <v>38000</v>
      </c>
      <c r="X687" s="3" t="s">
        <v>881</v>
      </c>
      <c r="Y687" s="2">
        <v>55</v>
      </c>
      <c r="Z687" s="3"/>
      <c r="AA687" s="3"/>
      <c r="AB687" s="7" t="s">
        <v>2338</v>
      </c>
      <c r="AC687" s="3" t="s">
        <v>191</v>
      </c>
      <c r="AD687" s="3" t="s">
        <v>192</v>
      </c>
      <c r="AE687" s="3" t="s">
        <v>193</v>
      </c>
      <c r="AF687" s="3" t="s">
        <v>141</v>
      </c>
      <c r="AG687" s="4"/>
      <c r="AH687" s="3"/>
      <c r="AI687" s="4"/>
      <c r="AJ6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7" s="8">
        <f>IF(#REF!=MAX(#REF!),"New","Old")</f>
      </c>
      <c r="AL687" s="3"/>
      <c r="AM687" s="9">
        <f>IF(OR(#REF!="",#REF!=0),"",IF(#REF!&lt;12000,"&lt;12k",IF(AND(#REF!&gt;=12000,#REF!&lt;24000),"12k to 24k",IF(AND(#REF!&gt;=24000,#REF!&lt;=36000),"24k to 36k",IF(#REF!&gt;36000,"&gt;36k","")))))</f>
      </c>
    </row>
    <row x14ac:dyDescent="0.25" r="688" customHeight="1" ht="18.75">
      <c r="A688" s="1">
        <v>1696887</v>
      </c>
      <c r="B688" s="2">
        <v>11362448</v>
      </c>
      <c r="C688" s="3" t="s">
        <v>0</v>
      </c>
      <c r="D688" s="3" t="s">
        <v>181</v>
      </c>
      <c r="E688" s="2">
        <v>2014</v>
      </c>
      <c r="F688" s="4">
        <v>44105</v>
      </c>
      <c r="G688" s="3" t="s">
        <v>14</v>
      </c>
      <c r="H688" s="4">
        <v>44106</v>
      </c>
      <c r="I688" s="4"/>
      <c r="J688" s="10">
        <f>_xlfn.XLOOKUP(#REF!,[1]!Backup_F8_Previous_Wave[ODINO],[1]!Backup_F8_Previous_Wave[Wave Date],"")</f>
      </c>
      <c r="K688" s="3"/>
      <c r="L688" s="3" t="s">
        <v>2339</v>
      </c>
      <c r="M688" s="3" t="s">
        <v>4</v>
      </c>
      <c r="N688" s="3" t="s">
        <v>2340</v>
      </c>
      <c r="O688" s="3" t="s">
        <v>196</v>
      </c>
      <c r="P688" s="6">
        <f>_xlfn.XLOOKUP(#REF!,[1]!Table2[BINNING],[1]!Table2[VFG],"")</f>
      </c>
      <c r="Q688" s="6">
        <f>IF(ISNUMBER(FIND("|",#REF!,1)),LEFT(#REF!,FIND("|",#REF!,1)-2),#REF!)</f>
      </c>
      <c r="R688" s="6">
        <f>IF(ISNUMBER(FIND("|",#REF!,1)),RIGHT(#REF!,LEN(#REF!)-FIND("|",#REF!,1)-1),"")</f>
      </c>
      <c r="S688" s="3" t="s">
        <v>7</v>
      </c>
      <c r="T688" s="3" t="s">
        <v>7</v>
      </c>
      <c r="U688" s="2">
        <v>0</v>
      </c>
      <c r="V688" s="2">
        <v>0</v>
      </c>
      <c r="W688" s="2">
        <v>67200</v>
      </c>
      <c r="X688" s="3" t="s">
        <v>81</v>
      </c>
      <c r="Y688" s="2">
        <v>65</v>
      </c>
      <c r="Z688" s="3"/>
      <c r="AA688" s="3"/>
      <c r="AB688" s="7" t="s">
        <v>2341</v>
      </c>
      <c r="AC688" s="3" t="s">
        <v>44</v>
      </c>
      <c r="AD688" s="3" t="s">
        <v>44</v>
      </c>
      <c r="AE688" s="3" t="s">
        <v>44</v>
      </c>
      <c r="AF688" s="3" t="s">
        <v>198</v>
      </c>
      <c r="AG688" s="4"/>
      <c r="AH688" s="3"/>
      <c r="AI688" s="4"/>
      <c r="AJ6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8" s="8">
        <f>IF(#REF!=MAX(#REF!),"New","Old")</f>
      </c>
      <c r="AL688" s="3"/>
      <c r="AM688" s="9">
        <f>IF(OR(#REF!="",#REF!=0),"",IF(#REF!&lt;12000,"&lt;12k",IF(AND(#REF!&gt;=12000,#REF!&lt;24000),"12k to 24k",IF(AND(#REF!&gt;=24000,#REF!&lt;=36000),"24k to 36k",IF(#REF!&gt;36000,"&gt;36k","")))))</f>
      </c>
    </row>
    <row x14ac:dyDescent="0.25" r="689" customHeight="1" ht="18.75">
      <c r="A689" s="1">
        <v>1696980</v>
      </c>
      <c r="B689" s="2">
        <v>11362510</v>
      </c>
      <c r="C689" s="3" t="s">
        <v>0</v>
      </c>
      <c r="D689" s="3" t="s">
        <v>38</v>
      </c>
      <c r="E689" s="2">
        <v>2014</v>
      </c>
      <c r="F689" s="4">
        <v>44105</v>
      </c>
      <c r="G689" s="3" t="s">
        <v>14</v>
      </c>
      <c r="H689" s="4">
        <v>44107</v>
      </c>
      <c r="I689" s="4">
        <f>_xlfn.XLOOKUP(#REF!,[1]!Backup_F8_Previous_Wave[ODINO],[1]!Backup_F8_Previous_Wave[Production Date],"")</f>
      </c>
      <c r="J689" s="10">
        <f>_xlfn.XLOOKUP(#REF!,[1]!Backup_F8_Previous_Wave[ODINO],[1]!Backup_F8_Previous_Wave[Wave Date],"")</f>
      </c>
      <c r="K689" s="6">
        <f>_xlfn.XLOOKUP(#REF!,[1]!Backup_F8_Previous_Wave[ODINO],[1]!Backup_F8_Previous_Wave[Full VIN],"")</f>
      </c>
      <c r="L689" s="3" t="s">
        <v>1985</v>
      </c>
      <c r="M689" s="3" t="s">
        <v>4</v>
      </c>
      <c r="N689" s="3" t="s">
        <v>2342</v>
      </c>
      <c r="O689" s="3" t="s">
        <v>144</v>
      </c>
      <c r="P689" s="6">
        <f>_xlfn.XLOOKUP(#REF!,[1]!Table2[BINNING],[1]!Table2[VFG],"")</f>
      </c>
      <c r="Q689" s="6">
        <f>IF(ISNUMBER(FIND("|",#REF!,1)),LEFT(#REF!,FIND("|",#REF!,1)-2),#REF!)</f>
      </c>
      <c r="R689" s="6">
        <f>IF(ISNUMBER(FIND("|",#REF!,1)),RIGHT(#REF!,LEN(#REF!)-FIND("|",#REF!,1)-1),"")</f>
      </c>
      <c r="S689" s="3" t="s">
        <v>7</v>
      </c>
      <c r="T689" s="3" t="s">
        <v>7</v>
      </c>
      <c r="U689" s="2">
        <v>0</v>
      </c>
      <c r="V689" s="2">
        <v>0</v>
      </c>
      <c r="W689" s="2">
        <v>74000</v>
      </c>
      <c r="X689" s="3" t="s">
        <v>229</v>
      </c>
      <c r="Y689" s="2"/>
      <c r="Z689" s="3"/>
      <c r="AA689" s="3"/>
      <c r="AB689" s="7" t="s">
        <v>2343</v>
      </c>
      <c r="AC689" s="3" t="s">
        <v>146</v>
      </c>
      <c r="AD689" s="3" t="s">
        <v>147</v>
      </c>
      <c r="AE689" s="3" t="s">
        <v>148</v>
      </c>
      <c r="AF689" s="3" t="s">
        <v>45</v>
      </c>
      <c r="AG689" s="4"/>
      <c r="AH689" s="3"/>
      <c r="AI689" s="4"/>
      <c r="AJ6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89" s="8">
        <f>IF(#REF!=MAX(#REF!),"New","Old")</f>
      </c>
      <c r="AL689" s="3"/>
      <c r="AM689" s="9">
        <f>IF(OR(#REF!="",#REF!=0),"",IF(#REF!&lt;12000,"&lt;12k",IF(AND(#REF!&gt;=12000,#REF!&lt;24000),"12k to 24k",IF(AND(#REF!&gt;=24000,#REF!&lt;=36000),"24k to 36k",IF(#REF!&gt;36000,"&gt;36k","")))))</f>
      </c>
    </row>
    <row x14ac:dyDescent="0.25" r="690" customHeight="1" ht="18.75">
      <c r="A690" s="1">
        <v>1697040</v>
      </c>
      <c r="B690" s="2">
        <v>11362551</v>
      </c>
      <c r="C690" s="3" t="s">
        <v>0</v>
      </c>
      <c r="D690" s="3" t="s">
        <v>485</v>
      </c>
      <c r="E690" s="2">
        <v>2018</v>
      </c>
      <c r="F690" s="4">
        <v>44106</v>
      </c>
      <c r="G690" s="3" t="s">
        <v>14</v>
      </c>
      <c r="H690" s="4">
        <v>44107</v>
      </c>
      <c r="I690" s="4">
        <f>_xlfn.XLOOKUP(#REF!,[1]!Backup_F8_Previous_Wave[ODINO],[1]!Backup_F8_Previous_Wave[Production Date],"")</f>
      </c>
      <c r="J690" s="10">
        <f>_xlfn.XLOOKUP(#REF!,[1]!Backup_F8_Previous_Wave[ODINO],[1]!Backup_F8_Previous_Wave[Wave Date],"")</f>
      </c>
      <c r="K690" s="6">
        <f>_xlfn.XLOOKUP(#REF!,[1]!Backup_F8_Previous_Wave[ODINO],[1]!Backup_F8_Previous_Wave[Full VIN],"")</f>
      </c>
      <c r="L690" s="3" t="s">
        <v>1490</v>
      </c>
      <c r="M690" s="3" t="s">
        <v>4</v>
      </c>
      <c r="N690" s="3" t="s">
        <v>2344</v>
      </c>
      <c r="O690" s="3" t="s">
        <v>31</v>
      </c>
      <c r="P690" s="6">
        <f>_xlfn.XLOOKUP(#REF!,[1]!Table2[BINNING],[1]!Table2[VFG],"")</f>
      </c>
      <c r="Q690" s="6">
        <f>IF(ISNUMBER(FIND("|",#REF!,1)),LEFT(#REF!,FIND("|",#REF!,1)-2),#REF!)</f>
      </c>
      <c r="R690" s="6">
        <f>IF(ISNUMBER(FIND("|",#REF!,1)),RIGHT(#REF!,LEN(#REF!)-FIND("|",#REF!,1)-1),"")</f>
      </c>
      <c r="S690" s="3" t="s">
        <v>7</v>
      </c>
      <c r="T690" s="3" t="s">
        <v>7</v>
      </c>
      <c r="U690" s="2">
        <v>0</v>
      </c>
      <c r="V690" s="2">
        <v>0</v>
      </c>
      <c r="W690" s="2">
        <v>50000</v>
      </c>
      <c r="X690" s="3" t="s">
        <v>225</v>
      </c>
      <c r="Y690" s="2">
        <v>70</v>
      </c>
      <c r="Z690" s="3"/>
      <c r="AA690" s="3"/>
      <c r="AB690" s="7" t="s">
        <v>2345</v>
      </c>
      <c r="AC690" s="3" t="s">
        <v>489</v>
      </c>
      <c r="AD690" s="3" t="s">
        <v>490</v>
      </c>
      <c r="AE690" s="3" t="s">
        <v>491</v>
      </c>
      <c r="AF690" s="3" t="s">
        <v>211</v>
      </c>
      <c r="AG690" s="4"/>
      <c r="AH690" s="3"/>
      <c r="AI690" s="4"/>
      <c r="AJ6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0" s="8">
        <f>IF(#REF!=MAX(#REF!),"New","Old")</f>
      </c>
      <c r="AL690" s="3"/>
      <c r="AM690" s="9">
        <f>IF(OR(#REF!="",#REF!=0),"",IF(#REF!&lt;12000,"&lt;12k",IF(AND(#REF!&gt;=12000,#REF!&lt;24000),"12k to 24k",IF(AND(#REF!&gt;=24000,#REF!&lt;=36000),"24k to 36k",IF(#REF!&gt;36000,"&gt;36k","")))))</f>
      </c>
    </row>
    <row x14ac:dyDescent="0.25" r="691" customHeight="1" ht="18.75">
      <c r="A691" s="1">
        <v>1697071</v>
      </c>
      <c r="B691" s="2">
        <v>11362572</v>
      </c>
      <c r="C691" s="3" t="s">
        <v>0</v>
      </c>
      <c r="D691" s="3" t="s">
        <v>86</v>
      </c>
      <c r="E691" s="2">
        <v>2013</v>
      </c>
      <c r="F691" s="4">
        <v>44107</v>
      </c>
      <c r="G691" s="3" t="s">
        <v>14</v>
      </c>
      <c r="H691" s="4">
        <v>44107</v>
      </c>
      <c r="I691" s="4">
        <f>_xlfn.XLOOKUP(#REF!,[1]!Backup_F8_Previous_Wave[ODINO],[1]!Backup_F8_Previous_Wave[Production Date],"")</f>
      </c>
      <c r="J691" s="10">
        <f>_xlfn.XLOOKUP(#REF!,[1]!Backup_F8_Previous_Wave[ODINO],[1]!Backup_F8_Previous_Wave[Wave Date],"")</f>
      </c>
      <c r="K691" s="6">
        <f>_xlfn.XLOOKUP(#REF!,[1]!Backup_F8_Previous_Wave[ODINO],[1]!Backup_F8_Previous_Wave[Full VIN],"")</f>
      </c>
      <c r="L691" s="3" t="s">
        <v>2346</v>
      </c>
      <c r="M691" s="3" t="s">
        <v>4</v>
      </c>
      <c r="N691" s="3" t="s">
        <v>2347</v>
      </c>
      <c r="O691" s="3" t="s">
        <v>390</v>
      </c>
      <c r="P691" s="6">
        <f>_xlfn.XLOOKUP(#REF!,[1]!Table2[BINNING],[1]!Table2[VFG],"")</f>
      </c>
      <c r="Q691" s="6">
        <f>IF(ISNUMBER(FIND("|",#REF!,1)),LEFT(#REF!,FIND("|",#REF!,1)-2),#REF!)</f>
      </c>
      <c r="R691" s="6">
        <f>IF(ISNUMBER(FIND("|",#REF!,1)),RIGHT(#REF!,LEN(#REF!)-FIND("|",#REF!,1)-1),"")</f>
      </c>
      <c r="S691" s="3" t="s">
        <v>7</v>
      </c>
      <c r="T691" s="3" t="s">
        <v>7</v>
      </c>
      <c r="U691" s="2">
        <v>0</v>
      </c>
      <c r="V691" s="2">
        <v>0</v>
      </c>
      <c r="W691" s="2">
        <v>72000</v>
      </c>
      <c r="X691" s="3" t="s">
        <v>238</v>
      </c>
      <c r="Y691" s="2">
        <v>30</v>
      </c>
      <c r="Z691" s="3"/>
      <c r="AA691" s="3"/>
      <c r="AB691" s="7" t="s">
        <v>2348</v>
      </c>
      <c r="AC691" s="3" t="s">
        <v>92</v>
      </c>
      <c r="AD691" s="3" t="s">
        <v>93</v>
      </c>
      <c r="AE691" s="3" t="s">
        <v>94</v>
      </c>
      <c r="AF691" s="3" t="s">
        <v>95</v>
      </c>
      <c r="AG691" s="4"/>
      <c r="AH691" s="3"/>
      <c r="AI691" s="4"/>
      <c r="AJ6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1" s="8">
        <f>IF(#REF!=MAX(#REF!),"New","Old")</f>
      </c>
      <c r="AL691" s="3"/>
      <c r="AM691" s="9">
        <f>IF(OR(#REF!="",#REF!=0),"",IF(#REF!&lt;12000,"&lt;12k",IF(AND(#REF!&gt;=12000,#REF!&lt;24000),"12k to 24k",IF(AND(#REF!&gt;=24000,#REF!&lt;=36000),"24k to 36k",IF(#REF!&gt;36000,"&gt;36k","")))))</f>
      </c>
    </row>
    <row x14ac:dyDescent="0.25" r="692" customHeight="1" ht="18.75">
      <c r="A692" s="1">
        <v>1697169</v>
      </c>
      <c r="B692" s="2">
        <v>11362636</v>
      </c>
      <c r="C692" s="3" t="s">
        <v>0</v>
      </c>
      <c r="D692" s="3" t="s">
        <v>181</v>
      </c>
      <c r="E692" s="2">
        <v>2015</v>
      </c>
      <c r="F692" s="4">
        <v>44108</v>
      </c>
      <c r="G692" s="3" t="s">
        <v>14</v>
      </c>
      <c r="H692" s="4">
        <v>44108</v>
      </c>
      <c r="I692" s="4">
        <f>_xlfn.XLOOKUP(#REF!,[1]!Backup_F8_Previous_Wave[ODINO],[1]!Backup_F8_Previous_Wave[Production Date],"")</f>
      </c>
      <c r="J692" s="10">
        <f>_xlfn.XLOOKUP(#REF!,[1]!Backup_F8_Previous_Wave[ODINO],[1]!Backup_F8_Previous_Wave[Wave Date],"")</f>
      </c>
      <c r="K692" s="6">
        <f>_xlfn.XLOOKUP(#REF!,[1]!Backup_F8_Previous_Wave[ODINO],[1]!Backup_F8_Previous_Wave[Full VIN],"")</f>
      </c>
      <c r="L692" s="3" t="s">
        <v>2349</v>
      </c>
      <c r="M692" s="3" t="s">
        <v>4</v>
      </c>
      <c r="N692" s="3" t="s">
        <v>2350</v>
      </c>
      <c r="O692" s="3" t="s">
        <v>2351</v>
      </c>
      <c r="P692" s="6">
        <f>_xlfn.XLOOKUP(#REF!,[1]!Table2[BINNING],[1]!Table2[VFG],"")</f>
      </c>
      <c r="Q692" s="6">
        <f>IF(ISNUMBER(FIND("|",#REF!,1)),LEFT(#REF!,FIND("|",#REF!,1)-2),#REF!)</f>
      </c>
      <c r="R692" s="6">
        <f>IF(ISNUMBER(FIND("|",#REF!,1)),RIGHT(#REF!,LEN(#REF!)-FIND("|",#REF!,1)-1),"")</f>
      </c>
      <c r="S692" s="3" t="s">
        <v>7</v>
      </c>
      <c r="T692" s="3" t="s">
        <v>7</v>
      </c>
      <c r="U692" s="2">
        <v>0</v>
      </c>
      <c r="V692" s="2">
        <v>0</v>
      </c>
      <c r="W692" s="2">
        <v>50000</v>
      </c>
      <c r="X692" s="3" t="s">
        <v>225</v>
      </c>
      <c r="Y692" s="2"/>
      <c r="Z692" s="3"/>
      <c r="AA692" s="3"/>
      <c r="AB692" s="7" t="s">
        <v>2352</v>
      </c>
      <c r="AC692" s="3" t="s">
        <v>297</v>
      </c>
      <c r="AD692" s="3" t="s">
        <v>298</v>
      </c>
      <c r="AE692" s="3" t="s">
        <v>299</v>
      </c>
      <c r="AF692" s="3" t="s">
        <v>198</v>
      </c>
      <c r="AG692" s="4"/>
      <c r="AH692" s="3"/>
      <c r="AI692" s="4"/>
      <c r="AJ6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2" s="8">
        <f>IF(#REF!=MAX(#REF!),"New","Old")</f>
      </c>
      <c r="AL692" s="3"/>
      <c r="AM692" s="9">
        <f>IF(OR(#REF!="",#REF!=0),"",IF(#REF!&lt;12000,"&lt;12k",IF(AND(#REF!&gt;=12000,#REF!&lt;24000),"12k to 24k",IF(AND(#REF!&gt;=24000,#REF!&lt;=36000),"24k to 36k",IF(#REF!&gt;36000,"&gt;36k","")))))</f>
      </c>
    </row>
    <row x14ac:dyDescent="0.25" r="693" customHeight="1" ht="18.75">
      <c r="A693" s="1">
        <v>1697201</v>
      </c>
      <c r="B693" s="2">
        <v>11362655</v>
      </c>
      <c r="C693" s="3" t="s">
        <v>0</v>
      </c>
      <c r="D693" s="3" t="s">
        <v>86</v>
      </c>
      <c r="E693" s="2">
        <v>2017</v>
      </c>
      <c r="F693" s="4">
        <v>44064</v>
      </c>
      <c r="G693" s="3" t="s">
        <v>39</v>
      </c>
      <c r="H693" s="4">
        <v>44108</v>
      </c>
      <c r="I693" s="4">
        <f>_xlfn.XLOOKUP(#REF!,[1]!Backup_F8_Previous_Wave[ODINO],[1]!Backup_F8_Previous_Wave[Production Date],"")</f>
      </c>
      <c r="J693" s="10">
        <f>_xlfn.XLOOKUP(#REF!,[1]!Backup_F8_Previous_Wave[ODINO],[1]!Backup_F8_Previous_Wave[Wave Date],"")</f>
      </c>
      <c r="K693" s="6">
        <f>_xlfn.XLOOKUP(#REF!,[1]!Backup_F8_Previous_Wave[ODINO],[1]!Backup_F8_Previous_Wave[Full VIN],"")</f>
      </c>
      <c r="L693" s="3" t="s">
        <v>2353</v>
      </c>
      <c r="M693" s="3" t="s">
        <v>4</v>
      </c>
      <c r="N693" s="3" t="s">
        <v>2354</v>
      </c>
      <c r="O693" s="3" t="s">
        <v>552</v>
      </c>
      <c r="P693" s="6">
        <f>_xlfn.XLOOKUP(#REF!,[1]!Table2[BINNING],[1]!Table2[VFG],"")</f>
      </c>
      <c r="Q693" s="6">
        <f>IF(ISNUMBER(FIND("|",#REF!,1)),LEFT(#REF!,FIND("|",#REF!,1)-2),#REF!)</f>
      </c>
      <c r="R693" s="6">
        <f>IF(ISNUMBER(FIND("|",#REF!,1)),RIGHT(#REF!,LEN(#REF!)-FIND("|",#REF!,1)-1),"")</f>
      </c>
      <c r="S693" s="3" t="s">
        <v>7</v>
      </c>
      <c r="T693" s="3" t="s">
        <v>7</v>
      </c>
      <c r="U693" s="2">
        <v>0</v>
      </c>
      <c r="V693" s="2">
        <v>0</v>
      </c>
      <c r="W693" s="2">
        <v>67000</v>
      </c>
      <c r="X693" s="3" t="s">
        <v>63</v>
      </c>
      <c r="Y693" s="2">
        <v>50</v>
      </c>
      <c r="Z693" s="3"/>
      <c r="AA693" s="3"/>
      <c r="AB693" s="7" t="s">
        <v>2355</v>
      </c>
      <c r="AC693" s="3" t="s">
        <v>92</v>
      </c>
      <c r="AD693" s="3" t="s">
        <v>93</v>
      </c>
      <c r="AE693" s="3" t="s">
        <v>94</v>
      </c>
      <c r="AF693" s="3" t="s">
        <v>95</v>
      </c>
      <c r="AG693" s="4"/>
      <c r="AH693" s="3"/>
      <c r="AI693" s="4"/>
      <c r="AJ6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3" s="8">
        <f>IF(#REF!=MAX(#REF!),"New","Old")</f>
      </c>
      <c r="AL693" s="3"/>
      <c r="AM693" s="9">
        <f>IF(OR(#REF!="",#REF!=0),"",IF(#REF!&lt;12000,"&lt;12k",IF(AND(#REF!&gt;=12000,#REF!&lt;24000),"12k to 24k",IF(AND(#REF!&gt;=24000,#REF!&lt;=36000),"24k to 36k",IF(#REF!&gt;36000,"&gt;36k","")))))</f>
      </c>
    </row>
    <row x14ac:dyDescent="0.25" r="694" customHeight="1" ht="18.75">
      <c r="A694" s="1">
        <v>1697261</v>
      </c>
      <c r="B694" s="2">
        <v>11362700</v>
      </c>
      <c r="C694" s="3" t="s">
        <v>0</v>
      </c>
      <c r="D694" s="3" t="s">
        <v>38</v>
      </c>
      <c r="E694" s="2">
        <v>2011</v>
      </c>
      <c r="F694" s="4">
        <v>44027</v>
      </c>
      <c r="G694" s="3" t="s">
        <v>39</v>
      </c>
      <c r="H694" s="4">
        <v>44108</v>
      </c>
      <c r="I694" s="4"/>
      <c r="J694" s="10">
        <f>_xlfn.XLOOKUP(#REF!,[1]!Backup_F8_Previous_Wave[ODINO],[1]!Backup_F8_Previous_Wave[Wave Date],"")</f>
      </c>
      <c r="K694" s="3"/>
      <c r="L694" s="3" t="s">
        <v>545</v>
      </c>
      <c r="M694" s="3" t="s">
        <v>4</v>
      </c>
      <c r="N694" s="3" t="s">
        <v>2356</v>
      </c>
      <c r="O694" s="3" t="s">
        <v>144</v>
      </c>
      <c r="P694" s="6">
        <f>_xlfn.XLOOKUP(#REF!,[1]!Table2[BINNING],[1]!Table2[VFG],"")</f>
      </c>
      <c r="Q694" s="6">
        <f>IF(ISNUMBER(FIND("|",#REF!,1)),LEFT(#REF!,FIND("|",#REF!,1)-2),#REF!)</f>
      </c>
      <c r="R694" s="6">
        <f>IF(ISNUMBER(FIND("|",#REF!,1)),RIGHT(#REF!,LEN(#REF!)-FIND("|",#REF!,1)-1),"")</f>
      </c>
      <c r="S694" s="3" t="s">
        <v>7</v>
      </c>
      <c r="T694" s="3" t="s">
        <v>7</v>
      </c>
      <c r="U694" s="2">
        <v>0</v>
      </c>
      <c r="V694" s="2">
        <v>0</v>
      </c>
      <c r="W694" s="2">
        <v>100642</v>
      </c>
      <c r="X694" s="3" t="s">
        <v>63</v>
      </c>
      <c r="Y694" s="2">
        <v>0</v>
      </c>
      <c r="Z694" s="3"/>
      <c r="AA694" s="3"/>
      <c r="AB694" s="7" t="s">
        <v>2357</v>
      </c>
      <c r="AC694" s="3" t="s">
        <v>44</v>
      </c>
      <c r="AD694" s="3" t="s">
        <v>44</v>
      </c>
      <c r="AE694" s="3" t="s">
        <v>44</v>
      </c>
      <c r="AF694" s="3" t="s">
        <v>44</v>
      </c>
      <c r="AG694" s="4"/>
      <c r="AH694" s="3"/>
      <c r="AI694" s="4"/>
      <c r="AJ6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4" s="8">
        <f>IF(#REF!=MAX(#REF!),"New","Old")</f>
      </c>
      <c r="AL694" s="3"/>
      <c r="AM694" s="9">
        <f>IF(OR(#REF!="",#REF!=0),"",IF(#REF!&lt;12000,"&lt;12k",IF(AND(#REF!&gt;=12000,#REF!&lt;24000),"12k to 24k",IF(AND(#REF!&gt;=24000,#REF!&lt;=36000),"24k to 36k",IF(#REF!&gt;36000,"&gt;36k","")))))</f>
      </c>
    </row>
    <row x14ac:dyDescent="0.25" r="695" customHeight="1" ht="18.75">
      <c r="A695" s="1">
        <v>1697327</v>
      </c>
      <c r="B695" s="2">
        <v>11362741</v>
      </c>
      <c r="C695" s="3" t="s">
        <v>0</v>
      </c>
      <c r="D695" s="3" t="s">
        <v>448</v>
      </c>
      <c r="E695" s="2">
        <v>2013</v>
      </c>
      <c r="F695" s="4">
        <v>43922</v>
      </c>
      <c r="G695" s="3" t="s">
        <v>108</v>
      </c>
      <c r="H695" s="4">
        <v>44109</v>
      </c>
      <c r="I695" s="4">
        <f>_xlfn.XLOOKUP(#REF!,[1]!Backup_F8_Previous_Wave[ODINO],[1]!Backup_F8_Previous_Wave[Production Date],"")</f>
      </c>
      <c r="J695" s="10">
        <f>_xlfn.XLOOKUP(#REF!,[1]!Backup_F8_Previous_Wave[ODINO],[1]!Backup_F8_Previous_Wave[Wave Date],"")</f>
      </c>
      <c r="K695" s="6">
        <f>_xlfn.XLOOKUP(#REF!,[1]!Backup_F8_Previous_Wave[ODINO],[1]!Backup_F8_Previous_Wave[Full VIN],"")</f>
      </c>
      <c r="L695" s="3" t="s">
        <v>520</v>
      </c>
      <c r="M695" s="3" t="s">
        <v>4</v>
      </c>
      <c r="N695" s="3" t="s">
        <v>2358</v>
      </c>
      <c r="O695" s="3" t="s">
        <v>144</v>
      </c>
      <c r="P695" s="6">
        <f>_xlfn.XLOOKUP(#REF!,[1]!Table2[BINNING],[1]!Table2[VFG],"")</f>
      </c>
      <c r="Q695" s="6">
        <f>IF(ISNUMBER(FIND("|",#REF!,1)),LEFT(#REF!,FIND("|",#REF!,1)-2),#REF!)</f>
      </c>
      <c r="R695" s="6">
        <f>IF(ISNUMBER(FIND("|",#REF!,1)),RIGHT(#REF!,LEN(#REF!)-FIND("|",#REF!,1)-1),"")</f>
      </c>
      <c r="S695" s="3" t="s">
        <v>7</v>
      </c>
      <c r="T695" s="3" t="s">
        <v>7</v>
      </c>
      <c r="U695" s="2">
        <v>0</v>
      </c>
      <c r="V695" s="2">
        <v>0</v>
      </c>
      <c r="W695" s="2">
        <v>62000</v>
      </c>
      <c r="X695" s="3" t="s">
        <v>139</v>
      </c>
      <c r="Y695" s="2"/>
      <c r="Z695" s="3"/>
      <c r="AA695" s="3"/>
      <c r="AB695" s="7" t="s">
        <v>2359</v>
      </c>
      <c r="AC695" s="3" t="s">
        <v>452</v>
      </c>
      <c r="AD695" s="3" t="s">
        <v>453</v>
      </c>
      <c r="AE695" s="3" t="s">
        <v>454</v>
      </c>
      <c r="AF695" s="3" t="s">
        <v>45</v>
      </c>
      <c r="AG695" s="4"/>
      <c r="AH695" s="3"/>
      <c r="AI695" s="4"/>
      <c r="AJ6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5" s="8">
        <f>IF(#REF!=MAX(#REF!),"New","Old")</f>
      </c>
      <c r="AL695" s="3"/>
      <c r="AM695" s="9">
        <f>IF(OR(#REF!="",#REF!=0),"",IF(#REF!&lt;12000,"&lt;12k",IF(AND(#REF!&gt;=12000,#REF!&lt;24000),"12k to 24k",IF(AND(#REF!&gt;=24000,#REF!&lt;=36000),"24k to 36k",IF(#REF!&gt;36000,"&gt;36k","")))))</f>
      </c>
    </row>
    <row x14ac:dyDescent="0.25" r="696" customHeight="1" ht="18.75">
      <c r="A696" s="1">
        <v>1697402</v>
      </c>
      <c r="B696" s="2">
        <v>11362794</v>
      </c>
      <c r="C696" s="3" t="s">
        <v>0</v>
      </c>
      <c r="D696" s="3" t="s">
        <v>1</v>
      </c>
      <c r="E696" s="2">
        <v>2012</v>
      </c>
      <c r="F696" s="4">
        <v>44107</v>
      </c>
      <c r="G696" s="3" t="s">
        <v>14</v>
      </c>
      <c r="H696" s="4">
        <v>44109</v>
      </c>
      <c r="I696" s="4"/>
      <c r="J696" s="10">
        <f>_xlfn.XLOOKUP(#REF!,[1]!Backup_F8_Previous_Wave[ODINO],[1]!Backup_F8_Previous_Wave[Wave Date],"")</f>
      </c>
      <c r="K696" s="6">
        <f>_xlfn.XLOOKUP(#REF!,[1]!Backup_F8_Previous_Wave[ODINO],[1]!Backup_F8_Previous_Wave[Full VIN],"")</f>
      </c>
      <c r="L696" s="3" t="s">
        <v>2360</v>
      </c>
      <c r="M696" s="3" t="s">
        <v>4</v>
      </c>
      <c r="N696" s="3" t="s">
        <v>2361</v>
      </c>
      <c r="O696" s="3" t="s">
        <v>151</v>
      </c>
      <c r="P696" s="6">
        <f>_xlfn.XLOOKUP(#REF!,[1]!Table2[BINNING],[1]!Table2[VFG],"")</f>
      </c>
      <c r="Q696" s="6">
        <f>IF(ISNUMBER(FIND("|",#REF!,1)),LEFT(#REF!,FIND("|",#REF!,1)-2),#REF!)</f>
      </c>
      <c r="R696" s="6">
        <f>IF(ISNUMBER(FIND("|",#REF!,1)),RIGHT(#REF!,LEN(#REF!)-FIND("|",#REF!,1)-1),"")</f>
      </c>
      <c r="S696" s="3" t="s">
        <v>7</v>
      </c>
      <c r="T696" s="3" t="s">
        <v>7</v>
      </c>
      <c r="U696" s="2">
        <v>0</v>
      </c>
      <c r="V696" s="2">
        <v>0</v>
      </c>
      <c r="W696" s="2">
        <v>163289</v>
      </c>
      <c r="X696" s="3" t="s">
        <v>90</v>
      </c>
      <c r="Y696" s="2">
        <v>0</v>
      </c>
      <c r="Z696" s="3"/>
      <c r="AA696" s="3"/>
      <c r="AB696" s="7" t="s">
        <v>2362</v>
      </c>
      <c r="AC696" s="3"/>
      <c r="AD696" s="3"/>
      <c r="AE696" s="3"/>
      <c r="AF696" s="3"/>
      <c r="AG696" s="4"/>
      <c r="AH696" s="3"/>
      <c r="AI696" s="4"/>
      <c r="AJ6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6" s="8">
        <f>IF(#REF!=MAX(#REF!),"New","Old")</f>
      </c>
      <c r="AL696" s="3"/>
      <c r="AM696" s="9">
        <f>IF(OR(#REF!="",#REF!=0),"",IF(#REF!&lt;12000,"&lt;12k",IF(AND(#REF!&gt;=12000,#REF!&lt;24000),"12k to 24k",IF(AND(#REF!&gt;=24000,#REF!&lt;=36000),"24k to 36k",IF(#REF!&gt;36000,"&gt;36k","")))))</f>
      </c>
    </row>
    <row x14ac:dyDescent="0.25" r="697" customHeight="1" ht="18.75">
      <c r="A697" s="1">
        <v>1697630</v>
      </c>
      <c r="B697" s="2">
        <v>11362985</v>
      </c>
      <c r="C697" s="3" t="s">
        <v>0</v>
      </c>
      <c r="D697" s="3" t="s">
        <v>38</v>
      </c>
      <c r="E697" s="2">
        <v>2015</v>
      </c>
      <c r="F697" s="4">
        <v>44102</v>
      </c>
      <c r="G697" s="3" t="s">
        <v>39</v>
      </c>
      <c r="H697" s="4">
        <v>44110</v>
      </c>
      <c r="I697" s="4">
        <f>_xlfn.XLOOKUP(#REF!,[1]!Backup_F8_Previous_Wave[ODINO],[1]!Backup_F8_Previous_Wave[Production Date],"")</f>
      </c>
      <c r="J697" s="10">
        <f>_xlfn.XLOOKUP(#REF!,[1]!Backup_F8_Previous_Wave[ODINO],[1]!Backup_F8_Previous_Wave[Wave Date],"")</f>
      </c>
      <c r="K697" s="6">
        <f>_xlfn.XLOOKUP(#REF!,[1]!Backup_F8_Previous_Wave[ODINO],[1]!Backup_F8_Previous_Wave[Full VIN],"")</f>
      </c>
      <c r="L697" s="3" t="s">
        <v>2363</v>
      </c>
      <c r="M697" s="3" t="s">
        <v>4</v>
      </c>
      <c r="N697" s="3" t="s">
        <v>2364</v>
      </c>
      <c r="O697" s="3" t="s">
        <v>824</v>
      </c>
      <c r="P697" s="6">
        <f>_xlfn.XLOOKUP(#REF!,[1]!Table2[BINNING],[1]!Table2[VFG],"")</f>
      </c>
      <c r="Q697" s="6">
        <f>IF(ISNUMBER(FIND("|",#REF!,1)),LEFT(#REF!,FIND("|",#REF!,1)-2),#REF!)</f>
      </c>
      <c r="R697" s="6">
        <f>IF(ISNUMBER(FIND("|",#REF!,1)),RIGHT(#REF!,LEN(#REF!)-FIND("|",#REF!,1)-1),"")</f>
      </c>
      <c r="S697" s="3" t="s">
        <v>7</v>
      </c>
      <c r="T697" s="3" t="s">
        <v>7</v>
      </c>
      <c r="U697" s="2">
        <v>0</v>
      </c>
      <c r="V697" s="2">
        <v>0</v>
      </c>
      <c r="W697" s="2">
        <v>99000</v>
      </c>
      <c r="X697" s="3" t="s">
        <v>139</v>
      </c>
      <c r="Y697" s="2">
        <v>0</v>
      </c>
      <c r="Z697" s="3"/>
      <c r="AA697" s="3"/>
      <c r="AB697" s="7" t="s">
        <v>2365</v>
      </c>
      <c r="AC697" s="3" t="s">
        <v>826</v>
      </c>
      <c r="AD697" s="3" t="s">
        <v>147</v>
      </c>
      <c r="AE697" s="3" t="s">
        <v>148</v>
      </c>
      <c r="AF697" s="3" t="s">
        <v>45</v>
      </c>
      <c r="AG697" s="4"/>
      <c r="AH697" s="3"/>
      <c r="AI697" s="4"/>
      <c r="AJ6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7" s="8">
        <f>IF(#REF!=MAX(#REF!),"New","Old")</f>
      </c>
      <c r="AL697" s="3"/>
      <c r="AM697" s="9">
        <f>IF(OR(#REF!="",#REF!=0),"",IF(#REF!&lt;12000,"&lt;12k",IF(AND(#REF!&gt;=12000,#REF!&lt;24000),"12k to 24k",IF(AND(#REF!&gt;=24000,#REF!&lt;=36000),"24k to 36k",IF(#REF!&gt;36000,"&gt;36k","")))))</f>
      </c>
    </row>
    <row x14ac:dyDescent="0.25" r="698" customHeight="1" ht="18.75">
      <c r="A698" s="1">
        <v>1697639</v>
      </c>
      <c r="B698" s="2">
        <v>11362992</v>
      </c>
      <c r="C698" s="3" t="s">
        <v>0</v>
      </c>
      <c r="D698" s="3" t="s">
        <v>1</v>
      </c>
      <c r="E698" s="2">
        <v>2015</v>
      </c>
      <c r="F698" s="4">
        <v>44110</v>
      </c>
      <c r="G698" s="3" t="s">
        <v>14</v>
      </c>
      <c r="H698" s="4">
        <v>44110</v>
      </c>
      <c r="I698" s="4"/>
      <c r="J698" s="10">
        <f>_xlfn.XLOOKUP(#REF!,[1]!Backup_F8_Previous_Wave[ODINO],[1]!Backup_F8_Previous_Wave[Wave Date],"")</f>
      </c>
      <c r="K698" s="6">
        <f>_xlfn.XLOOKUP(#REF!,[1]!Backup_F8_Previous_Wave[ODINO],[1]!Backup_F8_Previous_Wave[Full VIN],"")</f>
      </c>
      <c r="L698" s="3" t="s">
        <v>2366</v>
      </c>
      <c r="M698" s="3" t="s">
        <v>4</v>
      </c>
      <c r="N698" s="3" t="s">
        <v>2367</v>
      </c>
      <c r="O698" s="3" t="s">
        <v>151</v>
      </c>
      <c r="P698" s="6">
        <f>_xlfn.XLOOKUP(#REF!,[1]!Table2[BINNING],[1]!Table2[VFG],"")</f>
      </c>
      <c r="Q698" s="6">
        <f>IF(ISNUMBER(FIND("|",#REF!,1)),LEFT(#REF!,FIND("|",#REF!,1)-2),#REF!)</f>
      </c>
      <c r="R698" s="6">
        <f>IF(ISNUMBER(FIND("|",#REF!,1)),RIGHT(#REF!,LEN(#REF!)-FIND("|",#REF!,1)-1),"")</f>
      </c>
      <c r="S698" s="3" t="s">
        <v>7</v>
      </c>
      <c r="T698" s="3" t="s">
        <v>7</v>
      </c>
      <c r="U698" s="2">
        <v>0</v>
      </c>
      <c r="V698" s="2">
        <v>0</v>
      </c>
      <c r="W698" s="2">
        <v>45000</v>
      </c>
      <c r="X698" s="3" t="s">
        <v>305</v>
      </c>
      <c r="Y698" s="2">
        <v>0</v>
      </c>
      <c r="Z698" s="3"/>
      <c r="AA698" s="3"/>
      <c r="AB698" s="7" t="s">
        <v>2368</v>
      </c>
      <c r="AC698" s="3"/>
      <c r="AD698" s="3"/>
      <c r="AE698" s="3"/>
      <c r="AF698" s="3"/>
      <c r="AG698" s="4"/>
      <c r="AH698" s="3"/>
      <c r="AI698" s="4"/>
      <c r="AJ6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8" s="8">
        <f>IF(#REF!=MAX(#REF!),"New","Old")</f>
      </c>
      <c r="AL698" s="3"/>
      <c r="AM698" s="9">
        <f>IF(OR(#REF!="",#REF!=0),"",IF(#REF!&lt;12000,"&lt;12k",IF(AND(#REF!&gt;=12000,#REF!&lt;24000),"12k to 24k",IF(AND(#REF!&gt;=24000,#REF!&lt;=36000),"24k to 36k",IF(#REF!&gt;36000,"&gt;36k","")))))</f>
      </c>
    </row>
    <row x14ac:dyDescent="0.25" r="699" customHeight="1" ht="18.75">
      <c r="A699" s="1">
        <v>1697976</v>
      </c>
      <c r="B699" s="2">
        <v>11363232</v>
      </c>
      <c r="C699" s="3" t="s">
        <v>0</v>
      </c>
      <c r="D699" s="3" t="s">
        <v>181</v>
      </c>
      <c r="E699" s="2">
        <v>2017</v>
      </c>
      <c r="F699" s="4">
        <v>44104</v>
      </c>
      <c r="G699" s="3" t="s">
        <v>39</v>
      </c>
      <c r="H699" s="4">
        <v>44111</v>
      </c>
      <c r="I699" s="4"/>
      <c r="J699" s="10">
        <f>_xlfn.XLOOKUP(#REF!,[1]!Backup_F8_Previous_Wave[ODINO],[1]!Backup_F8_Previous_Wave[Wave Date],"")</f>
      </c>
      <c r="K699" s="3"/>
      <c r="L699" s="3" t="s">
        <v>2369</v>
      </c>
      <c r="M699" s="3" t="s">
        <v>4</v>
      </c>
      <c r="N699" s="3" t="s">
        <v>2370</v>
      </c>
      <c r="O699" s="3" t="s">
        <v>196</v>
      </c>
      <c r="P699" s="6">
        <f>_xlfn.XLOOKUP(#REF!,[1]!Table2[BINNING],[1]!Table2[VFG],"")</f>
      </c>
      <c r="Q699" s="6">
        <f>IF(ISNUMBER(FIND("|",#REF!,1)),LEFT(#REF!,FIND("|",#REF!,1)-2),#REF!)</f>
      </c>
      <c r="R699" s="6">
        <f>IF(ISNUMBER(FIND("|",#REF!,1)),RIGHT(#REF!,LEN(#REF!)-FIND("|",#REF!,1)-1),"")</f>
      </c>
      <c r="S699" s="3" t="s">
        <v>7</v>
      </c>
      <c r="T699" s="3" t="s">
        <v>7</v>
      </c>
      <c r="U699" s="2">
        <v>0</v>
      </c>
      <c r="V699" s="2">
        <v>0</v>
      </c>
      <c r="W699" s="2"/>
      <c r="X699" s="3" t="s">
        <v>106</v>
      </c>
      <c r="Y699" s="2"/>
      <c r="Z699" s="3"/>
      <c r="AA699" s="3"/>
      <c r="AB699" s="7" t="s">
        <v>2371</v>
      </c>
      <c r="AC699" s="3" t="s">
        <v>44</v>
      </c>
      <c r="AD699" s="3" t="s">
        <v>44</v>
      </c>
      <c r="AE699" s="3" t="s">
        <v>44</v>
      </c>
      <c r="AF699" s="3" t="s">
        <v>198</v>
      </c>
      <c r="AG699" s="4"/>
      <c r="AH699" s="3"/>
      <c r="AI699" s="4"/>
      <c r="AJ6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699" s="8">
        <f>IF(#REF!=MAX(#REF!),"New","Old")</f>
      </c>
      <c r="AL699" s="3"/>
      <c r="AM699" s="9">
        <f>IF(OR(#REF!="",#REF!=0),"",IF(#REF!&lt;12000,"&lt;12k",IF(AND(#REF!&gt;=12000,#REF!&lt;24000),"12k to 24k",IF(AND(#REF!&gt;=24000,#REF!&lt;=36000),"24k to 36k",IF(#REF!&gt;36000,"&gt;36k","")))))</f>
      </c>
    </row>
    <row x14ac:dyDescent="0.25" r="700" customHeight="1" ht="18.75">
      <c r="A700" s="1">
        <v>1698019</v>
      </c>
      <c r="B700" s="2">
        <v>11363265</v>
      </c>
      <c r="C700" s="3" t="s">
        <v>0</v>
      </c>
      <c r="D700" s="3" t="s">
        <v>1</v>
      </c>
      <c r="E700" s="2">
        <v>2018</v>
      </c>
      <c r="F700" s="4">
        <v>44110</v>
      </c>
      <c r="G700" s="3" t="s">
        <v>14</v>
      </c>
      <c r="H700" s="4">
        <v>44111</v>
      </c>
      <c r="I700" s="4">
        <f>_xlfn.XLOOKUP(#REF!,[1]!Backup_F8_Previous_Wave[ODINO],[1]!Backup_F8_Previous_Wave[Production Date],"")</f>
      </c>
      <c r="J700" s="10">
        <f>_xlfn.XLOOKUP(#REF!,[1]!Backup_F8_Previous_Wave[ODINO],[1]!Backup_F8_Previous_Wave[Wave Date],"")</f>
      </c>
      <c r="K700" s="6">
        <f>_xlfn.XLOOKUP(#REF!,[1]!Backup_F8_Previous_Wave[ODINO],[1]!Backup_F8_Previous_Wave[Full VIN],"")</f>
      </c>
      <c r="L700" s="3" t="s">
        <v>303</v>
      </c>
      <c r="M700" s="3" t="s">
        <v>4</v>
      </c>
      <c r="N700" s="3" t="s">
        <v>2372</v>
      </c>
      <c r="O700" s="3" t="s">
        <v>151</v>
      </c>
      <c r="P700" s="6">
        <f>_xlfn.XLOOKUP(#REF!,[1]!Table2[BINNING],[1]!Table2[VFG],"")</f>
      </c>
      <c r="Q700" s="6">
        <f>IF(ISNUMBER(FIND("|",#REF!,1)),LEFT(#REF!,FIND("|",#REF!,1)-2),#REF!)</f>
      </c>
      <c r="R700" s="6">
        <f>IF(ISNUMBER(FIND("|",#REF!,1)),RIGHT(#REF!,LEN(#REF!)-FIND("|",#REF!,1)-1),"")</f>
      </c>
      <c r="S700" s="3" t="s">
        <v>7</v>
      </c>
      <c r="T700" s="3" t="s">
        <v>7</v>
      </c>
      <c r="U700" s="2">
        <v>0</v>
      </c>
      <c r="V700" s="2">
        <v>0</v>
      </c>
      <c r="W700" s="2">
        <v>39000</v>
      </c>
      <c r="X700" s="3" t="s">
        <v>90</v>
      </c>
      <c r="Y700" s="2">
        <v>40</v>
      </c>
      <c r="Z700" s="3"/>
      <c r="AA700" s="3"/>
      <c r="AB700" s="7" t="s">
        <v>2373</v>
      </c>
      <c r="AC700" s="3" t="s">
        <v>20</v>
      </c>
      <c r="AD700" s="3" t="s">
        <v>11</v>
      </c>
      <c r="AE700" s="3" t="s">
        <v>21</v>
      </c>
      <c r="AF700" s="3" t="s">
        <v>13</v>
      </c>
      <c r="AG700" s="4"/>
      <c r="AH700" s="3"/>
      <c r="AI700" s="4"/>
      <c r="AJ7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0" s="8">
        <f>IF(#REF!=MAX(#REF!),"New","Old")</f>
      </c>
      <c r="AL700" s="3"/>
      <c r="AM700" s="9">
        <f>IF(OR(#REF!="",#REF!=0),"",IF(#REF!&lt;12000,"&lt;12k",IF(AND(#REF!&gt;=12000,#REF!&lt;24000),"12k to 24k",IF(AND(#REF!&gt;=24000,#REF!&lt;=36000),"24k to 36k",IF(#REF!&gt;36000,"&gt;36k","")))))</f>
      </c>
    </row>
    <row x14ac:dyDescent="0.25" r="701" customHeight="1" ht="18.75">
      <c r="A701" s="1">
        <v>1698177</v>
      </c>
      <c r="B701" s="2">
        <v>11363364</v>
      </c>
      <c r="C701" s="3" t="s">
        <v>0</v>
      </c>
      <c r="D701" s="3" t="s">
        <v>1</v>
      </c>
      <c r="E701" s="2">
        <v>2017</v>
      </c>
      <c r="F701" s="4">
        <v>44112</v>
      </c>
      <c r="G701" s="3" t="s">
        <v>14</v>
      </c>
      <c r="H701" s="4">
        <v>44112</v>
      </c>
      <c r="I701" s="4">
        <f>_xlfn.XLOOKUP(#REF!,[1]!Backup_F8_Previous_Wave[ODINO],[1]!Backup_F8_Previous_Wave[Production Date],"")</f>
      </c>
      <c r="J701" s="10">
        <f>_xlfn.XLOOKUP(#REF!,[1]!Backup_F8_Previous_Wave[ODINO],[1]!Backup_F8_Previous_Wave[Wave Date],"")</f>
      </c>
      <c r="K701" s="6">
        <f>_xlfn.XLOOKUP(#REF!,[1]!Backup_F8_Previous_Wave[ODINO],[1]!Backup_F8_Previous_Wave[Full VIN],"")</f>
      </c>
      <c r="L701" s="3" t="s">
        <v>2374</v>
      </c>
      <c r="M701" s="3" t="s">
        <v>4</v>
      </c>
      <c r="N701" s="3" t="s">
        <v>2375</v>
      </c>
      <c r="O701" s="3" t="s">
        <v>151</v>
      </c>
      <c r="P701" s="6">
        <f>_xlfn.XLOOKUP(#REF!,[1]!Table2[BINNING],[1]!Table2[VFG],"")</f>
      </c>
      <c r="Q701" s="6">
        <f>IF(ISNUMBER(FIND("|",#REF!,1)),LEFT(#REF!,FIND("|",#REF!,1)-2),#REF!)</f>
      </c>
      <c r="R701" s="6">
        <f>IF(ISNUMBER(FIND("|",#REF!,1)),RIGHT(#REF!,LEN(#REF!)-FIND("|",#REF!,1)-1),"")</f>
      </c>
      <c r="S701" s="3" t="s">
        <v>7</v>
      </c>
      <c r="T701" s="3" t="s">
        <v>957</v>
      </c>
      <c r="U701" s="2">
        <v>0</v>
      </c>
      <c r="V701" s="2">
        <v>0</v>
      </c>
      <c r="W701" s="2">
        <v>54000</v>
      </c>
      <c r="X701" s="3" t="s">
        <v>100</v>
      </c>
      <c r="Y701" s="2"/>
      <c r="Z701" s="3"/>
      <c r="AA701" s="3"/>
      <c r="AB701" s="7" t="s">
        <v>2376</v>
      </c>
      <c r="AC701" s="3" t="s">
        <v>20</v>
      </c>
      <c r="AD701" s="3" t="s">
        <v>11</v>
      </c>
      <c r="AE701" s="3" t="s">
        <v>21</v>
      </c>
      <c r="AF701" s="3" t="s">
        <v>13</v>
      </c>
      <c r="AG701" s="4"/>
      <c r="AH701" s="3"/>
      <c r="AI701" s="4"/>
      <c r="AJ7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1" s="8">
        <f>IF(#REF!=MAX(#REF!),"New","Old")</f>
      </c>
      <c r="AL701" s="3"/>
      <c r="AM701" s="9">
        <f>IF(OR(#REF!="",#REF!=0),"",IF(#REF!&lt;12000,"&lt;12k",IF(AND(#REF!&gt;=12000,#REF!&lt;24000),"12k to 24k",IF(AND(#REF!&gt;=24000,#REF!&lt;=36000),"24k to 36k",IF(#REF!&gt;36000,"&gt;36k","")))))</f>
      </c>
    </row>
    <row x14ac:dyDescent="0.25" r="702" customHeight="1" ht="18.75">
      <c r="A702" s="1">
        <v>1698320</v>
      </c>
      <c r="B702" s="2">
        <v>11363488</v>
      </c>
      <c r="C702" s="3" t="s">
        <v>0</v>
      </c>
      <c r="D702" s="3" t="s">
        <v>1</v>
      </c>
      <c r="E702" s="2">
        <v>2018</v>
      </c>
      <c r="F702" s="4">
        <v>44111</v>
      </c>
      <c r="G702" s="3" t="s">
        <v>14</v>
      </c>
      <c r="H702" s="4">
        <v>44112</v>
      </c>
      <c r="I702" s="4">
        <f>_xlfn.XLOOKUP(#REF!,[1]!Backup_F8_Previous_Wave[ODINO],[1]!Backup_F8_Previous_Wave[Production Date],"")</f>
      </c>
      <c r="J702" s="10">
        <f>_xlfn.XLOOKUP(#REF!,[1]!Backup_F8_Previous_Wave[ODINO],[1]!Backup_F8_Previous_Wave[Wave Date],"")</f>
      </c>
      <c r="K702" s="6">
        <f>_xlfn.XLOOKUP(#REF!,[1]!Backup_F8_Previous_Wave[ODINO],[1]!Backup_F8_Previous_Wave[Full VIN],"")</f>
      </c>
      <c r="L702" s="3" t="s">
        <v>2377</v>
      </c>
      <c r="M702" s="3" t="s">
        <v>4</v>
      </c>
      <c r="N702" s="3" t="s">
        <v>2378</v>
      </c>
      <c r="O702" s="3" t="s">
        <v>151</v>
      </c>
      <c r="P702" s="6">
        <f>_xlfn.XLOOKUP(#REF!,[1]!Table2[BINNING],[1]!Table2[VFG],"")</f>
      </c>
      <c r="Q702" s="6">
        <f>IF(ISNUMBER(FIND("|",#REF!,1)),LEFT(#REF!,FIND("|",#REF!,1)-2),#REF!)</f>
      </c>
      <c r="R702" s="6">
        <f>IF(ISNUMBER(FIND("|",#REF!,1)),RIGHT(#REF!,LEN(#REF!)-FIND("|",#REF!,1)-1),"")</f>
      </c>
      <c r="S702" s="3" t="s">
        <v>7</v>
      </c>
      <c r="T702" s="3" t="s">
        <v>7</v>
      </c>
      <c r="U702" s="2">
        <v>0</v>
      </c>
      <c r="V702" s="2">
        <v>0</v>
      </c>
      <c r="W702" s="2">
        <v>65000</v>
      </c>
      <c r="X702" s="3" t="s">
        <v>63</v>
      </c>
      <c r="Y702" s="2">
        <v>0</v>
      </c>
      <c r="Z702" s="3"/>
      <c r="AA702" s="3"/>
      <c r="AB702" s="7" t="s">
        <v>2379</v>
      </c>
      <c r="AC702" s="3" t="s">
        <v>20</v>
      </c>
      <c r="AD702" s="3" t="s">
        <v>11</v>
      </c>
      <c r="AE702" s="3" t="s">
        <v>135</v>
      </c>
      <c r="AF702" s="3" t="s">
        <v>27</v>
      </c>
      <c r="AG702" s="4"/>
      <c r="AH702" s="3"/>
      <c r="AI702" s="4"/>
      <c r="AJ7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2" s="8">
        <f>IF(#REF!=MAX(#REF!),"New","Old")</f>
      </c>
      <c r="AL702" s="3"/>
      <c r="AM702" s="9">
        <f>IF(OR(#REF!="",#REF!=0),"",IF(#REF!&lt;12000,"&lt;12k",IF(AND(#REF!&gt;=12000,#REF!&lt;24000),"12k to 24k",IF(AND(#REF!&gt;=24000,#REF!&lt;=36000),"24k to 36k",IF(#REF!&gt;36000,"&gt;36k","")))))</f>
      </c>
    </row>
    <row x14ac:dyDescent="0.25" r="703" customHeight="1" ht="18.75">
      <c r="A703" s="1">
        <v>1698521</v>
      </c>
      <c r="B703" s="2">
        <v>11363633</v>
      </c>
      <c r="C703" s="3" t="s">
        <v>0</v>
      </c>
      <c r="D703" s="3" t="s">
        <v>1</v>
      </c>
      <c r="E703" s="2">
        <v>2017</v>
      </c>
      <c r="F703" s="4">
        <v>44113</v>
      </c>
      <c r="G703" s="3" t="s">
        <v>14</v>
      </c>
      <c r="H703" s="4">
        <v>44113</v>
      </c>
      <c r="I703" s="4"/>
      <c r="J703" s="10">
        <f>_xlfn.XLOOKUP(#REF!,[1]!Backup_F8_Previous_Wave[ODINO],[1]!Backup_F8_Previous_Wave[Wave Date],"")</f>
      </c>
      <c r="K703" s="3"/>
      <c r="L703" s="3" t="s">
        <v>2380</v>
      </c>
      <c r="M703" s="3" t="s">
        <v>4</v>
      </c>
      <c r="N703" s="3" t="s">
        <v>2381</v>
      </c>
      <c r="O703" s="3" t="s">
        <v>62</v>
      </c>
      <c r="P703" s="6">
        <f>_xlfn.XLOOKUP(#REF!,[1]!Table2[BINNING],[1]!Table2[VFG],"")</f>
      </c>
      <c r="Q703" s="6">
        <f>IF(ISNUMBER(FIND("|",#REF!,1)),LEFT(#REF!,FIND("|",#REF!,1)-2),#REF!)</f>
      </c>
      <c r="R703" s="6">
        <f>IF(ISNUMBER(FIND("|",#REF!,1)),RIGHT(#REF!,LEN(#REF!)-FIND("|",#REF!,1)-1),"")</f>
      </c>
      <c r="S703" s="3" t="s">
        <v>7</v>
      </c>
      <c r="T703" s="3" t="s">
        <v>7</v>
      </c>
      <c r="U703" s="2">
        <v>1</v>
      </c>
      <c r="V703" s="2">
        <v>0</v>
      </c>
      <c r="W703" s="2">
        <v>40000</v>
      </c>
      <c r="X703" s="3" t="s">
        <v>106</v>
      </c>
      <c r="Y703" s="2"/>
      <c r="Z703" s="3"/>
      <c r="AA703" s="3"/>
      <c r="AB703" s="7" t="s">
        <v>2382</v>
      </c>
      <c r="AC703" s="3" t="s">
        <v>44</v>
      </c>
      <c r="AD703" s="3" t="s">
        <v>44</v>
      </c>
      <c r="AE703" s="3" t="s">
        <v>44</v>
      </c>
      <c r="AF703" s="3" t="s">
        <v>13</v>
      </c>
      <c r="AG703" s="4"/>
      <c r="AH703" s="3"/>
      <c r="AI703" s="4"/>
      <c r="AJ7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3" s="8">
        <f>IF(#REF!=MAX(#REF!),"New","Old")</f>
      </c>
      <c r="AL703" s="3"/>
      <c r="AM703" s="9">
        <f>IF(OR(#REF!="",#REF!=0),"",IF(#REF!&lt;12000,"&lt;12k",IF(AND(#REF!&gt;=12000,#REF!&lt;24000),"12k to 24k",IF(AND(#REF!&gt;=24000,#REF!&lt;=36000),"24k to 36k",IF(#REF!&gt;36000,"&gt;36k","")))))</f>
      </c>
    </row>
    <row x14ac:dyDescent="0.25" r="704" customHeight="1" ht="18.75">
      <c r="A704" s="1">
        <v>1698638</v>
      </c>
      <c r="B704" s="2">
        <v>11363716</v>
      </c>
      <c r="C704" s="3" t="s">
        <v>0</v>
      </c>
      <c r="D704" s="3" t="s">
        <v>181</v>
      </c>
      <c r="E704" s="2">
        <v>2014</v>
      </c>
      <c r="F704" s="4">
        <v>44112</v>
      </c>
      <c r="G704" s="3" t="s">
        <v>14</v>
      </c>
      <c r="H704" s="4">
        <v>44114</v>
      </c>
      <c r="I704" s="4">
        <f>_xlfn.XLOOKUP(#REF!,[1]!Backup_F8_Previous_Wave[ODINO],[1]!Backup_F8_Previous_Wave[Production Date],"")</f>
      </c>
      <c r="J704" s="10">
        <f>_xlfn.XLOOKUP(#REF!,[1]!Backup_F8_Previous_Wave[ODINO],[1]!Backup_F8_Previous_Wave[Wave Date],"")</f>
      </c>
      <c r="K704" s="6">
        <f>_xlfn.XLOOKUP(#REF!,[1]!Backup_F8_Previous_Wave[ODINO],[1]!Backup_F8_Previous_Wave[Full VIN],"")</f>
      </c>
      <c r="L704" s="3" t="s">
        <v>1546</v>
      </c>
      <c r="M704" s="3" t="s">
        <v>4</v>
      </c>
      <c r="N704" s="3" t="s">
        <v>2383</v>
      </c>
      <c r="O704" s="3" t="s">
        <v>196</v>
      </c>
      <c r="P704" s="6">
        <f>_xlfn.XLOOKUP(#REF!,[1]!Table2[BINNING],[1]!Table2[VFG],"")</f>
      </c>
      <c r="Q704" s="6">
        <f>IF(ISNUMBER(FIND("|",#REF!,1)),LEFT(#REF!,FIND("|",#REF!,1)-2),#REF!)</f>
      </c>
      <c r="R704" s="6">
        <f>IF(ISNUMBER(FIND("|",#REF!,1)),RIGHT(#REF!,LEN(#REF!)-FIND("|",#REF!,1)-1),"")</f>
      </c>
      <c r="S704" s="3" t="s">
        <v>7</v>
      </c>
      <c r="T704" s="3" t="s">
        <v>7</v>
      </c>
      <c r="U704" s="2">
        <v>0</v>
      </c>
      <c r="V704" s="2">
        <v>0</v>
      </c>
      <c r="W704" s="2">
        <v>100000</v>
      </c>
      <c r="X704" s="3" t="s">
        <v>139</v>
      </c>
      <c r="Y704" s="2">
        <v>70</v>
      </c>
      <c r="Z704" s="3"/>
      <c r="AA704" s="3"/>
      <c r="AB704" s="7" t="s">
        <v>2384</v>
      </c>
      <c r="AC704" s="3" t="s">
        <v>297</v>
      </c>
      <c r="AD704" s="3" t="s">
        <v>298</v>
      </c>
      <c r="AE704" s="3" t="s">
        <v>299</v>
      </c>
      <c r="AF704" s="3" t="s">
        <v>198</v>
      </c>
      <c r="AG704" s="4"/>
      <c r="AH704" s="3"/>
      <c r="AI704" s="4"/>
      <c r="AJ7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4" s="8">
        <f>IF(#REF!=MAX(#REF!),"New","Old")</f>
      </c>
      <c r="AL704" s="3"/>
      <c r="AM704" s="9">
        <f>IF(OR(#REF!="",#REF!=0),"",IF(#REF!&lt;12000,"&lt;12k",IF(AND(#REF!&gt;=12000,#REF!&lt;24000),"12k to 24k",IF(AND(#REF!&gt;=24000,#REF!&lt;=36000),"24k to 36k",IF(#REF!&gt;36000,"&gt;36k","")))))</f>
      </c>
    </row>
    <row x14ac:dyDescent="0.25" r="705" customHeight="1" ht="18.75">
      <c r="A705" s="1">
        <v>1698773</v>
      </c>
      <c r="B705" s="2">
        <v>11363814</v>
      </c>
      <c r="C705" s="3" t="s">
        <v>0</v>
      </c>
      <c r="D705" s="3" t="s">
        <v>96</v>
      </c>
      <c r="E705" s="2">
        <v>2013</v>
      </c>
      <c r="F705" s="4">
        <v>44044</v>
      </c>
      <c r="G705" s="3" t="s">
        <v>39</v>
      </c>
      <c r="H705" s="4">
        <v>44115</v>
      </c>
      <c r="I705" s="4"/>
      <c r="J705" s="10">
        <f>_xlfn.XLOOKUP(#REF!,[1]!Backup_F8_Previous_Wave[ODINO],[1]!Backup_F8_Previous_Wave[Wave Date],"")</f>
      </c>
      <c r="K705" s="3"/>
      <c r="L705" s="3" t="s">
        <v>2385</v>
      </c>
      <c r="M705" s="3" t="s">
        <v>4</v>
      </c>
      <c r="N705" s="3" t="s">
        <v>2386</v>
      </c>
      <c r="O705" s="3" t="s">
        <v>2351</v>
      </c>
      <c r="P705" s="6">
        <f>_xlfn.XLOOKUP(#REF!,[1]!Table2[BINNING],[1]!Table2[VFG],"")</f>
      </c>
      <c r="Q705" s="6">
        <f>IF(ISNUMBER(FIND("|",#REF!,1)),LEFT(#REF!,FIND("|",#REF!,1)-2),#REF!)</f>
      </c>
      <c r="R705" s="6">
        <f>IF(ISNUMBER(FIND("|",#REF!,1)),RIGHT(#REF!,LEN(#REF!)-FIND("|",#REF!,1)-1),"")</f>
      </c>
      <c r="S705" s="3" t="s">
        <v>7</v>
      </c>
      <c r="T705" s="3" t="s">
        <v>7</v>
      </c>
      <c r="U705" s="2">
        <v>0</v>
      </c>
      <c r="V705" s="2">
        <v>0</v>
      </c>
      <c r="W705" s="2">
        <v>35000</v>
      </c>
      <c r="X705" s="3" t="s">
        <v>63</v>
      </c>
      <c r="Y705" s="2">
        <v>0</v>
      </c>
      <c r="Z705" s="3"/>
      <c r="AA705" s="3"/>
      <c r="AB705" s="7" t="s">
        <v>2387</v>
      </c>
      <c r="AC705" s="3" t="s">
        <v>44</v>
      </c>
      <c r="AD705" s="3" t="s">
        <v>44</v>
      </c>
      <c r="AE705" s="3" t="s">
        <v>44</v>
      </c>
      <c r="AF705" s="3" t="s">
        <v>102</v>
      </c>
      <c r="AG705" s="4"/>
      <c r="AH705" s="3"/>
      <c r="AI705" s="4"/>
      <c r="AJ7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5" s="8">
        <f>IF(#REF!=MAX(#REF!),"New","Old")</f>
      </c>
      <c r="AL705" s="3"/>
      <c r="AM705" s="9">
        <f>IF(OR(#REF!="",#REF!=0),"",IF(#REF!&lt;12000,"&lt;12k",IF(AND(#REF!&gt;=12000,#REF!&lt;24000),"12k to 24k",IF(AND(#REF!&gt;=24000,#REF!&lt;=36000),"24k to 36k",IF(#REF!&gt;36000,"&gt;36k","")))))</f>
      </c>
    </row>
    <row x14ac:dyDescent="0.25" r="706" customHeight="1" ht="18.75">
      <c r="A706" s="1">
        <v>1698803</v>
      </c>
      <c r="B706" s="2">
        <v>11363836</v>
      </c>
      <c r="C706" s="3" t="s">
        <v>0</v>
      </c>
      <c r="D706" s="3" t="s">
        <v>181</v>
      </c>
      <c r="E706" s="2">
        <v>2013</v>
      </c>
      <c r="F706" s="4">
        <v>44111</v>
      </c>
      <c r="G706" s="3" t="s">
        <v>14</v>
      </c>
      <c r="H706" s="4">
        <v>44115</v>
      </c>
      <c r="I706" s="4">
        <f>_xlfn.XLOOKUP(#REF!,[1]!Backup_F8_Previous_Wave[ODINO],[1]!Backup_F8_Previous_Wave[Production Date],"")</f>
      </c>
      <c r="J706" s="10">
        <f>_xlfn.XLOOKUP(#REF!,[1]!Backup_F8_Previous_Wave[ODINO],[1]!Backup_F8_Previous_Wave[Wave Date],"")</f>
      </c>
      <c r="K706" s="6">
        <f>_xlfn.XLOOKUP(#REF!,[1]!Backup_F8_Previous_Wave[ODINO],[1]!Backup_F8_Previous_Wave[Full VIN],"")</f>
      </c>
      <c r="L706" s="3" t="s">
        <v>2388</v>
      </c>
      <c r="M706" s="3" t="s">
        <v>4</v>
      </c>
      <c r="N706" s="3" t="s">
        <v>2389</v>
      </c>
      <c r="O706" s="3" t="s">
        <v>151</v>
      </c>
      <c r="P706" s="6">
        <f>_xlfn.XLOOKUP(#REF!,[1]!Table2[BINNING],[1]!Table2[VFG],"")</f>
      </c>
      <c r="Q706" s="6">
        <f>IF(ISNUMBER(FIND("|",#REF!,1)),LEFT(#REF!,FIND("|",#REF!,1)-2),#REF!)</f>
      </c>
      <c r="R706" s="6">
        <f>IF(ISNUMBER(FIND("|",#REF!,1)),RIGHT(#REF!,LEN(#REF!)-FIND("|",#REF!,1)-1),"")</f>
      </c>
      <c r="S706" s="3" t="s">
        <v>7</v>
      </c>
      <c r="T706" s="3" t="s">
        <v>7</v>
      </c>
      <c r="U706" s="2">
        <v>0</v>
      </c>
      <c r="V706" s="2">
        <v>0</v>
      </c>
      <c r="W706" s="2">
        <v>50000</v>
      </c>
      <c r="X706" s="3" t="s">
        <v>90</v>
      </c>
      <c r="Y706" s="2">
        <v>0</v>
      </c>
      <c r="Z706" s="3"/>
      <c r="AA706" s="3"/>
      <c r="AB706" s="7" t="s">
        <v>2390</v>
      </c>
      <c r="AC706" s="3" t="s">
        <v>297</v>
      </c>
      <c r="AD706" s="3" t="s">
        <v>298</v>
      </c>
      <c r="AE706" s="3" t="s">
        <v>299</v>
      </c>
      <c r="AF706" s="3" t="s">
        <v>198</v>
      </c>
      <c r="AG706" s="4"/>
      <c r="AH706" s="3"/>
      <c r="AI706" s="4"/>
      <c r="AJ7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6" s="8">
        <f>IF(#REF!=MAX(#REF!),"New","Old")</f>
      </c>
      <c r="AL706" s="3"/>
      <c r="AM706" s="9">
        <f>IF(OR(#REF!="",#REF!=0),"",IF(#REF!&lt;12000,"&lt;12k",IF(AND(#REF!&gt;=12000,#REF!&lt;24000),"12k to 24k",IF(AND(#REF!&gt;=24000,#REF!&lt;=36000),"24k to 36k",IF(#REF!&gt;36000,"&gt;36k","")))))</f>
      </c>
    </row>
    <row x14ac:dyDescent="0.25" r="707" customHeight="1" ht="18.75">
      <c r="A707" s="1">
        <v>1699003</v>
      </c>
      <c r="B707" s="2">
        <v>11364000</v>
      </c>
      <c r="C707" s="3" t="s">
        <v>0</v>
      </c>
      <c r="D707" s="3" t="s">
        <v>38</v>
      </c>
      <c r="E707" s="2">
        <v>2012</v>
      </c>
      <c r="F707" s="4">
        <v>43980</v>
      </c>
      <c r="G707" s="3" t="s">
        <v>108</v>
      </c>
      <c r="H707" s="4">
        <v>44116</v>
      </c>
      <c r="I707" s="4">
        <f>_xlfn.XLOOKUP(#REF!,[1]!Backup_F8_Previous_Wave[ODINO],[1]!Backup_F8_Previous_Wave[Production Date],"")</f>
      </c>
      <c r="J707" s="10">
        <f>_xlfn.XLOOKUP(#REF!,[1]!Backup_F8_Previous_Wave[ODINO],[1]!Backup_F8_Previous_Wave[Wave Date],"")</f>
      </c>
      <c r="K707" s="6">
        <f>_xlfn.XLOOKUP(#REF!,[1]!Backup_F8_Previous_Wave[ODINO],[1]!Backup_F8_Previous_Wave[Full VIN],"")</f>
      </c>
      <c r="L707" s="3" t="s">
        <v>2391</v>
      </c>
      <c r="M707" s="3" t="s">
        <v>4</v>
      </c>
      <c r="N707" s="3" t="s">
        <v>2392</v>
      </c>
      <c r="O707" s="3" t="s">
        <v>144</v>
      </c>
      <c r="P707" s="6">
        <f>_xlfn.XLOOKUP(#REF!,[1]!Table2[BINNING],[1]!Table2[VFG],"")</f>
      </c>
      <c r="Q707" s="6">
        <f>IF(ISNUMBER(FIND("|",#REF!,1)),LEFT(#REF!,FIND("|",#REF!,1)-2),#REF!)</f>
      </c>
      <c r="R707" s="6">
        <f>IF(ISNUMBER(FIND("|",#REF!,1)),RIGHT(#REF!,LEN(#REF!)-FIND("|",#REF!,1)-1),"")</f>
      </c>
      <c r="S707" s="3" t="s">
        <v>7</v>
      </c>
      <c r="T707" s="3" t="s">
        <v>7</v>
      </c>
      <c r="U707" s="2">
        <v>0</v>
      </c>
      <c r="V707" s="2">
        <v>0</v>
      </c>
      <c r="W707" s="2">
        <v>0</v>
      </c>
      <c r="X707" s="3" t="s">
        <v>63</v>
      </c>
      <c r="Y707" s="2">
        <v>0</v>
      </c>
      <c r="Z707" s="3"/>
      <c r="AA707" s="3"/>
      <c r="AB707" s="7" t="s">
        <v>2393</v>
      </c>
      <c r="AC707" s="3" t="s">
        <v>146</v>
      </c>
      <c r="AD707" s="3" t="s">
        <v>147</v>
      </c>
      <c r="AE707" s="3" t="s">
        <v>148</v>
      </c>
      <c r="AF707" s="3" t="s">
        <v>45</v>
      </c>
      <c r="AG707" s="4"/>
      <c r="AH707" s="3"/>
      <c r="AI707" s="4"/>
      <c r="AJ7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7" s="8">
        <f>IF(#REF!=MAX(#REF!),"New","Old")</f>
      </c>
      <c r="AL707" s="3"/>
      <c r="AM707" s="9">
        <f>IF(OR(#REF!="",#REF!=0),"",IF(#REF!&lt;12000,"&lt;12k",IF(AND(#REF!&gt;=12000,#REF!&lt;24000),"12k to 24k",IF(AND(#REF!&gt;=24000,#REF!&lt;=36000),"24k to 36k",IF(#REF!&gt;36000,"&gt;36k","")))))</f>
      </c>
    </row>
    <row x14ac:dyDescent="0.25" r="708" customHeight="1" ht="18.75">
      <c r="A708" s="1">
        <v>1699067</v>
      </c>
      <c r="B708" s="2">
        <v>11364045</v>
      </c>
      <c r="C708" s="3" t="s">
        <v>0</v>
      </c>
      <c r="D708" s="3" t="s">
        <v>1</v>
      </c>
      <c r="E708" s="2">
        <v>2015</v>
      </c>
      <c r="F708" s="4">
        <v>44085</v>
      </c>
      <c r="G708" s="3" t="s">
        <v>39</v>
      </c>
      <c r="H708" s="4">
        <v>44116</v>
      </c>
      <c r="I708" s="4"/>
      <c r="J708" s="10">
        <f>_xlfn.XLOOKUP(#REF!,[1]!Backup_F8_Previous_Wave[ODINO],[1]!Backup_F8_Previous_Wave[Wave Date],"")</f>
      </c>
      <c r="K708" s="3"/>
      <c r="L708" s="3" t="s">
        <v>1317</v>
      </c>
      <c r="M708" s="3" t="s">
        <v>4</v>
      </c>
      <c r="N708" s="3" t="s">
        <v>2394</v>
      </c>
      <c r="O708" s="3" t="s">
        <v>57</v>
      </c>
      <c r="P708" s="6">
        <f>_xlfn.XLOOKUP(#REF!,[1]!Table2[BINNING],[1]!Table2[VFG],"")</f>
      </c>
      <c r="Q708" s="6">
        <f>IF(ISNUMBER(FIND("|",#REF!,1)),LEFT(#REF!,FIND("|",#REF!,1)-2),#REF!)</f>
      </c>
      <c r="R708" s="6">
        <f>IF(ISNUMBER(FIND("|",#REF!,1)),RIGHT(#REF!,LEN(#REF!)-FIND("|",#REF!,1)-1),"")</f>
      </c>
      <c r="S708" s="3" t="s">
        <v>7</v>
      </c>
      <c r="T708" s="3" t="s">
        <v>7</v>
      </c>
      <c r="U708" s="2">
        <v>0</v>
      </c>
      <c r="V708" s="2">
        <v>0</v>
      </c>
      <c r="W708" s="2">
        <v>88555</v>
      </c>
      <c r="X708" s="3" t="s">
        <v>63</v>
      </c>
      <c r="Y708" s="2">
        <v>65</v>
      </c>
      <c r="Z708" s="3"/>
      <c r="AA708" s="3"/>
      <c r="AB708" s="7" t="s">
        <v>2395</v>
      </c>
      <c r="AC708" s="3" t="s">
        <v>44</v>
      </c>
      <c r="AD708" s="3" t="s">
        <v>44</v>
      </c>
      <c r="AE708" s="3" t="s">
        <v>44</v>
      </c>
      <c r="AF708" s="3" t="s">
        <v>27</v>
      </c>
      <c r="AG708" s="4"/>
      <c r="AH708" s="3"/>
      <c r="AI708" s="4"/>
      <c r="AJ7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8" s="8">
        <f>IF(#REF!=MAX(#REF!),"New","Old")</f>
      </c>
      <c r="AL708" s="3"/>
      <c r="AM708" s="9">
        <f>IF(OR(#REF!="",#REF!=0),"",IF(#REF!&lt;12000,"&lt;12k",IF(AND(#REF!&gt;=12000,#REF!&lt;24000),"12k to 24k",IF(AND(#REF!&gt;=24000,#REF!&lt;=36000),"24k to 36k",IF(#REF!&gt;36000,"&gt;36k","")))))</f>
      </c>
    </row>
    <row x14ac:dyDescent="0.25" r="709" customHeight="1" ht="18.75">
      <c r="A709" s="1">
        <v>1699154</v>
      </c>
      <c r="B709" s="2">
        <v>11364091</v>
      </c>
      <c r="C709" s="3" t="s">
        <v>0</v>
      </c>
      <c r="D709" s="3" t="s">
        <v>59</v>
      </c>
      <c r="E709" s="2">
        <v>2016</v>
      </c>
      <c r="F709" s="4">
        <v>44105</v>
      </c>
      <c r="G709" s="3" t="s">
        <v>14</v>
      </c>
      <c r="H709" s="4">
        <v>44117</v>
      </c>
      <c r="I709" s="4">
        <f>_xlfn.XLOOKUP(#REF!,[1]!Backup_F8_Previous_Wave[ODINO],[1]!Backup_F8_Previous_Wave[Production Date],"")</f>
      </c>
      <c r="J709" s="10">
        <f>_xlfn.XLOOKUP(#REF!,[1]!Backup_F8_Previous_Wave[ODINO],[1]!Backup_F8_Previous_Wave[Wave Date],"")</f>
      </c>
      <c r="K709" s="6">
        <f>_xlfn.XLOOKUP(#REF!,[1]!Backup_F8_Previous_Wave[ODINO],[1]!Backup_F8_Previous_Wave[Full VIN],"")</f>
      </c>
      <c r="L709" s="3" t="s">
        <v>2396</v>
      </c>
      <c r="M709" s="3" t="s">
        <v>4</v>
      </c>
      <c r="N709" s="3" t="s">
        <v>2397</v>
      </c>
      <c r="O709" s="3" t="s">
        <v>62</v>
      </c>
      <c r="P709" s="6">
        <f>_xlfn.XLOOKUP(#REF!,[1]!Table2[BINNING],[1]!Table2[VFG],"")</f>
      </c>
      <c r="Q709" s="6">
        <f>IF(ISNUMBER(FIND("|",#REF!,1)),LEFT(#REF!,FIND("|",#REF!,1)-2),#REF!)</f>
      </c>
      <c r="R709" s="6">
        <f>IF(ISNUMBER(FIND("|",#REF!,1)),RIGHT(#REF!,LEN(#REF!)-FIND("|",#REF!,1)-1),"")</f>
      </c>
      <c r="S709" s="3" t="s">
        <v>7</v>
      </c>
      <c r="T709" s="3" t="s">
        <v>7</v>
      </c>
      <c r="U709" s="2">
        <v>0</v>
      </c>
      <c r="V709" s="2">
        <v>0</v>
      </c>
      <c r="W709" s="2">
        <v>65000</v>
      </c>
      <c r="X709" s="3" t="s">
        <v>18</v>
      </c>
      <c r="Y709" s="2">
        <v>1</v>
      </c>
      <c r="Z709" s="3"/>
      <c r="AA709" s="3"/>
      <c r="AB709" s="7" t="s">
        <v>2398</v>
      </c>
      <c r="AC709" s="3" t="s">
        <v>65</v>
      </c>
      <c r="AD709" s="3" t="s">
        <v>66</v>
      </c>
      <c r="AE709" s="3" t="s">
        <v>67</v>
      </c>
      <c r="AF709" s="3" t="s">
        <v>68</v>
      </c>
      <c r="AG709" s="4"/>
      <c r="AH709" s="3"/>
      <c r="AI709" s="4"/>
      <c r="AJ7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09" s="8">
        <f>IF(#REF!=MAX(#REF!),"New","Old")</f>
      </c>
      <c r="AL709" s="3"/>
      <c r="AM709" s="9">
        <f>IF(OR(#REF!="",#REF!=0),"",IF(#REF!&lt;12000,"&lt;12k",IF(AND(#REF!&gt;=12000,#REF!&lt;24000),"12k to 24k",IF(AND(#REF!&gt;=24000,#REF!&lt;=36000),"24k to 36k",IF(#REF!&gt;36000,"&gt;36k","")))))</f>
      </c>
    </row>
    <row x14ac:dyDescent="0.25" r="710" customHeight="1" ht="18.75">
      <c r="A710" s="1">
        <v>1699256</v>
      </c>
      <c r="B710" s="2">
        <v>11364174</v>
      </c>
      <c r="C710" s="3" t="s">
        <v>0</v>
      </c>
      <c r="D710" s="3" t="s">
        <v>181</v>
      </c>
      <c r="E710" s="2">
        <v>2013</v>
      </c>
      <c r="F710" s="4">
        <v>44075</v>
      </c>
      <c r="G710" s="3" t="s">
        <v>39</v>
      </c>
      <c r="H710" s="4">
        <v>44117</v>
      </c>
      <c r="I710" s="4">
        <f>_xlfn.XLOOKUP(#REF!,[1]!Backup_F8_Previous_Wave[ODINO],[1]!Backup_F8_Previous_Wave[Production Date],"")</f>
      </c>
      <c r="J710" s="10">
        <f>_xlfn.XLOOKUP(#REF!,[1]!Backup_F8_Previous_Wave[ODINO],[1]!Backup_F8_Previous_Wave[Wave Date],"")</f>
      </c>
      <c r="K710" s="6">
        <f>_xlfn.XLOOKUP(#REF!,[1]!Backup_F8_Previous_Wave[ODINO],[1]!Backup_F8_Previous_Wave[Full VIN],"")</f>
      </c>
      <c r="L710" s="3" t="s">
        <v>999</v>
      </c>
      <c r="M710" s="3" t="s">
        <v>4</v>
      </c>
      <c r="N710" s="3" t="s">
        <v>2399</v>
      </c>
      <c r="O710" s="3" t="s">
        <v>31</v>
      </c>
      <c r="P710" s="6">
        <f>_xlfn.XLOOKUP(#REF!,[1]!Table2[BINNING],[1]!Table2[VFG],"")</f>
      </c>
      <c r="Q710" s="6">
        <f>IF(ISNUMBER(FIND("|",#REF!,1)),LEFT(#REF!,FIND("|",#REF!,1)-2),#REF!)</f>
      </c>
      <c r="R710" s="6">
        <f>IF(ISNUMBER(FIND("|",#REF!,1)),RIGHT(#REF!,LEN(#REF!)-FIND("|",#REF!,1)-1),"")</f>
      </c>
      <c r="S710" s="3" t="s">
        <v>7</v>
      </c>
      <c r="T710" s="3" t="s">
        <v>7</v>
      </c>
      <c r="U710" s="2">
        <v>0</v>
      </c>
      <c r="V710" s="2">
        <v>0</v>
      </c>
      <c r="W710" s="2">
        <v>52000</v>
      </c>
      <c r="X710" s="3" t="s">
        <v>32</v>
      </c>
      <c r="Y710" s="2">
        <v>25</v>
      </c>
      <c r="Z710" s="3"/>
      <c r="AA710" s="3"/>
      <c r="AB710" s="7" t="s">
        <v>2400</v>
      </c>
      <c r="AC710" s="3" t="s">
        <v>297</v>
      </c>
      <c r="AD710" s="3" t="s">
        <v>298</v>
      </c>
      <c r="AE710" s="3" t="s">
        <v>299</v>
      </c>
      <c r="AF710" s="3" t="s">
        <v>198</v>
      </c>
      <c r="AG710" s="4"/>
      <c r="AH710" s="3"/>
      <c r="AI710" s="4"/>
      <c r="AJ7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0" s="8">
        <f>IF(#REF!=MAX(#REF!),"New","Old")</f>
      </c>
      <c r="AL710" s="3"/>
      <c r="AM710" s="9">
        <f>IF(OR(#REF!="",#REF!=0),"",IF(#REF!&lt;12000,"&lt;12k",IF(AND(#REF!&gt;=12000,#REF!&lt;24000),"12k to 24k",IF(AND(#REF!&gt;=24000,#REF!&lt;=36000),"24k to 36k",IF(#REF!&gt;36000,"&gt;36k","")))))</f>
      </c>
    </row>
    <row x14ac:dyDescent="0.25" r="711" customHeight="1" ht="18.75">
      <c r="A711" s="1">
        <v>1699419</v>
      </c>
      <c r="B711" s="2">
        <v>11364301</v>
      </c>
      <c r="C711" s="3" t="s">
        <v>0</v>
      </c>
      <c r="D711" s="3" t="s">
        <v>86</v>
      </c>
      <c r="E711" s="2">
        <v>2020</v>
      </c>
      <c r="F711" s="4">
        <v>44117</v>
      </c>
      <c r="G711" s="3" t="s">
        <v>14</v>
      </c>
      <c r="H711" s="4">
        <v>44118</v>
      </c>
      <c r="I711" s="4">
        <f>_xlfn.XLOOKUP(#REF!,[1]!Backup_F8_Previous_Wave[ODINO],[1]!Backup_F8_Previous_Wave[Production Date],"")</f>
      </c>
      <c r="J711" s="10">
        <f>_xlfn.XLOOKUP(#REF!,[1]!Backup_F8_Previous_Wave[ODINO],[1]!Backup_F8_Previous_Wave[Wave Date],"")</f>
      </c>
      <c r="K711" s="6">
        <f>_xlfn.XLOOKUP(#REF!,[1]!Backup_F8_Previous_Wave[ODINO],[1]!Backup_F8_Previous_Wave[Full VIN],"")</f>
      </c>
      <c r="L711" s="3" t="s">
        <v>2401</v>
      </c>
      <c r="M711" s="3" t="s">
        <v>4</v>
      </c>
      <c r="N711" s="3" t="s">
        <v>2402</v>
      </c>
      <c r="O711" s="3" t="s">
        <v>309</v>
      </c>
      <c r="P711" s="6">
        <f>_xlfn.XLOOKUP(#REF!,[1]!Table2[BINNING],[1]!Table2[VFG],"")</f>
      </c>
      <c r="Q711" s="6">
        <f>IF(ISNUMBER(FIND("|",#REF!,1)),LEFT(#REF!,FIND("|",#REF!,1)-2),#REF!)</f>
      </c>
      <c r="R711" s="6">
        <f>IF(ISNUMBER(FIND("|",#REF!,1)),RIGHT(#REF!,LEN(#REF!)-FIND("|",#REF!,1)-1),"")</f>
      </c>
      <c r="S711" s="3" t="s">
        <v>7</v>
      </c>
      <c r="T711" s="3" t="s">
        <v>7</v>
      </c>
      <c r="U711" s="2">
        <v>0</v>
      </c>
      <c r="V711" s="2">
        <v>0</v>
      </c>
      <c r="W711" s="2">
        <v>2200</v>
      </c>
      <c r="X711" s="3" t="s">
        <v>202</v>
      </c>
      <c r="Y711" s="2">
        <v>0</v>
      </c>
      <c r="Z711" s="3"/>
      <c r="AA711" s="3"/>
      <c r="AB711" s="7" t="s">
        <v>2403</v>
      </c>
      <c r="AC711" s="3" t="s">
        <v>685</v>
      </c>
      <c r="AD711" s="3" t="s">
        <v>1962</v>
      </c>
      <c r="AE711" s="3" t="s">
        <v>2404</v>
      </c>
      <c r="AF711" s="3" t="s">
        <v>95</v>
      </c>
      <c r="AG711" s="4"/>
      <c r="AH711" s="3"/>
      <c r="AI711" s="4"/>
      <c r="AJ7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1" s="8">
        <f>IF(#REF!=MAX(#REF!),"New","Old")</f>
      </c>
      <c r="AL711" s="3"/>
      <c r="AM711" s="9">
        <f>IF(OR(#REF!="",#REF!=0),"",IF(#REF!&lt;12000,"&lt;12k",IF(AND(#REF!&gt;=12000,#REF!&lt;24000),"12k to 24k",IF(AND(#REF!&gt;=24000,#REF!&lt;=36000),"24k to 36k",IF(#REF!&gt;36000,"&gt;36k","")))))</f>
      </c>
    </row>
    <row x14ac:dyDescent="0.25" r="712" customHeight="1" ht="18.75">
      <c r="A712" s="1">
        <v>1699428</v>
      </c>
      <c r="B712" s="2">
        <v>11364291</v>
      </c>
      <c r="C712" s="3" t="s">
        <v>0</v>
      </c>
      <c r="D712" s="3" t="s">
        <v>96</v>
      </c>
      <c r="E712" s="2">
        <v>2014</v>
      </c>
      <c r="F712" s="4">
        <v>43789</v>
      </c>
      <c r="G712" s="3" t="s">
        <v>14</v>
      </c>
      <c r="H712" s="4">
        <v>44118</v>
      </c>
      <c r="I712" s="4"/>
      <c r="J712" s="10">
        <f>_xlfn.XLOOKUP(#REF!,[1]!Backup_F8_Previous_Wave[ODINO],[1]!Backup_F8_Previous_Wave[Wave Date],"")</f>
      </c>
      <c r="K712" s="3"/>
      <c r="L712" s="3" t="s">
        <v>2405</v>
      </c>
      <c r="M712" s="3" t="s">
        <v>4</v>
      </c>
      <c r="N712" s="3" t="s">
        <v>2406</v>
      </c>
      <c r="O712" s="3" t="s">
        <v>328</v>
      </c>
      <c r="P712" s="6">
        <f>_xlfn.XLOOKUP(#REF!,[1]!Table2[BINNING],[1]!Table2[VFG],"")</f>
      </c>
      <c r="Q712" s="6">
        <f>IF(ISNUMBER(FIND("|",#REF!,1)),LEFT(#REF!,FIND("|",#REF!,1)-2),#REF!)</f>
      </c>
      <c r="R712" s="6">
        <f>IF(ISNUMBER(FIND("|",#REF!,1)),RIGHT(#REF!,LEN(#REF!)-FIND("|",#REF!,1)-1),"")</f>
      </c>
      <c r="S712" s="3" t="s">
        <v>7</v>
      </c>
      <c r="T712" s="3" t="s">
        <v>7</v>
      </c>
      <c r="U712" s="2">
        <v>0</v>
      </c>
      <c r="V712" s="2">
        <v>0</v>
      </c>
      <c r="W712" s="2"/>
      <c r="X712" s="3" t="s">
        <v>125</v>
      </c>
      <c r="Y712" s="2">
        <v>35</v>
      </c>
      <c r="Z712" s="3"/>
      <c r="AA712" s="3"/>
      <c r="AB712" s="7" t="s">
        <v>2407</v>
      </c>
      <c r="AC712" s="3" t="s">
        <v>44</v>
      </c>
      <c r="AD712" s="3" t="s">
        <v>44</v>
      </c>
      <c r="AE712" s="3" t="s">
        <v>44</v>
      </c>
      <c r="AF712" s="3" t="s">
        <v>102</v>
      </c>
      <c r="AG712" s="4"/>
      <c r="AH712" s="3"/>
      <c r="AI712" s="4"/>
      <c r="AJ7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2" s="8">
        <f>IF(#REF!=MAX(#REF!),"New","Old")</f>
      </c>
      <c r="AL712" s="3"/>
      <c r="AM712" s="9">
        <f>IF(OR(#REF!="",#REF!=0),"",IF(#REF!&lt;12000,"&lt;12k",IF(AND(#REF!&gt;=12000,#REF!&lt;24000),"12k to 24k",IF(AND(#REF!&gt;=24000,#REF!&lt;=36000),"24k to 36k",IF(#REF!&gt;36000,"&gt;36k","")))))</f>
      </c>
    </row>
    <row x14ac:dyDescent="0.25" r="713" customHeight="1" ht="18.75">
      <c r="A713" s="1">
        <v>1699588</v>
      </c>
      <c r="B713" s="2">
        <v>11364423</v>
      </c>
      <c r="C713" s="3" t="s">
        <v>0</v>
      </c>
      <c r="D713" s="3" t="s">
        <v>1</v>
      </c>
      <c r="E713" s="2">
        <v>2020</v>
      </c>
      <c r="F713" s="4">
        <v>44115</v>
      </c>
      <c r="G713" s="3" t="s">
        <v>14</v>
      </c>
      <c r="H713" s="4">
        <v>44118</v>
      </c>
      <c r="I713" s="4"/>
      <c r="J713" s="10">
        <f>_xlfn.XLOOKUP(#REF!,[1]!Backup_F8_Previous_Wave[ODINO],[1]!Backup_F8_Previous_Wave[Wave Date],"")</f>
      </c>
      <c r="K713" s="3"/>
      <c r="L713" s="3" t="s">
        <v>2408</v>
      </c>
      <c r="M713" s="3" t="s">
        <v>4</v>
      </c>
      <c r="N713" s="3" t="s">
        <v>2409</v>
      </c>
      <c r="O713" s="3" t="s">
        <v>6</v>
      </c>
      <c r="P713" s="6">
        <f>_xlfn.XLOOKUP(#REF!,[1]!Table2[BINNING],[1]!Table2[VFG],"")</f>
      </c>
      <c r="Q713" s="6">
        <f>IF(ISNUMBER(FIND("|",#REF!,1)),LEFT(#REF!,FIND("|",#REF!,1)-2),#REF!)</f>
      </c>
      <c r="R713" s="6">
        <f>IF(ISNUMBER(FIND("|",#REF!,1)),RIGHT(#REF!,LEN(#REF!)-FIND("|",#REF!,1)-1),"")</f>
      </c>
      <c r="S713" s="3" t="s">
        <v>7</v>
      </c>
      <c r="T713" s="3" t="s">
        <v>7</v>
      </c>
      <c r="U713" s="2">
        <v>0</v>
      </c>
      <c r="V713" s="2">
        <v>0</v>
      </c>
      <c r="W713" s="2">
        <v>2100</v>
      </c>
      <c r="X713" s="3" t="s">
        <v>202</v>
      </c>
      <c r="Y713" s="2">
        <v>40</v>
      </c>
      <c r="Z713" s="3"/>
      <c r="AA713" s="3"/>
      <c r="AB713" s="7" t="s">
        <v>2410</v>
      </c>
      <c r="AC713" s="3" t="s">
        <v>44</v>
      </c>
      <c r="AD713" s="3" t="s">
        <v>44</v>
      </c>
      <c r="AE713" s="3" t="s">
        <v>44</v>
      </c>
      <c r="AF713" s="3" t="s">
        <v>27</v>
      </c>
      <c r="AG713" s="4"/>
      <c r="AH713" s="3"/>
      <c r="AI713" s="4"/>
      <c r="AJ7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3" s="8">
        <f>IF(#REF!=MAX(#REF!),"New","Old")</f>
      </c>
      <c r="AL713" s="3"/>
      <c r="AM713" s="9">
        <f>IF(OR(#REF!="",#REF!=0),"",IF(#REF!&lt;12000,"&lt;12k",IF(AND(#REF!&gt;=12000,#REF!&lt;24000),"12k to 24k",IF(AND(#REF!&gt;=24000,#REF!&lt;=36000),"24k to 36k",IF(#REF!&gt;36000,"&gt;36k","")))))</f>
      </c>
    </row>
    <row x14ac:dyDescent="0.25" r="714" customHeight="1" ht="18.75">
      <c r="A714" s="1">
        <v>1699864</v>
      </c>
      <c r="B714" s="2">
        <v>11364622</v>
      </c>
      <c r="C714" s="3" t="s">
        <v>0</v>
      </c>
      <c r="D714" s="3" t="s">
        <v>96</v>
      </c>
      <c r="E714" s="2">
        <v>2016</v>
      </c>
      <c r="F714" s="4">
        <v>44120</v>
      </c>
      <c r="G714" s="3" t="s">
        <v>14</v>
      </c>
      <c r="H714" s="4">
        <v>44120</v>
      </c>
      <c r="I714" s="4">
        <f>_xlfn.XLOOKUP(#REF!,[1]!Backup_F8_Previous_Wave[ODINO],[1]!Backup_F8_Previous_Wave[Production Date],"")</f>
      </c>
      <c r="J714" s="10">
        <f>_xlfn.XLOOKUP(#REF!,[1]!Backup_F8_Previous_Wave[ODINO],[1]!Backup_F8_Previous_Wave[Wave Date],"")</f>
      </c>
      <c r="K714" s="6">
        <f>_xlfn.XLOOKUP(#REF!,[1]!Backup_F8_Previous_Wave[ODINO],[1]!Backup_F8_Previous_Wave[Full VIN],"")</f>
      </c>
      <c r="L714" s="3" t="s">
        <v>2411</v>
      </c>
      <c r="M714" s="3" t="s">
        <v>4</v>
      </c>
      <c r="N714" s="3" t="s">
        <v>2412</v>
      </c>
      <c r="O714" s="3" t="s">
        <v>600</v>
      </c>
      <c r="P714" s="6">
        <f>_xlfn.XLOOKUP(#REF!,[1]!Table2[BINNING],[1]!Table2[VFG],"")</f>
      </c>
      <c r="Q714" s="6">
        <f>IF(ISNUMBER(FIND("|",#REF!,1)),LEFT(#REF!,FIND("|",#REF!,1)-2),#REF!)</f>
      </c>
      <c r="R714" s="6">
        <f>IF(ISNUMBER(FIND("|",#REF!,1)),RIGHT(#REF!,LEN(#REF!)-FIND("|",#REF!,1)-1),"")</f>
      </c>
      <c r="S714" s="3" t="s">
        <v>7</v>
      </c>
      <c r="T714" s="3" t="s">
        <v>7</v>
      </c>
      <c r="U714" s="2">
        <v>0</v>
      </c>
      <c r="V714" s="2">
        <v>0</v>
      </c>
      <c r="W714" s="2">
        <v>55555</v>
      </c>
      <c r="X714" s="3" t="s">
        <v>24</v>
      </c>
      <c r="Y714" s="2">
        <v>0</v>
      </c>
      <c r="Z714" s="3"/>
      <c r="AA714" s="3"/>
      <c r="AB714" s="7" t="s">
        <v>2413</v>
      </c>
      <c r="AC714" s="3" t="s">
        <v>542</v>
      </c>
      <c r="AD714" s="3" t="s">
        <v>543</v>
      </c>
      <c r="AE714" s="3" t="s">
        <v>544</v>
      </c>
      <c r="AF714" s="3" t="s">
        <v>102</v>
      </c>
      <c r="AG714" s="4"/>
      <c r="AH714" s="3"/>
      <c r="AI714" s="4"/>
      <c r="AJ7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4" s="8">
        <f>IF(#REF!=MAX(#REF!),"New","Old")</f>
      </c>
      <c r="AL714" s="3"/>
      <c r="AM714" s="9">
        <f>IF(OR(#REF!="",#REF!=0),"",IF(#REF!&lt;12000,"&lt;12k",IF(AND(#REF!&gt;=12000,#REF!&lt;24000),"12k to 24k",IF(AND(#REF!&gt;=24000,#REF!&lt;=36000),"24k to 36k",IF(#REF!&gt;36000,"&gt;36k","")))))</f>
      </c>
    </row>
    <row x14ac:dyDescent="0.25" r="715" customHeight="1" ht="18.75">
      <c r="A715" s="1">
        <v>1699923</v>
      </c>
      <c r="B715" s="2">
        <v>11364658</v>
      </c>
      <c r="C715" s="3" t="s">
        <v>0</v>
      </c>
      <c r="D715" s="3" t="s">
        <v>181</v>
      </c>
      <c r="E715" s="2">
        <v>2020</v>
      </c>
      <c r="F715" s="4">
        <v>43891</v>
      </c>
      <c r="G715" s="3" t="s">
        <v>2</v>
      </c>
      <c r="H715" s="4">
        <v>44120</v>
      </c>
      <c r="I715" s="4">
        <f>_xlfn.XLOOKUP(#REF!,[1]!Backup_F8_Previous_Wave[ODINO],[1]!Backup_F8_Previous_Wave[Production Date],"")</f>
      </c>
      <c r="J715" s="10">
        <f>_xlfn.XLOOKUP(#REF!,[1]!Backup_F8_Previous_Wave[ODINO],[1]!Backup_F8_Previous_Wave[Wave Date],"")</f>
      </c>
      <c r="K715" s="6">
        <f>_xlfn.XLOOKUP(#REF!,[1]!Backup_F8_Previous_Wave[ODINO],[1]!Backup_F8_Previous_Wave[Full VIN],"")</f>
      </c>
      <c r="L715" s="3" t="s">
        <v>2414</v>
      </c>
      <c r="M715" s="3" t="s">
        <v>4</v>
      </c>
      <c r="N715" s="3" t="s">
        <v>2415</v>
      </c>
      <c r="O715" s="3" t="s">
        <v>2137</v>
      </c>
      <c r="P715" s="6">
        <f>_xlfn.XLOOKUP(#REF!,[1]!Table2[BINNING],[1]!Table2[VFG],"")</f>
      </c>
      <c r="Q715" s="6">
        <f>IF(ISNUMBER(FIND("|",#REF!,1)),LEFT(#REF!,FIND("|",#REF!,1)-2),#REF!)</f>
      </c>
      <c r="R715" s="6">
        <f>IF(ISNUMBER(FIND("|",#REF!,1)),RIGHT(#REF!,LEN(#REF!)-FIND("|",#REF!,1)-1),"")</f>
      </c>
      <c r="S715" s="3" t="s">
        <v>7</v>
      </c>
      <c r="T715" s="3" t="s">
        <v>7</v>
      </c>
      <c r="U715" s="2">
        <v>0</v>
      </c>
      <c r="V715" s="2">
        <v>0</v>
      </c>
      <c r="W715" s="2">
        <v>12000</v>
      </c>
      <c r="X715" s="3" t="s">
        <v>72</v>
      </c>
      <c r="Y715" s="2"/>
      <c r="Z715" s="3"/>
      <c r="AA715" s="3"/>
      <c r="AB715" s="7" t="s">
        <v>2416</v>
      </c>
      <c r="AC715" s="3" t="s">
        <v>1252</v>
      </c>
      <c r="AD715" s="3" t="s">
        <v>298</v>
      </c>
      <c r="AE715" s="3" t="s">
        <v>2417</v>
      </c>
      <c r="AF715" s="3" t="s">
        <v>198</v>
      </c>
      <c r="AG715" s="4"/>
      <c r="AH715" s="3"/>
      <c r="AI715" s="4"/>
      <c r="AJ7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5" s="8">
        <f>IF(#REF!=MAX(#REF!),"New","Old")</f>
      </c>
      <c r="AL715" s="3"/>
      <c r="AM715" s="9">
        <f>IF(OR(#REF!="",#REF!=0),"",IF(#REF!&lt;12000,"&lt;12k",IF(AND(#REF!&gt;=12000,#REF!&lt;24000),"12k to 24k",IF(AND(#REF!&gt;=24000,#REF!&lt;=36000),"24k to 36k",IF(#REF!&gt;36000,"&gt;36k","")))))</f>
      </c>
    </row>
    <row x14ac:dyDescent="0.25" r="716" customHeight="1" ht="18.75">
      <c r="A716" s="1">
        <v>1700088</v>
      </c>
      <c r="B716" s="2">
        <v>11364771</v>
      </c>
      <c r="C716" s="3" t="s">
        <v>0</v>
      </c>
      <c r="D716" s="3" t="s">
        <v>1</v>
      </c>
      <c r="E716" s="2">
        <v>2011</v>
      </c>
      <c r="F716" s="4">
        <v>44120</v>
      </c>
      <c r="G716" s="3" t="s">
        <v>14</v>
      </c>
      <c r="H716" s="4">
        <v>44121</v>
      </c>
      <c r="I716" s="4"/>
      <c r="J716" s="10">
        <f>_xlfn.XLOOKUP(#REF!,[1]!Backup_F8_Previous_Wave[ODINO],[1]!Backup_F8_Previous_Wave[Wave Date],"")</f>
      </c>
      <c r="K716" s="3"/>
      <c r="L716" s="3" t="s">
        <v>2418</v>
      </c>
      <c r="M716" s="3" t="s">
        <v>4</v>
      </c>
      <c r="N716" s="3" t="s">
        <v>2419</v>
      </c>
      <c r="O716" s="3" t="s">
        <v>151</v>
      </c>
      <c r="P716" s="6">
        <f>_xlfn.XLOOKUP(#REF!,[1]!Table2[BINNING],[1]!Table2[VFG],"")</f>
      </c>
      <c r="Q716" s="6">
        <f>IF(ISNUMBER(FIND("|",#REF!,1)),LEFT(#REF!,FIND("|",#REF!,1)-2),#REF!)</f>
      </c>
      <c r="R716" s="6">
        <f>IF(ISNUMBER(FIND("|",#REF!,1)),RIGHT(#REF!,LEN(#REF!)-FIND("|",#REF!,1)-1),"")</f>
      </c>
      <c r="S716" s="3" t="s">
        <v>7</v>
      </c>
      <c r="T716" s="3" t="s">
        <v>7</v>
      </c>
      <c r="U716" s="2">
        <v>0</v>
      </c>
      <c r="V716" s="2">
        <v>0</v>
      </c>
      <c r="W716" s="2">
        <v>180000</v>
      </c>
      <c r="X716" s="3" t="s">
        <v>1436</v>
      </c>
      <c r="Y716" s="2">
        <v>55</v>
      </c>
      <c r="Z716" s="3"/>
      <c r="AA716" s="3"/>
      <c r="AB716" s="7" t="s">
        <v>2420</v>
      </c>
      <c r="AC716" s="3" t="s">
        <v>44</v>
      </c>
      <c r="AD716" s="3" t="s">
        <v>44</v>
      </c>
      <c r="AE716" s="3" t="s">
        <v>44</v>
      </c>
      <c r="AF716" s="3" t="s">
        <v>44</v>
      </c>
      <c r="AG716" s="4"/>
      <c r="AH716" s="3"/>
      <c r="AI716" s="4"/>
      <c r="AJ7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6" s="8">
        <f>IF(#REF!=MAX(#REF!),"New","Old")</f>
      </c>
      <c r="AL716" s="3"/>
      <c r="AM716" s="9">
        <f>IF(OR(#REF!="",#REF!=0),"",IF(#REF!&lt;12000,"&lt;12k",IF(AND(#REF!&gt;=12000,#REF!&lt;24000),"12k to 24k",IF(AND(#REF!&gt;=24000,#REF!&lt;=36000),"24k to 36k",IF(#REF!&gt;36000,"&gt;36k","")))))</f>
      </c>
    </row>
    <row x14ac:dyDescent="0.25" r="717" customHeight="1" ht="18.75">
      <c r="A717" s="1">
        <v>1700489</v>
      </c>
      <c r="B717" s="2">
        <v>11365136</v>
      </c>
      <c r="C717" s="3" t="s">
        <v>0</v>
      </c>
      <c r="D717" s="3" t="s">
        <v>1</v>
      </c>
      <c r="E717" s="2">
        <v>2016</v>
      </c>
      <c r="F717" s="4">
        <v>44123</v>
      </c>
      <c r="G717" s="3" t="s">
        <v>14</v>
      </c>
      <c r="H717" s="4">
        <v>44123</v>
      </c>
      <c r="I717" s="4">
        <f>_xlfn.XLOOKUP(#REF!,[1]!Backup_F8_Previous_Wave[ODINO],[1]!Backup_F8_Previous_Wave[Production Date],"")</f>
      </c>
      <c r="J717" s="10">
        <f>_xlfn.XLOOKUP(#REF!,[1]!Backup_F8_Previous_Wave[ODINO],[1]!Backup_F8_Previous_Wave[Wave Date],"")</f>
      </c>
      <c r="K717" s="6">
        <f>_xlfn.XLOOKUP(#REF!,[1]!Backup_F8_Previous_Wave[ODINO],[1]!Backup_F8_Previous_Wave[Full VIN],"")</f>
      </c>
      <c r="L717" s="3" t="s">
        <v>2421</v>
      </c>
      <c r="M717" s="3" t="s">
        <v>4</v>
      </c>
      <c r="N717" s="3" t="s">
        <v>2422</v>
      </c>
      <c r="O717" s="3" t="s">
        <v>49</v>
      </c>
      <c r="P717" s="6">
        <f>_xlfn.XLOOKUP(#REF!,[1]!Table2[BINNING],[1]!Table2[VFG],"")</f>
      </c>
      <c r="Q717" s="6">
        <f>IF(ISNUMBER(FIND("|",#REF!,1)),LEFT(#REF!,FIND("|",#REF!,1)-2),#REF!)</f>
      </c>
      <c r="R717" s="6">
        <f>IF(ISNUMBER(FIND("|",#REF!,1)),RIGHT(#REF!,LEN(#REF!)-FIND("|",#REF!,1)-1),"")</f>
      </c>
      <c r="S717" s="3" t="s">
        <v>7</v>
      </c>
      <c r="T717" s="3" t="s">
        <v>7</v>
      </c>
      <c r="U717" s="2">
        <v>0</v>
      </c>
      <c r="V717" s="2">
        <v>0</v>
      </c>
      <c r="W717" s="2">
        <v>50000</v>
      </c>
      <c r="X717" s="3" t="s">
        <v>404</v>
      </c>
      <c r="Y717" s="2">
        <v>0</v>
      </c>
      <c r="Z717" s="3"/>
      <c r="AA717" s="3"/>
      <c r="AB717" s="7" t="s">
        <v>2423</v>
      </c>
      <c r="AC717" s="3" t="s">
        <v>20</v>
      </c>
      <c r="AD717" s="3" t="s">
        <v>11</v>
      </c>
      <c r="AE717" s="3" t="s">
        <v>135</v>
      </c>
      <c r="AF717" s="3" t="s">
        <v>27</v>
      </c>
      <c r="AG717" s="4"/>
      <c r="AH717" s="3"/>
      <c r="AI717" s="4"/>
      <c r="AJ7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7" s="8">
        <f>IF(#REF!=MAX(#REF!),"New","Old")</f>
      </c>
      <c r="AL717" s="3"/>
      <c r="AM717" s="9">
        <f>IF(OR(#REF!="",#REF!=0),"",IF(#REF!&lt;12000,"&lt;12k",IF(AND(#REF!&gt;=12000,#REF!&lt;24000),"12k to 24k",IF(AND(#REF!&gt;=24000,#REF!&lt;=36000),"24k to 36k",IF(#REF!&gt;36000,"&gt;36k","")))))</f>
      </c>
    </row>
    <row x14ac:dyDescent="0.25" r="718" customHeight="1" ht="18.75">
      <c r="A718" s="1">
        <v>1700615</v>
      </c>
      <c r="B718" s="2">
        <v>11365226</v>
      </c>
      <c r="C718" s="3" t="s">
        <v>0</v>
      </c>
      <c r="D718" s="3" t="s">
        <v>181</v>
      </c>
      <c r="E718" s="2">
        <v>2017</v>
      </c>
      <c r="F718" s="4">
        <v>44065</v>
      </c>
      <c r="G718" s="3" t="s">
        <v>39</v>
      </c>
      <c r="H718" s="4">
        <v>44123</v>
      </c>
      <c r="I718" s="4">
        <f>_xlfn.XLOOKUP(#REF!,[1]!Backup_F8_Previous_Wave[ODINO],[1]!Backup_F8_Previous_Wave[Production Date],"")</f>
      </c>
      <c r="J718" s="10">
        <f>_xlfn.XLOOKUP(#REF!,[1]!Backup_F8_Previous_Wave[ODINO],[1]!Backup_F8_Previous_Wave[Wave Date],"")</f>
      </c>
      <c r="K718" s="6">
        <f>_xlfn.XLOOKUP(#REF!,[1]!Backup_F8_Previous_Wave[ODINO],[1]!Backup_F8_Previous_Wave[Full VIN],"")</f>
      </c>
      <c r="L718" s="3" t="s">
        <v>2424</v>
      </c>
      <c r="M718" s="3" t="s">
        <v>4</v>
      </c>
      <c r="N718" s="3" t="s">
        <v>2425</v>
      </c>
      <c r="O718" s="3" t="s">
        <v>864</v>
      </c>
      <c r="P718" s="6">
        <f>_xlfn.XLOOKUP(#REF!,[1]!Table2[BINNING],[1]!Table2[VFG],"")</f>
      </c>
      <c r="Q718" s="6">
        <f>IF(ISNUMBER(FIND("|",#REF!,1)),LEFT(#REF!,FIND("|",#REF!,1)-2),#REF!)</f>
      </c>
      <c r="R718" s="6">
        <f>IF(ISNUMBER(FIND("|",#REF!,1)),RIGHT(#REF!,LEN(#REF!)-FIND("|",#REF!,1)-1),"")</f>
      </c>
      <c r="S718" s="3" t="s">
        <v>7</v>
      </c>
      <c r="T718" s="3" t="s">
        <v>7</v>
      </c>
      <c r="U718" s="2">
        <v>0</v>
      </c>
      <c r="V718" s="2">
        <v>0</v>
      </c>
      <c r="W718" s="2">
        <v>60000</v>
      </c>
      <c r="X718" s="3" t="s">
        <v>433</v>
      </c>
      <c r="Y718" s="2">
        <v>70</v>
      </c>
      <c r="Z718" s="3"/>
      <c r="AA718" s="3"/>
      <c r="AB718" s="7" t="s">
        <v>2426</v>
      </c>
      <c r="AC718" s="3" t="s">
        <v>297</v>
      </c>
      <c r="AD718" s="3" t="s">
        <v>298</v>
      </c>
      <c r="AE718" s="3" t="s">
        <v>299</v>
      </c>
      <c r="AF718" s="3" t="s">
        <v>198</v>
      </c>
      <c r="AG718" s="4"/>
      <c r="AH718" s="3"/>
      <c r="AI718" s="4"/>
      <c r="AJ7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8" s="8">
        <f>IF(#REF!=MAX(#REF!),"New","Old")</f>
      </c>
      <c r="AL718" s="3"/>
      <c r="AM718" s="9">
        <f>IF(OR(#REF!="",#REF!=0),"",IF(#REF!&lt;12000,"&lt;12k",IF(AND(#REF!&gt;=12000,#REF!&lt;24000),"12k to 24k",IF(AND(#REF!&gt;=24000,#REF!&lt;=36000),"24k to 36k",IF(#REF!&gt;36000,"&gt;36k","")))))</f>
      </c>
    </row>
    <row x14ac:dyDescent="0.25" r="719" customHeight="1" ht="18.75">
      <c r="A719" s="1">
        <v>1700643</v>
      </c>
      <c r="B719" s="2">
        <v>11365251</v>
      </c>
      <c r="C719" s="3" t="s">
        <v>0</v>
      </c>
      <c r="D719" s="3" t="s">
        <v>181</v>
      </c>
      <c r="E719" s="2">
        <v>2015</v>
      </c>
      <c r="F719" s="4">
        <v>44122</v>
      </c>
      <c r="G719" s="3" t="s">
        <v>14</v>
      </c>
      <c r="H719" s="4">
        <v>44123</v>
      </c>
      <c r="I719" s="4">
        <f>_xlfn.XLOOKUP(#REF!,[1]!Backup_F8_Previous_Wave[ODINO],[1]!Backup_F8_Previous_Wave[Production Date],"")</f>
      </c>
      <c r="J719" s="10">
        <f>_xlfn.XLOOKUP(#REF!,[1]!Backup_F8_Previous_Wave[ODINO],[1]!Backup_F8_Previous_Wave[Wave Date],"")</f>
      </c>
      <c r="K719" s="6">
        <f>_xlfn.XLOOKUP(#REF!,[1]!Backup_F8_Previous_Wave[ODINO],[1]!Backup_F8_Previous_Wave[Full VIN],"")</f>
      </c>
      <c r="L719" s="3" t="s">
        <v>2427</v>
      </c>
      <c r="M719" s="3" t="s">
        <v>4</v>
      </c>
      <c r="N719" s="3" t="s">
        <v>2428</v>
      </c>
      <c r="O719" s="3" t="s">
        <v>80</v>
      </c>
      <c r="P719" s="6">
        <f>_xlfn.XLOOKUP(#REF!,[1]!Table2[BINNING],[1]!Table2[VFG],"")</f>
      </c>
      <c r="Q719" s="6">
        <f>IF(ISNUMBER(FIND("|",#REF!,1)),LEFT(#REF!,FIND("|",#REF!,1)-2),#REF!)</f>
      </c>
      <c r="R719" s="6">
        <f>IF(ISNUMBER(FIND("|",#REF!,1)),RIGHT(#REF!,LEN(#REF!)-FIND("|",#REF!,1)-1),"")</f>
      </c>
      <c r="S719" s="3" t="s">
        <v>7</v>
      </c>
      <c r="T719" s="3" t="s">
        <v>7</v>
      </c>
      <c r="U719" s="2">
        <v>0</v>
      </c>
      <c r="V719" s="2">
        <v>0</v>
      </c>
      <c r="W719" s="2">
        <v>36000</v>
      </c>
      <c r="X719" s="3" t="s">
        <v>81</v>
      </c>
      <c r="Y719" s="2">
        <v>0</v>
      </c>
      <c r="Z719" s="3"/>
      <c r="AA719" s="3"/>
      <c r="AB719" s="7" t="s">
        <v>2429</v>
      </c>
      <c r="AC719" s="3" t="s">
        <v>297</v>
      </c>
      <c r="AD719" s="3" t="s">
        <v>298</v>
      </c>
      <c r="AE719" s="3" t="s">
        <v>299</v>
      </c>
      <c r="AF719" s="3" t="s">
        <v>198</v>
      </c>
      <c r="AG719" s="4"/>
      <c r="AH719" s="3"/>
      <c r="AI719" s="4"/>
      <c r="AJ7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19" s="8">
        <f>IF(#REF!=MAX(#REF!),"New","Old")</f>
      </c>
      <c r="AL719" s="3"/>
      <c r="AM719" s="9">
        <f>IF(OR(#REF!="",#REF!=0),"",IF(#REF!&lt;12000,"&lt;12k",IF(AND(#REF!&gt;=12000,#REF!&lt;24000),"12k to 24k",IF(AND(#REF!&gt;=24000,#REF!&lt;=36000),"24k to 36k",IF(#REF!&gt;36000,"&gt;36k","")))))</f>
      </c>
    </row>
    <row x14ac:dyDescent="0.25" r="720" customHeight="1" ht="18.75">
      <c r="A720" s="1">
        <v>1700747</v>
      </c>
      <c r="B720" s="2">
        <v>11365330</v>
      </c>
      <c r="C720" s="3" t="s">
        <v>0</v>
      </c>
      <c r="D720" s="3" t="s">
        <v>1</v>
      </c>
      <c r="E720" s="2">
        <v>2018</v>
      </c>
      <c r="F720" s="4">
        <v>44113</v>
      </c>
      <c r="G720" s="3" t="s">
        <v>14</v>
      </c>
      <c r="H720" s="4">
        <v>44124</v>
      </c>
      <c r="I720" s="4">
        <f>_xlfn.XLOOKUP(#REF!,[1]!Backup_F8_Previous_Wave[ODINO],[1]!Backup_F8_Previous_Wave[Production Date],"")</f>
      </c>
      <c r="J720" s="10">
        <f>_xlfn.XLOOKUP(#REF!,[1]!Backup_F8_Previous_Wave[ODINO],[1]!Backup_F8_Previous_Wave[Wave Date],"")</f>
      </c>
      <c r="K720" s="6">
        <f>_xlfn.XLOOKUP(#REF!,[1]!Backup_F8_Previous_Wave[ODINO],[1]!Backup_F8_Previous_Wave[Full VIN],"")</f>
      </c>
      <c r="L720" s="3" t="s">
        <v>2430</v>
      </c>
      <c r="M720" s="3" t="s">
        <v>4</v>
      </c>
      <c r="N720" s="3" t="s">
        <v>2431</v>
      </c>
      <c r="O720" s="3" t="s">
        <v>710</v>
      </c>
      <c r="P720" s="6">
        <f>_xlfn.XLOOKUP(#REF!,[1]!Table2[BINNING],[1]!Table2[VFG],"")</f>
      </c>
      <c r="Q720" s="6">
        <f>IF(ISNUMBER(FIND("|",#REF!,1)),LEFT(#REF!,FIND("|",#REF!,1)-2),#REF!)</f>
      </c>
      <c r="R720" s="6">
        <f>IF(ISNUMBER(FIND("|",#REF!,1)),RIGHT(#REF!,LEN(#REF!)-FIND("|",#REF!,1)-1),"")</f>
      </c>
      <c r="S720" s="3" t="s">
        <v>7</v>
      </c>
      <c r="T720" s="3" t="s">
        <v>7</v>
      </c>
      <c r="U720" s="2">
        <v>0</v>
      </c>
      <c r="V720" s="2">
        <v>0</v>
      </c>
      <c r="W720" s="2">
        <v>15000</v>
      </c>
      <c r="X720" s="3" t="s">
        <v>32</v>
      </c>
      <c r="Y720" s="2">
        <v>40</v>
      </c>
      <c r="Z720" s="3"/>
      <c r="AA720" s="3"/>
      <c r="AB720" s="7" t="s">
        <v>2432</v>
      </c>
      <c r="AC720" s="3" t="s">
        <v>20</v>
      </c>
      <c r="AD720" s="3" t="s">
        <v>11</v>
      </c>
      <c r="AE720" s="3" t="s">
        <v>135</v>
      </c>
      <c r="AF720" s="3" t="s">
        <v>27</v>
      </c>
      <c r="AG720" s="4"/>
      <c r="AH720" s="3"/>
      <c r="AI720" s="4"/>
      <c r="AJ7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0" s="8">
        <f>IF(#REF!=MAX(#REF!),"New","Old")</f>
      </c>
      <c r="AL720" s="3"/>
      <c r="AM720" s="9">
        <f>IF(OR(#REF!="",#REF!=0),"",IF(#REF!&lt;12000,"&lt;12k",IF(AND(#REF!&gt;=12000,#REF!&lt;24000),"12k to 24k",IF(AND(#REF!&gt;=24000,#REF!&lt;=36000),"24k to 36k",IF(#REF!&gt;36000,"&gt;36k","")))))</f>
      </c>
    </row>
    <row x14ac:dyDescent="0.25" r="721" customHeight="1" ht="18.75">
      <c r="A721" s="1">
        <v>1700833</v>
      </c>
      <c r="B721" s="2">
        <v>11365400</v>
      </c>
      <c r="C721" s="3" t="s">
        <v>0</v>
      </c>
      <c r="D721" s="3" t="s">
        <v>38</v>
      </c>
      <c r="E721" s="2">
        <v>2013</v>
      </c>
      <c r="F721" s="4">
        <v>44075</v>
      </c>
      <c r="G721" s="3" t="s">
        <v>39</v>
      </c>
      <c r="H721" s="4">
        <v>44124</v>
      </c>
      <c r="I721" s="4"/>
      <c r="J721" s="10">
        <f>_xlfn.XLOOKUP(#REF!,[1]!Backup_F8_Previous_Wave[ODINO],[1]!Backup_F8_Previous_Wave[Wave Date],"")</f>
      </c>
      <c r="K721" s="3"/>
      <c r="L721" s="3" t="s">
        <v>2433</v>
      </c>
      <c r="M721" s="3" t="s">
        <v>4</v>
      </c>
      <c r="N721" s="3" t="s">
        <v>2434</v>
      </c>
      <c r="O721" s="3" t="s">
        <v>144</v>
      </c>
      <c r="P721" s="6">
        <f>_xlfn.XLOOKUP(#REF!,[1]!Table2[BINNING],[1]!Table2[VFG],"")</f>
      </c>
      <c r="Q721" s="6">
        <f>IF(ISNUMBER(FIND("|",#REF!,1)),LEFT(#REF!,FIND("|",#REF!,1)-2),#REF!)</f>
      </c>
      <c r="R721" s="6">
        <f>IF(ISNUMBER(FIND("|",#REF!,1)),RIGHT(#REF!,LEN(#REF!)-FIND("|",#REF!,1)-1),"")</f>
      </c>
      <c r="S721" s="3" t="s">
        <v>7</v>
      </c>
      <c r="T721" s="3" t="s">
        <v>7</v>
      </c>
      <c r="U721" s="2">
        <v>0</v>
      </c>
      <c r="V721" s="2">
        <v>0</v>
      </c>
      <c r="W721" s="2">
        <v>110000</v>
      </c>
      <c r="X721" s="3" t="s">
        <v>229</v>
      </c>
      <c r="Y721" s="2">
        <v>0</v>
      </c>
      <c r="Z721" s="3"/>
      <c r="AA721" s="3"/>
      <c r="AB721" s="7" t="s">
        <v>2435</v>
      </c>
      <c r="AC721" s="3" t="s">
        <v>44</v>
      </c>
      <c r="AD721" s="3" t="s">
        <v>44</v>
      </c>
      <c r="AE721" s="3" t="s">
        <v>44</v>
      </c>
      <c r="AF721" s="3" t="s">
        <v>45</v>
      </c>
      <c r="AG721" s="4"/>
      <c r="AH721" s="3"/>
      <c r="AI721" s="4"/>
      <c r="AJ7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1" s="8">
        <f>IF(#REF!=MAX(#REF!),"New","Old")</f>
      </c>
      <c r="AL721" s="3"/>
      <c r="AM721" s="9">
        <f>IF(OR(#REF!="",#REF!=0),"",IF(#REF!&lt;12000,"&lt;12k",IF(AND(#REF!&gt;=12000,#REF!&lt;24000),"12k to 24k",IF(AND(#REF!&gt;=24000,#REF!&lt;=36000),"24k to 36k",IF(#REF!&gt;36000,"&gt;36k","")))))</f>
      </c>
    </row>
    <row x14ac:dyDescent="0.25" r="722" customHeight="1" ht="18.75">
      <c r="A722" s="1">
        <v>1700928</v>
      </c>
      <c r="B722" s="2">
        <v>11365466</v>
      </c>
      <c r="C722" s="3" t="s">
        <v>0</v>
      </c>
      <c r="D722" s="3" t="s">
        <v>181</v>
      </c>
      <c r="E722" s="2">
        <v>2015</v>
      </c>
      <c r="F722" s="4">
        <v>43988</v>
      </c>
      <c r="G722" s="3" t="s">
        <v>108</v>
      </c>
      <c r="H722" s="4">
        <v>44124</v>
      </c>
      <c r="I722" s="4">
        <f>_xlfn.XLOOKUP(#REF!,[1]!Backup_F8_Previous_Wave[ODINO],[1]!Backup_F8_Previous_Wave[Production Date],"")</f>
      </c>
      <c r="J722" s="10">
        <f>_xlfn.XLOOKUP(#REF!,[1]!Backup_F8_Previous_Wave[ODINO],[1]!Backup_F8_Previous_Wave[Wave Date],"")</f>
      </c>
      <c r="K722" s="6">
        <f>_xlfn.XLOOKUP(#REF!,[1]!Backup_F8_Previous_Wave[ODINO],[1]!Backup_F8_Previous_Wave[Full VIN],"")</f>
      </c>
      <c r="L722" s="3" t="s">
        <v>194</v>
      </c>
      <c r="M722" s="3" t="s">
        <v>4</v>
      </c>
      <c r="N722" s="3" t="s">
        <v>2436</v>
      </c>
      <c r="O722" s="3" t="s">
        <v>196</v>
      </c>
      <c r="P722" s="6">
        <f>_xlfn.XLOOKUP(#REF!,[1]!Table2[BINNING],[1]!Table2[VFG],"")</f>
      </c>
      <c r="Q722" s="6">
        <f>IF(ISNUMBER(FIND("|",#REF!,1)),LEFT(#REF!,FIND("|",#REF!,1)-2),#REF!)</f>
      </c>
      <c r="R722" s="6">
        <f>IF(ISNUMBER(FIND("|",#REF!,1)),RIGHT(#REF!,LEN(#REF!)-FIND("|",#REF!,1)-1),"")</f>
      </c>
      <c r="S722" s="3" t="s">
        <v>7</v>
      </c>
      <c r="T722" s="3" t="s">
        <v>7</v>
      </c>
      <c r="U722" s="2">
        <v>0</v>
      </c>
      <c r="V722" s="2">
        <v>0</v>
      </c>
      <c r="W722" s="2"/>
      <c r="X722" s="3" t="s">
        <v>139</v>
      </c>
      <c r="Y722" s="2"/>
      <c r="Z722" s="3"/>
      <c r="AA722" s="3"/>
      <c r="AB722" s="7" t="s">
        <v>2437</v>
      </c>
      <c r="AC722" s="3" t="s">
        <v>297</v>
      </c>
      <c r="AD722" s="3" t="s">
        <v>298</v>
      </c>
      <c r="AE722" s="3" t="s">
        <v>299</v>
      </c>
      <c r="AF722" s="3" t="s">
        <v>198</v>
      </c>
      <c r="AG722" s="4"/>
      <c r="AH722" s="3"/>
      <c r="AI722" s="4"/>
      <c r="AJ7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2" s="8">
        <f>IF(#REF!=MAX(#REF!),"New","Old")</f>
      </c>
      <c r="AL722" s="3"/>
      <c r="AM722" s="9">
        <f>IF(OR(#REF!="",#REF!=0),"",IF(#REF!&lt;12000,"&lt;12k",IF(AND(#REF!&gt;=12000,#REF!&lt;24000),"12k to 24k",IF(AND(#REF!&gt;=24000,#REF!&lt;=36000),"24k to 36k",IF(#REF!&gt;36000,"&gt;36k","")))))</f>
      </c>
    </row>
    <row x14ac:dyDescent="0.25" r="723" customHeight="1" ht="18.75">
      <c r="A723" s="1">
        <v>1701000</v>
      </c>
      <c r="B723" s="2">
        <v>11365515</v>
      </c>
      <c r="C723" s="3" t="s">
        <v>0</v>
      </c>
      <c r="D723" s="3" t="s">
        <v>181</v>
      </c>
      <c r="E723" s="2">
        <v>2015</v>
      </c>
      <c r="F723" s="4">
        <v>43993</v>
      </c>
      <c r="G723" s="3" t="s">
        <v>108</v>
      </c>
      <c r="H723" s="4">
        <v>44125</v>
      </c>
      <c r="I723" s="4">
        <f>_xlfn.XLOOKUP(#REF!,[1]!Backup_F8_Previous_Wave[ODINO],[1]!Backup_F8_Previous_Wave[Production Date],"")</f>
      </c>
      <c r="J723" s="10">
        <f>_xlfn.XLOOKUP(#REF!,[1]!Backup_F8_Previous_Wave[ODINO],[1]!Backup_F8_Previous_Wave[Wave Date],"")</f>
      </c>
      <c r="K723" s="6">
        <f>_xlfn.XLOOKUP(#REF!,[1]!Backup_F8_Previous_Wave[ODINO],[1]!Backup_F8_Previous_Wave[Full VIN],"")</f>
      </c>
      <c r="L723" s="3" t="s">
        <v>194</v>
      </c>
      <c r="M723" s="3" t="s">
        <v>4</v>
      </c>
      <c r="N723" s="3" t="s">
        <v>2438</v>
      </c>
      <c r="O723" s="3" t="s">
        <v>2439</v>
      </c>
      <c r="P723" s="6">
        <f>_xlfn.XLOOKUP(#REF!,[1]!Table2[BINNING],[1]!Table2[VFG],"")</f>
      </c>
      <c r="Q723" s="6">
        <f>IF(ISNUMBER(FIND("|",#REF!,1)),LEFT(#REF!,FIND("|",#REF!,1)-2),#REF!)</f>
      </c>
      <c r="R723" s="6">
        <f>IF(ISNUMBER(FIND("|",#REF!,1)),RIGHT(#REF!,LEN(#REF!)-FIND("|",#REF!,1)-1),"")</f>
      </c>
      <c r="S723" s="3" t="s">
        <v>7</v>
      </c>
      <c r="T723" s="3" t="s">
        <v>7</v>
      </c>
      <c r="U723" s="2">
        <v>0</v>
      </c>
      <c r="V723" s="2">
        <v>0</v>
      </c>
      <c r="W723" s="2"/>
      <c r="X723" s="3" t="s">
        <v>139</v>
      </c>
      <c r="Y723" s="2"/>
      <c r="Z723" s="3"/>
      <c r="AA723" s="3"/>
      <c r="AB723" s="7" t="s">
        <v>2440</v>
      </c>
      <c r="AC723" s="3" t="s">
        <v>297</v>
      </c>
      <c r="AD723" s="3" t="s">
        <v>298</v>
      </c>
      <c r="AE723" s="3" t="s">
        <v>299</v>
      </c>
      <c r="AF723" s="3" t="s">
        <v>198</v>
      </c>
      <c r="AG723" s="4"/>
      <c r="AH723" s="3"/>
      <c r="AI723" s="4"/>
      <c r="AJ7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3" s="8">
        <f>IF(#REF!=MAX(#REF!),"New","Old")</f>
      </c>
      <c r="AL723" s="3"/>
      <c r="AM723" s="9">
        <f>IF(OR(#REF!="",#REF!=0),"",IF(#REF!&lt;12000,"&lt;12k",IF(AND(#REF!&gt;=12000,#REF!&lt;24000),"12k to 24k",IF(AND(#REF!&gt;=24000,#REF!&lt;=36000),"24k to 36k",IF(#REF!&gt;36000,"&gt;36k","")))))</f>
      </c>
    </row>
    <row x14ac:dyDescent="0.25" r="724" customHeight="1" ht="18.75">
      <c r="A724" s="1">
        <v>1701076</v>
      </c>
      <c r="B724" s="2">
        <v>11365576</v>
      </c>
      <c r="C724" s="3" t="s">
        <v>0</v>
      </c>
      <c r="D724" s="3" t="s">
        <v>136</v>
      </c>
      <c r="E724" s="2">
        <v>2020</v>
      </c>
      <c r="F724" s="4">
        <v>44123</v>
      </c>
      <c r="G724" s="3" t="s">
        <v>14</v>
      </c>
      <c r="H724" s="4">
        <v>44125</v>
      </c>
      <c r="I724" s="4">
        <f>_xlfn.XLOOKUP(#REF!,[1]!Backup_F8_Previous_Wave[ODINO],[1]!Backup_F8_Previous_Wave[Production Date],"")</f>
      </c>
      <c r="J724" s="10">
        <f>_xlfn.XLOOKUP(#REF!,[1]!Backup_F8_Previous_Wave[ODINO],[1]!Backup_F8_Previous_Wave[Wave Date],"")</f>
      </c>
      <c r="K724" s="6">
        <f>_xlfn.XLOOKUP(#REF!,[1]!Backup_F8_Previous_Wave[ODINO],[1]!Backup_F8_Previous_Wave[Full VIN],"")</f>
      </c>
      <c r="L724" s="3" t="s">
        <v>2441</v>
      </c>
      <c r="M724" s="3" t="s">
        <v>4</v>
      </c>
      <c r="N724" s="3" t="s">
        <v>2442</v>
      </c>
      <c r="O724" s="3" t="s">
        <v>105</v>
      </c>
      <c r="P724" s="6">
        <f>_xlfn.XLOOKUP(#REF!,[1]!Table2[BINNING],[1]!Table2[VFG],"")</f>
      </c>
      <c r="Q724" s="6">
        <f>IF(ISNUMBER(FIND("|",#REF!,1)),LEFT(#REF!,FIND("|",#REF!,1)-2),#REF!)</f>
      </c>
      <c r="R724" s="6">
        <f>IF(ISNUMBER(FIND("|",#REF!,1)),RIGHT(#REF!,LEN(#REF!)-FIND("|",#REF!,1)-1),"")</f>
      </c>
      <c r="S724" s="3" t="s">
        <v>7</v>
      </c>
      <c r="T724" s="3" t="s">
        <v>7</v>
      </c>
      <c r="U724" s="2">
        <v>0</v>
      </c>
      <c r="V724" s="2">
        <v>0</v>
      </c>
      <c r="W724" s="2">
        <v>1600</v>
      </c>
      <c r="X724" s="3" t="s">
        <v>100</v>
      </c>
      <c r="Y724" s="2">
        <v>65</v>
      </c>
      <c r="Z724" s="3"/>
      <c r="AA724" s="3"/>
      <c r="AB724" s="7" t="s">
        <v>2443</v>
      </c>
      <c r="AC724" s="3" t="s">
        <v>341</v>
      </c>
      <c r="AD724" s="3" t="s">
        <v>342</v>
      </c>
      <c r="AE724" s="3" t="s">
        <v>343</v>
      </c>
      <c r="AF724" s="3" t="s">
        <v>141</v>
      </c>
      <c r="AG724" s="4"/>
      <c r="AH724" s="3"/>
      <c r="AI724" s="4"/>
      <c r="AJ7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4" s="8">
        <f>IF(#REF!=MAX(#REF!),"New","Old")</f>
      </c>
      <c r="AL724" s="3"/>
      <c r="AM724" s="9">
        <f>IF(OR(#REF!="",#REF!=0),"",IF(#REF!&lt;12000,"&lt;12k",IF(AND(#REF!&gt;=12000,#REF!&lt;24000),"12k to 24k",IF(AND(#REF!&gt;=24000,#REF!&lt;=36000),"24k to 36k",IF(#REF!&gt;36000,"&gt;36k","")))))</f>
      </c>
    </row>
    <row x14ac:dyDescent="0.25" r="725" customHeight="1" ht="18.75">
      <c r="A725" s="1">
        <v>1701133</v>
      </c>
      <c r="B725" s="2">
        <v>11365619</v>
      </c>
      <c r="C725" s="3" t="s">
        <v>0</v>
      </c>
      <c r="D725" s="3" t="s">
        <v>38</v>
      </c>
      <c r="E725" s="2">
        <v>2017</v>
      </c>
      <c r="F725" s="4">
        <v>42796</v>
      </c>
      <c r="G725" s="3" t="s">
        <v>2</v>
      </c>
      <c r="H725" s="4">
        <v>44125</v>
      </c>
      <c r="I725" s="4">
        <f>_xlfn.XLOOKUP(#REF!,[1]!Backup_F8_Previous_Wave[ODINO],[1]!Backup_F8_Previous_Wave[Production Date],"")</f>
      </c>
      <c r="J725" s="10">
        <f>_xlfn.XLOOKUP(#REF!,[1]!Backup_F8_Previous_Wave[ODINO],[1]!Backup_F8_Previous_Wave[Wave Date],"")</f>
      </c>
      <c r="K725" s="6">
        <f>_xlfn.XLOOKUP(#REF!,[1]!Backup_F8_Previous_Wave[ODINO],[1]!Backup_F8_Previous_Wave[Full VIN],"")</f>
      </c>
      <c r="L725" s="3" t="s">
        <v>2444</v>
      </c>
      <c r="M725" s="3" t="s">
        <v>4</v>
      </c>
      <c r="N725" s="3" t="s">
        <v>2445</v>
      </c>
      <c r="O725" s="3" t="s">
        <v>824</v>
      </c>
      <c r="P725" s="6">
        <f>_xlfn.XLOOKUP(#REF!,[1]!Table2[BINNING],[1]!Table2[VFG],"")</f>
      </c>
      <c r="Q725" s="6">
        <f>IF(ISNUMBER(FIND("|",#REF!,1)),LEFT(#REF!,FIND("|",#REF!,1)-2),#REF!)</f>
      </c>
      <c r="R725" s="6">
        <f>IF(ISNUMBER(FIND("|",#REF!,1)),RIGHT(#REF!,LEN(#REF!)-FIND("|",#REF!,1)-1),"")</f>
      </c>
      <c r="S725" s="3" t="s">
        <v>7</v>
      </c>
      <c r="T725" s="3" t="s">
        <v>7</v>
      </c>
      <c r="U725" s="2">
        <v>0</v>
      </c>
      <c r="V725" s="2">
        <v>0</v>
      </c>
      <c r="W725" s="2">
        <v>10</v>
      </c>
      <c r="X725" s="3" t="s">
        <v>50</v>
      </c>
      <c r="Y725" s="2"/>
      <c r="Z725" s="3"/>
      <c r="AA725" s="3"/>
      <c r="AB725" s="7" t="s">
        <v>2446</v>
      </c>
      <c r="AC725" s="3" t="s">
        <v>826</v>
      </c>
      <c r="AD725" s="3" t="s">
        <v>147</v>
      </c>
      <c r="AE725" s="3" t="s">
        <v>148</v>
      </c>
      <c r="AF725" s="3" t="s">
        <v>45</v>
      </c>
      <c r="AG725" s="4"/>
      <c r="AH725" s="3"/>
      <c r="AI725" s="4"/>
      <c r="AJ7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5" s="8">
        <f>IF(#REF!=MAX(#REF!),"New","Old")</f>
      </c>
      <c r="AL725" s="3"/>
      <c r="AM725" s="9">
        <f>IF(OR(#REF!="",#REF!=0),"",IF(#REF!&lt;12000,"&lt;12k",IF(AND(#REF!&gt;=12000,#REF!&lt;24000),"12k to 24k",IF(AND(#REF!&gt;=24000,#REF!&lt;=36000),"24k to 36k",IF(#REF!&gt;36000,"&gt;36k","")))))</f>
      </c>
    </row>
    <row x14ac:dyDescent="0.25" r="726" customHeight="1" ht="18.75">
      <c r="A726" s="1">
        <v>1701222</v>
      </c>
      <c r="B726" s="2">
        <v>11365677</v>
      </c>
      <c r="C726" s="3" t="s">
        <v>0</v>
      </c>
      <c r="D726" s="3" t="s">
        <v>59</v>
      </c>
      <c r="E726" s="2">
        <v>2013</v>
      </c>
      <c r="F726" s="4">
        <v>44118</v>
      </c>
      <c r="G726" s="3" t="s">
        <v>14</v>
      </c>
      <c r="H726" s="4">
        <v>44126</v>
      </c>
      <c r="I726" s="4">
        <f>_xlfn.XLOOKUP(#REF!,[1]!Backup_F8_Previous_Wave[ODINO],[1]!Backup_F8_Previous_Wave[Production Date],"")</f>
      </c>
      <c r="J726" s="10">
        <f>_xlfn.XLOOKUP(#REF!,[1]!Backup_F8_Previous_Wave[ODINO],[1]!Backup_F8_Previous_Wave[Wave Date],"")</f>
      </c>
      <c r="K726" s="6">
        <f>_xlfn.XLOOKUP(#REF!,[1]!Backup_F8_Previous_Wave[ODINO],[1]!Backup_F8_Previous_Wave[Full VIN],"")</f>
      </c>
      <c r="L726" s="3" t="s">
        <v>2447</v>
      </c>
      <c r="M726" s="3" t="s">
        <v>4</v>
      </c>
      <c r="N726" s="3" t="s">
        <v>2448</v>
      </c>
      <c r="O726" s="3" t="s">
        <v>62</v>
      </c>
      <c r="P726" s="6">
        <f>_xlfn.XLOOKUP(#REF!,[1]!Table2[BINNING],[1]!Table2[VFG],"")</f>
      </c>
      <c r="Q726" s="6">
        <f>IF(ISNUMBER(FIND("|",#REF!,1)),LEFT(#REF!,FIND("|",#REF!,1)-2),#REF!)</f>
      </c>
      <c r="R726" s="6">
        <f>IF(ISNUMBER(FIND("|",#REF!,1)),RIGHT(#REF!,LEN(#REF!)-FIND("|",#REF!,1)-1),"")</f>
      </c>
      <c r="S726" s="3" t="s">
        <v>7</v>
      </c>
      <c r="T726" s="3" t="s">
        <v>7</v>
      </c>
      <c r="U726" s="2">
        <v>0</v>
      </c>
      <c r="V726" s="2">
        <v>0</v>
      </c>
      <c r="W726" s="2">
        <v>103000</v>
      </c>
      <c r="X726" s="3" t="s">
        <v>185</v>
      </c>
      <c r="Y726" s="2">
        <v>0</v>
      </c>
      <c r="Z726" s="3" t="s">
        <v>2449</v>
      </c>
      <c r="AA726" s="3" t="s">
        <v>2450</v>
      </c>
      <c r="AB726" s="7" t="s">
        <v>2451</v>
      </c>
      <c r="AC726" s="3" t="s">
        <v>65</v>
      </c>
      <c r="AD726" s="3" t="s">
        <v>66</v>
      </c>
      <c r="AE726" s="3" t="s">
        <v>67</v>
      </c>
      <c r="AF726" s="3" t="s">
        <v>68</v>
      </c>
      <c r="AG726" s="4"/>
      <c r="AH726" s="3"/>
      <c r="AI726" s="4"/>
      <c r="AJ7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6" s="8">
        <f>IF(#REF!=MAX(#REF!),"New","Old")</f>
      </c>
      <c r="AL726" s="3"/>
      <c r="AM726" s="9">
        <f>IF(OR(#REF!="",#REF!=0),"",IF(#REF!&lt;12000,"&lt;12k",IF(AND(#REF!&gt;=12000,#REF!&lt;24000),"12k to 24k",IF(AND(#REF!&gt;=24000,#REF!&lt;=36000),"24k to 36k",IF(#REF!&gt;36000,"&gt;36k","")))))</f>
      </c>
    </row>
    <row x14ac:dyDescent="0.25" r="727" customHeight="1" ht="18.75">
      <c r="A727" s="1">
        <v>1701226</v>
      </c>
      <c r="B727" s="2">
        <v>11365680</v>
      </c>
      <c r="C727" s="3" t="s">
        <v>0</v>
      </c>
      <c r="D727" s="3" t="s">
        <v>69</v>
      </c>
      <c r="E727" s="2">
        <v>2014</v>
      </c>
      <c r="F727" s="4">
        <v>44108</v>
      </c>
      <c r="G727" s="3" t="s">
        <v>14</v>
      </c>
      <c r="H727" s="4">
        <v>44126</v>
      </c>
      <c r="I727" s="4">
        <f>_xlfn.XLOOKUP(#REF!,[1]!Backup_F8_Previous_Wave[ODINO],[1]!Backup_F8_Previous_Wave[Production Date],"")</f>
      </c>
      <c r="J727" s="10">
        <f>_xlfn.XLOOKUP(#REF!,[1]!Backup_F8_Previous_Wave[ODINO],[1]!Backup_F8_Previous_Wave[Wave Date],"")</f>
      </c>
      <c r="K727" s="6">
        <f>_xlfn.XLOOKUP(#REF!,[1]!Backup_F8_Previous_Wave[ODINO],[1]!Backup_F8_Previous_Wave[Full VIN],"")</f>
      </c>
      <c r="L727" s="3" t="s">
        <v>1186</v>
      </c>
      <c r="M727" s="3" t="s">
        <v>4</v>
      </c>
      <c r="N727" s="3" t="s">
        <v>2452</v>
      </c>
      <c r="O727" s="3" t="s">
        <v>31</v>
      </c>
      <c r="P727" s="6">
        <f>_xlfn.XLOOKUP(#REF!,[1]!Table2[BINNING],[1]!Table2[VFG],"")</f>
      </c>
      <c r="Q727" s="6">
        <f>IF(ISNUMBER(FIND("|",#REF!,1)),LEFT(#REF!,FIND("|",#REF!,1)-2),#REF!)</f>
      </c>
      <c r="R727" s="6">
        <f>IF(ISNUMBER(FIND("|",#REF!,1)),RIGHT(#REF!,LEN(#REF!)-FIND("|",#REF!,1)-1),"")</f>
      </c>
      <c r="S727" s="3" t="s">
        <v>7</v>
      </c>
      <c r="T727" s="3" t="s">
        <v>7</v>
      </c>
      <c r="U727" s="2">
        <v>1</v>
      </c>
      <c r="V727" s="2">
        <v>0</v>
      </c>
      <c r="W727" s="2">
        <v>50000</v>
      </c>
      <c r="X727" s="3" t="s">
        <v>185</v>
      </c>
      <c r="Y727" s="2">
        <v>35</v>
      </c>
      <c r="Z727" s="3"/>
      <c r="AA727" s="3"/>
      <c r="AB727" s="7" t="s">
        <v>2453</v>
      </c>
      <c r="AC727" s="3" t="s">
        <v>395</v>
      </c>
      <c r="AD727" s="3" t="s">
        <v>75</v>
      </c>
      <c r="AE727" s="3" t="s">
        <v>76</v>
      </c>
      <c r="AF727" s="3" t="s">
        <v>77</v>
      </c>
      <c r="AG727" s="4"/>
      <c r="AH727" s="3"/>
      <c r="AI727" s="4"/>
      <c r="AJ7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7" s="8">
        <f>IF(#REF!=MAX(#REF!),"New","Old")</f>
      </c>
      <c r="AL727" s="3"/>
      <c r="AM727" s="9">
        <f>IF(OR(#REF!="",#REF!=0),"",IF(#REF!&lt;12000,"&lt;12k",IF(AND(#REF!&gt;=12000,#REF!&lt;24000),"12k to 24k",IF(AND(#REF!&gt;=24000,#REF!&lt;=36000),"24k to 36k",IF(#REF!&gt;36000,"&gt;36k","")))))</f>
      </c>
    </row>
    <row x14ac:dyDescent="0.25" r="728" customHeight="1" ht="18.75">
      <c r="A728" s="1">
        <v>1701303</v>
      </c>
      <c r="B728" s="2">
        <v>11365736</v>
      </c>
      <c r="C728" s="3" t="s">
        <v>0</v>
      </c>
      <c r="D728" s="3" t="s">
        <v>187</v>
      </c>
      <c r="E728" s="2">
        <v>2019</v>
      </c>
      <c r="F728" s="4">
        <v>44118</v>
      </c>
      <c r="G728" s="3" t="s">
        <v>14</v>
      </c>
      <c r="H728" s="4">
        <v>44126</v>
      </c>
      <c r="I728" s="4"/>
      <c r="J728" s="10">
        <f>_xlfn.XLOOKUP(#REF!,[1]!Backup_F8_Previous_Wave[ODINO],[1]!Backup_F8_Previous_Wave[Wave Date],"")</f>
      </c>
      <c r="K728" s="3"/>
      <c r="L728" s="3" t="s">
        <v>2454</v>
      </c>
      <c r="M728" s="3" t="s">
        <v>4</v>
      </c>
      <c r="N728" s="3" t="s">
        <v>2455</v>
      </c>
      <c r="O728" s="3" t="s">
        <v>2456</v>
      </c>
      <c r="P728" s="6">
        <f>_xlfn.XLOOKUP(#REF!,[1]!Table2[BINNING],[1]!Table2[VFG],"")</f>
      </c>
      <c r="Q728" s="6">
        <f>IF(ISNUMBER(FIND("|",#REF!,1)),LEFT(#REF!,FIND("|",#REF!,1)-2),#REF!)</f>
      </c>
      <c r="R728" s="6">
        <f>IF(ISNUMBER(FIND("|",#REF!,1)),RIGHT(#REF!,LEN(#REF!)-FIND("|",#REF!,1)-1),"")</f>
      </c>
      <c r="S728" s="3" t="s">
        <v>7</v>
      </c>
      <c r="T728" s="3" t="s">
        <v>7</v>
      </c>
      <c r="U728" s="2">
        <v>0</v>
      </c>
      <c r="V728" s="2">
        <v>0</v>
      </c>
      <c r="W728" s="2">
        <v>5000</v>
      </c>
      <c r="X728" s="3" t="s">
        <v>282</v>
      </c>
      <c r="Y728" s="2"/>
      <c r="Z728" s="3"/>
      <c r="AA728" s="3"/>
      <c r="AB728" s="7" t="s">
        <v>2457</v>
      </c>
      <c r="AC728" s="3" t="s">
        <v>44</v>
      </c>
      <c r="AD728" s="3" t="s">
        <v>44</v>
      </c>
      <c r="AE728" s="3" t="s">
        <v>44</v>
      </c>
      <c r="AF728" s="3" t="s">
        <v>141</v>
      </c>
      <c r="AG728" s="4"/>
      <c r="AH728" s="3"/>
      <c r="AI728" s="4"/>
      <c r="AJ7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8" s="8">
        <f>IF(#REF!=MAX(#REF!),"New","Old")</f>
      </c>
      <c r="AL728" s="3"/>
      <c r="AM728" s="9">
        <f>IF(OR(#REF!="",#REF!=0),"",IF(#REF!&lt;12000,"&lt;12k",IF(AND(#REF!&gt;=12000,#REF!&lt;24000),"12k to 24k",IF(AND(#REF!&gt;=24000,#REF!&lt;=36000),"24k to 36k",IF(#REF!&gt;36000,"&gt;36k","")))))</f>
      </c>
    </row>
    <row x14ac:dyDescent="0.25" r="729" customHeight="1" ht="18.75">
      <c r="A729" s="1">
        <v>1701321</v>
      </c>
      <c r="B729" s="2">
        <v>11365746</v>
      </c>
      <c r="C729" s="3" t="s">
        <v>173</v>
      </c>
      <c r="D729" s="3" t="s">
        <v>504</v>
      </c>
      <c r="E729" s="2">
        <v>2012</v>
      </c>
      <c r="F729" s="4">
        <v>44084</v>
      </c>
      <c r="G729" s="3" t="s">
        <v>39</v>
      </c>
      <c r="H729" s="4">
        <v>44126</v>
      </c>
      <c r="I729" s="4"/>
      <c r="J729" s="10">
        <f>_xlfn.XLOOKUP(#REF!,[1]!Backup_F8_Previous_Wave[ODINO],[1]!Backup_F8_Previous_Wave[Wave Date],"")</f>
      </c>
      <c r="K729" s="3"/>
      <c r="L729" s="3" t="s">
        <v>2458</v>
      </c>
      <c r="M729" s="3" t="s">
        <v>4</v>
      </c>
      <c r="N729" s="3" t="s">
        <v>2459</v>
      </c>
      <c r="O729" s="3" t="s">
        <v>62</v>
      </c>
      <c r="P729" s="6">
        <f>_xlfn.XLOOKUP(#REF!,[1]!Table2[BINNING],[1]!Table2[VFG],"")</f>
      </c>
      <c r="Q729" s="6">
        <f>IF(ISNUMBER(FIND("|",#REF!,1)),LEFT(#REF!,FIND("|",#REF!,1)-2),#REF!)</f>
      </c>
      <c r="R729" s="6">
        <f>IF(ISNUMBER(FIND("|",#REF!,1)),RIGHT(#REF!,LEN(#REF!)-FIND("|",#REF!,1)-1),"")</f>
      </c>
      <c r="S729" s="3" t="s">
        <v>7</v>
      </c>
      <c r="T729" s="3" t="s">
        <v>7</v>
      </c>
      <c r="U729" s="2">
        <v>0</v>
      </c>
      <c r="V729" s="2">
        <v>0</v>
      </c>
      <c r="W729" s="2">
        <v>84000</v>
      </c>
      <c r="X729" s="3" t="s">
        <v>246</v>
      </c>
      <c r="Y729" s="2">
        <v>0</v>
      </c>
      <c r="Z729" s="3"/>
      <c r="AA729" s="3"/>
      <c r="AB729" s="7" t="s">
        <v>2460</v>
      </c>
      <c r="AC729" s="3" t="s">
        <v>44</v>
      </c>
      <c r="AD729" s="3" t="s">
        <v>44</v>
      </c>
      <c r="AE729" s="3" t="s">
        <v>44</v>
      </c>
      <c r="AF729" s="3" t="s">
        <v>68</v>
      </c>
      <c r="AG729" s="4"/>
      <c r="AH729" s="3"/>
      <c r="AI729" s="4"/>
      <c r="AJ7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29" s="8">
        <f>IF(#REF!=MAX(#REF!),"New","Old")</f>
      </c>
      <c r="AL729" s="3"/>
      <c r="AM729" s="9">
        <f>IF(OR(#REF!="",#REF!=0),"",IF(#REF!&lt;12000,"&lt;12k",IF(AND(#REF!&gt;=12000,#REF!&lt;24000),"12k to 24k",IF(AND(#REF!&gt;=24000,#REF!&lt;=36000),"24k to 36k",IF(#REF!&gt;36000,"&gt;36k","")))))</f>
      </c>
    </row>
    <row x14ac:dyDescent="0.25" r="730" customHeight="1" ht="18.75">
      <c r="A730" s="1">
        <v>1701355</v>
      </c>
      <c r="B730" s="2">
        <v>11365772</v>
      </c>
      <c r="C730" s="3" t="s">
        <v>0</v>
      </c>
      <c r="D730" s="3" t="s">
        <v>181</v>
      </c>
      <c r="E730" s="2">
        <v>2013</v>
      </c>
      <c r="F730" s="4">
        <v>44124</v>
      </c>
      <c r="G730" s="3" t="s">
        <v>14</v>
      </c>
      <c r="H730" s="4">
        <v>44126</v>
      </c>
      <c r="I730" s="4">
        <f>_xlfn.XLOOKUP(#REF!,[1]!Backup_F8_Previous_Wave[ODINO],[1]!Backup_F8_Previous_Wave[Production Date],"")</f>
      </c>
      <c r="J730" s="10">
        <f>_xlfn.XLOOKUP(#REF!,[1]!Backup_F8_Previous_Wave[ODINO],[1]!Backup_F8_Previous_Wave[Wave Date],"")</f>
      </c>
      <c r="K730" s="6">
        <f>_xlfn.XLOOKUP(#REF!,[1]!Backup_F8_Previous_Wave[ODINO],[1]!Backup_F8_Previous_Wave[Full VIN],"")</f>
      </c>
      <c r="L730" s="3" t="s">
        <v>2461</v>
      </c>
      <c r="M730" s="3" t="s">
        <v>4</v>
      </c>
      <c r="N730" s="3" t="s">
        <v>2462</v>
      </c>
      <c r="O730" s="3" t="s">
        <v>600</v>
      </c>
      <c r="P730" s="6">
        <f>_xlfn.XLOOKUP(#REF!,[1]!Table2[BINNING],[1]!Table2[VFG],"")</f>
      </c>
      <c r="Q730" s="6">
        <f>IF(ISNUMBER(FIND("|",#REF!,1)),LEFT(#REF!,FIND("|",#REF!,1)-2),#REF!)</f>
      </c>
      <c r="R730" s="6">
        <f>IF(ISNUMBER(FIND("|",#REF!,1)),RIGHT(#REF!,LEN(#REF!)-FIND("|",#REF!,1)-1),"")</f>
      </c>
      <c r="S730" s="3" t="s">
        <v>7</v>
      </c>
      <c r="T730" s="3" t="s">
        <v>7</v>
      </c>
      <c r="U730" s="2">
        <v>0</v>
      </c>
      <c r="V730" s="2">
        <v>0</v>
      </c>
      <c r="W730" s="2">
        <v>94000</v>
      </c>
      <c r="X730" s="3" t="s">
        <v>72</v>
      </c>
      <c r="Y730" s="2"/>
      <c r="Z730" s="3"/>
      <c r="AA730" s="3"/>
      <c r="AB730" s="7" t="s">
        <v>2463</v>
      </c>
      <c r="AC730" s="3" t="s">
        <v>297</v>
      </c>
      <c r="AD730" s="3" t="s">
        <v>298</v>
      </c>
      <c r="AE730" s="3" t="s">
        <v>299</v>
      </c>
      <c r="AF730" s="3" t="s">
        <v>198</v>
      </c>
      <c r="AG730" s="4"/>
      <c r="AH730" s="3"/>
      <c r="AI730" s="4"/>
      <c r="AJ7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0" s="8">
        <f>IF(#REF!=MAX(#REF!),"New","Old")</f>
      </c>
      <c r="AL730" s="3"/>
      <c r="AM730" s="9">
        <f>IF(OR(#REF!="",#REF!=0),"",IF(#REF!&lt;12000,"&lt;12k",IF(AND(#REF!&gt;=12000,#REF!&lt;24000),"12k to 24k",IF(AND(#REF!&gt;=24000,#REF!&lt;=36000),"24k to 36k",IF(#REF!&gt;36000,"&gt;36k","")))))</f>
      </c>
    </row>
    <row x14ac:dyDescent="0.25" r="731" customHeight="1" ht="18.75">
      <c r="A731" s="1">
        <v>1701420</v>
      </c>
      <c r="B731" s="2">
        <v>11365821</v>
      </c>
      <c r="C731" s="3" t="s">
        <v>0</v>
      </c>
      <c r="D731" s="3" t="s">
        <v>59</v>
      </c>
      <c r="E731" s="2">
        <v>2015</v>
      </c>
      <c r="F731" s="4">
        <v>43913</v>
      </c>
      <c r="G731" s="3" t="s">
        <v>2</v>
      </c>
      <c r="H731" s="4">
        <v>44126</v>
      </c>
      <c r="I731" s="4">
        <f>_xlfn.XLOOKUP(#REF!,[1]!Backup_F8_Previous_Wave[ODINO],[1]!Backup_F8_Previous_Wave[Production Date],"")</f>
      </c>
      <c r="J731" s="10">
        <f>_xlfn.XLOOKUP(#REF!,[1]!Backup_F8_Previous_Wave[ODINO],[1]!Backup_F8_Previous_Wave[Wave Date],"")</f>
      </c>
      <c r="K731" s="6">
        <f>_xlfn.XLOOKUP(#REF!,[1]!Backup_F8_Previous_Wave[ODINO],[1]!Backup_F8_Previous_Wave[Full VIN],"")</f>
      </c>
      <c r="L731" s="3" t="s">
        <v>2464</v>
      </c>
      <c r="M731" s="3" t="s">
        <v>4</v>
      </c>
      <c r="N731" s="3" t="s">
        <v>2465</v>
      </c>
      <c r="O731" s="3" t="s">
        <v>1004</v>
      </c>
      <c r="P731" s="6">
        <f>_xlfn.XLOOKUP(#REF!,[1]!Table2[BINNING],[1]!Table2[VFG],"")</f>
      </c>
      <c r="Q731" s="6">
        <f>IF(ISNUMBER(FIND("|",#REF!,1)),LEFT(#REF!,FIND("|",#REF!,1)-2),#REF!)</f>
      </c>
      <c r="R731" s="6">
        <f>IF(ISNUMBER(FIND("|",#REF!,1)),RIGHT(#REF!,LEN(#REF!)-FIND("|",#REF!,1)-1),"")</f>
      </c>
      <c r="S731" s="3" t="s">
        <v>7</v>
      </c>
      <c r="T731" s="3" t="s">
        <v>7</v>
      </c>
      <c r="U731" s="2">
        <v>0</v>
      </c>
      <c r="V731" s="2">
        <v>0</v>
      </c>
      <c r="W731" s="2">
        <v>73000</v>
      </c>
      <c r="X731" s="3" t="s">
        <v>139</v>
      </c>
      <c r="Y731" s="2">
        <v>0</v>
      </c>
      <c r="Z731" s="3"/>
      <c r="AA731" s="3"/>
      <c r="AB731" s="7" t="s">
        <v>2466</v>
      </c>
      <c r="AC731" s="3" t="s">
        <v>65</v>
      </c>
      <c r="AD731" s="3" t="s">
        <v>66</v>
      </c>
      <c r="AE731" s="3" t="s">
        <v>67</v>
      </c>
      <c r="AF731" s="3" t="s">
        <v>68</v>
      </c>
      <c r="AG731" s="4"/>
      <c r="AH731" s="3"/>
      <c r="AI731" s="4"/>
      <c r="AJ7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1" s="8">
        <f>IF(#REF!=MAX(#REF!),"New","Old")</f>
      </c>
      <c r="AL731" s="3"/>
      <c r="AM731" s="9">
        <f>IF(OR(#REF!="",#REF!=0),"",IF(#REF!&lt;12000,"&lt;12k",IF(AND(#REF!&gt;=12000,#REF!&lt;24000),"12k to 24k",IF(AND(#REF!&gt;=24000,#REF!&lt;=36000),"24k to 36k",IF(#REF!&gt;36000,"&gt;36k","")))))</f>
      </c>
    </row>
    <row x14ac:dyDescent="0.25" r="732" customHeight="1" ht="18.75">
      <c r="A732" s="1">
        <v>1701508</v>
      </c>
      <c r="B732" s="2">
        <v>11365891</v>
      </c>
      <c r="C732" s="3" t="s">
        <v>173</v>
      </c>
      <c r="D732" s="3" t="s">
        <v>204</v>
      </c>
      <c r="E732" s="2">
        <v>2018</v>
      </c>
      <c r="F732" s="4">
        <v>44057</v>
      </c>
      <c r="G732" s="3" t="s">
        <v>39</v>
      </c>
      <c r="H732" s="4">
        <v>44127</v>
      </c>
      <c r="I732" s="4">
        <f>_xlfn.XLOOKUP(#REF!,[1]!Backup_F8_Previous_Wave[ODINO],[1]!Backup_F8_Previous_Wave[Production Date],"")</f>
      </c>
      <c r="J732" s="10">
        <f>_xlfn.XLOOKUP(#REF!,[1]!Backup_F8_Previous_Wave[ODINO],[1]!Backup_F8_Previous_Wave[Wave Date],"")</f>
      </c>
      <c r="K732" s="6">
        <f>_xlfn.XLOOKUP(#REF!,[1]!Backup_F8_Previous_Wave[ODINO],[1]!Backup_F8_Previous_Wave[Full VIN],"")</f>
      </c>
      <c r="L732" s="3" t="s">
        <v>2467</v>
      </c>
      <c r="M732" s="3" t="s">
        <v>4</v>
      </c>
      <c r="N732" s="3" t="s">
        <v>2468</v>
      </c>
      <c r="O732" s="3" t="s">
        <v>57</v>
      </c>
      <c r="P732" s="6">
        <f>_xlfn.XLOOKUP(#REF!,[1]!Table2[BINNING],[1]!Table2[VFG],"")</f>
      </c>
      <c r="Q732" s="6">
        <f>IF(ISNUMBER(FIND("|",#REF!,1)),LEFT(#REF!,FIND("|",#REF!,1)-2),#REF!)</f>
      </c>
      <c r="R732" s="6">
        <f>IF(ISNUMBER(FIND("|",#REF!,1)),RIGHT(#REF!,LEN(#REF!)-FIND("|",#REF!,1)-1),"")</f>
      </c>
      <c r="S732" s="3" t="s">
        <v>7</v>
      </c>
      <c r="T732" s="3" t="s">
        <v>7</v>
      </c>
      <c r="U732" s="2">
        <v>0</v>
      </c>
      <c r="V732" s="2">
        <v>0</v>
      </c>
      <c r="W732" s="2">
        <v>7103</v>
      </c>
      <c r="X732" s="3" t="s">
        <v>24</v>
      </c>
      <c r="Y732" s="2">
        <v>35</v>
      </c>
      <c r="Z732" s="3"/>
      <c r="AA732" s="3"/>
      <c r="AB732" s="7" t="s">
        <v>2469</v>
      </c>
      <c r="AC732" s="3" t="s">
        <v>208</v>
      </c>
      <c r="AD732" s="3" t="s">
        <v>209</v>
      </c>
      <c r="AE732" s="3" t="s">
        <v>210</v>
      </c>
      <c r="AF732" s="3" t="s">
        <v>211</v>
      </c>
      <c r="AG732" s="4"/>
      <c r="AH732" s="3"/>
      <c r="AI732" s="4"/>
      <c r="AJ7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2" s="8">
        <f>IF(#REF!=MAX(#REF!),"New","Old")</f>
      </c>
      <c r="AL732" s="3"/>
      <c r="AM732" s="9">
        <f>IF(OR(#REF!="",#REF!=0),"",IF(#REF!&lt;12000,"&lt;12k",IF(AND(#REF!&gt;=12000,#REF!&lt;24000),"12k to 24k",IF(AND(#REF!&gt;=24000,#REF!&lt;=36000),"24k to 36k",IF(#REF!&gt;36000,"&gt;36k","")))))</f>
      </c>
    </row>
    <row x14ac:dyDescent="0.25" r="733" customHeight="1" ht="18.75">
      <c r="A733" s="1">
        <v>1701552</v>
      </c>
      <c r="B733" s="2">
        <v>11365918</v>
      </c>
      <c r="C733" s="3" t="s">
        <v>0</v>
      </c>
      <c r="D733" s="3" t="s">
        <v>1</v>
      </c>
      <c r="E733" s="2">
        <v>2008</v>
      </c>
      <c r="F733" s="4">
        <v>44126</v>
      </c>
      <c r="G733" s="3" t="s">
        <v>14</v>
      </c>
      <c r="H733" s="4">
        <v>44127</v>
      </c>
      <c r="I733" s="4">
        <f>_xlfn.XLOOKUP(#REF!,[1]!Backup_F8_Previous_Wave[ODINO],[1]!Backup_F8_Previous_Wave[Production Date],"")</f>
      </c>
      <c r="J733" s="10">
        <f>_xlfn.XLOOKUP(#REF!,[1]!Backup_F8_Previous_Wave[ODINO],[1]!Backup_F8_Previous_Wave[Wave Date],"")</f>
      </c>
      <c r="K733" s="6">
        <f>_xlfn.XLOOKUP(#REF!,[1]!Backup_F8_Previous_Wave[ODINO],[1]!Backup_F8_Previous_Wave[Full VIN],"")</f>
      </c>
      <c r="L733" s="3" t="s">
        <v>2470</v>
      </c>
      <c r="M733" s="3" t="s">
        <v>4</v>
      </c>
      <c r="N733" s="3" t="s">
        <v>2471</v>
      </c>
      <c r="O733" s="3" t="s">
        <v>89</v>
      </c>
      <c r="P733" s="6">
        <f>_xlfn.XLOOKUP(#REF!,[1]!Table2[BINNING],[1]!Table2[VFG],"")</f>
      </c>
      <c r="Q733" s="6">
        <f>IF(ISNUMBER(FIND("|",#REF!,1)),LEFT(#REF!,FIND("|",#REF!,1)-2),#REF!)</f>
      </c>
      <c r="R733" s="6">
        <f>IF(ISNUMBER(FIND("|",#REF!,1)),RIGHT(#REF!,LEN(#REF!)-FIND("|",#REF!,1)-1),"")</f>
      </c>
      <c r="S733" s="3" t="s">
        <v>7</v>
      </c>
      <c r="T733" s="3" t="s">
        <v>7</v>
      </c>
      <c r="U733" s="2">
        <v>0</v>
      </c>
      <c r="V733" s="2">
        <v>0</v>
      </c>
      <c r="W733" s="2">
        <v>176000</v>
      </c>
      <c r="X733" s="3" t="s">
        <v>81</v>
      </c>
      <c r="Y733" s="2"/>
      <c r="Z733" s="3"/>
      <c r="AA733" s="3"/>
      <c r="AB733" s="7" t="s">
        <v>2472</v>
      </c>
      <c r="AC733" s="3" t="s">
        <v>10</v>
      </c>
      <c r="AD733" s="3" t="s">
        <v>11</v>
      </c>
      <c r="AE733" s="3" t="s">
        <v>26</v>
      </c>
      <c r="AF733" s="3" t="s">
        <v>27</v>
      </c>
      <c r="AG733" s="4"/>
      <c r="AH733" s="3"/>
      <c r="AI733" s="4"/>
      <c r="AJ7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3" s="8">
        <f>IF(#REF!=MAX(#REF!),"New","Old")</f>
      </c>
      <c r="AL733" s="3"/>
      <c r="AM733" s="9">
        <f>IF(OR(#REF!="",#REF!=0),"",IF(#REF!&lt;12000,"&lt;12k",IF(AND(#REF!&gt;=12000,#REF!&lt;24000),"12k to 24k",IF(AND(#REF!&gt;=24000,#REF!&lt;=36000),"24k to 36k",IF(#REF!&gt;36000,"&gt;36k","")))))</f>
      </c>
    </row>
    <row x14ac:dyDescent="0.25" r="734" customHeight="1" ht="18.75">
      <c r="A734" s="1">
        <v>1701556</v>
      </c>
      <c r="B734" s="2">
        <v>11365914</v>
      </c>
      <c r="C734" s="3" t="s">
        <v>0</v>
      </c>
      <c r="D734" s="3" t="s">
        <v>86</v>
      </c>
      <c r="E734" s="2">
        <v>2012</v>
      </c>
      <c r="F734" s="4">
        <v>44127</v>
      </c>
      <c r="G734" s="3" t="s">
        <v>14</v>
      </c>
      <c r="H734" s="4">
        <v>44127</v>
      </c>
      <c r="I734" s="4">
        <f>_xlfn.XLOOKUP(#REF!,[1]!Backup_F8_Previous_Wave[ODINO],[1]!Backup_F8_Previous_Wave[Production Date],"")</f>
      </c>
      <c r="J734" s="10">
        <f>_xlfn.XLOOKUP(#REF!,[1]!Backup_F8_Previous_Wave[ODINO],[1]!Backup_F8_Previous_Wave[Wave Date],"")</f>
      </c>
      <c r="K734" s="6">
        <f>_xlfn.XLOOKUP(#REF!,[1]!Backup_F8_Previous_Wave[ODINO],[1]!Backup_F8_Previous_Wave[Full VIN],"")</f>
      </c>
      <c r="L734" s="3" t="s">
        <v>2473</v>
      </c>
      <c r="M734" s="3" t="s">
        <v>4</v>
      </c>
      <c r="N734" s="3" t="s">
        <v>2474</v>
      </c>
      <c r="O734" s="3" t="s">
        <v>2296</v>
      </c>
      <c r="P734" s="6">
        <f>_xlfn.XLOOKUP(#REF!,[1]!Table2[BINNING],[1]!Table2[VFG],"")</f>
      </c>
      <c r="Q734" s="6">
        <f>IF(ISNUMBER(FIND("|",#REF!,1)),LEFT(#REF!,FIND("|",#REF!,1)-2),#REF!)</f>
      </c>
      <c r="R734" s="6">
        <f>IF(ISNUMBER(FIND("|",#REF!,1)),RIGHT(#REF!,LEN(#REF!)-FIND("|",#REF!,1)-1),"")</f>
      </c>
      <c r="S734" s="3" t="s">
        <v>7</v>
      </c>
      <c r="T734" s="3" t="s">
        <v>7</v>
      </c>
      <c r="U734" s="2">
        <v>0</v>
      </c>
      <c r="V734" s="2">
        <v>0</v>
      </c>
      <c r="W734" s="2">
        <v>135500</v>
      </c>
      <c r="X734" s="3" t="s">
        <v>798</v>
      </c>
      <c r="Y734" s="2">
        <v>0</v>
      </c>
      <c r="Z734" s="3"/>
      <c r="AA734" s="3"/>
      <c r="AB734" s="7" t="s">
        <v>2475</v>
      </c>
      <c r="AC734" s="3" t="s">
        <v>602</v>
      </c>
      <c r="AD734" s="3" t="s">
        <v>93</v>
      </c>
      <c r="AE734" s="3" t="s">
        <v>603</v>
      </c>
      <c r="AF734" s="3" t="s">
        <v>27</v>
      </c>
      <c r="AG734" s="4"/>
      <c r="AH734" s="3"/>
      <c r="AI734" s="4"/>
      <c r="AJ7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4" s="8">
        <f>IF(#REF!=MAX(#REF!),"New","Old")</f>
      </c>
      <c r="AL734" s="3"/>
      <c r="AM734" s="9">
        <f>IF(OR(#REF!="",#REF!=0),"",IF(#REF!&lt;12000,"&lt;12k",IF(AND(#REF!&gt;=12000,#REF!&lt;24000),"12k to 24k",IF(AND(#REF!&gt;=24000,#REF!&lt;=36000),"24k to 36k",IF(#REF!&gt;36000,"&gt;36k","")))))</f>
      </c>
    </row>
    <row x14ac:dyDescent="0.25" r="735" customHeight="1" ht="18.75">
      <c r="A735" s="1">
        <v>1701598</v>
      </c>
      <c r="B735" s="2">
        <v>11365947</v>
      </c>
      <c r="C735" s="3" t="s">
        <v>0</v>
      </c>
      <c r="D735" s="3" t="s">
        <v>38</v>
      </c>
      <c r="E735" s="2">
        <v>2015</v>
      </c>
      <c r="F735" s="4">
        <v>44125</v>
      </c>
      <c r="G735" s="3" t="s">
        <v>14</v>
      </c>
      <c r="H735" s="4">
        <v>44127</v>
      </c>
      <c r="I735" s="4">
        <f>_xlfn.XLOOKUP(#REF!,[1]!Backup_F8_Previous_Wave[ODINO],[1]!Backup_F8_Previous_Wave[Production Date],"")</f>
      </c>
      <c r="J735" s="10">
        <f>_xlfn.XLOOKUP(#REF!,[1]!Backup_F8_Previous_Wave[ODINO],[1]!Backup_F8_Previous_Wave[Wave Date],"")</f>
      </c>
      <c r="K735" s="6">
        <f>_xlfn.XLOOKUP(#REF!,[1]!Backup_F8_Previous_Wave[ODINO],[1]!Backup_F8_Previous_Wave[Full VIN],"")</f>
      </c>
      <c r="L735" s="3" t="s">
        <v>2476</v>
      </c>
      <c r="M735" s="3" t="s">
        <v>4</v>
      </c>
      <c r="N735" s="3" t="s">
        <v>2477</v>
      </c>
      <c r="O735" s="3" t="s">
        <v>824</v>
      </c>
      <c r="P735" s="6">
        <f>_xlfn.XLOOKUP(#REF!,[1]!Table2[BINNING],[1]!Table2[VFG],"")</f>
      </c>
      <c r="Q735" s="6">
        <f>IF(ISNUMBER(FIND("|",#REF!,1)),LEFT(#REF!,FIND("|",#REF!,1)-2),#REF!)</f>
      </c>
      <c r="R735" s="6">
        <f>IF(ISNUMBER(FIND("|",#REF!,1)),RIGHT(#REF!,LEN(#REF!)-FIND("|",#REF!,1)-1),"")</f>
      </c>
      <c r="S735" s="3" t="s">
        <v>7</v>
      </c>
      <c r="T735" s="3" t="s">
        <v>7</v>
      </c>
      <c r="U735" s="2">
        <v>0</v>
      </c>
      <c r="V735" s="2">
        <v>0</v>
      </c>
      <c r="W735" s="2">
        <v>95600</v>
      </c>
      <c r="X735" s="3" t="s">
        <v>81</v>
      </c>
      <c r="Y735" s="2">
        <v>0</v>
      </c>
      <c r="Z735" s="3"/>
      <c r="AA735" s="3"/>
      <c r="AB735" s="7" t="s">
        <v>2478</v>
      </c>
      <c r="AC735" s="3" t="s">
        <v>826</v>
      </c>
      <c r="AD735" s="3" t="s">
        <v>147</v>
      </c>
      <c r="AE735" s="3" t="s">
        <v>148</v>
      </c>
      <c r="AF735" s="3" t="s">
        <v>45</v>
      </c>
      <c r="AG735" s="4"/>
      <c r="AH735" s="3"/>
      <c r="AI735" s="4"/>
      <c r="AJ7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5" s="8">
        <f>IF(#REF!=MAX(#REF!),"New","Old")</f>
      </c>
      <c r="AL735" s="3"/>
      <c r="AM735" s="9">
        <f>IF(OR(#REF!="",#REF!=0),"",IF(#REF!&lt;12000,"&lt;12k",IF(AND(#REF!&gt;=12000,#REF!&lt;24000),"12k to 24k",IF(AND(#REF!&gt;=24000,#REF!&lt;=36000),"24k to 36k",IF(#REF!&gt;36000,"&gt;36k","")))))</f>
      </c>
    </row>
    <row x14ac:dyDescent="0.25" r="736" customHeight="1" ht="18.75">
      <c r="A736" s="1">
        <v>1701604</v>
      </c>
      <c r="B736" s="2">
        <v>11365953</v>
      </c>
      <c r="C736" s="3" t="s">
        <v>0</v>
      </c>
      <c r="D736" s="3" t="s">
        <v>448</v>
      </c>
      <c r="E736" s="2">
        <v>2014</v>
      </c>
      <c r="F736" s="4">
        <v>43845</v>
      </c>
      <c r="G736" s="3" t="s">
        <v>2</v>
      </c>
      <c r="H736" s="4">
        <v>44127</v>
      </c>
      <c r="I736" s="4">
        <f>_xlfn.XLOOKUP(#REF!,[1]!Backup_F8_Previous_Wave[ODINO],[1]!Backup_F8_Previous_Wave[Production Date],"")</f>
      </c>
      <c r="J736" s="10">
        <f>_xlfn.XLOOKUP(#REF!,[1]!Backup_F8_Previous_Wave[ODINO],[1]!Backup_F8_Previous_Wave[Wave Date],"")</f>
      </c>
      <c r="K736" s="6">
        <f>_xlfn.XLOOKUP(#REF!,[1]!Backup_F8_Previous_Wave[ODINO],[1]!Backup_F8_Previous_Wave[Full VIN],"")</f>
      </c>
      <c r="L736" s="3" t="s">
        <v>1468</v>
      </c>
      <c r="M736" s="3" t="s">
        <v>4</v>
      </c>
      <c r="N736" s="3" t="s">
        <v>2479</v>
      </c>
      <c r="O736" s="3" t="s">
        <v>144</v>
      </c>
      <c r="P736" s="6">
        <f>_xlfn.XLOOKUP(#REF!,[1]!Table2[BINNING],[1]!Table2[VFG],"")</f>
      </c>
      <c r="Q736" s="6">
        <f>IF(ISNUMBER(FIND("|",#REF!,1)),LEFT(#REF!,FIND("|",#REF!,1)-2),#REF!)</f>
      </c>
      <c r="R736" s="6">
        <f>IF(ISNUMBER(FIND("|",#REF!,1)),RIGHT(#REF!,LEN(#REF!)-FIND("|",#REF!,1)-1),"")</f>
      </c>
      <c r="S736" s="3" t="s">
        <v>7</v>
      </c>
      <c r="T736" s="3" t="s">
        <v>7</v>
      </c>
      <c r="U736" s="2">
        <v>0</v>
      </c>
      <c r="V736" s="2">
        <v>0</v>
      </c>
      <c r="W736" s="2">
        <v>98000</v>
      </c>
      <c r="X736" s="3" t="s">
        <v>106</v>
      </c>
      <c r="Y736" s="2"/>
      <c r="Z736" s="3"/>
      <c r="AA736" s="3"/>
      <c r="AB736" s="7" t="s">
        <v>2480</v>
      </c>
      <c r="AC736" s="3" t="s">
        <v>452</v>
      </c>
      <c r="AD736" s="3" t="s">
        <v>453</v>
      </c>
      <c r="AE736" s="3" t="s">
        <v>454</v>
      </c>
      <c r="AF736" s="3" t="s">
        <v>45</v>
      </c>
      <c r="AG736" s="4"/>
      <c r="AH736" s="3"/>
      <c r="AI736" s="4"/>
      <c r="AJ7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6" s="8">
        <f>IF(#REF!=MAX(#REF!),"New","Old")</f>
      </c>
      <c r="AL736" s="3"/>
      <c r="AM736" s="9">
        <f>IF(OR(#REF!="",#REF!=0),"",IF(#REF!&lt;12000,"&lt;12k",IF(AND(#REF!&gt;=12000,#REF!&lt;24000),"12k to 24k",IF(AND(#REF!&gt;=24000,#REF!&lt;=36000),"24k to 36k",IF(#REF!&gt;36000,"&gt;36k","")))))</f>
      </c>
    </row>
    <row x14ac:dyDescent="0.25" r="737" customHeight="1" ht="18.75">
      <c r="A737" s="1">
        <v>1701620</v>
      </c>
      <c r="B737" s="2">
        <v>11365962</v>
      </c>
      <c r="C737" s="3" t="s">
        <v>0</v>
      </c>
      <c r="D737" s="3" t="s">
        <v>69</v>
      </c>
      <c r="E737" s="2">
        <v>2014</v>
      </c>
      <c r="F737" s="4">
        <v>44108</v>
      </c>
      <c r="G737" s="3" t="s">
        <v>14</v>
      </c>
      <c r="H737" s="4">
        <v>44127</v>
      </c>
      <c r="I737" s="4">
        <f>_xlfn.XLOOKUP(#REF!,[1]!Backup_F8_Previous_Wave[ODINO],[1]!Backup_F8_Previous_Wave[Production Date],"")</f>
      </c>
      <c r="J737" s="10">
        <f>_xlfn.XLOOKUP(#REF!,[1]!Backup_F8_Previous_Wave[ODINO],[1]!Backup_F8_Previous_Wave[Wave Date],"")</f>
      </c>
      <c r="K737" s="6">
        <f>_xlfn.XLOOKUP(#REF!,[1]!Backup_F8_Previous_Wave[ODINO],[1]!Backup_F8_Previous_Wave[Full VIN],"")</f>
      </c>
      <c r="L737" s="3" t="s">
        <v>1186</v>
      </c>
      <c r="M737" s="3" t="s">
        <v>4</v>
      </c>
      <c r="N737" s="3" t="s">
        <v>2481</v>
      </c>
      <c r="O737" s="3" t="s">
        <v>31</v>
      </c>
      <c r="P737" s="6">
        <f>_xlfn.XLOOKUP(#REF!,[1]!Table2[BINNING],[1]!Table2[VFG],"")</f>
      </c>
      <c r="Q737" s="6">
        <f>IF(ISNUMBER(FIND("|",#REF!,1)),LEFT(#REF!,FIND("|",#REF!,1)-2),#REF!)</f>
      </c>
      <c r="R737" s="6">
        <f>IF(ISNUMBER(FIND("|",#REF!,1)),RIGHT(#REF!,LEN(#REF!)-FIND("|",#REF!,1)-1),"")</f>
      </c>
      <c r="S737" s="3" t="s">
        <v>7</v>
      </c>
      <c r="T737" s="3" t="s">
        <v>7</v>
      </c>
      <c r="U737" s="2">
        <v>0</v>
      </c>
      <c r="V737" s="2">
        <v>0</v>
      </c>
      <c r="W737" s="2">
        <v>51000</v>
      </c>
      <c r="X737" s="3" t="s">
        <v>185</v>
      </c>
      <c r="Y737" s="2">
        <v>35</v>
      </c>
      <c r="Z737" s="3"/>
      <c r="AA737" s="3"/>
      <c r="AB737" s="7" t="s">
        <v>2482</v>
      </c>
      <c r="AC737" s="3" t="s">
        <v>395</v>
      </c>
      <c r="AD737" s="3" t="s">
        <v>75</v>
      </c>
      <c r="AE737" s="3" t="s">
        <v>76</v>
      </c>
      <c r="AF737" s="3" t="s">
        <v>77</v>
      </c>
      <c r="AG737" s="4"/>
      <c r="AH737" s="3"/>
      <c r="AI737" s="4"/>
      <c r="AJ7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7" s="8">
        <f>IF(#REF!=MAX(#REF!),"New","Old")</f>
      </c>
      <c r="AL737" s="3"/>
      <c r="AM737" s="9">
        <f>IF(OR(#REF!="",#REF!=0),"",IF(#REF!&lt;12000,"&lt;12k",IF(AND(#REF!&gt;=12000,#REF!&lt;24000),"12k to 24k",IF(AND(#REF!&gt;=24000,#REF!&lt;=36000),"24k to 36k",IF(#REF!&gt;36000,"&gt;36k","")))))</f>
      </c>
    </row>
    <row x14ac:dyDescent="0.25" r="738" customHeight="1" ht="18.75">
      <c r="A738" s="1">
        <v>1701740</v>
      </c>
      <c r="B738" s="2">
        <v>11366145</v>
      </c>
      <c r="C738" s="3" t="s">
        <v>0</v>
      </c>
      <c r="D738" s="3" t="s">
        <v>181</v>
      </c>
      <c r="E738" s="2">
        <v>2013</v>
      </c>
      <c r="F738" s="4">
        <v>44105</v>
      </c>
      <c r="G738" s="3" t="s">
        <v>14</v>
      </c>
      <c r="H738" s="4">
        <v>44128</v>
      </c>
      <c r="I738" s="4"/>
      <c r="J738" s="10">
        <f>_xlfn.XLOOKUP(#REF!,[1]!Backup_F8_Previous_Wave[ODINO],[1]!Backup_F8_Previous_Wave[Wave Date],"")</f>
      </c>
      <c r="K738" s="3"/>
      <c r="L738" s="3" t="s">
        <v>2483</v>
      </c>
      <c r="M738" s="3" t="s">
        <v>4</v>
      </c>
      <c r="N738" s="3" t="s">
        <v>2484</v>
      </c>
      <c r="O738" s="3" t="s">
        <v>2485</v>
      </c>
      <c r="P738" s="6">
        <f>_xlfn.XLOOKUP(#REF!,[1]!Table2[BINNING],[1]!Table2[VFG],"")</f>
      </c>
      <c r="Q738" s="6">
        <f>IF(ISNUMBER(FIND("|",#REF!,1)),LEFT(#REF!,FIND("|",#REF!,1)-2),#REF!)</f>
      </c>
      <c r="R738" s="6">
        <f>IF(ISNUMBER(FIND("|",#REF!,1)),RIGHT(#REF!,LEN(#REF!)-FIND("|",#REF!,1)-1),"")</f>
      </c>
      <c r="S738" s="3" t="s">
        <v>7</v>
      </c>
      <c r="T738" s="3" t="s">
        <v>7</v>
      </c>
      <c r="U738" s="2">
        <v>0</v>
      </c>
      <c r="V738" s="2">
        <v>0</v>
      </c>
      <c r="W738" s="2"/>
      <c r="X738" s="3" t="s">
        <v>119</v>
      </c>
      <c r="Y738" s="2"/>
      <c r="Z738" s="3"/>
      <c r="AA738" s="3"/>
      <c r="AB738" s="7" t="s">
        <v>2486</v>
      </c>
      <c r="AC738" s="3" t="s">
        <v>44</v>
      </c>
      <c r="AD738" s="3" t="s">
        <v>44</v>
      </c>
      <c r="AE738" s="3" t="s">
        <v>44</v>
      </c>
      <c r="AF738" s="3" t="s">
        <v>198</v>
      </c>
      <c r="AG738" s="4"/>
      <c r="AH738" s="3"/>
      <c r="AI738" s="4"/>
      <c r="AJ7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8" s="8">
        <f>IF(#REF!=MAX(#REF!),"New","Old")</f>
      </c>
      <c r="AL738" s="3"/>
      <c r="AM738" s="9">
        <f>IF(OR(#REF!="",#REF!=0),"",IF(#REF!&lt;12000,"&lt;12k",IF(AND(#REF!&gt;=12000,#REF!&lt;24000),"12k to 24k",IF(AND(#REF!&gt;=24000,#REF!&lt;=36000),"24k to 36k",IF(#REF!&gt;36000,"&gt;36k","")))))</f>
      </c>
    </row>
    <row x14ac:dyDescent="0.25" r="739" customHeight="1" ht="18.75">
      <c r="A739" s="1">
        <v>1701759</v>
      </c>
      <c r="B739" s="2">
        <v>11366157</v>
      </c>
      <c r="C739" s="3" t="s">
        <v>0</v>
      </c>
      <c r="D739" s="3" t="s">
        <v>485</v>
      </c>
      <c r="E739" s="2">
        <v>2015</v>
      </c>
      <c r="F739" s="4">
        <v>44127</v>
      </c>
      <c r="G739" s="3" t="s">
        <v>14</v>
      </c>
      <c r="H739" s="4">
        <v>44128</v>
      </c>
      <c r="I739" s="4">
        <f>_xlfn.XLOOKUP(#REF!,[1]!Backup_F8_Previous_Wave[ODINO],[1]!Backup_F8_Previous_Wave[Production Date],"")</f>
      </c>
      <c r="J739" s="10">
        <f>_xlfn.XLOOKUP(#REF!,[1]!Backup_F8_Previous_Wave[ODINO],[1]!Backup_F8_Previous_Wave[Wave Date],"")</f>
      </c>
      <c r="K739" s="6">
        <f>_xlfn.XLOOKUP(#REF!,[1]!Backup_F8_Previous_Wave[ODINO],[1]!Backup_F8_Previous_Wave[Full VIN],"")</f>
      </c>
      <c r="L739" s="3" t="s">
        <v>892</v>
      </c>
      <c r="M739" s="3" t="s">
        <v>4</v>
      </c>
      <c r="N739" s="3" t="s">
        <v>2487</v>
      </c>
      <c r="O739" s="3" t="s">
        <v>62</v>
      </c>
      <c r="P739" s="6">
        <f>_xlfn.XLOOKUP(#REF!,[1]!Table2[BINNING],[1]!Table2[VFG],"")</f>
      </c>
      <c r="Q739" s="6">
        <f>IF(ISNUMBER(FIND("|",#REF!,1)),LEFT(#REF!,FIND("|",#REF!,1)-2),#REF!)</f>
      </c>
      <c r="R739" s="6">
        <f>IF(ISNUMBER(FIND("|",#REF!,1)),RIGHT(#REF!,LEN(#REF!)-FIND("|",#REF!,1)-1),"")</f>
      </c>
      <c r="S739" s="3" t="s">
        <v>7</v>
      </c>
      <c r="T739" s="3" t="s">
        <v>7</v>
      </c>
      <c r="U739" s="2">
        <v>0</v>
      </c>
      <c r="V739" s="2">
        <v>0</v>
      </c>
      <c r="W739" s="2">
        <v>85548</v>
      </c>
      <c r="X739" s="3" t="s">
        <v>72</v>
      </c>
      <c r="Y739" s="2">
        <v>30</v>
      </c>
      <c r="Z739" s="3"/>
      <c r="AA739" s="3"/>
      <c r="AB739" s="7" t="s">
        <v>2488</v>
      </c>
      <c r="AC739" s="3" t="s">
        <v>489</v>
      </c>
      <c r="AD739" s="3" t="s">
        <v>490</v>
      </c>
      <c r="AE739" s="3" t="s">
        <v>491</v>
      </c>
      <c r="AF739" s="3" t="s">
        <v>211</v>
      </c>
      <c r="AG739" s="4"/>
      <c r="AH739" s="3"/>
      <c r="AI739" s="4"/>
      <c r="AJ7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39" s="8">
        <f>IF(#REF!=MAX(#REF!),"New","Old")</f>
      </c>
      <c r="AL739" s="3"/>
      <c r="AM739" s="9">
        <f>IF(OR(#REF!="",#REF!=0),"",IF(#REF!&lt;12000,"&lt;12k",IF(AND(#REF!&gt;=12000,#REF!&lt;24000),"12k to 24k",IF(AND(#REF!&gt;=24000,#REF!&lt;=36000),"24k to 36k",IF(#REF!&gt;36000,"&gt;36k","")))))</f>
      </c>
    </row>
    <row x14ac:dyDescent="0.25" r="740" customHeight="1" ht="18.75">
      <c r="A740" s="1">
        <v>1701950</v>
      </c>
      <c r="B740" s="2">
        <v>11366288</v>
      </c>
      <c r="C740" s="3" t="s">
        <v>0</v>
      </c>
      <c r="D740" s="3" t="s">
        <v>1</v>
      </c>
      <c r="E740" s="2">
        <v>2015</v>
      </c>
      <c r="F740" s="4">
        <v>44128</v>
      </c>
      <c r="G740" s="3" t="s">
        <v>14</v>
      </c>
      <c r="H740" s="4">
        <v>44129</v>
      </c>
      <c r="I740" s="4">
        <f>_xlfn.XLOOKUP(#REF!,[1]!Backup_F8_Previous_Wave[ODINO],[1]!Backup_F8_Previous_Wave[Production Date],"")</f>
      </c>
      <c r="J740" s="10">
        <f>_xlfn.XLOOKUP(#REF!,[1]!Backup_F8_Previous_Wave[ODINO],[1]!Backup_F8_Previous_Wave[Wave Date],"")</f>
      </c>
      <c r="K740" s="6">
        <f>_xlfn.XLOOKUP(#REF!,[1]!Backup_F8_Previous_Wave[ODINO],[1]!Backup_F8_Previous_Wave[Full VIN],"")</f>
      </c>
      <c r="L740" s="3" t="s">
        <v>2489</v>
      </c>
      <c r="M740" s="3" t="s">
        <v>4</v>
      </c>
      <c r="N740" s="3" t="s">
        <v>2490</v>
      </c>
      <c r="O740" s="3" t="s">
        <v>57</v>
      </c>
      <c r="P740" s="6">
        <f>_xlfn.XLOOKUP(#REF!,[1]!Table2[BINNING],[1]!Table2[VFG],"")</f>
      </c>
      <c r="Q740" s="6">
        <f>IF(ISNUMBER(FIND("|",#REF!,1)),LEFT(#REF!,FIND("|",#REF!,1)-2),#REF!)</f>
      </c>
      <c r="R740" s="6">
        <f>IF(ISNUMBER(FIND("|",#REF!,1)),RIGHT(#REF!,LEN(#REF!)-FIND("|",#REF!,1)-1),"")</f>
      </c>
      <c r="S740" s="3" t="s">
        <v>7</v>
      </c>
      <c r="T740" s="3" t="s">
        <v>7</v>
      </c>
      <c r="U740" s="2">
        <v>0</v>
      </c>
      <c r="V740" s="2">
        <v>0</v>
      </c>
      <c r="W740" s="2">
        <v>61000</v>
      </c>
      <c r="X740" s="3" t="s">
        <v>798</v>
      </c>
      <c r="Y740" s="2">
        <v>55</v>
      </c>
      <c r="Z740" s="3"/>
      <c r="AA740" s="3"/>
      <c r="AB740" s="7" t="s">
        <v>2491</v>
      </c>
      <c r="AC740" s="3" t="s">
        <v>20</v>
      </c>
      <c r="AD740" s="3" t="s">
        <v>11</v>
      </c>
      <c r="AE740" s="3" t="s">
        <v>21</v>
      </c>
      <c r="AF740" s="3" t="s">
        <v>13</v>
      </c>
      <c r="AG740" s="4"/>
      <c r="AH740" s="3"/>
      <c r="AI740" s="4"/>
      <c r="AJ7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0" s="8">
        <f>IF(#REF!=MAX(#REF!),"New","Old")</f>
      </c>
      <c r="AL740" s="3"/>
      <c r="AM740" s="9">
        <f>IF(OR(#REF!="",#REF!=0),"",IF(#REF!&lt;12000,"&lt;12k",IF(AND(#REF!&gt;=12000,#REF!&lt;24000),"12k to 24k",IF(AND(#REF!&gt;=24000,#REF!&lt;=36000),"24k to 36k",IF(#REF!&gt;36000,"&gt;36k","")))))</f>
      </c>
    </row>
    <row x14ac:dyDescent="0.25" r="741" customHeight="1" ht="18.75">
      <c r="A741" s="1">
        <v>1701951</v>
      </c>
      <c r="B741" s="2">
        <v>11366295</v>
      </c>
      <c r="C741" s="3" t="s">
        <v>0</v>
      </c>
      <c r="D741" s="3" t="s">
        <v>1</v>
      </c>
      <c r="E741" s="2">
        <v>2020</v>
      </c>
      <c r="F741" s="4">
        <v>43881</v>
      </c>
      <c r="G741" s="3" t="s">
        <v>2</v>
      </c>
      <c r="H741" s="4">
        <v>44129</v>
      </c>
      <c r="I741" s="4">
        <f>_xlfn.XLOOKUP(#REF!,[1]!Backup_F8_Previous_Wave[ODINO],[1]!Backup_F8_Previous_Wave[Production Date],"")</f>
      </c>
      <c r="J741" s="10">
        <f>_xlfn.XLOOKUP(#REF!,[1]!Backup_F8_Previous_Wave[ODINO],[1]!Backup_F8_Previous_Wave[Wave Date],"")</f>
      </c>
      <c r="K741" s="6">
        <f>_xlfn.XLOOKUP(#REF!,[1]!Backup_F8_Previous_Wave[ODINO],[1]!Backup_F8_Previous_Wave[Full VIN],"")</f>
      </c>
      <c r="L741" s="3" t="s">
        <v>2492</v>
      </c>
      <c r="M741" s="3" t="s">
        <v>4</v>
      </c>
      <c r="N741" s="3" t="s">
        <v>2493</v>
      </c>
      <c r="O741" s="3" t="s">
        <v>593</v>
      </c>
      <c r="P741" s="6">
        <f>_xlfn.XLOOKUP(#REF!,[1]!Table2[BINNING],[1]!Table2[VFG],"")</f>
      </c>
      <c r="Q741" s="6">
        <f>IF(ISNUMBER(FIND("|",#REF!,1)),LEFT(#REF!,FIND("|",#REF!,1)-2),#REF!)</f>
      </c>
      <c r="R741" s="6">
        <f>IF(ISNUMBER(FIND("|",#REF!,1)),RIGHT(#REF!,LEN(#REF!)-FIND("|",#REF!,1)-1),"")</f>
      </c>
      <c r="S741" s="3" t="s">
        <v>7</v>
      </c>
      <c r="T741" s="3" t="s">
        <v>7</v>
      </c>
      <c r="U741" s="2">
        <v>0</v>
      </c>
      <c r="V741" s="2">
        <v>0</v>
      </c>
      <c r="W741" s="2">
        <v>200</v>
      </c>
      <c r="X741" s="3" t="s">
        <v>246</v>
      </c>
      <c r="Y741" s="2"/>
      <c r="Z741" s="3"/>
      <c r="AA741" s="3"/>
      <c r="AB741" s="7" t="s">
        <v>2494</v>
      </c>
      <c r="AC741" s="3" t="s">
        <v>20</v>
      </c>
      <c r="AD741" s="3" t="s">
        <v>11</v>
      </c>
      <c r="AE741" s="3" t="s">
        <v>135</v>
      </c>
      <c r="AF741" s="3" t="s">
        <v>27</v>
      </c>
      <c r="AG741" s="4"/>
      <c r="AH741" s="3"/>
      <c r="AI741" s="4"/>
      <c r="AJ7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1" s="8">
        <f>IF(#REF!=MAX(#REF!),"New","Old")</f>
      </c>
      <c r="AL741" s="3"/>
      <c r="AM741" s="9">
        <f>IF(OR(#REF!="",#REF!=0),"",IF(#REF!&lt;12000,"&lt;12k",IF(AND(#REF!&gt;=12000,#REF!&lt;24000),"12k to 24k",IF(AND(#REF!&gt;=24000,#REF!&lt;=36000),"24k to 36k",IF(#REF!&gt;36000,"&gt;36k","")))))</f>
      </c>
    </row>
    <row x14ac:dyDescent="0.25" r="742" customHeight="1" ht="18.75">
      <c r="A742" s="1">
        <v>1702062</v>
      </c>
      <c r="B742" s="2">
        <v>11366374</v>
      </c>
      <c r="C742" s="3" t="s">
        <v>0</v>
      </c>
      <c r="D742" s="3" t="s">
        <v>59</v>
      </c>
      <c r="E742" s="2">
        <v>2012</v>
      </c>
      <c r="F742" s="4">
        <v>44128</v>
      </c>
      <c r="G742" s="3" t="s">
        <v>14</v>
      </c>
      <c r="H742" s="4">
        <v>44130</v>
      </c>
      <c r="I742" s="4">
        <f>_xlfn.XLOOKUP(#REF!,[1]!Backup_F8_Previous_Wave[ODINO],[1]!Backup_F8_Previous_Wave[Production Date],"")</f>
      </c>
      <c r="J742" s="10">
        <f>_xlfn.XLOOKUP(#REF!,[1]!Backup_F8_Previous_Wave[ODINO],[1]!Backup_F8_Previous_Wave[Wave Date],"")</f>
      </c>
      <c r="K742" s="6">
        <f>_xlfn.XLOOKUP(#REF!,[1]!Backup_F8_Previous_Wave[ODINO],[1]!Backup_F8_Previous_Wave[Full VIN],"")</f>
      </c>
      <c r="L742" s="3" t="s">
        <v>2495</v>
      </c>
      <c r="M742" s="3" t="s">
        <v>4</v>
      </c>
      <c r="N742" s="3" t="s">
        <v>2496</v>
      </c>
      <c r="O742" s="3" t="s">
        <v>49</v>
      </c>
      <c r="P742" s="6">
        <f>_xlfn.XLOOKUP(#REF!,[1]!Table2[BINNING],[1]!Table2[VFG],"")</f>
      </c>
      <c r="Q742" s="6">
        <f>IF(ISNUMBER(FIND("|",#REF!,1)),LEFT(#REF!,FIND("|",#REF!,1)-2),#REF!)</f>
      </c>
      <c r="R742" s="6">
        <f>IF(ISNUMBER(FIND("|",#REF!,1)),RIGHT(#REF!,LEN(#REF!)-FIND("|",#REF!,1)-1),"")</f>
      </c>
      <c r="S742" s="3" t="s">
        <v>7</v>
      </c>
      <c r="T742" s="3" t="s">
        <v>7</v>
      </c>
      <c r="U742" s="2">
        <v>0</v>
      </c>
      <c r="V742" s="2">
        <v>0</v>
      </c>
      <c r="W742" s="2">
        <v>66000</v>
      </c>
      <c r="X742" s="3" t="s">
        <v>229</v>
      </c>
      <c r="Y742" s="2">
        <v>0</v>
      </c>
      <c r="Z742" s="3"/>
      <c r="AA742" s="3"/>
      <c r="AB742" s="7" t="s">
        <v>2497</v>
      </c>
      <c r="AC742" s="3" t="s">
        <v>83</v>
      </c>
      <c r="AD742" s="3" t="s">
        <v>66</v>
      </c>
      <c r="AE742" s="3" t="s">
        <v>121</v>
      </c>
      <c r="AF742" s="3" t="s">
        <v>68</v>
      </c>
      <c r="AG742" s="4"/>
      <c r="AH742" s="3"/>
      <c r="AI742" s="4"/>
      <c r="AJ7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2" s="8">
        <f>IF(#REF!=MAX(#REF!),"New","Old")</f>
      </c>
      <c r="AL742" s="3"/>
      <c r="AM742" s="9">
        <f>IF(OR(#REF!="",#REF!=0),"",IF(#REF!&lt;12000,"&lt;12k",IF(AND(#REF!&gt;=12000,#REF!&lt;24000),"12k to 24k",IF(AND(#REF!&gt;=24000,#REF!&lt;=36000),"24k to 36k",IF(#REF!&gt;36000,"&gt;36k","")))))</f>
      </c>
    </row>
    <row x14ac:dyDescent="0.25" r="743" customHeight="1" ht="18.75">
      <c r="A743" s="1">
        <v>1702098</v>
      </c>
      <c r="B743" s="2">
        <v>11366399</v>
      </c>
      <c r="C743" s="3" t="s">
        <v>0</v>
      </c>
      <c r="D743" s="3" t="s">
        <v>181</v>
      </c>
      <c r="E743" s="2">
        <v>2018</v>
      </c>
      <c r="F743" s="4">
        <v>44124</v>
      </c>
      <c r="G743" s="3" t="s">
        <v>14</v>
      </c>
      <c r="H743" s="4">
        <v>44130</v>
      </c>
      <c r="I743" s="4"/>
      <c r="J743" s="10">
        <f>_xlfn.XLOOKUP(#REF!,[1]!Backup_F8_Previous_Wave[ODINO],[1]!Backup_F8_Previous_Wave[Wave Date],"")</f>
      </c>
      <c r="K743" s="3"/>
      <c r="L743" s="3" t="s">
        <v>2498</v>
      </c>
      <c r="M743" s="3" t="s">
        <v>4</v>
      </c>
      <c r="N743" s="3" t="s">
        <v>2499</v>
      </c>
      <c r="O743" s="3" t="s">
        <v>864</v>
      </c>
      <c r="P743" s="6">
        <f>_xlfn.XLOOKUP(#REF!,[1]!Table2[BINNING],[1]!Table2[VFG],"")</f>
      </c>
      <c r="Q743" s="6">
        <f>IF(ISNUMBER(FIND("|",#REF!,1)),LEFT(#REF!,FIND("|",#REF!,1)-2),#REF!)</f>
      </c>
      <c r="R743" s="6">
        <f>IF(ISNUMBER(FIND("|",#REF!,1)),RIGHT(#REF!,LEN(#REF!)-FIND("|",#REF!,1)-1),"")</f>
      </c>
      <c r="S743" s="3" t="s">
        <v>7</v>
      </c>
      <c r="T743" s="3" t="s">
        <v>7</v>
      </c>
      <c r="U743" s="2">
        <v>0</v>
      </c>
      <c r="V743" s="2">
        <v>0</v>
      </c>
      <c r="W743" s="2">
        <v>53000</v>
      </c>
      <c r="X743" s="3" t="s">
        <v>63</v>
      </c>
      <c r="Y743" s="2">
        <v>70</v>
      </c>
      <c r="Z743" s="3"/>
      <c r="AA743" s="3"/>
      <c r="AB743" s="7" t="s">
        <v>2500</v>
      </c>
      <c r="AC743" s="3" t="s">
        <v>44</v>
      </c>
      <c r="AD743" s="3" t="s">
        <v>44</v>
      </c>
      <c r="AE743" s="3" t="s">
        <v>44</v>
      </c>
      <c r="AF743" s="3" t="s">
        <v>198</v>
      </c>
      <c r="AG743" s="4"/>
      <c r="AH743" s="3"/>
      <c r="AI743" s="4"/>
      <c r="AJ7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3" s="8">
        <f>IF(#REF!=MAX(#REF!),"New","Old")</f>
      </c>
      <c r="AL743" s="3"/>
      <c r="AM743" s="9">
        <f>IF(OR(#REF!="",#REF!=0),"",IF(#REF!&lt;12000,"&lt;12k",IF(AND(#REF!&gt;=12000,#REF!&lt;24000),"12k to 24k",IF(AND(#REF!&gt;=24000,#REF!&lt;=36000),"24k to 36k",IF(#REF!&gt;36000,"&gt;36k","")))))</f>
      </c>
    </row>
    <row x14ac:dyDescent="0.25" r="744" customHeight="1" ht="18.75">
      <c r="A744" s="1">
        <v>1702126</v>
      </c>
      <c r="B744" s="2">
        <v>11366420</v>
      </c>
      <c r="C744" s="3" t="s">
        <v>0</v>
      </c>
      <c r="D744" s="3" t="s">
        <v>1</v>
      </c>
      <c r="E744" s="2">
        <v>2018</v>
      </c>
      <c r="F744" s="4">
        <v>44128</v>
      </c>
      <c r="G744" s="3" t="s">
        <v>14</v>
      </c>
      <c r="H744" s="4">
        <v>44130</v>
      </c>
      <c r="I744" s="4">
        <f>_xlfn.XLOOKUP(#REF!,[1]!Backup_F8_Previous_Wave[ODINO],[1]!Backup_F8_Previous_Wave[Production Date],"")</f>
      </c>
      <c r="J744" s="10">
        <f>_xlfn.XLOOKUP(#REF!,[1]!Backup_F8_Previous_Wave[ODINO],[1]!Backup_F8_Previous_Wave[Wave Date],"")</f>
      </c>
      <c r="K744" s="6">
        <f>_xlfn.XLOOKUP(#REF!,[1]!Backup_F8_Previous_Wave[ODINO],[1]!Backup_F8_Previous_Wave[Full VIN],"")</f>
      </c>
      <c r="L744" s="3" t="s">
        <v>366</v>
      </c>
      <c r="M744" s="3" t="s">
        <v>4</v>
      </c>
      <c r="N744" s="3" t="s">
        <v>2501</v>
      </c>
      <c r="O744" s="3" t="s">
        <v>151</v>
      </c>
      <c r="P744" s="6">
        <f>_xlfn.XLOOKUP(#REF!,[1]!Table2[BINNING],[1]!Table2[VFG],"")</f>
      </c>
      <c r="Q744" s="6">
        <f>IF(ISNUMBER(FIND("|",#REF!,1)),LEFT(#REF!,FIND("|",#REF!,1)-2),#REF!)</f>
      </c>
      <c r="R744" s="6">
        <f>IF(ISNUMBER(FIND("|",#REF!,1)),RIGHT(#REF!,LEN(#REF!)-FIND("|",#REF!,1)-1),"")</f>
      </c>
      <c r="S744" s="3" t="s">
        <v>7</v>
      </c>
      <c r="T744" s="3" t="s">
        <v>7</v>
      </c>
      <c r="U744" s="2">
        <v>0</v>
      </c>
      <c r="V744" s="2">
        <v>0</v>
      </c>
      <c r="W744" s="2">
        <v>8000</v>
      </c>
      <c r="X744" s="3" t="s">
        <v>63</v>
      </c>
      <c r="Y744" s="2">
        <v>2</v>
      </c>
      <c r="Z744" s="3"/>
      <c r="AA744" s="3"/>
      <c r="AB744" s="7" t="s">
        <v>2502</v>
      </c>
      <c r="AC744" s="3" t="s">
        <v>20</v>
      </c>
      <c r="AD744" s="3" t="s">
        <v>11</v>
      </c>
      <c r="AE744" s="3" t="s">
        <v>21</v>
      </c>
      <c r="AF744" s="3" t="s">
        <v>13</v>
      </c>
      <c r="AG744" s="4"/>
      <c r="AH744" s="3"/>
      <c r="AI744" s="4"/>
      <c r="AJ7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4" s="8">
        <f>IF(#REF!=MAX(#REF!),"New","Old")</f>
      </c>
      <c r="AL744" s="3"/>
      <c r="AM744" s="9">
        <f>IF(OR(#REF!="",#REF!=0),"",IF(#REF!&lt;12000,"&lt;12k",IF(AND(#REF!&gt;=12000,#REF!&lt;24000),"12k to 24k",IF(AND(#REF!&gt;=24000,#REF!&lt;=36000),"24k to 36k",IF(#REF!&gt;36000,"&gt;36k","")))))</f>
      </c>
    </row>
    <row x14ac:dyDescent="0.25" r="745" customHeight="1" ht="18.75">
      <c r="A745" s="1">
        <v>1702203</v>
      </c>
      <c r="B745" s="2">
        <v>11366475</v>
      </c>
      <c r="C745" s="3" t="s">
        <v>0</v>
      </c>
      <c r="D745" s="3" t="s">
        <v>86</v>
      </c>
      <c r="E745" s="2">
        <v>2020</v>
      </c>
      <c r="F745" s="4">
        <v>44129</v>
      </c>
      <c r="G745" s="3" t="s">
        <v>14</v>
      </c>
      <c r="H745" s="4">
        <v>44130</v>
      </c>
      <c r="I745" s="4">
        <f>_xlfn.XLOOKUP(#REF!,[1]!Backup_F8_Previous_Wave[ODINO],[1]!Backup_F8_Previous_Wave[Production Date],"")</f>
      </c>
      <c r="J745" s="10">
        <f>_xlfn.XLOOKUP(#REF!,[1]!Backup_F8_Previous_Wave[ODINO],[1]!Backup_F8_Previous_Wave[Wave Date],"")</f>
      </c>
      <c r="K745" s="6">
        <f>_xlfn.XLOOKUP(#REF!,[1]!Backup_F8_Previous_Wave[ODINO],[1]!Backup_F8_Previous_Wave[Full VIN],"")</f>
      </c>
      <c r="L745" s="3" t="s">
        <v>2503</v>
      </c>
      <c r="M745" s="3" t="s">
        <v>4</v>
      </c>
      <c r="N745" s="3" t="s">
        <v>2504</v>
      </c>
      <c r="O745" s="3" t="s">
        <v>31</v>
      </c>
      <c r="P745" s="6">
        <f>_xlfn.XLOOKUP(#REF!,[1]!Table2[BINNING],[1]!Table2[VFG],"")</f>
      </c>
      <c r="Q745" s="6">
        <f>IF(ISNUMBER(FIND("|",#REF!,1)),LEFT(#REF!,FIND("|",#REF!,1)-2),#REF!)</f>
      </c>
      <c r="R745" s="6">
        <f>IF(ISNUMBER(FIND("|",#REF!,1)),RIGHT(#REF!,LEN(#REF!)-FIND("|",#REF!,1)-1),"")</f>
      </c>
      <c r="S745" s="3" t="s">
        <v>7</v>
      </c>
      <c r="T745" s="3" t="s">
        <v>7</v>
      </c>
      <c r="U745" s="2">
        <v>0</v>
      </c>
      <c r="V745" s="2">
        <v>0</v>
      </c>
      <c r="W745" s="2">
        <v>20700</v>
      </c>
      <c r="X745" s="3" t="s">
        <v>317</v>
      </c>
      <c r="Y745" s="2">
        <v>0</v>
      </c>
      <c r="Z745" s="3"/>
      <c r="AA745" s="3"/>
      <c r="AB745" s="7" t="s">
        <v>2505</v>
      </c>
      <c r="AC745" s="3" t="s">
        <v>685</v>
      </c>
      <c r="AD745" s="3" t="s">
        <v>1962</v>
      </c>
      <c r="AE745" s="3" t="s">
        <v>2404</v>
      </c>
      <c r="AF745" s="3" t="s">
        <v>95</v>
      </c>
      <c r="AG745" s="4"/>
      <c r="AH745" s="3"/>
      <c r="AI745" s="4"/>
      <c r="AJ7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5" s="8">
        <f>IF(#REF!=MAX(#REF!),"New","Old")</f>
      </c>
      <c r="AL745" s="3"/>
      <c r="AM745" s="9">
        <f>IF(OR(#REF!="",#REF!=0),"",IF(#REF!&lt;12000,"&lt;12k",IF(AND(#REF!&gt;=12000,#REF!&lt;24000),"12k to 24k",IF(AND(#REF!&gt;=24000,#REF!&lt;=36000),"24k to 36k",IF(#REF!&gt;36000,"&gt;36k","")))))</f>
      </c>
    </row>
    <row x14ac:dyDescent="0.25" r="746" customHeight="1" ht="18.75">
      <c r="A746" s="1">
        <v>1702228</v>
      </c>
      <c r="B746" s="2">
        <v>11366498</v>
      </c>
      <c r="C746" s="3" t="s">
        <v>0</v>
      </c>
      <c r="D746" s="3" t="s">
        <v>187</v>
      </c>
      <c r="E746" s="2">
        <v>2018</v>
      </c>
      <c r="F746" s="4">
        <v>44127</v>
      </c>
      <c r="G746" s="3" t="s">
        <v>14</v>
      </c>
      <c r="H746" s="4">
        <v>44130</v>
      </c>
      <c r="I746" s="4">
        <f>_xlfn.XLOOKUP(#REF!,[1]!Backup_F8_Previous_Wave[ODINO],[1]!Backup_F8_Previous_Wave[Production Date],"")</f>
      </c>
      <c r="J746" s="10">
        <f>_xlfn.XLOOKUP(#REF!,[1]!Backup_F8_Previous_Wave[ODINO],[1]!Backup_F8_Previous_Wave[Wave Date],"")</f>
      </c>
      <c r="K746" s="6">
        <f>_xlfn.XLOOKUP(#REF!,[1]!Backup_F8_Previous_Wave[ODINO],[1]!Backup_F8_Previous_Wave[Full VIN],"")</f>
      </c>
      <c r="L746" s="3" t="s">
        <v>2506</v>
      </c>
      <c r="M746" s="3" t="s">
        <v>4</v>
      </c>
      <c r="N746" s="3" t="s">
        <v>2507</v>
      </c>
      <c r="O746" s="3" t="s">
        <v>151</v>
      </c>
      <c r="P746" s="6">
        <f>_xlfn.XLOOKUP(#REF!,[1]!Table2[BINNING],[1]!Table2[VFG],"")</f>
      </c>
      <c r="Q746" s="6">
        <f>IF(ISNUMBER(FIND("|",#REF!,1)),LEFT(#REF!,FIND("|",#REF!,1)-2),#REF!)</f>
      </c>
      <c r="R746" s="6">
        <f>IF(ISNUMBER(FIND("|",#REF!,1)),RIGHT(#REF!,LEN(#REF!)-FIND("|",#REF!,1)-1),"")</f>
      </c>
      <c r="S746" s="3" t="s">
        <v>7</v>
      </c>
      <c r="T746" s="3" t="s">
        <v>7</v>
      </c>
      <c r="U746" s="2">
        <v>0</v>
      </c>
      <c r="V746" s="2">
        <v>0</v>
      </c>
      <c r="W746" s="2">
        <v>55000</v>
      </c>
      <c r="X746" s="3" t="s">
        <v>112</v>
      </c>
      <c r="Y746" s="2">
        <v>3</v>
      </c>
      <c r="Z746" s="3"/>
      <c r="AA746" s="3"/>
      <c r="AB746" s="7" t="s">
        <v>2508</v>
      </c>
      <c r="AC746" s="3" t="s">
        <v>191</v>
      </c>
      <c r="AD746" s="3" t="s">
        <v>192</v>
      </c>
      <c r="AE746" s="3" t="s">
        <v>193</v>
      </c>
      <c r="AF746" s="3" t="s">
        <v>141</v>
      </c>
      <c r="AG746" s="4"/>
      <c r="AH746" s="3"/>
      <c r="AI746" s="4"/>
      <c r="AJ7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6" s="8">
        <f>IF(#REF!=MAX(#REF!),"New","Old")</f>
      </c>
      <c r="AL746" s="3"/>
      <c r="AM746" s="9">
        <f>IF(OR(#REF!="",#REF!=0),"",IF(#REF!&lt;12000,"&lt;12k",IF(AND(#REF!&gt;=12000,#REF!&lt;24000),"12k to 24k",IF(AND(#REF!&gt;=24000,#REF!&lt;=36000),"24k to 36k",IF(#REF!&gt;36000,"&gt;36k","")))))</f>
      </c>
    </row>
    <row x14ac:dyDescent="0.25" r="747" customHeight="1" ht="18.75">
      <c r="A747" s="1">
        <v>1702413</v>
      </c>
      <c r="B747" s="2">
        <v>11366627</v>
      </c>
      <c r="C747" s="3" t="s">
        <v>0</v>
      </c>
      <c r="D747" s="3" t="s">
        <v>1</v>
      </c>
      <c r="E747" s="2">
        <v>2012</v>
      </c>
      <c r="F747" s="4">
        <v>44131</v>
      </c>
      <c r="G747" s="3" t="s">
        <v>14</v>
      </c>
      <c r="H747" s="4">
        <v>44131</v>
      </c>
      <c r="I747" s="4">
        <f>_xlfn.XLOOKUP(#REF!,[1]!Backup_F8_Previous_Wave[ODINO],[1]!Backup_F8_Previous_Wave[Production Date],"")</f>
      </c>
      <c r="J747" s="10">
        <f>_xlfn.XLOOKUP(#REF!,[1]!Backup_F8_Previous_Wave[ODINO],[1]!Backup_F8_Previous_Wave[Wave Date],"")</f>
      </c>
      <c r="K747" s="6">
        <f>_xlfn.XLOOKUP(#REF!,[1]!Backup_F8_Previous_Wave[ODINO],[1]!Backup_F8_Previous_Wave[Full VIN],"")</f>
      </c>
      <c r="L747" s="3" t="s">
        <v>2509</v>
      </c>
      <c r="M747" s="3" t="s">
        <v>4</v>
      </c>
      <c r="N747" s="3" t="s">
        <v>2510</v>
      </c>
      <c r="O747" s="3" t="s">
        <v>151</v>
      </c>
      <c r="P747" s="6">
        <f>_xlfn.XLOOKUP(#REF!,[1]!Table2[BINNING],[1]!Table2[VFG],"")</f>
      </c>
      <c r="Q747" s="6">
        <f>IF(ISNUMBER(FIND("|",#REF!,1)),LEFT(#REF!,FIND("|",#REF!,1)-2),#REF!)</f>
      </c>
      <c r="R747" s="6">
        <f>IF(ISNUMBER(FIND("|",#REF!,1)),RIGHT(#REF!,LEN(#REF!)-FIND("|",#REF!,1)-1),"")</f>
      </c>
      <c r="S747" s="3" t="s">
        <v>7</v>
      </c>
      <c r="T747" s="3" t="s">
        <v>7</v>
      </c>
      <c r="U747" s="2">
        <v>0</v>
      </c>
      <c r="V747" s="2">
        <v>0</v>
      </c>
      <c r="W747" s="2">
        <v>82000</v>
      </c>
      <c r="X747" s="3" t="s">
        <v>159</v>
      </c>
      <c r="Y747" s="2">
        <v>0</v>
      </c>
      <c r="Z747" s="3"/>
      <c r="AA747" s="3"/>
      <c r="AB747" s="7" t="s">
        <v>2511</v>
      </c>
      <c r="AC747" s="3" t="s">
        <v>10</v>
      </c>
      <c r="AD747" s="3" t="s">
        <v>11</v>
      </c>
      <c r="AE747" s="3" t="s">
        <v>12</v>
      </c>
      <c r="AF747" s="3" t="s">
        <v>13</v>
      </c>
      <c r="AG747" s="4"/>
      <c r="AH747" s="3"/>
      <c r="AI747" s="4"/>
      <c r="AJ7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7" s="8">
        <f>IF(#REF!=MAX(#REF!),"New","Old")</f>
      </c>
      <c r="AL747" s="3"/>
      <c r="AM747" s="9">
        <f>IF(OR(#REF!="",#REF!=0),"",IF(#REF!&lt;12000,"&lt;12k",IF(AND(#REF!&gt;=12000,#REF!&lt;24000),"12k to 24k",IF(AND(#REF!&gt;=24000,#REF!&lt;=36000),"24k to 36k",IF(#REF!&gt;36000,"&gt;36k","")))))</f>
      </c>
    </row>
    <row x14ac:dyDescent="0.25" r="748" customHeight="1" ht="18.75">
      <c r="A748" s="1">
        <v>1702473</v>
      </c>
      <c r="B748" s="2">
        <v>11366672</v>
      </c>
      <c r="C748" s="3" t="s">
        <v>0</v>
      </c>
      <c r="D748" s="3" t="s">
        <v>485</v>
      </c>
      <c r="E748" s="2">
        <v>2017</v>
      </c>
      <c r="F748" s="4">
        <v>43474</v>
      </c>
      <c r="G748" s="3" t="s">
        <v>2</v>
      </c>
      <c r="H748" s="4">
        <v>44131</v>
      </c>
      <c r="I748" s="4">
        <f>_xlfn.XLOOKUP(#REF!,[1]!Backup_F8_Previous_Wave[ODINO],[1]!Backup_F8_Previous_Wave[Production Date],"")</f>
      </c>
      <c r="J748" s="10">
        <f>_xlfn.XLOOKUP(#REF!,[1]!Backup_F8_Previous_Wave[ODINO],[1]!Backup_F8_Previous_Wave[Wave Date],"")</f>
      </c>
      <c r="K748" s="6">
        <f>_xlfn.XLOOKUP(#REF!,[1]!Backup_F8_Previous_Wave[ODINO],[1]!Backup_F8_Previous_Wave[Full VIN],"")</f>
      </c>
      <c r="L748" s="3" t="s">
        <v>2512</v>
      </c>
      <c r="M748" s="3" t="s">
        <v>4</v>
      </c>
      <c r="N748" s="3" t="s">
        <v>2513</v>
      </c>
      <c r="O748" s="3" t="s">
        <v>31</v>
      </c>
      <c r="P748" s="6">
        <f>_xlfn.XLOOKUP(#REF!,[1]!Table2[BINNING],[1]!Table2[VFG],"")</f>
      </c>
      <c r="Q748" s="6">
        <f>IF(ISNUMBER(FIND("|",#REF!,1)),LEFT(#REF!,FIND("|",#REF!,1)-2),#REF!)</f>
      </c>
      <c r="R748" s="6">
        <f>IF(ISNUMBER(FIND("|",#REF!,1)),RIGHT(#REF!,LEN(#REF!)-FIND("|",#REF!,1)-1),"")</f>
      </c>
      <c r="S748" s="3" t="s">
        <v>7</v>
      </c>
      <c r="T748" s="3" t="s">
        <v>7</v>
      </c>
      <c r="U748" s="2">
        <v>0</v>
      </c>
      <c r="V748" s="2">
        <v>0</v>
      </c>
      <c r="W748" s="2">
        <v>32783</v>
      </c>
      <c r="X748" s="3" t="s">
        <v>139</v>
      </c>
      <c r="Y748" s="2">
        <v>65</v>
      </c>
      <c r="Z748" s="3"/>
      <c r="AA748" s="3"/>
      <c r="AB748" s="7" t="s">
        <v>2514</v>
      </c>
      <c r="AC748" s="3" t="s">
        <v>489</v>
      </c>
      <c r="AD748" s="3" t="s">
        <v>490</v>
      </c>
      <c r="AE748" s="3" t="s">
        <v>491</v>
      </c>
      <c r="AF748" s="3" t="s">
        <v>211</v>
      </c>
      <c r="AG748" s="4"/>
      <c r="AH748" s="3"/>
      <c r="AI748" s="4"/>
      <c r="AJ7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8" s="8">
        <f>IF(#REF!=MAX(#REF!),"New","Old")</f>
      </c>
      <c r="AL748" s="3"/>
      <c r="AM748" s="9">
        <f>IF(OR(#REF!="",#REF!=0),"",IF(#REF!&lt;12000,"&lt;12k",IF(AND(#REF!&gt;=12000,#REF!&lt;24000),"12k to 24k",IF(AND(#REF!&gt;=24000,#REF!&lt;=36000),"24k to 36k",IF(#REF!&gt;36000,"&gt;36k","")))))</f>
      </c>
    </row>
    <row x14ac:dyDescent="0.25" r="749" customHeight="1" ht="18.75">
      <c r="A749" s="1">
        <v>1702556</v>
      </c>
      <c r="B749" s="2">
        <v>11366735</v>
      </c>
      <c r="C749" s="3" t="s">
        <v>0</v>
      </c>
      <c r="D749" s="3" t="s">
        <v>181</v>
      </c>
      <c r="E749" s="2">
        <v>2018</v>
      </c>
      <c r="F749" s="4">
        <v>44129</v>
      </c>
      <c r="G749" s="3" t="s">
        <v>14</v>
      </c>
      <c r="H749" s="4">
        <v>44131</v>
      </c>
      <c r="I749" s="4">
        <f>_xlfn.XLOOKUP(#REF!,[1]!Backup_F8_Previous_Wave[ODINO],[1]!Backup_F8_Previous_Wave[Production Date],"")</f>
      </c>
      <c r="J749" s="10">
        <f>_xlfn.XLOOKUP(#REF!,[1]!Backup_F8_Previous_Wave[ODINO],[1]!Backup_F8_Previous_Wave[Wave Date],"")</f>
      </c>
      <c r="K749" s="6">
        <f>_xlfn.XLOOKUP(#REF!,[1]!Backup_F8_Previous_Wave[ODINO],[1]!Backup_F8_Previous_Wave[Full VIN],"")</f>
      </c>
      <c r="L749" s="3" t="s">
        <v>2515</v>
      </c>
      <c r="M749" s="3" t="s">
        <v>4</v>
      </c>
      <c r="N749" s="3" t="s">
        <v>2516</v>
      </c>
      <c r="O749" s="3" t="s">
        <v>864</v>
      </c>
      <c r="P749" s="6">
        <f>_xlfn.XLOOKUP(#REF!,[1]!Table2[BINNING],[1]!Table2[VFG],"")</f>
      </c>
      <c r="Q749" s="6">
        <f>IF(ISNUMBER(FIND("|",#REF!,1)),LEFT(#REF!,FIND("|",#REF!,1)-2),#REF!)</f>
      </c>
      <c r="R749" s="6">
        <f>IF(ISNUMBER(FIND("|",#REF!,1)),RIGHT(#REF!,LEN(#REF!)-FIND("|",#REF!,1)-1),"")</f>
      </c>
      <c r="S749" s="3" t="s">
        <v>7</v>
      </c>
      <c r="T749" s="3" t="s">
        <v>7</v>
      </c>
      <c r="U749" s="2">
        <v>0</v>
      </c>
      <c r="V749" s="2">
        <v>0</v>
      </c>
      <c r="W749" s="2">
        <v>50000</v>
      </c>
      <c r="X749" s="3" t="s">
        <v>106</v>
      </c>
      <c r="Y749" s="2">
        <v>70</v>
      </c>
      <c r="Z749" s="3"/>
      <c r="AA749" s="3"/>
      <c r="AB749" s="7" t="s">
        <v>2517</v>
      </c>
      <c r="AC749" s="3" t="s">
        <v>297</v>
      </c>
      <c r="AD749" s="3" t="s">
        <v>298</v>
      </c>
      <c r="AE749" s="3" t="s">
        <v>299</v>
      </c>
      <c r="AF749" s="3" t="s">
        <v>198</v>
      </c>
      <c r="AG749" s="4"/>
      <c r="AH749" s="3"/>
      <c r="AI749" s="4"/>
      <c r="AJ7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49" s="8">
        <f>IF(#REF!=MAX(#REF!),"New","Old")</f>
      </c>
      <c r="AL749" s="3"/>
      <c r="AM749" s="9">
        <f>IF(OR(#REF!="",#REF!=0),"",IF(#REF!&lt;12000,"&lt;12k",IF(AND(#REF!&gt;=12000,#REF!&lt;24000),"12k to 24k",IF(AND(#REF!&gt;=24000,#REF!&lt;=36000),"24k to 36k",IF(#REF!&gt;36000,"&gt;36k","")))))</f>
      </c>
    </row>
    <row x14ac:dyDescent="0.25" r="750" customHeight="1" ht="18.75">
      <c r="A750" s="1">
        <v>1702595</v>
      </c>
      <c r="B750" s="2">
        <v>11366763</v>
      </c>
      <c r="C750" s="3" t="s">
        <v>173</v>
      </c>
      <c r="D750" s="3" t="s">
        <v>510</v>
      </c>
      <c r="E750" s="2">
        <v>2014</v>
      </c>
      <c r="F750" s="4">
        <v>44105</v>
      </c>
      <c r="G750" s="3" t="s">
        <v>14</v>
      </c>
      <c r="H750" s="4">
        <v>44131</v>
      </c>
      <c r="I750" s="4">
        <f>_xlfn.XLOOKUP(#REF!,[1]!Backup_F8_Previous_Wave[ODINO],[1]!Backup_F8_Previous_Wave[Production Date],"")</f>
      </c>
      <c r="J750" s="10">
        <f>_xlfn.XLOOKUP(#REF!,[1]!Backup_F8_Previous_Wave[ODINO],[1]!Backup_F8_Previous_Wave[Wave Date],"")</f>
      </c>
      <c r="K750" s="6">
        <f>_xlfn.XLOOKUP(#REF!,[1]!Backup_F8_Previous_Wave[ODINO],[1]!Backup_F8_Previous_Wave[Full VIN],"")</f>
      </c>
      <c r="L750" s="3" t="s">
        <v>2518</v>
      </c>
      <c r="M750" s="3" t="s">
        <v>4</v>
      </c>
      <c r="N750" s="3" t="s">
        <v>2519</v>
      </c>
      <c r="O750" s="3" t="s">
        <v>144</v>
      </c>
      <c r="P750" s="6">
        <f>_xlfn.XLOOKUP(#REF!,[1]!Table2[BINNING],[1]!Table2[VFG],"")</f>
      </c>
      <c r="Q750" s="6">
        <f>IF(ISNUMBER(FIND("|",#REF!,1)),LEFT(#REF!,FIND("|",#REF!,1)-2),#REF!)</f>
      </c>
      <c r="R750" s="6">
        <f>IF(ISNUMBER(FIND("|",#REF!,1)),RIGHT(#REF!,LEN(#REF!)-FIND("|",#REF!,1)-1),"")</f>
      </c>
      <c r="S750" s="3" t="s">
        <v>7</v>
      </c>
      <c r="T750" s="3" t="s">
        <v>7</v>
      </c>
      <c r="U750" s="2">
        <v>0</v>
      </c>
      <c r="V750" s="2">
        <v>0</v>
      </c>
      <c r="W750" s="2">
        <v>118000</v>
      </c>
      <c r="X750" s="3" t="s">
        <v>63</v>
      </c>
      <c r="Y750" s="2"/>
      <c r="Z750" s="3"/>
      <c r="AA750" s="3"/>
      <c r="AB750" s="7" t="s">
        <v>2520</v>
      </c>
      <c r="AC750" s="3" t="s">
        <v>146</v>
      </c>
      <c r="AD750" s="3" t="s">
        <v>514</v>
      </c>
      <c r="AE750" s="3" t="s">
        <v>515</v>
      </c>
      <c r="AF750" s="3" t="s">
        <v>45</v>
      </c>
      <c r="AG750" s="4"/>
      <c r="AH750" s="3"/>
      <c r="AI750" s="4"/>
      <c r="AJ7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0" s="8">
        <f>IF(#REF!=MAX(#REF!),"New","Old")</f>
      </c>
      <c r="AL750" s="3"/>
      <c r="AM750" s="9">
        <f>IF(OR(#REF!="",#REF!=0),"",IF(#REF!&lt;12000,"&lt;12k",IF(AND(#REF!&gt;=12000,#REF!&lt;24000),"12k to 24k",IF(AND(#REF!&gt;=24000,#REF!&lt;=36000),"24k to 36k",IF(#REF!&gt;36000,"&gt;36k","")))))</f>
      </c>
    </row>
    <row x14ac:dyDescent="0.25" r="751" customHeight="1" ht="18.75">
      <c r="A751" s="1">
        <v>1702624</v>
      </c>
      <c r="B751" s="2">
        <v>11366778</v>
      </c>
      <c r="C751" s="3" t="s">
        <v>0</v>
      </c>
      <c r="D751" s="3" t="s">
        <v>86</v>
      </c>
      <c r="E751" s="2">
        <v>2020</v>
      </c>
      <c r="F751" s="4">
        <v>44113</v>
      </c>
      <c r="G751" s="3" t="s">
        <v>14</v>
      </c>
      <c r="H751" s="4">
        <v>44132</v>
      </c>
      <c r="I751" s="4">
        <f>_xlfn.XLOOKUP(#REF!,[1]!Backup_F8_Previous_Wave[ODINO],[1]!Backup_F8_Previous_Wave[Production Date],"")</f>
      </c>
      <c r="J751" s="10">
        <f>_xlfn.XLOOKUP(#REF!,[1]!Backup_F8_Previous_Wave[ODINO],[1]!Backup_F8_Previous_Wave[Wave Date],"")</f>
      </c>
      <c r="K751" s="6">
        <f>_xlfn.XLOOKUP(#REF!,[1]!Backup_F8_Previous_Wave[ODINO],[1]!Backup_F8_Previous_Wave[Full VIN],"")</f>
      </c>
      <c r="L751" s="3" t="s">
        <v>2521</v>
      </c>
      <c r="M751" s="3" t="s">
        <v>4</v>
      </c>
      <c r="N751" s="3" t="s">
        <v>2522</v>
      </c>
      <c r="O751" s="3" t="s">
        <v>2523</v>
      </c>
      <c r="P751" s="6">
        <f>_xlfn.XLOOKUP(#REF!,[1]!Table2[BINNING],[1]!Table2[VFG],"")</f>
      </c>
      <c r="Q751" s="6">
        <f>IF(ISNUMBER(FIND("|",#REF!,1)),LEFT(#REF!,FIND("|",#REF!,1)-2),#REF!)</f>
      </c>
      <c r="R751" s="6">
        <f>IF(ISNUMBER(FIND("|",#REF!,1)),RIGHT(#REF!,LEN(#REF!)-FIND("|",#REF!,1)-1),"")</f>
      </c>
      <c r="S751" s="3" t="s">
        <v>7</v>
      </c>
      <c r="T751" s="3" t="s">
        <v>7</v>
      </c>
      <c r="U751" s="2">
        <v>0</v>
      </c>
      <c r="V751" s="2">
        <v>0</v>
      </c>
      <c r="W751" s="2"/>
      <c r="X751" s="3" t="s">
        <v>32</v>
      </c>
      <c r="Y751" s="2"/>
      <c r="Z751" s="3"/>
      <c r="AA751" s="3"/>
      <c r="AB751" s="7" t="s">
        <v>2524</v>
      </c>
      <c r="AC751" s="3" t="s">
        <v>685</v>
      </c>
      <c r="AD751" s="3" t="s">
        <v>93</v>
      </c>
      <c r="AE751" s="3" t="s">
        <v>94</v>
      </c>
      <c r="AF751" s="3" t="s">
        <v>95</v>
      </c>
      <c r="AG751" s="4"/>
      <c r="AH751" s="3"/>
      <c r="AI751" s="4"/>
      <c r="AJ7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1" s="8">
        <f>IF(#REF!=MAX(#REF!),"New","Old")</f>
      </c>
      <c r="AL751" s="3"/>
      <c r="AM751" s="9">
        <f>IF(OR(#REF!="",#REF!=0),"",IF(#REF!&lt;12000,"&lt;12k",IF(AND(#REF!&gt;=12000,#REF!&lt;24000),"12k to 24k",IF(AND(#REF!&gt;=24000,#REF!&lt;=36000),"24k to 36k",IF(#REF!&gt;36000,"&gt;36k","")))))</f>
      </c>
    </row>
    <row x14ac:dyDescent="0.25" r="752" customHeight="1" ht="18.75">
      <c r="A752" s="1">
        <v>1702835</v>
      </c>
      <c r="B752" s="2">
        <v>11366931</v>
      </c>
      <c r="C752" s="3" t="s">
        <v>0</v>
      </c>
      <c r="D752" s="3" t="s">
        <v>234</v>
      </c>
      <c r="E752" s="2">
        <v>2014</v>
      </c>
      <c r="F752" s="4">
        <v>44131</v>
      </c>
      <c r="G752" s="3" t="s">
        <v>14</v>
      </c>
      <c r="H752" s="4">
        <v>44132</v>
      </c>
      <c r="I752" s="4">
        <f>_xlfn.XLOOKUP(#REF!,[1]!Backup_F8_Previous_Wave[ODINO],[1]!Backup_F8_Previous_Wave[Production Date],"")</f>
      </c>
      <c r="J752" s="10">
        <f>_xlfn.XLOOKUP(#REF!,[1]!Backup_F8_Previous_Wave[ODINO],[1]!Backup_F8_Previous_Wave[Wave Date],"")</f>
      </c>
      <c r="K752" s="6">
        <f>_xlfn.XLOOKUP(#REF!,[1]!Backup_F8_Previous_Wave[ODINO],[1]!Backup_F8_Previous_Wave[Full VIN],"")</f>
      </c>
      <c r="L752" s="3" t="s">
        <v>2525</v>
      </c>
      <c r="M752" s="3" t="s">
        <v>4</v>
      </c>
      <c r="N752" s="3" t="s">
        <v>2526</v>
      </c>
      <c r="O752" s="3" t="s">
        <v>31</v>
      </c>
      <c r="P752" s="6">
        <f>_xlfn.XLOOKUP(#REF!,[1]!Table2[BINNING],[1]!Table2[VFG],"")</f>
      </c>
      <c r="Q752" s="6">
        <f>IF(ISNUMBER(FIND("|",#REF!,1)),LEFT(#REF!,FIND("|",#REF!,1)-2),#REF!)</f>
      </c>
      <c r="R752" s="6">
        <f>IF(ISNUMBER(FIND("|",#REF!,1)),RIGHT(#REF!,LEN(#REF!)-FIND("|",#REF!,1)-1),"")</f>
      </c>
      <c r="S752" s="3" t="s">
        <v>7</v>
      </c>
      <c r="T752" s="3" t="s">
        <v>7</v>
      </c>
      <c r="U752" s="2">
        <v>0</v>
      </c>
      <c r="V752" s="2">
        <v>0</v>
      </c>
      <c r="W752" s="2">
        <v>77180</v>
      </c>
      <c r="X752" s="3" t="s">
        <v>139</v>
      </c>
      <c r="Y752" s="2">
        <v>0</v>
      </c>
      <c r="Z752" s="3"/>
      <c r="AA752" s="3"/>
      <c r="AB752" s="7" t="s">
        <v>2527</v>
      </c>
      <c r="AC752" s="3" t="s">
        <v>240</v>
      </c>
      <c r="AD752" s="3" t="s">
        <v>241</v>
      </c>
      <c r="AE752" s="3" t="s">
        <v>242</v>
      </c>
      <c r="AF752" s="3" t="s">
        <v>243</v>
      </c>
      <c r="AG752" s="4"/>
      <c r="AH752" s="3"/>
      <c r="AI752" s="4"/>
      <c r="AJ7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2" s="8">
        <f>IF(#REF!=MAX(#REF!),"New","Old")</f>
      </c>
      <c r="AL752" s="3"/>
      <c r="AM752" s="9">
        <f>IF(OR(#REF!="",#REF!=0),"",IF(#REF!&lt;12000,"&lt;12k",IF(AND(#REF!&gt;=12000,#REF!&lt;24000),"12k to 24k",IF(AND(#REF!&gt;=24000,#REF!&lt;=36000),"24k to 36k",IF(#REF!&gt;36000,"&gt;36k","")))))</f>
      </c>
    </row>
    <row x14ac:dyDescent="0.25" r="753" customHeight="1" ht="18.75">
      <c r="A753" s="1">
        <v>1703221</v>
      </c>
      <c r="B753" s="2">
        <v>11372364</v>
      </c>
      <c r="C753" s="3" t="s">
        <v>0</v>
      </c>
      <c r="D753" s="3" t="s">
        <v>86</v>
      </c>
      <c r="E753" s="2">
        <v>2017</v>
      </c>
      <c r="F753" s="4">
        <v>44131</v>
      </c>
      <c r="G753" s="3" t="s">
        <v>14</v>
      </c>
      <c r="H753" s="4">
        <v>44134</v>
      </c>
      <c r="I753" s="4">
        <f>_xlfn.XLOOKUP(#REF!,[1]!Backup_F8_Previous_Wave[ODINO],[1]!Backup_F8_Previous_Wave[Production Date],"")</f>
      </c>
      <c r="J753" s="10">
        <f>_xlfn.XLOOKUP(#REF!,[1]!Backup_F8_Previous_Wave[ODINO],[1]!Backup_F8_Previous_Wave[Wave Date],"")</f>
      </c>
      <c r="K753" s="6">
        <f>_xlfn.XLOOKUP(#REF!,[1]!Backup_F8_Previous_Wave[ODINO],[1]!Backup_F8_Previous_Wave[Full VIN],"")</f>
      </c>
      <c r="L753" s="3" t="s">
        <v>2528</v>
      </c>
      <c r="M753" s="3" t="s">
        <v>4</v>
      </c>
      <c r="N753" s="3" t="s">
        <v>2529</v>
      </c>
      <c r="O753" s="3" t="s">
        <v>105</v>
      </c>
      <c r="P753" s="6">
        <f>_xlfn.XLOOKUP(#REF!,[1]!Table2[BINNING],[1]!Table2[VFG],"")</f>
      </c>
      <c r="Q753" s="6">
        <f>IF(ISNUMBER(FIND("|",#REF!,1)),LEFT(#REF!,FIND("|",#REF!,1)-2),#REF!)</f>
      </c>
      <c r="R753" s="6">
        <f>IF(ISNUMBER(FIND("|",#REF!,1)),RIGHT(#REF!,LEN(#REF!)-FIND("|",#REF!,1)-1),"")</f>
      </c>
      <c r="S753" s="3" t="s">
        <v>7</v>
      </c>
      <c r="T753" s="3" t="s">
        <v>7</v>
      </c>
      <c r="U753" s="2">
        <v>0</v>
      </c>
      <c r="V753" s="2">
        <v>0</v>
      </c>
      <c r="W753" s="2">
        <v>33600</v>
      </c>
      <c r="X753" s="3" t="s">
        <v>525</v>
      </c>
      <c r="Y753" s="2">
        <v>55</v>
      </c>
      <c r="Z753" s="3"/>
      <c r="AA753" s="3"/>
      <c r="AB753" s="7" t="s">
        <v>2530</v>
      </c>
      <c r="AC753" s="3" t="s">
        <v>92</v>
      </c>
      <c r="AD753" s="3" t="s">
        <v>93</v>
      </c>
      <c r="AE753" s="3" t="s">
        <v>94</v>
      </c>
      <c r="AF753" s="3" t="s">
        <v>95</v>
      </c>
      <c r="AG753" s="4"/>
      <c r="AH753" s="3"/>
      <c r="AI753" s="4"/>
      <c r="AJ7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3" s="8">
        <f>IF(#REF!=MAX(#REF!),"New","Old")</f>
      </c>
      <c r="AL753" s="3"/>
      <c r="AM753" s="9">
        <f>IF(OR(#REF!="",#REF!=0),"",IF(#REF!&lt;12000,"&lt;12k",IF(AND(#REF!&gt;=12000,#REF!&lt;24000),"12k to 24k",IF(AND(#REF!&gt;=24000,#REF!&lt;=36000),"24k to 36k",IF(#REF!&gt;36000,"&gt;36k","")))))</f>
      </c>
    </row>
    <row x14ac:dyDescent="0.25" r="754" customHeight="1" ht="18.75">
      <c r="A754" s="1">
        <v>1703244</v>
      </c>
      <c r="B754" s="2">
        <v>11372382</v>
      </c>
      <c r="C754" s="3" t="s">
        <v>0</v>
      </c>
      <c r="D754" s="3" t="s">
        <v>1</v>
      </c>
      <c r="E754" s="2">
        <v>2014</v>
      </c>
      <c r="F754" s="4">
        <v>44134</v>
      </c>
      <c r="G754" s="3" t="s">
        <v>14</v>
      </c>
      <c r="H754" s="4">
        <v>44134</v>
      </c>
      <c r="I754" s="4">
        <f>_xlfn.XLOOKUP(#REF!,[1]!Backup_F8_Previous_Wave[ODINO],[1]!Backup_F8_Previous_Wave[Production Date],"")</f>
      </c>
      <c r="J754" s="10">
        <f>_xlfn.XLOOKUP(#REF!,[1]!Backup_F8_Previous_Wave[ODINO],[1]!Backup_F8_Previous_Wave[Wave Date],"")</f>
      </c>
      <c r="K754" s="6">
        <f>_xlfn.XLOOKUP(#REF!,[1]!Backup_F8_Previous_Wave[ODINO],[1]!Backup_F8_Previous_Wave[Full VIN],"")</f>
      </c>
      <c r="L754" s="3" t="s">
        <v>2531</v>
      </c>
      <c r="M754" s="3" t="s">
        <v>4</v>
      </c>
      <c r="N754" s="3" t="s">
        <v>2532</v>
      </c>
      <c r="O754" s="3" t="s">
        <v>151</v>
      </c>
      <c r="P754" s="6">
        <f>_xlfn.XLOOKUP(#REF!,[1]!Table2[BINNING],[1]!Table2[VFG],"")</f>
      </c>
      <c r="Q754" s="6">
        <f>IF(ISNUMBER(FIND("|",#REF!,1)),LEFT(#REF!,FIND("|",#REF!,1)-2),#REF!)</f>
      </c>
      <c r="R754" s="6">
        <f>IF(ISNUMBER(FIND("|",#REF!,1)),RIGHT(#REF!,LEN(#REF!)-FIND("|",#REF!,1)-1),"")</f>
      </c>
      <c r="S754" s="3" t="s">
        <v>7</v>
      </c>
      <c r="T754" s="3" t="s">
        <v>7</v>
      </c>
      <c r="U754" s="2">
        <v>0</v>
      </c>
      <c r="V754" s="2">
        <v>0</v>
      </c>
      <c r="W754" s="2">
        <v>119000</v>
      </c>
      <c r="X754" s="3" t="s">
        <v>1993</v>
      </c>
      <c r="Y754" s="2"/>
      <c r="Z754" s="3"/>
      <c r="AA754" s="3"/>
      <c r="AB754" s="7" t="s">
        <v>2533</v>
      </c>
      <c r="AC754" s="3" t="s">
        <v>10</v>
      </c>
      <c r="AD754" s="3" t="s">
        <v>11</v>
      </c>
      <c r="AE754" s="3" t="s">
        <v>26</v>
      </c>
      <c r="AF754" s="3" t="s">
        <v>27</v>
      </c>
      <c r="AG754" s="4"/>
      <c r="AH754" s="3"/>
      <c r="AI754" s="4"/>
      <c r="AJ7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4" s="8">
        <f>IF(#REF!=MAX(#REF!),"New","Old")</f>
      </c>
      <c r="AL754" s="3"/>
      <c r="AM754" s="9">
        <f>IF(OR(#REF!="",#REF!=0),"",IF(#REF!&lt;12000,"&lt;12k",IF(AND(#REF!&gt;=12000,#REF!&lt;24000),"12k to 24k",IF(AND(#REF!&gt;=24000,#REF!&lt;=36000),"24k to 36k",IF(#REF!&gt;36000,"&gt;36k","")))))</f>
      </c>
    </row>
    <row x14ac:dyDescent="0.25" r="755" customHeight="1" ht="18.75">
      <c r="A755" s="1">
        <v>1703309</v>
      </c>
      <c r="B755" s="2">
        <v>11372428</v>
      </c>
      <c r="C755" s="3" t="s">
        <v>0</v>
      </c>
      <c r="D755" s="3" t="s">
        <v>448</v>
      </c>
      <c r="E755" s="2">
        <v>2018</v>
      </c>
      <c r="F755" s="4">
        <v>44133</v>
      </c>
      <c r="G755" s="3" t="s">
        <v>14</v>
      </c>
      <c r="H755" s="4">
        <v>44134</v>
      </c>
      <c r="I755" s="4">
        <f>_xlfn.XLOOKUP(#REF!,[1]!Backup_F8_Previous_Wave[ODINO],[1]!Backup_F8_Previous_Wave[Production Date],"")</f>
      </c>
      <c r="J755" s="10">
        <f>_xlfn.XLOOKUP(#REF!,[1]!Backup_F8_Previous_Wave[ODINO],[1]!Backup_F8_Previous_Wave[Wave Date],"")</f>
      </c>
      <c r="K755" s="6">
        <f>_xlfn.XLOOKUP(#REF!,[1]!Backup_F8_Previous_Wave[ODINO],[1]!Backup_F8_Previous_Wave[Full VIN],"")</f>
      </c>
      <c r="L755" s="3" t="s">
        <v>2534</v>
      </c>
      <c r="M755" s="3" t="s">
        <v>4</v>
      </c>
      <c r="N755" s="3" t="s">
        <v>2535</v>
      </c>
      <c r="O755" s="3" t="s">
        <v>62</v>
      </c>
      <c r="P755" s="6">
        <f>_xlfn.XLOOKUP(#REF!,[1]!Table2[BINNING],[1]!Table2[VFG],"")</f>
      </c>
      <c r="Q755" s="6">
        <f>IF(ISNUMBER(FIND("|",#REF!,1)),LEFT(#REF!,FIND("|",#REF!,1)-2),#REF!)</f>
      </c>
      <c r="R755" s="6">
        <f>IF(ISNUMBER(FIND("|",#REF!,1)),RIGHT(#REF!,LEN(#REF!)-FIND("|",#REF!,1)-1),"")</f>
      </c>
      <c r="S755" s="3" t="s">
        <v>7</v>
      </c>
      <c r="T755" s="3" t="s">
        <v>7</v>
      </c>
      <c r="U755" s="2">
        <v>0</v>
      </c>
      <c r="V755" s="2">
        <v>0</v>
      </c>
      <c r="W755" s="2">
        <v>30000</v>
      </c>
      <c r="X755" s="3" t="s">
        <v>81</v>
      </c>
      <c r="Y755" s="2">
        <v>0</v>
      </c>
      <c r="Z755" s="3"/>
      <c r="AA755" s="3"/>
      <c r="AB755" s="7" t="s">
        <v>2536</v>
      </c>
      <c r="AC755" s="3" t="s">
        <v>452</v>
      </c>
      <c r="AD755" s="3" t="s">
        <v>453</v>
      </c>
      <c r="AE755" s="3" t="s">
        <v>454</v>
      </c>
      <c r="AF755" s="3" t="s">
        <v>45</v>
      </c>
      <c r="AG755" s="4"/>
      <c r="AH755" s="3"/>
      <c r="AI755" s="4"/>
      <c r="AJ7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5" s="8">
        <f>IF(#REF!=MAX(#REF!),"New","Old")</f>
      </c>
      <c r="AL755" s="3"/>
      <c r="AM755" s="9">
        <f>IF(OR(#REF!="",#REF!=0),"",IF(#REF!&lt;12000,"&lt;12k",IF(AND(#REF!&gt;=12000,#REF!&lt;24000),"12k to 24k",IF(AND(#REF!&gt;=24000,#REF!&lt;=36000),"24k to 36k",IF(#REF!&gt;36000,"&gt;36k","")))))</f>
      </c>
    </row>
    <row x14ac:dyDescent="0.25" r="756" customHeight="1" ht="18.75">
      <c r="A756" s="1">
        <v>1703472</v>
      </c>
      <c r="B756" s="2">
        <v>11372546</v>
      </c>
      <c r="C756" s="3" t="s">
        <v>0</v>
      </c>
      <c r="D756" s="3" t="s">
        <v>187</v>
      </c>
      <c r="E756" s="2">
        <v>2019</v>
      </c>
      <c r="F756" s="4">
        <v>44130</v>
      </c>
      <c r="G756" s="3" t="s">
        <v>14</v>
      </c>
      <c r="H756" s="4">
        <v>44136</v>
      </c>
      <c r="I756" s="4">
        <f>_xlfn.XLOOKUP(#REF!,[1]!Backup_F8_Previous_Wave[ODINO],[1]!Backup_F8_Previous_Wave[Production Date],"")</f>
      </c>
      <c r="J756" s="10">
        <f>_xlfn.XLOOKUP(#REF!,[1]!Backup_F8_Previous_Wave[ODINO],[1]!Backup_F8_Previous_Wave[Wave Date],"")</f>
      </c>
      <c r="K756" s="6">
        <f>_xlfn.XLOOKUP(#REF!,[1]!Backup_F8_Previous_Wave[ODINO],[1]!Backup_F8_Previous_Wave[Full VIN],"")</f>
      </c>
      <c r="L756" s="3" t="s">
        <v>2537</v>
      </c>
      <c r="M756" s="3" t="s">
        <v>4</v>
      </c>
      <c r="N756" s="3" t="s">
        <v>2538</v>
      </c>
      <c r="O756" s="3" t="s">
        <v>124</v>
      </c>
      <c r="P756" s="6">
        <f>_xlfn.XLOOKUP(#REF!,[1]!Table2[BINNING],[1]!Table2[VFG],"")</f>
      </c>
      <c r="Q756" s="6">
        <f>IF(ISNUMBER(FIND("|",#REF!,1)),LEFT(#REF!,FIND("|",#REF!,1)-2),#REF!)</f>
      </c>
      <c r="R756" s="6">
        <f>IF(ISNUMBER(FIND("|",#REF!,1)),RIGHT(#REF!,LEN(#REF!)-FIND("|",#REF!,1)-1),"")</f>
      </c>
      <c r="S756" s="3" t="s">
        <v>7</v>
      </c>
      <c r="T756" s="3" t="s">
        <v>7</v>
      </c>
      <c r="U756" s="2">
        <v>0</v>
      </c>
      <c r="V756" s="2">
        <v>0</v>
      </c>
      <c r="W756" s="2">
        <v>29500</v>
      </c>
      <c r="X756" s="3" t="s">
        <v>100</v>
      </c>
      <c r="Y756" s="2">
        <v>0</v>
      </c>
      <c r="Z756" s="3"/>
      <c r="AA756" s="3"/>
      <c r="AB756" s="7" t="s">
        <v>2539</v>
      </c>
      <c r="AC756" s="3" t="s">
        <v>191</v>
      </c>
      <c r="AD756" s="3" t="s">
        <v>192</v>
      </c>
      <c r="AE756" s="3" t="s">
        <v>193</v>
      </c>
      <c r="AF756" s="3" t="s">
        <v>141</v>
      </c>
      <c r="AG756" s="4"/>
      <c r="AH756" s="3"/>
      <c r="AI756" s="4"/>
      <c r="AJ7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6" s="8">
        <f>IF(#REF!=MAX(#REF!),"New","Old")</f>
      </c>
      <c r="AL756" s="3"/>
      <c r="AM756" s="9">
        <f>IF(OR(#REF!="",#REF!=0),"",IF(#REF!&lt;12000,"&lt;12k",IF(AND(#REF!&gt;=12000,#REF!&lt;24000),"12k to 24k",IF(AND(#REF!&gt;=24000,#REF!&lt;=36000),"24k to 36k",IF(#REF!&gt;36000,"&gt;36k","")))))</f>
      </c>
    </row>
    <row x14ac:dyDescent="0.25" r="757" customHeight="1" ht="18.75">
      <c r="A757" s="1">
        <v>1703707</v>
      </c>
      <c r="B757" s="2">
        <v>11372728</v>
      </c>
      <c r="C757" s="3" t="s">
        <v>0</v>
      </c>
      <c r="D757" s="3" t="s">
        <v>187</v>
      </c>
      <c r="E757" s="2">
        <v>2019</v>
      </c>
      <c r="F757" s="4">
        <v>44114</v>
      </c>
      <c r="G757" s="3" t="s">
        <v>14</v>
      </c>
      <c r="H757" s="4">
        <v>44137</v>
      </c>
      <c r="I757" s="4">
        <f>_xlfn.XLOOKUP(#REF!,[1]!Backup_F8_Previous_Wave[ODINO],[1]!Backup_F8_Previous_Wave[Production Date],"")</f>
      </c>
      <c r="J757" s="10">
        <f>_xlfn.XLOOKUP(#REF!,[1]!Backup_F8_Previous_Wave[ODINO],[1]!Backup_F8_Previous_Wave[Wave Date],"")</f>
      </c>
      <c r="K757" s="6">
        <f>_xlfn.XLOOKUP(#REF!,[1]!Backup_F8_Previous_Wave[ODINO],[1]!Backup_F8_Previous_Wave[Full VIN],"")</f>
      </c>
      <c r="L757" s="3" t="s">
        <v>2540</v>
      </c>
      <c r="M757" s="3" t="s">
        <v>4</v>
      </c>
      <c r="N757" s="3" t="s">
        <v>2541</v>
      </c>
      <c r="O757" s="3" t="s">
        <v>124</v>
      </c>
      <c r="P757" s="6">
        <f>_xlfn.XLOOKUP(#REF!,[1]!Table2[BINNING],[1]!Table2[VFG],"")</f>
      </c>
      <c r="Q757" s="6">
        <f>IF(ISNUMBER(FIND("|",#REF!,1)),LEFT(#REF!,FIND("|",#REF!,1)-2),#REF!)</f>
      </c>
      <c r="R757" s="6">
        <f>IF(ISNUMBER(FIND("|",#REF!,1)),RIGHT(#REF!,LEN(#REF!)-FIND("|",#REF!,1)-1),"")</f>
      </c>
      <c r="S757" s="3" t="s">
        <v>7</v>
      </c>
      <c r="T757" s="3" t="s">
        <v>7</v>
      </c>
      <c r="U757" s="2">
        <v>0</v>
      </c>
      <c r="V757" s="2">
        <v>0</v>
      </c>
      <c r="W757" s="2">
        <v>5000</v>
      </c>
      <c r="X757" s="3" t="s">
        <v>106</v>
      </c>
      <c r="Y757" s="2"/>
      <c r="Z757" s="3"/>
      <c r="AA757" s="3"/>
      <c r="AB757" s="7" t="s">
        <v>2542</v>
      </c>
      <c r="AC757" s="3" t="s">
        <v>191</v>
      </c>
      <c r="AD757" s="3" t="s">
        <v>192</v>
      </c>
      <c r="AE757" s="3" t="s">
        <v>193</v>
      </c>
      <c r="AF757" s="3" t="s">
        <v>141</v>
      </c>
      <c r="AG757" s="4"/>
      <c r="AH757" s="3"/>
      <c r="AI757" s="4"/>
      <c r="AJ7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7" s="8">
        <f>IF(#REF!=MAX(#REF!),"New","Old")</f>
      </c>
      <c r="AL757" s="3"/>
      <c r="AM757" s="9">
        <f>IF(OR(#REF!="",#REF!=0),"",IF(#REF!&lt;12000,"&lt;12k",IF(AND(#REF!&gt;=12000,#REF!&lt;24000),"12k to 24k",IF(AND(#REF!&gt;=24000,#REF!&lt;=36000),"24k to 36k",IF(#REF!&gt;36000,"&gt;36k","")))))</f>
      </c>
    </row>
    <row x14ac:dyDescent="0.25" r="758" customHeight="1" ht="18.75">
      <c r="A758" s="1">
        <v>1703723</v>
      </c>
      <c r="B758" s="2">
        <v>11372743</v>
      </c>
      <c r="C758" s="3" t="s">
        <v>0</v>
      </c>
      <c r="D758" s="3" t="s">
        <v>86</v>
      </c>
      <c r="E758" s="2">
        <v>2017</v>
      </c>
      <c r="F758" s="4">
        <v>44027</v>
      </c>
      <c r="G758" s="3" t="s">
        <v>39</v>
      </c>
      <c r="H758" s="4">
        <v>44137</v>
      </c>
      <c r="I758" s="4">
        <f>_xlfn.XLOOKUP(#REF!,[1]!Backup_F8_Previous_Wave[ODINO],[1]!Backup_F8_Previous_Wave[Production Date],"")</f>
      </c>
      <c r="J758" s="10">
        <f>_xlfn.XLOOKUP(#REF!,[1]!Backup_F8_Previous_Wave[ODINO],[1]!Backup_F8_Previous_Wave[Wave Date],"")</f>
      </c>
      <c r="K758" s="6">
        <f>_xlfn.XLOOKUP(#REF!,[1]!Backup_F8_Previous_Wave[ODINO],[1]!Backup_F8_Previous_Wave[Full VIN],"")</f>
      </c>
      <c r="L758" s="3" t="s">
        <v>2543</v>
      </c>
      <c r="M758" s="3" t="s">
        <v>4</v>
      </c>
      <c r="N758" s="3" t="s">
        <v>2544</v>
      </c>
      <c r="O758" s="3" t="s">
        <v>1218</v>
      </c>
      <c r="P758" s="6">
        <f>_xlfn.XLOOKUP(#REF!,[1]!Table2[BINNING],[1]!Table2[VFG],"")</f>
      </c>
      <c r="Q758" s="6">
        <f>IF(ISNUMBER(FIND("|",#REF!,1)),LEFT(#REF!,FIND("|",#REF!,1)-2),#REF!)</f>
      </c>
      <c r="R758" s="6">
        <f>IF(ISNUMBER(FIND("|",#REF!,1)),RIGHT(#REF!,LEN(#REF!)-FIND("|",#REF!,1)-1),"")</f>
      </c>
      <c r="S758" s="3" t="s">
        <v>7</v>
      </c>
      <c r="T758" s="3" t="s">
        <v>7</v>
      </c>
      <c r="U758" s="2">
        <v>0</v>
      </c>
      <c r="V758" s="2">
        <v>0</v>
      </c>
      <c r="W758" s="2">
        <v>60000</v>
      </c>
      <c r="X758" s="3" t="s">
        <v>106</v>
      </c>
      <c r="Y758" s="2">
        <v>0</v>
      </c>
      <c r="Z758" s="3"/>
      <c r="AA758" s="3"/>
      <c r="AB758" s="7" t="s">
        <v>2545</v>
      </c>
      <c r="AC758" s="3" t="s">
        <v>92</v>
      </c>
      <c r="AD758" s="3" t="s">
        <v>93</v>
      </c>
      <c r="AE758" s="3" t="s">
        <v>94</v>
      </c>
      <c r="AF758" s="3" t="s">
        <v>95</v>
      </c>
      <c r="AG758" s="4"/>
      <c r="AH758" s="3"/>
      <c r="AI758" s="4"/>
      <c r="AJ7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8" s="8">
        <f>IF(#REF!=MAX(#REF!),"New","Old")</f>
      </c>
      <c r="AL758" s="3"/>
      <c r="AM758" s="9">
        <f>IF(OR(#REF!="",#REF!=0),"",IF(#REF!&lt;12000,"&lt;12k",IF(AND(#REF!&gt;=12000,#REF!&lt;24000),"12k to 24k",IF(AND(#REF!&gt;=24000,#REF!&lt;=36000),"24k to 36k",IF(#REF!&gt;36000,"&gt;36k","")))))</f>
      </c>
    </row>
    <row x14ac:dyDescent="0.25" r="759" customHeight="1" ht="18.75">
      <c r="A759" s="1">
        <v>1704084</v>
      </c>
      <c r="B759" s="2">
        <v>11372983</v>
      </c>
      <c r="C759" s="3" t="s">
        <v>0</v>
      </c>
      <c r="D759" s="3" t="s">
        <v>485</v>
      </c>
      <c r="E759" s="2">
        <v>2019</v>
      </c>
      <c r="F759" s="4">
        <v>44139</v>
      </c>
      <c r="G759" s="3" t="s">
        <v>14</v>
      </c>
      <c r="H759" s="4">
        <v>44139</v>
      </c>
      <c r="I759" s="4">
        <f>_xlfn.XLOOKUP(#REF!,[1]!Backup_F8_Previous_Wave[ODINO],[1]!Backup_F8_Previous_Wave[Production Date],"")</f>
      </c>
      <c r="J759" s="10">
        <f>_xlfn.XLOOKUP(#REF!,[1]!Backup_F8_Previous_Wave[ODINO],[1]!Backup_F8_Previous_Wave[Wave Date],"")</f>
      </c>
      <c r="K759" s="6">
        <f>_xlfn.XLOOKUP(#REF!,[1]!Backup_F8_Previous_Wave[ODINO],[1]!Backup_F8_Previous_Wave[Full VIN],"")</f>
      </c>
      <c r="L759" s="3" t="s">
        <v>2546</v>
      </c>
      <c r="M759" s="3" t="s">
        <v>4</v>
      </c>
      <c r="N759" s="3" t="s">
        <v>2547</v>
      </c>
      <c r="O759" s="3" t="s">
        <v>31</v>
      </c>
      <c r="P759" s="6">
        <f>_xlfn.XLOOKUP(#REF!,[1]!Table2[BINNING],[1]!Table2[VFG],"")</f>
      </c>
      <c r="Q759" s="6">
        <f>IF(ISNUMBER(FIND("|",#REF!,1)),LEFT(#REF!,FIND("|",#REF!,1)-2),#REF!)</f>
      </c>
      <c r="R759" s="6">
        <f>IF(ISNUMBER(FIND("|",#REF!,1)),RIGHT(#REF!,LEN(#REF!)-FIND("|",#REF!,1)-1),"")</f>
      </c>
      <c r="S759" s="3" t="s">
        <v>7</v>
      </c>
      <c r="T759" s="3" t="s">
        <v>7</v>
      </c>
      <c r="U759" s="2">
        <v>0</v>
      </c>
      <c r="V759" s="2">
        <v>0</v>
      </c>
      <c r="W759" s="2"/>
      <c r="X759" s="3" t="s">
        <v>139</v>
      </c>
      <c r="Y759" s="2">
        <v>40</v>
      </c>
      <c r="Z759" s="3"/>
      <c r="AA759" s="3"/>
      <c r="AB759" s="7" t="s">
        <v>2548</v>
      </c>
      <c r="AC759" s="3" t="s">
        <v>489</v>
      </c>
      <c r="AD759" s="3" t="s">
        <v>490</v>
      </c>
      <c r="AE759" s="3" t="s">
        <v>491</v>
      </c>
      <c r="AF759" s="3" t="s">
        <v>211</v>
      </c>
      <c r="AG759" s="4"/>
      <c r="AH759" s="3"/>
      <c r="AI759" s="4"/>
      <c r="AJ7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59" s="8">
        <f>IF(#REF!=MAX(#REF!),"New","Old")</f>
      </c>
      <c r="AL759" s="3"/>
      <c r="AM759" s="9">
        <f>IF(OR(#REF!="",#REF!=0),"",IF(#REF!&lt;12000,"&lt;12k",IF(AND(#REF!&gt;=12000,#REF!&lt;24000),"12k to 24k",IF(AND(#REF!&gt;=24000,#REF!&lt;=36000),"24k to 36k",IF(#REF!&gt;36000,"&gt;36k","")))))</f>
      </c>
    </row>
    <row x14ac:dyDescent="0.25" r="760" customHeight="1" ht="18.75">
      <c r="A760" s="1">
        <v>1704140</v>
      </c>
      <c r="B760" s="2">
        <v>11373013</v>
      </c>
      <c r="C760" s="3" t="s">
        <v>0</v>
      </c>
      <c r="D760" s="3" t="s">
        <v>1</v>
      </c>
      <c r="E760" s="2">
        <v>2016</v>
      </c>
      <c r="F760" s="4">
        <v>44103</v>
      </c>
      <c r="G760" s="3" t="s">
        <v>39</v>
      </c>
      <c r="H760" s="4">
        <v>44139</v>
      </c>
      <c r="I760" s="4">
        <f>_xlfn.XLOOKUP(#REF!,[1]!Backup_F8_Previous_Wave[ODINO],[1]!Backup_F8_Previous_Wave[Production Date],"")</f>
      </c>
      <c r="J760" s="10">
        <f>_xlfn.XLOOKUP(#REF!,[1]!Backup_F8_Previous_Wave[ODINO],[1]!Backup_F8_Previous_Wave[Wave Date],"")</f>
      </c>
      <c r="K760" s="6">
        <f>_xlfn.XLOOKUP(#REF!,[1]!Backup_F8_Previous_Wave[ODINO],[1]!Backup_F8_Previous_Wave[Full VIN],"")</f>
      </c>
      <c r="L760" s="3" t="s">
        <v>2549</v>
      </c>
      <c r="M760" s="3" t="s">
        <v>4</v>
      </c>
      <c r="N760" s="3" t="s">
        <v>2550</v>
      </c>
      <c r="O760" s="3" t="s">
        <v>49</v>
      </c>
      <c r="P760" s="6">
        <f>_xlfn.XLOOKUP(#REF!,[1]!Table2[BINNING],[1]!Table2[VFG],"")</f>
      </c>
      <c r="Q760" s="6">
        <f>IF(ISNUMBER(FIND("|",#REF!,1)),LEFT(#REF!,FIND("|",#REF!,1)-2),#REF!)</f>
      </c>
      <c r="R760" s="6">
        <f>IF(ISNUMBER(FIND("|",#REF!,1)),RIGHT(#REF!,LEN(#REF!)-FIND("|",#REF!,1)-1),"")</f>
      </c>
      <c r="S760" s="3" t="s">
        <v>7</v>
      </c>
      <c r="T760" s="3" t="s">
        <v>7</v>
      </c>
      <c r="U760" s="2">
        <v>0</v>
      </c>
      <c r="V760" s="2">
        <v>0</v>
      </c>
      <c r="W760" s="2"/>
      <c r="X760" s="3" t="s">
        <v>90</v>
      </c>
      <c r="Y760" s="2"/>
      <c r="Z760" s="3"/>
      <c r="AA760" s="3"/>
      <c r="AB760" s="7" t="s">
        <v>2551</v>
      </c>
      <c r="AC760" s="3" t="s">
        <v>20</v>
      </c>
      <c r="AD760" s="3" t="s">
        <v>11</v>
      </c>
      <c r="AE760" s="3" t="s">
        <v>135</v>
      </c>
      <c r="AF760" s="3" t="s">
        <v>27</v>
      </c>
      <c r="AG760" s="4"/>
      <c r="AH760" s="3"/>
      <c r="AI760" s="4"/>
      <c r="AJ7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0" s="8">
        <f>IF(#REF!=MAX(#REF!),"New","Old")</f>
      </c>
      <c r="AL760" s="3"/>
      <c r="AM760" s="9">
        <f>IF(OR(#REF!="",#REF!=0),"",IF(#REF!&lt;12000,"&lt;12k",IF(AND(#REF!&gt;=12000,#REF!&lt;24000),"12k to 24k",IF(AND(#REF!&gt;=24000,#REF!&lt;=36000),"24k to 36k",IF(#REF!&gt;36000,"&gt;36k","")))))</f>
      </c>
    </row>
    <row x14ac:dyDescent="0.25" r="761" customHeight="1" ht="18.75">
      <c r="A761" s="1">
        <v>1704310</v>
      </c>
      <c r="B761" s="2">
        <v>11373128</v>
      </c>
      <c r="C761" s="3" t="s">
        <v>0</v>
      </c>
      <c r="D761" s="3" t="s">
        <v>59</v>
      </c>
      <c r="E761" s="2">
        <v>2014</v>
      </c>
      <c r="F761" s="4">
        <v>44138</v>
      </c>
      <c r="G761" s="3" t="s">
        <v>14</v>
      </c>
      <c r="H761" s="4">
        <v>44140</v>
      </c>
      <c r="I761" s="4">
        <f>_xlfn.XLOOKUP(#REF!,[1]!Backup_F8_Previous_Wave[ODINO],[1]!Backup_F8_Previous_Wave[Production Date],"")</f>
      </c>
      <c r="J761" s="10">
        <f>_xlfn.XLOOKUP(#REF!,[1]!Backup_F8_Previous_Wave[ODINO],[1]!Backup_F8_Previous_Wave[Wave Date],"")</f>
      </c>
      <c r="K761" s="6">
        <f>_xlfn.XLOOKUP(#REF!,[1]!Backup_F8_Previous_Wave[ODINO],[1]!Backup_F8_Previous_Wave[Full VIN],"")</f>
      </c>
      <c r="L761" s="3" t="s">
        <v>2552</v>
      </c>
      <c r="M761" s="3" t="s">
        <v>4</v>
      </c>
      <c r="N761" s="3" t="s">
        <v>2553</v>
      </c>
      <c r="O761" s="3" t="s">
        <v>552</v>
      </c>
      <c r="P761" s="6">
        <f>_xlfn.XLOOKUP(#REF!,[1]!Table2[BINNING],[1]!Table2[VFG],"")</f>
      </c>
      <c r="Q761" s="6">
        <f>IF(ISNUMBER(FIND("|",#REF!,1)),LEFT(#REF!,FIND("|",#REF!,1)-2),#REF!)</f>
      </c>
      <c r="R761" s="6">
        <f>IF(ISNUMBER(FIND("|",#REF!,1)),RIGHT(#REF!,LEN(#REF!)-FIND("|",#REF!,1)-1),"")</f>
      </c>
      <c r="S761" s="3" t="s">
        <v>7</v>
      </c>
      <c r="T761" s="3" t="s">
        <v>7</v>
      </c>
      <c r="U761" s="2">
        <v>0</v>
      </c>
      <c r="V761" s="2">
        <v>0</v>
      </c>
      <c r="W761" s="2">
        <v>60000</v>
      </c>
      <c r="X761" s="3" t="s">
        <v>18</v>
      </c>
      <c r="Y761" s="2">
        <v>40</v>
      </c>
      <c r="Z761" s="3"/>
      <c r="AA761" s="3"/>
      <c r="AB761" s="7" t="s">
        <v>2554</v>
      </c>
      <c r="AC761" s="3" t="s">
        <v>65</v>
      </c>
      <c r="AD761" s="3" t="s">
        <v>66</v>
      </c>
      <c r="AE761" s="3" t="s">
        <v>67</v>
      </c>
      <c r="AF761" s="3" t="s">
        <v>68</v>
      </c>
      <c r="AG761" s="4"/>
      <c r="AH761" s="3"/>
      <c r="AI761" s="4"/>
      <c r="AJ7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1" s="8">
        <f>IF(#REF!=MAX(#REF!),"New","Old")</f>
      </c>
      <c r="AL761" s="3"/>
      <c r="AM761" s="9">
        <f>IF(OR(#REF!="",#REF!=0),"",IF(#REF!&lt;12000,"&lt;12k",IF(AND(#REF!&gt;=12000,#REF!&lt;24000),"12k to 24k",IF(AND(#REF!&gt;=24000,#REF!&lt;=36000),"24k to 36k",IF(#REF!&gt;36000,"&gt;36k","")))))</f>
      </c>
    </row>
    <row x14ac:dyDescent="0.25" r="762" customHeight="1" ht="18.75">
      <c r="A762" s="1">
        <v>1704713</v>
      </c>
      <c r="B762" s="2">
        <v>11373540</v>
      </c>
      <c r="C762" s="3" t="s">
        <v>0</v>
      </c>
      <c r="D762" s="3" t="s">
        <v>448</v>
      </c>
      <c r="E762" s="2">
        <v>2014</v>
      </c>
      <c r="F762" s="4">
        <v>43775</v>
      </c>
      <c r="G762" s="3" t="s">
        <v>14</v>
      </c>
      <c r="H762" s="4">
        <v>44142</v>
      </c>
      <c r="I762" s="4">
        <f>_xlfn.XLOOKUP(#REF!,[1]!Backup_F8_Previous_Wave[ODINO],[1]!Backup_F8_Previous_Wave[Production Date],"")</f>
      </c>
      <c r="J762" s="10">
        <f>_xlfn.XLOOKUP(#REF!,[1]!Backup_F8_Previous_Wave[ODINO],[1]!Backup_F8_Previous_Wave[Wave Date],"")</f>
      </c>
      <c r="K762" s="6">
        <f>_xlfn.XLOOKUP(#REF!,[1]!Backup_F8_Previous_Wave[ODINO],[1]!Backup_F8_Previous_Wave[Full VIN],"")</f>
      </c>
      <c r="L762" s="3" t="s">
        <v>2555</v>
      </c>
      <c r="M762" s="3" t="s">
        <v>4</v>
      </c>
      <c r="N762" s="3" t="s">
        <v>2556</v>
      </c>
      <c r="O762" s="3" t="s">
        <v>144</v>
      </c>
      <c r="P762" s="6">
        <f>_xlfn.XLOOKUP(#REF!,[1]!Table2[BINNING],[1]!Table2[VFG],"")</f>
      </c>
      <c r="Q762" s="6">
        <f>IF(ISNUMBER(FIND("|",#REF!,1)),LEFT(#REF!,FIND("|",#REF!,1)-2),#REF!)</f>
      </c>
      <c r="R762" s="6">
        <f>IF(ISNUMBER(FIND("|",#REF!,1)),RIGHT(#REF!,LEN(#REF!)-FIND("|",#REF!,1)-1),"")</f>
      </c>
      <c r="S762" s="3" t="s">
        <v>7</v>
      </c>
      <c r="T762" s="3" t="s">
        <v>7</v>
      </c>
      <c r="U762" s="2">
        <v>0</v>
      </c>
      <c r="V762" s="2">
        <v>0</v>
      </c>
      <c r="W762" s="2"/>
      <c r="X762" s="3" t="s">
        <v>106</v>
      </c>
      <c r="Y762" s="2"/>
      <c r="Z762" s="3"/>
      <c r="AA762" s="3"/>
      <c r="AB762" s="7" t="s">
        <v>2557</v>
      </c>
      <c r="AC762" s="3" t="s">
        <v>452</v>
      </c>
      <c r="AD762" s="3" t="s">
        <v>453</v>
      </c>
      <c r="AE762" s="3" t="s">
        <v>454</v>
      </c>
      <c r="AF762" s="3" t="s">
        <v>45</v>
      </c>
      <c r="AG762" s="4"/>
      <c r="AH762" s="3"/>
      <c r="AI762" s="4"/>
      <c r="AJ7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2" s="8">
        <f>IF(#REF!=MAX(#REF!),"New","Old")</f>
      </c>
      <c r="AL762" s="3"/>
      <c r="AM762" s="9">
        <f>IF(OR(#REF!="",#REF!=0),"",IF(#REF!&lt;12000,"&lt;12k",IF(AND(#REF!&gt;=12000,#REF!&lt;24000),"12k to 24k",IF(AND(#REF!&gt;=24000,#REF!&lt;=36000),"24k to 36k",IF(#REF!&gt;36000,"&gt;36k","")))))</f>
      </c>
    </row>
    <row x14ac:dyDescent="0.25" r="763" customHeight="1" ht="18.75">
      <c r="A763" s="1">
        <v>1704801</v>
      </c>
      <c r="B763" s="2">
        <v>11373593</v>
      </c>
      <c r="C763" s="3" t="s">
        <v>0</v>
      </c>
      <c r="D763" s="3" t="s">
        <v>485</v>
      </c>
      <c r="E763" s="2">
        <v>2015</v>
      </c>
      <c r="F763" s="4">
        <v>44137</v>
      </c>
      <c r="G763" s="3" t="s">
        <v>14</v>
      </c>
      <c r="H763" s="4">
        <v>44142</v>
      </c>
      <c r="I763" s="4">
        <f>_xlfn.XLOOKUP(#REF!,[1]!Backup_F8_Previous_Wave[ODINO],[1]!Backup_F8_Previous_Wave[Production Date],"")</f>
      </c>
      <c r="J763" s="10">
        <f>_xlfn.XLOOKUP(#REF!,[1]!Backup_F8_Previous_Wave[ODINO],[1]!Backup_F8_Previous_Wave[Wave Date],"")</f>
      </c>
      <c r="K763" s="6">
        <f>_xlfn.XLOOKUP(#REF!,[1]!Backup_F8_Previous_Wave[ODINO],[1]!Backup_F8_Previous_Wave[Full VIN],"")</f>
      </c>
      <c r="L763" s="3" t="s">
        <v>2558</v>
      </c>
      <c r="M763" s="3" t="s">
        <v>4</v>
      </c>
      <c r="N763" s="3" t="s">
        <v>2559</v>
      </c>
      <c r="O763" s="3" t="s">
        <v>31</v>
      </c>
      <c r="P763" s="6">
        <f>_xlfn.XLOOKUP(#REF!,[1]!Table2[BINNING],[1]!Table2[VFG],"")</f>
      </c>
      <c r="Q763" s="6">
        <f>IF(ISNUMBER(FIND("|",#REF!,1)),LEFT(#REF!,FIND("|",#REF!,1)-2),#REF!)</f>
      </c>
      <c r="R763" s="6">
        <f>IF(ISNUMBER(FIND("|",#REF!,1)),RIGHT(#REF!,LEN(#REF!)-FIND("|",#REF!,1)-1),"")</f>
      </c>
      <c r="S763" s="3" t="s">
        <v>7</v>
      </c>
      <c r="T763" s="3" t="s">
        <v>7</v>
      </c>
      <c r="U763" s="2">
        <v>0</v>
      </c>
      <c r="V763" s="2">
        <v>0</v>
      </c>
      <c r="W763" s="2">
        <v>68700</v>
      </c>
      <c r="X763" s="3" t="s">
        <v>106</v>
      </c>
      <c r="Y763" s="2">
        <v>65</v>
      </c>
      <c r="Z763" s="3"/>
      <c r="AA763" s="3"/>
      <c r="AB763" s="7" t="s">
        <v>2560</v>
      </c>
      <c r="AC763" s="3" t="s">
        <v>489</v>
      </c>
      <c r="AD763" s="3" t="s">
        <v>490</v>
      </c>
      <c r="AE763" s="3" t="s">
        <v>491</v>
      </c>
      <c r="AF763" s="3" t="s">
        <v>211</v>
      </c>
      <c r="AG763" s="4"/>
      <c r="AH763" s="3"/>
      <c r="AI763" s="4"/>
      <c r="AJ7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3" s="8">
        <f>IF(#REF!=MAX(#REF!),"New","Old")</f>
      </c>
      <c r="AL763" s="3"/>
      <c r="AM763" s="9">
        <f>IF(OR(#REF!="",#REF!=0),"",IF(#REF!&lt;12000,"&lt;12k",IF(AND(#REF!&gt;=12000,#REF!&lt;24000),"12k to 24k",IF(AND(#REF!&gt;=24000,#REF!&lt;=36000),"24k to 36k",IF(#REF!&gt;36000,"&gt;36k","")))))</f>
      </c>
    </row>
    <row x14ac:dyDescent="0.25" r="764" customHeight="1" ht="18.75">
      <c r="A764" s="1">
        <v>1704829</v>
      </c>
      <c r="B764" s="2">
        <v>11373613</v>
      </c>
      <c r="C764" s="3" t="s">
        <v>0</v>
      </c>
      <c r="D764" s="3" t="s">
        <v>86</v>
      </c>
      <c r="E764" s="2">
        <v>2014</v>
      </c>
      <c r="F764" s="4">
        <v>43800</v>
      </c>
      <c r="G764" s="3" t="s">
        <v>14</v>
      </c>
      <c r="H764" s="4">
        <v>44142</v>
      </c>
      <c r="I764" s="4">
        <f>_xlfn.XLOOKUP(#REF!,[1]!Backup_F8_Previous_Wave[ODINO],[1]!Backup_F8_Previous_Wave[Production Date],"")</f>
      </c>
      <c r="J764" s="10">
        <f>_xlfn.XLOOKUP(#REF!,[1]!Backup_F8_Previous_Wave[ODINO],[1]!Backup_F8_Previous_Wave[Wave Date],"")</f>
      </c>
      <c r="K764" s="6">
        <f>_xlfn.XLOOKUP(#REF!,[1]!Backup_F8_Previous_Wave[ODINO],[1]!Backup_F8_Previous_Wave[Full VIN],"")</f>
      </c>
      <c r="L764" s="3" t="s">
        <v>2561</v>
      </c>
      <c r="M764" s="3" t="s">
        <v>4</v>
      </c>
      <c r="N764" s="3" t="s">
        <v>2562</v>
      </c>
      <c r="O764" s="3" t="s">
        <v>62</v>
      </c>
      <c r="P764" s="6">
        <f>_xlfn.XLOOKUP(#REF!,[1]!Table2[BINNING],[1]!Table2[VFG],"")</f>
      </c>
      <c r="Q764" s="6">
        <f>IF(ISNUMBER(FIND("|",#REF!,1)),LEFT(#REF!,FIND("|",#REF!,1)-2),#REF!)</f>
      </c>
      <c r="R764" s="6">
        <f>IF(ISNUMBER(FIND("|",#REF!,1)),RIGHT(#REF!,LEN(#REF!)-FIND("|",#REF!,1)-1),"")</f>
      </c>
      <c r="S764" s="3" t="s">
        <v>7</v>
      </c>
      <c r="T764" s="3" t="s">
        <v>7</v>
      </c>
      <c r="U764" s="2">
        <v>0</v>
      </c>
      <c r="V764" s="2">
        <v>0</v>
      </c>
      <c r="W764" s="2">
        <v>40000</v>
      </c>
      <c r="X764" s="3" t="s">
        <v>225</v>
      </c>
      <c r="Y764" s="2">
        <v>0</v>
      </c>
      <c r="Z764" s="3"/>
      <c r="AA764" s="3"/>
      <c r="AB764" s="7" t="s">
        <v>2563</v>
      </c>
      <c r="AC764" s="3" t="s">
        <v>92</v>
      </c>
      <c r="AD764" s="3" t="s">
        <v>93</v>
      </c>
      <c r="AE764" s="3" t="s">
        <v>94</v>
      </c>
      <c r="AF764" s="3" t="s">
        <v>95</v>
      </c>
      <c r="AG764" s="4"/>
      <c r="AH764" s="3"/>
      <c r="AI764" s="4"/>
      <c r="AJ7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4" s="8">
        <f>IF(#REF!=MAX(#REF!),"New","Old")</f>
      </c>
      <c r="AL764" s="3"/>
      <c r="AM764" s="9">
        <f>IF(OR(#REF!="",#REF!=0),"",IF(#REF!&lt;12000,"&lt;12k",IF(AND(#REF!&gt;=12000,#REF!&lt;24000),"12k to 24k",IF(AND(#REF!&gt;=24000,#REF!&lt;=36000),"24k to 36k",IF(#REF!&gt;36000,"&gt;36k","")))))</f>
      </c>
    </row>
    <row x14ac:dyDescent="0.25" r="765" customHeight="1" ht="18.75">
      <c r="A765" s="1">
        <v>1705153</v>
      </c>
      <c r="B765" s="2">
        <v>11373390</v>
      </c>
      <c r="C765" s="3" t="s">
        <v>0</v>
      </c>
      <c r="D765" s="3" t="s">
        <v>86</v>
      </c>
      <c r="E765" s="2">
        <v>2013</v>
      </c>
      <c r="F765" s="4">
        <v>44144</v>
      </c>
      <c r="G765" s="3" t="s">
        <v>14</v>
      </c>
      <c r="H765" s="4">
        <v>44144</v>
      </c>
      <c r="I765" s="4"/>
      <c r="J765" s="10">
        <f>_xlfn.XLOOKUP(#REF!,[1]!Backup_F8_Previous_Wave[ODINO],[1]!Backup_F8_Previous_Wave[Wave Date],"")</f>
      </c>
      <c r="K765" s="3"/>
      <c r="L765" s="3"/>
      <c r="M765" s="3" t="s">
        <v>4</v>
      </c>
      <c r="N765" s="3" t="s">
        <v>2564</v>
      </c>
      <c r="O765" s="3" t="s">
        <v>62</v>
      </c>
      <c r="P765" s="6">
        <f>_xlfn.XLOOKUP(#REF!,[1]!Table2[BINNING],[1]!Table2[VFG],"")</f>
      </c>
      <c r="Q765" s="6">
        <f>IF(ISNUMBER(FIND("|",#REF!,1)),LEFT(#REF!,FIND("|",#REF!,1)-2),#REF!)</f>
      </c>
      <c r="R765" s="6">
        <f>IF(ISNUMBER(FIND("|",#REF!,1)),RIGHT(#REF!,LEN(#REF!)-FIND("|",#REF!,1)-1),"")</f>
      </c>
      <c r="S765" s="3" t="s">
        <v>7</v>
      </c>
      <c r="T765" s="3" t="s">
        <v>7</v>
      </c>
      <c r="U765" s="2">
        <v>0</v>
      </c>
      <c r="V765" s="2">
        <v>0</v>
      </c>
      <c r="W765" s="2"/>
      <c r="X765" s="3" t="s">
        <v>317</v>
      </c>
      <c r="Y765" s="2"/>
      <c r="Z765" s="3"/>
      <c r="AA765" s="3"/>
      <c r="AB765" s="7" t="s">
        <v>2565</v>
      </c>
      <c r="AC765" s="3" t="s">
        <v>44</v>
      </c>
      <c r="AD765" s="3" t="s">
        <v>44</v>
      </c>
      <c r="AE765" s="3" t="s">
        <v>44</v>
      </c>
      <c r="AF765" s="3" t="s">
        <v>44</v>
      </c>
      <c r="AG765" s="4"/>
      <c r="AH765" s="3"/>
      <c r="AI765" s="4"/>
      <c r="AJ7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5" s="8">
        <f>IF(#REF!=MAX(#REF!),"New","Old")</f>
      </c>
      <c r="AL765" s="3"/>
      <c r="AM765" s="9">
        <f>IF(OR(#REF!="",#REF!=0),"",IF(#REF!&lt;12000,"&lt;12k",IF(AND(#REF!&gt;=12000,#REF!&lt;24000),"12k to 24k",IF(AND(#REF!&gt;=24000,#REF!&lt;=36000),"24k to 36k",IF(#REF!&gt;36000,"&gt;36k","")))))</f>
      </c>
    </row>
    <row x14ac:dyDescent="0.25" r="766" customHeight="1" ht="18.75">
      <c r="A766" s="1">
        <v>1705213</v>
      </c>
      <c r="B766" s="2">
        <v>11373851</v>
      </c>
      <c r="C766" s="3" t="s">
        <v>0</v>
      </c>
      <c r="D766" s="3" t="s">
        <v>181</v>
      </c>
      <c r="E766" s="2">
        <v>2015</v>
      </c>
      <c r="F766" s="4">
        <v>43845</v>
      </c>
      <c r="G766" s="3" t="s">
        <v>2</v>
      </c>
      <c r="H766" s="4">
        <v>44144</v>
      </c>
      <c r="I766" s="4">
        <f>_xlfn.XLOOKUP(#REF!,[1]!Backup_F8_Previous_Wave[ODINO],[1]!Backup_F8_Previous_Wave[Production Date],"")</f>
      </c>
      <c r="J766" s="10">
        <f>_xlfn.XLOOKUP(#REF!,[1]!Backup_F8_Previous_Wave[ODINO],[1]!Backup_F8_Previous_Wave[Wave Date],"")</f>
      </c>
      <c r="K766" s="6">
        <f>_xlfn.XLOOKUP(#REF!,[1]!Backup_F8_Previous_Wave[ODINO],[1]!Backup_F8_Previous_Wave[Full VIN],"")</f>
      </c>
      <c r="L766" s="3" t="s">
        <v>2566</v>
      </c>
      <c r="M766" s="3" t="s">
        <v>4</v>
      </c>
      <c r="N766" s="3" t="s">
        <v>2567</v>
      </c>
      <c r="O766" s="3" t="s">
        <v>62</v>
      </c>
      <c r="P766" s="6">
        <f>_xlfn.XLOOKUP(#REF!,[1]!Table2[BINNING],[1]!Table2[VFG],"")</f>
      </c>
      <c r="Q766" s="6">
        <f>IF(ISNUMBER(FIND("|",#REF!,1)),LEFT(#REF!,FIND("|",#REF!,1)-2),#REF!)</f>
      </c>
      <c r="R766" s="6">
        <f>IF(ISNUMBER(FIND("|",#REF!,1)),RIGHT(#REF!,LEN(#REF!)-FIND("|",#REF!,1)-1),"")</f>
      </c>
      <c r="S766" s="3" t="s">
        <v>7</v>
      </c>
      <c r="T766" s="3" t="s">
        <v>7</v>
      </c>
      <c r="U766" s="2">
        <v>0</v>
      </c>
      <c r="V766" s="2">
        <v>0</v>
      </c>
      <c r="W766" s="2"/>
      <c r="X766" s="3" t="s">
        <v>238</v>
      </c>
      <c r="Y766" s="2"/>
      <c r="Z766" s="3"/>
      <c r="AA766" s="3"/>
      <c r="AB766" s="7" t="s">
        <v>2568</v>
      </c>
      <c r="AC766" s="3" t="s">
        <v>297</v>
      </c>
      <c r="AD766" s="3" t="s">
        <v>298</v>
      </c>
      <c r="AE766" s="3" t="s">
        <v>299</v>
      </c>
      <c r="AF766" s="3" t="s">
        <v>198</v>
      </c>
      <c r="AG766" s="4"/>
      <c r="AH766" s="3"/>
      <c r="AI766" s="4"/>
      <c r="AJ7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6" s="8">
        <f>IF(#REF!=MAX(#REF!),"New","Old")</f>
      </c>
      <c r="AL766" s="3"/>
      <c r="AM766" s="9">
        <f>IF(OR(#REF!="",#REF!=0),"",IF(#REF!&lt;12000,"&lt;12k",IF(AND(#REF!&gt;=12000,#REF!&lt;24000),"12k to 24k",IF(AND(#REF!&gt;=24000,#REF!&lt;=36000),"24k to 36k",IF(#REF!&gt;36000,"&gt;36k","")))))</f>
      </c>
    </row>
    <row x14ac:dyDescent="0.25" r="767" customHeight="1" ht="18.75">
      <c r="A767" s="1">
        <v>1705235</v>
      </c>
      <c r="B767" s="2">
        <v>11373866</v>
      </c>
      <c r="C767" s="3" t="s">
        <v>0</v>
      </c>
      <c r="D767" s="3" t="s">
        <v>181</v>
      </c>
      <c r="E767" s="2">
        <v>2018</v>
      </c>
      <c r="F767" s="4">
        <v>44114</v>
      </c>
      <c r="G767" s="3" t="s">
        <v>14</v>
      </c>
      <c r="H767" s="4">
        <v>44144</v>
      </c>
      <c r="I767" s="4"/>
      <c r="J767" s="10">
        <f>_xlfn.XLOOKUP(#REF!,[1]!Backup_F8_Previous_Wave[ODINO],[1]!Backup_F8_Previous_Wave[Wave Date],"")</f>
      </c>
      <c r="K767" s="3"/>
      <c r="L767" s="3" t="s">
        <v>1023</v>
      </c>
      <c r="M767" s="3" t="s">
        <v>4</v>
      </c>
      <c r="N767" s="3" t="s">
        <v>2569</v>
      </c>
      <c r="O767" s="3" t="s">
        <v>99</v>
      </c>
      <c r="P767" s="6">
        <f>_xlfn.XLOOKUP(#REF!,[1]!Table2[BINNING],[1]!Table2[VFG],"")</f>
      </c>
      <c r="Q767" s="6">
        <f>IF(ISNUMBER(FIND("|",#REF!,1)),LEFT(#REF!,FIND("|",#REF!,1)-2),#REF!)</f>
      </c>
      <c r="R767" s="6">
        <f>IF(ISNUMBER(FIND("|",#REF!,1)),RIGHT(#REF!,LEN(#REF!)-FIND("|",#REF!,1)-1),"")</f>
      </c>
      <c r="S767" s="3" t="s">
        <v>7</v>
      </c>
      <c r="T767" s="3" t="s">
        <v>7</v>
      </c>
      <c r="U767" s="2">
        <v>0</v>
      </c>
      <c r="V767" s="2">
        <v>0</v>
      </c>
      <c r="W767" s="2"/>
      <c r="X767" s="3" t="s">
        <v>1087</v>
      </c>
      <c r="Y767" s="2"/>
      <c r="Z767" s="3"/>
      <c r="AA767" s="3"/>
      <c r="AB767" s="7" t="s">
        <v>2570</v>
      </c>
      <c r="AC767" s="3" t="s">
        <v>44</v>
      </c>
      <c r="AD767" s="3" t="s">
        <v>44</v>
      </c>
      <c r="AE767" s="3" t="s">
        <v>44</v>
      </c>
      <c r="AF767" s="3" t="s">
        <v>198</v>
      </c>
      <c r="AG767" s="4"/>
      <c r="AH767" s="3"/>
      <c r="AI767" s="4"/>
      <c r="AJ7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7" s="8">
        <f>IF(#REF!=MAX(#REF!),"New","Old")</f>
      </c>
      <c r="AL767" s="3"/>
      <c r="AM767" s="9">
        <f>IF(OR(#REF!="",#REF!=0),"",IF(#REF!&lt;12000,"&lt;12k",IF(AND(#REF!&gt;=12000,#REF!&lt;24000),"12k to 24k",IF(AND(#REF!&gt;=24000,#REF!&lt;=36000),"24k to 36k",IF(#REF!&gt;36000,"&gt;36k","")))))</f>
      </c>
    </row>
    <row x14ac:dyDescent="0.25" r="768" customHeight="1" ht="18.75">
      <c r="A768" s="1">
        <v>1705386</v>
      </c>
      <c r="B768" s="2">
        <v>11373961</v>
      </c>
      <c r="C768" s="3" t="s">
        <v>0</v>
      </c>
      <c r="D768" s="3" t="s">
        <v>1</v>
      </c>
      <c r="E768" s="2">
        <v>2014</v>
      </c>
      <c r="F768" s="4">
        <v>43923</v>
      </c>
      <c r="G768" s="3" t="s">
        <v>108</v>
      </c>
      <c r="H768" s="4">
        <v>44145</v>
      </c>
      <c r="I768" s="4">
        <f>_xlfn.XLOOKUP(#REF!,[1]!Backup_F8_Previous_Wave[ODINO],[1]!Backup_F8_Previous_Wave[Production Date],"")</f>
      </c>
      <c r="J768" s="10">
        <f>_xlfn.XLOOKUP(#REF!,[1]!Backup_F8_Previous_Wave[ODINO],[1]!Backup_F8_Previous_Wave[Wave Date],"")</f>
      </c>
      <c r="K768" s="6">
        <f>_xlfn.XLOOKUP(#REF!,[1]!Backup_F8_Previous_Wave[ODINO],[1]!Backup_F8_Previous_Wave[Full VIN],"")</f>
      </c>
      <c r="L768" s="3" t="s">
        <v>2571</v>
      </c>
      <c r="M768" s="3" t="s">
        <v>4</v>
      </c>
      <c r="N768" s="3" t="s">
        <v>2572</v>
      </c>
      <c r="O768" s="3" t="s">
        <v>151</v>
      </c>
      <c r="P768" s="6">
        <f>_xlfn.XLOOKUP(#REF!,[1]!Table2[BINNING],[1]!Table2[VFG],"")</f>
      </c>
      <c r="Q768" s="6">
        <f>IF(ISNUMBER(FIND("|",#REF!,1)),LEFT(#REF!,FIND("|",#REF!,1)-2),#REF!)</f>
      </c>
      <c r="R768" s="6">
        <f>IF(ISNUMBER(FIND("|",#REF!,1)),RIGHT(#REF!,LEN(#REF!)-FIND("|",#REF!,1)-1),"")</f>
      </c>
      <c r="S768" s="3" t="s">
        <v>7</v>
      </c>
      <c r="T768" s="3" t="s">
        <v>7</v>
      </c>
      <c r="U768" s="2">
        <v>0</v>
      </c>
      <c r="V768" s="2">
        <v>0</v>
      </c>
      <c r="W768" s="2">
        <v>100000</v>
      </c>
      <c r="X768" s="3" t="s">
        <v>467</v>
      </c>
      <c r="Y768" s="2">
        <v>70</v>
      </c>
      <c r="Z768" s="3"/>
      <c r="AA768" s="3"/>
      <c r="AB768" s="7" t="s">
        <v>2573</v>
      </c>
      <c r="AC768" s="3" t="s">
        <v>10</v>
      </c>
      <c r="AD768" s="3" t="s">
        <v>11</v>
      </c>
      <c r="AE768" s="3" t="s">
        <v>26</v>
      </c>
      <c r="AF768" s="3" t="s">
        <v>27</v>
      </c>
      <c r="AG768" s="4"/>
      <c r="AH768" s="3"/>
      <c r="AI768" s="4"/>
      <c r="AJ7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8" s="8">
        <f>IF(#REF!=MAX(#REF!),"New","Old")</f>
      </c>
      <c r="AL768" s="3"/>
      <c r="AM768" s="9">
        <f>IF(OR(#REF!="",#REF!=0),"",IF(#REF!&lt;12000,"&lt;12k",IF(AND(#REF!&gt;=12000,#REF!&lt;24000),"12k to 24k",IF(AND(#REF!&gt;=24000,#REF!&lt;=36000),"24k to 36k",IF(#REF!&gt;36000,"&gt;36k","")))))</f>
      </c>
    </row>
    <row x14ac:dyDescent="0.25" r="769" customHeight="1" ht="18.75">
      <c r="A769" s="1">
        <v>1705662</v>
      </c>
      <c r="B769" s="2">
        <v>11374157</v>
      </c>
      <c r="C769" s="3" t="s">
        <v>0</v>
      </c>
      <c r="D769" s="3" t="s">
        <v>485</v>
      </c>
      <c r="E769" s="2">
        <v>2015</v>
      </c>
      <c r="F769" s="4">
        <v>44145</v>
      </c>
      <c r="G769" s="3" t="s">
        <v>14</v>
      </c>
      <c r="H769" s="4">
        <v>44146</v>
      </c>
      <c r="I769" s="4">
        <f>_xlfn.XLOOKUP(#REF!,[1]!Backup_F8_Previous_Wave[ODINO],[1]!Backup_F8_Previous_Wave[Production Date],"")</f>
      </c>
      <c r="J769" s="10">
        <f>_xlfn.XLOOKUP(#REF!,[1]!Backup_F8_Previous_Wave[ODINO],[1]!Backup_F8_Previous_Wave[Wave Date],"")</f>
      </c>
      <c r="K769" s="6">
        <f>_xlfn.XLOOKUP(#REF!,[1]!Backup_F8_Previous_Wave[ODINO],[1]!Backup_F8_Previous_Wave[Full VIN],"")</f>
      </c>
      <c r="L769" s="3" t="s">
        <v>2152</v>
      </c>
      <c r="M769" s="3" t="s">
        <v>4</v>
      </c>
      <c r="N769" s="3" t="s">
        <v>2574</v>
      </c>
      <c r="O769" s="3" t="s">
        <v>31</v>
      </c>
      <c r="P769" s="6">
        <f>_xlfn.XLOOKUP(#REF!,[1]!Table2[BINNING],[1]!Table2[VFG],"")</f>
      </c>
      <c r="Q769" s="6">
        <f>IF(ISNUMBER(FIND("|",#REF!,1)),LEFT(#REF!,FIND("|",#REF!,1)-2),#REF!)</f>
      </c>
      <c r="R769" s="6">
        <f>IF(ISNUMBER(FIND("|",#REF!,1)),RIGHT(#REF!,LEN(#REF!)-FIND("|",#REF!,1)-1),"")</f>
      </c>
      <c r="S769" s="3" t="s">
        <v>7</v>
      </c>
      <c r="T769" s="3" t="s">
        <v>7</v>
      </c>
      <c r="U769" s="2">
        <v>0</v>
      </c>
      <c r="V769" s="2">
        <v>0</v>
      </c>
      <c r="W769" s="2"/>
      <c r="X769" s="3" t="s">
        <v>63</v>
      </c>
      <c r="Y769" s="2"/>
      <c r="Z769" s="3"/>
      <c r="AA769" s="3"/>
      <c r="AB769" s="7" t="s">
        <v>2575</v>
      </c>
      <c r="AC769" s="3" t="s">
        <v>489</v>
      </c>
      <c r="AD769" s="3" t="s">
        <v>490</v>
      </c>
      <c r="AE769" s="3" t="s">
        <v>491</v>
      </c>
      <c r="AF769" s="3" t="s">
        <v>211</v>
      </c>
      <c r="AG769" s="4"/>
      <c r="AH769" s="3"/>
      <c r="AI769" s="4"/>
      <c r="AJ7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69" s="8">
        <f>IF(#REF!=MAX(#REF!),"New","Old")</f>
      </c>
      <c r="AL769" s="3"/>
      <c r="AM769" s="9">
        <f>IF(OR(#REF!="",#REF!=0),"",IF(#REF!&lt;12000,"&lt;12k",IF(AND(#REF!&gt;=12000,#REF!&lt;24000),"12k to 24k",IF(AND(#REF!&gt;=24000,#REF!&lt;=36000),"24k to 36k",IF(#REF!&gt;36000,"&gt;36k","")))))</f>
      </c>
    </row>
    <row x14ac:dyDescent="0.25" r="770" customHeight="1" ht="18.75">
      <c r="A770" s="1">
        <v>1705756</v>
      </c>
      <c r="B770" s="2">
        <v>11374213</v>
      </c>
      <c r="C770" s="3" t="s">
        <v>0</v>
      </c>
      <c r="D770" s="3" t="s">
        <v>1</v>
      </c>
      <c r="E770" s="2">
        <v>2011</v>
      </c>
      <c r="F770" s="4">
        <v>44146</v>
      </c>
      <c r="G770" s="3" t="s">
        <v>14</v>
      </c>
      <c r="H770" s="4">
        <v>44146</v>
      </c>
      <c r="I770" s="4">
        <f>_xlfn.XLOOKUP(#REF!,[1]!Backup_F8_Previous_Wave[ODINO],[1]!Backup_F8_Previous_Wave[Production Date],"")</f>
      </c>
      <c r="J770" s="10">
        <f>_xlfn.XLOOKUP(#REF!,[1]!Backup_F8_Previous_Wave[ODINO],[1]!Backup_F8_Previous_Wave[Wave Date],"")</f>
      </c>
      <c r="K770" s="6">
        <f>_xlfn.XLOOKUP(#REF!,[1]!Backup_F8_Previous_Wave[ODINO],[1]!Backup_F8_Previous_Wave[Full VIN],"")</f>
      </c>
      <c r="L770" s="3" t="s">
        <v>1964</v>
      </c>
      <c r="M770" s="3" t="s">
        <v>4</v>
      </c>
      <c r="N770" s="3" t="s">
        <v>2576</v>
      </c>
      <c r="O770" s="3" t="s">
        <v>6</v>
      </c>
      <c r="P770" s="6">
        <f>_xlfn.XLOOKUP(#REF!,[1]!Table2[BINNING],[1]!Table2[VFG],"")</f>
      </c>
      <c r="Q770" s="6">
        <f>IF(ISNUMBER(FIND("|",#REF!,1)),LEFT(#REF!,FIND("|",#REF!,1)-2),#REF!)</f>
      </c>
      <c r="R770" s="6">
        <f>IF(ISNUMBER(FIND("|",#REF!,1)),RIGHT(#REF!,LEN(#REF!)-FIND("|",#REF!,1)-1),"")</f>
      </c>
      <c r="S770" s="3" t="s">
        <v>7</v>
      </c>
      <c r="T770" s="3" t="s">
        <v>7</v>
      </c>
      <c r="U770" s="2">
        <v>0</v>
      </c>
      <c r="V770" s="2">
        <v>0</v>
      </c>
      <c r="W770" s="2">
        <v>96500</v>
      </c>
      <c r="X770" s="3" t="s">
        <v>72</v>
      </c>
      <c r="Y770" s="2">
        <v>55</v>
      </c>
      <c r="Z770" s="3"/>
      <c r="AA770" s="3"/>
      <c r="AB770" s="7" t="s">
        <v>2577</v>
      </c>
      <c r="AC770" s="3" t="s">
        <v>10</v>
      </c>
      <c r="AD770" s="3" t="s">
        <v>11</v>
      </c>
      <c r="AE770" s="3" t="s">
        <v>12</v>
      </c>
      <c r="AF770" s="3" t="s">
        <v>13</v>
      </c>
      <c r="AG770" s="4"/>
      <c r="AH770" s="3"/>
      <c r="AI770" s="4"/>
      <c r="AJ7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0" s="8">
        <f>IF(#REF!=MAX(#REF!),"New","Old")</f>
      </c>
      <c r="AL770" s="3"/>
      <c r="AM770" s="9">
        <f>IF(OR(#REF!="",#REF!=0),"",IF(#REF!&lt;12000,"&lt;12k",IF(AND(#REF!&gt;=12000,#REF!&lt;24000),"12k to 24k",IF(AND(#REF!&gt;=24000,#REF!&lt;=36000),"24k to 36k",IF(#REF!&gt;36000,"&gt;36k","")))))</f>
      </c>
    </row>
    <row x14ac:dyDescent="0.25" r="771" customHeight="1" ht="18.75">
      <c r="A771" s="1">
        <v>1705836</v>
      </c>
      <c r="B771" s="2">
        <v>11374256</v>
      </c>
      <c r="C771" s="3" t="s">
        <v>0</v>
      </c>
      <c r="D771" s="3" t="s">
        <v>485</v>
      </c>
      <c r="E771" s="2">
        <v>2017</v>
      </c>
      <c r="F771" s="4">
        <v>44145</v>
      </c>
      <c r="G771" s="3" t="s">
        <v>14</v>
      </c>
      <c r="H771" s="4">
        <v>44147</v>
      </c>
      <c r="I771" s="4">
        <f>_xlfn.XLOOKUP(#REF!,[1]!Backup_F8_Previous_Wave[ODINO],[1]!Backup_F8_Previous_Wave[Production Date],"")</f>
      </c>
      <c r="J771" s="10">
        <f>_xlfn.XLOOKUP(#REF!,[1]!Backup_F8_Previous_Wave[ODINO],[1]!Backup_F8_Previous_Wave[Wave Date],"")</f>
      </c>
      <c r="K771" s="6">
        <f>_xlfn.XLOOKUP(#REF!,[1]!Backup_F8_Previous_Wave[ODINO],[1]!Backup_F8_Previous_Wave[Full VIN],"")</f>
      </c>
      <c r="L771" s="3" t="s">
        <v>2578</v>
      </c>
      <c r="M771" s="3" t="s">
        <v>4</v>
      </c>
      <c r="N771" s="3" t="s">
        <v>2579</v>
      </c>
      <c r="O771" s="3" t="s">
        <v>953</v>
      </c>
      <c r="P771" s="6">
        <f>_xlfn.XLOOKUP(#REF!,[1]!Table2[BINNING],[1]!Table2[VFG],"")</f>
      </c>
      <c r="Q771" s="6">
        <f>IF(ISNUMBER(FIND("|",#REF!,1)),LEFT(#REF!,FIND("|",#REF!,1)-2),#REF!)</f>
      </c>
      <c r="R771" s="6">
        <f>IF(ISNUMBER(FIND("|",#REF!,1)),RIGHT(#REF!,LEN(#REF!)-FIND("|",#REF!,1)-1),"")</f>
      </c>
      <c r="S771" s="3" t="s">
        <v>7</v>
      </c>
      <c r="T771" s="3" t="s">
        <v>7</v>
      </c>
      <c r="U771" s="2">
        <v>0</v>
      </c>
      <c r="V771" s="2">
        <v>0</v>
      </c>
      <c r="W771" s="2">
        <v>88174</v>
      </c>
      <c r="X771" s="3" t="s">
        <v>63</v>
      </c>
      <c r="Y771" s="2">
        <v>57</v>
      </c>
      <c r="Z771" s="3"/>
      <c r="AA771" s="3"/>
      <c r="AB771" s="7" t="s">
        <v>2580</v>
      </c>
      <c r="AC771" s="3" t="s">
        <v>489</v>
      </c>
      <c r="AD771" s="3" t="s">
        <v>490</v>
      </c>
      <c r="AE771" s="3" t="s">
        <v>491</v>
      </c>
      <c r="AF771" s="3" t="s">
        <v>211</v>
      </c>
      <c r="AG771" s="4"/>
      <c r="AH771" s="3"/>
      <c r="AI771" s="4"/>
      <c r="AJ7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1" s="8">
        <f>IF(#REF!=MAX(#REF!),"New","Old")</f>
      </c>
      <c r="AL771" s="3"/>
      <c r="AM771" s="9">
        <f>IF(OR(#REF!="",#REF!=0),"",IF(#REF!&lt;12000,"&lt;12k",IF(AND(#REF!&gt;=12000,#REF!&lt;24000),"12k to 24k",IF(AND(#REF!&gt;=24000,#REF!&lt;=36000),"24k to 36k",IF(#REF!&gt;36000,"&gt;36k","")))))</f>
      </c>
    </row>
    <row x14ac:dyDescent="0.25" r="772" customHeight="1" ht="18.75">
      <c r="A772" s="1">
        <v>1705876</v>
      </c>
      <c r="B772" s="2">
        <v>11374295</v>
      </c>
      <c r="C772" s="3" t="s">
        <v>0</v>
      </c>
      <c r="D772" s="3" t="s">
        <v>187</v>
      </c>
      <c r="E772" s="2">
        <v>2019</v>
      </c>
      <c r="F772" s="4">
        <v>43970</v>
      </c>
      <c r="G772" s="3" t="s">
        <v>108</v>
      </c>
      <c r="H772" s="4">
        <v>44147</v>
      </c>
      <c r="I772" s="4">
        <f>_xlfn.XLOOKUP(#REF!,[1]!Backup_F8_Previous_Wave[ODINO],[1]!Backup_F8_Previous_Wave[Production Date],"")</f>
      </c>
      <c r="J772" s="10">
        <f>_xlfn.XLOOKUP(#REF!,[1]!Backup_F8_Previous_Wave[ODINO],[1]!Backup_F8_Previous_Wave[Wave Date],"")</f>
      </c>
      <c r="K772" s="6">
        <f>_xlfn.XLOOKUP(#REF!,[1]!Backup_F8_Previous_Wave[ODINO],[1]!Backup_F8_Previous_Wave[Full VIN],"")</f>
      </c>
      <c r="L772" s="3" t="s">
        <v>2581</v>
      </c>
      <c r="M772" s="3" t="s">
        <v>4</v>
      </c>
      <c r="N772" s="3" t="s">
        <v>2582</v>
      </c>
      <c r="O772" s="3" t="s">
        <v>124</v>
      </c>
      <c r="P772" s="6">
        <f>_xlfn.XLOOKUP(#REF!,[1]!Table2[BINNING],[1]!Table2[VFG],"")</f>
      </c>
      <c r="Q772" s="6">
        <f>IF(ISNUMBER(FIND("|",#REF!,1)),LEFT(#REF!,FIND("|",#REF!,1)-2),#REF!)</f>
      </c>
      <c r="R772" s="6">
        <f>IF(ISNUMBER(FIND("|",#REF!,1)),RIGHT(#REF!,LEN(#REF!)-FIND("|",#REF!,1)-1),"")</f>
      </c>
      <c r="S772" s="3" t="s">
        <v>7</v>
      </c>
      <c r="T772" s="3" t="s">
        <v>7</v>
      </c>
      <c r="U772" s="2">
        <v>0</v>
      </c>
      <c r="V772" s="2">
        <v>0</v>
      </c>
      <c r="W772" s="2">
        <v>1537</v>
      </c>
      <c r="X772" s="3" t="s">
        <v>24</v>
      </c>
      <c r="Y772" s="2">
        <v>60</v>
      </c>
      <c r="Z772" s="3"/>
      <c r="AA772" s="3"/>
      <c r="AB772" s="7" t="s">
        <v>2583</v>
      </c>
      <c r="AC772" s="3" t="s">
        <v>191</v>
      </c>
      <c r="AD772" s="3" t="s">
        <v>192</v>
      </c>
      <c r="AE772" s="3" t="s">
        <v>193</v>
      </c>
      <c r="AF772" s="3" t="s">
        <v>141</v>
      </c>
      <c r="AG772" s="4"/>
      <c r="AH772" s="3"/>
      <c r="AI772" s="4"/>
      <c r="AJ7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2" s="8">
        <f>IF(#REF!=MAX(#REF!),"New","Old")</f>
      </c>
      <c r="AL772" s="3"/>
      <c r="AM772" s="9">
        <f>IF(OR(#REF!="",#REF!=0),"",IF(#REF!&lt;12000,"&lt;12k",IF(AND(#REF!&gt;=12000,#REF!&lt;24000),"12k to 24k",IF(AND(#REF!&gt;=24000,#REF!&lt;=36000),"24k to 36k",IF(#REF!&gt;36000,"&gt;36k","")))))</f>
      </c>
    </row>
    <row x14ac:dyDescent="0.25" r="773" customHeight="1" ht="18.75">
      <c r="A773" s="1">
        <v>1705969</v>
      </c>
      <c r="B773" s="2">
        <v>11374349</v>
      </c>
      <c r="C773" s="3" t="s">
        <v>0</v>
      </c>
      <c r="D773" s="3" t="s">
        <v>187</v>
      </c>
      <c r="E773" s="2">
        <v>2019</v>
      </c>
      <c r="F773" s="4">
        <v>44144</v>
      </c>
      <c r="G773" s="3" t="s">
        <v>14</v>
      </c>
      <c r="H773" s="4">
        <v>44147</v>
      </c>
      <c r="I773" s="4">
        <f>_xlfn.XLOOKUP(#REF!,[1]!Backup_F8_Previous_Wave[ODINO],[1]!Backup_F8_Previous_Wave[Production Date],"")</f>
      </c>
      <c r="J773" s="10">
        <f>_xlfn.XLOOKUP(#REF!,[1]!Backup_F8_Previous_Wave[ODINO],[1]!Backup_F8_Previous_Wave[Wave Date],"")</f>
      </c>
      <c r="K773" s="6">
        <f>_xlfn.XLOOKUP(#REF!,[1]!Backup_F8_Previous_Wave[ODINO],[1]!Backup_F8_Previous_Wave[Full VIN],"")</f>
      </c>
      <c r="L773" s="3" t="s">
        <v>2584</v>
      </c>
      <c r="M773" s="3" t="s">
        <v>4</v>
      </c>
      <c r="N773" s="3" t="s">
        <v>2585</v>
      </c>
      <c r="O773" s="3" t="s">
        <v>124</v>
      </c>
      <c r="P773" s="6">
        <f>_xlfn.XLOOKUP(#REF!,[1]!Table2[BINNING],[1]!Table2[VFG],"")</f>
      </c>
      <c r="Q773" s="6">
        <f>IF(ISNUMBER(FIND("|",#REF!,1)),LEFT(#REF!,FIND("|",#REF!,1)-2),#REF!)</f>
      </c>
      <c r="R773" s="6">
        <f>IF(ISNUMBER(FIND("|",#REF!,1)),RIGHT(#REF!,LEN(#REF!)-FIND("|",#REF!,1)-1),"")</f>
      </c>
      <c r="S773" s="3" t="s">
        <v>7</v>
      </c>
      <c r="T773" s="3" t="s">
        <v>7</v>
      </c>
      <c r="U773" s="2">
        <v>0</v>
      </c>
      <c r="V773" s="2">
        <v>0</v>
      </c>
      <c r="W773" s="2">
        <v>28000</v>
      </c>
      <c r="X773" s="3" t="s">
        <v>24</v>
      </c>
      <c r="Y773" s="2">
        <v>35</v>
      </c>
      <c r="Z773" s="3"/>
      <c r="AA773" s="3"/>
      <c r="AB773" s="7" t="s">
        <v>2586</v>
      </c>
      <c r="AC773" s="3" t="s">
        <v>191</v>
      </c>
      <c r="AD773" s="3" t="s">
        <v>192</v>
      </c>
      <c r="AE773" s="3" t="s">
        <v>193</v>
      </c>
      <c r="AF773" s="3" t="s">
        <v>141</v>
      </c>
      <c r="AG773" s="4"/>
      <c r="AH773" s="3"/>
      <c r="AI773" s="4"/>
      <c r="AJ7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3" s="8">
        <f>IF(#REF!=MAX(#REF!),"New","Old")</f>
      </c>
      <c r="AL773" s="3"/>
      <c r="AM773" s="9">
        <f>IF(OR(#REF!="",#REF!=0),"",IF(#REF!&lt;12000,"&lt;12k",IF(AND(#REF!&gt;=12000,#REF!&lt;24000),"12k to 24k",IF(AND(#REF!&gt;=24000,#REF!&lt;=36000),"24k to 36k",IF(#REF!&gt;36000,"&gt;36k","")))))</f>
      </c>
    </row>
    <row x14ac:dyDescent="0.25" r="774" customHeight="1" ht="18.75">
      <c r="A774" s="1">
        <v>1705979</v>
      </c>
      <c r="B774" s="2">
        <v>11374362</v>
      </c>
      <c r="C774" s="3" t="s">
        <v>0</v>
      </c>
      <c r="D774" s="3" t="s">
        <v>38</v>
      </c>
      <c r="E774" s="2">
        <v>2013</v>
      </c>
      <c r="F774" s="4">
        <v>44147</v>
      </c>
      <c r="G774" s="3" t="s">
        <v>14</v>
      </c>
      <c r="H774" s="4">
        <v>44147</v>
      </c>
      <c r="I774" s="4">
        <f>_xlfn.XLOOKUP(#REF!,[1]!Backup_F8_Previous_Wave[ODINO],[1]!Backup_F8_Previous_Wave[Production Date],"")</f>
      </c>
      <c r="J774" s="10">
        <f>_xlfn.XLOOKUP(#REF!,[1]!Backup_F8_Previous_Wave[ODINO],[1]!Backup_F8_Previous_Wave[Wave Date],"")</f>
      </c>
      <c r="K774" s="6">
        <f>_xlfn.XLOOKUP(#REF!,[1]!Backup_F8_Previous_Wave[ODINO],[1]!Backup_F8_Previous_Wave[Full VIN],"")</f>
      </c>
      <c r="L774" s="3" t="s">
        <v>2587</v>
      </c>
      <c r="M774" s="3" t="s">
        <v>4</v>
      </c>
      <c r="N774" s="3" t="s">
        <v>2588</v>
      </c>
      <c r="O774" s="3" t="s">
        <v>105</v>
      </c>
      <c r="P774" s="6">
        <f>_xlfn.XLOOKUP(#REF!,[1]!Table2[BINNING],[1]!Table2[VFG],"")</f>
      </c>
      <c r="Q774" s="6">
        <f>IF(ISNUMBER(FIND("|",#REF!,1)),LEFT(#REF!,FIND("|",#REF!,1)-2),#REF!)</f>
      </c>
      <c r="R774" s="6">
        <f>IF(ISNUMBER(FIND("|",#REF!,1)),RIGHT(#REF!,LEN(#REF!)-FIND("|",#REF!,1)-1),"")</f>
      </c>
      <c r="S774" s="3" t="s">
        <v>7</v>
      </c>
      <c r="T774" s="3" t="s">
        <v>7</v>
      </c>
      <c r="U774" s="2">
        <v>0</v>
      </c>
      <c r="V774" s="2">
        <v>0</v>
      </c>
      <c r="W774" s="2">
        <v>46000</v>
      </c>
      <c r="X774" s="3" t="s">
        <v>106</v>
      </c>
      <c r="Y774" s="2">
        <v>70</v>
      </c>
      <c r="Z774" s="3"/>
      <c r="AA774" s="3"/>
      <c r="AB774" s="7" t="s">
        <v>2589</v>
      </c>
      <c r="AC774" s="3" t="s">
        <v>146</v>
      </c>
      <c r="AD774" s="3" t="s">
        <v>147</v>
      </c>
      <c r="AE774" s="3" t="s">
        <v>148</v>
      </c>
      <c r="AF774" s="3" t="s">
        <v>45</v>
      </c>
      <c r="AG774" s="4"/>
      <c r="AH774" s="3"/>
      <c r="AI774" s="4"/>
      <c r="AJ7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4" s="8">
        <f>IF(#REF!=MAX(#REF!),"New","Old")</f>
      </c>
      <c r="AL774" s="3"/>
      <c r="AM774" s="9">
        <f>IF(OR(#REF!="",#REF!=0),"",IF(#REF!&lt;12000,"&lt;12k",IF(AND(#REF!&gt;=12000,#REF!&lt;24000),"12k to 24k",IF(AND(#REF!&gt;=24000,#REF!&lt;=36000),"24k to 36k",IF(#REF!&gt;36000,"&gt;36k","")))))</f>
      </c>
    </row>
    <row x14ac:dyDescent="0.25" r="775" customHeight="1" ht="18.75">
      <c r="A775" s="1">
        <v>1705985</v>
      </c>
      <c r="B775" s="2">
        <v>11374359</v>
      </c>
      <c r="C775" s="3" t="s">
        <v>173</v>
      </c>
      <c r="D775" s="3" t="s">
        <v>504</v>
      </c>
      <c r="E775" s="2">
        <v>2018</v>
      </c>
      <c r="F775" s="4">
        <v>43770</v>
      </c>
      <c r="G775" s="3" t="s">
        <v>14</v>
      </c>
      <c r="H775" s="4">
        <v>44147</v>
      </c>
      <c r="I775" s="4">
        <f>_xlfn.XLOOKUP(#REF!,[1]!Backup_F8_Previous_Wave[ODINO],[1]!Backup_F8_Previous_Wave[Production Date],"")</f>
      </c>
      <c r="J775" s="10">
        <f>_xlfn.XLOOKUP(#REF!,[1]!Backup_F8_Previous_Wave[ODINO],[1]!Backup_F8_Previous_Wave[Wave Date],"")</f>
      </c>
      <c r="K775" s="6">
        <f>_xlfn.XLOOKUP(#REF!,[1]!Backup_F8_Previous_Wave[ODINO],[1]!Backup_F8_Previous_Wave[Full VIN],"")</f>
      </c>
      <c r="L775" s="3" t="s">
        <v>2590</v>
      </c>
      <c r="M775" s="3" t="s">
        <v>4</v>
      </c>
      <c r="N775" s="3" t="s">
        <v>2591</v>
      </c>
      <c r="O775" s="3" t="s">
        <v>1908</v>
      </c>
      <c r="P775" s="6">
        <f>_xlfn.XLOOKUP(#REF!,[1]!Table2[BINNING],[1]!Table2[VFG],"")</f>
      </c>
      <c r="Q775" s="6">
        <f>IF(ISNUMBER(FIND("|",#REF!,1)),LEFT(#REF!,FIND("|",#REF!,1)-2),#REF!)</f>
      </c>
      <c r="R775" s="6">
        <f>IF(ISNUMBER(FIND("|",#REF!,1)),RIGHT(#REF!,LEN(#REF!)-FIND("|",#REF!,1)-1),"")</f>
      </c>
      <c r="S775" s="3" t="s">
        <v>7</v>
      </c>
      <c r="T775" s="3" t="s">
        <v>7</v>
      </c>
      <c r="U775" s="2">
        <v>0</v>
      </c>
      <c r="V775" s="2">
        <v>0</v>
      </c>
      <c r="W775" s="2">
        <v>6000</v>
      </c>
      <c r="X775" s="3" t="s">
        <v>229</v>
      </c>
      <c r="Y775" s="2">
        <v>0</v>
      </c>
      <c r="Z775" s="3"/>
      <c r="AA775" s="3"/>
      <c r="AB775" s="7" t="s">
        <v>2592</v>
      </c>
      <c r="AC775" s="3" t="s">
        <v>778</v>
      </c>
      <c r="AD775" s="3" t="s">
        <v>508</v>
      </c>
      <c r="AE775" s="3" t="s">
        <v>779</v>
      </c>
      <c r="AF775" s="3" t="s">
        <v>68</v>
      </c>
      <c r="AG775" s="4"/>
      <c r="AH775" s="3"/>
      <c r="AI775" s="4"/>
      <c r="AJ7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5" s="8">
        <f>IF(#REF!=MAX(#REF!),"New","Old")</f>
      </c>
      <c r="AL775" s="3"/>
      <c r="AM775" s="9">
        <f>IF(OR(#REF!="",#REF!=0),"",IF(#REF!&lt;12000,"&lt;12k",IF(AND(#REF!&gt;=12000,#REF!&lt;24000),"12k to 24k",IF(AND(#REF!&gt;=24000,#REF!&lt;=36000),"24k to 36k",IF(#REF!&gt;36000,"&gt;36k","")))))</f>
      </c>
    </row>
    <row x14ac:dyDescent="0.25" r="776" customHeight="1" ht="18.75">
      <c r="A776" s="1">
        <v>1706013</v>
      </c>
      <c r="B776" s="2">
        <v>11374383</v>
      </c>
      <c r="C776" s="3" t="s">
        <v>0</v>
      </c>
      <c r="D776" s="3" t="s">
        <v>69</v>
      </c>
      <c r="E776" s="2">
        <v>2014</v>
      </c>
      <c r="F776" s="4">
        <v>44147</v>
      </c>
      <c r="G776" s="3" t="s">
        <v>14</v>
      </c>
      <c r="H776" s="4">
        <v>44147</v>
      </c>
      <c r="I776" s="4">
        <f>_xlfn.XLOOKUP(#REF!,[1]!Backup_F8_Previous_Wave[ODINO],[1]!Backup_F8_Previous_Wave[Production Date],"")</f>
      </c>
      <c r="J776" s="10">
        <f>_xlfn.XLOOKUP(#REF!,[1]!Backup_F8_Previous_Wave[ODINO],[1]!Backup_F8_Previous_Wave[Wave Date],"")</f>
      </c>
      <c r="K776" s="6">
        <f>_xlfn.XLOOKUP(#REF!,[1]!Backup_F8_Previous_Wave[ODINO],[1]!Backup_F8_Previous_Wave[Full VIN],"")</f>
      </c>
      <c r="L776" s="3" t="s">
        <v>392</v>
      </c>
      <c r="M776" s="3" t="s">
        <v>4</v>
      </c>
      <c r="N776" s="3" t="s">
        <v>2593</v>
      </c>
      <c r="O776" s="3" t="s">
        <v>62</v>
      </c>
      <c r="P776" s="6">
        <f>_xlfn.XLOOKUP(#REF!,[1]!Table2[BINNING],[1]!Table2[VFG],"")</f>
      </c>
      <c r="Q776" s="6">
        <f>IF(ISNUMBER(FIND("|",#REF!,1)),LEFT(#REF!,FIND("|",#REF!,1)-2),#REF!)</f>
      </c>
      <c r="R776" s="6">
        <f>IF(ISNUMBER(FIND("|",#REF!,1)),RIGHT(#REF!,LEN(#REF!)-FIND("|",#REF!,1)-1),"")</f>
      </c>
      <c r="S776" s="3" t="s">
        <v>7</v>
      </c>
      <c r="T776" s="3" t="s">
        <v>7</v>
      </c>
      <c r="U776" s="2">
        <v>0</v>
      </c>
      <c r="V776" s="2">
        <v>0</v>
      </c>
      <c r="W776" s="2">
        <v>100000</v>
      </c>
      <c r="X776" s="3" t="s">
        <v>63</v>
      </c>
      <c r="Y776" s="2">
        <v>0</v>
      </c>
      <c r="Z776" s="3"/>
      <c r="AA776" s="3"/>
      <c r="AB776" s="7" t="s">
        <v>2594</v>
      </c>
      <c r="AC776" s="3" t="s">
        <v>395</v>
      </c>
      <c r="AD776" s="3" t="s">
        <v>75</v>
      </c>
      <c r="AE776" s="3" t="s">
        <v>76</v>
      </c>
      <c r="AF776" s="3" t="s">
        <v>77</v>
      </c>
      <c r="AG776" s="4"/>
      <c r="AH776" s="3"/>
      <c r="AI776" s="4"/>
      <c r="AJ7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6" s="8">
        <f>IF(#REF!=MAX(#REF!),"New","Old")</f>
      </c>
      <c r="AL776" s="3"/>
      <c r="AM776" s="9">
        <f>IF(OR(#REF!="",#REF!=0),"",IF(#REF!&lt;12000,"&lt;12k",IF(AND(#REF!&gt;=12000,#REF!&lt;24000),"12k to 24k",IF(AND(#REF!&gt;=24000,#REF!&lt;=36000),"24k to 36k",IF(#REF!&gt;36000,"&gt;36k","")))))</f>
      </c>
    </row>
    <row x14ac:dyDescent="0.25" r="777" customHeight="1" ht="18.75">
      <c r="A777" s="1">
        <v>1706215</v>
      </c>
      <c r="B777" s="2">
        <v>11374600</v>
      </c>
      <c r="C777" s="3" t="s">
        <v>0</v>
      </c>
      <c r="D777" s="3" t="s">
        <v>86</v>
      </c>
      <c r="E777" s="2">
        <v>2019</v>
      </c>
      <c r="F777" s="4">
        <v>44141</v>
      </c>
      <c r="G777" s="3" t="s">
        <v>14</v>
      </c>
      <c r="H777" s="4">
        <v>44148</v>
      </c>
      <c r="I777" s="4">
        <f>_xlfn.XLOOKUP(#REF!,[1]!Backup_F8_Previous_Wave[ODINO],[1]!Backup_F8_Previous_Wave[Production Date],"")</f>
      </c>
      <c r="J777" s="10">
        <f>_xlfn.XLOOKUP(#REF!,[1]!Backup_F8_Previous_Wave[ODINO],[1]!Backup_F8_Previous_Wave[Wave Date],"")</f>
      </c>
      <c r="K777" s="6">
        <f>_xlfn.XLOOKUP(#REF!,[1]!Backup_F8_Previous_Wave[ODINO],[1]!Backup_F8_Previous_Wave[Full VIN],"")</f>
      </c>
      <c r="L777" s="3" t="s">
        <v>2595</v>
      </c>
      <c r="M777" s="3" t="s">
        <v>4</v>
      </c>
      <c r="N777" s="3" t="s">
        <v>2596</v>
      </c>
      <c r="O777" s="3" t="s">
        <v>2597</v>
      </c>
      <c r="P777" s="6">
        <f>_xlfn.XLOOKUP(#REF!,[1]!Table2[BINNING],[1]!Table2[VFG],"")</f>
      </c>
      <c r="Q777" s="6">
        <f>IF(ISNUMBER(FIND("|",#REF!,1)),LEFT(#REF!,FIND("|",#REF!,1)-2),#REF!)</f>
      </c>
      <c r="R777" s="6">
        <f>IF(ISNUMBER(FIND("|",#REF!,1)),RIGHT(#REF!,LEN(#REF!)-FIND("|",#REF!,1)-1),"")</f>
      </c>
      <c r="S777" s="3" t="s">
        <v>7</v>
      </c>
      <c r="T777" s="3" t="s">
        <v>7</v>
      </c>
      <c r="U777" s="2">
        <v>0</v>
      </c>
      <c r="V777" s="2">
        <v>0</v>
      </c>
      <c r="W777" s="2">
        <v>6350</v>
      </c>
      <c r="X777" s="3" t="s">
        <v>305</v>
      </c>
      <c r="Y777" s="2">
        <v>20</v>
      </c>
      <c r="Z777" s="3"/>
      <c r="AA777" s="3"/>
      <c r="AB777" s="7" t="s">
        <v>2598</v>
      </c>
      <c r="AC777" s="3" t="s">
        <v>92</v>
      </c>
      <c r="AD777" s="3" t="s">
        <v>93</v>
      </c>
      <c r="AE777" s="3" t="s">
        <v>94</v>
      </c>
      <c r="AF777" s="3" t="s">
        <v>95</v>
      </c>
      <c r="AG777" s="4"/>
      <c r="AH777" s="3"/>
      <c r="AI777" s="4"/>
      <c r="AJ7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7" s="8">
        <f>IF(#REF!=MAX(#REF!),"New","Old")</f>
      </c>
      <c r="AL777" s="3"/>
      <c r="AM777" s="9">
        <f>IF(OR(#REF!="",#REF!=0),"",IF(#REF!&lt;12000,"&lt;12k",IF(AND(#REF!&gt;=12000,#REF!&lt;24000),"12k to 24k",IF(AND(#REF!&gt;=24000,#REF!&lt;=36000),"24k to 36k",IF(#REF!&gt;36000,"&gt;36k","")))))</f>
      </c>
    </row>
    <row x14ac:dyDescent="0.25" r="778" customHeight="1" ht="18.75">
      <c r="A778" s="1">
        <v>1706277</v>
      </c>
      <c r="B778" s="2">
        <v>11374632</v>
      </c>
      <c r="C778" s="3" t="s">
        <v>0</v>
      </c>
      <c r="D778" s="3" t="s">
        <v>96</v>
      </c>
      <c r="E778" s="2">
        <v>2012</v>
      </c>
      <c r="F778" s="4">
        <v>43980</v>
      </c>
      <c r="G778" s="3" t="s">
        <v>108</v>
      </c>
      <c r="H778" s="4">
        <v>44149</v>
      </c>
      <c r="I778" s="4"/>
      <c r="J778" s="10">
        <f>_xlfn.XLOOKUP(#REF!,[1]!Backup_F8_Previous_Wave[ODINO],[1]!Backup_F8_Previous_Wave[Wave Date],"")</f>
      </c>
      <c r="K778" s="3"/>
      <c r="L778" s="3" t="s">
        <v>1873</v>
      </c>
      <c r="M778" s="3" t="s">
        <v>4</v>
      </c>
      <c r="N778" s="3" t="s">
        <v>2599</v>
      </c>
      <c r="O778" s="3" t="s">
        <v>328</v>
      </c>
      <c r="P778" s="6">
        <f>_xlfn.XLOOKUP(#REF!,[1]!Table2[BINNING],[1]!Table2[VFG],"")</f>
      </c>
      <c r="Q778" s="6">
        <f>IF(ISNUMBER(FIND("|",#REF!,1)),LEFT(#REF!,FIND("|",#REF!,1)-2),#REF!)</f>
      </c>
      <c r="R778" s="6">
        <f>IF(ISNUMBER(FIND("|",#REF!,1)),RIGHT(#REF!,LEN(#REF!)-FIND("|",#REF!,1)-1),"")</f>
      </c>
      <c r="S778" s="3" t="s">
        <v>7</v>
      </c>
      <c r="T778" s="3" t="s">
        <v>7</v>
      </c>
      <c r="U778" s="2">
        <v>0</v>
      </c>
      <c r="V778" s="2">
        <v>0</v>
      </c>
      <c r="W778" s="2">
        <v>176000</v>
      </c>
      <c r="X778" s="3" t="s">
        <v>90</v>
      </c>
      <c r="Y778" s="2">
        <v>2</v>
      </c>
      <c r="Z778" s="3"/>
      <c r="AA778" s="3"/>
      <c r="AB778" s="7" t="s">
        <v>2600</v>
      </c>
      <c r="AC778" s="3" t="s">
        <v>44</v>
      </c>
      <c r="AD778" s="3" t="s">
        <v>44</v>
      </c>
      <c r="AE778" s="3" t="s">
        <v>44</v>
      </c>
      <c r="AF778" s="3" t="s">
        <v>102</v>
      </c>
      <c r="AG778" s="4"/>
      <c r="AH778" s="3"/>
      <c r="AI778" s="4"/>
      <c r="AJ7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8" s="8">
        <f>IF(#REF!=MAX(#REF!),"New","Old")</f>
      </c>
      <c r="AL778" s="3"/>
      <c r="AM778" s="9">
        <f>IF(OR(#REF!="",#REF!=0),"",IF(#REF!&lt;12000,"&lt;12k",IF(AND(#REF!&gt;=12000,#REF!&lt;24000),"12k to 24k",IF(AND(#REF!&gt;=24000,#REF!&lt;=36000),"24k to 36k",IF(#REF!&gt;36000,"&gt;36k","")))))</f>
      </c>
    </row>
    <row x14ac:dyDescent="0.25" r="779" customHeight="1" ht="18.75">
      <c r="A779" s="1">
        <v>1706320</v>
      </c>
      <c r="B779" s="2">
        <v>11374657</v>
      </c>
      <c r="C779" s="3" t="s">
        <v>173</v>
      </c>
      <c r="D779" s="3" t="s">
        <v>2601</v>
      </c>
      <c r="E779" s="2">
        <v>2004</v>
      </c>
      <c r="F779" s="4">
        <v>44148</v>
      </c>
      <c r="G779" s="3" t="s">
        <v>14</v>
      </c>
      <c r="H779" s="4">
        <v>44149</v>
      </c>
      <c r="I779" s="4">
        <f>_xlfn.XLOOKUP(#REF!,[1]!Backup_F8_Previous_Wave[ODINO],[1]!Backup_F8_Previous_Wave[Production Date],"")</f>
      </c>
      <c r="J779" s="10">
        <f>_xlfn.XLOOKUP(#REF!,[1]!Backup_F8_Previous_Wave[ODINO],[1]!Backup_F8_Previous_Wave[Wave Date],"")</f>
      </c>
      <c r="K779" s="6">
        <f>_xlfn.XLOOKUP(#REF!,[1]!Backup_F8_Previous_Wave[ODINO],[1]!Backup_F8_Previous_Wave[Full VIN],"")</f>
      </c>
      <c r="L779" s="3" t="s">
        <v>2602</v>
      </c>
      <c r="M779" s="3" t="s">
        <v>4</v>
      </c>
      <c r="N779" s="3" t="s">
        <v>2603</v>
      </c>
      <c r="O779" s="3" t="s">
        <v>151</v>
      </c>
      <c r="P779" s="6">
        <f>_xlfn.XLOOKUP(#REF!,[1]!Table2[BINNING],[1]!Table2[VFG],"")</f>
      </c>
      <c r="Q779" s="6">
        <f>IF(ISNUMBER(FIND("|",#REF!,1)),LEFT(#REF!,FIND("|",#REF!,1)-2),#REF!)</f>
      </c>
      <c r="R779" s="6">
        <f>IF(ISNUMBER(FIND("|",#REF!,1)),RIGHT(#REF!,LEN(#REF!)-FIND("|",#REF!,1)-1),"")</f>
      </c>
      <c r="S779" s="3" t="s">
        <v>7</v>
      </c>
      <c r="T779" s="3" t="s">
        <v>7</v>
      </c>
      <c r="U779" s="2">
        <v>0</v>
      </c>
      <c r="V779" s="2">
        <v>0</v>
      </c>
      <c r="W779" s="2">
        <v>250250</v>
      </c>
      <c r="X779" s="3" t="s">
        <v>100</v>
      </c>
      <c r="Y779" s="2">
        <v>0</v>
      </c>
      <c r="Z779" s="3"/>
      <c r="AA779" s="3"/>
      <c r="AB779" s="7" t="s">
        <v>2604</v>
      </c>
      <c r="AC779" s="3" t="s">
        <v>2605</v>
      </c>
      <c r="AD779" s="3" t="s">
        <v>2606</v>
      </c>
      <c r="AE779" s="3" t="s">
        <v>2607</v>
      </c>
      <c r="AF779" s="3" t="s">
        <v>102</v>
      </c>
      <c r="AG779" s="4"/>
      <c r="AH779" s="3"/>
      <c r="AI779" s="4"/>
      <c r="AJ7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79" s="8">
        <f>IF(#REF!=MAX(#REF!),"New","Old")</f>
      </c>
      <c r="AL779" s="3"/>
      <c r="AM779" s="9">
        <f>IF(OR(#REF!="",#REF!=0),"",IF(#REF!&lt;12000,"&lt;12k",IF(AND(#REF!&gt;=12000,#REF!&lt;24000),"12k to 24k",IF(AND(#REF!&gt;=24000,#REF!&lt;=36000),"24k to 36k",IF(#REF!&gt;36000,"&gt;36k","")))))</f>
      </c>
    </row>
    <row x14ac:dyDescent="0.25" r="780" customHeight="1" ht="18.75">
      <c r="A780" s="1">
        <v>1706330</v>
      </c>
      <c r="B780" s="2">
        <v>11374663</v>
      </c>
      <c r="C780" s="3" t="s">
        <v>0</v>
      </c>
      <c r="D780" s="3" t="s">
        <v>1</v>
      </c>
      <c r="E780" s="2">
        <v>2016</v>
      </c>
      <c r="F780" s="4">
        <v>44145</v>
      </c>
      <c r="G780" s="3" t="s">
        <v>14</v>
      </c>
      <c r="H780" s="4">
        <v>44149</v>
      </c>
      <c r="I780" s="4"/>
      <c r="J780" s="10">
        <f>_xlfn.XLOOKUP(#REF!,[1]!Backup_F8_Previous_Wave[ODINO],[1]!Backup_F8_Previous_Wave[Wave Date],"")</f>
      </c>
      <c r="K780" s="6">
        <f>_xlfn.XLOOKUP(#REF!,[1]!Backup_F8_Previous_Wave[ODINO],[1]!Backup_F8_Previous_Wave[Full VIN],"")</f>
      </c>
      <c r="L780" s="3" t="s">
        <v>2608</v>
      </c>
      <c r="M780" s="3" t="s">
        <v>4</v>
      </c>
      <c r="N780" s="3" t="s">
        <v>2609</v>
      </c>
      <c r="O780" s="3" t="s">
        <v>31</v>
      </c>
      <c r="P780" s="6">
        <f>_xlfn.XLOOKUP(#REF!,[1]!Table2[BINNING],[1]!Table2[VFG],"")</f>
      </c>
      <c r="Q780" s="6">
        <f>IF(ISNUMBER(FIND("|",#REF!,1)),LEFT(#REF!,FIND("|",#REF!,1)-2),#REF!)</f>
      </c>
      <c r="R780" s="6">
        <f>IF(ISNUMBER(FIND("|",#REF!,1)),RIGHT(#REF!,LEN(#REF!)-FIND("|",#REF!,1)-1),"")</f>
      </c>
      <c r="S780" s="3" t="s">
        <v>7</v>
      </c>
      <c r="T780" s="3" t="s">
        <v>7</v>
      </c>
      <c r="U780" s="2">
        <v>0</v>
      </c>
      <c r="V780" s="2">
        <v>0</v>
      </c>
      <c r="W780" s="2">
        <v>0</v>
      </c>
      <c r="X780" s="3" t="s">
        <v>166</v>
      </c>
      <c r="Y780" s="2">
        <v>0</v>
      </c>
      <c r="Z780" s="3"/>
      <c r="AA780" s="3"/>
      <c r="AB780" s="7" t="s">
        <v>2610</v>
      </c>
      <c r="AC780" s="3"/>
      <c r="AD780" s="3"/>
      <c r="AE780" s="3"/>
      <c r="AF780" s="3"/>
      <c r="AG780" s="4"/>
      <c r="AH780" s="3"/>
      <c r="AI780" s="4"/>
      <c r="AJ7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0" s="8">
        <f>IF(#REF!=MAX(#REF!),"New","Old")</f>
      </c>
      <c r="AL780" s="3"/>
      <c r="AM780" s="9">
        <f>IF(OR(#REF!="",#REF!=0),"",IF(#REF!&lt;12000,"&lt;12k",IF(AND(#REF!&gt;=12000,#REF!&lt;24000),"12k to 24k",IF(AND(#REF!&gt;=24000,#REF!&lt;=36000),"24k to 36k",IF(#REF!&gt;36000,"&gt;36k","")))))</f>
      </c>
    </row>
    <row x14ac:dyDescent="0.25" r="781" customHeight="1" ht="18.75">
      <c r="A781" s="1">
        <v>1706390</v>
      </c>
      <c r="B781" s="2">
        <v>11374703</v>
      </c>
      <c r="C781" s="3" t="s">
        <v>173</v>
      </c>
      <c r="D781" s="3" t="s">
        <v>510</v>
      </c>
      <c r="E781" s="2">
        <v>2015</v>
      </c>
      <c r="F781" s="4">
        <v>43409</v>
      </c>
      <c r="G781" s="3" t="s">
        <v>14</v>
      </c>
      <c r="H781" s="4">
        <v>44149</v>
      </c>
      <c r="I781" s="4">
        <f>_xlfn.XLOOKUP(#REF!,[1]!Backup_F8_Previous_Wave[ODINO],[1]!Backup_F8_Previous_Wave[Production Date],"")</f>
      </c>
      <c r="J781" s="10">
        <f>_xlfn.XLOOKUP(#REF!,[1]!Backup_F8_Previous_Wave[ODINO],[1]!Backup_F8_Previous_Wave[Wave Date],"")</f>
      </c>
      <c r="K781" s="6">
        <f>_xlfn.XLOOKUP(#REF!,[1]!Backup_F8_Previous_Wave[ODINO],[1]!Backup_F8_Previous_Wave[Full VIN],"")</f>
      </c>
      <c r="L781" s="3" t="s">
        <v>2611</v>
      </c>
      <c r="M781" s="3" t="s">
        <v>4</v>
      </c>
      <c r="N781" s="3" t="s">
        <v>2612</v>
      </c>
      <c r="O781" s="3" t="s">
        <v>144</v>
      </c>
      <c r="P781" s="6">
        <f>_xlfn.XLOOKUP(#REF!,[1]!Table2[BINNING],[1]!Table2[VFG],"")</f>
      </c>
      <c r="Q781" s="6">
        <f>IF(ISNUMBER(FIND("|",#REF!,1)),LEFT(#REF!,FIND("|",#REF!,1)-2),#REF!)</f>
      </c>
      <c r="R781" s="6">
        <f>IF(ISNUMBER(FIND("|",#REF!,1)),RIGHT(#REF!,LEN(#REF!)-FIND("|",#REF!,1)-1),"")</f>
      </c>
      <c r="S781" s="3" t="s">
        <v>7</v>
      </c>
      <c r="T781" s="3" t="s">
        <v>7</v>
      </c>
      <c r="U781" s="2">
        <v>0</v>
      </c>
      <c r="V781" s="2">
        <v>0</v>
      </c>
      <c r="W781" s="2">
        <v>28000</v>
      </c>
      <c r="X781" s="3" t="s">
        <v>657</v>
      </c>
      <c r="Y781" s="2"/>
      <c r="Z781" s="3"/>
      <c r="AA781" s="3"/>
      <c r="AB781" s="7" t="s">
        <v>2613</v>
      </c>
      <c r="AC781" s="3" t="s">
        <v>146</v>
      </c>
      <c r="AD781" s="3" t="s">
        <v>514</v>
      </c>
      <c r="AE781" s="3" t="s">
        <v>515</v>
      </c>
      <c r="AF781" s="3" t="s">
        <v>45</v>
      </c>
      <c r="AG781" s="4"/>
      <c r="AH781" s="3"/>
      <c r="AI781" s="4"/>
      <c r="AJ7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1" s="8">
        <f>IF(#REF!=MAX(#REF!),"New","Old")</f>
      </c>
      <c r="AL781" s="3"/>
      <c r="AM781" s="9">
        <f>IF(OR(#REF!="",#REF!=0),"",IF(#REF!&lt;12000,"&lt;12k",IF(AND(#REF!&gt;=12000,#REF!&lt;24000),"12k to 24k",IF(AND(#REF!&gt;=24000,#REF!&lt;=36000),"24k to 36k",IF(#REF!&gt;36000,"&gt;36k","")))))</f>
      </c>
    </row>
    <row x14ac:dyDescent="0.25" r="782" customHeight="1" ht="18.75">
      <c r="A782" s="1">
        <v>1706436</v>
      </c>
      <c r="B782" s="2">
        <v>11374727</v>
      </c>
      <c r="C782" s="3" t="s">
        <v>0</v>
      </c>
      <c r="D782" s="3" t="s">
        <v>96</v>
      </c>
      <c r="E782" s="2">
        <v>2013</v>
      </c>
      <c r="F782" s="4">
        <v>44150</v>
      </c>
      <c r="G782" s="3" t="s">
        <v>14</v>
      </c>
      <c r="H782" s="4">
        <v>44150</v>
      </c>
      <c r="I782" s="4"/>
      <c r="J782" s="10">
        <f>_xlfn.XLOOKUP(#REF!,[1]!Backup_F8_Previous_Wave[ODINO],[1]!Backup_F8_Previous_Wave[Wave Date],"")</f>
      </c>
      <c r="K782" s="3"/>
      <c r="L782" s="3" t="s">
        <v>2614</v>
      </c>
      <c r="M782" s="3" t="s">
        <v>4</v>
      </c>
      <c r="N782" s="3" t="s">
        <v>2615</v>
      </c>
      <c r="O782" s="3" t="s">
        <v>328</v>
      </c>
      <c r="P782" s="6">
        <f>_xlfn.XLOOKUP(#REF!,[1]!Table2[BINNING],[1]!Table2[VFG],"")</f>
      </c>
      <c r="Q782" s="6">
        <f>IF(ISNUMBER(FIND("|",#REF!,1)),LEFT(#REF!,FIND("|",#REF!,1)-2),#REF!)</f>
      </c>
      <c r="R782" s="6">
        <f>IF(ISNUMBER(FIND("|",#REF!,1)),RIGHT(#REF!,LEN(#REF!)-FIND("|",#REF!,1)-1),"")</f>
      </c>
      <c r="S782" s="3" t="s">
        <v>7</v>
      </c>
      <c r="T782" s="3" t="s">
        <v>7</v>
      </c>
      <c r="U782" s="2">
        <v>0</v>
      </c>
      <c r="V782" s="2">
        <v>0</v>
      </c>
      <c r="W782" s="2">
        <v>86511</v>
      </c>
      <c r="X782" s="3" t="s">
        <v>305</v>
      </c>
      <c r="Y782" s="2"/>
      <c r="Z782" s="3"/>
      <c r="AA782" s="3"/>
      <c r="AB782" s="7" t="s">
        <v>2616</v>
      </c>
      <c r="AC782" s="3" t="s">
        <v>44</v>
      </c>
      <c r="AD782" s="3" t="s">
        <v>44</v>
      </c>
      <c r="AE782" s="3" t="s">
        <v>44</v>
      </c>
      <c r="AF782" s="3" t="s">
        <v>102</v>
      </c>
      <c r="AG782" s="4"/>
      <c r="AH782" s="3"/>
      <c r="AI782" s="4"/>
      <c r="AJ7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2" s="8">
        <f>IF(#REF!=MAX(#REF!),"New","Old")</f>
      </c>
      <c r="AL782" s="3"/>
      <c r="AM782" s="9">
        <f>IF(OR(#REF!="",#REF!=0),"",IF(#REF!&lt;12000,"&lt;12k",IF(AND(#REF!&gt;=12000,#REF!&lt;24000),"12k to 24k",IF(AND(#REF!&gt;=24000,#REF!&lt;=36000),"24k to 36k",IF(#REF!&gt;36000,"&gt;36k","")))))</f>
      </c>
    </row>
    <row x14ac:dyDescent="0.25" r="783" customHeight="1" ht="18.75">
      <c r="A783" s="1">
        <v>1706891</v>
      </c>
      <c r="B783" s="2">
        <v>11375030</v>
      </c>
      <c r="C783" s="3" t="s">
        <v>0</v>
      </c>
      <c r="D783" s="3" t="s">
        <v>485</v>
      </c>
      <c r="E783" s="2">
        <v>2017</v>
      </c>
      <c r="F783" s="4">
        <v>44150</v>
      </c>
      <c r="G783" s="3" t="s">
        <v>14</v>
      </c>
      <c r="H783" s="4">
        <v>44152</v>
      </c>
      <c r="I783" s="4">
        <f>_xlfn.XLOOKUP(#REF!,[1]!Backup_F8_Previous_Wave[ODINO],[1]!Backup_F8_Previous_Wave[Production Date],"")</f>
      </c>
      <c r="J783" s="10">
        <f>_xlfn.XLOOKUP(#REF!,[1]!Backup_F8_Previous_Wave[ODINO],[1]!Backup_F8_Previous_Wave[Wave Date],"")</f>
      </c>
      <c r="K783" s="6">
        <f>_xlfn.XLOOKUP(#REF!,[1]!Backup_F8_Previous_Wave[ODINO],[1]!Backup_F8_Previous_Wave[Full VIN],"")</f>
      </c>
      <c r="L783" s="3" t="s">
        <v>2617</v>
      </c>
      <c r="M783" s="3" t="s">
        <v>4</v>
      </c>
      <c r="N783" s="3" t="s">
        <v>2618</v>
      </c>
      <c r="O783" s="3" t="s">
        <v>31</v>
      </c>
      <c r="P783" s="6">
        <f>_xlfn.XLOOKUP(#REF!,[1]!Table2[BINNING],[1]!Table2[VFG],"")</f>
      </c>
      <c r="Q783" s="6">
        <f>IF(ISNUMBER(FIND("|",#REF!,1)),LEFT(#REF!,FIND("|",#REF!,1)-2),#REF!)</f>
      </c>
      <c r="R783" s="6">
        <f>IF(ISNUMBER(FIND("|",#REF!,1)),RIGHT(#REF!,LEN(#REF!)-FIND("|",#REF!,1)-1),"")</f>
      </c>
      <c r="S783" s="3" t="s">
        <v>7</v>
      </c>
      <c r="T783" s="3" t="s">
        <v>7</v>
      </c>
      <c r="U783" s="2">
        <v>0</v>
      </c>
      <c r="V783" s="2">
        <v>0</v>
      </c>
      <c r="W783" s="2">
        <v>109558</v>
      </c>
      <c r="X783" s="3" t="s">
        <v>166</v>
      </c>
      <c r="Y783" s="2">
        <v>30</v>
      </c>
      <c r="Z783" s="3"/>
      <c r="AA783" s="3"/>
      <c r="AB783" s="7" t="s">
        <v>2619</v>
      </c>
      <c r="AC783" s="3" t="s">
        <v>489</v>
      </c>
      <c r="AD783" s="3" t="s">
        <v>490</v>
      </c>
      <c r="AE783" s="3" t="s">
        <v>491</v>
      </c>
      <c r="AF783" s="3" t="s">
        <v>211</v>
      </c>
      <c r="AG783" s="4"/>
      <c r="AH783" s="3"/>
      <c r="AI783" s="4"/>
      <c r="AJ7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3" s="8">
        <f>IF(#REF!=MAX(#REF!),"New","Old")</f>
      </c>
      <c r="AL783" s="3"/>
      <c r="AM783" s="9">
        <f>IF(OR(#REF!="",#REF!=0),"",IF(#REF!&lt;12000,"&lt;12k",IF(AND(#REF!&gt;=12000,#REF!&lt;24000),"12k to 24k",IF(AND(#REF!&gt;=24000,#REF!&lt;=36000),"24k to 36k",IF(#REF!&gt;36000,"&gt;36k","")))))</f>
      </c>
    </row>
    <row x14ac:dyDescent="0.25" r="784" customHeight="1" ht="18.75">
      <c r="A784" s="1">
        <v>1707062</v>
      </c>
      <c r="B784" s="2">
        <v>11375143</v>
      </c>
      <c r="C784" s="3" t="s">
        <v>0</v>
      </c>
      <c r="D784" s="3" t="s">
        <v>181</v>
      </c>
      <c r="E784" s="2">
        <v>2015</v>
      </c>
      <c r="F784" s="4">
        <v>44018</v>
      </c>
      <c r="G784" s="3" t="s">
        <v>39</v>
      </c>
      <c r="H784" s="4">
        <v>44152</v>
      </c>
      <c r="I784" s="4">
        <f>_xlfn.XLOOKUP(#REF!,[1]!Backup_F8_Previous_Wave[ODINO],[1]!Backup_F8_Previous_Wave[Production Date],"")</f>
      </c>
      <c r="J784" s="10">
        <f>_xlfn.XLOOKUP(#REF!,[1]!Backup_F8_Previous_Wave[ODINO],[1]!Backup_F8_Previous_Wave[Wave Date],"")</f>
      </c>
      <c r="K784" s="6">
        <f>_xlfn.XLOOKUP(#REF!,[1]!Backup_F8_Previous_Wave[ODINO],[1]!Backup_F8_Previous_Wave[Full VIN],"")</f>
      </c>
      <c r="L784" s="3" t="s">
        <v>2620</v>
      </c>
      <c r="M784" s="3" t="s">
        <v>4</v>
      </c>
      <c r="N784" s="3" t="s">
        <v>2621</v>
      </c>
      <c r="O784" s="3" t="s">
        <v>2351</v>
      </c>
      <c r="P784" s="6">
        <f>_xlfn.XLOOKUP(#REF!,[1]!Table2[BINNING],[1]!Table2[VFG],"")</f>
      </c>
      <c r="Q784" s="6">
        <f>IF(ISNUMBER(FIND("|",#REF!,1)),LEFT(#REF!,FIND("|",#REF!,1)-2),#REF!)</f>
      </c>
      <c r="R784" s="6">
        <f>IF(ISNUMBER(FIND("|",#REF!,1)),RIGHT(#REF!,LEN(#REF!)-FIND("|",#REF!,1)-1),"")</f>
      </c>
      <c r="S784" s="3" t="s">
        <v>7</v>
      </c>
      <c r="T784" s="3" t="s">
        <v>7</v>
      </c>
      <c r="U784" s="2">
        <v>0</v>
      </c>
      <c r="V784" s="2">
        <v>0</v>
      </c>
      <c r="W784" s="2">
        <v>98300</v>
      </c>
      <c r="X784" s="3" t="s">
        <v>81</v>
      </c>
      <c r="Y784" s="2">
        <v>55</v>
      </c>
      <c r="Z784" s="3"/>
      <c r="AA784" s="3"/>
      <c r="AB784" s="7" t="s">
        <v>2622</v>
      </c>
      <c r="AC784" s="3" t="s">
        <v>297</v>
      </c>
      <c r="AD784" s="3" t="s">
        <v>298</v>
      </c>
      <c r="AE784" s="3" t="s">
        <v>299</v>
      </c>
      <c r="AF784" s="3" t="s">
        <v>198</v>
      </c>
      <c r="AG784" s="4"/>
      <c r="AH784" s="3"/>
      <c r="AI784" s="4"/>
      <c r="AJ7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4" s="8">
        <f>IF(#REF!=MAX(#REF!),"New","Old")</f>
      </c>
      <c r="AL784" s="3"/>
      <c r="AM784" s="9">
        <f>IF(OR(#REF!="",#REF!=0),"",IF(#REF!&lt;12000,"&lt;12k",IF(AND(#REF!&gt;=12000,#REF!&lt;24000),"12k to 24k",IF(AND(#REF!&gt;=24000,#REF!&lt;=36000),"24k to 36k",IF(#REF!&gt;36000,"&gt;36k","")))))</f>
      </c>
    </row>
    <row x14ac:dyDescent="0.25" r="785" customHeight="1" ht="18.75">
      <c r="A785" s="1">
        <v>1707198</v>
      </c>
      <c r="B785" s="2">
        <v>11375216</v>
      </c>
      <c r="C785" s="3" t="s">
        <v>0</v>
      </c>
      <c r="D785" s="3" t="s">
        <v>96</v>
      </c>
      <c r="E785" s="2">
        <v>2014</v>
      </c>
      <c r="F785" s="4">
        <v>43983</v>
      </c>
      <c r="G785" s="3" t="s">
        <v>108</v>
      </c>
      <c r="H785" s="4">
        <v>44153</v>
      </c>
      <c r="I785" s="4">
        <f>_xlfn.XLOOKUP(#REF!,[1]!Backup_F8_Previous_Wave[ODINO],[1]!Backup_F8_Previous_Wave[Production Date],"")</f>
      </c>
      <c r="J785" s="10">
        <f>_xlfn.XLOOKUP(#REF!,[1]!Backup_F8_Previous_Wave[ODINO],[1]!Backup_F8_Previous_Wave[Wave Date],"")</f>
      </c>
      <c r="K785" s="6">
        <f>_xlfn.XLOOKUP(#REF!,[1]!Backup_F8_Previous_Wave[ODINO],[1]!Backup_F8_Previous_Wave[Full VIN],"")</f>
      </c>
      <c r="L785" s="3" t="s">
        <v>2623</v>
      </c>
      <c r="M785" s="3" t="s">
        <v>4</v>
      </c>
      <c r="N785" s="3" t="s">
        <v>2624</v>
      </c>
      <c r="O785" s="3" t="s">
        <v>62</v>
      </c>
      <c r="P785" s="6">
        <f>_xlfn.XLOOKUP(#REF!,[1]!Table2[BINNING],[1]!Table2[VFG],"")</f>
      </c>
      <c r="Q785" s="6">
        <f>IF(ISNUMBER(FIND("|",#REF!,1)),LEFT(#REF!,FIND("|",#REF!,1)-2),#REF!)</f>
      </c>
      <c r="R785" s="6">
        <f>IF(ISNUMBER(FIND("|",#REF!,1)),RIGHT(#REF!,LEN(#REF!)-FIND("|",#REF!,1)-1),"")</f>
      </c>
      <c r="S785" s="3" t="s">
        <v>7</v>
      </c>
      <c r="T785" s="3" t="s">
        <v>7</v>
      </c>
      <c r="U785" s="2">
        <v>0</v>
      </c>
      <c r="V785" s="2">
        <v>0</v>
      </c>
      <c r="W785" s="2">
        <v>57000</v>
      </c>
      <c r="X785" s="3" t="s">
        <v>63</v>
      </c>
      <c r="Y785" s="2">
        <v>0</v>
      </c>
      <c r="Z785" s="3"/>
      <c r="AA785" s="3"/>
      <c r="AB785" s="7" t="s">
        <v>2625</v>
      </c>
      <c r="AC785" s="3" t="s">
        <v>542</v>
      </c>
      <c r="AD785" s="3" t="s">
        <v>543</v>
      </c>
      <c r="AE785" s="3" t="s">
        <v>544</v>
      </c>
      <c r="AF785" s="3" t="s">
        <v>102</v>
      </c>
      <c r="AG785" s="4"/>
      <c r="AH785" s="3"/>
      <c r="AI785" s="4"/>
      <c r="AJ7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5" s="8">
        <f>IF(#REF!=MAX(#REF!),"New","Old")</f>
      </c>
      <c r="AL785" s="3"/>
      <c r="AM785" s="9">
        <f>IF(OR(#REF!="",#REF!=0),"",IF(#REF!&lt;12000,"&lt;12k",IF(AND(#REF!&gt;=12000,#REF!&lt;24000),"12k to 24k",IF(AND(#REF!&gt;=24000,#REF!&lt;=36000),"24k to 36k",IF(#REF!&gt;36000,"&gt;36k","")))))</f>
      </c>
    </row>
    <row x14ac:dyDescent="0.25" r="786" customHeight="1" ht="18.75">
      <c r="A786" s="1">
        <v>1707241</v>
      </c>
      <c r="B786" s="2">
        <v>11375243</v>
      </c>
      <c r="C786" s="3" t="s">
        <v>0</v>
      </c>
      <c r="D786" s="3" t="s">
        <v>1</v>
      </c>
      <c r="E786" s="2">
        <v>2017</v>
      </c>
      <c r="F786" s="4">
        <v>44143</v>
      </c>
      <c r="G786" s="3" t="s">
        <v>14</v>
      </c>
      <c r="H786" s="4">
        <v>44153</v>
      </c>
      <c r="I786" s="4">
        <f>_xlfn.XLOOKUP(#REF!,[1]!Backup_F8_Previous_Wave[ODINO],[1]!Backup_F8_Previous_Wave[Production Date],"")</f>
      </c>
      <c r="J786" s="10">
        <f>_xlfn.XLOOKUP(#REF!,[1]!Backup_F8_Previous_Wave[ODINO],[1]!Backup_F8_Previous_Wave[Wave Date],"")</f>
      </c>
      <c r="K786" s="6">
        <f>_xlfn.XLOOKUP(#REF!,[1]!Backup_F8_Previous_Wave[ODINO],[1]!Backup_F8_Previous_Wave[Full VIN],"")</f>
      </c>
      <c r="L786" s="3" t="s">
        <v>2626</v>
      </c>
      <c r="M786" s="3" t="s">
        <v>4</v>
      </c>
      <c r="N786" s="3" t="s">
        <v>2627</v>
      </c>
      <c r="O786" s="3" t="s">
        <v>151</v>
      </c>
      <c r="P786" s="6">
        <f>_xlfn.XLOOKUP(#REF!,[1]!Table2[BINNING],[1]!Table2[VFG],"")</f>
      </c>
      <c r="Q786" s="6">
        <f>IF(ISNUMBER(FIND("|",#REF!,1)),LEFT(#REF!,FIND("|",#REF!,1)-2),#REF!)</f>
      </c>
      <c r="R786" s="6">
        <f>IF(ISNUMBER(FIND("|",#REF!,1)),RIGHT(#REF!,LEN(#REF!)-FIND("|",#REF!,1)-1),"")</f>
      </c>
      <c r="S786" s="3" t="s">
        <v>7</v>
      </c>
      <c r="T786" s="3" t="s">
        <v>7</v>
      </c>
      <c r="U786" s="2">
        <v>0</v>
      </c>
      <c r="V786" s="2">
        <v>0</v>
      </c>
      <c r="W786" s="2">
        <v>119000</v>
      </c>
      <c r="X786" s="3" t="s">
        <v>63</v>
      </c>
      <c r="Y786" s="2">
        <v>0</v>
      </c>
      <c r="Z786" s="3"/>
      <c r="AA786" s="3"/>
      <c r="AB786" s="7" t="s">
        <v>2628</v>
      </c>
      <c r="AC786" s="3" t="s">
        <v>20</v>
      </c>
      <c r="AD786" s="3" t="s">
        <v>11</v>
      </c>
      <c r="AE786" s="3" t="s">
        <v>135</v>
      </c>
      <c r="AF786" s="3" t="s">
        <v>27</v>
      </c>
      <c r="AG786" s="4"/>
      <c r="AH786" s="3"/>
      <c r="AI786" s="4"/>
      <c r="AJ7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6" s="8">
        <f>IF(#REF!=MAX(#REF!),"New","Old")</f>
      </c>
      <c r="AL786" s="3"/>
      <c r="AM786" s="9">
        <f>IF(OR(#REF!="",#REF!=0),"",IF(#REF!&lt;12000,"&lt;12k",IF(AND(#REF!&gt;=12000,#REF!&lt;24000),"12k to 24k",IF(AND(#REF!&gt;=24000,#REF!&lt;=36000),"24k to 36k",IF(#REF!&gt;36000,"&gt;36k","")))))</f>
      </c>
    </row>
    <row x14ac:dyDescent="0.25" r="787" customHeight="1" ht="18.75">
      <c r="A787" s="1">
        <v>1707255</v>
      </c>
      <c r="B787" s="2">
        <v>11375262</v>
      </c>
      <c r="C787" s="3" t="s">
        <v>0</v>
      </c>
      <c r="D787" s="3" t="s">
        <v>187</v>
      </c>
      <c r="E787" s="2">
        <v>2019</v>
      </c>
      <c r="F787" s="4">
        <v>43640</v>
      </c>
      <c r="G787" s="3" t="s">
        <v>108</v>
      </c>
      <c r="H787" s="4">
        <v>44153</v>
      </c>
      <c r="I787" s="4"/>
      <c r="J787" s="10">
        <f>_xlfn.XLOOKUP(#REF!,[1]!Backup_F8_Previous_Wave[ODINO],[1]!Backup_F8_Previous_Wave[Wave Date],"")</f>
      </c>
      <c r="K787" s="3"/>
      <c r="L787" s="3" t="s">
        <v>2313</v>
      </c>
      <c r="M787" s="3" t="s">
        <v>4</v>
      </c>
      <c r="N787" s="3" t="s">
        <v>2629</v>
      </c>
      <c r="O787" s="3" t="s">
        <v>124</v>
      </c>
      <c r="P787" s="6">
        <f>_xlfn.XLOOKUP(#REF!,[1]!Table2[BINNING],[1]!Table2[VFG],"")</f>
      </c>
      <c r="Q787" s="6">
        <f>IF(ISNUMBER(FIND("|",#REF!,1)),LEFT(#REF!,FIND("|",#REF!,1)-2),#REF!)</f>
      </c>
      <c r="R787" s="6">
        <f>IF(ISNUMBER(FIND("|",#REF!,1)),RIGHT(#REF!,LEN(#REF!)-FIND("|",#REF!,1)-1),"")</f>
      </c>
      <c r="S787" s="3" t="s">
        <v>957</v>
      </c>
      <c r="T787" s="3" t="s">
        <v>7</v>
      </c>
      <c r="U787" s="2">
        <v>0</v>
      </c>
      <c r="V787" s="2">
        <v>0</v>
      </c>
      <c r="W787" s="2">
        <v>37608</v>
      </c>
      <c r="X787" s="3" t="s">
        <v>63</v>
      </c>
      <c r="Y787" s="2">
        <v>5</v>
      </c>
      <c r="Z787" s="3" t="s">
        <v>2630</v>
      </c>
      <c r="AA787" s="3" t="s">
        <v>2631</v>
      </c>
      <c r="AB787" s="7" t="s">
        <v>2632</v>
      </c>
      <c r="AC787" s="3" t="s">
        <v>44</v>
      </c>
      <c r="AD787" s="3" t="s">
        <v>44</v>
      </c>
      <c r="AE787" s="3" t="s">
        <v>44</v>
      </c>
      <c r="AF787" s="3" t="s">
        <v>141</v>
      </c>
      <c r="AG787" s="4"/>
      <c r="AH787" s="3"/>
      <c r="AI787" s="4"/>
      <c r="AJ7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7" s="8">
        <f>IF(#REF!=MAX(#REF!),"New","Old")</f>
      </c>
      <c r="AL787" s="3"/>
      <c r="AM787" s="9">
        <f>IF(OR(#REF!="",#REF!=0),"",IF(#REF!&lt;12000,"&lt;12k",IF(AND(#REF!&gt;=12000,#REF!&lt;24000),"12k to 24k",IF(AND(#REF!&gt;=24000,#REF!&lt;=36000),"24k to 36k",IF(#REF!&gt;36000,"&gt;36k","")))))</f>
      </c>
    </row>
    <row x14ac:dyDescent="0.25" r="788" customHeight="1" ht="18.75">
      <c r="A788" s="1">
        <v>1707392</v>
      </c>
      <c r="B788" s="2">
        <v>11375353</v>
      </c>
      <c r="C788" s="3" t="s">
        <v>0</v>
      </c>
      <c r="D788" s="3" t="s">
        <v>28</v>
      </c>
      <c r="E788" s="2">
        <v>2019</v>
      </c>
      <c r="F788" s="4">
        <v>43985</v>
      </c>
      <c r="G788" s="3" t="s">
        <v>108</v>
      </c>
      <c r="H788" s="4">
        <v>44154</v>
      </c>
      <c r="I788" s="4">
        <f>_xlfn.XLOOKUP(#REF!,[1]!Backup_F8_Previous_Wave[ODINO],[1]!Backup_F8_Previous_Wave[Production Date],"")</f>
      </c>
      <c r="J788" s="10">
        <f>_xlfn.XLOOKUP(#REF!,[1]!Backup_F8_Previous_Wave[ODINO],[1]!Backup_F8_Previous_Wave[Wave Date],"")</f>
      </c>
      <c r="K788" s="6">
        <f>_xlfn.XLOOKUP(#REF!,[1]!Backup_F8_Previous_Wave[ODINO],[1]!Backup_F8_Previous_Wave[Full VIN],"")</f>
      </c>
      <c r="L788" s="3" t="s">
        <v>855</v>
      </c>
      <c r="M788" s="3" t="s">
        <v>4</v>
      </c>
      <c r="N788" s="3" t="s">
        <v>2633</v>
      </c>
      <c r="O788" s="3" t="s">
        <v>1895</v>
      </c>
      <c r="P788" s="6">
        <f>_xlfn.XLOOKUP(#REF!,[1]!Table2[BINNING],[1]!Table2[VFG],"")</f>
      </c>
      <c r="Q788" s="6">
        <f>IF(ISNUMBER(FIND("|",#REF!,1)),LEFT(#REF!,FIND("|",#REF!,1)-2),#REF!)</f>
      </c>
      <c r="R788" s="6">
        <f>IF(ISNUMBER(FIND("|",#REF!,1)),RIGHT(#REF!,LEN(#REF!)-FIND("|",#REF!,1)-1),"")</f>
      </c>
      <c r="S788" s="3" t="s">
        <v>7</v>
      </c>
      <c r="T788" s="3" t="s">
        <v>7</v>
      </c>
      <c r="U788" s="2">
        <v>0</v>
      </c>
      <c r="V788" s="2">
        <v>0</v>
      </c>
      <c r="W788" s="2">
        <v>125</v>
      </c>
      <c r="X788" s="3" t="s">
        <v>81</v>
      </c>
      <c r="Y788" s="2">
        <v>0</v>
      </c>
      <c r="Z788" s="3"/>
      <c r="AA788" s="3"/>
      <c r="AB788" s="7" t="s">
        <v>2634</v>
      </c>
      <c r="AC788" s="3" t="s">
        <v>662</v>
      </c>
      <c r="AD788" s="3" t="s">
        <v>663</v>
      </c>
      <c r="AE788" s="3" t="s">
        <v>664</v>
      </c>
      <c r="AF788" s="3" t="s">
        <v>102</v>
      </c>
      <c r="AG788" s="4"/>
      <c r="AH788" s="3"/>
      <c r="AI788" s="4"/>
      <c r="AJ7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8" s="8">
        <f>IF(#REF!=MAX(#REF!),"New","Old")</f>
      </c>
      <c r="AL788" s="3"/>
      <c r="AM788" s="9">
        <f>IF(OR(#REF!="",#REF!=0),"",IF(#REF!&lt;12000,"&lt;12k",IF(AND(#REF!&gt;=12000,#REF!&lt;24000),"12k to 24k",IF(AND(#REF!&gt;=24000,#REF!&lt;=36000),"24k to 36k",IF(#REF!&gt;36000,"&gt;36k","")))))</f>
      </c>
    </row>
    <row x14ac:dyDescent="0.25" r="789" customHeight="1" ht="18.75">
      <c r="A789" s="1">
        <v>1707480</v>
      </c>
      <c r="B789" s="2">
        <v>11375414</v>
      </c>
      <c r="C789" s="3" t="s">
        <v>0</v>
      </c>
      <c r="D789" s="3" t="s">
        <v>1</v>
      </c>
      <c r="E789" s="2">
        <v>2018</v>
      </c>
      <c r="F789" s="4">
        <v>44154</v>
      </c>
      <c r="G789" s="3" t="s">
        <v>14</v>
      </c>
      <c r="H789" s="4">
        <v>44154</v>
      </c>
      <c r="I789" s="4">
        <f>_xlfn.XLOOKUP(#REF!,[1]!Backup_F8_Previous_Wave[ODINO],[1]!Backup_F8_Previous_Wave[Production Date],"")</f>
      </c>
      <c r="J789" s="10">
        <f>_xlfn.XLOOKUP(#REF!,[1]!Backup_F8_Previous_Wave[ODINO],[1]!Backup_F8_Previous_Wave[Wave Date],"")</f>
      </c>
      <c r="K789" s="6">
        <f>_xlfn.XLOOKUP(#REF!,[1]!Backup_F8_Previous_Wave[ODINO],[1]!Backup_F8_Previous_Wave[Full VIN],"")</f>
      </c>
      <c r="L789" s="3" t="s">
        <v>2635</v>
      </c>
      <c r="M789" s="3" t="s">
        <v>4</v>
      </c>
      <c r="N789" s="3" t="s">
        <v>2636</v>
      </c>
      <c r="O789" s="3" t="s">
        <v>49</v>
      </c>
      <c r="P789" s="6">
        <f>_xlfn.XLOOKUP(#REF!,[1]!Table2[BINNING],[1]!Table2[VFG],"")</f>
      </c>
      <c r="Q789" s="6">
        <f>IF(ISNUMBER(FIND("|",#REF!,1)),LEFT(#REF!,FIND("|",#REF!,1)-2),#REF!)</f>
      </c>
      <c r="R789" s="6">
        <f>IF(ISNUMBER(FIND("|",#REF!,1)),RIGHT(#REF!,LEN(#REF!)-FIND("|",#REF!,1)-1),"")</f>
      </c>
      <c r="S789" s="3" t="s">
        <v>7</v>
      </c>
      <c r="T789" s="3" t="s">
        <v>7</v>
      </c>
      <c r="U789" s="2">
        <v>0</v>
      </c>
      <c r="V789" s="2">
        <v>0</v>
      </c>
      <c r="W789" s="2">
        <v>41000</v>
      </c>
      <c r="X789" s="3" t="s">
        <v>119</v>
      </c>
      <c r="Y789" s="2"/>
      <c r="Z789" s="3"/>
      <c r="AA789" s="3"/>
      <c r="AB789" s="7" t="s">
        <v>2637</v>
      </c>
      <c r="AC789" s="3" t="s">
        <v>20</v>
      </c>
      <c r="AD789" s="3" t="s">
        <v>11</v>
      </c>
      <c r="AE789" s="3" t="s">
        <v>21</v>
      </c>
      <c r="AF789" s="3" t="s">
        <v>13</v>
      </c>
      <c r="AG789" s="4"/>
      <c r="AH789" s="3"/>
      <c r="AI789" s="4"/>
      <c r="AJ7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89" s="8">
        <f>IF(#REF!=MAX(#REF!),"New","Old")</f>
      </c>
      <c r="AL789" s="3"/>
      <c r="AM789" s="9">
        <f>IF(OR(#REF!="",#REF!=0),"",IF(#REF!&lt;12000,"&lt;12k",IF(AND(#REF!&gt;=12000,#REF!&lt;24000),"12k to 24k",IF(AND(#REF!&gt;=24000,#REF!&lt;=36000),"24k to 36k",IF(#REF!&gt;36000,"&gt;36k","")))))</f>
      </c>
    </row>
    <row x14ac:dyDescent="0.25" r="790" customHeight="1" ht="18.75">
      <c r="A790" s="1">
        <v>1707507</v>
      </c>
      <c r="B790" s="2">
        <v>11375435</v>
      </c>
      <c r="C790" s="3" t="s">
        <v>0</v>
      </c>
      <c r="D790" s="3" t="s">
        <v>38</v>
      </c>
      <c r="E790" s="2">
        <v>2013</v>
      </c>
      <c r="F790" s="4">
        <v>44154</v>
      </c>
      <c r="G790" s="3" t="s">
        <v>14</v>
      </c>
      <c r="H790" s="4">
        <v>44154</v>
      </c>
      <c r="I790" s="4">
        <f>_xlfn.XLOOKUP(#REF!,[1]!Backup_F8_Previous_Wave[ODINO],[1]!Backup_F8_Previous_Wave[Production Date],"")</f>
      </c>
      <c r="J790" s="10">
        <f>_xlfn.XLOOKUP(#REF!,[1]!Backup_F8_Previous_Wave[ODINO],[1]!Backup_F8_Previous_Wave[Wave Date],"")</f>
      </c>
      <c r="K790" s="6">
        <f>_xlfn.XLOOKUP(#REF!,[1]!Backup_F8_Previous_Wave[ODINO],[1]!Backup_F8_Previous_Wave[Full VIN],"")</f>
      </c>
      <c r="L790" s="3" t="s">
        <v>859</v>
      </c>
      <c r="M790" s="3" t="s">
        <v>4</v>
      </c>
      <c r="N790" s="3" t="s">
        <v>2638</v>
      </c>
      <c r="O790" s="3" t="s">
        <v>144</v>
      </c>
      <c r="P790" s="6">
        <f>_xlfn.XLOOKUP(#REF!,[1]!Table2[BINNING],[1]!Table2[VFG],"")</f>
      </c>
      <c r="Q790" s="6">
        <f>IF(ISNUMBER(FIND("|",#REF!,1)),LEFT(#REF!,FIND("|",#REF!,1)-2),#REF!)</f>
      </c>
      <c r="R790" s="6">
        <f>IF(ISNUMBER(FIND("|",#REF!,1)),RIGHT(#REF!,LEN(#REF!)-FIND("|",#REF!,1)-1),"")</f>
      </c>
      <c r="S790" s="3" t="s">
        <v>7</v>
      </c>
      <c r="T790" s="3" t="s">
        <v>7</v>
      </c>
      <c r="U790" s="2">
        <v>0</v>
      </c>
      <c r="V790" s="2">
        <v>0</v>
      </c>
      <c r="W790" s="2">
        <v>82451</v>
      </c>
      <c r="X790" s="3" t="s">
        <v>18</v>
      </c>
      <c r="Y790" s="2">
        <v>0</v>
      </c>
      <c r="Z790" s="3"/>
      <c r="AA790" s="3"/>
      <c r="AB790" s="7" t="s">
        <v>2639</v>
      </c>
      <c r="AC790" s="3" t="s">
        <v>146</v>
      </c>
      <c r="AD790" s="3" t="s">
        <v>147</v>
      </c>
      <c r="AE790" s="3" t="s">
        <v>148</v>
      </c>
      <c r="AF790" s="3" t="s">
        <v>45</v>
      </c>
      <c r="AG790" s="4"/>
      <c r="AH790" s="3"/>
      <c r="AI790" s="4"/>
      <c r="AJ7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0" s="8">
        <f>IF(#REF!=MAX(#REF!),"New","Old")</f>
      </c>
      <c r="AL790" s="3"/>
      <c r="AM790" s="9">
        <f>IF(OR(#REF!="",#REF!=0),"",IF(#REF!&lt;12000,"&lt;12k",IF(AND(#REF!&gt;=12000,#REF!&lt;24000),"12k to 24k",IF(AND(#REF!&gt;=24000,#REF!&lt;=36000),"24k to 36k",IF(#REF!&gt;36000,"&gt;36k","")))))</f>
      </c>
    </row>
    <row x14ac:dyDescent="0.25" r="791" customHeight="1" ht="18.75">
      <c r="A791" s="1">
        <v>1707607</v>
      </c>
      <c r="B791" s="2">
        <v>11375572</v>
      </c>
      <c r="C791" s="3" t="s">
        <v>0</v>
      </c>
      <c r="D791" s="3" t="s">
        <v>1</v>
      </c>
      <c r="E791" s="2">
        <v>2015</v>
      </c>
      <c r="F791" s="4">
        <v>44136</v>
      </c>
      <c r="G791" s="3" t="s">
        <v>14</v>
      </c>
      <c r="H791" s="4">
        <v>44155</v>
      </c>
      <c r="I791" s="4">
        <f>_xlfn.XLOOKUP(#REF!,[1]!Backup_F8_Previous_Wave[ODINO],[1]!Backup_F8_Previous_Wave[Production Date],"")</f>
      </c>
      <c r="J791" s="10">
        <f>_xlfn.XLOOKUP(#REF!,[1]!Backup_F8_Previous_Wave[ODINO],[1]!Backup_F8_Previous_Wave[Wave Date],"")</f>
      </c>
      <c r="K791" s="6">
        <f>_xlfn.XLOOKUP(#REF!,[1]!Backup_F8_Previous_Wave[ODINO],[1]!Backup_F8_Previous_Wave[Full VIN],"")</f>
      </c>
      <c r="L791" s="3" t="s">
        <v>2640</v>
      </c>
      <c r="M791" s="3" t="s">
        <v>4</v>
      </c>
      <c r="N791" s="3" t="s">
        <v>2641</v>
      </c>
      <c r="O791" s="3" t="s">
        <v>31</v>
      </c>
      <c r="P791" s="6">
        <f>_xlfn.XLOOKUP(#REF!,[1]!Table2[BINNING],[1]!Table2[VFG],"")</f>
      </c>
      <c r="Q791" s="6">
        <f>IF(ISNUMBER(FIND("|",#REF!,1)),LEFT(#REF!,FIND("|",#REF!,1)-2),#REF!)</f>
      </c>
      <c r="R791" s="6">
        <f>IF(ISNUMBER(FIND("|",#REF!,1)),RIGHT(#REF!,LEN(#REF!)-FIND("|",#REF!,1)-1),"")</f>
      </c>
      <c r="S791" s="3" t="s">
        <v>7</v>
      </c>
      <c r="T791" s="3" t="s">
        <v>7</v>
      </c>
      <c r="U791" s="2">
        <v>0</v>
      </c>
      <c r="V791" s="2">
        <v>0</v>
      </c>
      <c r="W791" s="2">
        <v>24000</v>
      </c>
      <c r="X791" s="3" t="s">
        <v>155</v>
      </c>
      <c r="Y791" s="2">
        <v>45</v>
      </c>
      <c r="Z791" s="3"/>
      <c r="AA791" s="3"/>
      <c r="AB791" s="7" t="s">
        <v>2642</v>
      </c>
      <c r="AC791" s="3" t="s">
        <v>20</v>
      </c>
      <c r="AD791" s="3" t="s">
        <v>11</v>
      </c>
      <c r="AE791" s="3" t="s">
        <v>21</v>
      </c>
      <c r="AF791" s="3" t="s">
        <v>13</v>
      </c>
      <c r="AG791" s="4"/>
      <c r="AH791" s="3"/>
      <c r="AI791" s="4"/>
      <c r="AJ7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1" s="8">
        <f>IF(#REF!=MAX(#REF!),"New","Old")</f>
      </c>
      <c r="AL791" s="3"/>
      <c r="AM791" s="9">
        <f>IF(OR(#REF!="",#REF!=0),"",IF(#REF!&lt;12000,"&lt;12k",IF(AND(#REF!&gt;=12000,#REF!&lt;24000),"12k to 24k",IF(AND(#REF!&gt;=24000,#REF!&lt;=36000),"24k to 36k",IF(#REF!&gt;36000,"&gt;36k","")))))</f>
      </c>
    </row>
    <row x14ac:dyDescent="0.25" r="792" customHeight="1" ht="18.75">
      <c r="A792" s="1">
        <v>1707616</v>
      </c>
      <c r="B792" s="2">
        <v>11375566</v>
      </c>
      <c r="C792" s="3" t="s">
        <v>0</v>
      </c>
      <c r="D792" s="3" t="s">
        <v>38</v>
      </c>
      <c r="E792" s="2">
        <v>2013</v>
      </c>
      <c r="F792" s="4">
        <v>43900</v>
      </c>
      <c r="G792" s="3" t="s">
        <v>2</v>
      </c>
      <c r="H792" s="4">
        <v>44155</v>
      </c>
      <c r="I792" s="4"/>
      <c r="J792" s="10">
        <f>_xlfn.XLOOKUP(#REF!,[1]!Backup_F8_Previous_Wave[ODINO],[1]!Backup_F8_Previous_Wave[Wave Date],"")</f>
      </c>
      <c r="K792" s="3"/>
      <c r="L792" s="3" t="s">
        <v>2643</v>
      </c>
      <c r="M792" s="3" t="s">
        <v>4</v>
      </c>
      <c r="N792" s="3" t="s">
        <v>2644</v>
      </c>
      <c r="O792" s="3" t="s">
        <v>144</v>
      </c>
      <c r="P792" s="6">
        <f>_xlfn.XLOOKUP(#REF!,[1]!Table2[BINNING],[1]!Table2[VFG],"")</f>
      </c>
      <c r="Q792" s="6">
        <f>IF(ISNUMBER(FIND("|",#REF!,1)),LEFT(#REF!,FIND("|",#REF!,1)-2),#REF!)</f>
      </c>
      <c r="R792" s="6">
        <f>IF(ISNUMBER(FIND("|",#REF!,1)),RIGHT(#REF!,LEN(#REF!)-FIND("|",#REF!,1)-1),"")</f>
      </c>
      <c r="S792" s="3" t="s">
        <v>7</v>
      </c>
      <c r="T792" s="3" t="s">
        <v>7</v>
      </c>
      <c r="U792" s="2">
        <v>0</v>
      </c>
      <c r="V792" s="2">
        <v>0</v>
      </c>
      <c r="W792" s="2">
        <v>82560</v>
      </c>
      <c r="X792" s="3" t="s">
        <v>139</v>
      </c>
      <c r="Y792" s="2"/>
      <c r="Z792" s="3"/>
      <c r="AA792" s="3"/>
      <c r="AB792" s="7" t="s">
        <v>2645</v>
      </c>
      <c r="AC792" s="3" t="s">
        <v>44</v>
      </c>
      <c r="AD792" s="3" t="s">
        <v>44</v>
      </c>
      <c r="AE792" s="3" t="s">
        <v>44</v>
      </c>
      <c r="AF792" s="3" t="s">
        <v>45</v>
      </c>
      <c r="AG792" s="4"/>
      <c r="AH792" s="3"/>
      <c r="AI792" s="4"/>
      <c r="AJ7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2" s="8">
        <f>IF(#REF!=MAX(#REF!),"New","Old")</f>
      </c>
      <c r="AL792" s="3"/>
      <c r="AM792" s="9">
        <f>IF(OR(#REF!="",#REF!=0),"",IF(#REF!&lt;12000,"&lt;12k",IF(AND(#REF!&gt;=12000,#REF!&lt;24000),"12k to 24k",IF(AND(#REF!&gt;=24000,#REF!&lt;=36000),"24k to 36k",IF(#REF!&gt;36000,"&gt;36k","")))))</f>
      </c>
    </row>
    <row x14ac:dyDescent="0.25" r="793" customHeight="1" ht="18.75">
      <c r="A793" s="1">
        <v>1707620</v>
      </c>
      <c r="B793" s="2">
        <v>11375579</v>
      </c>
      <c r="C793" s="3" t="s">
        <v>0</v>
      </c>
      <c r="D793" s="3" t="s">
        <v>1</v>
      </c>
      <c r="E793" s="2">
        <v>2018</v>
      </c>
      <c r="F793" s="4">
        <v>44155</v>
      </c>
      <c r="G793" s="3" t="s">
        <v>14</v>
      </c>
      <c r="H793" s="4">
        <v>44155</v>
      </c>
      <c r="I793" s="4">
        <f>_xlfn.XLOOKUP(#REF!,[1]!Backup_F8_Previous_Wave[ODINO],[1]!Backup_F8_Previous_Wave[Production Date],"")</f>
      </c>
      <c r="J793" s="10">
        <f>_xlfn.XLOOKUP(#REF!,[1]!Backup_F8_Previous_Wave[ODINO],[1]!Backup_F8_Previous_Wave[Wave Date],"")</f>
      </c>
      <c r="K793" s="6">
        <f>_xlfn.XLOOKUP(#REF!,[1]!Backup_F8_Previous_Wave[ODINO],[1]!Backup_F8_Previous_Wave[Full VIN],"")</f>
      </c>
      <c r="L793" s="3" t="s">
        <v>1148</v>
      </c>
      <c r="M793" s="3" t="s">
        <v>4</v>
      </c>
      <c r="N793" s="3" t="s">
        <v>2646</v>
      </c>
      <c r="O793" s="3" t="s">
        <v>151</v>
      </c>
      <c r="P793" s="6">
        <f>_xlfn.XLOOKUP(#REF!,[1]!Table2[BINNING],[1]!Table2[VFG],"")</f>
      </c>
      <c r="Q793" s="6">
        <f>IF(ISNUMBER(FIND("|",#REF!,1)),LEFT(#REF!,FIND("|",#REF!,1)-2),#REF!)</f>
      </c>
      <c r="R793" s="6">
        <f>IF(ISNUMBER(FIND("|",#REF!,1)),RIGHT(#REF!,LEN(#REF!)-FIND("|",#REF!,1)-1),"")</f>
      </c>
      <c r="S793" s="3" t="s">
        <v>7</v>
      </c>
      <c r="T793" s="3" t="s">
        <v>7</v>
      </c>
      <c r="U793" s="2">
        <v>0</v>
      </c>
      <c r="V793" s="2">
        <v>0</v>
      </c>
      <c r="W793" s="2">
        <v>22000</v>
      </c>
      <c r="X793" s="3" t="s">
        <v>106</v>
      </c>
      <c r="Y793" s="2">
        <v>0</v>
      </c>
      <c r="Z793" s="3"/>
      <c r="AA793" s="3"/>
      <c r="AB793" s="7" t="s">
        <v>2647</v>
      </c>
      <c r="AC793" s="3" t="s">
        <v>20</v>
      </c>
      <c r="AD793" s="3" t="s">
        <v>11</v>
      </c>
      <c r="AE793" s="3" t="s">
        <v>21</v>
      </c>
      <c r="AF793" s="3" t="s">
        <v>13</v>
      </c>
      <c r="AG793" s="4"/>
      <c r="AH793" s="3"/>
      <c r="AI793" s="4"/>
      <c r="AJ7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3" s="8">
        <f>IF(#REF!=MAX(#REF!),"New","Old")</f>
      </c>
      <c r="AL793" s="3"/>
      <c r="AM793" s="9">
        <f>IF(OR(#REF!="",#REF!=0),"",IF(#REF!&lt;12000,"&lt;12k",IF(AND(#REF!&gt;=12000,#REF!&lt;24000),"12k to 24k",IF(AND(#REF!&gt;=24000,#REF!&lt;=36000),"24k to 36k",IF(#REF!&gt;36000,"&gt;36k","")))))</f>
      </c>
    </row>
    <row x14ac:dyDescent="0.25" r="794" customHeight="1" ht="18.75">
      <c r="A794" s="1">
        <v>1707654</v>
      </c>
      <c r="B794" s="2">
        <v>11375602</v>
      </c>
      <c r="C794" s="3" t="s">
        <v>0</v>
      </c>
      <c r="D794" s="3" t="s">
        <v>181</v>
      </c>
      <c r="E794" s="2">
        <v>2015</v>
      </c>
      <c r="F794" s="4">
        <v>43952</v>
      </c>
      <c r="G794" s="3" t="s">
        <v>108</v>
      </c>
      <c r="H794" s="4">
        <v>44155</v>
      </c>
      <c r="I794" s="4">
        <f>_xlfn.XLOOKUP(#REF!,[1]!Backup_F8_Previous_Wave[ODINO],[1]!Backup_F8_Previous_Wave[Production Date],"")</f>
      </c>
      <c r="J794" s="10">
        <f>_xlfn.XLOOKUP(#REF!,[1]!Backup_F8_Previous_Wave[ODINO],[1]!Backup_F8_Previous_Wave[Wave Date],"")</f>
      </c>
      <c r="K794" s="6">
        <f>_xlfn.XLOOKUP(#REF!,[1]!Backup_F8_Previous_Wave[ODINO],[1]!Backup_F8_Previous_Wave[Full VIN],"")</f>
      </c>
      <c r="L794" s="3" t="s">
        <v>2648</v>
      </c>
      <c r="M794" s="3" t="s">
        <v>4</v>
      </c>
      <c r="N794" s="3" t="s">
        <v>2649</v>
      </c>
      <c r="O794" s="3" t="s">
        <v>746</v>
      </c>
      <c r="P794" s="6">
        <f>_xlfn.XLOOKUP(#REF!,[1]!Table2[BINNING],[1]!Table2[VFG],"")</f>
      </c>
      <c r="Q794" s="6">
        <f>IF(ISNUMBER(FIND("|",#REF!,1)),LEFT(#REF!,FIND("|",#REF!,1)-2),#REF!)</f>
      </c>
      <c r="R794" s="6">
        <f>IF(ISNUMBER(FIND("|",#REF!,1)),RIGHT(#REF!,LEN(#REF!)-FIND("|",#REF!,1)-1),"")</f>
      </c>
      <c r="S794" s="3" t="s">
        <v>7</v>
      </c>
      <c r="T794" s="3" t="s">
        <v>7</v>
      </c>
      <c r="U794" s="2">
        <v>0</v>
      </c>
      <c r="V794" s="2">
        <v>0</v>
      </c>
      <c r="W794" s="2">
        <v>52000</v>
      </c>
      <c r="X794" s="3" t="s">
        <v>8</v>
      </c>
      <c r="Y794" s="2">
        <v>0</v>
      </c>
      <c r="Z794" s="3"/>
      <c r="AA794" s="3"/>
      <c r="AB794" s="7" t="s">
        <v>2650</v>
      </c>
      <c r="AC794" s="3" t="s">
        <v>297</v>
      </c>
      <c r="AD794" s="3" t="s">
        <v>298</v>
      </c>
      <c r="AE794" s="3" t="s">
        <v>299</v>
      </c>
      <c r="AF794" s="3" t="s">
        <v>198</v>
      </c>
      <c r="AG794" s="4"/>
      <c r="AH794" s="3"/>
      <c r="AI794" s="4"/>
      <c r="AJ7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4" s="8">
        <f>IF(#REF!=MAX(#REF!),"New","Old")</f>
      </c>
      <c r="AL794" s="3"/>
      <c r="AM794" s="9">
        <f>IF(OR(#REF!="",#REF!=0),"",IF(#REF!&lt;12000,"&lt;12k",IF(AND(#REF!&gt;=12000,#REF!&lt;24000),"12k to 24k",IF(AND(#REF!&gt;=24000,#REF!&lt;=36000),"24k to 36k",IF(#REF!&gt;36000,"&gt;36k","")))))</f>
      </c>
    </row>
    <row x14ac:dyDescent="0.25" r="795" customHeight="1" ht="18.75">
      <c r="A795" s="1">
        <v>1707698</v>
      </c>
      <c r="B795" s="2">
        <v>11375632</v>
      </c>
      <c r="C795" s="3" t="s">
        <v>0</v>
      </c>
      <c r="D795" s="3" t="s">
        <v>38</v>
      </c>
      <c r="E795" s="2">
        <v>2017</v>
      </c>
      <c r="F795" s="4">
        <v>43845</v>
      </c>
      <c r="G795" s="3" t="s">
        <v>2</v>
      </c>
      <c r="H795" s="4">
        <v>44155</v>
      </c>
      <c r="I795" s="4">
        <f>_xlfn.XLOOKUP(#REF!,[1]!Backup_F8_Previous_Wave[ODINO],[1]!Backup_F8_Previous_Wave[Production Date],"")</f>
      </c>
      <c r="J795" s="10">
        <f>_xlfn.XLOOKUP(#REF!,[1]!Backup_F8_Previous_Wave[ODINO],[1]!Backup_F8_Previous_Wave[Wave Date],"")</f>
      </c>
      <c r="K795" s="6">
        <f>_xlfn.XLOOKUP(#REF!,[1]!Backup_F8_Previous_Wave[ODINO],[1]!Backup_F8_Previous_Wave[Full VIN],"")</f>
      </c>
      <c r="L795" s="3" t="s">
        <v>2651</v>
      </c>
      <c r="M795" s="3" t="s">
        <v>4</v>
      </c>
      <c r="N795" s="3" t="s">
        <v>2652</v>
      </c>
      <c r="O795" s="3" t="s">
        <v>824</v>
      </c>
      <c r="P795" s="6">
        <f>_xlfn.XLOOKUP(#REF!,[1]!Table2[BINNING],[1]!Table2[VFG],"")</f>
      </c>
      <c r="Q795" s="6">
        <f>IF(ISNUMBER(FIND("|",#REF!,1)),LEFT(#REF!,FIND("|",#REF!,1)-2),#REF!)</f>
      </c>
      <c r="R795" s="6">
        <f>IF(ISNUMBER(FIND("|",#REF!,1)),RIGHT(#REF!,LEN(#REF!)-FIND("|",#REF!,1)-1),"")</f>
      </c>
      <c r="S795" s="3" t="s">
        <v>7</v>
      </c>
      <c r="T795" s="3" t="s">
        <v>7</v>
      </c>
      <c r="U795" s="2">
        <v>0</v>
      </c>
      <c r="V795" s="2">
        <v>0</v>
      </c>
      <c r="W795" s="2">
        <v>55000</v>
      </c>
      <c r="X795" s="3" t="s">
        <v>305</v>
      </c>
      <c r="Y795" s="2"/>
      <c r="Z795" s="3"/>
      <c r="AA795" s="3"/>
      <c r="AB795" s="7" t="s">
        <v>2653</v>
      </c>
      <c r="AC795" s="3" t="s">
        <v>826</v>
      </c>
      <c r="AD795" s="3" t="s">
        <v>147</v>
      </c>
      <c r="AE795" s="3" t="s">
        <v>148</v>
      </c>
      <c r="AF795" s="3" t="s">
        <v>45</v>
      </c>
      <c r="AG795" s="4"/>
      <c r="AH795" s="3"/>
      <c r="AI795" s="4"/>
      <c r="AJ7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5" s="8">
        <f>IF(#REF!=MAX(#REF!),"New","Old")</f>
      </c>
      <c r="AL795" s="3"/>
      <c r="AM795" s="9">
        <f>IF(OR(#REF!="",#REF!=0),"",IF(#REF!&lt;12000,"&lt;12k",IF(AND(#REF!&gt;=12000,#REF!&lt;24000),"12k to 24k",IF(AND(#REF!&gt;=24000,#REF!&lt;=36000),"24k to 36k",IF(#REF!&gt;36000,"&gt;36k","")))))</f>
      </c>
    </row>
    <row x14ac:dyDescent="0.25" r="796" customHeight="1" ht="18.75">
      <c r="A796" s="1">
        <v>1707728</v>
      </c>
      <c r="B796" s="2">
        <v>11375651</v>
      </c>
      <c r="C796" s="3" t="s">
        <v>0</v>
      </c>
      <c r="D796" s="3" t="s">
        <v>59</v>
      </c>
      <c r="E796" s="2">
        <v>2010</v>
      </c>
      <c r="F796" s="4">
        <v>44155</v>
      </c>
      <c r="G796" s="3" t="s">
        <v>14</v>
      </c>
      <c r="H796" s="4">
        <v>44155</v>
      </c>
      <c r="I796" s="4">
        <f>_xlfn.XLOOKUP(#REF!,[1]!Backup_F8_Previous_Wave[ODINO],[1]!Backup_F8_Previous_Wave[Production Date],"")</f>
      </c>
      <c r="J796" s="10">
        <f>_xlfn.XLOOKUP(#REF!,[1]!Backup_F8_Previous_Wave[ODINO],[1]!Backup_F8_Previous_Wave[Wave Date],"")</f>
      </c>
      <c r="K796" s="6">
        <f>_xlfn.XLOOKUP(#REF!,[1]!Backup_F8_Previous_Wave[ODINO],[1]!Backup_F8_Previous_Wave[Full VIN],"")</f>
      </c>
      <c r="L796" s="3" t="s">
        <v>2654</v>
      </c>
      <c r="M796" s="3" t="s">
        <v>4</v>
      </c>
      <c r="N796" s="3" t="s">
        <v>2655</v>
      </c>
      <c r="O796" s="3" t="s">
        <v>62</v>
      </c>
      <c r="P796" s="6">
        <f>_xlfn.XLOOKUP(#REF!,[1]!Table2[BINNING],[1]!Table2[VFG],"")</f>
      </c>
      <c r="Q796" s="6">
        <f>IF(ISNUMBER(FIND("|",#REF!,1)),LEFT(#REF!,FIND("|",#REF!,1)-2),#REF!)</f>
      </c>
      <c r="R796" s="6">
        <f>IF(ISNUMBER(FIND("|",#REF!,1)),RIGHT(#REF!,LEN(#REF!)-FIND("|",#REF!,1)-1),"")</f>
      </c>
      <c r="S796" s="3" t="s">
        <v>7</v>
      </c>
      <c r="T796" s="3" t="s">
        <v>7</v>
      </c>
      <c r="U796" s="2">
        <v>0</v>
      </c>
      <c r="V796" s="2">
        <v>0</v>
      </c>
      <c r="W796" s="2">
        <v>79000</v>
      </c>
      <c r="X796" s="3" t="s">
        <v>8</v>
      </c>
      <c r="Y796" s="2"/>
      <c r="Z796" s="3"/>
      <c r="AA796" s="3"/>
      <c r="AB796" s="7" t="s">
        <v>2656</v>
      </c>
      <c r="AC796" s="3" t="s">
        <v>83</v>
      </c>
      <c r="AD796" s="3" t="s">
        <v>66</v>
      </c>
      <c r="AE796" s="3" t="s">
        <v>121</v>
      </c>
      <c r="AF796" s="3" t="s">
        <v>68</v>
      </c>
      <c r="AG796" s="4"/>
      <c r="AH796" s="3"/>
      <c r="AI796" s="4"/>
      <c r="AJ7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6" s="8">
        <f>IF(#REF!=MAX(#REF!),"New","Old")</f>
      </c>
      <c r="AL796" s="3"/>
      <c r="AM796" s="9">
        <f>IF(OR(#REF!="",#REF!=0),"",IF(#REF!&lt;12000,"&lt;12k",IF(AND(#REF!&gt;=12000,#REF!&lt;24000),"12k to 24k",IF(AND(#REF!&gt;=24000,#REF!&lt;=36000),"24k to 36k",IF(#REF!&gt;36000,"&gt;36k","")))))</f>
      </c>
    </row>
    <row x14ac:dyDescent="0.25" r="797" customHeight="1" ht="18.75">
      <c r="A797" s="1">
        <v>1707987</v>
      </c>
      <c r="B797" s="2">
        <v>11375816</v>
      </c>
      <c r="C797" s="3" t="s">
        <v>0</v>
      </c>
      <c r="D797" s="3" t="s">
        <v>1</v>
      </c>
      <c r="E797" s="2">
        <v>2016</v>
      </c>
      <c r="F797" s="4">
        <v>44157</v>
      </c>
      <c r="G797" s="3" t="s">
        <v>14</v>
      </c>
      <c r="H797" s="4">
        <v>44157</v>
      </c>
      <c r="I797" s="4"/>
      <c r="J797" s="10">
        <f>_xlfn.XLOOKUP(#REF!,[1]!Backup_F8_Previous_Wave[ODINO],[1]!Backup_F8_Previous_Wave[Wave Date],"")</f>
      </c>
      <c r="K797" s="3"/>
      <c r="L797" s="3" t="s">
        <v>1519</v>
      </c>
      <c r="M797" s="3" t="s">
        <v>4</v>
      </c>
      <c r="N797" s="3" t="s">
        <v>2657</v>
      </c>
      <c r="O797" s="3" t="s">
        <v>151</v>
      </c>
      <c r="P797" s="6">
        <f>_xlfn.XLOOKUP(#REF!,[1]!Table2[BINNING],[1]!Table2[VFG],"")</f>
      </c>
      <c r="Q797" s="6">
        <f>IF(ISNUMBER(FIND("|",#REF!,1)),LEFT(#REF!,FIND("|",#REF!,1)-2),#REF!)</f>
      </c>
      <c r="R797" s="6">
        <f>IF(ISNUMBER(FIND("|",#REF!,1)),RIGHT(#REF!,LEN(#REF!)-FIND("|",#REF!,1)-1),"")</f>
      </c>
      <c r="S797" s="3" t="s">
        <v>7</v>
      </c>
      <c r="T797" s="3" t="s">
        <v>7</v>
      </c>
      <c r="U797" s="2">
        <v>0</v>
      </c>
      <c r="V797" s="2">
        <v>0</v>
      </c>
      <c r="W797" s="2">
        <v>100000</v>
      </c>
      <c r="X797" s="3" t="s">
        <v>229</v>
      </c>
      <c r="Y797" s="2">
        <v>0</v>
      </c>
      <c r="Z797" s="3"/>
      <c r="AA797" s="3"/>
      <c r="AB797" s="7" t="s">
        <v>2658</v>
      </c>
      <c r="AC797" s="3" t="s">
        <v>44</v>
      </c>
      <c r="AD797" s="3" t="s">
        <v>44</v>
      </c>
      <c r="AE797" s="3" t="s">
        <v>44</v>
      </c>
      <c r="AF797" s="3" t="s">
        <v>13</v>
      </c>
      <c r="AG797" s="4"/>
      <c r="AH797" s="3"/>
      <c r="AI797" s="4"/>
      <c r="AJ7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7" s="8">
        <f>IF(#REF!=MAX(#REF!),"New","Old")</f>
      </c>
      <c r="AL797" s="3"/>
      <c r="AM797" s="9">
        <f>IF(OR(#REF!="",#REF!=0),"",IF(#REF!&lt;12000,"&lt;12k",IF(AND(#REF!&gt;=12000,#REF!&lt;24000),"12k to 24k",IF(AND(#REF!&gt;=24000,#REF!&lt;=36000),"24k to 36k",IF(#REF!&gt;36000,"&gt;36k","")))))</f>
      </c>
    </row>
    <row x14ac:dyDescent="0.25" r="798" customHeight="1" ht="18.75">
      <c r="A798" s="1">
        <v>1708044</v>
      </c>
      <c r="B798" s="2">
        <v>11375857</v>
      </c>
      <c r="C798" s="3" t="s">
        <v>0</v>
      </c>
      <c r="D798" s="3" t="s">
        <v>28</v>
      </c>
      <c r="E798" s="2">
        <v>2000</v>
      </c>
      <c r="F798" s="4">
        <v>42224</v>
      </c>
      <c r="G798" s="3" t="s">
        <v>39</v>
      </c>
      <c r="H798" s="4">
        <v>44158</v>
      </c>
      <c r="I798" s="4">
        <f>_xlfn.XLOOKUP(#REF!,[1]!Backup_F8_Previous_Wave[ODINO],[1]!Backup_F8_Previous_Wave[Production Date],"")</f>
      </c>
      <c r="J798" s="10">
        <f>_xlfn.XLOOKUP(#REF!,[1]!Backup_F8_Previous_Wave[ODINO],[1]!Backup_F8_Previous_Wave[Wave Date],"")</f>
      </c>
      <c r="K798" s="6">
        <f>_xlfn.XLOOKUP(#REF!,[1]!Backup_F8_Previous_Wave[ODINO],[1]!Backup_F8_Previous_Wave[Full VIN],"")</f>
      </c>
      <c r="L798" s="3" t="s">
        <v>2659</v>
      </c>
      <c r="M798" s="3" t="s">
        <v>4</v>
      </c>
      <c r="N798" s="3" t="s">
        <v>2660</v>
      </c>
      <c r="O798" s="3" t="s">
        <v>62</v>
      </c>
      <c r="P798" s="6">
        <f>_xlfn.XLOOKUP(#REF!,[1]!Table2[BINNING],[1]!Table2[VFG],"")</f>
      </c>
      <c r="Q798" s="6">
        <f>IF(ISNUMBER(FIND("|",#REF!,1)),LEFT(#REF!,FIND("|",#REF!,1)-2),#REF!)</f>
      </c>
      <c r="R798" s="6">
        <f>IF(ISNUMBER(FIND("|",#REF!,1)),RIGHT(#REF!,LEN(#REF!)-FIND("|",#REF!,1)-1),"")</f>
      </c>
      <c r="S798" s="3" t="s">
        <v>7</v>
      </c>
      <c r="T798" s="3" t="s">
        <v>7</v>
      </c>
      <c r="U798" s="2">
        <v>0</v>
      </c>
      <c r="V798" s="2">
        <v>0</v>
      </c>
      <c r="W798" s="2">
        <v>70000</v>
      </c>
      <c r="X798" s="3" t="s">
        <v>63</v>
      </c>
      <c r="Y798" s="2">
        <v>0</v>
      </c>
      <c r="Z798" s="3"/>
      <c r="AA798" s="3"/>
      <c r="AB798" s="7" t="s">
        <v>2661</v>
      </c>
      <c r="AC798" s="3" t="s">
        <v>34</v>
      </c>
      <c r="AD798" s="3" t="s">
        <v>35</v>
      </c>
      <c r="AE798" s="3" t="s">
        <v>36</v>
      </c>
      <c r="AF798" s="3" t="s">
        <v>37</v>
      </c>
      <c r="AG798" s="4"/>
      <c r="AH798" s="3"/>
      <c r="AI798" s="4"/>
      <c r="AJ7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8" s="8">
        <f>IF(#REF!=MAX(#REF!),"New","Old")</f>
      </c>
      <c r="AL798" s="3"/>
      <c r="AM798" s="9">
        <f>IF(OR(#REF!="",#REF!=0),"",IF(#REF!&lt;12000,"&lt;12k",IF(AND(#REF!&gt;=12000,#REF!&lt;24000),"12k to 24k",IF(AND(#REF!&gt;=24000,#REF!&lt;=36000),"24k to 36k",IF(#REF!&gt;36000,"&gt;36k","")))))</f>
      </c>
    </row>
    <row x14ac:dyDescent="0.25" r="799" customHeight="1" ht="18.75">
      <c r="A799" s="1">
        <v>1708084</v>
      </c>
      <c r="B799" s="2">
        <v>11375887</v>
      </c>
      <c r="C799" s="3" t="s">
        <v>0</v>
      </c>
      <c r="D799" s="3" t="s">
        <v>96</v>
      </c>
      <c r="E799" s="2">
        <v>2008</v>
      </c>
      <c r="F799" s="4">
        <v>44156</v>
      </c>
      <c r="G799" s="3" t="s">
        <v>14</v>
      </c>
      <c r="H799" s="4">
        <v>44158</v>
      </c>
      <c r="I799" s="4">
        <f>_xlfn.XLOOKUP(#REF!,[1]!Backup_F8_Previous_Wave[ODINO],[1]!Backup_F8_Previous_Wave[Production Date],"")</f>
      </c>
      <c r="J799" s="10">
        <f>_xlfn.XLOOKUP(#REF!,[1]!Backup_F8_Previous_Wave[ODINO],[1]!Backup_F8_Previous_Wave[Wave Date],"")</f>
      </c>
      <c r="K799" s="6">
        <f>_xlfn.XLOOKUP(#REF!,[1]!Backup_F8_Previous_Wave[ODINO],[1]!Backup_F8_Previous_Wave[Full VIN],"")</f>
      </c>
      <c r="L799" s="3" t="s">
        <v>2662</v>
      </c>
      <c r="M799" s="3" t="s">
        <v>4</v>
      </c>
      <c r="N799" s="3" t="s">
        <v>2663</v>
      </c>
      <c r="O799" s="3" t="s">
        <v>31</v>
      </c>
      <c r="P799" s="6">
        <f>_xlfn.XLOOKUP(#REF!,[1]!Table2[BINNING],[1]!Table2[VFG],"")</f>
      </c>
      <c r="Q799" s="6">
        <f>IF(ISNUMBER(FIND("|",#REF!,1)),LEFT(#REF!,FIND("|",#REF!,1)-2),#REF!)</f>
      </c>
      <c r="R799" s="6">
        <f>IF(ISNUMBER(FIND("|",#REF!,1)),RIGHT(#REF!,LEN(#REF!)-FIND("|",#REF!,1)-1),"")</f>
      </c>
      <c r="S799" s="3" t="s">
        <v>7</v>
      </c>
      <c r="T799" s="3" t="s">
        <v>7</v>
      </c>
      <c r="U799" s="2">
        <v>0</v>
      </c>
      <c r="V799" s="2">
        <v>0</v>
      </c>
      <c r="W799" s="2"/>
      <c r="X799" s="3" t="s">
        <v>106</v>
      </c>
      <c r="Y799" s="2">
        <v>25</v>
      </c>
      <c r="Z799" s="3"/>
      <c r="AA799" s="3"/>
      <c r="AB799" s="7" t="s">
        <v>2664</v>
      </c>
      <c r="AC799" s="3" t="s">
        <v>693</v>
      </c>
      <c r="AD799" s="3" t="s">
        <v>543</v>
      </c>
      <c r="AE799" s="3" t="s">
        <v>694</v>
      </c>
      <c r="AF799" s="3" t="s">
        <v>695</v>
      </c>
      <c r="AG799" s="4"/>
      <c r="AH799" s="3"/>
      <c r="AI799" s="4"/>
      <c r="AJ7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799" s="8">
        <f>IF(#REF!=MAX(#REF!),"New","Old")</f>
      </c>
      <c r="AL799" s="3"/>
      <c r="AM799" s="9">
        <f>IF(OR(#REF!="",#REF!=0),"",IF(#REF!&lt;12000,"&lt;12k",IF(AND(#REF!&gt;=12000,#REF!&lt;24000),"12k to 24k",IF(AND(#REF!&gt;=24000,#REF!&lt;=36000),"24k to 36k",IF(#REF!&gt;36000,"&gt;36k","")))))</f>
      </c>
    </row>
    <row x14ac:dyDescent="0.25" r="800" customHeight="1" ht="18.75">
      <c r="A800" s="1">
        <v>1708160</v>
      </c>
      <c r="B800" s="2">
        <v>11375941</v>
      </c>
      <c r="C800" s="3" t="s">
        <v>0</v>
      </c>
      <c r="D800" s="3" t="s">
        <v>1</v>
      </c>
      <c r="E800" s="2">
        <v>2015</v>
      </c>
      <c r="F800" s="4">
        <v>44158</v>
      </c>
      <c r="G800" s="3" t="s">
        <v>14</v>
      </c>
      <c r="H800" s="4">
        <v>44158</v>
      </c>
      <c r="I800" s="4">
        <f>_xlfn.XLOOKUP(#REF!,[1]!Backup_F8_Previous_Wave[ODINO],[1]!Backup_F8_Previous_Wave[Production Date],"")</f>
      </c>
      <c r="J800" s="10">
        <f>_xlfn.XLOOKUP(#REF!,[1]!Backup_F8_Previous_Wave[ODINO],[1]!Backup_F8_Previous_Wave[Wave Date],"")</f>
      </c>
      <c r="K800" s="6">
        <f>_xlfn.XLOOKUP(#REF!,[1]!Backup_F8_Previous_Wave[ODINO],[1]!Backup_F8_Previous_Wave[Full VIN],"")</f>
      </c>
      <c r="L800" s="3" t="s">
        <v>2665</v>
      </c>
      <c r="M800" s="3" t="s">
        <v>4</v>
      </c>
      <c r="N800" s="3" t="s">
        <v>2666</v>
      </c>
      <c r="O800" s="3" t="s">
        <v>151</v>
      </c>
      <c r="P800" s="6">
        <f>_xlfn.XLOOKUP(#REF!,[1]!Table2[BINNING],[1]!Table2[VFG],"")</f>
      </c>
      <c r="Q800" s="6">
        <f>IF(ISNUMBER(FIND("|",#REF!,1)),LEFT(#REF!,FIND("|",#REF!,1)-2),#REF!)</f>
      </c>
      <c r="R800" s="6">
        <f>IF(ISNUMBER(FIND("|",#REF!,1)),RIGHT(#REF!,LEN(#REF!)-FIND("|",#REF!,1)-1),"")</f>
      </c>
      <c r="S800" s="3" t="s">
        <v>7</v>
      </c>
      <c r="T800" s="3" t="s">
        <v>7</v>
      </c>
      <c r="U800" s="2">
        <v>0</v>
      </c>
      <c r="V800" s="2">
        <v>0</v>
      </c>
      <c r="W800" s="2">
        <v>112000</v>
      </c>
      <c r="X800" s="3" t="s">
        <v>691</v>
      </c>
      <c r="Y800" s="2">
        <v>15</v>
      </c>
      <c r="Z800" s="3"/>
      <c r="AA800" s="3"/>
      <c r="AB800" s="7" t="s">
        <v>2667</v>
      </c>
      <c r="AC800" s="3" t="s">
        <v>20</v>
      </c>
      <c r="AD800" s="3" t="s">
        <v>11</v>
      </c>
      <c r="AE800" s="3" t="s">
        <v>135</v>
      </c>
      <c r="AF800" s="3" t="s">
        <v>27</v>
      </c>
      <c r="AG800" s="4"/>
      <c r="AH800" s="3"/>
      <c r="AI800" s="4"/>
      <c r="AJ8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0" s="8">
        <f>IF(#REF!=MAX(#REF!),"New","Old")</f>
      </c>
      <c r="AL800" s="3"/>
      <c r="AM800" s="9">
        <f>IF(OR(#REF!="",#REF!=0),"",IF(#REF!&lt;12000,"&lt;12k",IF(AND(#REF!&gt;=12000,#REF!&lt;24000),"12k to 24k",IF(AND(#REF!&gt;=24000,#REF!&lt;=36000),"24k to 36k",IF(#REF!&gt;36000,"&gt;36k","")))))</f>
      </c>
    </row>
    <row x14ac:dyDescent="0.25" r="801" customHeight="1" ht="18.75">
      <c r="A801" s="1">
        <v>1708164</v>
      </c>
      <c r="B801" s="2">
        <v>11375963</v>
      </c>
      <c r="C801" s="3" t="s">
        <v>0</v>
      </c>
      <c r="D801" s="3" t="s">
        <v>1</v>
      </c>
      <c r="E801" s="2">
        <v>2020</v>
      </c>
      <c r="F801" s="4">
        <v>44158</v>
      </c>
      <c r="G801" s="3" t="s">
        <v>14</v>
      </c>
      <c r="H801" s="4">
        <v>44158</v>
      </c>
      <c r="I801" s="4">
        <f>_xlfn.XLOOKUP(#REF!,[1]!Backup_F8_Previous_Wave[ODINO],[1]!Backup_F8_Previous_Wave[Production Date],"")</f>
      </c>
      <c r="J801" s="10">
        <f>_xlfn.XLOOKUP(#REF!,[1]!Backup_F8_Previous_Wave[ODINO],[1]!Backup_F8_Previous_Wave[Wave Date],"")</f>
      </c>
      <c r="K801" s="6">
        <f>_xlfn.XLOOKUP(#REF!,[1]!Backup_F8_Previous_Wave[ODINO],[1]!Backup_F8_Previous_Wave[Full VIN],"")</f>
      </c>
      <c r="L801" s="3" t="s">
        <v>2668</v>
      </c>
      <c r="M801" s="3" t="s">
        <v>4</v>
      </c>
      <c r="N801" s="3" t="s">
        <v>2669</v>
      </c>
      <c r="O801" s="3" t="s">
        <v>151</v>
      </c>
      <c r="P801" s="6">
        <f>_xlfn.XLOOKUP(#REF!,[1]!Table2[BINNING],[1]!Table2[VFG],"")</f>
      </c>
      <c r="Q801" s="6">
        <f>IF(ISNUMBER(FIND("|",#REF!,1)),LEFT(#REF!,FIND("|",#REF!,1)-2),#REF!)</f>
      </c>
      <c r="R801" s="6">
        <f>IF(ISNUMBER(FIND("|",#REF!,1)),RIGHT(#REF!,LEN(#REF!)-FIND("|",#REF!,1)-1),"")</f>
      </c>
      <c r="S801" s="3" t="s">
        <v>7</v>
      </c>
      <c r="T801" s="3" t="s">
        <v>7</v>
      </c>
      <c r="U801" s="2">
        <v>0</v>
      </c>
      <c r="V801" s="2">
        <v>0</v>
      </c>
      <c r="W801" s="2">
        <v>3400</v>
      </c>
      <c r="X801" s="3" t="s">
        <v>72</v>
      </c>
      <c r="Y801" s="2"/>
      <c r="Z801" s="3"/>
      <c r="AA801" s="3"/>
      <c r="AB801" s="7" t="s">
        <v>2670</v>
      </c>
      <c r="AC801" s="3" t="s">
        <v>20</v>
      </c>
      <c r="AD801" s="3" t="s">
        <v>11</v>
      </c>
      <c r="AE801" s="3" t="s">
        <v>21</v>
      </c>
      <c r="AF801" s="3" t="s">
        <v>13</v>
      </c>
      <c r="AG801" s="4"/>
      <c r="AH801" s="3"/>
      <c r="AI801" s="4"/>
      <c r="AJ8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1" s="8">
        <f>IF(#REF!=MAX(#REF!),"New","Old")</f>
      </c>
      <c r="AL801" s="3"/>
      <c r="AM801" s="9">
        <f>IF(OR(#REF!="",#REF!=0),"",IF(#REF!&lt;12000,"&lt;12k",IF(AND(#REF!&gt;=12000,#REF!&lt;24000),"12k to 24k",IF(AND(#REF!&gt;=24000,#REF!&lt;=36000),"24k to 36k",IF(#REF!&gt;36000,"&gt;36k","")))))</f>
      </c>
    </row>
    <row x14ac:dyDescent="0.25" r="802" customHeight="1" ht="18.75">
      <c r="A802" s="1">
        <v>1708372</v>
      </c>
      <c r="B802" s="2">
        <v>11376083</v>
      </c>
      <c r="C802" s="3" t="s">
        <v>0</v>
      </c>
      <c r="D802" s="3" t="s">
        <v>485</v>
      </c>
      <c r="E802" s="2">
        <v>2017</v>
      </c>
      <c r="F802" s="4">
        <v>44158</v>
      </c>
      <c r="G802" s="3" t="s">
        <v>14</v>
      </c>
      <c r="H802" s="4">
        <v>44159</v>
      </c>
      <c r="I802" s="4"/>
      <c r="J802" s="10">
        <f>_xlfn.XLOOKUP(#REF!,[1]!Backup_F8_Previous_Wave[ODINO],[1]!Backup_F8_Previous_Wave[Wave Date],"")</f>
      </c>
      <c r="K802" s="3"/>
      <c r="L802" s="3" t="s">
        <v>2671</v>
      </c>
      <c r="M802" s="3" t="s">
        <v>4</v>
      </c>
      <c r="N802" s="3" t="s">
        <v>2672</v>
      </c>
      <c r="O802" s="3" t="s">
        <v>62</v>
      </c>
      <c r="P802" s="6">
        <f>_xlfn.XLOOKUP(#REF!,[1]!Table2[BINNING],[1]!Table2[VFG],"")</f>
      </c>
      <c r="Q802" s="6">
        <f>IF(ISNUMBER(FIND("|",#REF!,1)),LEFT(#REF!,FIND("|",#REF!,1)-2),#REF!)</f>
      </c>
      <c r="R802" s="6">
        <f>IF(ISNUMBER(FIND("|",#REF!,1)),RIGHT(#REF!,LEN(#REF!)-FIND("|",#REF!,1)-1),"")</f>
      </c>
      <c r="S802" s="3" t="s">
        <v>7</v>
      </c>
      <c r="T802" s="3" t="s">
        <v>7</v>
      </c>
      <c r="U802" s="2">
        <v>0</v>
      </c>
      <c r="V802" s="2">
        <v>0</v>
      </c>
      <c r="W802" s="2">
        <v>30000</v>
      </c>
      <c r="X802" s="3" t="s">
        <v>139</v>
      </c>
      <c r="Y802" s="2"/>
      <c r="Z802" s="3"/>
      <c r="AA802" s="3"/>
      <c r="AB802" s="7" t="s">
        <v>2673</v>
      </c>
      <c r="AC802" s="3" t="s">
        <v>44</v>
      </c>
      <c r="AD802" s="3" t="s">
        <v>44</v>
      </c>
      <c r="AE802" s="3" t="s">
        <v>44</v>
      </c>
      <c r="AF802" s="3" t="s">
        <v>211</v>
      </c>
      <c r="AG802" s="4"/>
      <c r="AH802" s="3"/>
      <c r="AI802" s="4"/>
      <c r="AJ8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2" s="8">
        <f>IF(#REF!=MAX(#REF!),"New","Old")</f>
      </c>
      <c r="AL802" s="3"/>
      <c r="AM802" s="9">
        <f>IF(OR(#REF!="",#REF!=0),"",IF(#REF!&lt;12000,"&lt;12k",IF(AND(#REF!&gt;=12000,#REF!&lt;24000),"12k to 24k",IF(AND(#REF!&gt;=24000,#REF!&lt;=36000),"24k to 36k",IF(#REF!&gt;36000,"&gt;36k","")))))</f>
      </c>
    </row>
    <row x14ac:dyDescent="0.25" r="803" customHeight="1" ht="18.75">
      <c r="A803" s="1">
        <v>1708494</v>
      </c>
      <c r="B803" s="2">
        <v>11376161</v>
      </c>
      <c r="C803" s="3" t="s">
        <v>0</v>
      </c>
      <c r="D803" s="3" t="s">
        <v>1</v>
      </c>
      <c r="E803" s="2">
        <v>2013</v>
      </c>
      <c r="F803" s="4">
        <v>44157</v>
      </c>
      <c r="G803" s="3" t="s">
        <v>14</v>
      </c>
      <c r="H803" s="4">
        <v>44159</v>
      </c>
      <c r="I803" s="4">
        <f>_xlfn.XLOOKUP(#REF!,[1]!Backup_F8_Previous_Wave[ODINO],[1]!Backup_F8_Previous_Wave[Production Date],"")</f>
      </c>
      <c r="J803" s="10">
        <f>_xlfn.XLOOKUP(#REF!,[1]!Backup_F8_Previous_Wave[ODINO],[1]!Backup_F8_Previous_Wave[Wave Date],"")</f>
      </c>
      <c r="K803" s="6">
        <f>_xlfn.XLOOKUP(#REF!,[1]!Backup_F8_Previous_Wave[ODINO],[1]!Backup_F8_Previous_Wave[Full VIN],"")</f>
      </c>
      <c r="L803" s="3" t="s">
        <v>2018</v>
      </c>
      <c r="M803" s="3" t="s">
        <v>4</v>
      </c>
      <c r="N803" s="3" t="s">
        <v>2674</v>
      </c>
      <c r="O803" s="3" t="s">
        <v>151</v>
      </c>
      <c r="P803" s="6">
        <f>_xlfn.XLOOKUP(#REF!,[1]!Table2[BINNING],[1]!Table2[VFG],"")</f>
      </c>
      <c r="Q803" s="6">
        <f>IF(ISNUMBER(FIND("|",#REF!,1)),LEFT(#REF!,FIND("|",#REF!,1)-2),#REF!)</f>
      </c>
      <c r="R803" s="6">
        <f>IF(ISNUMBER(FIND("|",#REF!,1)),RIGHT(#REF!,LEN(#REF!)-FIND("|",#REF!,1)-1),"")</f>
      </c>
      <c r="S803" s="3" t="s">
        <v>7</v>
      </c>
      <c r="T803" s="3" t="s">
        <v>7</v>
      </c>
      <c r="U803" s="2">
        <v>0</v>
      </c>
      <c r="V803" s="2">
        <v>0</v>
      </c>
      <c r="W803" s="2">
        <v>130000</v>
      </c>
      <c r="X803" s="3" t="s">
        <v>897</v>
      </c>
      <c r="Y803" s="2">
        <v>0</v>
      </c>
      <c r="Z803" s="3"/>
      <c r="AA803" s="3"/>
      <c r="AB803" s="7" t="s">
        <v>2675</v>
      </c>
      <c r="AC803" s="3" t="s">
        <v>10</v>
      </c>
      <c r="AD803" s="3" t="s">
        <v>11</v>
      </c>
      <c r="AE803" s="3" t="s">
        <v>12</v>
      </c>
      <c r="AF803" s="3" t="s">
        <v>13</v>
      </c>
      <c r="AG803" s="4"/>
      <c r="AH803" s="3"/>
      <c r="AI803" s="4"/>
      <c r="AJ8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3" s="8">
        <f>IF(#REF!=MAX(#REF!),"New","Old")</f>
      </c>
      <c r="AL803" s="3"/>
      <c r="AM803" s="9">
        <f>IF(OR(#REF!="",#REF!=0),"",IF(#REF!&lt;12000,"&lt;12k",IF(AND(#REF!&gt;=12000,#REF!&lt;24000),"12k to 24k",IF(AND(#REF!&gt;=24000,#REF!&lt;=36000),"24k to 36k",IF(#REF!&gt;36000,"&gt;36k","")))))</f>
      </c>
    </row>
    <row x14ac:dyDescent="0.25" r="804" customHeight="1" ht="18.75">
      <c r="A804" s="1">
        <v>1708703</v>
      </c>
      <c r="B804" s="2">
        <v>11376304</v>
      </c>
      <c r="C804" s="3" t="s">
        <v>0</v>
      </c>
      <c r="D804" s="3" t="s">
        <v>38</v>
      </c>
      <c r="E804" s="2">
        <v>2010</v>
      </c>
      <c r="F804" s="4">
        <v>44151</v>
      </c>
      <c r="G804" s="3" t="s">
        <v>14</v>
      </c>
      <c r="H804" s="4">
        <v>44160</v>
      </c>
      <c r="I804" s="4">
        <f>_xlfn.XLOOKUP(#REF!,[1]!Backup_F8_Previous_Wave[ODINO],[1]!Backup_F8_Previous_Wave[Production Date],"")</f>
      </c>
      <c r="J804" s="10">
        <f>_xlfn.XLOOKUP(#REF!,[1]!Backup_F8_Previous_Wave[ODINO],[1]!Backup_F8_Previous_Wave[Wave Date],"")</f>
      </c>
      <c r="K804" s="6">
        <f>_xlfn.XLOOKUP(#REF!,[1]!Backup_F8_Previous_Wave[ODINO],[1]!Backup_F8_Previous_Wave[Full VIN],"")</f>
      </c>
      <c r="L804" s="3" t="s">
        <v>2676</v>
      </c>
      <c r="M804" s="3" t="s">
        <v>4</v>
      </c>
      <c r="N804" s="3" t="s">
        <v>2677</v>
      </c>
      <c r="O804" s="3" t="s">
        <v>144</v>
      </c>
      <c r="P804" s="6">
        <f>_xlfn.XLOOKUP(#REF!,[1]!Table2[BINNING],[1]!Table2[VFG],"")</f>
      </c>
      <c r="Q804" s="6">
        <f>IF(ISNUMBER(FIND("|",#REF!,1)),LEFT(#REF!,FIND("|",#REF!,1)-2),#REF!)</f>
      </c>
      <c r="R804" s="6">
        <f>IF(ISNUMBER(FIND("|",#REF!,1)),RIGHT(#REF!,LEN(#REF!)-FIND("|",#REF!,1)-1),"")</f>
      </c>
      <c r="S804" s="3" t="s">
        <v>7</v>
      </c>
      <c r="T804" s="3" t="s">
        <v>7</v>
      </c>
      <c r="U804" s="2">
        <v>0</v>
      </c>
      <c r="V804" s="2">
        <v>0</v>
      </c>
      <c r="W804" s="2">
        <v>115268</v>
      </c>
      <c r="X804" s="3" t="s">
        <v>525</v>
      </c>
      <c r="Y804" s="2">
        <v>5</v>
      </c>
      <c r="Z804" s="3"/>
      <c r="AA804" s="3"/>
      <c r="AB804" s="7" t="s">
        <v>2678</v>
      </c>
      <c r="AC804" s="3" t="s">
        <v>146</v>
      </c>
      <c r="AD804" s="3" t="s">
        <v>147</v>
      </c>
      <c r="AE804" s="3" t="s">
        <v>148</v>
      </c>
      <c r="AF804" s="3" t="s">
        <v>45</v>
      </c>
      <c r="AG804" s="4"/>
      <c r="AH804" s="3"/>
      <c r="AI804" s="4"/>
      <c r="AJ8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4" s="8">
        <f>IF(#REF!=MAX(#REF!),"New","Old")</f>
      </c>
      <c r="AL804" s="3"/>
      <c r="AM804" s="9">
        <f>IF(OR(#REF!="",#REF!=0),"",IF(#REF!&lt;12000,"&lt;12k",IF(AND(#REF!&gt;=12000,#REF!&lt;24000),"12k to 24k",IF(AND(#REF!&gt;=24000,#REF!&lt;=36000),"24k to 36k",IF(#REF!&gt;36000,"&gt;36k","")))))</f>
      </c>
    </row>
    <row x14ac:dyDescent="0.25" r="805" customHeight="1" ht="18.75">
      <c r="A805" s="1">
        <v>1708721</v>
      </c>
      <c r="B805" s="2">
        <v>11376315</v>
      </c>
      <c r="C805" s="3" t="s">
        <v>0</v>
      </c>
      <c r="D805" s="3" t="s">
        <v>1</v>
      </c>
      <c r="E805" s="2">
        <v>2015</v>
      </c>
      <c r="F805" s="4">
        <v>44137</v>
      </c>
      <c r="G805" s="3" t="s">
        <v>14</v>
      </c>
      <c r="H805" s="4">
        <v>44160</v>
      </c>
      <c r="I805" s="4"/>
      <c r="J805" s="10">
        <f>_xlfn.XLOOKUP(#REF!,[1]!Backup_F8_Previous_Wave[ODINO],[1]!Backup_F8_Previous_Wave[Wave Date],"")</f>
      </c>
      <c r="K805" s="3"/>
      <c r="L805" s="3" t="s">
        <v>2679</v>
      </c>
      <c r="M805" s="3" t="s">
        <v>4</v>
      </c>
      <c r="N805" s="3" t="s">
        <v>2680</v>
      </c>
      <c r="O805" s="3" t="s">
        <v>151</v>
      </c>
      <c r="P805" s="6">
        <f>_xlfn.XLOOKUP(#REF!,[1]!Table2[BINNING],[1]!Table2[VFG],"")</f>
      </c>
      <c r="Q805" s="6">
        <f>IF(ISNUMBER(FIND("|",#REF!,1)),LEFT(#REF!,FIND("|",#REF!,1)-2),#REF!)</f>
      </c>
      <c r="R805" s="6">
        <f>IF(ISNUMBER(FIND("|",#REF!,1)),RIGHT(#REF!,LEN(#REF!)-FIND("|",#REF!,1)-1),"")</f>
      </c>
      <c r="S805" s="3" t="s">
        <v>7</v>
      </c>
      <c r="T805" s="3" t="s">
        <v>7</v>
      </c>
      <c r="U805" s="2">
        <v>0</v>
      </c>
      <c r="V805" s="2">
        <v>0</v>
      </c>
      <c r="W805" s="2">
        <v>113187</v>
      </c>
      <c r="X805" s="3" t="s">
        <v>106</v>
      </c>
      <c r="Y805" s="2">
        <v>0</v>
      </c>
      <c r="Z805" s="3"/>
      <c r="AA805" s="3"/>
      <c r="AB805" s="7" t="s">
        <v>2681</v>
      </c>
      <c r="AC805" s="3" t="s">
        <v>44</v>
      </c>
      <c r="AD805" s="3" t="s">
        <v>44</v>
      </c>
      <c r="AE805" s="3" t="s">
        <v>44</v>
      </c>
      <c r="AF805" s="3" t="s">
        <v>27</v>
      </c>
      <c r="AG805" s="4"/>
      <c r="AH805" s="3"/>
      <c r="AI805" s="4"/>
      <c r="AJ8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5" s="8">
        <f>IF(#REF!=MAX(#REF!),"New","Old")</f>
      </c>
      <c r="AL805" s="3"/>
      <c r="AM805" s="9">
        <f>IF(OR(#REF!="",#REF!=0),"",IF(#REF!&lt;12000,"&lt;12k",IF(AND(#REF!&gt;=12000,#REF!&lt;24000),"12k to 24k",IF(AND(#REF!&gt;=24000,#REF!&lt;=36000),"24k to 36k",IF(#REF!&gt;36000,"&gt;36k","")))))</f>
      </c>
    </row>
    <row x14ac:dyDescent="0.25" r="806" customHeight="1" ht="18.75">
      <c r="A806" s="1">
        <v>1708939</v>
      </c>
      <c r="B806" s="2">
        <v>11376452</v>
      </c>
      <c r="C806" s="3" t="s">
        <v>0</v>
      </c>
      <c r="D806" s="3" t="s">
        <v>187</v>
      </c>
      <c r="E806" s="2">
        <v>2020</v>
      </c>
      <c r="F806" s="4">
        <v>44141</v>
      </c>
      <c r="G806" s="3" t="s">
        <v>14</v>
      </c>
      <c r="H806" s="4">
        <v>44161</v>
      </c>
      <c r="I806" s="4"/>
      <c r="J806" s="10">
        <f>_xlfn.XLOOKUP(#REF!,[1]!Backup_F8_Previous_Wave[ODINO],[1]!Backup_F8_Previous_Wave[Wave Date],"")</f>
      </c>
      <c r="K806" s="3"/>
      <c r="L806" s="3" t="s">
        <v>2682</v>
      </c>
      <c r="M806" s="3" t="s">
        <v>4</v>
      </c>
      <c r="N806" s="3" t="s">
        <v>2683</v>
      </c>
      <c r="O806" s="3" t="s">
        <v>2684</v>
      </c>
      <c r="P806" s="6">
        <f>_xlfn.XLOOKUP(#REF!,[1]!Table2[BINNING],[1]!Table2[VFG],"")</f>
      </c>
      <c r="Q806" s="6">
        <f>IF(ISNUMBER(FIND("|",#REF!,1)),LEFT(#REF!,FIND("|",#REF!,1)-2),#REF!)</f>
      </c>
      <c r="R806" s="6">
        <f>IF(ISNUMBER(FIND("|",#REF!,1)),RIGHT(#REF!,LEN(#REF!)-FIND("|",#REF!,1)-1),"")</f>
      </c>
      <c r="S806" s="3" t="s">
        <v>7</v>
      </c>
      <c r="T806" s="3" t="s">
        <v>7</v>
      </c>
      <c r="U806" s="2">
        <v>0</v>
      </c>
      <c r="V806" s="2">
        <v>0</v>
      </c>
      <c r="W806" s="2">
        <v>200</v>
      </c>
      <c r="X806" s="3" t="s">
        <v>81</v>
      </c>
      <c r="Y806" s="2">
        <v>0</v>
      </c>
      <c r="Z806" s="3"/>
      <c r="AA806" s="3"/>
      <c r="AB806" s="7" t="s">
        <v>2685</v>
      </c>
      <c r="AC806" s="3" t="s">
        <v>44</v>
      </c>
      <c r="AD806" s="3" t="s">
        <v>44</v>
      </c>
      <c r="AE806" s="3" t="s">
        <v>44</v>
      </c>
      <c r="AF806" s="3" t="s">
        <v>141</v>
      </c>
      <c r="AG806" s="4"/>
      <c r="AH806" s="3"/>
      <c r="AI806" s="4"/>
      <c r="AJ8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6" s="8">
        <f>IF(#REF!=MAX(#REF!),"New","Old")</f>
      </c>
      <c r="AL806" s="3"/>
      <c r="AM806" s="9">
        <f>IF(OR(#REF!="",#REF!=0),"",IF(#REF!&lt;12000,"&lt;12k",IF(AND(#REF!&gt;=12000,#REF!&lt;24000),"12k to 24k",IF(AND(#REF!&gt;=24000,#REF!&lt;=36000),"24k to 36k",IF(#REF!&gt;36000,"&gt;36k","")))))</f>
      </c>
    </row>
    <row x14ac:dyDescent="0.25" r="807" customHeight="1" ht="18.75">
      <c r="A807" s="1">
        <v>1708943</v>
      </c>
      <c r="B807" s="2">
        <v>11376453</v>
      </c>
      <c r="C807" s="3" t="s">
        <v>0</v>
      </c>
      <c r="D807" s="3" t="s">
        <v>46</v>
      </c>
      <c r="E807" s="2">
        <v>2018</v>
      </c>
      <c r="F807" s="4">
        <v>44136</v>
      </c>
      <c r="G807" s="3" t="s">
        <v>14</v>
      </c>
      <c r="H807" s="4">
        <v>44161</v>
      </c>
      <c r="I807" s="4">
        <f>_xlfn.XLOOKUP(#REF!,[1]!Backup_F8_Previous_Wave[ODINO],[1]!Backup_F8_Previous_Wave[Production Date],"")</f>
      </c>
      <c r="J807" s="10">
        <f>_xlfn.XLOOKUP(#REF!,[1]!Backup_F8_Previous_Wave[ODINO],[1]!Backup_F8_Previous_Wave[Wave Date],"")</f>
      </c>
      <c r="K807" s="6">
        <f>_xlfn.XLOOKUP(#REF!,[1]!Backup_F8_Previous_Wave[ODINO],[1]!Backup_F8_Previous_Wave[Full VIN],"")</f>
      </c>
      <c r="L807" s="3" t="s">
        <v>2686</v>
      </c>
      <c r="M807" s="3" t="s">
        <v>4</v>
      </c>
      <c r="N807" s="3" t="s">
        <v>2687</v>
      </c>
      <c r="O807" s="3" t="s">
        <v>62</v>
      </c>
      <c r="P807" s="6">
        <f>_xlfn.XLOOKUP(#REF!,[1]!Table2[BINNING],[1]!Table2[VFG],"")</f>
      </c>
      <c r="Q807" s="6">
        <f>IF(ISNUMBER(FIND("|",#REF!,1)),LEFT(#REF!,FIND("|",#REF!,1)-2),#REF!)</f>
      </c>
      <c r="R807" s="6">
        <f>IF(ISNUMBER(FIND("|",#REF!,1)),RIGHT(#REF!,LEN(#REF!)-FIND("|",#REF!,1)-1),"")</f>
      </c>
      <c r="S807" s="3" t="s">
        <v>7</v>
      </c>
      <c r="T807" s="3" t="s">
        <v>7</v>
      </c>
      <c r="U807" s="2">
        <v>0</v>
      </c>
      <c r="V807" s="2">
        <v>0</v>
      </c>
      <c r="W807" s="2">
        <v>45000</v>
      </c>
      <c r="X807" s="3" t="s">
        <v>32</v>
      </c>
      <c r="Y807" s="2">
        <v>5</v>
      </c>
      <c r="Z807" s="3"/>
      <c r="AA807" s="3"/>
      <c r="AB807" s="7" t="s">
        <v>2688</v>
      </c>
      <c r="AC807" s="3" t="s">
        <v>52</v>
      </c>
      <c r="AD807" s="3" t="s">
        <v>53</v>
      </c>
      <c r="AE807" s="3" t="s">
        <v>54</v>
      </c>
      <c r="AF807" s="3" t="s">
        <v>27</v>
      </c>
      <c r="AG807" s="4"/>
      <c r="AH807" s="3"/>
      <c r="AI807" s="4"/>
      <c r="AJ8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7" s="8">
        <f>IF(#REF!=MAX(#REF!),"New","Old")</f>
      </c>
      <c r="AL807" s="3"/>
      <c r="AM807" s="9">
        <f>IF(OR(#REF!="",#REF!=0),"",IF(#REF!&lt;12000,"&lt;12k",IF(AND(#REF!&gt;=12000,#REF!&lt;24000),"12k to 24k",IF(AND(#REF!&gt;=24000,#REF!&lt;=36000),"24k to 36k",IF(#REF!&gt;36000,"&gt;36k","")))))</f>
      </c>
    </row>
    <row x14ac:dyDescent="0.25" r="808" customHeight="1" ht="18.75">
      <c r="A808" s="1">
        <v>1708989</v>
      </c>
      <c r="B808" s="2">
        <v>11376480</v>
      </c>
      <c r="C808" s="3" t="s">
        <v>0</v>
      </c>
      <c r="D808" s="3" t="s">
        <v>59</v>
      </c>
      <c r="E808" s="2">
        <v>2011</v>
      </c>
      <c r="F808" s="4">
        <v>44159</v>
      </c>
      <c r="G808" s="3" t="s">
        <v>14</v>
      </c>
      <c r="H808" s="4">
        <v>44161</v>
      </c>
      <c r="I808" s="4">
        <f>_xlfn.XLOOKUP(#REF!,[1]!Backup_F8_Previous_Wave[ODINO],[1]!Backup_F8_Previous_Wave[Production Date],"")</f>
      </c>
      <c r="J808" s="10">
        <f>_xlfn.XLOOKUP(#REF!,[1]!Backup_F8_Previous_Wave[ODINO],[1]!Backup_F8_Previous_Wave[Wave Date],"")</f>
      </c>
      <c r="K808" s="6">
        <f>_xlfn.XLOOKUP(#REF!,[1]!Backup_F8_Previous_Wave[ODINO],[1]!Backup_F8_Previous_Wave[Full VIN],"")</f>
      </c>
      <c r="L808" s="3" t="s">
        <v>2689</v>
      </c>
      <c r="M808" s="3" t="s">
        <v>4</v>
      </c>
      <c r="N808" s="3" t="s">
        <v>2690</v>
      </c>
      <c r="O808" s="3" t="s">
        <v>62</v>
      </c>
      <c r="P808" s="6">
        <f>_xlfn.XLOOKUP(#REF!,[1]!Table2[BINNING],[1]!Table2[VFG],"")</f>
      </c>
      <c r="Q808" s="6">
        <f>IF(ISNUMBER(FIND("|",#REF!,1)),LEFT(#REF!,FIND("|",#REF!,1)-2),#REF!)</f>
      </c>
      <c r="R808" s="6">
        <f>IF(ISNUMBER(FIND("|",#REF!,1)),RIGHT(#REF!,LEN(#REF!)-FIND("|",#REF!,1)-1),"")</f>
      </c>
      <c r="S808" s="3" t="s">
        <v>7</v>
      </c>
      <c r="T808" s="3" t="s">
        <v>7</v>
      </c>
      <c r="U808" s="2">
        <v>0</v>
      </c>
      <c r="V808" s="2">
        <v>0</v>
      </c>
      <c r="W808" s="2">
        <v>74837</v>
      </c>
      <c r="X808" s="3" t="s">
        <v>106</v>
      </c>
      <c r="Y808" s="2">
        <v>0</v>
      </c>
      <c r="Z808" s="3"/>
      <c r="AA808" s="3"/>
      <c r="AB808" s="7" t="s">
        <v>2691</v>
      </c>
      <c r="AC808" s="3" t="s">
        <v>83</v>
      </c>
      <c r="AD808" s="3" t="s">
        <v>66</v>
      </c>
      <c r="AE808" s="3" t="s">
        <v>121</v>
      </c>
      <c r="AF808" s="3" t="s">
        <v>68</v>
      </c>
      <c r="AG808" s="4"/>
      <c r="AH808" s="3"/>
      <c r="AI808" s="4"/>
      <c r="AJ8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8" s="8">
        <f>IF(#REF!=MAX(#REF!),"New","Old")</f>
      </c>
      <c r="AL808" s="3"/>
      <c r="AM808" s="9">
        <f>IF(OR(#REF!="",#REF!=0),"",IF(#REF!&lt;12000,"&lt;12k",IF(AND(#REF!&gt;=12000,#REF!&lt;24000),"12k to 24k",IF(AND(#REF!&gt;=24000,#REF!&lt;=36000),"24k to 36k",IF(#REF!&gt;36000,"&gt;36k","")))))</f>
      </c>
    </row>
    <row x14ac:dyDescent="0.25" r="809" customHeight="1" ht="18.75">
      <c r="A809" s="1">
        <v>1709163</v>
      </c>
      <c r="B809" s="2">
        <v>11376658</v>
      </c>
      <c r="C809" s="3" t="s">
        <v>0</v>
      </c>
      <c r="D809" s="3" t="s">
        <v>1</v>
      </c>
      <c r="E809" s="2">
        <v>2011</v>
      </c>
      <c r="F809" s="4">
        <v>43586</v>
      </c>
      <c r="G809" s="3" t="s">
        <v>108</v>
      </c>
      <c r="H809" s="4">
        <v>44162</v>
      </c>
      <c r="I809" s="4"/>
      <c r="J809" s="10">
        <f>_xlfn.XLOOKUP(#REF!,[1]!Backup_F8_Previous_Wave[ODINO],[1]!Backup_F8_Previous_Wave[Wave Date],"")</f>
      </c>
      <c r="K809" s="3"/>
      <c r="L809" s="3" t="s">
        <v>2692</v>
      </c>
      <c r="M809" s="3" t="s">
        <v>4</v>
      </c>
      <c r="N809" s="3" t="s">
        <v>2693</v>
      </c>
      <c r="O809" s="3" t="s">
        <v>62</v>
      </c>
      <c r="P809" s="6">
        <f>_xlfn.XLOOKUP(#REF!,[1]!Table2[BINNING],[1]!Table2[VFG],"")</f>
      </c>
      <c r="Q809" s="6">
        <f>IF(ISNUMBER(FIND("|",#REF!,1)),LEFT(#REF!,FIND("|",#REF!,1)-2),#REF!)</f>
      </c>
      <c r="R809" s="6">
        <f>IF(ISNUMBER(FIND("|",#REF!,1)),RIGHT(#REF!,LEN(#REF!)-FIND("|",#REF!,1)-1),"")</f>
      </c>
      <c r="S809" s="3" t="s">
        <v>7</v>
      </c>
      <c r="T809" s="3" t="s">
        <v>7</v>
      </c>
      <c r="U809" s="2">
        <v>0</v>
      </c>
      <c r="V809" s="2">
        <v>0</v>
      </c>
      <c r="W809" s="2">
        <v>185000</v>
      </c>
      <c r="X809" s="3" t="s">
        <v>155</v>
      </c>
      <c r="Y809" s="2">
        <v>0</v>
      </c>
      <c r="Z809" s="3"/>
      <c r="AA809" s="3"/>
      <c r="AB809" s="7" t="s">
        <v>2694</v>
      </c>
      <c r="AC809" s="3" t="s">
        <v>44</v>
      </c>
      <c r="AD809" s="3" t="s">
        <v>44</v>
      </c>
      <c r="AE809" s="3" t="s">
        <v>44</v>
      </c>
      <c r="AF809" s="3" t="s">
        <v>44</v>
      </c>
      <c r="AG809" s="4"/>
      <c r="AH809" s="3"/>
      <c r="AI809" s="4"/>
      <c r="AJ8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09" s="8">
        <f>IF(#REF!=MAX(#REF!),"New","Old")</f>
      </c>
      <c r="AL809" s="3"/>
      <c r="AM809" s="9">
        <f>IF(OR(#REF!="",#REF!=0),"",IF(#REF!&lt;12000,"&lt;12k",IF(AND(#REF!&gt;=12000,#REF!&lt;24000),"12k to 24k",IF(AND(#REF!&gt;=24000,#REF!&lt;=36000),"24k to 36k",IF(#REF!&gt;36000,"&gt;36k","")))))</f>
      </c>
    </row>
    <row x14ac:dyDescent="0.25" r="810" customHeight="1" ht="18.75">
      <c r="A810" s="1">
        <v>1709605</v>
      </c>
      <c r="B810" s="2">
        <v>11376988</v>
      </c>
      <c r="C810" s="3" t="s">
        <v>0</v>
      </c>
      <c r="D810" s="3" t="s">
        <v>38</v>
      </c>
      <c r="E810" s="2">
        <v>2015</v>
      </c>
      <c r="F810" s="4">
        <v>44164</v>
      </c>
      <c r="G810" s="3" t="s">
        <v>14</v>
      </c>
      <c r="H810" s="4">
        <v>44164</v>
      </c>
      <c r="I810" s="4">
        <f>_xlfn.XLOOKUP(#REF!,[1]!Backup_F8_Previous_Wave[ODINO],[1]!Backup_F8_Previous_Wave[Production Date],"")</f>
      </c>
      <c r="J810" s="10">
        <f>_xlfn.XLOOKUP(#REF!,[1]!Backup_F8_Previous_Wave[ODINO],[1]!Backup_F8_Previous_Wave[Wave Date],"")</f>
      </c>
      <c r="K810" s="6">
        <f>_xlfn.XLOOKUP(#REF!,[1]!Backup_F8_Previous_Wave[ODINO],[1]!Backup_F8_Previous_Wave[Full VIN],"")</f>
      </c>
      <c r="L810" s="3" t="s">
        <v>2695</v>
      </c>
      <c r="M810" s="3" t="s">
        <v>4</v>
      </c>
      <c r="N810" s="3" t="s">
        <v>2696</v>
      </c>
      <c r="O810" s="3" t="s">
        <v>151</v>
      </c>
      <c r="P810" s="6">
        <f>_xlfn.XLOOKUP(#REF!,[1]!Table2[BINNING],[1]!Table2[VFG],"")</f>
      </c>
      <c r="Q810" s="6">
        <f>IF(ISNUMBER(FIND("|",#REF!,1)),LEFT(#REF!,FIND("|",#REF!,1)-2),#REF!)</f>
      </c>
      <c r="R810" s="6">
        <f>IF(ISNUMBER(FIND("|",#REF!,1)),RIGHT(#REF!,LEN(#REF!)-FIND("|",#REF!,1)-1),"")</f>
      </c>
      <c r="S810" s="3" t="s">
        <v>7</v>
      </c>
      <c r="T810" s="3" t="s">
        <v>7</v>
      </c>
      <c r="U810" s="2">
        <v>0</v>
      </c>
      <c r="V810" s="2">
        <v>0</v>
      </c>
      <c r="W810" s="2">
        <v>51447</v>
      </c>
      <c r="X810" s="3" t="s">
        <v>24</v>
      </c>
      <c r="Y810" s="2">
        <v>0</v>
      </c>
      <c r="Z810" s="3"/>
      <c r="AA810" s="3"/>
      <c r="AB810" s="7" t="s">
        <v>2697</v>
      </c>
      <c r="AC810" s="3" t="s">
        <v>826</v>
      </c>
      <c r="AD810" s="3" t="s">
        <v>147</v>
      </c>
      <c r="AE810" s="3" t="s">
        <v>148</v>
      </c>
      <c r="AF810" s="3" t="s">
        <v>45</v>
      </c>
      <c r="AG810" s="4"/>
      <c r="AH810" s="3"/>
      <c r="AI810" s="4"/>
      <c r="AJ8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0" s="8">
        <f>IF(#REF!=MAX(#REF!),"New","Old")</f>
      </c>
      <c r="AL810" s="3"/>
      <c r="AM810" s="9">
        <f>IF(OR(#REF!="",#REF!=0),"",IF(#REF!&lt;12000,"&lt;12k",IF(AND(#REF!&gt;=12000,#REF!&lt;24000),"12k to 24k",IF(AND(#REF!&gt;=24000,#REF!&lt;=36000),"24k to 36k",IF(#REF!&gt;36000,"&gt;36k","")))))</f>
      </c>
    </row>
    <row x14ac:dyDescent="0.25" r="811" customHeight="1" ht="18.75">
      <c r="A811" s="1">
        <v>1709710</v>
      </c>
      <c r="B811" s="2">
        <v>11376612</v>
      </c>
      <c r="C811" s="3" t="s">
        <v>0</v>
      </c>
      <c r="D811" s="3" t="s">
        <v>0</v>
      </c>
      <c r="E811" s="2">
        <v>9999</v>
      </c>
      <c r="F811" s="4">
        <v>44165</v>
      </c>
      <c r="G811" s="3" t="s">
        <v>14</v>
      </c>
      <c r="H811" s="4">
        <v>44165</v>
      </c>
      <c r="I811" s="4"/>
      <c r="J811" s="10">
        <f>_xlfn.XLOOKUP(#REF!,[1]!Backup_F8_Previous_Wave[ODINO],[1]!Backup_F8_Previous_Wave[Wave Date],"")</f>
      </c>
      <c r="K811" s="3"/>
      <c r="L811" s="3"/>
      <c r="M811" s="3" t="s">
        <v>4</v>
      </c>
      <c r="N811" s="3" t="s">
        <v>2698</v>
      </c>
      <c r="O811" s="3" t="s">
        <v>62</v>
      </c>
      <c r="P811" s="6">
        <f>_xlfn.XLOOKUP(#REF!,[1]!Table2[BINNING],[1]!Table2[VFG],"")</f>
      </c>
      <c r="Q811" s="6">
        <f>IF(ISNUMBER(FIND("|",#REF!,1)),LEFT(#REF!,FIND("|",#REF!,1)-2),#REF!)</f>
      </c>
      <c r="R811" s="6">
        <f>IF(ISNUMBER(FIND("|",#REF!,1)),RIGHT(#REF!,LEN(#REF!)-FIND("|",#REF!,1)-1),"")</f>
      </c>
      <c r="S811" s="3" t="s">
        <v>7</v>
      </c>
      <c r="T811" s="3" t="s">
        <v>7</v>
      </c>
      <c r="U811" s="2">
        <v>0</v>
      </c>
      <c r="V811" s="2">
        <v>0</v>
      </c>
      <c r="W811" s="2"/>
      <c r="X811" s="3" t="s">
        <v>81</v>
      </c>
      <c r="Y811" s="2"/>
      <c r="Z811" s="3" t="s">
        <v>2699</v>
      </c>
      <c r="AA811" s="3" t="s">
        <v>2700</v>
      </c>
      <c r="AB811" s="7" t="s">
        <v>2701</v>
      </c>
      <c r="AC811" s="3" t="s">
        <v>44</v>
      </c>
      <c r="AD811" s="3"/>
      <c r="AE811" s="3"/>
      <c r="AF811" s="3"/>
      <c r="AG811" s="4"/>
      <c r="AH811" s="3"/>
      <c r="AI811" s="4"/>
      <c r="AJ8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1" s="8">
        <f>IF(#REF!=MAX(#REF!),"New","Old")</f>
      </c>
      <c r="AL811" s="3"/>
      <c r="AM811" s="9">
        <f>IF(OR(#REF!="",#REF!=0),"",IF(#REF!&lt;12000,"&lt;12k",IF(AND(#REF!&gt;=12000,#REF!&lt;24000),"12k to 24k",IF(AND(#REF!&gt;=24000,#REF!&lt;=36000),"24k to 36k",IF(#REF!&gt;36000,"&gt;36k","")))))</f>
      </c>
    </row>
    <row x14ac:dyDescent="0.25" r="812" customHeight="1" ht="18.75">
      <c r="A812" s="1">
        <v>1709758</v>
      </c>
      <c r="B812" s="2">
        <v>11377079</v>
      </c>
      <c r="C812" s="3" t="s">
        <v>0</v>
      </c>
      <c r="D812" s="3" t="s">
        <v>181</v>
      </c>
      <c r="E812" s="2">
        <v>2013</v>
      </c>
      <c r="F812" s="4">
        <v>43831</v>
      </c>
      <c r="G812" s="3" t="s">
        <v>2</v>
      </c>
      <c r="H812" s="4">
        <v>44165</v>
      </c>
      <c r="I812" s="4"/>
      <c r="J812" s="10">
        <f>_xlfn.XLOOKUP(#REF!,[1]!Backup_F8_Previous_Wave[ODINO],[1]!Backup_F8_Previous_Wave[Wave Date],"")</f>
      </c>
      <c r="K812" s="3"/>
      <c r="L812" s="3" t="s">
        <v>2702</v>
      </c>
      <c r="M812" s="3" t="s">
        <v>4</v>
      </c>
      <c r="N812" s="3" t="s">
        <v>2703</v>
      </c>
      <c r="O812" s="3" t="s">
        <v>144</v>
      </c>
      <c r="P812" s="6">
        <f>_xlfn.XLOOKUP(#REF!,[1]!Table2[BINNING],[1]!Table2[VFG],"")</f>
      </c>
      <c r="Q812" s="6">
        <f>IF(ISNUMBER(FIND("|",#REF!,1)),LEFT(#REF!,FIND("|",#REF!,1)-2),#REF!)</f>
      </c>
      <c r="R812" s="6">
        <f>IF(ISNUMBER(FIND("|",#REF!,1)),RIGHT(#REF!,LEN(#REF!)-FIND("|",#REF!,1)-1),"")</f>
      </c>
      <c r="S812" s="3" t="s">
        <v>7</v>
      </c>
      <c r="T812" s="3" t="s">
        <v>7</v>
      </c>
      <c r="U812" s="2">
        <v>0</v>
      </c>
      <c r="V812" s="2">
        <v>0</v>
      </c>
      <c r="W812" s="2">
        <v>80000</v>
      </c>
      <c r="X812" s="3" t="s">
        <v>1993</v>
      </c>
      <c r="Y812" s="2"/>
      <c r="Z812" s="3"/>
      <c r="AA812" s="3"/>
      <c r="AB812" s="7" t="s">
        <v>2704</v>
      </c>
      <c r="AC812" s="3" t="s">
        <v>44</v>
      </c>
      <c r="AD812" s="3" t="s">
        <v>44</v>
      </c>
      <c r="AE812" s="3" t="s">
        <v>44</v>
      </c>
      <c r="AF812" s="3" t="s">
        <v>198</v>
      </c>
      <c r="AG812" s="4"/>
      <c r="AH812" s="3"/>
      <c r="AI812" s="4"/>
      <c r="AJ8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2" s="8">
        <f>IF(#REF!=MAX(#REF!),"New","Old")</f>
      </c>
      <c r="AL812" s="3"/>
      <c r="AM812" s="9">
        <f>IF(OR(#REF!="",#REF!=0),"",IF(#REF!&lt;12000,"&lt;12k",IF(AND(#REF!&gt;=12000,#REF!&lt;24000),"12k to 24k",IF(AND(#REF!&gt;=24000,#REF!&lt;=36000),"24k to 36k",IF(#REF!&gt;36000,"&gt;36k","")))))</f>
      </c>
    </row>
    <row x14ac:dyDescent="0.25" r="813" customHeight="1" ht="18.75">
      <c r="A813" s="1">
        <v>1709859</v>
      </c>
      <c r="B813" s="2">
        <v>11377168</v>
      </c>
      <c r="C813" s="3" t="s">
        <v>0</v>
      </c>
      <c r="D813" s="3" t="s">
        <v>181</v>
      </c>
      <c r="E813" s="2">
        <v>2005</v>
      </c>
      <c r="F813" s="4">
        <v>44158</v>
      </c>
      <c r="G813" s="3" t="s">
        <v>14</v>
      </c>
      <c r="H813" s="4">
        <v>44165</v>
      </c>
      <c r="I813" s="4"/>
      <c r="J813" s="10">
        <f>_xlfn.XLOOKUP(#REF!,[1]!Backup_F8_Previous_Wave[ODINO],[1]!Backup_F8_Previous_Wave[Wave Date],"")</f>
      </c>
      <c r="K813" s="3"/>
      <c r="L813" s="3" t="s">
        <v>2705</v>
      </c>
      <c r="M813" s="3" t="s">
        <v>4</v>
      </c>
      <c r="N813" s="3" t="s">
        <v>2706</v>
      </c>
      <c r="O813" s="3" t="s">
        <v>2707</v>
      </c>
      <c r="P813" s="6">
        <f>_xlfn.XLOOKUP(#REF!,[1]!Table2[BINNING],[1]!Table2[VFG],"")</f>
      </c>
      <c r="Q813" s="6">
        <f>IF(ISNUMBER(FIND("|",#REF!,1)),LEFT(#REF!,FIND("|",#REF!,1)-2),#REF!)</f>
      </c>
      <c r="R813" s="6">
        <f>IF(ISNUMBER(FIND("|",#REF!,1)),RIGHT(#REF!,LEN(#REF!)-FIND("|",#REF!,1)-1),"")</f>
      </c>
      <c r="S813" s="3" t="s">
        <v>7</v>
      </c>
      <c r="T813" s="3" t="s">
        <v>7</v>
      </c>
      <c r="U813" s="2">
        <v>0</v>
      </c>
      <c r="V813" s="2">
        <v>0</v>
      </c>
      <c r="W813" s="2"/>
      <c r="X813" s="3" t="s">
        <v>317</v>
      </c>
      <c r="Y813" s="2"/>
      <c r="Z813" s="3"/>
      <c r="AA813" s="3"/>
      <c r="AB813" s="7" t="s">
        <v>2708</v>
      </c>
      <c r="AC813" s="3" t="s">
        <v>44</v>
      </c>
      <c r="AD813" s="3" t="s">
        <v>44</v>
      </c>
      <c r="AE813" s="3" t="s">
        <v>44</v>
      </c>
      <c r="AF813" s="3" t="s">
        <v>44</v>
      </c>
      <c r="AG813" s="4"/>
      <c r="AH813" s="3"/>
      <c r="AI813" s="4"/>
      <c r="AJ8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3" s="8">
        <f>IF(#REF!=MAX(#REF!),"New","Old")</f>
      </c>
      <c r="AL813" s="3"/>
      <c r="AM813" s="9">
        <f>IF(OR(#REF!="",#REF!=0),"",IF(#REF!&lt;12000,"&lt;12k",IF(AND(#REF!&gt;=12000,#REF!&lt;24000),"12k to 24k",IF(AND(#REF!&gt;=24000,#REF!&lt;=36000),"24k to 36k",IF(#REF!&gt;36000,"&gt;36k","")))))</f>
      </c>
    </row>
    <row x14ac:dyDescent="0.25" r="814" customHeight="1" ht="18.75">
      <c r="A814" s="1">
        <v>1709873</v>
      </c>
      <c r="B814" s="2">
        <v>11377162</v>
      </c>
      <c r="C814" s="3" t="s">
        <v>0</v>
      </c>
      <c r="D814" s="3" t="s">
        <v>86</v>
      </c>
      <c r="E814" s="2">
        <v>2014</v>
      </c>
      <c r="F814" s="4">
        <v>44105</v>
      </c>
      <c r="G814" s="3" t="s">
        <v>14</v>
      </c>
      <c r="H814" s="4">
        <v>44165</v>
      </c>
      <c r="I814" s="4">
        <f>_xlfn.XLOOKUP(#REF!,[1]!Backup_F8_Previous_Wave[ODINO],[1]!Backup_F8_Previous_Wave[Production Date],"")</f>
      </c>
      <c r="J814" s="10">
        <f>_xlfn.XLOOKUP(#REF!,[1]!Backup_F8_Previous_Wave[ODINO],[1]!Backup_F8_Previous_Wave[Wave Date],"")</f>
      </c>
      <c r="K814" s="6">
        <f>_xlfn.XLOOKUP(#REF!,[1]!Backup_F8_Previous_Wave[ODINO],[1]!Backup_F8_Previous_Wave[Full VIN],"")</f>
      </c>
      <c r="L814" s="3" t="s">
        <v>1274</v>
      </c>
      <c r="M814" s="3" t="s">
        <v>4</v>
      </c>
      <c r="N814" s="3" t="s">
        <v>2709</v>
      </c>
      <c r="O814" s="3" t="s">
        <v>31</v>
      </c>
      <c r="P814" s="6">
        <f>_xlfn.XLOOKUP(#REF!,[1]!Table2[BINNING],[1]!Table2[VFG],"")</f>
      </c>
      <c r="Q814" s="6">
        <f>IF(ISNUMBER(FIND("|",#REF!,1)),LEFT(#REF!,FIND("|",#REF!,1)-2),#REF!)</f>
      </c>
      <c r="R814" s="6">
        <f>IF(ISNUMBER(FIND("|",#REF!,1)),RIGHT(#REF!,LEN(#REF!)-FIND("|",#REF!,1)-1),"")</f>
      </c>
      <c r="S814" s="3" t="s">
        <v>7</v>
      </c>
      <c r="T814" s="3" t="s">
        <v>7</v>
      </c>
      <c r="U814" s="2">
        <v>0</v>
      </c>
      <c r="V814" s="2">
        <v>0</v>
      </c>
      <c r="W814" s="2">
        <v>0</v>
      </c>
      <c r="X814" s="3" t="s">
        <v>63</v>
      </c>
      <c r="Y814" s="2">
        <v>20</v>
      </c>
      <c r="Z814" s="3"/>
      <c r="AA814" s="3"/>
      <c r="AB814" s="7" t="s">
        <v>2710</v>
      </c>
      <c r="AC814" s="3" t="s">
        <v>92</v>
      </c>
      <c r="AD814" s="3" t="s">
        <v>93</v>
      </c>
      <c r="AE814" s="3" t="s">
        <v>94</v>
      </c>
      <c r="AF814" s="3" t="s">
        <v>95</v>
      </c>
      <c r="AG814" s="4"/>
      <c r="AH814" s="3"/>
      <c r="AI814" s="4"/>
      <c r="AJ8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4" s="8">
        <f>IF(#REF!=MAX(#REF!),"New","Old")</f>
      </c>
      <c r="AL814" s="3"/>
      <c r="AM814" s="9">
        <f>IF(OR(#REF!="",#REF!=0),"",IF(#REF!&lt;12000,"&lt;12k",IF(AND(#REF!&gt;=12000,#REF!&lt;24000),"12k to 24k",IF(AND(#REF!&gt;=24000,#REF!&lt;=36000),"24k to 36k",IF(#REF!&gt;36000,"&gt;36k","")))))</f>
      </c>
    </row>
    <row x14ac:dyDescent="0.25" r="815" customHeight="1" ht="18.75">
      <c r="A815" s="1">
        <v>1709917</v>
      </c>
      <c r="B815" s="2">
        <v>11377192</v>
      </c>
      <c r="C815" s="3" t="s">
        <v>0</v>
      </c>
      <c r="D815" s="3" t="s">
        <v>1</v>
      </c>
      <c r="E815" s="2">
        <v>2020</v>
      </c>
      <c r="F815" s="4">
        <v>43101</v>
      </c>
      <c r="G815" s="3" t="s">
        <v>2</v>
      </c>
      <c r="H815" s="4">
        <v>44165</v>
      </c>
      <c r="I815" s="4">
        <f>_xlfn.XLOOKUP(#REF!,[1]!Backup_F8_Previous_Wave[ODINO],[1]!Backup_F8_Previous_Wave[Production Date],"")</f>
      </c>
      <c r="J815" s="10">
        <f>_xlfn.XLOOKUP(#REF!,[1]!Backup_F8_Previous_Wave[ODINO],[1]!Backup_F8_Previous_Wave[Wave Date],"")</f>
      </c>
      <c r="K815" s="6">
        <f>_xlfn.XLOOKUP(#REF!,[1]!Backup_F8_Previous_Wave[ODINO],[1]!Backup_F8_Previous_Wave[Full VIN],"")</f>
      </c>
      <c r="L815" s="3" t="s">
        <v>2711</v>
      </c>
      <c r="M815" s="3" t="s">
        <v>4</v>
      </c>
      <c r="N815" s="3" t="s">
        <v>2712</v>
      </c>
      <c r="O815" s="3" t="s">
        <v>2713</v>
      </c>
      <c r="P815" s="6">
        <f>_xlfn.XLOOKUP(#REF!,[1]!Table2[BINNING],[1]!Table2[VFG],"")</f>
      </c>
      <c r="Q815" s="6">
        <f>IF(ISNUMBER(FIND("|",#REF!,1)),LEFT(#REF!,FIND("|",#REF!,1)-2),#REF!)</f>
      </c>
      <c r="R815" s="6">
        <f>IF(ISNUMBER(FIND("|",#REF!,1)),RIGHT(#REF!,LEN(#REF!)-FIND("|",#REF!,1)-1),"")</f>
      </c>
      <c r="S815" s="3" t="s">
        <v>7</v>
      </c>
      <c r="T815" s="3" t="s">
        <v>7</v>
      </c>
      <c r="U815" s="2">
        <v>0</v>
      </c>
      <c r="V815" s="2">
        <v>0</v>
      </c>
      <c r="W815" s="2"/>
      <c r="X815" s="3" t="s">
        <v>583</v>
      </c>
      <c r="Y815" s="2"/>
      <c r="Z815" s="3"/>
      <c r="AA815" s="3"/>
      <c r="AB815" s="7" t="s">
        <v>2714</v>
      </c>
      <c r="AC815" s="3" t="s">
        <v>20</v>
      </c>
      <c r="AD815" s="3" t="s">
        <v>11</v>
      </c>
      <c r="AE815" s="3" t="s">
        <v>21</v>
      </c>
      <c r="AF815" s="3" t="s">
        <v>13</v>
      </c>
      <c r="AG815" s="4"/>
      <c r="AH815" s="3"/>
      <c r="AI815" s="4"/>
      <c r="AJ8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5" s="8">
        <f>IF(#REF!=MAX(#REF!),"New","Old")</f>
      </c>
      <c r="AL815" s="3"/>
      <c r="AM815" s="9">
        <f>IF(OR(#REF!="",#REF!=0),"",IF(#REF!&lt;12000,"&lt;12k",IF(AND(#REF!&gt;=12000,#REF!&lt;24000),"12k to 24k",IF(AND(#REF!&gt;=24000,#REF!&lt;=36000),"24k to 36k",IF(#REF!&gt;36000,"&gt;36k","")))))</f>
      </c>
    </row>
    <row x14ac:dyDescent="0.25" r="816" customHeight="1" ht="18.75">
      <c r="A816" s="1">
        <v>1710021</v>
      </c>
      <c r="B816" s="2">
        <v>11377264</v>
      </c>
      <c r="C816" s="3" t="s">
        <v>0</v>
      </c>
      <c r="D816" s="3" t="s">
        <v>1</v>
      </c>
      <c r="E816" s="2">
        <v>2017</v>
      </c>
      <c r="F816" s="4">
        <v>44166</v>
      </c>
      <c r="G816" s="3" t="s">
        <v>14</v>
      </c>
      <c r="H816" s="4">
        <v>44166</v>
      </c>
      <c r="I816" s="4">
        <f>_xlfn.XLOOKUP(#REF!,[1]!Backup_F8_Previous_Wave[ODINO],[1]!Backup_F8_Previous_Wave[Production Date],"")</f>
      </c>
      <c r="J816" s="10">
        <f>_xlfn.XLOOKUP(#REF!,[1]!Backup_F8_Previous_Wave[ODINO],[1]!Backup_F8_Previous_Wave[Wave Date],"")</f>
      </c>
      <c r="K816" s="6">
        <f>_xlfn.XLOOKUP(#REF!,[1]!Backup_F8_Previous_Wave[ODINO],[1]!Backup_F8_Previous_Wave[Full VIN],"")</f>
      </c>
      <c r="L816" s="3" t="s">
        <v>2715</v>
      </c>
      <c r="M816" s="3" t="s">
        <v>4</v>
      </c>
      <c r="N816" s="3" t="s">
        <v>2716</v>
      </c>
      <c r="O816" s="3" t="s">
        <v>49</v>
      </c>
      <c r="P816" s="6">
        <f>_xlfn.XLOOKUP(#REF!,[1]!Table2[BINNING],[1]!Table2[VFG],"")</f>
      </c>
      <c r="Q816" s="6">
        <f>IF(ISNUMBER(FIND("|",#REF!,1)),LEFT(#REF!,FIND("|",#REF!,1)-2),#REF!)</f>
      </c>
      <c r="R816" s="6">
        <f>IF(ISNUMBER(FIND("|",#REF!,1)),RIGHT(#REF!,LEN(#REF!)-FIND("|",#REF!,1)-1),"")</f>
      </c>
      <c r="S816" s="3" t="s">
        <v>7</v>
      </c>
      <c r="T816" s="3" t="s">
        <v>7</v>
      </c>
      <c r="U816" s="2">
        <v>0</v>
      </c>
      <c r="V816" s="2">
        <v>0</v>
      </c>
      <c r="W816" s="2">
        <v>61000</v>
      </c>
      <c r="X816" s="3" t="s">
        <v>238</v>
      </c>
      <c r="Y816" s="2">
        <v>0</v>
      </c>
      <c r="Z816" s="3"/>
      <c r="AA816" s="3"/>
      <c r="AB816" s="7" t="s">
        <v>2717</v>
      </c>
      <c r="AC816" s="3" t="s">
        <v>20</v>
      </c>
      <c r="AD816" s="3" t="s">
        <v>11</v>
      </c>
      <c r="AE816" s="3" t="s">
        <v>135</v>
      </c>
      <c r="AF816" s="3" t="s">
        <v>27</v>
      </c>
      <c r="AG816" s="4"/>
      <c r="AH816" s="3"/>
      <c r="AI816" s="4"/>
      <c r="AJ8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6" s="8">
        <f>IF(#REF!=MAX(#REF!),"New","Old")</f>
      </c>
      <c r="AL816" s="3"/>
      <c r="AM816" s="9">
        <f>IF(OR(#REF!="",#REF!=0),"",IF(#REF!&lt;12000,"&lt;12k",IF(AND(#REF!&gt;=12000,#REF!&lt;24000),"12k to 24k",IF(AND(#REF!&gt;=24000,#REF!&lt;=36000),"24k to 36k",IF(#REF!&gt;36000,"&gt;36k","")))))</f>
      </c>
    </row>
    <row x14ac:dyDescent="0.25" r="817" customHeight="1" ht="18.75">
      <c r="A817" s="1">
        <v>1710089</v>
      </c>
      <c r="B817" s="2">
        <v>11377297</v>
      </c>
      <c r="C817" s="3" t="s">
        <v>0</v>
      </c>
      <c r="D817" s="3" t="s">
        <v>1</v>
      </c>
      <c r="E817" s="2">
        <v>2014</v>
      </c>
      <c r="F817" s="4">
        <v>42292</v>
      </c>
      <c r="G817" s="3" t="s">
        <v>14</v>
      </c>
      <c r="H817" s="4">
        <v>44166</v>
      </c>
      <c r="I817" s="4">
        <f>_xlfn.XLOOKUP(#REF!,[1]!Backup_F8_Previous_Wave[ODINO],[1]!Backup_F8_Previous_Wave[Production Date],"")</f>
      </c>
      <c r="J817" s="10">
        <f>_xlfn.XLOOKUP(#REF!,[1]!Backup_F8_Previous_Wave[ODINO],[1]!Backup_F8_Previous_Wave[Wave Date],"")</f>
      </c>
      <c r="K817" s="6">
        <f>_xlfn.XLOOKUP(#REF!,[1]!Backup_F8_Previous_Wave[ODINO],[1]!Backup_F8_Previous_Wave[Full VIN],"")</f>
      </c>
      <c r="L817" s="3" t="s">
        <v>631</v>
      </c>
      <c r="M817" s="3" t="s">
        <v>4</v>
      </c>
      <c r="N817" s="3" t="s">
        <v>2718</v>
      </c>
      <c r="O817" s="3" t="s">
        <v>62</v>
      </c>
      <c r="P817" s="6">
        <f>_xlfn.XLOOKUP(#REF!,[1]!Table2[BINNING],[1]!Table2[VFG],"")</f>
      </c>
      <c r="Q817" s="6">
        <f>IF(ISNUMBER(FIND("|",#REF!,1)),LEFT(#REF!,FIND("|",#REF!,1)-2),#REF!)</f>
      </c>
      <c r="R817" s="6">
        <f>IF(ISNUMBER(FIND("|",#REF!,1)),RIGHT(#REF!,LEN(#REF!)-FIND("|",#REF!,1)-1),"")</f>
      </c>
      <c r="S817" s="3" t="s">
        <v>7</v>
      </c>
      <c r="T817" s="3" t="s">
        <v>7</v>
      </c>
      <c r="U817" s="2">
        <v>0</v>
      </c>
      <c r="V817" s="2">
        <v>0</v>
      </c>
      <c r="W817" s="2"/>
      <c r="X817" s="3" t="s">
        <v>166</v>
      </c>
      <c r="Y817" s="2"/>
      <c r="Z817" s="3"/>
      <c r="AA817" s="3"/>
      <c r="AB817" s="7" t="s">
        <v>2719</v>
      </c>
      <c r="AC817" s="3" t="s">
        <v>10</v>
      </c>
      <c r="AD817" s="3" t="s">
        <v>11</v>
      </c>
      <c r="AE817" s="3" t="s">
        <v>26</v>
      </c>
      <c r="AF817" s="3" t="s">
        <v>27</v>
      </c>
      <c r="AG817" s="4"/>
      <c r="AH817" s="3"/>
      <c r="AI817" s="4"/>
      <c r="AJ8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7" s="8">
        <f>IF(#REF!=MAX(#REF!),"New","Old")</f>
      </c>
      <c r="AL817" s="3"/>
      <c r="AM817" s="9">
        <f>IF(OR(#REF!="",#REF!=0),"",IF(#REF!&lt;12000,"&lt;12k",IF(AND(#REF!&gt;=12000,#REF!&lt;24000),"12k to 24k",IF(AND(#REF!&gt;=24000,#REF!&lt;=36000),"24k to 36k",IF(#REF!&gt;36000,"&gt;36k","")))))</f>
      </c>
    </row>
    <row x14ac:dyDescent="0.25" r="818" customHeight="1" ht="18.75">
      <c r="A818" s="1">
        <v>1710134</v>
      </c>
      <c r="B818" s="2">
        <v>11377337</v>
      </c>
      <c r="C818" s="3" t="s">
        <v>0</v>
      </c>
      <c r="D818" s="3" t="s">
        <v>181</v>
      </c>
      <c r="E818" s="2">
        <v>2014</v>
      </c>
      <c r="F818" s="4">
        <v>43938</v>
      </c>
      <c r="G818" s="3" t="s">
        <v>108</v>
      </c>
      <c r="H818" s="4">
        <v>44166</v>
      </c>
      <c r="I818" s="4">
        <f>_xlfn.XLOOKUP(#REF!,[1]!Backup_F8_Previous_Wave[ODINO],[1]!Backup_F8_Previous_Wave[Production Date],"")</f>
      </c>
      <c r="J818" s="10">
        <f>_xlfn.XLOOKUP(#REF!,[1]!Backup_F8_Previous_Wave[ODINO],[1]!Backup_F8_Previous_Wave[Wave Date],"")</f>
      </c>
      <c r="K818" s="6">
        <f>_xlfn.XLOOKUP(#REF!,[1]!Backup_F8_Previous_Wave[ODINO],[1]!Backup_F8_Previous_Wave[Full VIN],"")</f>
      </c>
      <c r="L818" s="3" t="s">
        <v>1623</v>
      </c>
      <c r="M818" s="3" t="s">
        <v>4</v>
      </c>
      <c r="N818" s="3" t="s">
        <v>2720</v>
      </c>
      <c r="O818" s="3" t="s">
        <v>746</v>
      </c>
      <c r="P818" s="6">
        <f>_xlfn.XLOOKUP(#REF!,[1]!Table2[BINNING],[1]!Table2[VFG],"")</f>
      </c>
      <c r="Q818" s="6">
        <f>IF(ISNUMBER(FIND("|",#REF!,1)),LEFT(#REF!,FIND("|",#REF!,1)-2),#REF!)</f>
      </c>
      <c r="R818" s="6">
        <f>IF(ISNUMBER(FIND("|",#REF!,1)),RIGHT(#REF!,LEN(#REF!)-FIND("|",#REF!,1)-1),"")</f>
      </c>
      <c r="S818" s="3" t="s">
        <v>7</v>
      </c>
      <c r="T818" s="3" t="s">
        <v>7</v>
      </c>
      <c r="U818" s="2">
        <v>0</v>
      </c>
      <c r="V818" s="2">
        <v>0</v>
      </c>
      <c r="W818" s="2"/>
      <c r="X818" s="3" t="s">
        <v>525</v>
      </c>
      <c r="Y818" s="2"/>
      <c r="Z818" s="3"/>
      <c r="AA818" s="3"/>
      <c r="AB818" s="7" t="s">
        <v>2721</v>
      </c>
      <c r="AC818" s="3" t="s">
        <v>297</v>
      </c>
      <c r="AD818" s="3" t="s">
        <v>298</v>
      </c>
      <c r="AE818" s="3" t="s">
        <v>299</v>
      </c>
      <c r="AF818" s="3" t="s">
        <v>198</v>
      </c>
      <c r="AG818" s="4"/>
      <c r="AH818" s="3"/>
      <c r="AI818" s="4"/>
      <c r="AJ8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8" s="8">
        <f>IF(#REF!=MAX(#REF!),"New","Old")</f>
      </c>
      <c r="AL818" s="3"/>
      <c r="AM818" s="9">
        <f>IF(OR(#REF!="",#REF!=0),"",IF(#REF!&lt;12000,"&lt;12k",IF(AND(#REF!&gt;=12000,#REF!&lt;24000),"12k to 24k",IF(AND(#REF!&gt;=24000,#REF!&lt;=36000),"24k to 36k",IF(#REF!&gt;36000,"&gt;36k","")))))</f>
      </c>
    </row>
    <row x14ac:dyDescent="0.25" r="819" customHeight="1" ht="18.75">
      <c r="A819" s="1">
        <v>1710317</v>
      </c>
      <c r="B819" s="2">
        <v>11377455</v>
      </c>
      <c r="C819" s="3" t="s">
        <v>0</v>
      </c>
      <c r="D819" s="3" t="s">
        <v>38</v>
      </c>
      <c r="E819" s="2">
        <v>2013</v>
      </c>
      <c r="F819" s="4">
        <v>43801</v>
      </c>
      <c r="G819" s="3" t="s">
        <v>14</v>
      </c>
      <c r="H819" s="4">
        <v>44167</v>
      </c>
      <c r="I819" s="4">
        <f>_xlfn.XLOOKUP(#REF!,[1]!Backup_F8_Previous_Wave[ODINO],[1]!Backup_F8_Previous_Wave[Production Date],"")</f>
      </c>
      <c r="J819" s="10">
        <f>_xlfn.XLOOKUP(#REF!,[1]!Backup_F8_Previous_Wave[ODINO],[1]!Backup_F8_Previous_Wave[Wave Date],"")</f>
      </c>
      <c r="K819" s="6">
        <f>_xlfn.XLOOKUP(#REF!,[1]!Backup_F8_Previous_Wave[ODINO],[1]!Backup_F8_Previous_Wave[Full VIN],"")</f>
      </c>
      <c r="L819" s="3" t="s">
        <v>492</v>
      </c>
      <c r="M819" s="3" t="s">
        <v>4</v>
      </c>
      <c r="N819" s="3" t="s">
        <v>2722</v>
      </c>
      <c r="O819" s="3" t="s">
        <v>144</v>
      </c>
      <c r="P819" s="6">
        <f>_xlfn.XLOOKUP(#REF!,[1]!Table2[BINNING],[1]!Table2[VFG],"")</f>
      </c>
      <c r="Q819" s="6">
        <f>IF(ISNUMBER(FIND("|",#REF!,1)),LEFT(#REF!,FIND("|",#REF!,1)-2),#REF!)</f>
      </c>
      <c r="R819" s="6">
        <f>IF(ISNUMBER(FIND("|",#REF!,1)),RIGHT(#REF!,LEN(#REF!)-FIND("|",#REF!,1)-1),"")</f>
      </c>
      <c r="S819" s="3" t="s">
        <v>7</v>
      </c>
      <c r="T819" s="3" t="s">
        <v>7</v>
      </c>
      <c r="U819" s="2">
        <v>0</v>
      </c>
      <c r="V819" s="2">
        <v>0</v>
      </c>
      <c r="W819" s="2">
        <v>147000</v>
      </c>
      <c r="X819" s="3" t="s">
        <v>467</v>
      </c>
      <c r="Y819" s="2"/>
      <c r="Z819" s="3"/>
      <c r="AA819" s="3"/>
      <c r="AB819" s="7" t="s">
        <v>2723</v>
      </c>
      <c r="AC819" s="3" t="s">
        <v>146</v>
      </c>
      <c r="AD819" s="3" t="s">
        <v>147</v>
      </c>
      <c r="AE819" s="3" t="s">
        <v>148</v>
      </c>
      <c r="AF819" s="3" t="s">
        <v>45</v>
      </c>
      <c r="AG819" s="4"/>
      <c r="AH819" s="3"/>
      <c r="AI819" s="4"/>
      <c r="AJ8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19" s="8">
        <f>IF(#REF!=MAX(#REF!),"New","Old")</f>
      </c>
      <c r="AL819" s="3"/>
      <c r="AM819" s="9">
        <f>IF(OR(#REF!="",#REF!=0),"",IF(#REF!&lt;12000,"&lt;12k",IF(AND(#REF!&gt;=12000,#REF!&lt;24000),"12k to 24k",IF(AND(#REF!&gt;=24000,#REF!&lt;=36000),"24k to 36k",IF(#REF!&gt;36000,"&gt;36k","")))))</f>
      </c>
    </row>
    <row x14ac:dyDescent="0.25" r="820" customHeight="1" ht="18.75">
      <c r="A820" s="1">
        <v>1710428</v>
      </c>
      <c r="B820" s="2">
        <v>11377526</v>
      </c>
      <c r="C820" s="3" t="s">
        <v>0</v>
      </c>
      <c r="D820" s="3" t="s">
        <v>181</v>
      </c>
      <c r="E820" s="2">
        <v>2014</v>
      </c>
      <c r="F820" s="4">
        <v>43696</v>
      </c>
      <c r="G820" s="3" t="s">
        <v>39</v>
      </c>
      <c r="H820" s="4">
        <v>44167</v>
      </c>
      <c r="I820" s="4">
        <f>_xlfn.XLOOKUP(#REF!,[1]!Backup_F8_Previous_Wave[ODINO],[1]!Backup_F8_Previous_Wave[Production Date],"")</f>
      </c>
      <c r="J820" s="10">
        <f>_xlfn.XLOOKUP(#REF!,[1]!Backup_F8_Previous_Wave[ODINO],[1]!Backup_F8_Previous_Wave[Wave Date],"")</f>
      </c>
      <c r="K820" s="6">
        <f>_xlfn.XLOOKUP(#REF!,[1]!Backup_F8_Previous_Wave[ODINO],[1]!Backup_F8_Previous_Wave[Full VIN],"")</f>
      </c>
      <c r="L820" s="3" t="s">
        <v>2724</v>
      </c>
      <c r="M820" s="3" t="s">
        <v>4</v>
      </c>
      <c r="N820" s="3" t="s">
        <v>2725</v>
      </c>
      <c r="O820" s="3" t="s">
        <v>62</v>
      </c>
      <c r="P820" s="6">
        <f>_xlfn.XLOOKUP(#REF!,[1]!Table2[BINNING],[1]!Table2[VFG],"")</f>
      </c>
      <c r="Q820" s="6">
        <f>IF(ISNUMBER(FIND("|",#REF!,1)),LEFT(#REF!,FIND("|",#REF!,1)-2),#REF!)</f>
      </c>
      <c r="R820" s="6">
        <f>IF(ISNUMBER(FIND("|",#REF!,1)),RIGHT(#REF!,LEN(#REF!)-FIND("|",#REF!,1)-1),"")</f>
      </c>
      <c r="S820" s="3" t="s">
        <v>7</v>
      </c>
      <c r="T820" s="3" t="s">
        <v>7</v>
      </c>
      <c r="U820" s="2">
        <v>0</v>
      </c>
      <c r="V820" s="2">
        <v>0</v>
      </c>
      <c r="W820" s="2">
        <v>88000</v>
      </c>
      <c r="X820" s="3" t="s">
        <v>358</v>
      </c>
      <c r="Y820" s="2"/>
      <c r="Z820" s="3"/>
      <c r="AA820" s="3"/>
      <c r="AB820" s="7" t="s">
        <v>2726</v>
      </c>
      <c r="AC820" s="3" t="s">
        <v>297</v>
      </c>
      <c r="AD820" s="3" t="s">
        <v>298</v>
      </c>
      <c r="AE820" s="3" t="s">
        <v>299</v>
      </c>
      <c r="AF820" s="3" t="s">
        <v>198</v>
      </c>
      <c r="AG820" s="4"/>
      <c r="AH820" s="3"/>
      <c r="AI820" s="4"/>
      <c r="AJ8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0" s="8">
        <f>IF(#REF!=MAX(#REF!),"New","Old")</f>
      </c>
      <c r="AL820" s="3"/>
      <c r="AM820" s="9">
        <f>IF(OR(#REF!="",#REF!=0),"",IF(#REF!&lt;12000,"&lt;12k",IF(AND(#REF!&gt;=12000,#REF!&lt;24000),"12k to 24k",IF(AND(#REF!&gt;=24000,#REF!&lt;=36000),"24k to 36k",IF(#REF!&gt;36000,"&gt;36k","")))))</f>
      </c>
    </row>
    <row x14ac:dyDescent="0.25" r="821" customHeight="1" ht="18.75">
      <c r="A821" s="1">
        <v>1710588</v>
      </c>
      <c r="B821" s="2">
        <v>11377702</v>
      </c>
      <c r="C821" s="3" t="s">
        <v>0</v>
      </c>
      <c r="D821" s="3" t="s">
        <v>187</v>
      </c>
      <c r="E821" s="2">
        <v>2000</v>
      </c>
      <c r="F821" s="4">
        <v>44136</v>
      </c>
      <c r="G821" s="3" t="s">
        <v>14</v>
      </c>
      <c r="H821" s="4">
        <v>44168</v>
      </c>
      <c r="I821" s="4">
        <f>_xlfn.XLOOKUP(#REF!,[1]!Backup_F8_Previous_Wave[ODINO],[1]!Backup_F8_Previous_Wave[Production Date],"")</f>
      </c>
      <c r="J821" s="10">
        <f>_xlfn.XLOOKUP(#REF!,[1]!Backup_F8_Previous_Wave[ODINO],[1]!Backup_F8_Previous_Wave[Wave Date],"")</f>
      </c>
      <c r="K821" s="6">
        <f>_xlfn.XLOOKUP(#REF!,[1]!Backup_F8_Previous_Wave[ODINO],[1]!Backup_F8_Previous_Wave[Full VIN],"")</f>
      </c>
      <c r="L821" s="3" t="s">
        <v>2727</v>
      </c>
      <c r="M821" s="3" t="s">
        <v>4</v>
      </c>
      <c r="N821" s="3" t="s">
        <v>2728</v>
      </c>
      <c r="O821" s="3" t="s">
        <v>31</v>
      </c>
      <c r="P821" s="6">
        <f>_xlfn.XLOOKUP(#REF!,[1]!Table2[BINNING],[1]!Table2[VFG],"")</f>
      </c>
      <c r="Q821" s="6">
        <f>IF(ISNUMBER(FIND("|",#REF!,1)),LEFT(#REF!,FIND("|",#REF!,1)-2),#REF!)</f>
      </c>
      <c r="R821" s="6">
        <f>IF(ISNUMBER(FIND("|",#REF!,1)),RIGHT(#REF!,LEN(#REF!)-FIND("|",#REF!,1)-1),"")</f>
      </c>
      <c r="S821" s="3" t="s">
        <v>7</v>
      </c>
      <c r="T821" s="3" t="s">
        <v>7</v>
      </c>
      <c r="U821" s="2">
        <v>0</v>
      </c>
      <c r="V821" s="2">
        <v>0</v>
      </c>
      <c r="W821" s="2">
        <v>20000</v>
      </c>
      <c r="X821" s="3" t="s">
        <v>106</v>
      </c>
      <c r="Y821" s="2">
        <v>65</v>
      </c>
      <c r="Z821" s="3"/>
      <c r="AA821" s="3"/>
      <c r="AB821" s="7" t="s">
        <v>2729</v>
      </c>
      <c r="AC821" s="3" t="s">
        <v>2730</v>
      </c>
      <c r="AD821" s="3" t="s">
        <v>192</v>
      </c>
      <c r="AE821" s="3" t="s">
        <v>193</v>
      </c>
      <c r="AF821" s="3" t="s">
        <v>141</v>
      </c>
      <c r="AG821" s="4"/>
      <c r="AH821" s="3"/>
      <c r="AI821" s="4"/>
      <c r="AJ8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1" s="8">
        <f>IF(#REF!=MAX(#REF!),"New","Old")</f>
      </c>
      <c r="AL821" s="3"/>
      <c r="AM821" s="9">
        <f>IF(OR(#REF!="",#REF!=0),"",IF(#REF!&lt;12000,"&lt;12k",IF(AND(#REF!&gt;=12000,#REF!&lt;24000),"12k to 24k",IF(AND(#REF!&gt;=24000,#REF!&lt;=36000),"24k to 36k",IF(#REF!&gt;36000,"&gt;36k","")))))</f>
      </c>
    </row>
    <row x14ac:dyDescent="0.25" r="822" customHeight="1" ht="18.75">
      <c r="A822" s="1">
        <v>1710699</v>
      </c>
      <c r="B822" s="2">
        <v>11377779</v>
      </c>
      <c r="C822" s="3" t="s">
        <v>0</v>
      </c>
      <c r="D822" s="3" t="s">
        <v>234</v>
      </c>
      <c r="E822" s="2">
        <v>2018</v>
      </c>
      <c r="F822" s="4">
        <v>44168</v>
      </c>
      <c r="G822" s="3" t="s">
        <v>14</v>
      </c>
      <c r="H822" s="4">
        <v>44168</v>
      </c>
      <c r="I822" s="4">
        <f>_xlfn.XLOOKUP(#REF!,[1]!Backup_F8_Previous_Wave[ODINO],[1]!Backup_F8_Previous_Wave[Production Date],"")</f>
      </c>
      <c r="J822" s="10">
        <f>_xlfn.XLOOKUP(#REF!,[1]!Backup_F8_Previous_Wave[ODINO],[1]!Backup_F8_Previous_Wave[Wave Date],"")</f>
      </c>
      <c r="K822" s="6">
        <f>_xlfn.XLOOKUP(#REF!,[1]!Backup_F8_Previous_Wave[ODINO],[1]!Backup_F8_Previous_Wave[Full VIN],"")</f>
      </c>
      <c r="L822" s="3" t="s">
        <v>2731</v>
      </c>
      <c r="M822" s="3" t="s">
        <v>4</v>
      </c>
      <c r="N822" s="3" t="s">
        <v>2732</v>
      </c>
      <c r="O822" s="3" t="s">
        <v>2733</v>
      </c>
      <c r="P822" s="6">
        <f>_xlfn.XLOOKUP(#REF!,[1]!Table2[BINNING],[1]!Table2[VFG],"")</f>
      </c>
      <c r="Q822" s="6">
        <f>IF(ISNUMBER(FIND("|",#REF!,1)),LEFT(#REF!,FIND("|",#REF!,1)-2),#REF!)</f>
      </c>
      <c r="R822" s="6">
        <f>IF(ISNUMBER(FIND("|",#REF!,1)),RIGHT(#REF!,LEN(#REF!)-FIND("|",#REF!,1)-1),"")</f>
      </c>
      <c r="S822" s="3" t="s">
        <v>7</v>
      </c>
      <c r="T822" s="3" t="s">
        <v>7</v>
      </c>
      <c r="U822" s="2">
        <v>0</v>
      </c>
      <c r="V822" s="2">
        <v>0</v>
      </c>
      <c r="W822" s="2"/>
      <c r="X822" s="3" t="s">
        <v>317</v>
      </c>
      <c r="Y822" s="2"/>
      <c r="Z822" s="3"/>
      <c r="AA822" s="3"/>
      <c r="AB822" s="7" t="s">
        <v>2734</v>
      </c>
      <c r="AC822" s="3" t="s">
        <v>240</v>
      </c>
      <c r="AD822" s="3" t="s">
        <v>241</v>
      </c>
      <c r="AE822" s="3" t="s">
        <v>242</v>
      </c>
      <c r="AF822" s="3" t="s">
        <v>243</v>
      </c>
      <c r="AG822" s="4"/>
      <c r="AH822" s="3"/>
      <c r="AI822" s="4"/>
      <c r="AJ8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2" s="8">
        <f>IF(#REF!=MAX(#REF!),"New","Old")</f>
      </c>
      <c r="AL822" s="3"/>
      <c r="AM822" s="9">
        <f>IF(OR(#REF!="",#REF!=0),"",IF(#REF!&lt;12000,"&lt;12k",IF(AND(#REF!&gt;=12000,#REF!&lt;24000),"12k to 24k",IF(AND(#REF!&gt;=24000,#REF!&lt;=36000),"24k to 36k",IF(#REF!&gt;36000,"&gt;36k","")))))</f>
      </c>
    </row>
    <row x14ac:dyDescent="0.25" r="823" customHeight="1" ht="18.75">
      <c r="A823" s="1">
        <v>1710762</v>
      </c>
      <c r="B823" s="2">
        <v>11377825</v>
      </c>
      <c r="C823" s="3" t="s">
        <v>0</v>
      </c>
      <c r="D823" s="3" t="s">
        <v>1</v>
      </c>
      <c r="E823" s="2">
        <v>2015</v>
      </c>
      <c r="F823" s="4">
        <v>44168</v>
      </c>
      <c r="G823" s="3" t="s">
        <v>14</v>
      </c>
      <c r="H823" s="4">
        <v>44168</v>
      </c>
      <c r="I823" s="4"/>
      <c r="J823" s="10">
        <f>_xlfn.XLOOKUP(#REF!,[1]!Backup_F8_Previous_Wave[ODINO],[1]!Backup_F8_Previous_Wave[Wave Date],"")</f>
      </c>
      <c r="K823" s="3"/>
      <c r="L823" s="3" t="s">
        <v>2735</v>
      </c>
      <c r="M823" s="3" t="s">
        <v>4</v>
      </c>
      <c r="N823" s="3" t="s">
        <v>2736</v>
      </c>
      <c r="O823" s="3" t="s">
        <v>62</v>
      </c>
      <c r="P823" s="6">
        <f>_xlfn.XLOOKUP(#REF!,[1]!Table2[BINNING],[1]!Table2[VFG],"")</f>
      </c>
      <c r="Q823" s="6">
        <f>IF(ISNUMBER(FIND("|",#REF!,1)),LEFT(#REF!,FIND("|",#REF!,1)-2),#REF!)</f>
      </c>
      <c r="R823" s="6">
        <f>IF(ISNUMBER(FIND("|",#REF!,1)),RIGHT(#REF!,LEN(#REF!)-FIND("|",#REF!,1)-1),"")</f>
      </c>
      <c r="S823" s="3" t="s">
        <v>7</v>
      </c>
      <c r="T823" s="3" t="s">
        <v>7</v>
      </c>
      <c r="U823" s="2">
        <v>0</v>
      </c>
      <c r="V823" s="2">
        <v>0</v>
      </c>
      <c r="W823" s="2">
        <v>52000</v>
      </c>
      <c r="X823" s="3" t="s">
        <v>202</v>
      </c>
      <c r="Y823" s="2">
        <v>0</v>
      </c>
      <c r="Z823" s="3"/>
      <c r="AA823" s="3"/>
      <c r="AB823" s="7" t="s">
        <v>2737</v>
      </c>
      <c r="AC823" s="3" t="s">
        <v>44</v>
      </c>
      <c r="AD823" s="3" t="s">
        <v>44</v>
      </c>
      <c r="AE823" s="3" t="s">
        <v>44</v>
      </c>
      <c r="AF823" s="3" t="s">
        <v>27</v>
      </c>
      <c r="AG823" s="4"/>
      <c r="AH823" s="3"/>
      <c r="AI823" s="4"/>
      <c r="AJ8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3" s="8">
        <f>IF(#REF!=MAX(#REF!),"New","Old")</f>
      </c>
      <c r="AL823" s="3"/>
      <c r="AM823" s="9">
        <f>IF(OR(#REF!="",#REF!=0),"",IF(#REF!&lt;12000,"&lt;12k",IF(AND(#REF!&gt;=12000,#REF!&lt;24000),"12k to 24k",IF(AND(#REF!&gt;=24000,#REF!&lt;=36000),"24k to 36k",IF(#REF!&gt;36000,"&gt;36k","")))))</f>
      </c>
    </row>
    <row x14ac:dyDescent="0.25" r="824" customHeight="1" ht="18.75">
      <c r="A824" s="1">
        <v>1710885</v>
      </c>
      <c r="B824" s="2">
        <v>11377906</v>
      </c>
      <c r="C824" s="3" t="s">
        <v>0</v>
      </c>
      <c r="D824" s="3" t="s">
        <v>181</v>
      </c>
      <c r="E824" s="2">
        <v>2019</v>
      </c>
      <c r="F824" s="4">
        <v>44027</v>
      </c>
      <c r="G824" s="3" t="s">
        <v>39</v>
      </c>
      <c r="H824" s="4">
        <v>44169</v>
      </c>
      <c r="I824" s="4">
        <f>_xlfn.XLOOKUP(#REF!,[1]!Backup_F8_Previous_Wave[ODINO],[1]!Backup_F8_Previous_Wave[Production Date],"")</f>
      </c>
      <c r="J824" s="10">
        <f>_xlfn.XLOOKUP(#REF!,[1]!Backup_F8_Previous_Wave[ODINO],[1]!Backup_F8_Previous_Wave[Wave Date],"")</f>
      </c>
      <c r="K824" s="6">
        <f>_xlfn.XLOOKUP(#REF!,[1]!Backup_F8_Previous_Wave[ODINO],[1]!Backup_F8_Previous_Wave[Full VIN],"")</f>
      </c>
      <c r="L824" s="3" t="s">
        <v>2738</v>
      </c>
      <c r="M824" s="3" t="s">
        <v>4</v>
      </c>
      <c r="N824" s="3" t="s">
        <v>2739</v>
      </c>
      <c r="O824" s="3" t="s">
        <v>864</v>
      </c>
      <c r="P824" s="6">
        <f>_xlfn.XLOOKUP(#REF!,[1]!Table2[BINNING],[1]!Table2[VFG],"")</f>
      </c>
      <c r="Q824" s="6">
        <f>IF(ISNUMBER(FIND("|",#REF!,1)),LEFT(#REF!,FIND("|",#REF!,1)-2),#REF!)</f>
      </c>
      <c r="R824" s="6">
        <f>IF(ISNUMBER(FIND("|",#REF!,1)),RIGHT(#REF!,LEN(#REF!)-FIND("|",#REF!,1)-1),"")</f>
      </c>
      <c r="S824" s="3" t="s">
        <v>7</v>
      </c>
      <c r="T824" s="3" t="s">
        <v>7</v>
      </c>
      <c r="U824" s="2">
        <v>0</v>
      </c>
      <c r="V824" s="2">
        <v>0</v>
      </c>
      <c r="W824" s="2">
        <v>7083</v>
      </c>
      <c r="X824" s="3" t="s">
        <v>139</v>
      </c>
      <c r="Y824" s="2"/>
      <c r="Z824" s="3"/>
      <c r="AA824" s="3"/>
      <c r="AB824" s="7" t="s">
        <v>2740</v>
      </c>
      <c r="AC824" s="3" t="s">
        <v>297</v>
      </c>
      <c r="AD824" s="3" t="s">
        <v>298</v>
      </c>
      <c r="AE824" s="3" t="s">
        <v>299</v>
      </c>
      <c r="AF824" s="3" t="s">
        <v>198</v>
      </c>
      <c r="AG824" s="4"/>
      <c r="AH824" s="3"/>
      <c r="AI824" s="4"/>
      <c r="AJ8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4" s="8">
        <f>IF(#REF!=MAX(#REF!),"New","Old")</f>
      </c>
      <c r="AL824" s="3"/>
      <c r="AM824" s="9">
        <f>IF(OR(#REF!="",#REF!=0),"",IF(#REF!&lt;12000,"&lt;12k",IF(AND(#REF!&gt;=12000,#REF!&lt;24000),"12k to 24k",IF(AND(#REF!&gt;=24000,#REF!&lt;=36000),"24k to 36k",IF(#REF!&gt;36000,"&gt;36k","")))))</f>
      </c>
    </row>
    <row x14ac:dyDescent="0.25" r="825" customHeight="1" ht="18.75">
      <c r="A825" s="1">
        <v>1710963</v>
      </c>
      <c r="B825" s="2">
        <v>11377963</v>
      </c>
      <c r="C825" s="3" t="s">
        <v>0</v>
      </c>
      <c r="D825" s="3" t="s">
        <v>1</v>
      </c>
      <c r="E825" s="2">
        <v>2016</v>
      </c>
      <c r="F825" s="4">
        <v>44169</v>
      </c>
      <c r="G825" s="3" t="s">
        <v>14</v>
      </c>
      <c r="H825" s="4">
        <v>44169</v>
      </c>
      <c r="I825" s="4">
        <f>_xlfn.XLOOKUP(#REF!,[1]!Backup_F8_Previous_Wave[ODINO],[1]!Backup_F8_Previous_Wave[Production Date],"")</f>
      </c>
      <c r="J825" s="10">
        <f>_xlfn.XLOOKUP(#REF!,[1]!Backup_F8_Previous_Wave[ODINO],[1]!Backup_F8_Previous_Wave[Wave Date],"")</f>
      </c>
      <c r="K825" s="6">
        <f>_xlfn.XLOOKUP(#REF!,[1]!Backup_F8_Previous_Wave[ODINO],[1]!Backup_F8_Previous_Wave[Full VIN],"")</f>
      </c>
      <c r="L825" s="3" t="s">
        <v>2741</v>
      </c>
      <c r="M825" s="3" t="s">
        <v>4</v>
      </c>
      <c r="N825" s="3" t="s">
        <v>2742</v>
      </c>
      <c r="O825" s="3" t="s">
        <v>151</v>
      </c>
      <c r="P825" s="6">
        <f>_xlfn.XLOOKUP(#REF!,[1]!Table2[BINNING],[1]!Table2[VFG],"")</f>
      </c>
      <c r="Q825" s="6">
        <f>IF(ISNUMBER(FIND("|",#REF!,1)),LEFT(#REF!,FIND("|",#REF!,1)-2),#REF!)</f>
      </c>
      <c r="R825" s="6">
        <f>IF(ISNUMBER(FIND("|",#REF!,1)),RIGHT(#REF!,LEN(#REF!)-FIND("|",#REF!,1)-1),"")</f>
      </c>
      <c r="S825" s="3" t="s">
        <v>7</v>
      </c>
      <c r="T825" s="3" t="s">
        <v>7</v>
      </c>
      <c r="U825" s="2">
        <v>0</v>
      </c>
      <c r="V825" s="2">
        <v>0</v>
      </c>
      <c r="W825" s="2">
        <v>90000</v>
      </c>
      <c r="X825" s="3" t="s">
        <v>525</v>
      </c>
      <c r="Y825" s="2">
        <v>0</v>
      </c>
      <c r="Z825" s="3"/>
      <c r="AA825" s="3"/>
      <c r="AB825" s="7" t="s">
        <v>2743</v>
      </c>
      <c r="AC825" s="3" t="s">
        <v>20</v>
      </c>
      <c r="AD825" s="3" t="s">
        <v>11</v>
      </c>
      <c r="AE825" s="3" t="s">
        <v>21</v>
      </c>
      <c r="AF825" s="3" t="s">
        <v>13</v>
      </c>
      <c r="AG825" s="4"/>
      <c r="AH825" s="3"/>
      <c r="AI825" s="4"/>
      <c r="AJ8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5" s="8">
        <f>IF(#REF!=MAX(#REF!),"New","Old")</f>
      </c>
      <c r="AL825" s="3"/>
      <c r="AM825" s="9">
        <f>IF(OR(#REF!="",#REF!=0),"",IF(#REF!&lt;12000,"&lt;12k",IF(AND(#REF!&gt;=12000,#REF!&lt;24000),"12k to 24k",IF(AND(#REF!&gt;=24000,#REF!&lt;=36000),"24k to 36k",IF(#REF!&gt;36000,"&gt;36k","")))))</f>
      </c>
    </row>
    <row x14ac:dyDescent="0.25" r="826" customHeight="1" ht="18.75">
      <c r="A826" s="1">
        <v>1711017</v>
      </c>
      <c r="B826" s="2">
        <v>11377994</v>
      </c>
      <c r="C826" s="3" t="s">
        <v>0</v>
      </c>
      <c r="D826" s="3" t="s">
        <v>59</v>
      </c>
      <c r="E826" s="2">
        <v>2016</v>
      </c>
      <c r="F826" s="4">
        <v>43922</v>
      </c>
      <c r="G826" s="3" t="s">
        <v>108</v>
      </c>
      <c r="H826" s="4">
        <v>44170</v>
      </c>
      <c r="I826" s="4">
        <f>_xlfn.XLOOKUP(#REF!,[1]!Backup_F8_Previous_Wave[ODINO],[1]!Backup_F8_Previous_Wave[Production Date],"")</f>
      </c>
      <c r="J826" s="10">
        <f>_xlfn.XLOOKUP(#REF!,[1]!Backup_F8_Previous_Wave[ODINO],[1]!Backup_F8_Previous_Wave[Wave Date],"")</f>
      </c>
      <c r="K826" s="6">
        <f>_xlfn.XLOOKUP(#REF!,[1]!Backup_F8_Previous_Wave[ODINO],[1]!Backup_F8_Previous_Wave[Full VIN],"")</f>
      </c>
      <c r="L826" s="3" t="s">
        <v>2744</v>
      </c>
      <c r="M826" s="3" t="s">
        <v>4</v>
      </c>
      <c r="N826" s="3" t="s">
        <v>2745</v>
      </c>
      <c r="O826" s="3" t="s">
        <v>478</v>
      </c>
      <c r="P826" s="6">
        <f>_xlfn.XLOOKUP(#REF!,[1]!Table2[BINNING],[1]!Table2[VFG],"")</f>
      </c>
      <c r="Q826" s="6">
        <f>IF(ISNUMBER(FIND("|",#REF!,1)),LEFT(#REF!,FIND("|",#REF!,1)-2),#REF!)</f>
      </c>
      <c r="R826" s="6">
        <f>IF(ISNUMBER(FIND("|",#REF!,1)),RIGHT(#REF!,LEN(#REF!)-FIND("|",#REF!,1)-1),"")</f>
      </c>
      <c r="S826" s="3" t="s">
        <v>7</v>
      </c>
      <c r="T826" s="3" t="s">
        <v>7</v>
      </c>
      <c r="U826" s="2">
        <v>0</v>
      </c>
      <c r="V826" s="2">
        <v>0</v>
      </c>
      <c r="W826" s="2"/>
      <c r="X826" s="3" t="s">
        <v>253</v>
      </c>
      <c r="Y826" s="2"/>
      <c r="Z826" s="3"/>
      <c r="AA826" s="3"/>
      <c r="AB826" s="7" t="s">
        <v>2746</v>
      </c>
      <c r="AC826" s="3" t="s">
        <v>65</v>
      </c>
      <c r="AD826" s="3" t="s">
        <v>84</v>
      </c>
      <c r="AE826" s="3" t="s">
        <v>319</v>
      </c>
      <c r="AF826" s="3" t="s">
        <v>68</v>
      </c>
      <c r="AG826" s="4"/>
      <c r="AH826" s="3"/>
      <c r="AI826" s="4"/>
      <c r="AJ8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6" s="8">
        <f>IF(#REF!=MAX(#REF!),"New","Old")</f>
      </c>
      <c r="AL826" s="3"/>
      <c r="AM826" s="9">
        <f>IF(OR(#REF!="",#REF!=0),"",IF(#REF!&lt;12000,"&lt;12k",IF(AND(#REF!&gt;=12000,#REF!&lt;24000),"12k to 24k",IF(AND(#REF!&gt;=24000,#REF!&lt;=36000),"24k to 36k",IF(#REF!&gt;36000,"&gt;36k","")))))</f>
      </c>
    </row>
    <row x14ac:dyDescent="0.25" r="827" customHeight="1" ht="18.75">
      <c r="A827" s="1">
        <v>1711052</v>
      </c>
      <c r="B827" s="2">
        <v>11378024</v>
      </c>
      <c r="C827" s="3" t="s">
        <v>0</v>
      </c>
      <c r="D827" s="3" t="s">
        <v>181</v>
      </c>
      <c r="E827" s="2">
        <v>2014</v>
      </c>
      <c r="F827" s="4">
        <v>43913</v>
      </c>
      <c r="G827" s="3" t="s">
        <v>2</v>
      </c>
      <c r="H827" s="4">
        <v>44170</v>
      </c>
      <c r="I827" s="4">
        <f>_xlfn.XLOOKUP(#REF!,[1]!Backup_F8_Previous_Wave[ODINO],[1]!Backup_F8_Previous_Wave[Production Date],"")</f>
      </c>
      <c r="J827" s="10">
        <f>_xlfn.XLOOKUP(#REF!,[1]!Backup_F8_Previous_Wave[ODINO],[1]!Backup_F8_Previous_Wave[Wave Date],"")</f>
      </c>
      <c r="K827" s="6">
        <f>_xlfn.XLOOKUP(#REF!,[1]!Backup_F8_Previous_Wave[ODINO],[1]!Backup_F8_Previous_Wave[Full VIN],"")</f>
      </c>
      <c r="L827" s="3" t="s">
        <v>2747</v>
      </c>
      <c r="M827" s="3" t="s">
        <v>4</v>
      </c>
      <c r="N827" s="3" t="s">
        <v>2748</v>
      </c>
      <c r="O827" s="3" t="s">
        <v>746</v>
      </c>
      <c r="P827" s="6">
        <f>_xlfn.XLOOKUP(#REF!,[1]!Table2[BINNING],[1]!Table2[VFG],"")</f>
      </c>
      <c r="Q827" s="6">
        <f>IF(ISNUMBER(FIND("|",#REF!,1)),LEFT(#REF!,FIND("|",#REF!,1)-2),#REF!)</f>
      </c>
      <c r="R827" s="6">
        <f>IF(ISNUMBER(FIND("|",#REF!,1)),RIGHT(#REF!,LEN(#REF!)-FIND("|",#REF!,1)-1),"")</f>
      </c>
      <c r="S827" s="3" t="s">
        <v>7</v>
      </c>
      <c r="T827" s="3" t="s">
        <v>7</v>
      </c>
      <c r="U827" s="2">
        <v>0</v>
      </c>
      <c r="V827" s="2">
        <v>0</v>
      </c>
      <c r="W827" s="2">
        <v>93000</v>
      </c>
      <c r="X827" s="3" t="s">
        <v>8</v>
      </c>
      <c r="Y827" s="2">
        <v>0</v>
      </c>
      <c r="Z827" s="3"/>
      <c r="AA827" s="3"/>
      <c r="AB827" s="7" t="s">
        <v>2749</v>
      </c>
      <c r="AC827" s="3" t="s">
        <v>297</v>
      </c>
      <c r="AD827" s="3" t="s">
        <v>298</v>
      </c>
      <c r="AE827" s="3" t="s">
        <v>2417</v>
      </c>
      <c r="AF827" s="3" t="s">
        <v>198</v>
      </c>
      <c r="AG827" s="4"/>
      <c r="AH827" s="3"/>
      <c r="AI827" s="4"/>
      <c r="AJ8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7" s="8">
        <f>IF(#REF!=MAX(#REF!),"New","Old")</f>
      </c>
      <c r="AL827" s="3"/>
      <c r="AM827" s="9">
        <f>IF(OR(#REF!="",#REF!=0),"",IF(#REF!&lt;12000,"&lt;12k",IF(AND(#REF!&gt;=12000,#REF!&lt;24000),"12k to 24k",IF(AND(#REF!&gt;=24000,#REF!&lt;=36000),"24k to 36k",IF(#REF!&gt;36000,"&gt;36k","")))))</f>
      </c>
    </row>
    <row x14ac:dyDescent="0.25" r="828" customHeight="1" ht="18.75">
      <c r="A828" s="1">
        <v>1711252</v>
      </c>
      <c r="B828" s="2">
        <v>11378148</v>
      </c>
      <c r="C828" s="3" t="s">
        <v>0</v>
      </c>
      <c r="D828" s="3" t="s">
        <v>1</v>
      </c>
      <c r="E828" s="2">
        <v>2010</v>
      </c>
      <c r="F828" s="4">
        <v>44167</v>
      </c>
      <c r="G828" s="3" t="s">
        <v>14</v>
      </c>
      <c r="H828" s="4">
        <v>44171</v>
      </c>
      <c r="I828" s="4"/>
      <c r="J828" s="10">
        <f>_xlfn.XLOOKUP(#REF!,[1]!Backup_F8_Previous_Wave[ODINO],[1]!Backup_F8_Previous_Wave[Wave Date],"")</f>
      </c>
      <c r="K828" s="3"/>
      <c r="L828" s="3" t="s">
        <v>2750</v>
      </c>
      <c r="M828" s="3" t="s">
        <v>4</v>
      </c>
      <c r="N828" s="3" t="s">
        <v>2751</v>
      </c>
      <c r="O828" s="3" t="s">
        <v>151</v>
      </c>
      <c r="P828" s="6">
        <f>_xlfn.XLOOKUP(#REF!,[1]!Table2[BINNING],[1]!Table2[VFG],"")</f>
      </c>
      <c r="Q828" s="6">
        <f>IF(ISNUMBER(FIND("|",#REF!,1)),LEFT(#REF!,FIND("|",#REF!,1)-2),#REF!)</f>
      </c>
      <c r="R828" s="6">
        <f>IF(ISNUMBER(FIND("|",#REF!,1)),RIGHT(#REF!,LEN(#REF!)-FIND("|",#REF!,1)-1),"")</f>
      </c>
      <c r="S828" s="3" t="s">
        <v>7</v>
      </c>
      <c r="T828" s="3" t="s">
        <v>7</v>
      </c>
      <c r="U828" s="2">
        <v>0</v>
      </c>
      <c r="V828" s="2">
        <v>0</v>
      </c>
      <c r="W828" s="2">
        <v>40773</v>
      </c>
      <c r="X828" s="3" t="s">
        <v>24</v>
      </c>
      <c r="Y828" s="2">
        <v>0</v>
      </c>
      <c r="Z828" s="3"/>
      <c r="AA828" s="3"/>
      <c r="AB828" s="7" t="s">
        <v>2752</v>
      </c>
      <c r="AC828" s="3" t="s">
        <v>44</v>
      </c>
      <c r="AD828" s="3" t="s">
        <v>44</v>
      </c>
      <c r="AE828" s="3" t="s">
        <v>44</v>
      </c>
      <c r="AF828" s="3" t="s">
        <v>44</v>
      </c>
      <c r="AG828" s="4"/>
      <c r="AH828" s="3"/>
      <c r="AI828" s="4"/>
      <c r="AJ8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8" s="8">
        <f>IF(#REF!=MAX(#REF!),"New","Old")</f>
      </c>
      <c r="AL828" s="3"/>
      <c r="AM828" s="9">
        <f>IF(OR(#REF!="",#REF!=0),"",IF(#REF!&lt;12000,"&lt;12k",IF(AND(#REF!&gt;=12000,#REF!&lt;24000),"12k to 24k",IF(AND(#REF!&gt;=24000,#REF!&lt;=36000),"24k to 36k",IF(#REF!&gt;36000,"&gt;36k","")))))</f>
      </c>
    </row>
    <row x14ac:dyDescent="0.25" r="829" customHeight="1" ht="18.75">
      <c r="A829" s="1">
        <v>1711292</v>
      </c>
      <c r="B829" s="2">
        <v>11378178</v>
      </c>
      <c r="C829" s="3" t="s">
        <v>0</v>
      </c>
      <c r="D829" s="3" t="s">
        <v>1</v>
      </c>
      <c r="E829" s="2">
        <v>2018</v>
      </c>
      <c r="F829" s="4">
        <v>44171</v>
      </c>
      <c r="G829" s="3" t="s">
        <v>14</v>
      </c>
      <c r="H829" s="4">
        <v>44171</v>
      </c>
      <c r="I829" s="4">
        <f>_xlfn.XLOOKUP(#REF!,[1]!Backup_F8_Previous_Wave[ODINO],[1]!Backup_F8_Previous_Wave[Production Date],"")</f>
      </c>
      <c r="J829" s="10">
        <f>_xlfn.XLOOKUP(#REF!,[1]!Backup_F8_Previous_Wave[ODINO],[1]!Backup_F8_Previous_Wave[Wave Date],"")</f>
      </c>
      <c r="K829" s="6">
        <f>_xlfn.XLOOKUP(#REF!,[1]!Backup_F8_Previous_Wave[ODINO],[1]!Backup_F8_Previous_Wave[Full VIN],"")</f>
      </c>
      <c r="L829" s="3" t="s">
        <v>2753</v>
      </c>
      <c r="M829" s="3" t="s">
        <v>4</v>
      </c>
      <c r="N829" s="3" t="s">
        <v>2754</v>
      </c>
      <c r="O829" s="3" t="s">
        <v>49</v>
      </c>
      <c r="P829" s="6">
        <f>_xlfn.XLOOKUP(#REF!,[1]!Table2[BINNING],[1]!Table2[VFG],"")</f>
      </c>
      <c r="Q829" s="6">
        <f>IF(ISNUMBER(FIND("|",#REF!,1)),LEFT(#REF!,FIND("|",#REF!,1)-2),#REF!)</f>
      </c>
      <c r="R829" s="6">
        <f>IF(ISNUMBER(FIND("|",#REF!,1)),RIGHT(#REF!,LEN(#REF!)-FIND("|",#REF!,1)-1),"")</f>
      </c>
      <c r="S829" s="3" t="s">
        <v>7</v>
      </c>
      <c r="T829" s="3" t="s">
        <v>7</v>
      </c>
      <c r="U829" s="2">
        <v>0</v>
      </c>
      <c r="V829" s="2">
        <v>0</v>
      </c>
      <c r="W829" s="2">
        <v>0</v>
      </c>
      <c r="X829" s="3" t="s">
        <v>218</v>
      </c>
      <c r="Y829" s="2">
        <v>35</v>
      </c>
      <c r="Z829" s="3"/>
      <c r="AA829" s="3"/>
      <c r="AB829" s="7" t="s">
        <v>2755</v>
      </c>
      <c r="AC829" s="3" t="s">
        <v>20</v>
      </c>
      <c r="AD829" s="3" t="s">
        <v>11</v>
      </c>
      <c r="AE829" s="3" t="s">
        <v>21</v>
      </c>
      <c r="AF829" s="3" t="s">
        <v>13</v>
      </c>
      <c r="AG829" s="4"/>
      <c r="AH829" s="3"/>
      <c r="AI829" s="4"/>
      <c r="AJ8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29" s="8">
        <f>IF(#REF!=MAX(#REF!),"New","Old")</f>
      </c>
      <c r="AL829" s="3"/>
      <c r="AM829" s="9">
        <f>IF(OR(#REF!="",#REF!=0),"",IF(#REF!&lt;12000,"&lt;12k",IF(AND(#REF!&gt;=12000,#REF!&lt;24000),"12k to 24k",IF(AND(#REF!&gt;=24000,#REF!&lt;=36000),"24k to 36k",IF(#REF!&gt;36000,"&gt;36k","")))))</f>
      </c>
    </row>
    <row x14ac:dyDescent="0.25" r="830" customHeight="1" ht="18.75">
      <c r="A830" s="1">
        <v>1711378</v>
      </c>
      <c r="B830" s="2">
        <v>11378230</v>
      </c>
      <c r="C830" s="3" t="s">
        <v>0</v>
      </c>
      <c r="D830" s="3" t="s">
        <v>1</v>
      </c>
      <c r="E830" s="2">
        <v>2018</v>
      </c>
      <c r="F830" s="4">
        <v>44172</v>
      </c>
      <c r="G830" s="3" t="s">
        <v>14</v>
      </c>
      <c r="H830" s="4">
        <v>44172</v>
      </c>
      <c r="I830" s="4">
        <f>_xlfn.XLOOKUP(#REF!,[1]!Backup_F8_Previous_Wave[ODINO],[1]!Backup_F8_Previous_Wave[Production Date],"")</f>
      </c>
      <c r="J830" s="10">
        <f>_xlfn.XLOOKUP(#REF!,[1]!Backup_F8_Previous_Wave[ODINO],[1]!Backup_F8_Previous_Wave[Wave Date],"")</f>
      </c>
      <c r="K830" s="6">
        <f>_xlfn.XLOOKUP(#REF!,[1]!Backup_F8_Previous_Wave[ODINO],[1]!Backup_F8_Previous_Wave[Full VIN],"")</f>
      </c>
      <c r="L830" s="3" t="s">
        <v>2756</v>
      </c>
      <c r="M830" s="3" t="s">
        <v>4</v>
      </c>
      <c r="N830" s="3" t="s">
        <v>2757</v>
      </c>
      <c r="O830" s="3" t="s">
        <v>49</v>
      </c>
      <c r="P830" s="6">
        <f>_xlfn.XLOOKUP(#REF!,[1]!Table2[BINNING],[1]!Table2[VFG],"")</f>
      </c>
      <c r="Q830" s="6">
        <f>IF(ISNUMBER(FIND("|",#REF!,1)),LEFT(#REF!,FIND("|",#REF!,1)-2),#REF!)</f>
      </c>
      <c r="R830" s="6">
        <f>IF(ISNUMBER(FIND("|",#REF!,1)),RIGHT(#REF!,LEN(#REF!)-FIND("|",#REF!,1)-1),"")</f>
      </c>
      <c r="S830" s="3" t="s">
        <v>7</v>
      </c>
      <c r="T830" s="3" t="s">
        <v>7</v>
      </c>
      <c r="U830" s="2">
        <v>0</v>
      </c>
      <c r="V830" s="2">
        <v>0</v>
      </c>
      <c r="W830" s="2">
        <v>31954</v>
      </c>
      <c r="X830" s="3" t="s">
        <v>305</v>
      </c>
      <c r="Y830" s="2"/>
      <c r="Z830" s="3"/>
      <c r="AA830" s="3"/>
      <c r="AB830" s="7" t="s">
        <v>2758</v>
      </c>
      <c r="AC830" s="3" t="s">
        <v>20</v>
      </c>
      <c r="AD830" s="3" t="s">
        <v>11</v>
      </c>
      <c r="AE830" s="3" t="s">
        <v>21</v>
      </c>
      <c r="AF830" s="3" t="s">
        <v>13</v>
      </c>
      <c r="AG830" s="4"/>
      <c r="AH830" s="3"/>
      <c r="AI830" s="4"/>
      <c r="AJ8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0" s="8">
        <f>IF(#REF!=MAX(#REF!),"New","Old")</f>
      </c>
      <c r="AL830" s="3"/>
      <c r="AM830" s="9">
        <f>IF(OR(#REF!="",#REF!=0),"",IF(#REF!&lt;12000,"&lt;12k",IF(AND(#REF!&gt;=12000,#REF!&lt;24000),"12k to 24k",IF(AND(#REF!&gt;=24000,#REF!&lt;=36000),"24k to 36k",IF(#REF!&gt;36000,"&gt;36k","")))))</f>
      </c>
    </row>
    <row x14ac:dyDescent="0.25" r="831" customHeight="1" ht="18.75">
      <c r="A831" s="1">
        <v>1711616</v>
      </c>
      <c r="B831" s="2">
        <v>11378387</v>
      </c>
      <c r="C831" s="3" t="s">
        <v>0</v>
      </c>
      <c r="D831" s="3" t="s">
        <v>96</v>
      </c>
      <c r="E831" s="2">
        <v>2012</v>
      </c>
      <c r="F831" s="4">
        <v>44172</v>
      </c>
      <c r="G831" s="3" t="s">
        <v>14</v>
      </c>
      <c r="H831" s="4">
        <v>44172</v>
      </c>
      <c r="I831" s="4">
        <f>_xlfn.XLOOKUP(#REF!,[1]!Backup_F8_Previous_Wave[ODINO],[1]!Backup_F8_Previous_Wave[Production Date],"")</f>
      </c>
      <c r="J831" s="10">
        <f>_xlfn.XLOOKUP(#REF!,[1]!Backup_F8_Previous_Wave[ODINO],[1]!Backup_F8_Previous_Wave[Wave Date],"")</f>
      </c>
      <c r="K831" s="6">
        <f>_xlfn.XLOOKUP(#REF!,[1]!Backup_F8_Previous_Wave[ODINO],[1]!Backup_F8_Previous_Wave[Full VIN],"")</f>
      </c>
      <c r="L831" s="3" t="s">
        <v>2759</v>
      </c>
      <c r="M831" s="3" t="s">
        <v>4</v>
      </c>
      <c r="N831" s="3" t="s">
        <v>2760</v>
      </c>
      <c r="O831" s="3" t="s">
        <v>62</v>
      </c>
      <c r="P831" s="6">
        <f>_xlfn.XLOOKUP(#REF!,[1]!Table2[BINNING],[1]!Table2[VFG],"")</f>
      </c>
      <c r="Q831" s="6">
        <f>IF(ISNUMBER(FIND("|",#REF!,1)),LEFT(#REF!,FIND("|",#REF!,1)-2),#REF!)</f>
      </c>
      <c r="R831" s="6">
        <f>IF(ISNUMBER(FIND("|",#REF!,1)),RIGHT(#REF!,LEN(#REF!)-FIND("|",#REF!,1)-1),"")</f>
      </c>
      <c r="S831" s="3" t="s">
        <v>7</v>
      </c>
      <c r="T831" s="3" t="s">
        <v>7</v>
      </c>
      <c r="U831" s="2">
        <v>0</v>
      </c>
      <c r="V831" s="2">
        <v>0</v>
      </c>
      <c r="W831" s="2">
        <v>203923</v>
      </c>
      <c r="X831" s="3" t="s">
        <v>125</v>
      </c>
      <c r="Y831" s="2">
        <v>50</v>
      </c>
      <c r="Z831" s="3"/>
      <c r="AA831" s="3"/>
      <c r="AB831" s="7" t="s">
        <v>2761</v>
      </c>
      <c r="AC831" s="3" t="s">
        <v>542</v>
      </c>
      <c r="AD831" s="3" t="s">
        <v>543</v>
      </c>
      <c r="AE831" s="3" t="s">
        <v>544</v>
      </c>
      <c r="AF831" s="3" t="s">
        <v>102</v>
      </c>
      <c r="AG831" s="4"/>
      <c r="AH831" s="3"/>
      <c r="AI831" s="4"/>
      <c r="AJ8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1" s="8">
        <f>IF(#REF!=MAX(#REF!),"New","Old")</f>
      </c>
      <c r="AL831" s="3"/>
      <c r="AM831" s="9">
        <f>IF(OR(#REF!="",#REF!=0),"",IF(#REF!&lt;12000,"&lt;12k",IF(AND(#REF!&gt;=12000,#REF!&lt;24000),"12k to 24k",IF(AND(#REF!&gt;=24000,#REF!&lt;=36000),"24k to 36k",IF(#REF!&gt;36000,"&gt;36k","")))))</f>
      </c>
    </row>
    <row x14ac:dyDescent="0.25" r="832" customHeight="1" ht="18.75">
      <c r="A832" s="1">
        <v>1711667</v>
      </c>
      <c r="B832" s="2">
        <v>11378419</v>
      </c>
      <c r="C832" s="3" t="s">
        <v>0</v>
      </c>
      <c r="D832" s="3" t="s">
        <v>1</v>
      </c>
      <c r="E832" s="2">
        <v>2015</v>
      </c>
      <c r="F832" s="4">
        <v>44166</v>
      </c>
      <c r="G832" s="3" t="s">
        <v>14</v>
      </c>
      <c r="H832" s="4">
        <v>44173</v>
      </c>
      <c r="I832" s="4">
        <f>_xlfn.XLOOKUP(#REF!,[1]!Backup_F8_Previous_Wave[ODINO],[1]!Backup_F8_Previous_Wave[Production Date],"")</f>
      </c>
      <c r="J832" s="10">
        <f>_xlfn.XLOOKUP(#REF!,[1]!Backup_F8_Previous_Wave[ODINO],[1]!Backup_F8_Previous_Wave[Wave Date],"")</f>
      </c>
      <c r="K832" s="6">
        <f>_xlfn.XLOOKUP(#REF!,[1]!Backup_F8_Previous_Wave[ODINO],[1]!Backup_F8_Previous_Wave[Full VIN],"")</f>
      </c>
      <c r="L832" s="3" t="s">
        <v>2762</v>
      </c>
      <c r="M832" s="3" t="s">
        <v>4</v>
      </c>
      <c r="N832" s="3" t="s">
        <v>2763</v>
      </c>
      <c r="O832" s="3" t="s">
        <v>459</v>
      </c>
      <c r="P832" s="6">
        <f>_xlfn.XLOOKUP(#REF!,[1]!Table2[BINNING],[1]!Table2[VFG],"")</f>
      </c>
      <c r="Q832" s="6">
        <f>IF(ISNUMBER(FIND("|",#REF!,1)),LEFT(#REF!,FIND("|",#REF!,1)-2),#REF!)</f>
      </c>
      <c r="R832" s="6">
        <f>IF(ISNUMBER(FIND("|",#REF!,1)),RIGHT(#REF!,LEN(#REF!)-FIND("|",#REF!,1)-1),"")</f>
      </c>
      <c r="S832" s="3" t="s">
        <v>7</v>
      </c>
      <c r="T832" s="3" t="s">
        <v>7</v>
      </c>
      <c r="U832" s="2">
        <v>0</v>
      </c>
      <c r="V832" s="2">
        <v>0</v>
      </c>
      <c r="W832" s="2">
        <v>46000</v>
      </c>
      <c r="X832" s="3" t="s">
        <v>18</v>
      </c>
      <c r="Y832" s="2">
        <v>0</v>
      </c>
      <c r="Z832" s="3"/>
      <c r="AA832" s="3"/>
      <c r="AB832" s="7" t="s">
        <v>2764</v>
      </c>
      <c r="AC832" s="3" t="s">
        <v>20</v>
      </c>
      <c r="AD832" s="3" t="s">
        <v>11</v>
      </c>
      <c r="AE832" s="3" t="s">
        <v>21</v>
      </c>
      <c r="AF832" s="3" t="s">
        <v>13</v>
      </c>
      <c r="AG832" s="4"/>
      <c r="AH832" s="3"/>
      <c r="AI832" s="4"/>
      <c r="AJ8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2" s="8">
        <f>IF(#REF!=MAX(#REF!),"New","Old")</f>
      </c>
      <c r="AL832" s="3"/>
      <c r="AM832" s="9">
        <f>IF(OR(#REF!="",#REF!=0),"",IF(#REF!&lt;12000,"&lt;12k",IF(AND(#REF!&gt;=12000,#REF!&lt;24000),"12k to 24k",IF(AND(#REF!&gt;=24000,#REF!&lt;=36000),"24k to 36k",IF(#REF!&gt;36000,"&gt;36k","")))))</f>
      </c>
    </row>
    <row x14ac:dyDescent="0.25" r="833" customHeight="1" ht="18.75">
      <c r="A833" s="1">
        <v>1711685</v>
      </c>
      <c r="B833" s="2">
        <v>11378439</v>
      </c>
      <c r="C833" s="3" t="s">
        <v>0</v>
      </c>
      <c r="D833" s="3" t="s">
        <v>38</v>
      </c>
      <c r="E833" s="2">
        <v>2013</v>
      </c>
      <c r="F833" s="4">
        <v>44173</v>
      </c>
      <c r="G833" s="3" t="s">
        <v>14</v>
      </c>
      <c r="H833" s="4">
        <v>44173</v>
      </c>
      <c r="I833" s="4">
        <f>_xlfn.XLOOKUP(#REF!,[1]!Backup_F8_Previous_Wave[ODINO],[1]!Backup_F8_Previous_Wave[Production Date],"")</f>
      </c>
      <c r="J833" s="10">
        <f>_xlfn.XLOOKUP(#REF!,[1]!Backup_F8_Previous_Wave[ODINO],[1]!Backup_F8_Previous_Wave[Wave Date],"")</f>
      </c>
      <c r="K833" s="6">
        <f>_xlfn.XLOOKUP(#REF!,[1]!Backup_F8_Previous_Wave[ODINO],[1]!Backup_F8_Previous_Wave[Full VIN],"")</f>
      </c>
      <c r="L833" s="3" t="s">
        <v>2765</v>
      </c>
      <c r="M833" s="3" t="s">
        <v>4</v>
      </c>
      <c r="N833" s="3" t="s">
        <v>2766</v>
      </c>
      <c r="O833" s="3" t="s">
        <v>31</v>
      </c>
      <c r="P833" s="6">
        <f>_xlfn.XLOOKUP(#REF!,[1]!Table2[BINNING],[1]!Table2[VFG],"")</f>
      </c>
      <c r="Q833" s="6">
        <f>IF(ISNUMBER(FIND("|",#REF!,1)),LEFT(#REF!,FIND("|",#REF!,1)-2),#REF!)</f>
      </c>
      <c r="R833" s="6">
        <f>IF(ISNUMBER(FIND("|",#REF!,1)),RIGHT(#REF!,LEN(#REF!)-FIND("|",#REF!,1)-1),"")</f>
      </c>
      <c r="S833" s="3" t="s">
        <v>7</v>
      </c>
      <c r="T833" s="3" t="s">
        <v>7</v>
      </c>
      <c r="U833" s="2">
        <v>0</v>
      </c>
      <c r="V833" s="2">
        <v>0</v>
      </c>
      <c r="W833" s="2"/>
      <c r="X833" s="3" t="s">
        <v>159</v>
      </c>
      <c r="Y833" s="2"/>
      <c r="Z833" s="3"/>
      <c r="AA833" s="3"/>
      <c r="AB833" s="7" t="s">
        <v>2767</v>
      </c>
      <c r="AC833" s="3" t="s">
        <v>146</v>
      </c>
      <c r="AD833" s="3" t="s">
        <v>147</v>
      </c>
      <c r="AE833" s="3" t="s">
        <v>148</v>
      </c>
      <c r="AF833" s="3" t="s">
        <v>45</v>
      </c>
      <c r="AG833" s="4"/>
      <c r="AH833" s="3"/>
      <c r="AI833" s="4"/>
      <c r="AJ8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3" s="8">
        <f>IF(#REF!=MAX(#REF!),"New","Old")</f>
      </c>
      <c r="AL833" s="3"/>
      <c r="AM833" s="9">
        <f>IF(OR(#REF!="",#REF!=0),"",IF(#REF!&lt;12000,"&lt;12k",IF(AND(#REF!&gt;=12000,#REF!&lt;24000),"12k to 24k",IF(AND(#REF!&gt;=24000,#REF!&lt;=36000),"24k to 36k",IF(#REF!&gt;36000,"&gt;36k","")))))</f>
      </c>
    </row>
    <row x14ac:dyDescent="0.25" r="834" customHeight="1" ht="18.75">
      <c r="A834" s="1">
        <v>1711813</v>
      </c>
      <c r="B834" s="2">
        <v>11378525</v>
      </c>
      <c r="C834" s="3" t="s">
        <v>173</v>
      </c>
      <c r="D834" s="3" t="s">
        <v>1060</v>
      </c>
      <c r="E834" s="2">
        <v>2019</v>
      </c>
      <c r="F834" s="4">
        <v>44114</v>
      </c>
      <c r="G834" s="3" t="s">
        <v>14</v>
      </c>
      <c r="H834" s="4">
        <v>44173</v>
      </c>
      <c r="I834" s="4">
        <f>_xlfn.XLOOKUP(#REF!,[1]!Backup_F8_Previous_Wave[ODINO],[1]!Backup_F8_Previous_Wave[Production Date],"")</f>
      </c>
      <c r="J834" s="10">
        <f>_xlfn.XLOOKUP(#REF!,[1]!Backup_F8_Previous_Wave[ODINO],[1]!Backup_F8_Previous_Wave[Wave Date],"")</f>
      </c>
      <c r="K834" s="6">
        <f>_xlfn.XLOOKUP(#REF!,[1]!Backup_F8_Previous_Wave[ODINO],[1]!Backup_F8_Previous_Wave[Full VIN],"")</f>
      </c>
      <c r="L834" s="3" t="s">
        <v>2768</v>
      </c>
      <c r="M834" s="3" t="s">
        <v>4</v>
      </c>
      <c r="N834" s="3" t="s">
        <v>2769</v>
      </c>
      <c r="O834" s="3" t="s">
        <v>328</v>
      </c>
      <c r="P834" s="6">
        <f>_xlfn.XLOOKUP(#REF!,[1]!Table2[BINNING],[1]!Table2[VFG],"")</f>
      </c>
      <c r="Q834" s="6">
        <f>IF(ISNUMBER(FIND("|",#REF!,1)),LEFT(#REF!,FIND("|",#REF!,1)-2),#REF!)</f>
      </c>
      <c r="R834" s="6">
        <f>IF(ISNUMBER(FIND("|",#REF!,1)),RIGHT(#REF!,LEN(#REF!)-FIND("|",#REF!,1)-1),"")</f>
      </c>
      <c r="S834" s="3" t="s">
        <v>7</v>
      </c>
      <c r="T834" s="3" t="s">
        <v>7</v>
      </c>
      <c r="U834" s="2">
        <v>0</v>
      </c>
      <c r="V834" s="2">
        <v>0</v>
      </c>
      <c r="W834" s="2">
        <v>0</v>
      </c>
      <c r="X834" s="3" t="s">
        <v>32</v>
      </c>
      <c r="Y834" s="2">
        <v>0</v>
      </c>
      <c r="Z834" s="3"/>
      <c r="AA834" s="3"/>
      <c r="AB834" s="7" t="s">
        <v>2770</v>
      </c>
      <c r="AC834" s="3" t="s">
        <v>2771</v>
      </c>
      <c r="AD834" s="3" t="s">
        <v>978</v>
      </c>
      <c r="AE834" s="3" t="s">
        <v>979</v>
      </c>
      <c r="AF834" s="3" t="s">
        <v>95</v>
      </c>
      <c r="AG834" s="4"/>
      <c r="AH834" s="3"/>
      <c r="AI834" s="4"/>
      <c r="AJ8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4" s="8">
        <f>IF(#REF!=MAX(#REF!),"New","Old")</f>
      </c>
      <c r="AL834" s="3"/>
      <c r="AM834" s="9">
        <f>IF(OR(#REF!="",#REF!=0),"",IF(#REF!&lt;12000,"&lt;12k",IF(AND(#REF!&gt;=12000,#REF!&lt;24000),"12k to 24k",IF(AND(#REF!&gt;=24000,#REF!&lt;=36000),"24k to 36k",IF(#REF!&gt;36000,"&gt;36k","")))))</f>
      </c>
    </row>
    <row x14ac:dyDescent="0.25" r="835" customHeight="1" ht="18.75">
      <c r="A835" s="1">
        <v>1712198</v>
      </c>
      <c r="B835" s="2">
        <v>11382794</v>
      </c>
      <c r="C835" s="3" t="s">
        <v>0</v>
      </c>
      <c r="D835" s="3" t="s">
        <v>181</v>
      </c>
      <c r="E835" s="2">
        <v>2017</v>
      </c>
      <c r="F835" s="4">
        <v>44174</v>
      </c>
      <c r="G835" s="3" t="s">
        <v>14</v>
      </c>
      <c r="H835" s="4">
        <v>44174</v>
      </c>
      <c r="I835" s="4">
        <f>_xlfn.XLOOKUP(#REF!,[1]!Backup_F8_Previous_Wave[ODINO],[1]!Backup_F8_Previous_Wave[Production Date],"")</f>
      </c>
      <c r="J835" s="10">
        <f>_xlfn.XLOOKUP(#REF!,[1]!Backup_F8_Previous_Wave[ODINO],[1]!Backup_F8_Previous_Wave[Wave Date],"")</f>
      </c>
      <c r="K835" s="6">
        <f>_xlfn.XLOOKUP(#REF!,[1]!Backup_F8_Previous_Wave[ODINO],[1]!Backup_F8_Previous_Wave[Full VIN],"")</f>
      </c>
      <c r="L835" s="3" t="s">
        <v>2772</v>
      </c>
      <c r="M835" s="3" t="s">
        <v>4</v>
      </c>
      <c r="N835" s="3" t="s">
        <v>2773</v>
      </c>
      <c r="O835" s="3" t="s">
        <v>864</v>
      </c>
      <c r="P835" s="6">
        <f>_xlfn.XLOOKUP(#REF!,[1]!Table2[BINNING],[1]!Table2[VFG],"")</f>
      </c>
      <c r="Q835" s="6">
        <f>IF(ISNUMBER(FIND("|",#REF!,1)),LEFT(#REF!,FIND("|",#REF!,1)-2),#REF!)</f>
      </c>
      <c r="R835" s="6">
        <f>IF(ISNUMBER(FIND("|",#REF!,1)),RIGHT(#REF!,LEN(#REF!)-FIND("|",#REF!,1)-1),"")</f>
      </c>
      <c r="S835" s="3" t="s">
        <v>7</v>
      </c>
      <c r="T835" s="3" t="s">
        <v>7</v>
      </c>
      <c r="U835" s="2">
        <v>0</v>
      </c>
      <c r="V835" s="2">
        <v>0</v>
      </c>
      <c r="W835" s="2"/>
      <c r="X835" s="3" t="s">
        <v>139</v>
      </c>
      <c r="Y835" s="2"/>
      <c r="Z835" s="3"/>
      <c r="AA835" s="3"/>
      <c r="AB835" s="7" t="s">
        <v>2774</v>
      </c>
      <c r="AC835" s="3" t="s">
        <v>297</v>
      </c>
      <c r="AD835" s="3" t="s">
        <v>298</v>
      </c>
      <c r="AE835" s="3" t="s">
        <v>299</v>
      </c>
      <c r="AF835" s="3" t="s">
        <v>198</v>
      </c>
      <c r="AG835" s="4"/>
      <c r="AH835" s="3"/>
      <c r="AI835" s="4"/>
      <c r="AJ8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5" s="8">
        <f>IF(#REF!=MAX(#REF!),"New","Old")</f>
      </c>
      <c r="AL835" s="3"/>
      <c r="AM835" s="9">
        <f>IF(OR(#REF!="",#REF!=0),"",IF(#REF!&lt;12000,"&lt;12k",IF(AND(#REF!&gt;=12000,#REF!&lt;24000),"12k to 24k",IF(AND(#REF!&gt;=24000,#REF!&lt;=36000),"24k to 36k",IF(#REF!&gt;36000,"&gt;36k","")))))</f>
      </c>
    </row>
    <row x14ac:dyDescent="0.25" r="836" customHeight="1" ht="18.75">
      <c r="A836" s="1">
        <v>1712221</v>
      </c>
      <c r="B836" s="2">
        <v>11382805</v>
      </c>
      <c r="C836" s="3" t="s">
        <v>0</v>
      </c>
      <c r="D836" s="3" t="s">
        <v>1</v>
      </c>
      <c r="E836" s="2">
        <v>2019</v>
      </c>
      <c r="F836" s="4">
        <v>44174</v>
      </c>
      <c r="G836" s="3" t="s">
        <v>14</v>
      </c>
      <c r="H836" s="4">
        <v>44175</v>
      </c>
      <c r="I836" s="4">
        <f>_xlfn.XLOOKUP(#REF!,[1]!Backup_F8_Previous_Wave[ODINO],[1]!Backup_F8_Previous_Wave[Production Date],"")</f>
      </c>
      <c r="J836" s="10">
        <f>_xlfn.XLOOKUP(#REF!,[1]!Backup_F8_Previous_Wave[ODINO],[1]!Backup_F8_Previous_Wave[Wave Date],"")</f>
      </c>
      <c r="K836" s="6">
        <f>_xlfn.XLOOKUP(#REF!,[1]!Backup_F8_Previous_Wave[ODINO],[1]!Backup_F8_Previous_Wave[Full VIN],"")</f>
      </c>
      <c r="L836" s="3" t="s">
        <v>2775</v>
      </c>
      <c r="M836" s="3" t="s">
        <v>4</v>
      </c>
      <c r="N836" s="3" t="s">
        <v>2776</v>
      </c>
      <c r="O836" s="3" t="s">
        <v>99</v>
      </c>
      <c r="P836" s="6">
        <f>_xlfn.XLOOKUP(#REF!,[1]!Table2[BINNING],[1]!Table2[VFG],"")</f>
      </c>
      <c r="Q836" s="6">
        <f>IF(ISNUMBER(FIND("|",#REF!,1)),LEFT(#REF!,FIND("|",#REF!,1)-2),#REF!)</f>
      </c>
      <c r="R836" s="6">
        <f>IF(ISNUMBER(FIND("|",#REF!,1)),RIGHT(#REF!,LEN(#REF!)-FIND("|",#REF!,1)-1),"")</f>
      </c>
      <c r="S836" s="3" t="s">
        <v>7</v>
      </c>
      <c r="T836" s="3" t="s">
        <v>7</v>
      </c>
      <c r="U836" s="2">
        <v>0</v>
      </c>
      <c r="V836" s="2">
        <v>0</v>
      </c>
      <c r="W836" s="2">
        <v>25000</v>
      </c>
      <c r="X836" s="3" t="s">
        <v>106</v>
      </c>
      <c r="Y836" s="2">
        <v>75</v>
      </c>
      <c r="Z836" s="3"/>
      <c r="AA836" s="3"/>
      <c r="AB836" s="7" t="s">
        <v>2777</v>
      </c>
      <c r="AC836" s="3" t="s">
        <v>20</v>
      </c>
      <c r="AD836" s="3" t="s">
        <v>11</v>
      </c>
      <c r="AE836" s="3" t="s">
        <v>135</v>
      </c>
      <c r="AF836" s="3" t="s">
        <v>27</v>
      </c>
      <c r="AG836" s="4"/>
      <c r="AH836" s="3"/>
      <c r="AI836" s="4"/>
      <c r="AJ8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6" s="8">
        <f>IF(#REF!=MAX(#REF!),"New","Old")</f>
      </c>
      <c r="AL836" s="3"/>
      <c r="AM836" s="9">
        <f>IF(OR(#REF!="",#REF!=0),"",IF(#REF!&lt;12000,"&lt;12k",IF(AND(#REF!&gt;=12000,#REF!&lt;24000),"12k to 24k",IF(AND(#REF!&gt;=24000,#REF!&lt;=36000),"24k to 36k",IF(#REF!&gt;36000,"&gt;36k","")))))</f>
      </c>
    </row>
    <row x14ac:dyDescent="0.25" r="837" customHeight="1" ht="18.75">
      <c r="A837" s="1">
        <v>1712252</v>
      </c>
      <c r="B837" s="2">
        <v>11382822</v>
      </c>
      <c r="C837" s="3" t="s">
        <v>0</v>
      </c>
      <c r="D837" s="3" t="s">
        <v>136</v>
      </c>
      <c r="E837" s="2">
        <v>2018</v>
      </c>
      <c r="F837" s="4">
        <v>44105</v>
      </c>
      <c r="G837" s="3" t="s">
        <v>14</v>
      </c>
      <c r="H837" s="4">
        <v>44175</v>
      </c>
      <c r="I837" s="4">
        <f>_xlfn.XLOOKUP(#REF!,[1]!Backup_F8_Previous_Wave[ODINO],[1]!Backup_F8_Previous_Wave[Production Date],"")</f>
      </c>
      <c r="J837" s="10">
        <f>_xlfn.XLOOKUP(#REF!,[1]!Backup_F8_Previous_Wave[ODINO],[1]!Backup_F8_Previous_Wave[Wave Date],"")</f>
      </c>
      <c r="K837" s="6">
        <f>_xlfn.XLOOKUP(#REF!,[1]!Backup_F8_Previous_Wave[ODINO],[1]!Backup_F8_Previous_Wave[Full VIN],"")</f>
      </c>
      <c r="L837" s="3" t="s">
        <v>753</v>
      </c>
      <c r="M837" s="3" t="s">
        <v>4</v>
      </c>
      <c r="N837" s="3" t="s">
        <v>2778</v>
      </c>
      <c r="O837" s="3" t="s">
        <v>49</v>
      </c>
      <c r="P837" s="6">
        <f>_xlfn.XLOOKUP(#REF!,[1]!Table2[BINNING],[1]!Table2[VFG],"")</f>
      </c>
      <c r="Q837" s="6">
        <f>IF(ISNUMBER(FIND("|",#REF!,1)),LEFT(#REF!,FIND("|",#REF!,1)-2),#REF!)</f>
      </c>
      <c r="R837" s="6">
        <f>IF(ISNUMBER(FIND("|",#REF!,1)),RIGHT(#REF!,LEN(#REF!)-FIND("|",#REF!,1)-1),"")</f>
      </c>
      <c r="S837" s="3" t="s">
        <v>7</v>
      </c>
      <c r="T837" s="3" t="s">
        <v>7</v>
      </c>
      <c r="U837" s="2">
        <v>0</v>
      </c>
      <c r="V837" s="2">
        <v>0</v>
      </c>
      <c r="W837" s="2">
        <v>130000</v>
      </c>
      <c r="X837" s="3" t="s">
        <v>72</v>
      </c>
      <c r="Y837" s="2">
        <v>0</v>
      </c>
      <c r="Z837" s="3"/>
      <c r="AA837" s="3"/>
      <c r="AB837" s="7" t="s">
        <v>2779</v>
      </c>
      <c r="AC837" s="3" t="s">
        <v>341</v>
      </c>
      <c r="AD837" s="3" t="s">
        <v>342</v>
      </c>
      <c r="AE837" s="3" t="s">
        <v>343</v>
      </c>
      <c r="AF837" s="3" t="s">
        <v>141</v>
      </c>
      <c r="AG837" s="4"/>
      <c r="AH837" s="3"/>
      <c r="AI837" s="4"/>
      <c r="AJ8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7" s="8">
        <f>IF(#REF!=MAX(#REF!),"New","Old")</f>
      </c>
      <c r="AL837" s="3"/>
      <c r="AM837" s="9">
        <f>IF(OR(#REF!="",#REF!=0),"",IF(#REF!&lt;12000,"&lt;12k",IF(AND(#REF!&gt;=12000,#REF!&lt;24000),"12k to 24k",IF(AND(#REF!&gt;=24000,#REF!&lt;=36000),"24k to 36k",IF(#REF!&gt;36000,"&gt;36k","")))))</f>
      </c>
    </row>
    <row x14ac:dyDescent="0.25" r="838" customHeight="1" ht="18.75">
      <c r="A838" s="1">
        <v>1712258</v>
      </c>
      <c r="B838" s="2">
        <v>11382703</v>
      </c>
      <c r="C838" s="3" t="s">
        <v>0</v>
      </c>
      <c r="D838" s="3" t="s">
        <v>86</v>
      </c>
      <c r="E838" s="2">
        <v>2013</v>
      </c>
      <c r="F838" s="4">
        <v>43868</v>
      </c>
      <c r="G838" s="3" t="s">
        <v>2</v>
      </c>
      <c r="H838" s="4">
        <v>44175</v>
      </c>
      <c r="I838" s="4"/>
      <c r="J838" s="10">
        <f>_xlfn.XLOOKUP(#REF!,[1]!Backup_F8_Previous_Wave[ODINO],[1]!Backup_F8_Previous_Wave[Wave Date],"")</f>
      </c>
      <c r="K838" s="3"/>
      <c r="L838" s="3" t="s">
        <v>2780</v>
      </c>
      <c r="M838" s="3" t="s">
        <v>4</v>
      </c>
      <c r="N838" s="3" t="s">
        <v>2781</v>
      </c>
      <c r="O838" s="3" t="s">
        <v>62</v>
      </c>
      <c r="P838" s="6">
        <f>_xlfn.XLOOKUP(#REF!,[1]!Table2[BINNING],[1]!Table2[VFG],"")</f>
      </c>
      <c r="Q838" s="6">
        <f>IF(ISNUMBER(FIND("|",#REF!,1)),LEFT(#REF!,FIND("|",#REF!,1)-2),#REF!)</f>
      </c>
      <c r="R838" s="6">
        <f>IF(ISNUMBER(FIND("|",#REF!,1)),RIGHT(#REF!,LEN(#REF!)-FIND("|",#REF!,1)-1),"")</f>
      </c>
      <c r="S838" s="3" t="s">
        <v>7</v>
      </c>
      <c r="T838" s="3" t="s">
        <v>7</v>
      </c>
      <c r="U838" s="2">
        <v>1</v>
      </c>
      <c r="V838" s="2">
        <v>0</v>
      </c>
      <c r="W838" s="2"/>
      <c r="X838" s="3" t="s">
        <v>32</v>
      </c>
      <c r="Y838" s="2"/>
      <c r="Z838" s="3"/>
      <c r="AA838" s="3"/>
      <c r="AB838" s="7" t="s">
        <v>2782</v>
      </c>
      <c r="AC838" s="3" t="s">
        <v>44</v>
      </c>
      <c r="AD838" s="3" t="s">
        <v>44</v>
      </c>
      <c r="AE838" s="3" t="s">
        <v>44</v>
      </c>
      <c r="AF838" s="3" t="s">
        <v>95</v>
      </c>
      <c r="AG838" s="4"/>
      <c r="AH838" s="3"/>
      <c r="AI838" s="4"/>
      <c r="AJ8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8" s="8">
        <f>IF(#REF!=MAX(#REF!),"New","Old")</f>
      </c>
      <c r="AL838" s="3"/>
      <c r="AM838" s="9">
        <f>IF(OR(#REF!="",#REF!=0),"",IF(#REF!&lt;12000,"&lt;12k",IF(AND(#REF!&gt;=12000,#REF!&lt;24000),"12k to 24k",IF(AND(#REF!&gt;=24000,#REF!&lt;=36000),"24k to 36k",IF(#REF!&gt;36000,"&gt;36k","")))))</f>
      </c>
    </row>
    <row x14ac:dyDescent="0.25" r="839" customHeight="1" ht="18.75">
      <c r="A839" s="1">
        <v>1712312</v>
      </c>
      <c r="B839" s="2">
        <v>11382851</v>
      </c>
      <c r="C839" s="3" t="s">
        <v>0</v>
      </c>
      <c r="D839" s="3" t="s">
        <v>181</v>
      </c>
      <c r="E839" s="2">
        <v>2015</v>
      </c>
      <c r="F839" s="4">
        <v>44144</v>
      </c>
      <c r="G839" s="3" t="s">
        <v>14</v>
      </c>
      <c r="H839" s="4">
        <v>44175</v>
      </c>
      <c r="I839" s="4">
        <f>_xlfn.XLOOKUP(#REF!,[1]!Backup_F8_Previous_Wave[ODINO],[1]!Backup_F8_Previous_Wave[Production Date],"")</f>
      </c>
      <c r="J839" s="10">
        <f>_xlfn.XLOOKUP(#REF!,[1]!Backup_F8_Previous_Wave[ODINO],[1]!Backup_F8_Previous_Wave[Wave Date],"")</f>
      </c>
      <c r="K839" s="6">
        <f>_xlfn.XLOOKUP(#REF!,[1]!Backup_F8_Previous_Wave[ODINO],[1]!Backup_F8_Previous_Wave[Full VIN],"")</f>
      </c>
      <c r="L839" s="3" t="s">
        <v>2566</v>
      </c>
      <c r="M839" s="3" t="s">
        <v>4</v>
      </c>
      <c r="N839" s="3" t="s">
        <v>2783</v>
      </c>
      <c r="O839" s="3" t="s">
        <v>196</v>
      </c>
      <c r="P839" s="6">
        <f>_xlfn.XLOOKUP(#REF!,[1]!Table2[BINNING],[1]!Table2[VFG],"")</f>
      </c>
      <c r="Q839" s="6">
        <f>IF(ISNUMBER(FIND("|",#REF!,1)),LEFT(#REF!,FIND("|",#REF!,1)-2),#REF!)</f>
      </c>
      <c r="R839" s="6">
        <f>IF(ISNUMBER(FIND("|",#REF!,1)),RIGHT(#REF!,LEN(#REF!)-FIND("|",#REF!,1)-1),"")</f>
      </c>
      <c r="S839" s="3" t="s">
        <v>7</v>
      </c>
      <c r="T839" s="3" t="s">
        <v>7</v>
      </c>
      <c r="U839" s="2">
        <v>0</v>
      </c>
      <c r="V839" s="2">
        <v>0</v>
      </c>
      <c r="W839" s="2">
        <v>70000</v>
      </c>
      <c r="X839" s="3" t="s">
        <v>229</v>
      </c>
      <c r="Y839" s="2">
        <v>0</v>
      </c>
      <c r="Z839" s="3"/>
      <c r="AA839" s="3"/>
      <c r="AB839" s="7" t="s">
        <v>2784</v>
      </c>
      <c r="AC839" s="3" t="s">
        <v>297</v>
      </c>
      <c r="AD839" s="3" t="s">
        <v>298</v>
      </c>
      <c r="AE839" s="3" t="s">
        <v>299</v>
      </c>
      <c r="AF839" s="3" t="s">
        <v>198</v>
      </c>
      <c r="AG839" s="4"/>
      <c r="AH839" s="3"/>
      <c r="AI839" s="4"/>
      <c r="AJ8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39" s="8">
        <f>IF(#REF!=MAX(#REF!),"New","Old")</f>
      </c>
      <c r="AL839" s="3"/>
      <c r="AM839" s="9">
        <f>IF(OR(#REF!="",#REF!=0),"",IF(#REF!&lt;12000,"&lt;12k",IF(AND(#REF!&gt;=12000,#REF!&lt;24000),"12k to 24k",IF(AND(#REF!&gt;=24000,#REF!&lt;=36000),"24k to 36k",IF(#REF!&gt;36000,"&gt;36k","")))))</f>
      </c>
    </row>
    <row x14ac:dyDescent="0.25" r="840" customHeight="1" ht="18.75">
      <c r="A840" s="1">
        <v>1712469</v>
      </c>
      <c r="B840" s="2">
        <v>11382986</v>
      </c>
      <c r="C840" s="3" t="s">
        <v>0</v>
      </c>
      <c r="D840" s="3" t="s">
        <v>1</v>
      </c>
      <c r="E840" s="2">
        <v>2014</v>
      </c>
      <c r="F840" s="4">
        <v>44176</v>
      </c>
      <c r="G840" s="3" t="s">
        <v>14</v>
      </c>
      <c r="H840" s="4">
        <v>44176</v>
      </c>
      <c r="I840" s="4">
        <f>_xlfn.XLOOKUP(#REF!,[1]!Backup_F8_Previous_Wave[ODINO],[1]!Backup_F8_Previous_Wave[Production Date],"")</f>
      </c>
      <c r="J840" s="10">
        <f>_xlfn.XLOOKUP(#REF!,[1]!Backup_F8_Previous_Wave[ODINO],[1]!Backup_F8_Previous_Wave[Wave Date],"")</f>
      </c>
      <c r="K840" s="6">
        <f>_xlfn.XLOOKUP(#REF!,[1]!Backup_F8_Previous_Wave[ODINO],[1]!Backup_F8_Previous_Wave[Full VIN],"")</f>
      </c>
      <c r="L840" s="3" t="s">
        <v>2785</v>
      </c>
      <c r="M840" s="3" t="s">
        <v>4</v>
      </c>
      <c r="N840" s="3" t="s">
        <v>2786</v>
      </c>
      <c r="O840" s="3" t="s">
        <v>151</v>
      </c>
      <c r="P840" s="6">
        <f>_xlfn.XLOOKUP(#REF!,[1]!Table2[BINNING],[1]!Table2[VFG],"")</f>
      </c>
      <c r="Q840" s="6">
        <f>IF(ISNUMBER(FIND("|",#REF!,1)),LEFT(#REF!,FIND("|",#REF!,1)-2),#REF!)</f>
      </c>
      <c r="R840" s="6">
        <f>IF(ISNUMBER(FIND("|",#REF!,1)),RIGHT(#REF!,LEN(#REF!)-FIND("|",#REF!,1)-1),"")</f>
      </c>
      <c r="S840" s="3" t="s">
        <v>7</v>
      </c>
      <c r="T840" s="3" t="s">
        <v>7</v>
      </c>
      <c r="U840" s="2">
        <v>0</v>
      </c>
      <c r="V840" s="2">
        <v>0</v>
      </c>
      <c r="W840" s="2">
        <v>60000</v>
      </c>
      <c r="X840" s="3" t="s">
        <v>72</v>
      </c>
      <c r="Y840" s="2"/>
      <c r="Z840" s="3"/>
      <c r="AA840" s="3"/>
      <c r="AB840" s="7" t="s">
        <v>2787</v>
      </c>
      <c r="AC840" s="3" t="s">
        <v>10</v>
      </c>
      <c r="AD840" s="3" t="s">
        <v>11</v>
      </c>
      <c r="AE840" s="3" t="s">
        <v>12</v>
      </c>
      <c r="AF840" s="3" t="s">
        <v>13</v>
      </c>
      <c r="AG840" s="4"/>
      <c r="AH840" s="3"/>
      <c r="AI840" s="4"/>
      <c r="AJ8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0" s="8">
        <f>IF(#REF!=MAX(#REF!),"New","Old")</f>
      </c>
      <c r="AL840" s="3"/>
      <c r="AM840" s="9">
        <f>IF(OR(#REF!="",#REF!=0),"",IF(#REF!&lt;12000,"&lt;12k",IF(AND(#REF!&gt;=12000,#REF!&lt;24000),"12k to 24k",IF(AND(#REF!&gt;=24000,#REF!&lt;=36000),"24k to 36k",IF(#REF!&gt;36000,"&gt;36k","")))))</f>
      </c>
    </row>
    <row x14ac:dyDescent="0.25" r="841" customHeight="1" ht="18.75">
      <c r="A841" s="1">
        <v>1712587</v>
      </c>
      <c r="B841" s="2">
        <v>11383068</v>
      </c>
      <c r="C841" s="3" t="s">
        <v>0</v>
      </c>
      <c r="D841" s="3" t="s">
        <v>1</v>
      </c>
      <c r="E841" s="2">
        <v>2014</v>
      </c>
      <c r="F841" s="4">
        <v>44159</v>
      </c>
      <c r="G841" s="3" t="s">
        <v>14</v>
      </c>
      <c r="H841" s="4">
        <v>44176</v>
      </c>
      <c r="I841" s="4">
        <f>_xlfn.XLOOKUP(#REF!,[1]!Backup_F8_Previous_Wave[ODINO],[1]!Backup_F8_Previous_Wave[Production Date],"")</f>
      </c>
      <c r="J841" s="10">
        <f>_xlfn.XLOOKUP(#REF!,[1]!Backup_F8_Previous_Wave[ODINO],[1]!Backup_F8_Previous_Wave[Wave Date],"")</f>
      </c>
      <c r="K841" s="6">
        <f>_xlfn.XLOOKUP(#REF!,[1]!Backup_F8_Previous_Wave[ODINO],[1]!Backup_F8_Previous_Wave[Full VIN],"")</f>
      </c>
      <c r="L841" s="3" t="s">
        <v>2788</v>
      </c>
      <c r="M841" s="3" t="s">
        <v>4</v>
      </c>
      <c r="N841" s="3" t="s">
        <v>2789</v>
      </c>
      <c r="O841" s="3" t="s">
        <v>151</v>
      </c>
      <c r="P841" s="6">
        <f>_xlfn.XLOOKUP(#REF!,[1]!Table2[BINNING],[1]!Table2[VFG],"")</f>
      </c>
      <c r="Q841" s="6">
        <f>IF(ISNUMBER(FIND("|",#REF!,1)),LEFT(#REF!,FIND("|",#REF!,1)-2),#REF!)</f>
      </c>
      <c r="R841" s="6">
        <f>IF(ISNUMBER(FIND("|",#REF!,1)),RIGHT(#REF!,LEN(#REF!)-FIND("|",#REF!,1)-1),"")</f>
      </c>
      <c r="S841" s="3" t="s">
        <v>7</v>
      </c>
      <c r="T841" s="3" t="s">
        <v>7</v>
      </c>
      <c r="U841" s="2">
        <v>0</v>
      </c>
      <c r="V841" s="2">
        <v>0</v>
      </c>
      <c r="W841" s="2">
        <v>64000</v>
      </c>
      <c r="X841" s="3" t="s">
        <v>238</v>
      </c>
      <c r="Y841" s="2">
        <v>0</v>
      </c>
      <c r="Z841" s="3"/>
      <c r="AA841" s="3"/>
      <c r="AB841" s="7" t="s">
        <v>2790</v>
      </c>
      <c r="AC841" s="3" t="s">
        <v>10</v>
      </c>
      <c r="AD841" s="3" t="s">
        <v>11</v>
      </c>
      <c r="AE841" s="3" t="s">
        <v>26</v>
      </c>
      <c r="AF841" s="3" t="s">
        <v>27</v>
      </c>
      <c r="AG841" s="4"/>
      <c r="AH841" s="3"/>
      <c r="AI841" s="4"/>
      <c r="AJ8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1" s="8">
        <f>IF(#REF!=MAX(#REF!),"New","Old")</f>
      </c>
      <c r="AL841" s="3"/>
      <c r="AM841" s="9">
        <f>IF(OR(#REF!="",#REF!=0),"",IF(#REF!&lt;12000,"&lt;12k",IF(AND(#REF!&gt;=12000,#REF!&lt;24000),"12k to 24k",IF(AND(#REF!&gt;=24000,#REF!&lt;=36000),"24k to 36k",IF(#REF!&gt;36000,"&gt;36k","")))))</f>
      </c>
    </row>
    <row x14ac:dyDescent="0.25" r="842" customHeight="1" ht="18.75">
      <c r="A842" s="1">
        <v>1712695</v>
      </c>
      <c r="B842" s="2">
        <v>11383138</v>
      </c>
      <c r="C842" s="3" t="s">
        <v>0</v>
      </c>
      <c r="D842" s="3" t="s">
        <v>1</v>
      </c>
      <c r="E842" s="2">
        <v>2017</v>
      </c>
      <c r="F842" s="4">
        <v>44172</v>
      </c>
      <c r="G842" s="3" t="s">
        <v>14</v>
      </c>
      <c r="H842" s="4">
        <v>44177</v>
      </c>
      <c r="I842" s="4">
        <f>_xlfn.XLOOKUP(#REF!,[1]!Backup_F8_Previous_Wave[ODINO],[1]!Backup_F8_Previous_Wave[Production Date],"")</f>
      </c>
      <c r="J842" s="10">
        <f>_xlfn.XLOOKUP(#REF!,[1]!Backup_F8_Previous_Wave[ODINO],[1]!Backup_F8_Previous_Wave[Wave Date],"")</f>
      </c>
      <c r="K842" s="6">
        <f>_xlfn.XLOOKUP(#REF!,[1]!Backup_F8_Previous_Wave[ODINO],[1]!Backup_F8_Previous_Wave[Full VIN],"")</f>
      </c>
      <c r="L842" s="3" t="s">
        <v>2791</v>
      </c>
      <c r="M842" s="3" t="s">
        <v>4</v>
      </c>
      <c r="N842" s="3" t="s">
        <v>2792</v>
      </c>
      <c r="O842" s="3" t="s">
        <v>49</v>
      </c>
      <c r="P842" s="6">
        <f>_xlfn.XLOOKUP(#REF!,[1]!Table2[BINNING],[1]!Table2[VFG],"")</f>
      </c>
      <c r="Q842" s="6">
        <f>IF(ISNUMBER(FIND("|",#REF!,1)),LEFT(#REF!,FIND("|",#REF!,1)-2),#REF!)</f>
      </c>
      <c r="R842" s="6">
        <f>IF(ISNUMBER(FIND("|",#REF!,1)),RIGHT(#REF!,LEN(#REF!)-FIND("|",#REF!,1)-1),"")</f>
      </c>
      <c r="S842" s="3" t="s">
        <v>7</v>
      </c>
      <c r="T842" s="3" t="s">
        <v>7</v>
      </c>
      <c r="U842" s="2">
        <v>0</v>
      </c>
      <c r="V842" s="2">
        <v>0</v>
      </c>
      <c r="W842" s="2"/>
      <c r="X842" s="3" t="s">
        <v>72</v>
      </c>
      <c r="Y842" s="2"/>
      <c r="Z842" s="3"/>
      <c r="AA842" s="3"/>
      <c r="AB842" s="7" t="s">
        <v>2793</v>
      </c>
      <c r="AC842" s="3" t="s">
        <v>20</v>
      </c>
      <c r="AD842" s="3" t="s">
        <v>11</v>
      </c>
      <c r="AE842" s="3" t="s">
        <v>21</v>
      </c>
      <c r="AF842" s="3" t="s">
        <v>13</v>
      </c>
      <c r="AG842" s="4"/>
      <c r="AH842" s="3"/>
      <c r="AI842" s="4"/>
      <c r="AJ8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2" s="8">
        <f>IF(#REF!=MAX(#REF!),"New","Old")</f>
      </c>
      <c r="AL842" s="3"/>
      <c r="AM842" s="9">
        <f>IF(OR(#REF!="",#REF!=0),"",IF(#REF!&lt;12000,"&lt;12k",IF(AND(#REF!&gt;=12000,#REF!&lt;24000),"12k to 24k",IF(AND(#REF!&gt;=24000,#REF!&lt;=36000),"24k to 36k",IF(#REF!&gt;36000,"&gt;36k","")))))</f>
      </c>
    </row>
    <row x14ac:dyDescent="0.25" r="843" customHeight="1" ht="18.75">
      <c r="A843" s="1">
        <v>1712742</v>
      </c>
      <c r="B843" s="2">
        <v>11383167</v>
      </c>
      <c r="C843" s="3" t="s">
        <v>0</v>
      </c>
      <c r="D843" s="3" t="s">
        <v>187</v>
      </c>
      <c r="E843" s="2">
        <v>2019</v>
      </c>
      <c r="F843" s="4">
        <v>44177</v>
      </c>
      <c r="G843" s="3" t="s">
        <v>14</v>
      </c>
      <c r="H843" s="4">
        <v>44177</v>
      </c>
      <c r="I843" s="4">
        <f>_xlfn.XLOOKUP(#REF!,[1]!Backup_F8_Previous_Wave[ODINO],[1]!Backup_F8_Previous_Wave[Production Date],"")</f>
      </c>
      <c r="J843" s="10">
        <f>_xlfn.XLOOKUP(#REF!,[1]!Backup_F8_Previous_Wave[ODINO],[1]!Backup_F8_Previous_Wave[Wave Date],"")</f>
      </c>
      <c r="K843" s="6">
        <f>_xlfn.XLOOKUP(#REF!,[1]!Backup_F8_Previous_Wave[ODINO],[1]!Backup_F8_Previous_Wave[Full VIN],"")</f>
      </c>
      <c r="L843" s="3" t="s">
        <v>2794</v>
      </c>
      <c r="M843" s="3" t="s">
        <v>4</v>
      </c>
      <c r="N843" s="3" t="s">
        <v>2795</v>
      </c>
      <c r="O843" s="3" t="s">
        <v>124</v>
      </c>
      <c r="P843" s="6">
        <f>_xlfn.XLOOKUP(#REF!,[1]!Table2[BINNING],[1]!Table2[VFG],"")</f>
      </c>
      <c r="Q843" s="6">
        <f>IF(ISNUMBER(FIND("|",#REF!,1)),LEFT(#REF!,FIND("|",#REF!,1)-2),#REF!)</f>
      </c>
      <c r="R843" s="6">
        <f>IF(ISNUMBER(FIND("|",#REF!,1)),RIGHT(#REF!,LEN(#REF!)-FIND("|",#REF!,1)-1),"")</f>
      </c>
      <c r="S843" s="3" t="s">
        <v>7</v>
      </c>
      <c r="T843" s="3" t="s">
        <v>7</v>
      </c>
      <c r="U843" s="2">
        <v>0</v>
      </c>
      <c r="V843" s="2">
        <v>0</v>
      </c>
      <c r="W843" s="2">
        <v>6600</v>
      </c>
      <c r="X843" s="3" t="s">
        <v>282</v>
      </c>
      <c r="Y843" s="2"/>
      <c r="Z843" s="3"/>
      <c r="AA843" s="3"/>
      <c r="AB843" s="7" t="s">
        <v>2796</v>
      </c>
      <c r="AC843" s="3" t="s">
        <v>191</v>
      </c>
      <c r="AD843" s="3" t="s">
        <v>192</v>
      </c>
      <c r="AE843" s="3" t="s">
        <v>193</v>
      </c>
      <c r="AF843" s="3" t="s">
        <v>141</v>
      </c>
      <c r="AG843" s="4"/>
      <c r="AH843" s="3"/>
      <c r="AI843" s="4"/>
      <c r="AJ8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3" s="8">
        <f>IF(#REF!=MAX(#REF!),"New","Old")</f>
      </c>
      <c r="AL843" s="3"/>
      <c r="AM843" s="9">
        <f>IF(OR(#REF!="",#REF!=0),"",IF(#REF!&lt;12000,"&lt;12k",IF(AND(#REF!&gt;=12000,#REF!&lt;24000),"12k to 24k",IF(AND(#REF!&gt;=24000,#REF!&lt;=36000),"24k to 36k",IF(#REF!&gt;36000,"&gt;36k","")))))</f>
      </c>
    </row>
    <row x14ac:dyDescent="0.25" r="844" customHeight="1" ht="18.75">
      <c r="A844" s="1">
        <v>1712882</v>
      </c>
      <c r="B844" s="2">
        <v>11383250</v>
      </c>
      <c r="C844" s="3" t="s">
        <v>0</v>
      </c>
      <c r="D844" s="3" t="s">
        <v>1</v>
      </c>
      <c r="E844" s="2">
        <v>2017</v>
      </c>
      <c r="F844" s="4">
        <v>44148</v>
      </c>
      <c r="G844" s="3" t="s">
        <v>14</v>
      </c>
      <c r="H844" s="4">
        <v>44178</v>
      </c>
      <c r="I844" s="4">
        <f>_xlfn.XLOOKUP(#REF!,[1]!Backup_F8_Previous_Wave[ODINO],[1]!Backup_F8_Previous_Wave[Production Date],"")</f>
      </c>
      <c r="J844" s="10">
        <f>_xlfn.XLOOKUP(#REF!,[1]!Backup_F8_Previous_Wave[ODINO],[1]!Backup_F8_Previous_Wave[Wave Date],"")</f>
      </c>
      <c r="K844" s="6">
        <f>_xlfn.XLOOKUP(#REF!,[1]!Backup_F8_Previous_Wave[ODINO],[1]!Backup_F8_Previous_Wave[Full VIN],"")</f>
      </c>
      <c r="L844" s="3" t="s">
        <v>2797</v>
      </c>
      <c r="M844" s="3" t="s">
        <v>4</v>
      </c>
      <c r="N844" s="3" t="s">
        <v>2798</v>
      </c>
      <c r="O844" s="3" t="s">
        <v>49</v>
      </c>
      <c r="P844" s="6">
        <f>_xlfn.XLOOKUP(#REF!,[1]!Table2[BINNING],[1]!Table2[VFG],"")</f>
      </c>
      <c r="Q844" s="6">
        <f>IF(ISNUMBER(FIND("|",#REF!,1)),LEFT(#REF!,FIND("|",#REF!,1)-2),#REF!)</f>
      </c>
      <c r="R844" s="6">
        <f>IF(ISNUMBER(FIND("|",#REF!,1)),RIGHT(#REF!,LEN(#REF!)-FIND("|",#REF!,1)-1),"")</f>
      </c>
      <c r="S844" s="3" t="s">
        <v>7</v>
      </c>
      <c r="T844" s="3" t="s">
        <v>7</v>
      </c>
      <c r="U844" s="2">
        <v>0</v>
      </c>
      <c r="V844" s="2">
        <v>0</v>
      </c>
      <c r="W844" s="2">
        <v>38100</v>
      </c>
      <c r="X844" s="3" t="s">
        <v>282</v>
      </c>
      <c r="Y844" s="2">
        <v>0</v>
      </c>
      <c r="Z844" s="3"/>
      <c r="AA844" s="3"/>
      <c r="AB844" s="7" t="s">
        <v>2799</v>
      </c>
      <c r="AC844" s="3" t="s">
        <v>20</v>
      </c>
      <c r="AD844" s="3" t="s">
        <v>11</v>
      </c>
      <c r="AE844" s="3" t="s">
        <v>21</v>
      </c>
      <c r="AF844" s="3" t="s">
        <v>13</v>
      </c>
      <c r="AG844" s="4"/>
      <c r="AH844" s="3"/>
      <c r="AI844" s="4"/>
      <c r="AJ8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4" s="8">
        <f>IF(#REF!=MAX(#REF!),"New","Old")</f>
      </c>
      <c r="AL844" s="3"/>
      <c r="AM844" s="9">
        <f>IF(OR(#REF!="",#REF!=0),"",IF(#REF!&lt;12000,"&lt;12k",IF(AND(#REF!&gt;=12000,#REF!&lt;24000),"12k to 24k",IF(AND(#REF!&gt;=24000,#REF!&lt;=36000),"24k to 36k",IF(#REF!&gt;36000,"&gt;36k","")))))</f>
      </c>
    </row>
    <row x14ac:dyDescent="0.25" r="845" customHeight="1" ht="18.75">
      <c r="A845" s="1">
        <v>1713048</v>
      </c>
      <c r="B845" s="2">
        <v>11383349</v>
      </c>
      <c r="C845" s="3" t="s">
        <v>0</v>
      </c>
      <c r="D845" s="3" t="s">
        <v>234</v>
      </c>
      <c r="E845" s="2">
        <v>2016</v>
      </c>
      <c r="F845" s="4">
        <v>43952</v>
      </c>
      <c r="G845" s="3" t="s">
        <v>108</v>
      </c>
      <c r="H845" s="4">
        <v>44179</v>
      </c>
      <c r="I845" s="4"/>
      <c r="J845" s="10">
        <f>_xlfn.XLOOKUP(#REF!,[1]!Backup_F8_Previous_Wave[ODINO],[1]!Backup_F8_Previous_Wave[Wave Date],"")</f>
      </c>
      <c r="K845" s="3"/>
      <c r="L845" s="3" t="s">
        <v>2800</v>
      </c>
      <c r="M845" s="3" t="s">
        <v>4</v>
      </c>
      <c r="N845" s="3" t="s">
        <v>2801</v>
      </c>
      <c r="O845" s="3" t="s">
        <v>587</v>
      </c>
      <c r="P845" s="6">
        <f>_xlfn.XLOOKUP(#REF!,[1]!Table2[BINNING],[1]!Table2[VFG],"")</f>
      </c>
      <c r="Q845" s="6">
        <f>IF(ISNUMBER(FIND("|",#REF!,1)),LEFT(#REF!,FIND("|",#REF!,1)-2),#REF!)</f>
      </c>
      <c r="R845" s="6">
        <f>IF(ISNUMBER(FIND("|",#REF!,1)),RIGHT(#REF!,LEN(#REF!)-FIND("|",#REF!,1)-1),"")</f>
      </c>
      <c r="S845" s="3" t="s">
        <v>7</v>
      </c>
      <c r="T845" s="3" t="s">
        <v>7</v>
      </c>
      <c r="U845" s="2">
        <v>0</v>
      </c>
      <c r="V845" s="2">
        <v>0</v>
      </c>
      <c r="W845" s="2">
        <v>64000</v>
      </c>
      <c r="X845" s="3" t="s">
        <v>106</v>
      </c>
      <c r="Y845" s="2">
        <v>0</v>
      </c>
      <c r="Z845" s="3"/>
      <c r="AA845" s="3"/>
      <c r="AB845" s="7" t="s">
        <v>2802</v>
      </c>
      <c r="AC845" s="3" t="s">
        <v>44</v>
      </c>
      <c r="AD845" s="3" t="s">
        <v>44</v>
      </c>
      <c r="AE845" s="3" t="s">
        <v>44</v>
      </c>
      <c r="AF845" s="3" t="s">
        <v>243</v>
      </c>
      <c r="AG845" s="4"/>
      <c r="AH845" s="3"/>
      <c r="AI845" s="4"/>
      <c r="AJ8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5" s="8">
        <f>IF(#REF!=MAX(#REF!),"New","Old")</f>
      </c>
      <c r="AL845" s="3"/>
      <c r="AM845" s="9">
        <f>IF(OR(#REF!="",#REF!=0),"",IF(#REF!&lt;12000,"&lt;12k",IF(AND(#REF!&gt;=12000,#REF!&lt;24000),"12k to 24k",IF(AND(#REF!&gt;=24000,#REF!&lt;=36000),"24k to 36k",IF(#REF!&gt;36000,"&gt;36k","")))))</f>
      </c>
    </row>
    <row x14ac:dyDescent="0.25" r="846" customHeight="1" ht="18.75">
      <c r="A846" s="1">
        <v>1713226</v>
      </c>
      <c r="B846" s="2">
        <v>11383477</v>
      </c>
      <c r="C846" s="3" t="s">
        <v>0</v>
      </c>
      <c r="D846" s="3" t="s">
        <v>1</v>
      </c>
      <c r="E846" s="2">
        <v>2015</v>
      </c>
      <c r="F846" s="4">
        <v>44180</v>
      </c>
      <c r="G846" s="3" t="s">
        <v>14</v>
      </c>
      <c r="H846" s="4">
        <v>44180</v>
      </c>
      <c r="I846" s="4"/>
      <c r="J846" s="10">
        <f>_xlfn.XLOOKUP(#REF!,[1]!Backup_F8_Previous_Wave[ODINO],[1]!Backup_F8_Previous_Wave[Wave Date],"")</f>
      </c>
      <c r="K846" s="3"/>
      <c r="L846" s="3" t="s">
        <v>2803</v>
      </c>
      <c r="M846" s="3" t="s">
        <v>4</v>
      </c>
      <c r="N846" s="3" t="s">
        <v>2804</v>
      </c>
      <c r="O846" s="3" t="s">
        <v>2805</v>
      </c>
      <c r="P846" s="6">
        <f>_xlfn.XLOOKUP(#REF!,[1]!Table2[BINNING],[1]!Table2[VFG],"")</f>
      </c>
      <c r="Q846" s="6">
        <f>IF(ISNUMBER(FIND("|",#REF!,1)),LEFT(#REF!,FIND("|",#REF!,1)-2),#REF!)</f>
      </c>
      <c r="R846" s="6">
        <f>IF(ISNUMBER(FIND("|",#REF!,1)),RIGHT(#REF!,LEN(#REF!)-FIND("|",#REF!,1)-1),"")</f>
      </c>
      <c r="S846" s="3" t="s">
        <v>7</v>
      </c>
      <c r="T846" s="3" t="s">
        <v>7</v>
      </c>
      <c r="U846" s="2">
        <v>0</v>
      </c>
      <c r="V846" s="2">
        <v>0</v>
      </c>
      <c r="W846" s="2">
        <v>42000</v>
      </c>
      <c r="X846" s="3" t="s">
        <v>253</v>
      </c>
      <c r="Y846" s="2">
        <v>0</v>
      </c>
      <c r="Z846" s="3"/>
      <c r="AA846" s="3"/>
      <c r="AB846" s="7" t="s">
        <v>2806</v>
      </c>
      <c r="AC846" s="3" t="s">
        <v>44</v>
      </c>
      <c r="AD846" s="3" t="s">
        <v>44</v>
      </c>
      <c r="AE846" s="3" t="s">
        <v>44</v>
      </c>
      <c r="AF846" s="3" t="s">
        <v>13</v>
      </c>
      <c r="AG846" s="4"/>
      <c r="AH846" s="3"/>
      <c r="AI846" s="4"/>
      <c r="AJ8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6" s="8">
        <f>IF(#REF!=MAX(#REF!),"New","Old")</f>
      </c>
      <c r="AL846" s="3"/>
      <c r="AM846" s="9">
        <f>IF(OR(#REF!="",#REF!=0),"",IF(#REF!&lt;12000,"&lt;12k",IF(AND(#REF!&gt;=12000,#REF!&lt;24000),"12k to 24k",IF(AND(#REF!&gt;=24000,#REF!&lt;=36000),"24k to 36k",IF(#REF!&gt;36000,"&gt;36k","")))))</f>
      </c>
    </row>
    <row x14ac:dyDescent="0.25" r="847" customHeight="1" ht="18.75">
      <c r="A847" s="1">
        <v>1713300</v>
      </c>
      <c r="B847" s="2">
        <v>11383514</v>
      </c>
      <c r="C847" s="3" t="s">
        <v>0</v>
      </c>
      <c r="D847" s="3" t="s">
        <v>1</v>
      </c>
      <c r="E847" s="2">
        <v>2017</v>
      </c>
      <c r="F847" s="4">
        <v>44180</v>
      </c>
      <c r="G847" s="3" t="s">
        <v>14</v>
      </c>
      <c r="H847" s="4">
        <v>44180</v>
      </c>
      <c r="I847" s="4">
        <f>_xlfn.XLOOKUP(#REF!,[1]!Backup_F8_Previous_Wave[ODINO],[1]!Backup_F8_Previous_Wave[Production Date],"")</f>
      </c>
      <c r="J847" s="10">
        <f>_xlfn.XLOOKUP(#REF!,[1]!Backup_F8_Previous_Wave[ODINO],[1]!Backup_F8_Previous_Wave[Wave Date],"")</f>
      </c>
      <c r="K847" s="6">
        <f>_xlfn.XLOOKUP(#REF!,[1]!Backup_F8_Previous_Wave[ODINO],[1]!Backup_F8_Previous_Wave[Full VIN],"")</f>
      </c>
      <c r="L847" s="3" t="s">
        <v>2807</v>
      </c>
      <c r="M847" s="3" t="s">
        <v>4</v>
      </c>
      <c r="N847" s="3" t="s">
        <v>2808</v>
      </c>
      <c r="O847" s="3" t="s">
        <v>31</v>
      </c>
      <c r="P847" s="6">
        <f>_xlfn.XLOOKUP(#REF!,[1]!Table2[BINNING],[1]!Table2[VFG],"")</f>
      </c>
      <c r="Q847" s="6">
        <f>IF(ISNUMBER(FIND("|",#REF!,1)),LEFT(#REF!,FIND("|",#REF!,1)-2),#REF!)</f>
      </c>
      <c r="R847" s="6">
        <f>IF(ISNUMBER(FIND("|",#REF!,1)),RIGHT(#REF!,LEN(#REF!)-FIND("|",#REF!,1)-1),"")</f>
      </c>
      <c r="S847" s="3" t="s">
        <v>7</v>
      </c>
      <c r="T847" s="3" t="s">
        <v>7</v>
      </c>
      <c r="U847" s="2">
        <v>0</v>
      </c>
      <c r="V847" s="2">
        <v>0</v>
      </c>
      <c r="W847" s="2"/>
      <c r="X847" s="3" t="s">
        <v>282</v>
      </c>
      <c r="Y847" s="2">
        <v>35</v>
      </c>
      <c r="Z847" s="3"/>
      <c r="AA847" s="3"/>
      <c r="AB847" s="7" t="s">
        <v>2809</v>
      </c>
      <c r="AC847" s="3" t="s">
        <v>20</v>
      </c>
      <c r="AD847" s="3" t="s">
        <v>11</v>
      </c>
      <c r="AE847" s="3" t="s">
        <v>21</v>
      </c>
      <c r="AF847" s="3" t="s">
        <v>13</v>
      </c>
      <c r="AG847" s="4"/>
      <c r="AH847" s="3"/>
      <c r="AI847" s="4"/>
      <c r="AJ8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7" s="8">
        <f>IF(#REF!=MAX(#REF!),"New","Old")</f>
      </c>
      <c r="AL847" s="3"/>
      <c r="AM847" s="9">
        <f>IF(OR(#REF!="",#REF!=0),"",IF(#REF!&lt;12000,"&lt;12k",IF(AND(#REF!&gt;=12000,#REF!&lt;24000),"12k to 24k",IF(AND(#REF!&gt;=24000,#REF!&lt;=36000),"24k to 36k",IF(#REF!&gt;36000,"&gt;36k","")))))</f>
      </c>
    </row>
    <row x14ac:dyDescent="0.25" r="848" customHeight="1" ht="18.75">
      <c r="A848" s="1">
        <v>1713353</v>
      </c>
      <c r="B848" s="2">
        <v>11383557</v>
      </c>
      <c r="C848" s="3" t="s">
        <v>0</v>
      </c>
      <c r="D848" s="3" t="s">
        <v>46</v>
      </c>
      <c r="E848" s="2">
        <v>2016</v>
      </c>
      <c r="F848" s="4">
        <v>44179</v>
      </c>
      <c r="G848" s="3" t="s">
        <v>14</v>
      </c>
      <c r="H848" s="4">
        <v>44180</v>
      </c>
      <c r="I848" s="4">
        <f>_xlfn.XLOOKUP(#REF!,[1]!Backup_F8_Previous_Wave[ODINO],[1]!Backup_F8_Previous_Wave[Production Date],"")</f>
      </c>
      <c r="J848" s="10">
        <f>_xlfn.XLOOKUP(#REF!,[1]!Backup_F8_Previous_Wave[ODINO],[1]!Backup_F8_Previous_Wave[Wave Date],"")</f>
      </c>
      <c r="K848" s="6">
        <f>_xlfn.XLOOKUP(#REF!,[1]!Backup_F8_Previous_Wave[ODINO],[1]!Backup_F8_Previous_Wave[Full VIN],"")</f>
      </c>
      <c r="L848" s="3" t="s">
        <v>2810</v>
      </c>
      <c r="M848" s="3" t="s">
        <v>4</v>
      </c>
      <c r="N848" s="3" t="s">
        <v>2811</v>
      </c>
      <c r="O848" s="3" t="s">
        <v>2812</v>
      </c>
      <c r="P848" s="6">
        <f>_xlfn.XLOOKUP(#REF!,[1]!Table2[BINNING],[1]!Table2[VFG],"")</f>
      </c>
      <c r="Q848" s="6">
        <f>IF(ISNUMBER(FIND("|",#REF!,1)),LEFT(#REF!,FIND("|",#REF!,1)-2),#REF!)</f>
      </c>
      <c r="R848" s="6">
        <f>IF(ISNUMBER(FIND("|",#REF!,1)),RIGHT(#REF!,LEN(#REF!)-FIND("|",#REF!,1)-1),"")</f>
      </c>
      <c r="S848" s="3" t="s">
        <v>7</v>
      </c>
      <c r="T848" s="3" t="s">
        <v>7</v>
      </c>
      <c r="U848" s="2">
        <v>0</v>
      </c>
      <c r="V848" s="2">
        <v>0</v>
      </c>
      <c r="W848" s="2">
        <v>96431</v>
      </c>
      <c r="X848" s="3" t="s">
        <v>106</v>
      </c>
      <c r="Y848" s="2">
        <v>0</v>
      </c>
      <c r="Z848" s="3"/>
      <c r="AA848" s="3"/>
      <c r="AB848" s="7" t="s">
        <v>2813</v>
      </c>
      <c r="AC848" s="3" t="s">
        <v>52</v>
      </c>
      <c r="AD848" s="3" t="s">
        <v>53</v>
      </c>
      <c r="AE848" s="3" t="s">
        <v>54</v>
      </c>
      <c r="AF848" s="3" t="s">
        <v>27</v>
      </c>
      <c r="AG848" s="4"/>
      <c r="AH848" s="3"/>
      <c r="AI848" s="4"/>
      <c r="AJ8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8" s="8">
        <f>IF(#REF!=MAX(#REF!),"New","Old")</f>
      </c>
      <c r="AL848" s="3"/>
      <c r="AM848" s="9">
        <f>IF(OR(#REF!="",#REF!=0),"",IF(#REF!&lt;12000,"&lt;12k",IF(AND(#REF!&gt;=12000,#REF!&lt;24000),"12k to 24k",IF(AND(#REF!&gt;=24000,#REF!&lt;=36000),"24k to 36k",IF(#REF!&gt;36000,"&gt;36k","")))))</f>
      </c>
    </row>
    <row x14ac:dyDescent="0.25" r="849" customHeight="1" ht="18.75">
      <c r="A849" s="1">
        <v>1713355</v>
      </c>
      <c r="B849" s="2">
        <v>11383558</v>
      </c>
      <c r="C849" s="3" t="s">
        <v>0</v>
      </c>
      <c r="D849" s="3" t="s">
        <v>46</v>
      </c>
      <c r="E849" s="2">
        <v>2018</v>
      </c>
      <c r="F849" s="4">
        <v>44180</v>
      </c>
      <c r="G849" s="3" t="s">
        <v>14</v>
      </c>
      <c r="H849" s="4">
        <v>44180</v>
      </c>
      <c r="I849" s="4">
        <f>_xlfn.XLOOKUP(#REF!,[1]!Backup_F8_Previous_Wave[ODINO],[1]!Backup_F8_Previous_Wave[Production Date],"")</f>
      </c>
      <c r="J849" s="10">
        <f>_xlfn.XLOOKUP(#REF!,[1]!Backup_F8_Previous_Wave[ODINO],[1]!Backup_F8_Previous_Wave[Wave Date],"")</f>
      </c>
      <c r="K849" s="6">
        <f>_xlfn.XLOOKUP(#REF!,[1]!Backup_F8_Previous_Wave[ODINO],[1]!Backup_F8_Previous_Wave[Full VIN],"")</f>
      </c>
      <c r="L849" s="3" t="s">
        <v>2814</v>
      </c>
      <c r="M849" s="3" t="s">
        <v>4</v>
      </c>
      <c r="N849" s="3" t="s">
        <v>2815</v>
      </c>
      <c r="O849" s="3" t="s">
        <v>2812</v>
      </c>
      <c r="P849" s="6">
        <f>_xlfn.XLOOKUP(#REF!,[1]!Table2[BINNING],[1]!Table2[VFG],"")</f>
      </c>
      <c r="Q849" s="6">
        <f>IF(ISNUMBER(FIND("|",#REF!,1)),LEFT(#REF!,FIND("|",#REF!,1)-2),#REF!)</f>
      </c>
      <c r="R849" s="6">
        <f>IF(ISNUMBER(FIND("|",#REF!,1)),RIGHT(#REF!,LEN(#REF!)-FIND("|",#REF!,1)-1),"")</f>
      </c>
      <c r="S849" s="3" t="s">
        <v>7</v>
      </c>
      <c r="T849" s="3" t="s">
        <v>7</v>
      </c>
      <c r="U849" s="2">
        <v>0</v>
      </c>
      <c r="V849" s="2">
        <v>0</v>
      </c>
      <c r="W849" s="2">
        <v>44640</v>
      </c>
      <c r="X849" s="3" t="s">
        <v>106</v>
      </c>
      <c r="Y849" s="2">
        <v>0</v>
      </c>
      <c r="Z849" s="3"/>
      <c r="AA849" s="3"/>
      <c r="AB849" s="7" t="s">
        <v>2816</v>
      </c>
      <c r="AC849" s="3" t="s">
        <v>52</v>
      </c>
      <c r="AD849" s="3" t="s">
        <v>53</v>
      </c>
      <c r="AE849" s="3" t="s">
        <v>54</v>
      </c>
      <c r="AF849" s="3" t="s">
        <v>27</v>
      </c>
      <c r="AG849" s="4"/>
      <c r="AH849" s="3"/>
      <c r="AI849" s="4"/>
      <c r="AJ8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49" s="8">
        <f>IF(#REF!=MAX(#REF!),"New","Old")</f>
      </c>
      <c r="AL849" s="3"/>
      <c r="AM849" s="9">
        <f>IF(OR(#REF!="",#REF!=0),"",IF(#REF!&lt;12000,"&lt;12k",IF(AND(#REF!&gt;=12000,#REF!&lt;24000),"12k to 24k",IF(AND(#REF!&gt;=24000,#REF!&lt;=36000),"24k to 36k",IF(#REF!&gt;36000,"&gt;36k","")))))</f>
      </c>
    </row>
    <row x14ac:dyDescent="0.25" r="850" customHeight="1" ht="18.75">
      <c r="A850" s="1">
        <v>1713427</v>
      </c>
      <c r="B850" s="2">
        <v>11383605</v>
      </c>
      <c r="C850" s="3" t="s">
        <v>0</v>
      </c>
      <c r="D850" s="3" t="s">
        <v>86</v>
      </c>
      <c r="E850" s="2">
        <v>2020</v>
      </c>
      <c r="F850" s="4">
        <v>44169</v>
      </c>
      <c r="G850" s="3" t="s">
        <v>14</v>
      </c>
      <c r="H850" s="4">
        <v>44181</v>
      </c>
      <c r="I850" s="4">
        <f>_xlfn.XLOOKUP(#REF!,[1]!Backup_F8_Previous_Wave[ODINO],[1]!Backup_F8_Previous_Wave[Production Date],"")</f>
      </c>
      <c r="J850" s="10">
        <f>_xlfn.XLOOKUP(#REF!,[1]!Backup_F8_Previous_Wave[ODINO],[1]!Backup_F8_Previous_Wave[Wave Date],"")</f>
      </c>
      <c r="K850" s="6">
        <f>_xlfn.XLOOKUP(#REF!,[1]!Backup_F8_Previous_Wave[ODINO],[1]!Backup_F8_Previous_Wave[Full VIN],"")</f>
      </c>
      <c r="L850" s="3" t="s">
        <v>1100</v>
      </c>
      <c r="M850" s="3" t="s">
        <v>4</v>
      </c>
      <c r="N850" s="3" t="s">
        <v>2817</v>
      </c>
      <c r="O850" s="3" t="s">
        <v>144</v>
      </c>
      <c r="P850" s="6">
        <f>_xlfn.XLOOKUP(#REF!,[1]!Table2[BINNING],[1]!Table2[VFG],"")</f>
      </c>
      <c r="Q850" s="6">
        <f>IF(ISNUMBER(FIND("|",#REF!,1)),LEFT(#REF!,FIND("|",#REF!,1)-2),#REF!)</f>
      </c>
      <c r="R850" s="6">
        <f>IF(ISNUMBER(FIND("|",#REF!,1)),RIGHT(#REF!,LEN(#REF!)-FIND("|",#REF!,1)-1),"")</f>
      </c>
      <c r="S850" s="3" t="s">
        <v>7</v>
      </c>
      <c r="T850" s="3" t="s">
        <v>7</v>
      </c>
      <c r="U850" s="2">
        <v>0</v>
      </c>
      <c r="V850" s="2">
        <v>0</v>
      </c>
      <c r="W850" s="2"/>
      <c r="X850" s="3" t="s">
        <v>72</v>
      </c>
      <c r="Y850" s="2">
        <v>60</v>
      </c>
      <c r="Z850" s="3"/>
      <c r="AA850" s="3"/>
      <c r="AB850" s="7" t="s">
        <v>2818</v>
      </c>
      <c r="AC850" s="3" t="s">
        <v>685</v>
      </c>
      <c r="AD850" s="3" t="s">
        <v>93</v>
      </c>
      <c r="AE850" s="3" t="s">
        <v>94</v>
      </c>
      <c r="AF850" s="3" t="s">
        <v>95</v>
      </c>
      <c r="AG850" s="4"/>
      <c r="AH850" s="3"/>
      <c r="AI850" s="4"/>
      <c r="AJ8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0" s="8">
        <f>IF(#REF!=MAX(#REF!),"New","Old")</f>
      </c>
      <c r="AL850" s="3"/>
      <c r="AM850" s="9">
        <f>IF(OR(#REF!="",#REF!=0),"",IF(#REF!&lt;12000,"&lt;12k",IF(AND(#REF!&gt;=12000,#REF!&lt;24000),"12k to 24k",IF(AND(#REF!&gt;=24000,#REF!&lt;=36000),"24k to 36k",IF(#REF!&gt;36000,"&gt;36k","")))))</f>
      </c>
    </row>
    <row x14ac:dyDescent="0.25" r="851" customHeight="1" ht="18.75">
      <c r="A851" s="1">
        <v>1713503</v>
      </c>
      <c r="B851" s="2">
        <v>11383658</v>
      </c>
      <c r="C851" s="3" t="s">
        <v>0</v>
      </c>
      <c r="D851" s="3" t="s">
        <v>181</v>
      </c>
      <c r="E851" s="2">
        <v>2013</v>
      </c>
      <c r="F851" s="4">
        <v>44181</v>
      </c>
      <c r="G851" s="3" t="s">
        <v>14</v>
      </c>
      <c r="H851" s="4">
        <v>44181</v>
      </c>
      <c r="I851" s="4">
        <f>_xlfn.XLOOKUP(#REF!,[1]!Backup_F8_Previous_Wave[ODINO],[1]!Backup_F8_Previous_Wave[Production Date],"")</f>
      </c>
      <c r="J851" s="10">
        <f>_xlfn.XLOOKUP(#REF!,[1]!Backup_F8_Previous_Wave[ODINO],[1]!Backup_F8_Previous_Wave[Wave Date],"")</f>
      </c>
      <c r="K851" s="6">
        <f>_xlfn.XLOOKUP(#REF!,[1]!Backup_F8_Previous_Wave[ODINO],[1]!Backup_F8_Previous_Wave[Full VIN],"")</f>
      </c>
      <c r="L851" s="3" t="s">
        <v>2819</v>
      </c>
      <c r="M851" s="3" t="s">
        <v>4</v>
      </c>
      <c r="N851" s="3" t="s">
        <v>2820</v>
      </c>
      <c r="O851" s="3" t="s">
        <v>2296</v>
      </c>
      <c r="P851" s="6">
        <f>_xlfn.XLOOKUP(#REF!,[1]!Table2[BINNING],[1]!Table2[VFG],"")</f>
      </c>
      <c r="Q851" s="6">
        <f>IF(ISNUMBER(FIND("|",#REF!,1)),LEFT(#REF!,FIND("|",#REF!,1)-2),#REF!)</f>
      </c>
      <c r="R851" s="6">
        <f>IF(ISNUMBER(FIND("|",#REF!,1)),RIGHT(#REF!,LEN(#REF!)-FIND("|",#REF!,1)-1),"")</f>
      </c>
      <c r="S851" s="3" t="s">
        <v>7</v>
      </c>
      <c r="T851" s="3" t="s">
        <v>7</v>
      </c>
      <c r="U851" s="2">
        <v>0</v>
      </c>
      <c r="V851" s="2">
        <v>0</v>
      </c>
      <c r="W851" s="2">
        <v>43579</v>
      </c>
      <c r="X851" s="3" t="s">
        <v>125</v>
      </c>
      <c r="Y851" s="2">
        <v>0</v>
      </c>
      <c r="Z851" s="3"/>
      <c r="AA851" s="3"/>
      <c r="AB851" s="7" t="s">
        <v>2821</v>
      </c>
      <c r="AC851" s="3" t="s">
        <v>297</v>
      </c>
      <c r="AD851" s="3" t="s">
        <v>298</v>
      </c>
      <c r="AE851" s="3" t="s">
        <v>299</v>
      </c>
      <c r="AF851" s="3" t="s">
        <v>198</v>
      </c>
      <c r="AG851" s="4"/>
      <c r="AH851" s="3"/>
      <c r="AI851" s="4"/>
      <c r="AJ8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1" s="8">
        <f>IF(#REF!=MAX(#REF!),"New","Old")</f>
      </c>
      <c r="AL851" s="3"/>
      <c r="AM851" s="9">
        <f>IF(OR(#REF!="",#REF!=0),"",IF(#REF!&lt;12000,"&lt;12k",IF(AND(#REF!&gt;=12000,#REF!&lt;24000),"12k to 24k",IF(AND(#REF!&gt;=24000,#REF!&lt;=36000),"24k to 36k",IF(#REF!&gt;36000,"&gt;36k","")))))</f>
      </c>
    </row>
    <row x14ac:dyDescent="0.25" r="852" customHeight="1" ht="18.75">
      <c r="A852" s="1">
        <v>1713608</v>
      </c>
      <c r="B852" s="2">
        <v>11383787</v>
      </c>
      <c r="C852" s="3" t="s">
        <v>0</v>
      </c>
      <c r="D852" s="3" t="s">
        <v>86</v>
      </c>
      <c r="E852" s="2">
        <v>2010</v>
      </c>
      <c r="F852" s="4">
        <v>44180</v>
      </c>
      <c r="G852" s="3" t="s">
        <v>14</v>
      </c>
      <c r="H852" s="4">
        <v>44181</v>
      </c>
      <c r="I852" s="4"/>
      <c r="J852" s="10">
        <f>_xlfn.XLOOKUP(#REF!,[1]!Backup_F8_Previous_Wave[ODINO],[1]!Backup_F8_Previous_Wave[Wave Date],"")</f>
      </c>
      <c r="K852" s="3"/>
      <c r="L852" s="3" t="s">
        <v>2822</v>
      </c>
      <c r="M852" s="3" t="s">
        <v>4</v>
      </c>
      <c r="N852" s="3" t="s">
        <v>2823</v>
      </c>
      <c r="O852" s="3" t="s">
        <v>151</v>
      </c>
      <c r="P852" s="6">
        <f>_xlfn.XLOOKUP(#REF!,[1]!Table2[BINNING],[1]!Table2[VFG],"")</f>
      </c>
      <c r="Q852" s="6">
        <f>IF(ISNUMBER(FIND("|",#REF!,1)),LEFT(#REF!,FIND("|",#REF!,1)-2),#REF!)</f>
      </c>
      <c r="R852" s="6">
        <f>IF(ISNUMBER(FIND("|",#REF!,1)),RIGHT(#REF!,LEN(#REF!)-FIND("|",#REF!,1)-1),"")</f>
      </c>
      <c r="S852" s="3" t="s">
        <v>7</v>
      </c>
      <c r="T852" s="3" t="s">
        <v>7</v>
      </c>
      <c r="U852" s="2">
        <v>0</v>
      </c>
      <c r="V852" s="2">
        <v>0</v>
      </c>
      <c r="W852" s="2">
        <v>90000</v>
      </c>
      <c r="X852" s="3" t="s">
        <v>583</v>
      </c>
      <c r="Y852" s="2">
        <v>0</v>
      </c>
      <c r="Z852" s="3"/>
      <c r="AA852" s="3"/>
      <c r="AB852" s="7" t="s">
        <v>2824</v>
      </c>
      <c r="AC852" s="3" t="s">
        <v>44</v>
      </c>
      <c r="AD852" s="3" t="s">
        <v>44</v>
      </c>
      <c r="AE852" s="3" t="s">
        <v>44</v>
      </c>
      <c r="AF852" s="3" t="s">
        <v>44</v>
      </c>
      <c r="AG852" s="4"/>
      <c r="AH852" s="3"/>
      <c r="AI852" s="4"/>
      <c r="AJ8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2" s="8">
        <f>IF(#REF!=MAX(#REF!),"New","Old")</f>
      </c>
      <c r="AL852" s="3"/>
      <c r="AM852" s="9">
        <f>IF(OR(#REF!="",#REF!=0),"",IF(#REF!&lt;12000,"&lt;12k",IF(AND(#REF!&gt;=12000,#REF!&lt;24000),"12k to 24k",IF(AND(#REF!&gt;=24000,#REF!&lt;=36000),"24k to 36k",IF(#REF!&gt;36000,"&gt;36k","")))))</f>
      </c>
    </row>
    <row x14ac:dyDescent="0.25" r="853" customHeight="1" ht="18.75">
      <c r="A853" s="1">
        <v>1714027</v>
      </c>
      <c r="B853" s="2">
        <v>11384070</v>
      </c>
      <c r="C853" s="3" t="s">
        <v>0</v>
      </c>
      <c r="D853" s="3" t="s">
        <v>59</v>
      </c>
      <c r="E853" s="2">
        <v>2010</v>
      </c>
      <c r="F853" s="4">
        <v>44153</v>
      </c>
      <c r="G853" s="3" t="s">
        <v>14</v>
      </c>
      <c r="H853" s="4">
        <v>44183</v>
      </c>
      <c r="I853" s="4">
        <f>_xlfn.XLOOKUP(#REF!,[1]!Backup_F8_Previous_Wave[ODINO],[1]!Backup_F8_Previous_Wave[Production Date],"")</f>
      </c>
      <c r="J853" s="10">
        <f>_xlfn.XLOOKUP(#REF!,[1]!Backup_F8_Previous_Wave[ODINO],[1]!Backup_F8_Previous_Wave[Wave Date],"")</f>
      </c>
      <c r="K853" s="6">
        <f>_xlfn.XLOOKUP(#REF!,[1]!Backup_F8_Previous_Wave[ODINO],[1]!Backup_F8_Previous_Wave[Full VIN],"")</f>
      </c>
      <c r="L853" s="3" t="s">
        <v>2825</v>
      </c>
      <c r="M853" s="3" t="s">
        <v>4</v>
      </c>
      <c r="N853" s="3" t="s">
        <v>2826</v>
      </c>
      <c r="O853" s="3" t="s">
        <v>62</v>
      </c>
      <c r="P853" s="6">
        <f>_xlfn.XLOOKUP(#REF!,[1]!Table2[BINNING],[1]!Table2[VFG],"")</f>
      </c>
      <c r="Q853" s="6">
        <f>IF(ISNUMBER(FIND("|",#REF!,1)),LEFT(#REF!,FIND("|",#REF!,1)-2),#REF!)</f>
      </c>
      <c r="R853" s="6">
        <f>IF(ISNUMBER(FIND("|",#REF!,1)),RIGHT(#REF!,LEN(#REF!)-FIND("|",#REF!,1)-1),"")</f>
      </c>
      <c r="S853" s="3" t="s">
        <v>7</v>
      </c>
      <c r="T853" s="3" t="s">
        <v>7</v>
      </c>
      <c r="U853" s="2">
        <v>0</v>
      </c>
      <c r="V853" s="2">
        <v>0</v>
      </c>
      <c r="W853" s="2">
        <v>100000</v>
      </c>
      <c r="X853" s="3" t="s">
        <v>119</v>
      </c>
      <c r="Y853" s="2">
        <v>0</v>
      </c>
      <c r="Z853" s="3"/>
      <c r="AA853" s="3"/>
      <c r="AB853" s="7" t="s">
        <v>2827</v>
      </c>
      <c r="AC853" s="3" t="s">
        <v>83</v>
      </c>
      <c r="AD853" s="3" t="s">
        <v>66</v>
      </c>
      <c r="AE853" s="3" t="s">
        <v>121</v>
      </c>
      <c r="AF853" s="3" t="s">
        <v>68</v>
      </c>
      <c r="AG853" s="4"/>
      <c r="AH853" s="3"/>
      <c r="AI853" s="4"/>
      <c r="AJ8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3" s="8">
        <f>IF(#REF!=MAX(#REF!),"New","Old")</f>
      </c>
      <c r="AL853" s="3"/>
      <c r="AM853" s="9">
        <f>IF(OR(#REF!="",#REF!=0),"",IF(#REF!&lt;12000,"&lt;12k",IF(AND(#REF!&gt;=12000,#REF!&lt;24000),"12k to 24k",IF(AND(#REF!&gt;=24000,#REF!&lt;=36000),"24k to 36k",IF(#REF!&gt;36000,"&gt;36k","")))))</f>
      </c>
    </row>
    <row x14ac:dyDescent="0.25" r="854" customHeight="1" ht="18.75">
      <c r="A854" s="1">
        <v>1714074</v>
      </c>
      <c r="B854" s="2">
        <v>11384108</v>
      </c>
      <c r="C854" s="3" t="s">
        <v>548</v>
      </c>
      <c r="D854" s="3" t="s">
        <v>1683</v>
      </c>
      <c r="E854" s="2">
        <v>2010</v>
      </c>
      <c r="F854" s="4">
        <v>43800</v>
      </c>
      <c r="G854" s="3" t="s">
        <v>14</v>
      </c>
      <c r="H854" s="4">
        <v>44183</v>
      </c>
      <c r="I854" s="4">
        <f>_xlfn.XLOOKUP(#REF!,[1]!Backup_F8_Previous_Wave[ODINO],[1]!Backup_F8_Previous_Wave[Production Date],"")</f>
      </c>
      <c r="J854" s="10">
        <f>_xlfn.XLOOKUP(#REF!,[1]!Backup_F8_Previous_Wave[ODINO],[1]!Backup_F8_Previous_Wave[Wave Date],"")</f>
      </c>
      <c r="K854" s="6">
        <f>_xlfn.XLOOKUP(#REF!,[1]!Backup_F8_Previous_Wave[ODINO],[1]!Backup_F8_Previous_Wave[Full VIN],"")</f>
      </c>
      <c r="L854" s="3" t="s">
        <v>2828</v>
      </c>
      <c r="M854" s="3" t="s">
        <v>4</v>
      </c>
      <c r="N854" s="3" t="s">
        <v>2829</v>
      </c>
      <c r="O854" s="3" t="s">
        <v>1191</v>
      </c>
      <c r="P854" s="6">
        <f>_xlfn.XLOOKUP(#REF!,[1]!Table2[BINNING],[1]!Table2[VFG],"")</f>
      </c>
      <c r="Q854" s="6">
        <f>IF(ISNUMBER(FIND("|",#REF!,1)),LEFT(#REF!,FIND("|",#REF!,1)-2),#REF!)</f>
      </c>
      <c r="R854" s="6">
        <f>IF(ISNUMBER(FIND("|",#REF!,1)),RIGHT(#REF!,LEN(#REF!)-FIND("|",#REF!,1)-1),"")</f>
      </c>
      <c r="S854" s="3" t="s">
        <v>7</v>
      </c>
      <c r="T854" s="3" t="s">
        <v>7</v>
      </c>
      <c r="U854" s="2">
        <v>0</v>
      </c>
      <c r="V854" s="2">
        <v>0</v>
      </c>
      <c r="W854" s="2">
        <v>115000</v>
      </c>
      <c r="X854" s="3" t="s">
        <v>24</v>
      </c>
      <c r="Y854" s="2">
        <v>0</v>
      </c>
      <c r="Z854" s="3"/>
      <c r="AA854" s="3"/>
      <c r="AB854" s="7" t="s">
        <v>2830</v>
      </c>
      <c r="AC854" s="3" t="s">
        <v>83</v>
      </c>
      <c r="AD854" s="3" t="s">
        <v>2831</v>
      </c>
      <c r="AE854" s="3" t="s">
        <v>2832</v>
      </c>
      <c r="AF854" s="3" t="s">
        <v>68</v>
      </c>
      <c r="AG854" s="4"/>
      <c r="AH854" s="3"/>
      <c r="AI854" s="4"/>
      <c r="AJ8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4" s="8">
        <f>IF(#REF!=MAX(#REF!),"New","Old")</f>
      </c>
      <c r="AL854" s="3"/>
      <c r="AM854" s="9">
        <f>IF(OR(#REF!="",#REF!=0),"",IF(#REF!&lt;12000,"&lt;12k",IF(AND(#REF!&gt;=12000,#REF!&lt;24000),"12k to 24k",IF(AND(#REF!&gt;=24000,#REF!&lt;=36000),"24k to 36k",IF(#REF!&gt;36000,"&gt;36k","")))))</f>
      </c>
    </row>
    <row x14ac:dyDescent="0.25" r="855" customHeight="1" ht="18.75">
      <c r="A855" s="1">
        <v>1714124</v>
      </c>
      <c r="B855" s="2">
        <v>11384132</v>
      </c>
      <c r="C855" s="3" t="s">
        <v>0</v>
      </c>
      <c r="D855" s="3" t="s">
        <v>38</v>
      </c>
      <c r="E855" s="2">
        <v>2016</v>
      </c>
      <c r="F855" s="4">
        <v>44183</v>
      </c>
      <c r="G855" s="3" t="s">
        <v>14</v>
      </c>
      <c r="H855" s="4">
        <v>44183</v>
      </c>
      <c r="I855" s="4"/>
      <c r="J855" s="10">
        <f>_xlfn.XLOOKUP(#REF!,[1]!Backup_F8_Previous_Wave[ODINO],[1]!Backup_F8_Previous_Wave[Wave Date],"")</f>
      </c>
      <c r="K855" s="3"/>
      <c r="L855" s="3" t="s">
        <v>2833</v>
      </c>
      <c r="M855" s="3" t="s">
        <v>4</v>
      </c>
      <c r="N855" s="3" t="s">
        <v>2834</v>
      </c>
      <c r="O855" s="3" t="s">
        <v>639</v>
      </c>
      <c r="P855" s="6">
        <f>_xlfn.XLOOKUP(#REF!,[1]!Table2[BINNING],[1]!Table2[VFG],"")</f>
      </c>
      <c r="Q855" s="6">
        <f>IF(ISNUMBER(FIND("|",#REF!,1)),LEFT(#REF!,FIND("|",#REF!,1)-2),#REF!)</f>
      </c>
      <c r="R855" s="6">
        <f>IF(ISNUMBER(FIND("|",#REF!,1)),RIGHT(#REF!,LEN(#REF!)-FIND("|",#REF!,1)-1),"")</f>
      </c>
      <c r="S855" s="3" t="s">
        <v>7</v>
      </c>
      <c r="T855" s="3" t="s">
        <v>7</v>
      </c>
      <c r="U855" s="2">
        <v>0</v>
      </c>
      <c r="V855" s="2">
        <v>0</v>
      </c>
      <c r="W855" s="2">
        <v>65000</v>
      </c>
      <c r="X855" s="3" t="s">
        <v>229</v>
      </c>
      <c r="Y855" s="2"/>
      <c r="Z855" s="3"/>
      <c r="AA855" s="3"/>
      <c r="AB855" s="7" t="s">
        <v>2835</v>
      </c>
      <c r="AC855" s="3" t="s">
        <v>44</v>
      </c>
      <c r="AD855" s="3" t="s">
        <v>44</v>
      </c>
      <c r="AE855" s="3" t="s">
        <v>44</v>
      </c>
      <c r="AF855" s="3" t="s">
        <v>45</v>
      </c>
      <c r="AG855" s="4"/>
      <c r="AH855" s="3"/>
      <c r="AI855" s="4"/>
      <c r="AJ8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5" s="8">
        <f>IF(#REF!=MAX(#REF!),"New","Old")</f>
      </c>
      <c r="AL855" s="3"/>
      <c r="AM855" s="9">
        <f>IF(OR(#REF!="",#REF!=0),"",IF(#REF!&lt;12000,"&lt;12k",IF(AND(#REF!&gt;=12000,#REF!&lt;24000),"12k to 24k",IF(AND(#REF!&gt;=24000,#REF!&lt;=36000),"24k to 36k",IF(#REF!&gt;36000,"&gt;36k","")))))</f>
      </c>
    </row>
    <row x14ac:dyDescent="0.25" r="856" customHeight="1" ht="18.75">
      <c r="A856" s="1">
        <v>1714376</v>
      </c>
      <c r="B856" s="2">
        <v>11384297</v>
      </c>
      <c r="C856" s="3" t="s">
        <v>173</v>
      </c>
      <c r="D856" s="3" t="s">
        <v>504</v>
      </c>
      <c r="E856" s="2">
        <v>2015</v>
      </c>
      <c r="F856" s="4">
        <v>43803</v>
      </c>
      <c r="G856" s="3" t="s">
        <v>14</v>
      </c>
      <c r="H856" s="4">
        <v>44185</v>
      </c>
      <c r="I856" s="4">
        <f>_xlfn.XLOOKUP(#REF!,[1]!Backup_F8_Previous_Wave[ODINO],[1]!Backup_F8_Previous_Wave[Production Date],"")</f>
      </c>
      <c r="J856" s="10">
        <f>_xlfn.XLOOKUP(#REF!,[1]!Backup_F8_Previous_Wave[ODINO],[1]!Backup_F8_Previous_Wave[Wave Date],"")</f>
      </c>
      <c r="K856" s="6">
        <f>_xlfn.XLOOKUP(#REF!,[1]!Backup_F8_Previous_Wave[ODINO],[1]!Backup_F8_Previous_Wave[Full VIN],"")</f>
      </c>
      <c r="L856" s="3" t="s">
        <v>2836</v>
      </c>
      <c r="M856" s="3" t="s">
        <v>4</v>
      </c>
      <c r="N856" s="3" t="s">
        <v>2837</v>
      </c>
      <c r="O856" s="3" t="s">
        <v>2838</v>
      </c>
      <c r="P856" s="6">
        <f>_xlfn.XLOOKUP(#REF!,[1]!Table2[BINNING],[1]!Table2[VFG],"")</f>
      </c>
      <c r="Q856" s="6">
        <f>IF(ISNUMBER(FIND("|",#REF!,1)),LEFT(#REF!,FIND("|",#REF!,1)-2),#REF!)</f>
      </c>
      <c r="R856" s="6">
        <f>IF(ISNUMBER(FIND("|",#REF!,1)),RIGHT(#REF!,LEN(#REF!)-FIND("|",#REF!,1)-1),"")</f>
      </c>
      <c r="S856" s="3" t="s">
        <v>7</v>
      </c>
      <c r="T856" s="3" t="s">
        <v>7</v>
      </c>
      <c r="U856" s="2">
        <v>0</v>
      </c>
      <c r="V856" s="2">
        <v>0</v>
      </c>
      <c r="W856" s="2">
        <v>10</v>
      </c>
      <c r="X856" s="3" t="s">
        <v>112</v>
      </c>
      <c r="Y856" s="2">
        <v>60</v>
      </c>
      <c r="Z856" s="3"/>
      <c r="AA856" s="3"/>
      <c r="AB856" s="7" t="s">
        <v>2839</v>
      </c>
      <c r="AC856" s="3" t="s">
        <v>778</v>
      </c>
      <c r="AD856" s="3" t="s">
        <v>2106</v>
      </c>
      <c r="AE856" s="3" t="s">
        <v>2840</v>
      </c>
      <c r="AF856" s="3" t="s">
        <v>68</v>
      </c>
      <c r="AG856" s="4"/>
      <c r="AH856" s="3"/>
      <c r="AI856" s="4"/>
      <c r="AJ8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6" s="8">
        <f>IF(#REF!=MAX(#REF!),"New","Old")</f>
      </c>
      <c r="AL856" s="3"/>
      <c r="AM856" s="9">
        <f>IF(OR(#REF!="",#REF!=0),"",IF(#REF!&lt;12000,"&lt;12k",IF(AND(#REF!&gt;=12000,#REF!&lt;24000),"12k to 24k",IF(AND(#REF!&gt;=24000,#REF!&lt;=36000),"24k to 36k",IF(#REF!&gt;36000,"&gt;36k","")))))</f>
      </c>
    </row>
    <row x14ac:dyDescent="0.25" r="857" customHeight="1" ht="18.75">
      <c r="A857" s="1">
        <v>1714423</v>
      </c>
      <c r="B857" s="2">
        <v>11384326</v>
      </c>
      <c r="C857" s="3" t="s">
        <v>0</v>
      </c>
      <c r="D857" s="3" t="s">
        <v>38</v>
      </c>
      <c r="E857" s="2">
        <v>2015</v>
      </c>
      <c r="F857" s="4">
        <v>44186</v>
      </c>
      <c r="G857" s="3" t="s">
        <v>14</v>
      </c>
      <c r="H857" s="4">
        <v>44186</v>
      </c>
      <c r="I857" s="4">
        <f>_xlfn.XLOOKUP(#REF!,[1]!Backup_F8_Previous_Wave[ODINO],[1]!Backup_F8_Previous_Wave[Production Date],"")</f>
      </c>
      <c r="J857" s="10">
        <f>_xlfn.XLOOKUP(#REF!,[1]!Backup_F8_Previous_Wave[ODINO],[1]!Backup_F8_Previous_Wave[Wave Date],"")</f>
      </c>
      <c r="K857" s="6">
        <f>_xlfn.XLOOKUP(#REF!,[1]!Backup_F8_Previous_Wave[ODINO],[1]!Backup_F8_Previous_Wave[Full VIN],"")</f>
      </c>
      <c r="L857" s="3" t="s">
        <v>2841</v>
      </c>
      <c r="M857" s="3" t="s">
        <v>4</v>
      </c>
      <c r="N857" s="3" t="s">
        <v>2842</v>
      </c>
      <c r="O857" s="3" t="s">
        <v>151</v>
      </c>
      <c r="P857" s="6">
        <f>_xlfn.XLOOKUP(#REF!,[1]!Table2[BINNING],[1]!Table2[VFG],"")</f>
      </c>
      <c r="Q857" s="6">
        <f>IF(ISNUMBER(FIND("|",#REF!,1)),LEFT(#REF!,FIND("|",#REF!,1)-2),#REF!)</f>
      </c>
      <c r="R857" s="6">
        <f>IF(ISNUMBER(FIND("|",#REF!,1)),RIGHT(#REF!,LEN(#REF!)-FIND("|",#REF!,1)-1),"")</f>
      </c>
      <c r="S857" s="3" t="s">
        <v>7</v>
      </c>
      <c r="T857" s="3" t="s">
        <v>7</v>
      </c>
      <c r="U857" s="2">
        <v>0</v>
      </c>
      <c r="V857" s="2">
        <v>0</v>
      </c>
      <c r="W857" s="2">
        <v>80000</v>
      </c>
      <c r="X857" s="3" t="s">
        <v>72</v>
      </c>
      <c r="Y857" s="2">
        <v>0</v>
      </c>
      <c r="Z857" s="3"/>
      <c r="AA857" s="3"/>
      <c r="AB857" s="7" t="s">
        <v>2843</v>
      </c>
      <c r="AC857" s="3" t="s">
        <v>826</v>
      </c>
      <c r="AD857" s="3" t="s">
        <v>147</v>
      </c>
      <c r="AE857" s="3" t="s">
        <v>148</v>
      </c>
      <c r="AF857" s="3" t="s">
        <v>45</v>
      </c>
      <c r="AG857" s="4"/>
      <c r="AH857" s="3"/>
      <c r="AI857" s="4"/>
      <c r="AJ8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7" s="8">
        <f>IF(#REF!=MAX(#REF!),"New","Old")</f>
      </c>
      <c r="AL857" s="3"/>
      <c r="AM857" s="9">
        <f>IF(OR(#REF!="",#REF!=0),"",IF(#REF!&lt;12000,"&lt;12k",IF(AND(#REF!&gt;=12000,#REF!&lt;24000),"12k to 24k",IF(AND(#REF!&gt;=24000,#REF!&lt;=36000),"24k to 36k",IF(#REF!&gt;36000,"&gt;36k","")))))</f>
      </c>
    </row>
    <row x14ac:dyDescent="0.25" r="858" customHeight="1" ht="18.75">
      <c r="A858" s="1">
        <v>1714435</v>
      </c>
      <c r="B858" s="2">
        <v>11384333</v>
      </c>
      <c r="C858" s="3" t="s">
        <v>0</v>
      </c>
      <c r="D858" s="3" t="s">
        <v>1</v>
      </c>
      <c r="E858" s="2">
        <v>2017</v>
      </c>
      <c r="F858" s="4">
        <v>44171</v>
      </c>
      <c r="G858" s="3" t="s">
        <v>14</v>
      </c>
      <c r="H858" s="4">
        <v>44186</v>
      </c>
      <c r="I858" s="4">
        <f>_xlfn.XLOOKUP(#REF!,[1]!Backup_F8_Previous_Wave[ODINO],[1]!Backup_F8_Previous_Wave[Production Date],"")</f>
      </c>
      <c r="J858" s="10">
        <f>_xlfn.XLOOKUP(#REF!,[1]!Backup_F8_Previous_Wave[ODINO],[1]!Backup_F8_Previous_Wave[Wave Date],"")</f>
      </c>
      <c r="K858" s="6">
        <f>_xlfn.XLOOKUP(#REF!,[1]!Backup_F8_Previous_Wave[ODINO],[1]!Backup_F8_Previous_Wave[Full VIN],"")</f>
      </c>
      <c r="L858" s="3" t="s">
        <v>2844</v>
      </c>
      <c r="M858" s="3" t="s">
        <v>4</v>
      </c>
      <c r="N858" s="3" t="s">
        <v>2845</v>
      </c>
      <c r="O858" s="3" t="s">
        <v>151</v>
      </c>
      <c r="P858" s="6">
        <f>_xlfn.XLOOKUP(#REF!,[1]!Table2[BINNING],[1]!Table2[VFG],"")</f>
      </c>
      <c r="Q858" s="6">
        <f>IF(ISNUMBER(FIND("|",#REF!,1)),LEFT(#REF!,FIND("|",#REF!,1)-2),#REF!)</f>
      </c>
      <c r="R858" s="6">
        <f>IF(ISNUMBER(FIND("|",#REF!,1)),RIGHT(#REF!,LEN(#REF!)-FIND("|",#REF!,1)-1),"")</f>
      </c>
      <c r="S858" s="3" t="s">
        <v>7</v>
      </c>
      <c r="T858" s="3" t="s">
        <v>7</v>
      </c>
      <c r="U858" s="2">
        <v>0</v>
      </c>
      <c r="V858" s="2">
        <v>0</v>
      </c>
      <c r="W858" s="2">
        <v>59700</v>
      </c>
      <c r="X858" s="3" t="s">
        <v>691</v>
      </c>
      <c r="Y858" s="2">
        <v>0</v>
      </c>
      <c r="Z858" s="3"/>
      <c r="AA858" s="3"/>
      <c r="AB858" s="7" t="s">
        <v>2846</v>
      </c>
      <c r="AC858" s="3" t="s">
        <v>20</v>
      </c>
      <c r="AD858" s="3" t="s">
        <v>11</v>
      </c>
      <c r="AE858" s="3" t="s">
        <v>21</v>
      </c>
      <c r="AF858" s="3" t="s">
        <v>13</v>
      </c>
      <c r="AG858" s="4"/>
      <c r="AH858" s="3"/>
      <c r="AI858" s="4"/>
      <c r="AJ8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8" s="8">
        <f>IF(#REF!=MAX(#REF!),"New","Old")</f>
      </c>
      <c r="AL858" s="3"/>
      <c r="AM858" s="9">
        <f>IF(OR(#REF!="",#REF!=0),"",IF(#REF!&lt;12000,"&lt;12k",IF(AND(#REF!&gt;=12000,#REF!&lt;24000),"12k to 24k",IF(AND(#REF!&gt;=24000,#REF!&lt;=36000),"24k to 36k",IF(#REF!&gt;36000,"&gt;36k","")))))</f>
      </c>
    </row>
    <row x14ac:dyDescent="0.25" r="859" customHeight="1" ht="18.75">
      <c r="A859" s="1">
        <v>1714550</v>
      </c>
      <c r="B859" s="2">
        <v>11384415</v>
      </c>
      <c r="C859" s="3" t="s">
        <v>0</v>
      </c>
      <c r="D859" s="3" t="s">
        <v>86</v>
      </c>
      <c r="E859" s="2">
        <v>2017</v>
      </c>
      <c r="F859" s="4">
        <v>44186</v>
      </c>
      <c r="G859" s="3" t="s">
        <v>14</v>
      </c>
      <c r="H859" s="4">
        <v>44186</v>
      </c>
      <c r="I859" s="4">
        <f>_xlfn.XLOOKUP(#REF!,[1]!Backup_F8_Previous_Wave[ODINO],[1]!Backup_F8_Previous_Wave[Production Date],"")</f>
      </c>
      <c r="J859" s="10">
        <f>_xlfn.XLOOKUP(#REF!,[1]!Backup_F8_Previous_Wave[ODINO],[1]!Backup_F8_Previous_Wave[Wave Date],"")</f>
      </c>
      <c r="K859" s="6">
        <f>_xlfn.XLOOKUP(#REF!,[1]!Backup_F8_Previous_Wave[ODINO],[1]!Backup_F8_Previous_Wave[Full VIN],"")</f>
      </c>
      <c r="L859" s="3" t="s">
        <v>2847</v>
      </c>
      <c r="M859" s="3" t="s">
        <v>4</v>
      </c>
      <c r="N859" s="3" t="s">
        <v>2848</v>
      </c>
      <c r="O859" s="3" t="s">
        <v>1218</v>
      </c>
      <c r="P859" s="6">
        <f>_xlfn.XLOOKUP(#REF!,[1]!Table2[BINNING],[1]!Table2[VFG],"")</f>
      </c>
      <c r="Q859" s="6">
        <f>IF(ISNUMBER(FIND("|",#REF!,1)),LEFT(#REF!,FIND("|",#REF!,1)-2),#REF!)</f>
      </c>
      <c r="R859" s="6">
        <f>IF(ISNUMBER(FIND("|",#REF!,1)),RIGHT(#REF!,LEN(#REF!)-FIND("|",#REF!,1)-1),"")</f>
      </c>
      <c r="S859" s="3" t="s">
        <v>7</v>
      </c>
      <c r="T859" s="3" t="s">
        <v>7</v>
      </c>
      <c r="U859" s="2">
        <v>0</v>
      </c>
      <c r="V859" s="2">
        <v>0</v>
      </c>
      <c r="W859" s="2"/>
      <c r="X859" s="3" t="s">
        <v>525</v>
      </c>
      <c r="Y859" s="2"/>
      <c r="Z859" s="3"/>
      <c r="AA859" s="3"/>
      <c r="AB859" s="7" t="s">
        <v>2849</v>
      </c>
      <c r="AC859" s="3" t="s">
        <v>92</v>
      </c>
      <c r="AD859" s="3" t="s">
        <v>93</v>
      </c>
      <c r="AE859" s="3" t="s">
        <v>94</v>
      </c>
      <c r="AF859" s="3" t="s">
        <v>95</v>
      </c>
      <c r="AG859" s="4"/>
      <c r="AH859" s="3"/>
      <c r="AI859" s="4"/>
      <c r="AJ8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59" s="8">
        <f>IF(#REF!=MAX(#REF!),"New","Old")</f>
      </c>
      <c r="AL859" s="3"/>
      <c r="AM859" s="9">
        <f>IF(OR(#REF!="",#REF!=0),"",IF(#REF!&lt;12000,"&lt;12k",IF(AND(#REF!&gt;=12000,#REF!&lt;24000),"12k to 24k",IF(AND(#REF!&gt;=24000,#REF!&lt;=36000),"24k to 36k",IF(#REF!&gt;36000,"&gt;36k","")))))</f>
      </c>
    </row>
    <row x14ac:dyDescent="0.25" r="860" customHeight="1" ht="18.75">
      <c r="A860" s="1">
        <v>1714557</v>
      </c>
      <c r="B860" s="2">
        <v>11384420</v>
      </c>
      <c r="C860" s="3" t="s">
        <v>0</v>
      </c>
      <c r="D860" s="3" t="s">
        <v>1</v>
      </c>
      <c r="E860" s="2">
        <v>2017</v>
      </c>
      <c r="F860" s="4">
        <v>44179</v>
      </c>
      <c r="G860" s="3" t="s">
        <v>14</v>
      </c>
      <c r="H860" s="4">
        <v>44186</v>
      </c>
      <c r="I860" s="4">
        <f>_xlfn.XLOOKUP(#REF!,[1]!Backup_F8_Previous_Wave[ODINO],[1]!Backup_F8_Previous_Wave[Production Date],"")</f>
      </c>
      <c r="J860" s="10">
        <f>_xlfn.XLOOKUP(#REF!,[1]!Backup_F8_Previous_Wave[ODINO],[1]!Backup_F8_Previous_Wave[Wave Date],"")</f>
      </c>
      <c r="K860" s="6">
        <f>_xlfn.XLOOKUP(#REF!,[1]!Backup_F8_Previous_Wave[ODINO],[1]!Backup_F8_Previous_Wave[Full VIN],"")</f>
      </c>
      <c r="L860" s="3" t="s">
        <v>2850</v>
      </c>
      <c r="M860" s="3" t="s">
        <v>4</v>
      </c>
      <c r="N860" s="3" t="s">
        <v>2851</v>
      </c>
      <c r="O860" s="3" t="s">
        <v>49</v>
      </c>
      <c r="P860" s="6">
        <f>_xlfn.XLOOKUP(#REF!,[1]!Table2[BINNING],[1]!Table2[VFG],"")</f>
      </c>
      <c r="Q860" s="6">
        <f>IF(ISNUMBER(FIND("|",#REF!,1)),LEFT(#REF!,FIND("|",#REF!,1)-2),#REF!)</f>
      </c>
      <c r="R860" s="6">
        <f>IF(ISNUMBER(FIND("|",#REF!,1)),RIGHT(#REF!,LEN(#REF!)-FIND("|",#REF!,1)-1),"")</f>
      </c>
      <c r="S860" s="3" t="s">
        <v>7</v>
      </c>
      <c r="T860" s="3" t="s">
        <v>7</v>
      </c>
      <c r="U860" s="2">
        <v>0</v>
      </c>
      <c r="V860" s="2">
        <v>0</v>
      </c>
      <c r="W860" s="2">
        <v>39500</v>
      </c>
      <c r="X860" s="3" t="s">
        <v>229</v>
      </c>
      <c r="Y860" s="2"/>
      <c r="Z860" s="3"/>
      <c r="AA860" s="3"/>
      <c r="AB860" s="7" t="s">
        <v>2852</v>
      </c>
      <c r="AC860" s="3" t="s">
        <v>20</v>
      </c>
      <c r="AD860" s="3" t="s">
        <v>11</v>
      </c>
      <c r="AE860" s="3" t="s">
        <v>21</v>
      </c>
      <c r="AF860" s="3" t="s">
        <v>13</v>
      </c>
      <c r="AG860" s="4"/>
      <c r="AH860" s="3"/>
      <c r="AI860" s="4"/>
      <c r="AJ8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0" s="8">
        <f>IF(#REF!=MAX(#REF!),"New","Old")</f>
      </c>
      <c r="AL860" s="3"/>
      <c r="AM860" s="9">
        <f>IF(OR(#REF!="",#REF!=0),"",IF(#REF!&lt;12000,"&lt;12k",IF(AND(#REF!&gt;=12000,#REF!&lt;24000),"12k to 24k",IF(AND(#REF!&gt;=24000,#REF!&lt;=36000),"24k to 36k",IF(#REF!&gt;36000,"&gt;36k","")))))</f>
      </c>
    </row>
    <row x14ac:dyDescent="0.25" r="861" customHeight="1" ht="18.75">
      <c r="A861" s="1">
        <v>1714577</v>
      </c>
      <c r="B861" s="2">
        <v>11384435</v>
      </c>
      <c r="C861" s="3" t="s">
        <v>0</v>
      </c>
      <c r="D861" s="3" t="s">
        <v>1</v>
      </c>
      <c r="E861" s="2">
        <v>2017</v>
      </c>
      <c r="F861" s="4">
        <v>44183</v>
      </c>
      <c r="G861" s="3" t="s">
        <v>14</v>
      </c>
      <c r="H861" s="4">
        <v>44186</v>
      </c>
      <c r="I861" s="4"/>
      <c r="J861" s="10">
        <f>_xlfn.XLOOKUP(#REF!,[1]!Backup_F8_Previous_Wave[ODINO],[1]!Backup_F8_Previous_Wave[Wave Date],"")</f>
      </c>
      <c r="K861" s="3"/>
      <c r="L861" s="3" t="s">
        <v>2853</v>
      </c>
      <c r="M861" s="3" t="s">
        <v>4</v>
      </c>
      <c r="N861" s="3" t="s">
        <v>2854</v>
      </c>
      <c r="O861" s="3" t="s">
        <v>49</v>
      </c>
      <c r="P861" s="6">
        <f>_xlfn.XLOOKUP(#REF!,[1]!Table2[BINNING],[1]!Table2[VFG],"")</f>
      </c>
      <c r="Q861" s="6">
        <f>IF(ISNUMBER(FIND("|",#REF!,1)),LEFT(#REF!,FIND("|",#REF!,1)-2),#REF!)</f>
      </c>
      <c r="R861" s="6">
        <f>IF(ISNUMBER(FIND("|",#REF!,1)),RIGHT(#REF!,LEN(#REF!)-FIND("|",#REF!,1)-1),"")</f>
      </c>
      <c r="S861" s="3" t="s">
        <v>7</v>
      </c>
      <c r="T861" s="3" t="s">
        <v>7</v>
      </c>
      <c r="U861" s="2">
        <v>0</v>
      </c>
      <c r="V861" s="2">
        <v>0</v>
      </c>
      <c r="W861" s="2">
        <v>65000</v>
      </c>
      <c r="X861" s="3" t="s">
        <v>339</v>
      </c>
      <c r="Y861" s="2"/>
      <c r="Z861" s="3"/>
      <c r="AA861" s="3"/>
      <c r="AB861" s="7" t="s">
        <v>2855</v>
      </c>
      <c r="AC861" s="3" t="s">
        <v>44</v>
      </c>
      <c r="AD861" s="3" t="s">
        <v>44</v>
      </c>
      <c r="AE861" s="3" t="s">
        <v>44</v>
      </c>
      <c r="AF861" s="3" t="s">
        <v>27</v>
      </c>
      <c r="AG861" s="4"/>
      <c r="AH861" s="3"/>
      <c r="AI861" s="4"/>
      <c r="AJ8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1" s="8">
        <f>IF(#REF!=MAX(#REF!),"New","Old")</f>
      </c>
      <c r="AL861" s="3"/>
      <c r="AM861" s="9">
        <f>IF(OR(#REF!="",#REF!=0),"",IF(#REF!&lt;12000,"&lt;12k",IF(AND(#REF!&gt;=12000,#REF!&lt;24000),"12k to 24k",IF(AND(#REF!&gt;=24000,#REF!&lt;=36000),"24k to 36k",IF(#REF!&gt;36000,"&gt;36k","")))))</f>
      </c>
    </row>
    <row x14ac:dyDescent="0.25" r="862" customHeight="1" ht="18.75">
      <c r="A862" s="1">
        <v>1714595</v>
      </c>
      <c r="B862" s="2">
        <v>11384447</v>
      </c>
      <c r="C862" s="3" t="s">
        <v>0</v>
      </c>
      <c r="D862" s="3" t="s">
        <v>1</v>
      </c>
      <c r="E862" s="2">
        <v>2020</v>
      </c>
      <c r="F862" s="4">
        <v>44183</v>
      </c>
      <c r="G862" s="3" t="s">
        <v>14</v>
      </c>
      <c r="H862" s="4">
        <v>44186</v>
      </c>
      <c r="I862" s="4"/>
      <c r="J862" s="10">
        <f>_xlfn.XLOOKUP(#REF!,[1]!Backup_F8_Previous_Wave[ODINO],[1]!Backup_F8_Previous_Wave[Wave Date],"")</f>
      </c>
      <c r="K862" s="6">
        <f>_xlfn.XLOOKUP(#REF!,[1]!Backup_F8_Previous_Wave[ODINO],[1]!Backup_F8_Previous_Wave[Full VIN],"")</f>
      </c>
      <c r="L862" s="3" t="s">
        <v>2856</v>
      </c>
      <c r="M862" s="3" t="s">
        <v>4</v>
      </c>
      <c r="N862" s="3" t="s">
        <v>2857</v>
      </c>
      <c r="O862" s="3" t="s">
        <v>151</v>
      </c>
      <c r="P862" s="6">
        <f>_xlfn.XLOOKUP(#REF!,[1]!Table2[BINNING],[1]!Table2[VFG],"")</f>
      </c>
      <c r="Q862" s="6">
        <f>IF(ISNUMBER(FIND("|",#REF!,1)),LEFT(#REF!,FIND("|",#REF!,1)-2),#REF!)</f>
      </c>
      <c r="R862" s="6">
        <f>IF(ISNUMBER(FIND("|",#REF!,1)),RIGHT(#REF!,LEN(#REF!)-FIND("|",#REF!,1)-1),"")</f>
      </c>
      <c r="S862" s="3" t="s">
        <v>7</v>
      </c>
      <c r="T862" s="3" t="s">
        <v>7</v>
      </c>
      <c r="U862" s="2">
        <v>0</v>
      </c>
      <c r="V862" s="2">
        <v>0</v>
      </c>
      <c r="W862" s="2">
        <v>3700</v>
      </c>
      <c r="X862" s="3" t="s">
        <v>166</v>
      </c>
      <c r="Y862" s="2">
        <v>65</v>
      </c>
      <c r="Z862" s="3"/>
      <c r="AA862" s="3"/>
      <c r="AB862" s="7" t="s">
        <v>2858</v>
      </c>
      <c r="AC862" s="3"/>
      <c r="AD862" s="3"/>
      <c r="AE862" s="3"/>
      <c r="AF862" s="3"/>
      <c r="AG862" s="4"/>
      <c r="AH862" s="3"/>
      <c r="AI862" s="4"/>
      <c r="AJ8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2" s="8">
        <f>IF(#REF!=MAX(#REF!),"New","Old")</f>
      </c>
      <c r="AL862" s="3"/>
      <c r="AM862" s="9">
        <f>IF(OR(#REF!="",#REF!=0),"",IF(#REF!&lt;12000,"&lt;12k",IF(AND(#REF!&gt;=12000,#REF!&lt;24000),"12k to 24k",IF(AND(#REF!&gt;=24000,#REF!&lt;=36000),"24k to 36k",IF(#REF!&gt;36000,"&gt;36k","")))))</f>
      </c>
    </row>
    <row x14ac:dyDescent="0.25" r="863" customHeight="1" ht="18.75">
      <c r="A863" s="1">
        <v>1714603</v>
      </c>
      <c r="B863" s="2">
        <v>11384439</v>
      </c>
      <c r="C863" s="3" t="s">
        <v>0</v>
      </c>
      <c r="D863" s="3" t="s">
        <v>1</v>
      </c>
      <c r="E863" s="2">
        <v>2017</v>
      </c>
      <c r="F863" s="4">
        <v>44186</v>
      </c>
      <c r="G863" s="3" t="s">
        <v>14</v>
      </c>
      <c r="H863" s="4">
        <v>44186</v>
      </c>
      <c r="I863" s="4">
        <f>_xlfn.XLOOKUP(#REF!,[1]!Backup_F8_Previous_Wave[ODINO],[1]!Backup_F8_Previous_Wave[Production Date],"")</f>
      </c>
      <c r="J863" s="10">
        <f>_xlfn.XLOOKUP(#REF!,[1]!Backup_F8_Previous_Wave[ODINO],[1]!Backup_F8_Previous_Wave[Wave Date],"")</f>
      </c>
      <c r="K863" s="6">
        <f>_xlfn.XLOOKUP(#REF!,[1]!Backup_F8_Previous_Wave[ODINO],[1]!Backup_F8_Previous_Wave[Full VIN],"")</f>
      </c>
      <c r="L863" s="3" t="s">
        <v>2859</v>
      </c>
      <c r="M863" s="3" t="s">
        <v>4</v>
      </c>
      <c r="N863" s="3" t="s">
        <v>2860</v>
      </c>
      <c r="O863" s="3" t="s">
        <v>151</v>
      </c>
      <c r="P863" s="6">
        <f>_xlfn.XLOOKUP(#REF!,[1]!Table2[BINNING],[1]!Table2[VFG],"")</f>
      </c>
      <c r="Q863" s="6">
        <f>IF(ISNUMBER(FIND("|",#REF!,1)),LEFT(#REF!,FIND("|",#REF!,1)-2),#REF!)</f>
      </c>
      <c r="R863" s="6">
        <f>IF(ISNUMBER(FIND("|",#REF!,1)),RIGHT(#REF!,LEN(#REF!)-FIND("|",#REF!,1)-1),"")</f>
      </c>
      <c r="S863" s="3" t="s">
        <v>7</v>
      </c>
      <c r="T863" s="3" t="s">
        <v>957</v>
      </c>
      <c r="U863" s="2">
        <v>0</v>
      </c>
      <c r="V863" s="2">
        <v>0</v>
      </c>
      <c r="W863" s="2">
        <v>49000</v>
      </c>
      <c r="X863" s="3" t="s">
        <v>798</v>
      </c>
      <c r="Y863" s="2"/>
      <c r="Z863" s="3"/>
      <c r="AA863" s="3"/>
      <c r="AB863" s="7" t="s">
        <v>2861</v>
      </c>
      <c r="AC863" s="3" t="s">
        <v>20</v>
      </c>
      <c r="AD863" s="3" t="s">
        <v>11</v>
      </c>
      <c r="AE863" s="3" t="s">
        <v>21</v>
      </c>
      <c r="AF863" s="3" t="s">
        <v>13</v>
      </c>
      <c r="AG863" s="4"/>
      <c r="AH863" s="3"/>
      <c r="AI863" s="4"/>
      <c r="AJ8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3" s="8">
        <f>IF(#REF!=MAX(#REF!),"New","Old")</f>
      </c>
      <c r="AL863" s="3"/>
      <c r="AM863" s="9">
        <f>IF(OR(#REF!="",#REF!=0),"",IF(#REF!&lt;12000,"&lt;12k",IF(AND(#REF!&gt;=12000,#REF!&lt;24000),"12k to 24k",IF(AND(#REF!&gt;=24000,#REF!&lt;=36000),"24k to 36k",IF(#REF!&gt;36000,"&gt;36k","")))))</f>
      </c>
    </row>
    <row x14ac:dyDescent="0.25" r="864" customHeight="1" ht="18.75">
      <c r="A864" s="1">
        <v>1714740</v>
      </c>
      <c r="B864" s="2">
        <v>11384556</v>
      </c>
      <c r="C864" s="3" t="s">
        <v>0</v>
      </c>
      <c r="D864" s="3" t="s">
        <v>1</v>
      </c>
      <c r="E864" s="2">
        <v>2014</v>
      </c>
      <c r="F864" s="4">
        <v>44186</v>
      </c>
      <c r="G864" s="3" t="s">
        <v>14</v>
      </c>
      <c r="H864" s="4">
        <v>44187</v>
      </c>
      <c r="I864" s="4">
        <f>_xlfn.XLOOKUP(#REF!,[1]!Backup_F8_Previous_Wave[ODINO],[1]!Backup_F8_Previous_Wave[Production Date],"")</f>
      </c>
      <c r="J864" s="10">
        <f>_xlfn.XLOOKUP(#REF!,[1]!Backup_F8_Previous_Wave[ODINO],[1]!Backup_F8_Previous_Wave[Wave Date],"")</f>
      </c>
      <c r="K864" s="6">
        <f>_xlfn.XLOOKUP(#REF!,[1]!Backup_F8_Previous_Wave[ODINO],[1]!Backup_F8_Previous_Wave[Full VIN],"")</f>
      </c>
      <c r="L864" s="3" t="s">
        <v>2862</v>
      </c>
      <c r="M864" s="3" t="s">
        <v>4</v>
      </c>
      <c r="N864" s="3" t="s">
        <v>2863</v>
      </c>
      <c r="O864" s="3" t="s">
        <v>151</v>
      </c>
      <c r="P864" s="6">
        <f>_xlfn.XLOOKUP(#REF!,[1]!Table2[BINNING],[1]!Table2[VFG],"")</f>
      </c>
      <c r="Q864" s="6">
        <f>IF(ISNUMBER(FIND("|",#REF!,1)),LEFT(#REF!,FIND("|",#REF!,1)-2),#REF!)</f>
      </c>
      <c r="R864" s="6">
        <f>IF(ISNUMBER(FIND("|",#REF!,1)),RIGHT(#REF!,LEN(#REF!)-FIND("|",#REF!,1)-1),"")</f>
      </c>
      <c r="S864" s="3" t="s">
        <v>7</v>
      </c>
      <c r="T864" s="3" t="s">
        <v>7</v>
      </c>
      <c r="U864" s="2">
        <v>0</v>
      </c>
      <c r="V864" s="2">
        <v>0</v>
      </c>
      <c r="W864" s="2"/>
      <c r="X864" s="3" t="s">
        <v>63</v>
      </c>
      <c r="Y864" s="2"/>
      <c r="Z864" s="3"/>
      <c r="AA864" s="3"/>
      <c r="AB864" s="7" t="s">
        <v>2864</v>
      </c>
      <c r="AC864" s="3" t="s">
        <v>10</v>
      </c>
      <c r="AD864" s="3" t="s">
        <v>11</v>
      </c>
      <c r="AE864" s="3" t="s">
        <v>26</v>
      </c>
      <c r="AF864" s="3" t="s">
        <v>27</v>
      </c>
      <c r="AG864" s="4"/>
      <c r="AH864" s="3"/>
      <c r="AI864" s="4"/>
      <c r="AJ8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4" s="8">
        <f>IF(#REF!=MAX(#REF!),"New","Old")</f>
      </c>
      <c r="AL864" s="3"/>
      <c r="AM864" s="9">
        <f>IF(OR(#REF!="",#REF!=0),"",IF(#REF!&lt;12000,"&lt;12k",IF(AND(#REF!&gt;=12000,#REF!&lt;24000),"12k to 24k",IF(AND(#REF!&gt;=24000,#REF!&lt;=36000),"24k to 36k",IF(#REF!&gt;36000,"&gt;36k","")))))</f>
      </c>
    </row>
    <row x14ac:dyDescent="0.25" r="865" customHeight="1" ht="18.75">
      <c r="A865" s="1">
        <v>1714810</v>
      </c>
      <c r="B865" s="2">
        <v>11384596</v>
      </c>
      <c r="C865" s="3" t="s">
        <v>0</v>
      </c>
      <c r="D865" s="3" t="s">
        <v>1</v>
      </c>
      <c r="E865" s="2">
        <v>2017</v>
      </c>
      <c r="F865" s="4">
        <v>44185</v>
      </c>
      <c r="G865" s="3" t="s">
        <v>14</v>
      </c>
      <c r="H865" s="4">
        <v>44187</v>
      </c>
      <c r="I865" s="4">
        <f>_xlfn.XLOOKUP(#REF!,[1]!Backup_F8_Previous_Wave[ODINO],[1]!Backup_F8_Previous_Wave[Production Date],"")</f>
      </c>
      <c r="J865" s="10">
        <f>_xlfn.XLOOKUP(#REF!,[1]!Backup_F8_Previous_Wave[ODINO],[1]!Backup_F8_Previous_Wave[Wave Date],"")</f>
      </c>
      <c r="K865" s="6">
        <f>_xlfn.XLOOKUP(#REF!,[1]!Backup_F8_Previous_Wave[ODINO],[1]!Backup_F8_Previous_Wave[Full VIN],"")</f>
      </c>
      <c r="L865" s="3" t="s">
        <v>2865</v>
      </c>
      <c r="M865" s="3" t="s">
        <v>4</v>
      </c>
      <c r="N865" s="3" t="s">
        <v>2866</v>
      </c>
      <c r="O865" s="3" t="s">
        <v>151</v>
      </c>
      <c r="P865" s="6">
        <f>_xlfn.XLOOKUP(#REF!,[1]!Table2[BINNING],[1]!Table2[VFG],"")</f>
      </c>
      <c r="Q865" s="6">
        <f>IF(ISNUMBER(FIND("|",#REF!,1)),LEFT(#REF!,FIND("|",#REF!,1)-2),#REF!)</f>
      </c>
      <c r="R865" s="6">
        <f>IF(ISNUMBER(FIND("|",#REF!,1)),RIGHT(#REF!,LEN(#REF!)-FIND("|",#REF!,1)-1),"")</f>
      </c>
      <c r="S865" s="3" t="s">
        <v>7</v>
      </c>
      <c r="T865" s="3" t="s">
        <v>7</v>
      </c>
      <c r="U865" s="2">
        <v>0</v>
      </c>
      <c r="V865" s="2">
        <v>0</v>
      </c>
      <c r="W865" s="2">
        <v>80000</v>
      </c>
      <c r="X865" s="3" t="s">
        <v>63</v>
      </c>
      <c r="Y865" s="2">
        <v>0</v>
      </c>
      <c r="Z865" s="3"/>
      <c r="AA865" s="3"/>
      <c r="AB865" s="7" t="s">
        <v>2867</v>
      </c>
      <c r="AC865" s="3" t="s">
        <v>20</v>
      </c>
      <c r="AD865" s="3" t="s">
        <v>11</v>
      </c>
      <c r="AE865" s="3" t="s">
        <v>135</v>
      </c>
      <c r="AF865" s="3" t="s">
        <v>27</v>
      </c>
      <c r="AG865" s="4"/>
      <c r="AH865" s="3"/>
      <c r="AI865" s="4"/>
      <c r="AJ8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5" s="8">
        <f>IF(#REF!=MAX(#REF!),"New","Old")</f>
      </c>
      <c r="AL865" s="3"/>
      <c r="AM865" s="9">
        <f>IF(OR(#REF!="",#REF!=0),"",IF(#REF!&lt;12000,"&lt;12k",IF(AND(#REF!&gt;=12000,#REF!&lt;24000),"12k to 24k",IF(AND(#REF!&gt;=24000,#REF!&lt;=36000),"24k to 36k",IF(#REF!&gt;36000,"&gt;36k","")))))</f>
      </c>
    </row>
    <row x14ac:dyDescent="0.25" r="866" customHeight="1" ht="18.75">
      <c r="A866" s="1">
        <v>1714854</v>
      </c>
      <c r="B866" s="2">
        <v>11384628</v>
      </c>
      <c r="C866" s="3" t="s">
        <v>0</v>
      </c>
      <c r="D866" s="3" t="s">
        <v>59</v>
      </c>
      <c r="E866" s="2">
        <v>2014</v>
      </c>
      <c r="F866" s="4">
        <v>44187</v>
      </c>
      <c r="G866" s="3" t="s">
        <v>14</v>
      </c>
      <c r="H866" s="4">
        <v>44187</v>
      </c>
      <c r="I866" s="4">
        <f>_xlfn.XLOOKUP(#REF!,[1]!Backup_F8_Previous_Wave[ODINO],[1]!Backup_F8_Previous_Wave[Production Date],"")</f>
      </c>
      <c r="J866" s="10">
        <f>_xlfn.XLOOKUP(#REF!,[1]!Backup_F8_Previous_Wave[ODINO],[1]!Backup_F8_Previous_Wave[Wave Date],"")</f>
      </c>
      <c r="K866" s="6">
        <f>_xlfn.XLOOKUP(#REF!,[1]!Backup_F8_Previous_Wave[ODINO],[1]!Backup_F8_Previous_Wave[Full VIN],"")</f>
      </c>
      <c r="L866" s="3" t="s">
        <v>2868</v>
      </c>
      <c r="M866" s="3" t="s">
        <v>4</v>
      </c>
      <c r="N866" s="3" t="s">
        <v>2869</v>
      </c>
      <c r="O866" s="3" t="s">
        <v>552</v>
      </c>
      <c r="P866" s="6">
        <f>_xlfn.XLOOKUP(#REF!,[1]!Table2[BINNING],[1]!Table2[VFG],"")</f>
      </c>
      <c r="Q866" s="6">
        <f>IF(ISNUMBER(FIND("|",#REF!,1)),LEFT(#REF!,FIND("|",#REF!,1)-2),#REF!)</f>
      </c>
      <c r="R866" s="6">
        <f>IF(ISNUMBER(FIND("|",#REF!,1)),RIGHT(#REF!,LEN(#REF!)-FIND("|",#REF!,1)-1),"")</f>
      </c>
      <c r="S866" s="3" t="s">
        <v>7</v>
      </c>
      <c r="T866" s="3" t="s">
        <v>7</v>
      </c>
      <c r="U866" s="2">
        <v>0</v>
      </c>
      <c r="V866" s="2">
        <v>0</v>
      </c>
      <c r="W866" s="2">
        <v>100000</v>
      </c>
      <c r="X866" s="3" t="s">
        <v>229</v>
      </c>
      <c r="Y866" s="2"/>
      <c r="Z866" s="3"/>
      <c r="AA866" s="3"/>
      <c r="AB866" s="7" t="s">
        <v>2870</v>
      </c>
      <c r="AC866" s="3" t="s">
        <v>65</v>
      </c>
      <c r="AD866" s="3" t="s">
        <v>66</v>
      </c>
      <c r="AE866" s="3" t="s">
        <v>67</v>
      </c>
      <c r="AF866" s="3" t="s">
        <v>68</v>
      </c>
      <c r="AG866" s="4"/>
      <c r="AH866" s="3"/>
      <c r="AI866" s="4"/>
      <c r="AJ8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6" s="8">
        <f>IF(#REF!=MAX(#REF!),"New","Old")</f>
      </c>
      <c r="AL866" s="3"/>
      <c r="AM866" s="9">
        <f>IF(OR(#REF!="",#REF!=0),"",IF(#REF!&lt;12000,"&lt;12k",IF(AND(#REF!&gt;=12000,#REF!&lt;24000),"12k to 24k",IF(AND(#REF!&gt;=24000,#REF!&lt;=36000),"24k to 36k",IF(#REF!&gt;36000,"&gt;36k","")))))</f>
      </c>
    </row>
    <row x14ac:dyDescent="0.25" r="867" customHeight="1" ht="18.75">
      <c r="A867" s="1">
        <v>1714978</v>
      </c>
      <c r="B867" s="2">
        <v>11384717</v>
      </c>
      <c r="C867" s="3" t="s">
        <v>0</v>
      </c>
      <c r="D867" s="3" t="s">
        <v>1</v>
      </c>
      <c r="E867" s="2">
        <v>2019</v>
      </c>
      <c r="F867" s="4">
        <v>44158</v>
      </c>
      <c r="G867" s="3" t="s">
        <v>14</v>
      </c>
      <c r="H867" s="4">
        <v>44188</v>
      </c>
      <c r="I867" s="4"/>
      <c r="J867" s="10">
        <f>_xlfn.XLOOKUP(#REF!,[1]!Backup_F8_Previous_Wave[ODINO],[1]!Backup_F8_Previous_Wave[Wave Date],"")</f>
      </c>
      <c r="K867" s="3"/>
      <c r="L867" s="3" t="s">
        <v>2871</v>
      </c>
      <c r="M867" s="3" t="s">
        <v>4</v>
      </c>
      <c r="N867" s="3" t="s">
        <v>2872</v>
      </c>
      <c r="O867" s="3" t="s">
        <v>2873</v>
      </c>
      <c r="P867" s="6">
        <f>_xlfn.XLOOKUP(#REF!,[1]!Table2[BINNING],[1]!Table2[VFG],"")</f>
      </c>
      <c r="Q867" s="6">
        <f>IF(ISNUMBER(FIND("|",#REF!,1)),LEFT(#REF!,FIND("|",#REF!,1)-2),#REF!)</f>
      </c>
      <c r="R867" s="6">
        <f>IF(ISNUMBER(FIND("|",#REF!,1)),RIGHT(#REF!,LEN(#REF!)-FIND("|",#REF!,1)-1),"")</f>
      </c>
      <c r="S867" s="3" t="s">
        <v>7</v>
      </c>
      <c r="T867" s="3" t="s">
        <v>7</v>
      </c>
      <c r="U867" s="2">
        <v>0</v>
      </c>
      <c r="V867" s="2">
        <v>0</v>
      </c>
      <c r="W867" s="2">
        <v>13000</v>
      </c>
      <c r="X867" s="3" t="s">
        <v>63</v>
      </c>
      <c r="Y867" s="2">
        <v>50</v>
      </c>
      <c r="Z867" s="3"/>
      <c r="AA867" s="3"/>
      <c r="AB867" s="7" t="s">
        <v>2874</v>
      </c>
      <c r="AC867" s="3" t="s">
        <v>44</v>
      </c>
      <c r="AD867" s="3" t="s">
        <v>44</v>
      </c>
      <c r="AE867" s="3" t="s">
        <v>44</v>
      </c>
      <c r="AF867" s="3" t="s">
        <v>27</v>
      </c>
      <c r="AG867" s="4"/>
      <c r="AH867" s="3"/>
      <c r="AI867" s="4"/>
      <c r="AJ8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7" s="8">
        <f>IF(#REF!=MAX(#REF!),"New","Old")</f>
      </c>
      <c r="AL867" s="3"/>
      <c r="AM867" s="9">
        <f>IF(OR(#REF!="",#REF!=0),"",IF(#REF!&lt;12000,"&lt;12k",IF(AND(#REF!&gt;=12000,#REF!&lt;24000),"12k to 24k",IF(AND(#REF!&gt;=24000,#REF!&lt;=36000),"24k to 36k",IF(#REF!&gt;36000,"&gt;36k","")))))</f>
      </c>
    </row>
    <row x14ac:dyDescent="0.25" r="868" customHeight="1" ht="18.75">
      <c r="A868" s="1">
        <v>1715078</v>
      </c>
      <c r="B868" s="2">
        <v>11384821</v>
      </c>
      <c r="C868" s="3" t="s">
        <v>0</v>
      </c>
      <c r="D868" s="3" t="s">
        <v>1</v>
      </c>
      <c r="E868" s="2">
        <v>2017</v>
      </c>
      <c r="F868" s="4">
        <v>44189</v>
      </c>
      <c r="G868" s="3" t="s">
        <v>14</v>
      </c>
      <c r="H868" s="4">
        <v>44189</v>
      </c>
      <c r="I868" s="4">
        <f>_xlfn.XLOOKUP(#REF!,[1]!Backup_F8_Previous_Wave[ODINO],[1]!Backup_F8_Previous_Wave[Production Date],"")</f>
      </c>
      <c r="J868" s="10">
        <f>_xlfn.XLOOKUP(#REF!,[1]!Backup_F8_Previous_Wave[ODINO],[1]!Backup_F8_Previous_Wave[Wave Date],"")</f>
      </c>
      <c r="K868" s="6">
        <f>_xlfn.XLOOKUP(#REF!,[1]!Backup_F8_Previous_Wave[ODINO],[1]!Backup_F8_Previous_Wave[Full VIN],"")</f>
      </c>
      <c r="L868" s="3" t="s">
        <v>2875</v>
      </c>
      <c r="M868" s="3" t="s">
        <v>4</v>
      </c>
      <c r="N868" s="3" t="s">
        <v>2876</v>
      </c>
      <c r="O868" s="3" t="s">
        <v>49</v>
      </c>
      <c r="P868" s="6">
        <f>_xlfn.XLOOKUP(#REF!,[1]!Table2[BINNING],[1]!Table2[VFG],"")</f>
      </c>
      <c r="Q868" s="6">
        <f>IF(ISNUMBER(FIND("|",#REF!,1)),LEFT(#REF!,FIND("|",#REF!,1)-2),#REF!)</f>
      </c>
      <c r="R868" s="6">
        <f>IF(ISNUMBER(FIND("|",#REF!,1)),RIGHT(#REF!,LEN(#REF!)-FIND("|",#REF!,1)-1),"")</f>
      </c>
      <c r="S868" s="3" t="s">
        <v>7</v>
      </c>
      <c r="T868" s="3" t="s">
        <v>7</v>
      </c>
      <c r="U868" s="2">
        <v>0</v>
      </c>
      <c r="V868" s="2">
        <v>0</v>
      </c>
      <c r="W868" s="2">
        <v>25732</v>
      </c>
      <c r="X868" s="3" t="s">
        <v>90</v>
      </c>
      <c r="Y868" s="2">
        <v>0</v>
      </c>
      <c r="Z868" s="3"/>
      <c r="AA868" s="3"/>
      <c r="AB868" s="7" t="s">
        <v>2877</v>
      </c>
      <c r="AC868" s="3" t="s">
        <v>20</v>
      </c>
      <c r="AD868" s="3" t="s">
        <v>11</v>
      </c>
      <c r="AE868" s="3" t="s">
        <v>135</v>
      </c>
      <c r="AF868" s="3" t="s">
        <v>27</v>
      </c>
      <c r="AG868" s="4"/>
      <c r="AH868" s="3"/>
      <c r="AI868" s="4"/>
      <c r="AJ8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8" s="8">
        <f>IF(#REF!=MAX(#REF!),"New","Old")</f>
      </c>
      <c r="AL868" s="3"/>
      <c r="AM868" s="9">
        <f>IF(OR(#REF!="",#REF!=0),"",IF(#REF!&lt;12000,"&lt;12k",IF(AND(#REF!&gt;=12000,#REF!&lt;24000),"12k to 24k",IF(AND(#REF!&gt;=24000,#REF!&lt;=36000),"24k to 36k",IF(#REF!&gt;36000,"&gt;36k","")))))</f>
      </c>
    </row>
    <row x14ac:dyDescent="0.25" r="869" customHeight="1" ht="18.75">
      <c r="A869" s="1">
        <v>1715218</v>
      </c>
      <c r="B869" s="2">
        <v>11384907</v>
      </c>
      <c r="C869" s="3" t="s">
        <v>0</v>
      </c>
      <c r="D869" s="3" t="s">
        <v>96</v>
      </c>
      <c r="E869" s="2">
        <v>2015</v>
      </c>
      <c r="F869" s="4">
        <v>44190</v>
      </c>
      <c r="G869" s="3" t="s">
        <v>14</v>
      </c>
      <c r="H869" s="4">
        <v>44190</v>
      </c>
      <c r="I869" s="4"/>
      <c r="J869" s="10">
        <f>_xlfn.XLOOKUP(#REF!,[1]!Backup_F8_Previous_Wave[ODINO],[1]!Backup_F8_Previous_Wave[Wave Date],"")</f>
      </c>
      <c r="K869" s="3"/>
      <c r="L869" s="3" t="s">
        <v>2878</v>
      </c>
      <c r="M869" s="3" t="s">
        <v>4</v>
      </c>
      <c r="N869" s="3" t="s">
        <v>2879</v>
      </c>
      <c r="O869" s="3" t="s">
        <v>57</v>
      </c>
      <c r="P869" s="6">
        <f>_xlfn.XLOOKUP(#REF!,[1]!Table2[BINNING],[1]!Table2[VFG],"")</f>
      </c>
      <c r="Q869" s="6">
        <f>IF(ISNUMBER(FIND("|",#REF!,1)),LEFT(#REF!,FIND("|",#REF!,1)-2),#REF!)</f>
      </c>
      <c r="R869" s="6">
        <f>IF(ISNUMBER(FIND("|",#REF!,1)),RIGHT(#REF!,LEN(#REF!)-FIND("|",#REF!,1)-1),"")</f>
      </c>
      <c r="S869" s="3" t="s">
        <v>7</v>
      </c>
      <c r="T869" s="3" t="s">
        <v>7</v>
      </c>
      <c r="U869" s="2">
        <v>0</v>
      </c>
      <c r="V869" s="2">
        <v>0</v>
      </c>
      <c r="W869" s="2"/>
      <c r="X869" s="3" t="s">
        <v>125</v>
      </c>
      <c r="Y869" s="2">
        <v>55</v>
      </c>
      <c r="Z869" s="3"/>
      <c r="AA869" s="3"/>
      <c r="AB869" s="7" t="s">
        <v>2880</v>
      </c>
      <c r="AC869" s="3" t="s">
        <v>44</v>
      </c>
      <c r="AD869" s="3" t="s">
        <v>44</v>
      </c>
      <c r="AE869" s="3" t="s">
        <v>44</v>
      </c>
      <c r="AF869" s="3" t="s">
        <v>102</v>
      </c>
      <c r="AG869" s="4"/>
      <c r="AH869" s="3"/>
      <c r="AI869" s="4"/>
      <c r="AJ8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69" s="8">
        <f>IF(#REF!=MAX(#REF!),"New","Old")</f>
      </c>
      <c r="AL869" s="3"/>
      <c r="AM869" s="9">
        <f>IF(OR(#REF!="",#REF!=0),"",IF(#REF!&lt;12000,"&lt;12k",IF(AND(#REF!&gt;=12000,#REF!&lt;24000),"12k to 24k",IF(AND(#REF!&gt;=24000,#REF!&lt;=36000),"24k to 36k",IF(#REF!&gt;36000,"&gt;36k","")))))</f>
      </c>
    </row>
    <row x14ac:dyDescent="0.25" r="870" customHeight="1" ht="18.75">
      <c r="A870" s="1">
        <v>1715309</v>
      </c>
      <c r="B870" s="2">
        <v>11384968</v>
      </c>
      <c r="C870" s="3" t="s">
        <v>0</v>
      </c>
      <c r="D870" s="3" t="s">
        <v>1</v>
      </c>
      <c r="E870" s="2">
        <v>2018</v>
      </c>
      <c r="F870" s="4">
        <v>44190</v>
      </c>
      <c r="G870" s="3" t="s">
        <v>14</v>
      </c>
      <c r="H870" s="4">
        <v>44191</v>
      </c>
      <c r="I870" s="4">
        <f>_xlfn.XLOOKUP(#REF!,[1]!Backup_F8_Previous_Wave[ODINO],[1]!Backup_F8_Previous_Wave[Production Date],"")</f>
      </c>
      <c r="J870" s="10">
        <f>_xlfn.XLOOKUP(#REF!,[1]!Backup_F8_Previous_Wave[ODINO],[1]!Backup_F8_Previous_Wave[Wave Date],"")</f>
      </c>
      <c r="K870" s="6">
        <f>_xlfn.XLOOKUP(#REF!,[1]!Backup_F8_Previous_Wave[ODINO],[1]!Backup_F8_Previous_Wave[Full VIN],"")</f>
      </c>
      <c r="L870" s="3" t="s">
        <v>589</v>
      </c>
      <c r="M870" s="3" t="s">
        <v>4</v>
      </c>
      <c r="N870" s="3" t="s">
        <v>2881</v>
      </c>
      <c r="O870" s="3" t="s">
        <v>62</v>
      </c>
      <c r="P870" s="6">
        <f>_xlfn.XLOOKUP(#REF!,[1]!Table2[BINNING],[1]!Table2[VFG],"")</f>
      </c>
      <c r="Q870" s="6">
        <f>IF(ISNUMBER(FIND("|",#REF!,1)),LEFT(#REF!,FIND("|",#REF!,1)-2),#REF!)</f>
      </c>
      <c r="R870" s="6">
        <f>IF(ISNUMBER(FIND("|",#REF!,1)),RIGHT(#REF!,LEN(#REF!)-FIND("|",#REF!,1)-1),"")</f>
      </c>
      <c r="S870" s="3" t="s">
        <v>7</v>
      </c>
      <c r="T870" s="3" t="s">
        <v>7</v>
      </c>
      <c r="U870" s="2">
        <v>0</v>
      </c>
      <c r="V870" s="2">
        <v>0</v>
      </c>
      <c r="W870" s="2">
        <v>20000</v>
      </c>
      <c r="X870" s="3" t="s">
        <v>125</v>
      </c>
      <c r="Y870" s="2">
        <v>25</v>
      </c>
      <c r="Z870" s="3"/>
      <c r="AA870" s="3"/>
      <c r="AB870" s="7" t="s">
        <v>2882</v>
      </c>
      <c r="AC870" s="3" t="s">
        <v>20</v>
      </c>
      <c r="AD870" s="3" t="s">
        <v>11</v>
      </c>
      <c r="AE870" s="3" t="s">
        <v>21</v>
      </c>
      <c r="AF870" s="3" t="s">
        <v>13</v>
      </c>
      <c r="AG870" s="4"/>
      <c r="AH870" s="3"/>
      <c r="AI870" s="4"/>
      <c r="AJ8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0" s="8">
        <f>IF(#REF!=MAX(#REF!),"New","Old")</f>
      </c>
      <c r="AL870" s="3"/>
      <c r="AM870" s="9">
        <f>IF(OR(#REF!="",#REF!=0),"",IF(#REF!&lt;12000,"&lt;12k",IF(AND(#REF!&gt;=12000,#REF!&lt;24000),"12k to 24k",IF(AND(#REF!&gt;=24000,#REF!&lt;=36000),"24k to 36k",IF(#REF!&gt;36000,"&gt;36k","")))))</f>
      </c>
    </row>
    <row x14ac:dyDescent="0.25" r="871" customHeight="1" ht="18.75">
      <c r="A871" s="1">
        <v>1715354</v>
      </c>
      <c r="B871" s="2">
        <v>11384993</v>
      </c>
      <c r="C871" s="3" t="s">
        <v>0</v>
      </c>
      <c r="D871" s="3" t="s">
        <v>1</v>
      </c>
      <c r="E871" s="2">
        <v>2018</v>
      </c>
      <c r="F871" s="4">
        <v>44189</v>
      </c>
      <c r="G871" s="3" t="s">
        <v>14</v>
      </c>
      <c r="H871" s="4">
        <v>44191</v>
      </c>
      <c r="I871" s="4">
        <f>_xlfn.XLOOKUP(#REF!,[1]!Backup_F8_Previous_Wave[ODINO],[1]!Backup_F8_Previous_Wave[Production Date],"")</f>
      </c>
      <c r="J871" s="10">
        <f>_xlfn.XLOOKUP(#REF!,[1]!Backup_F8_Previous_Wave[ODINO],[1]!Backup_F8_Previous_Wave[Wave Date],"")</f>
      </c>
      <c r="K871" s="6">
        <f>_xlfn.XLOOKUP(#REF!,[1]!Backup_F8_Previous_Wave[ODINO],[1]!Backup_F8_Previous_Wave[Full VIN],"")</f>
      </c>
      <c r="L871" s="3" t="s">
        <v>589</v>
      </c>
      <c r="M871" s="3" t="s">
        <v>4</v>
      </c>
      <c r="N871" s="3" t="s">
        <v>2883</v>
      </c>
      <c r="O871" s="3" t="s">
        <v>62</v>
      </c>
      <c r="P871" s="6">
        <f>_xlfn.XLOOKUP(#REF!,[1]!Table2[BINNING],[1]!Table2[VFG],"")</f>
      </c>
      <c r="Q871" s="6">
        <f>IF(ISNUMBER(FIND("|",#REF!,1)),LEFT(#REF!,FIND("|",#REF!,1)-2),#REF!)</f>
      </c>
      <c r="R871" s="6">
        <f>IF(ISNUMBER(FIND("|",#REF!,1)),RIGHT(#REF!,LEN(#REF!)-FIND("|",#REF!,1)-1),"")</f>
      </c>
      <c r="S871" s="3" t="s">
        <v>7</v>
      </c>
      <c r="T871" s="3" t="s">
        <v>7</v>
      </c>
      <c r="U871" s="2">
        <v>0</v>
      </c>
      <c r="V871" s="2">
        <v>0</v>
      </c>
      <c r="W871" s="2">
        <v>41000</v>
      </c>
      <c r="X871" s="3" t="s">
        <v>72</v>
      </c>
      <c r="Y871" s="2">
        <v>0</v>
      </c>
      <c r="Z871" s="3"/>
      <c r="AA871" s="3"/>
      <c r="AB871" s="7" t="s">
        <v>2884</v>
      </c>
      <c r="AC871" s="3" t="s">
        <v>20</v>
      </c>
      <c r="AD871" s="3" t="s">
        <v>11</v>
      </c>
      <c r="AE871" s="3" t="s">
        <v>21</v>
      </c>
      <c r="AF871" s="3" t="s">
        <v>13</v>
      </c>
      <c r="AG871" s="4"/>
      <c r="AH871" s="3"/>
      <c r="AI871" s="4"/>
      <c r="AJ8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1" s="8">
        <f>IF(#REF!=MAX(#REF!),"New","Old")</f>
      </c>
      <c r="AL871" s="3"/>
      <c r="AM871" s="9">
        <f>IF(OR(#REF!="",#REF!=0),"",IF(#REF!&lt;12000,"&lt;12k",IF(AND(#REF!&gt;=12000,#REF!&lt;24000),"12k to 24k",IF(AND(#REF!&gt;=24000,#REF!&lt;=36000),"24k to 36k",IF(#REF!&gt;36000,"&gt;36k","")))))</f>
      </c>
    </row>
    <row x14ac:dyDescent="0.25" r="872" customHeight="1" ht="18.75">
      <c r="A872" s="1">
        <v>1715387</v>
      </c>
      <c r="B872" s="2">
        <v>11385009</v>
      </c>
      <c r="C872" s="3" t="s">
        <v>0</v>
      </c>
      <c r="D872" s="3" t="s">
        <v>1</v>
      </c>
      <c r="E872" s="2">
        <v>2018</v>
      </c>
      <c r="F872" s="4">
        <v>44190</v>
      </c>
      <c r="G872" s="3" t="s">
        <v>14</v>
      </c>
      <c r="H872" s="4">
        <v>44191</v>
      </c>
      <c r="I872" s="4">
        <f>_xlfn.XLOOKUP(#REF!,[1]!Backup_F8_Previous_Wave[ODINO],[1]!Backup_F8_Previous_Wave[Production Date],"")</f>
      </c>
      <c r="J872" s="10">
        <f>_xlfn.XLOOKUP(#REF!,[1]!Backup_F8_Previous_Wave[ODINO],[1]!Backup_F8_Previous_Wave[Wave Date],"")</f>
      </c>
      <c r="K872" s="6">
        <f>_xlfn.XLOOKUP(#REF!,[1]!Backup_F8_Previous_Wave[ODINO],[1]!Backup_F8_Previous_Wave[Full VIN],"")</f>
      </c>
      <c r="L872" s="3" t="s">
        <v>372</v>
      </c>
      <c r="M872" s="3" t="s">
        <v>4</v>
      </c>
      <c r="N872" s="3" t="s">
        <v>2885</v>
      </c>
      <c r="O872" s="3" t="s">
        <v>49</v>
      </c>
      <c r="P872" s="6">
        <f>_xlfn.XLOOKUP(#REF!,[1]!Table2[BINNING],[1]!Table2[VFG],"")</f>
      </c>
      <c r="Q872" s="6">
        <f>IF(ISNUMBER(FIND("|",#REF!,1)),LEFT(#REF!,FIND("|",#REF!,1)-2),#REF!)</f>
      </c>
      <c r="R872" s="6">
        <f>IF(ISNUMBER(FIND("|",#REF!,1)),RIGHT(#REF!,LEN(#REF!)-FIND("|",#REF!,1)-1),"")</f>
      </c>
      <c r="S872" s="3" t="s">
        <v>7</v>
      </c>
      <c r="T872" s="3" t="s">
        <v>7</v>
      </c>
      <c r="U872" s="2">
        <v>0</v>
      </c>
      <c r="V872" s="2">
        <v>0</v>
      </c>
      <c r="W872" s="2">
        <v>41000</v>
      </c>
      <c r="X872" s="3" t="s">
        <v>72</v>
      </c>
      <c r="Y872" s="2">
        <v>0</v>
      </c>
      <c r="Z872" s="3"/>
      <c r="AA872" s="3"/>
      <c r="AB872" s="7" t="s">
        <v>2886</v>
      </c>
      <c r="AC872" s="3" t="s">
        <v>20</v>
      </c>
      <c r="AD872" s="3" t="s">
        <v>11</v>
      </c>
      <c r="AE872" s="3" t="s">
        <v>21</v>
      </c>
      <c r="AF872" s="3" t="s">
        <v>13</v>
      </c>
      <c r="AG872" s="4"/>
      <c r="AH872" s="3"/>
      <c r="AI872" s="4"/>
      <c r="AJ8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2" s="8">
        <f>IF(#REF!=MAX(#REF!),"New","Old")</f>
      </c>
      <c r="AL872" s="3"/>
      <c r="AM872" s="9">
        <f>IF(OR(#REF!="",#REF!=0),"",IF(#REF!&lt;12000,"&lt;12k",IF(AND(#REF!&gt;=12000,#REF!&lt;24000),"12k to 24k",IF(AND(#REF!&gt;=24000,#REF!&lt;=36000),"24k to 36k",IF(#REF!&gt;36000,"&gt;36k","")))))</f>
      </c>
    </row>
    <row x14ac:dyDescent="0.25" r="873" customHeight="1" ht="18.75">
      <c r="A873" s="1">
        <v>1715398</v>
      </c>
      <c r="B873" s="2">
        <v>11385022</v>
      </c>
      <c r="C873" s="3" t="s">
        <v>0</v>
      </c>
      <c r="D873" s="3" t="s">
        <v>181</v>
      </c>
      <c r="E873" s="2">
        <v>2017</v>
      </c>
      <c r="F873" s="4">
        <v>44191</v>
      </c>
      <c r="G873" s="3" t="s">
        <v>14</v>
      </c>
      <c r="H873" s="4">
        <v>44191</v>
      </c>
      <c r="I873" s="4"/>
      <c r="J873" s="10">
        <f>_xlfn.XLOOKUP(#REF!,[1]!Backup_F8_Previous_Wave[ODINO],[1]!Backup_F8_Previous_Wave[Wave Date],"")</f>
      </c>
      <c r="K873" s="3"/>
      <c r="L873" s="3" t="s">
        <v>2887</v>
      </c>
      <c r="M873" s="3" t="s">
        <v>4</v>
      </c>
      <c r="N873" s="3" t="s">
        <v>2888</v>
      </c>
      <c r="O873" s="3" t="s">
        <v>2889</v>
      </c>
      <c r="P873" s="6">
        <f>_xlfn.XLOOKUP(#REF!,[1]!Table2[BINNING],[1]!Table2[VFG],"")</f>
      </c>
      <c r="Q873" s="6">
        <f>IF(ISNUMBER(FIND("|",#REF!,1)),LEFT(#REF!,FIND("|",#REF!,1)-2),#REF!)</f>
      </c>
      <c r="R873" s="6">
        <f>IF(ISNUMBER(FIND("|",#REF!,1)),RIGHT(#REF!,LEN(#REF!)-FIND("|",#REF!,1)-1),"")</f>
      </c>
      <c r="S873" s="3" t="s">
        <v>7</v>
      </c>
      <c r="T873" s="3" t="s">
        <v>7</v>
      </c>
      <c r="U873" s="2">
        <v>0</v>
      </c>
      <c r="V873" s="2">
        <v>0</v>
      </c>
      <c r="W873" s="2">
        <v>31998</v>
      </c>
      <c r="X873" s="3" t="s">
        <v>691</v>
      </c>
      <c r="Y873" s="2">
        <v>55</v>
      </c>
      <c r="Z873" s="3"/>
      <c r="AA873" s="3"/>
      <c r="AB873" s="7" t="s">
        <v>2890</v>
      </c>
      <c r="AC873" s="3" t="s">
        <v>44</v>
      </c>
      <c r="AD873" s="3" t="s">
        <v>44</v>
      </c>
      <c r="AE873" s="3" t="s">
        <v>44</v>
      </c>
      <c r="AF873" s="3" t="s">
        <v>198</v>
      </c>
      <c r="AG873" s="4"/>
      <c r="AH873" s="3"/>
      <c r="AI873" s="4"/>
      <c r="AJ8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3" s="8">
        <f>IF(#REF!=MAX(#REF!),"New","Old")</f>
      </c>
      <c r="AL873" s="3"/>
      <c r="AM873" s="9">
        <f>IF(OR(#REF!="",#REF!=0),"",IF(#REF!&lt;12000,"&lt;12k",IF(AND(#REF!&gt;=12000,#REF!&lt;24000),"12k to 24k",IF(AND(#REF!&gt;=24000,#REF!&lt;=36000),"24k to 36k",IF(#REF!&gt;36000,"&gt;36k","")))))</f>
      </c>
    </row>
    <row x14ac:dyDescent="0.25" r="874" customHeight="1" ht="18.75">
      <c r="A874" s="1">
        <v>1715488</v>
      </c>
      <c r="B874" s="2">
        <v>11385085</v>
      </c>
      <c r="C874" s="3" t="s">
        <v>0</v>
      </c>
      <c r="D874" s="3" t="s">
        <v>1</v>
      </c>
      <c r="E874" s="2">
        <v>2016</v>
      </c>
      <c r="F874" s="4">
        <v>44191</v>
      </c>
      <c r="G874" s="3" t="s">
        <v>14</v>
      </c>
      <c r="H874" s="4">
        <v>44192</v>
      </c>
      <c r="I874" s="4">
        <f>_xlfn.XLOOKUP(#REF!,[1]!Backup_F8_Previous_Wave[ODINO],[1]!Backup_F8_Previous_Wave[Production Date],"")</f>
      </c>
      <c r="J874" s="10">
        <f>_xlfn.XLOOKUP(#REF!,[1]!Backup_F8_Previous_Wave[ODINO],[1]!Backup_F8_Previous_Wave[Wave Date],"")</f>
      </c>
      <c r="K874" s="6">
        <f>_xlfn.XLOOKUP(#REF!,[1]!Backup_F8_Previous_Wave[ODINO],[1]!Backup_F8_Previous_Wave[Full VIN],"")</f>
      </c>
      <c r="L874" s="3" t="s">
        <v>2891</v>
      </c>
      <c r="M874" s="3" t="s">
        <v>4</v>
      </c>
      <c r="N874" s="3" t="s">
        <v>2892</v>
      </c>
      <c r="O874" s="3" t="s">
        <v>49</v>
      </c>
      <c r="P874" s="6">
        <f>_xlfn.XLOOKUP(#REF!,[1]!Table2[BINNING],[1]!Table2[VFG],"")</f>
      </c>
      <c r="Q874" s="6">
        <f>IF(ISNUMBER(FIND("|",#REF!,1)),LEFT(#REF!,FIND("|",#REF!,1)-2),#REF!)</f>
      </c>
      <c r="R874" s="6">
        <f>IF(ISNUMBER(FIND("|",#REF!,1)),RIGHT(#REF!,LEN(#REF!)-FIND("|",#REF!,1)-1),"")</f>
      </c>
      <c r="S874" s="3" t="s">
        <v>7</v>
      </c>
      <c r="T874" s="3" t="s">
        <v>7</v>
      </c>
      <c r="U874" s="2">
        <v>0</v>
      </c>
      <c r="V874" s="2">
        <v>0</v>
      </c>
      <c r="W874" s="2">
        <v>32000</v>
      </c>
      <c r="X874" s="3" t="s">
        <v>32</v>
      </c>
      <c r="Y874" s="2">
        <v>0</v>
      </c>
      <c r="Z874" s="3"/>
      <c r="AA874" s="3"/>
      <c r="AB874" s="7" t="s">
        <v>2893</v>
      </c>
      <c r="AC874" s="3" t="s">
        <v>20</v>
      </c>
      <c r="AD874" s="3" t="s">
        <v>11</v>
      </c>
      <c r="AE874" s="3" t="s">
        <v>21</v>
      </c>
      <c r="AF874" s="3" t="s">
        <v>13</v>
      </c>
      <c r="AG874" s="4"/>
      <c r="AH874" s="3"/>
      <c r="AI874" s="4"/>
      <c r="AJ8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4" s="8">
        <f>IF(#REF!=MAX(#REF!),"New","Old")</f>
      </c>
      <c r="AL874" s="3"/>
      <c r="AM874" s="9">
        <f>IF(OR(#REF!="",#REF!=0),"",IF(#REF!&lt;12000,"&lt;12k",IF(AND(#REF!&gt;=12000,#REF!&lt;24000),"12k to 24k",IF(AND(#REF!&gt;=24000,#REF!&lt;=36000),"24k to 36k",IF(#REF!&gt;36000,"&gt;36k","")))))</f>
      </c>
    </row>
    <row x14ac:dyDescent="0.25" r="875" customHeight="1" ht="18.75">
      <c r="A875" s="1">
        <v>1715521</v>
      </c>
      <c r="B875" s="2">
        <v>11385109</v>
      </c>
      <c r="C875" s="3" t="s">
        <v>548</v>
      </c>
      <c r="D875" s="3" t="s">
        <v>1683</v>
      </c>
      <c r="E875" s="2">
        <v>2010</v>
      </c>
      <c r="F875" s="4">
        <v>44190</v>
      </c>
      <c r="G875" s="3" t="s">
        <v>14</v>
      </c>
      <c r="H875" s="4">
        <v>44192</v>
      </c>
      <c r="I875" s="4">
        <f>_xlfn.XLOOKUP(#REF!,[1]!Backup_F8_Previous_Wave[ODINO],[1]!Backup_F8_Previous_Wave[Production Date],"")</f>
      </c>
      <c r="J875" s="10">
        <f>_xlfn.XLOOKUP(#REF!,[1]!Backup_F8_Previous_Wave[ODINO],[1]!Backup_F8_Previous_Wave[Wave Date],"")</f>
      </c>
      <c r="K875" s="6">
        <f>_xlfn.XLOOKUP(#REF!,[1]!Backup_F8_Previous_Wave[ODINO],[1]!Backup_F8_Previous_Wave[Full VIN],"")</f>
      </c>
      <c r="L875" s="3" t="s">
        <v>2894</v>
      </c>
      <c r="M875" s="3" t="s">
        <v>4</v>
      </c>
      <c r="N875" s="3" t="s">
        <v>2895</v>
      </c>
      <c r="O875" s="3" t="s">
        <v>1191</v>
      </c>
      <c r="P875" s="6">
        <f>_xlfn.XLOOKUP(#REF!,[1]!Table2[BINNING],[1]!Table2[VFG],"")</f>
      </c>
      <c r="Q875" s="6">
        <f>IF(ISNUMBER(FIND("|",#REF!,1)),LEFT(#REF!,FIND("|",#REF!,1)-2),#REF!)</f>
      </c>
      <c r="R875" s="6">
        <f>IF(ISNUMBER(FIND("|",#REF!,1)),RIGHT(#REF!,LEN(#REF!)-FIND("|",#REF!,1)-1),"")</f>
      </c>
      <c r="S875" s="3" t="s">
        <v>7</v>
      </c>
      <c r="T875" s="3" t="s">
        <v>7</v>
      </c>
      <c r="U875" s="2">
        <v>0</v>
      </c>
      <c r="V875" s="2">
        <v>0</v>
      </c>
      <c r="W875" s="2">
        <v>141948</v>
      </c>
      <c r="X875" s="3" t="s">
        <v>125</v>
      </c>
      <c r="Y875" s="2">
        <v>0</v>
      </c>
      <c r="Z875" s="3"/>
      <c r="AA875" s="3"/>
      <c r="AB875" s="7" t="s">
        <v>2896</v>
      </c>
      <c r="AC875" s="3" t="s">
        <v>83</v>
      </c>
      <c r="AD875" s="3" t="s">
        <v>1687</v>
      </c>
      <c r="AE875" s="3" t="s">
        <v>1688</v>
      </c>
      <c r="AF875" s="3" t="s">
        <v>68</v>
      </c>
      <c r="AG875" s="4"/>
      <c r="AH875" s="3"/>
      <c r="AI875" s="4"/>
      <c r="AJ8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5" s="8">
        <f>IF(#REF!=MAX(#REF!),"New","Old")</f>
      </c>
      <c r="AL875" s="3"/>
      <c r="AM875" s="9">
        <f>IF(OR(#REF!="",#REF!=0),"",IF(#REF!&lt;12000,"&lt;12k",IF(AND(#REF!&gt;=12000,#REF!&lt;24000),"12k to 24k",IF(AND(#REF!&gt;=24000,#REF!&lt;=36000),"24k to 36k",IF(#REF!&gt;36000,"&gt;36k","")))))</f>
      </c>
    </row>
    <row x14ac:dyDescent="0.25" r="876" customHeight="1" ht="18.75">
      <c r="A876" s="1">
        <v>1715633</v>
      </c>
      <c r="B876" s="2">
        <v>11385181</v>
      </c>
      <c r="C876" s="3" t="s">
        <v>0</v>
      </c>
      <c r="D876" s="3" t="s">
        <v>187</v>
      </c>
      <c r="E876" s="2">
        <v>2017</v>
      </c>
      <c r="F876" s="4">
        <v>44075</v>
      </c>
      <c r="G876" s="3" t="s">
        <v>39</v>
      </c>
      <c r="H876" s="4">
        <v>44193</v>
      </c>
      <c r="I876" s="4">
        <f>_xlfn.XLOOKUP(#REF!,[1]!Backup_F8_Previous_Wave[ODINO],[1]!Backup_F8_Previous_Wave[Production Date],"")</f>
      </c>
      <c r="J876" s="10">
        <f>_xlfn.XLOOKUP(#REF!,[1]!Backup_F8_Previous_Wave[ODINO],[1]!Backup_F8_Previous_Wave[Wave Date],"")</f>
      </c>
      <c r="K876" s="6">
        <f>_xlfn.XLOOKUP(#REF!,[1]!Backup_F8_Previous_Wave[ODINO],[1]!Backup_F8_Previous_Wave[Full VIN],"")</f>
      </c>
      <c r="L876" s="3" t="s">
        <v>2897</v>
      </c>
      <c r="M876" s="3" t="s">
        <v>4</v>
      </c>
      <c r="N876" s="3" t="s">
        <v>2898</v>
      </c>
      <c r="O876" s="3" t="s">
        <v>124</v>
      </c>
      <c r="P876" s="6">
        <f>_xlfn.XLOOKUP(#REF!,[1]!Table2[BINNING],[1]!Table2[VFG],"")</f>
      </c>
      <c r="Q876" s="6">
        <f>IF(ISNUMBER(FIND("|",#REF!,1)),LEFT(#REF!,FIND("|",#REF!,1)-2),#REF!)</f>
      </c>
      <c r="R876" s="6">
        <f>IF(ISNUMBER(FIND("|",#REF!,1)),RIGHT(#REF!,LEN(#REF!)-FIND("|",#REF!,1)-1),"")</f>
      </c>
      <c r="S876" s="3" t="s">
        <v>7</v>
      </c>
      <c r="T876" s="3" t="s">
        <v>7</v>
      </c>
      <c r="U876" s="2">
        <v>0</v>
      </c>
      <c r="V876" s="2">
        <v>0</v>
      </c>
      <c r="W876" s="2">
        <v>72000</v>
      </c>
      <c r="X876" s="3" t="s">
        <v>238</v>
      </c>
      <c r="Y876" s="2">
        <v>25</v>
      </c>
      <c r="Z876" s="3"/>
      <c r="AA876" s="3"/>
      <c r="AB876" s="7" t="s">
        <v>2899</v>
      </c>
      <c r="AC876" s="3" t="s">
        <v>191</v>
      </c>
      <c r="AD876" s="3" t="s">
        <v>192</v>
      </c>
      <c r="AE876" s="3" t="s">
        <v>193</v>
      </c>
      <c r="AF876" s="3" t="s">
        <v>141</v>
      </c>
      <c r="AG876" s="4"/>
      <c r="AH876" s="3"/>
      <c r="AI876" s="4"/>
      <c r="AJ8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6" s="8">
        <f>IF(#REF!=MAX(#REF!),"New","Old")</f>
      </c>
      <c r="AL876" s="3"/>
      <c r="AM876" s="9">
        <f>IF(OR(#REF!="",#REF!=0),"",IF(#REF!&lt;12000,"&lt;12k",IF(AND(#REF!&gt;=12000,#REF!&lt;24000),"12k to 24k",IF(AND(#REF!&gt;=24000,#REF!&lt;=36000),"24k to 36k",IF(#REF!&gt;36000,"&gt;36k","")))))</f>
      </c>
    </row>
    <row x14ac:dyDescent="0.25" r="877" customHeight="1" ht="18.75">
      <c r="A877" s="1">
        <v>1715672</v>
      </c>
      <c r="B877" s="2">
        <v>11385212</v>
      </c>
      <c r="C877" s="3" t="s">
        <v>0</v>
      </c>
      <c r="D877" s="3" t="s">
        <v>181</v>
      </c>
      <c r="E877" s="2">
        <v>2020</v>
      </c>
      <c r="F877" s="4">
        <v>44193</v>
      </c>
      <c r="G877" s="3" t="s">
        <v>14</v>
      </c>
      <c r="H877" s="4">
        <v>44193</v>
      </c>
      <c r="I877" s="4">
        <f>_xlfn.XLOOKUP(#REF!,[1]!Backup_F8_Previous_Wave[ODINO],[1]!Backup_F8_Previous_Wave[Production Date],"")</f>
      </c>
      <c r="J877" s="10">
        <f>_xlfn.XLOOKUP(#REF!,[1]!Backup_F8_Previous_Wave[ODINO],[1]!Backup_F8_Previous_Wave[Wave Date],"")</f>
      </c>
      <c r="K877" s="6">
        <f>_xlfn.XLOOKUP(#REF!,[1]!Backup_F8_Previous_Wave[ODINO],[1]!Backup_F8_Previous_Wave[Full VIN],"")</f>
      </c>
      <c r="L877" s="3" t="s">
        <v>2900</v>
      </c>
      <c r="M877" s="3" t="s">
        <v>4</v>
      </c>
      <c r="N877" s="3" t="s">
        <v>2901</v>
      </c>
      <c r="O877" s="3" t="s">
        <v>62</v>
      </c>
      <c r="P877" s="6">
        <f>_xlfn.XLOOKUP(#REF!,[1]!Table2[BINNING],[1]!Table2[VFG],"")</f>
      </c>
      <c r="Q877" s="6">
        <f>IF(ISNUMBER(FIND("|",#REF!,1)),LEFT(#REF!,FIND("|",#REF!,1)-2),#REF!)</f>
      </c>
      <c r="R877" s="6">
        <f>IF(ISNUMBER(FIND("|",#REF!,1)),RIGHT(#REF!,LEN(#REF!)-FIND("|",#REF!,1)-1),"")</f>
      </c>
      <c r="S877" s="3" t="s">
        <v>7</v>
      </c>
      <c r="T877" s="3" t="s">
        <v>7</v>
      </c>
      <c r="U877" s="2">
        <v>0</v>
      </c>
      <c r="V877" s="2">
        <v>0</v>
      </c>
      <c r="W877" s="2">
        <v>12000</v>
      </c>
      <c r="X877" s="3" t="s">
        <v>90</v>
      </c>
      <c r="Y877" s="2">
        <v>0</v>
      </c>
      <c r="Z877" s="3"/>
      <c r="AA877" s="3"/>
      <c r="AB877" s="7" t="s">
        <v>2902</v>
      </c>
      <c r="AC877" s="3" t="s">
        <v>1252</v>
      </c>
      <c r="AD877" s="3" t="s">
        <v>298</v>
      </c>
      <c r="AE877" s="3" t="s">
        <v>299</v>
      </c>
      <c r="AF877" s="3" t="s">
        <v>198</v>
      </c>
      <c r="AG877" s="4"/>
      <c r="AH877" s="3"/>
      <c r="AI877" s="4"/>
      <c r="AJ8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7" s="8">
        <f>IF(#REF!=MAX(#REF!),"New","Old")</f>
      </c>
      <c r="AL877" s="3"/>
      <c r="AM877" s="9">
        <f>IF(OR(#REF!="",#REF!=0),"",IF(#REF!&lt;12000,"&lt;12k",IF(AND(#REF!&gt;=12000,#REF!&lt;24000),"12k to 24k",IF(AND(#REF!&gt;=24000,#REF!&lt;=36000),"24k to 36k",IF(#REF!&gt;36000,"&gt;36k","")))))</f>
      </c>
    </row>
    <row x14ac:dyDescent="0.25" r="878" customHeight="1" ht="18.75">
      <c r="A878" s="1">
        <v>1715688</v>
      </c>
      <c r="B878" s="2">
        <v>11385221</v>
      </c>
      <c r="C878" s="3" t="s">
        <v>0</v>
      </c>
      <c r="D878" s="3" t="s">
        <v>1</v>
      </c>
      <c r="E878" s="2">
        <v>2016</v>
      </c>
      <c r="F878" s="4">
        <v>44160</v>
      </c>
      <c r="G878" s="3" t="s">
        <v>14</v>
      </c>
      <c r="H878" s="4">
        <v>44193</v>
      </c>
      <c r="I878" s="4">
        <f>_xlfn.XLOOKUP(#REF!,[1]!Backup_F8_Previous_Wave[ODINO],[1]!Backup_F8_Previous_Wave[Production Date],"")</f>
      </c>
      <c r="J878" s="10">
        <f>_xlfn.XLOOKUP(#REF!,[1]!Backup_F8_Previous_Wave[ODINO],[1]!Backup_F8_Previous_Wave[Wave Date],"")</f>
      </c>
      <c r="K878" s="6">
        <f>_xlfn.XLOOKUP(#REF!,[1]!Backup_F8_Previous_Wave[ODINO],[1]!Backup_F8_Previous_Wave[Full VIN],"")</f>
      </c>
      <c r="L878" s="3" t="s">
        <v>2903</v>
      </c>
      <c r="M878" s="3" t="s">
        <v>4</v>
      </c>
      <c r="N878" s="3" t="s">
        <v>2904</v>
      </c>
      <c r="O878" s="3" t="s">
        <v>62</v>
      </c>
      <c r="P878" s="6">
        <f>_xlfn.XLOOKUP(#REF!,[1]!Table2[BINNING],[1]!Table2[VFG],"")</f>
      </c>
      <c r="Q878" s="6">
        <f>IF(ISNUMBER(FIND("|",#REF!,1)),LEFT(#REF!,FIND("|",#REF!,1)-2),#REF!)</f>
      </c>
      <c r="R878" s="6">
        <f>IF(ISNUMBER(FIND("|",#REF!,1)),RIGHT(#REF!,LEN(#REF!)-FIND("|",#REF!,1)-1),"")</f>
      </c>
      <c r="S878" s="3" t="s">
        <v>7</v>
      </c>
      <c r="T878" s="3" t="s">
        <v>7</v>
      </c>
      <c r="U878" s="2">
        <v>0</v>
      </c>
      <c r="V878" s="2">
        <v>0</v>
      </c>
      <c r="W878" s="2"/>
      <c r="X878" s="3" t="s">
        <v>467</v>
      </c>
      <c r="Y878" s="2"/>
      <c r="Z878" s="3"/>
      <c r="AA878" s="3"/>
      <c r="AB878" s="7" t="s">
        <v>2905</v>
      </c>
      <c r="AC878" s="3" t="s">
        <v>20</v>
      </c>
      <c r="AD878" s="3" t="s">
        <v>11</v>
      </c>
      <c r="AE878" s="3" t="s">
        <v>21</v>
      </c>
      <c r="AF878" s="3" t="s">
        <v>13</v>
      </c>
      <c r="AG878" s="4"/>
      <c r="AH878" s="3"/>
      <c r="AI878" s="4"/>
      <c r="AJ8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8" s="8">
        <f>IF(#REF!=MAX(#REF!),"New","Old")</f>
      </c>
      <c r="AL878" s="3"/>
      <c r="AM878" s="9">
        <f>IF(OR(#REF!="",#REF!=0),"",IF(#REF!&lt;12000,"&lt;12k",IF(AND(#REF!&gt;=12000,#REF!&lt;24000),"12k to 24k",IF(AND(#REF!&gt;=24000,#REF!&lt;=36000),"24k to 36k",IF(#REF!&gt;36000,"&gt;36k","")))))</f>
      </c>
    </row>
    <row x14ac:dyDescent="0.25" r="879" customHeight="1" ht="18.75">
      <c r="A879" s="1">
        <v>1715790</v>
      </c>
      <c r="B879" s="2">
        <v>11385292</v>
      </c>
      <c r="C879" s="3" t="s">
        <v>0</v>
      </c>
      <c r="D879" s="3" t="s">
        <v>1</v>
      </c>
      <c r="E879" s="2">
        <v>2015</v>
      </c>
      <c r="F879" s="4">
        <v>42353</v>
      </c>
      <c r="G879" s="3" t="s">
        <v>14</v>
      </c>
      <c r="H879" s="4">
        <v>44193</v>
      </c>
      <c r="I879" s="4">
        <f>_xlfn.XLOOKUP(#REF!,[1]!Backup_F8_Previous_Wave[ODINO],[1]!Backup_F8_Previous_Wave[Production Date],"")</f>
      </c>
      <c r="J879" s="10">
        <f>_xlfn.XLOOKUP(#REF!,[1]!Backup_F8_Previous_Wave[ODINO],[1]!Backup_F8_Previous_Wave[Wave Date],"")</f>
      </c>
      <c r="K879" s="6">
        <f>_xlfn.XLOOKUP(#REF!,[1]!Backup_F8_Previous_Wave[ODINO],[1]!Backup_F8_Previous_Wave[Full VIN],"")</f>
      </c>
      <c r="L879" s="3" t="s">
        <v>816</v>
      </c>
      <c r="M879" s="3" t="s">
        <v>4</v>
      </c>
      <c r="N879" s="3" t="s">
        <v>2906</v>
      </c>
      <c r="O879" s="3" t="s">
        <v>2907</v>
      </c>
      <c r="P879" s="6">
        <f>_xlfn.XLOOKUP(#REF!,[1]!Table2[BINNING],[1]!Table2[VFG],"")</f>
      </c>
      <c r="Q879" s="6">
        <f>IF(ISNUMBER(FIND("|",#REF!,1)),LEFT(#REF!,FIND("|",#REF!,1)-2),#REF!)</f>
      </c>
      <c r="R879" s="6">
        <f>IF(ISNUMBER(FIND("|",#REF!,1)),RIGHT(#REF!,LEN(#REF!)-FIND("|",#REF!,1)-1),"")</f>
      </c>
      <c r="S879" s="3" t="s">
        <v>7</v>
      </c>
      <c r="T879" s="3" t="s">
        <v>7</v>
      </c>
      <c r="U879" s="2">
        <v>0</v>
      </c>
      <c r="V879" s="2">
        <v>0</v>
      </c>
      <c r="W879" s="2">
        <v>200</v>
      </c>
      <c r="X879" s="3" t="s">
        <v>282</v>
      </c>
      <c r="Y879" s="2"/>
      <c r="Z879" s="3"/>
      <c r="AA879" s="3"/>
      <c r="AB879" s="7" t="s">
        <v>2908</v>
      </c>
      <c r="AC879" s="3" t="s">
        <v>20</v>
      </c>
      <c r="AD879" s="3" t="s">
        <v>11</v>
      </c>
      <c r="AE879" s="3" t="s">
        <v>21</v>
      </c>
      <c r="AF879" s="3" t="s">
        <v>13</v>
      </c>
      <c r="AG879" s="4"/>
      <c r="AH879" s="3"/>
      <c r="AI879" s="4"/>
      <c r="AJ8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79" s="8">
        <f>IF(#REF!=MAX(#REF!),"New","Old")</f>
      </c>
      <c r="AL879" s="3"/>
      <c r="AM879" s="9">
        <f>IF(OR(#REF!="",#REF!=0),"",IF(#REF!&lt;12000,"&lt;12k",IF(AND(#REF!&gt;=12000,#REF!&lt;24000),"12k to 24k",IF(AND(#REF!&gt;=24000,#REF!&lt;=36000),"24k to 36k",IF(#REF!&gt;36000,"&gt;36k","")))))</f>
      </c>
    </row>
    <row x14ac:dyDescent="0.25" r="880" customHeight="1" ht="18.75">
      <c r="A880" s="1">
        <v>1715904</v>
      </c>
      <c r="B880" s="2">
        <v>11385368</v>
      </c>
      <c r="C880" s="3" t="s">
        <v>173</v>
      </c>
      <c r="D880" s="3" t="s">
        <v>204</v>
      </c>
      <c r="E880" s="2">
        <v>2017</v>
      </c>
      <c r="F880" s="4">
        <v>44191</v>
      </c>
      <c r="G880" s="3" t="s">
        <v>14</v>
      </c>
      <c r="H880" s="4">
        <v>44193</v>
      </c>
      <c r="I880" s="4">
        <f>_xlfn.XLOOKUP(#REF!,[1]!Backup_F8_Previous_Wave[ODINO],[1]!Backup_F8_Previous_Wave[Production Date],"")</f>
      </c>
      <c r="J880" s="10">
        <f>_xlfn.XLOOKUP(#REF!,[1]!Backup_F8_Previous_Wave[ODINO],[1]!Backup_F8_Previous_Wave[Wave Date],"")</f>
      </c>
      <c r="K880" s="6">
        <f>_xlfn.XLOOKUP(#REF!,[1]!Backup_F8_Previous_Wave[ODINO],[1]!Backup_F8_Previous_Wave[Full VIN],"")</f>
      </c>
      <c r="L880" s="3" t="s">
        <v>2909</v>
      </c>
      <c r="M880" s="3" t="s">
        <v>4</v>
      </c>
      <c r="N880" s="3" t="s">
        <v>2910</v>
      </c>
      <c r="O880" s="3" t="s">
        <v>62</v>
      </c>
      <c r="P880" s="6">
        <f>_xlfn.XLOOKUP(#REF!,[1]!Table2[BINNING],[1]!Table2[VFG],"")</f>
      </c>
      <c r="Q880" s="6">
        <f>IF(ISNUMBER(FIND("|",#REF!,1)),LEFT(#REF!,FIND("|",#REF!,1)-2),#REF!)</f>
      </c>
      <c r="R880" s="6">
        <f>IF(ISNUMBER(FIND("|",#REF!,1)),RIGHT(#REF!,LEN(#REF!)-FIND("|",#REF!,1)-1),"")</f>
      </c>
      <c r="S880" s="3" t="s">
        <v>7</v>
      </c>
      <c r="T880" s="3" t="s">
        <v>7</v>
      </c>
      <c r="U880" s="2">
        <v>0</v>
      </c>
      <c r="V880" s="2">
        <v>0</v>
      </c>
      <c r="W880" s="2"/>
      <c r="X880" s="3" t="s">
        <v>63</v>
      </c>
      <c r="Y880" s="2">
        <v>0</v>
      </c>
      <c r="Z880" s="3"/>
      <c r="AA880" s="3"/>
      <c r="AB880" s="7" t="s">
        <v>2911</v>
      </c>
      <c r="AC880" s="3" t="s">
        <v>208</v>
      </c>
      <c r="AD880" s="3" t="s">
        <v>209</v>
      </c>
      <c r="AE880" s="3" t="s">
        <v>210</v>
      </c>
      <c r="AF880" s="3" t="s">
        <v>211</v>
      </c>
      <c r="AG880" s="4"/>
      <c r="AH880" s="3"/>
      <c r="AI880" s="4"/>
      <c r="AJ8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0" s="8">
        <f>IF(#REF!=MAX(#REF!),"New","Old")</f>
      </c>
      <c r="AL880" s="3"/>
      <c r="AM880" s="9">
        <f>IF(OR(#REF!="",#REF!=0),"",IF(#REF!&lt;12000,"&lt;12k",IF(AND(#REF!&gt;=12000,#REF!&lt;24000),"12k to 24k",IF(AND(#REF!&gt;=24000,#REF!&lt;=36000),"24k to 36k",IF(#REF!&gt;36000,"&gt;36k","")))))</f>
      </c>
    </row>
    <row x14ac:dyDescent="0.25" r="881" customHeight="1" ht="18.75">
      <c r="A881" s="1">
        <v>1715928</v>
      </c>
      <c r="B881" s="2">
        <v>11385381</v>
      </c>
      <c r="C881" s="3" t="s">
        <v>0</v>
      </c>
      <c r="D881" s="3" t="s">
        <v>1</v>
      </c>
      <c r="E881" s="2">
        <v>2016</v>
      </c>
      <c r="F881" s="4">
        <v>44166</v>
      </c>
      <c r="G881" s="3" t="s">
        <v>14</v>
      </c>
      <c r="H881" s="4">
        <v>44194</v>
      </c>
      <c r="I881" s="4"/>
      <c r="J881" s="10">
        <f>_xlfn.XLOOKUP(#REF!,[1]!Backup_F8_Previous_Wave[ODINO],[1]!Backup_F8_Previous_Wave[Wave Date],"")</f>
      </c>
      <c r="K881" s="3"/>
      <c r="L881" s="3" t="s">
        <v>2912</v>
      </c>
      <c r="M881" s="3" t="s">
        <v>4</v>
      </c>
      <c r="N881" s="3" t="s">
        <v>2913</v>
      </c>
      <c r="O881" s="3" t="s">
        <v>6</v>
      </c>
      <c r="P881" s="6">
        <f>_xlfn.XLOOKUP(#REF!,[1]!Table2[BINNING],[1]!Table2[VFG],"")</f>
      </c>
      <c r="Q881" s="6">
        <f>IF(ISNUMBER(FIND("|",#REF!,1)),LEFT(#REF!,FIND("|",#REF!,1)-2),#REF!)</f>
      </c>
      <c r="R881" s="6">
        <f>IF(ISNUMBER(FIND("|",#REF!,1)),RIGHT(#REF!,LEN(#REF!)-FIND("|",#REF!,1)-1),"")</f>
      </c>
      <c r="S881" s="3" t="s">
        <v>7</v>
      </c>
      <c r="T881" s="3" t="s">
        <v>7</v>
      </c>
      <c r="U881" s="2">
        <v>0</v>
      </c>
      <c r="V881" s="2">
        <v>0</v>
      </c>
      <c r="W881" s="2">
        <v>83000</v>
      </c>
      <c r="X881" s="3" t="s">
        <v>24</v>
      </c>
      <c r="Y881" s="2">
        <v>30</v>
      </c>
      <c r="Z881" s="3"/>
      <c r="AA881" s="3"/>
      <c r="AB881" s="7" t="s">
        <v>2914</v>
      </c>
      <c r="AC881" s="3" t="s">
        <v>44</v>
      </c>
      <c r="AD881" s="3" t="s">
        <v>44</v>
      </c>
      <c r="AE881" s="3" t="s">
        <v>44</v>
      </c>
      <c r="AF881" s="3" t="s">
        <v>13</v>
      </c>
      <c r="AG881" s="4"/>
      <c r="AH881" s="3"/>
      <c r="AI881" s="4"/>
      <c r="AJ8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1" s="8">
        <f>IF(#REF!=MAX(#REF!),"New","Old")</f>
      </c>
      <c r="AL881" s="3"/>
      <c r="AM881" s="9">
        <f>IF(OR(#REF!="",#REF!=0),"",IF(#REF!&lt;12000,"&lt;12k",IF(AND(#REF!&gt;=12000,#REF!&lt;24000),"12k to 24k",IF(AND(#REF!&gt;=24000,#REF!&lt;=36000),"24k to 36k",IF(#REF!&gt;36000,"&gt;36k","")))))</f>
      </c>
    </row>
    <row x14ac:dyDescent="0.25" r="882" customHeight="1" ht="18.75">
      <c r="A882" s="1">
        <v>1715997</v>
      </c>
      <c r="B882" s="2">
        <v>11385430</v>
      </c>
      <c r="C882" s="3" t="s">
        <v>0</v>
      </c>
      <c r="D882" s="3" t="s">
        <v>1</v>
      </c>
      <c r="E882" s="2">
        <v>2017</v>
      </c>
      <c r="F882" s="4">
        <v>43070</v>
      </c>
      <c r="G882" s="3" t="s">
        <v>14</v>
      </c>
      <c r="H882" s="4">
        <v>44194</v>
      </c>
      <c r="I882" s="4">
        <f>_xlfn.XLOOKUP(#REF!,[1]!Backup_F8_Previous_Wave[ODINO],[1]!Backup_F8_Previous_Wave[Production Date],"")</f>
      </c>
      <c r="J882" s="10">
        <f>_xlfn.XLOOKUP(#REF!,[1]!Backup_F8_Previous_Wave[ODINO],[1]!Backup_F8_Previous_Wave[Wave Date],"")</f>
      </c>
      <c r="K882" s="6">
        <f>_xlfn.XLOOKUP(#REF!,[1]!Backup_F8_Previous_Wave[ODINO],[1]!Backup_F8_Previous_Wave[Full VIN],"")</f>
      </c>
      <c r="L882" s="3" t="s">
        <v>2915</v>
      </c>
      <c r="M882" s="3" t="s">
        <v>4</v>
      </c>
      <c r="N882" s="3" t="s">
        <v>2916</v>
      </c>
      <c r="O882" s="3" t="s">
        <v>62</v>
      </c>
      <c r="P882" s="6">
        <f>_xlfn.XLOOKUP(#REF!,[1]!Table2[BINNING],[1]!Table2[VFG],"")</f>
      </c>
      <c r="Q882" s="6">
        <f>IF(ISNUMBER(FIND("|",#REF!,1)),LEFT(#REF!,FIND("|",#REF!,1)-2),#REF!)</f>
      </c>
      <c r="R882" s="6">
        <f>IF(ISNUMBER(FIND("|",#REF!,1)),RIGHT(#REF!,LEN(#REF!)-FIND("|",#REF!,1)-1),"")</f>
      </c>
      <c r="S882" s="3" t="s">
        <v>7</v>
      </c>
      <c r="T882" s="3" t="s">
        <v>7</v>
      </c>
      <c r="U882" s="2">
        <v>0</v>
      </c>
      <c r="V882" s="2">
        <v>0</v>
      </c>
      <c r="W882" s="2">
        <v>21000</v>
      </c>
      <c r="X882" s="3" t="s">
        <v>90</v>
      </c>
      <c r="Y882" s="2"/>
      <c r="Z882" s="3"/>
      <c r="AA882" s="3"/>
      <c r="AB882" s="7" t="s">
        <v>2917</v>
      </c>
      <c r="AC882" s="3" t="s">
        <v>20</v>
      </c>
      <c r="AD882" s="3" t="s">
        <v>11</v>
      </c>
      <c r="AE882" s="3" t="s">
        <v>135</v>
      </c>
      <c r="AF882" s="3" t="s">
        <v>27</v>
      </c>
      <c r="AG882" s="4"/>
      <c r="AH882" s="3"/>
      <c r="AI882" s="4"/>
      <c r="AJ8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2" s="8">
        <f>IF(#REF!=MAX(#REF!),"New","Old")</f>
      </c>
      <c r="AL882" s="3"/>
      <c r="AM882" s="9">
        <f>IF(OR(#REF!="",#REF!=0),"",IF(#REF!&lt;12000,"&lt;12k",IF(AND(#REF!&gt;=12000,#REF!&lt;24000),"12k to 24k",IF(AND(#REF!&gt;=24000,#REF!&lt;=36000),"24k to 36k",IF(#REF!&gt;36000,"&gt;36k","")))))</f>
      </c>
    </row>
    <row x14ac:dyDescent="0.25" r="883" customHeight="1" ht="18.75">
      <c r="A883" s="1">
        <v>1716140</v>
      </c>
      <c r="B883" s="2">
        <v>11385528</v>
      </c>
      <c r="C883" s="3" t="s">
        <v>0</v>
      </c>
      <c r="D883" s="3" t="s">
        <v>1</v>
      </c>
      <c r="E883" s="2">
        <v>2016</v>
      </c>
      <c r="F883" s="4">
        <v>44194</v>
      </c>
      <c r="G883" s="3" t="s">
        <v>14</v>
      </c>
      <c r="H883" s="4">
        <v>44194</v>
      </c>
      <c r="I883" s="4">
        <f>_xlfn.XLOOKUP(#REF!,[1]!Backup_F8_Previous_Wave[ODINO],[1]!Backup_F8_Previous_Wave[Production Date],"")</f>
      </c>
      <c r="J883" s="10">
        <f>_xlfn.XLOOKUP(#REF!,[1]!Backup_F8_Previous_Wave[ODINO],[1]!Backup_F8_Previous_Wave[Wave Date],"")</f>
      </c>
      <c r="K883" s="6">
        <f>_xlfn.XLOOKUP(#REF!,[1]!Backup_F8_Previous_Wave[ODINO],[1]!Backup_F8_Previous_Wave[Full VIN],"")</f>
      </c>
      <c r="L883" s="3" t="s">
        <v>2918</v>
      </c>
      <c r="M883" s="3" t="s">
        <v>4</v>
      </c>
      <c r="N883" s="3" t="s">
        <v>2919</v>
      </c>
      <c r="O883" s="3" t="s">
        <v>49</v>
      </c>
      <c r="P883" s="6">
        <f>_xlfn.XLOOKUP(#REF!,[1]!Table2[BINNING],[1]!Table2[VFG],"")</f>
      </c>
      <c r="Q883" s="6">
        <f>IF(ISNUMBER(FIND("|",#REF!,1)),LEFT(#REF!,FIND("|",#REF!,1)-2),#REF!)</f>
      </c>
      <c r="R883" s="6">
        <f>IF(ISNUMBER(FIND("|",#REF!,1)),RIGHT(#REF!,LEN(#REF!)-FIND("|",#REF!,1)-1),"")</f>
      </c>
      <c r="S883" s="3" t="s">
        <v>7</v>
      </c>
      <c r="T883" s="3" t="s">
        <v>7</v>
      </c>
      <c r="U883" s="2">
        <v>0</v>
      </c>
      <c r="V883" s="2">
        <v>0</v>
      </c>
      <c r="W883" s="2">
        <v>80000</v>
      </c>
      <c r="X883" s="3" t="s">
        <v>282</v>
      </c>
      <c r="Y883" s="2">
        <v>0</v>
      </c>
      <c r="Z883" s="3"/>
      <c r="AA883" s="3"/>
      <c r="AB883" s="7" t="s">
        <v>2920</v>
      </c>
      <c r="AC883" s="3" t="s">
        <v>20</v>
      </c>
      <c r="AD883" s="3" t="s">
        <v>11</v>
      </c>
      <c r="AE883" s="3" t="s">
        <v>21</v>
      </c>
      <c r="AF883" s="3" t="s">
        <v>13</v>
      </c>
      <c r="AG883" s="4"/>
      <c r="AH883" s="3"/>
      <c r="AI883" s="4"/>
      <c r="AJ8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3" s="8">
        <f>IF(#REF!=MAX(#REF!),"New","Old")</f>
      </c>
      <c r="AL883" s="3"/>
      <c r="AM883" s="9">
        <f>IF(OR(#REF!="",#REF!=0),"",IF(#REF!&lt;12000,"&lt;12k",IF(AND(#REF!&gt;=12000,#REF!&lt;24000),"12k to 24k",IF(AND(#REF!&gt;=24000,#REF!&lt;=36000),"24k to 36k",IF(#REF!&gt;36000,"&gt;36k","")))))</f>
      </c>
    </row>
    <row x14ac:dyDescent="0.25" r="884" customHeight="1" ht="18.75">
      <c r="A884" s="1">
        <v>1716206</v>
      </c>
      <c r="B884" s="2">
        <v>11385563</v>
      </c>
      <c r="C884" s="3" t="s">
        <v>0</v>
      </c>
      <c r="D884" s="3" t="s">
        <v>1</v>
      </c>
      <c r="E884" s="2">
        <v>2018</v>
      </c>
      <c r="F884" s="4">
        <v>44195</v>
      </c>
      <c r="G884" s="3" t="s">
        <v>14</v>
      </c>
      <c r="H884" s="4">
        <v>44195</v>
      </c>
      <c r="I884" s="4">
        <f>_xlfn.XLOOKUP(#REF!,[1]!Backup_F8_Previous_Wave[ODINO],[1]!Backup_F8_Previous_Wave[Production Date],"")</f>
      </c>
      <c r="J884" s="10">
        <f>_xlfn.XLOOKUP(#REF!,[1]!Backup_F8_Previous_Wave[ODINO],[1]!Backup_F8_Previous_Wave[Wave Date],"")</f>
      </c>
      <c r="K884" s="6">
        <f>_xlfn.XLOOKUP(#REF!,[1]!Backup_F8_Previous_Wave[ODINO],[1]!Backup_F8_Previous_Wave[Full VIN],"")</f>
      </c>
      <c r="L884" s="3" t="s">
        <v>372</v>
      </c>
      <c r="M884" s="3" t="s">
        <v>4</v>
      </c>
      <c r="N884" s="3" t="s">
        <v>2921</v>
      </c>
      <c r="O884" s="3" t="s">
        <v>49</v>
      </c>
      <c r="P884" s="6">
        <f>_xlfn.XLOOKUP(#REF!,[1]!Table2[BINNING],[1]!Table2[VFG],"")</f>
      </c>
      <c r="Q884" s="6">
        <f>IF(ISNUMBER(FIND("|",#REF!,1)),LEFT(#REF!,FIND("|",#REF!,1)-2),#REF!)</f>
      </c>
      <c r="R884" s="6">
        <f>IF(ISNUMBER(FIND("|",#REF!,1)),RIGHT(#REF!,LEN(#REF!)-FIND("|",#REF!,1)-1),"")</f>
      </c>
      <c r="S884" s="3" t="s">
        <v>7</v>
      </c>
      <c r="T884" s="3" t="s">
        <v>7</v>
      </c>
      <c r="U884" s="2">
        <v>0</v>
      </c>
      <c r="V884" s="2">
        <v>0</v>
      </c>
      <c r="W884" s="2">
        <v>36100</v>
      </c>
      <c r="X884" s="3" t="s">
        <v>100</v>
      </c>
      <c r="Y884" s="2">
        <v>0</v>
      </c>
      <c r="Z884" s="3"/>
      <c r="AA884" s="3"/>
      <c r="AB884" s="7" t="s">
        <v>2922</v>
      </c>
      <c r="AC884" s="3" t="s">
        <v>20</v>
      </c>
      <c r="AD884" s="3" t="s">
        <v>11</v>
      </c>
      <c r="AE884" s="3" t="s">
        <v>21</v>
      </c>
      <c r="AF884" s="3" t="s">
        <v>13</v>
      </c>
      <c r="AG884" s="4"/>
      <c r="AH884" s="3"/>
      <c r="AI884" s="4"/>
      <c r="AJ8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4" s="8">
        <f>IF(#REF!=MAX(#REF!),"New","Old")</f>
      </c>
      <c r="AL884" s="3"/>
      <c r="AM884" s="9">
        <f>IF(OR(#REF!="",#REF!=0),"",IF(#REF!&lt;12000,"&lt;12k",IF(AND(#REF!&gt;=12000,#REF!&lt;24000),"12k to 24k",IF(AND(#REF!&gt;=24000,#REF!&lt;=36000),"24k to 36k",IF(#REF!&gt;36000,"&gt;36k","")))))</f>
      </c>
    </row>
    <row x14ac:dyDescent="0.25" r="885" customHeight="1" ht="18.75">
      <c r="A885" s="1">
        <v>1716278</v>
      </c>
      <c r="B885" s="2">
        <v>11385617</v>
      </c>
      <c r="C885" s="3" t="s">
        <v>0</v>
      </c>
      <c r="D885" s="3" t="s">
        <v>136</v>
      </c>
      <c r="E885" s="2">
        <v>2020</v>
      </c>
      <c r="F885" s="4">
        <v>44194</v>
      </c>
      <c r="G885" s="3" t="s">
        <v>14</v>
      </c>
      <c r="H885" s="4">
        <v>44195</v>
      </c>
      <c r="I885" s="4">
        <f>_xlfn.XLOOKUP(#REF!,[1]!Backup_F8_Previous_Wave[ODINO],[1]!Backup_F8_Previous_Wave[Production Date],"")</f>
      </c>
      <c r="J885" s="10">
        <f>_xlfn.XLOOKUP(#REF!,[1]!Backup_F8_Previous_Wave[ODINO],[1]!Backup_F8_Previous_Wave[Wave Date],"")</f>
      </c>
      <c r="K885" s="6">
        <f>_xlfn.XLOOKUP(#REF!,[1]!Backup_F8_Previous_Wave[ODINO],[1]!Backup_F8_Previous_Wave[Full VIN],"")</f>
      </c>
      <c r="L885" s="3" t="s">
        <v>2923</v>
      </c>
      <c r="M885" s="3" t="s">
        <v>4</v>
      </c>
      <c r="N885" s="3" t="s">
        <v>2924</v>
      </c>
      <c r="O885" s="3" t="s">
        <v>151</v>
      </c>
      <c r="P885" s="6">
        <f>_xlfn.XLOOKUP(#REF!,[1]!Table2[BINNING],[1]!Table2[VFG],"")</f>
      </c>
      <c r="Q885" s="6">
        <f>IF(ISNUMBER(FIND("|",#REF!,1)),LEFT(#REF!,FIND("|",#REF!,1)-2),#REF!)</f>
      </c>
      <c r="R885" s="6">
        <f>IF(ISNUMBER(FIND("|",#REF!,1)),RIGHT(#REF!,LEN(#REF!)-FIND("|",#REF!,1)-1),"")</f>
      </c>
      <c r="S885" s="3" t="s">
        <v>7</v>
      </c>
      <c r="T885" s="3" t="s">
        <v>7</v>
      </c>
      <c r="U885" s="2">
        <v>0</v>
      </c>
      <c r="V885" s="2">
        <v>0</v>
      </c>
      <c r="W885" s="2">
        <v>18000</v>
      </c>
      <c r="X885" s="3" t="s">
        <v>50</v>
      </c>
      <c r="Y885" s="2">
        <v>0</v>
      </c>
      <c r="Z885" s="3"/>
      <c r="AA885" s="3"/>
      <c r="AB885" s="7" t="s">
        <v>2925</v>
      </c>
      <c r="AC885" s="3" t="s">
        <v>341</v>
      </c>
      <c r="AD885" s="3" t="s">
        <v>342</v>
      </c>
      <c r="AE885" s="3" t="s">
        <v>343</v>
      </c>
      <c r="AF885" s="3" t="s">
        <v>141</v>
      </c>
      <c r="AG885" s="4"/>
      <c r="AH885" s="3"/>
      <c r="AI885" s="4"/>
      <c r="AJ8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5" s="8">
        <f>IF(#REF!=MAX(#REF!),"New","Old")</f>
      </c>
      <c r="AL885" s="3"/>
      <c r="AM885" s="9">
        <f>IF(OR(#REF!="",#REF!=0),"",IF(#REF!&lt;12000,"&lt;12k",IF(AND(#REF!&gt;=12000,#REF!&lt;24000),"12k to 24k",IF(AND(#REF!&gt;=24000,#REF!&lt;=36000),"24k to 36k",IF(#REF!&gt;36000,"&gt;36k","")))))</f>
      </c>
    </row>
    <row x14ac:dyDescent="0.25" r="886" customHeight="1" ht="18.75">
      <c r="A886" s="1">
        <v>1716305</v>
      </c>
      <c r="B886" s="2">
        <v>11385636</v>
      </c>
      <c r="C886" s="3" t="s">
        <v>0</v>
      </c>
      <c r="D886" s="3" t="s">
        <v>86</v>
      </c>
      <c r="E886" s="2">
        <v>2017</v>
      </c>
      <c r="F886" s="4">
        <v>44195</v>
      </c>
      <c r="G886" s="3" t="s">
        <v>14</v>
      </c>
      <c r="H886" s="4">
        <v>44195</v>
      </c>
      <c r="I886" s="4"/>
      <c r="J886" s="10">
        <f>_xlfn.XLOOKUP(#REF!,[1]!Backup_F8_Previous_Wave[ODINO],[1]!Backup_F8_Previous_Wave[Wave Date],"")</f>
      </c>
      <c r="K886" s="3"/>
      <c r="L886" s="3" t="s">
        <v>2926</v>
      </c>
      <c r="M886" s="3" t="s">
        <v>4</v>
      </c>
      <c r="N886" s="3" t="s">
        <v>2927</v>
      </c>
      <c r="O886" s="3" t="s">
        <v>1218</v>
      </c>
      <c r="P886" s="6">
        <f>_xlfn.XLOOKUP(#REF!,[1]!Table2[BINNING],[1]!Table2[VFG],"")</f>
      </c>
      <c r="Q886" s="6">
        <f>IF(ISNUMBER(FIND("|",#REF!,1)),LEFT(#REF!,FIND("|",#REF!,1)-2),#REF!)</f>
      </c>
      <c r="R886" s="6">
        <f>IF(ISNUMBER(FIND("|",#REF!,1)),RIGHT(#REF!,LEN(#REF!)-FIND("|",#REF!,1)-1),"")</f>
      </c>
      <c r="S886" s="3" t="s">
        <v>7</v>
      </c>
      <c r="T886" s="3" t="s">
        <v>7</v>
      </c>
      <c r="U886" s="2">
        <v>0</v>
      </c>
      <c r="V886" s="2">
        <v>0</v>
      </c>
      <c r="W886" s="2">
        <v>72000</v>
      </c>
      <c r="X886" s="3" t="s">
        <v>166</v>
      </c>
      <c r="Y886" s="2">
        <v>0</v>
      </c>
      <c r="Z886" s="3"/>
      <c r="AA886" s="3"/>
      <c r="AB886" s="7" t="s">
        <v>2928</v>
      </c>
      <c r="AC886" s="3" t="s">
        <v>44</v>
      </c>
      <c r="AD886" s="3" t="s">
        <v>44</v>
      </c>
      <c r="AE886" s="3" t="s">
        <v>44</v>
      </c>
      <c r="AF886" s="3" t="s">
        <v>95</v>
      </c>
      <c r="AG886" s="4"/>
      <c r="AH886" s="3"/>
      <c r="AI886" s="4"/>
      <c r="AJ8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6" s="8">
        <f>IF(#REF!=MAX(#REF!),"New","Old")</f>
      </c>
      <c r="AL886" s="3"/>
      <c r="AM886" s="9">
        <f>IF(OR(#REF!="",#REF!=0),"",IF(#REF!&lt;12000,"&lt;12k",IF(AND(#REF!&gt;=12000,#REF!&lt;24000),"12k to 24k",IF(AND(#REF!&gt;=24000,#REF!&lt;=36000),"24k to 36k",IF(#REF!&gt;36000,"&gt;36k","")))))</f>
      </c>
    </row>
    <row x14ac:dyDescent="0.25" r="887" customHeight="1" ht="18.75">
      <c r="A887" s="1">
        <v>1716518</v>
      </c>
      <c r="B887" s="2">
        <v>11385770</v>
      </c>
      <c r="C887" s="3" t="s">
        <v>0</v>
      </c>
      <c r="D887" s="3" t="s">
        <v>181</v>
      </c>
      <c r="E887" s="2">
        <v>2003</v>
      </c>
      <c r="F887" s="4">
        <v>44195</v>
      </c>
      <c r="G887" s="3" t="s">
        <v>14</v>
      </c>
      <c r="H887" s="4">
        <v>44196</v>
      </c>
      <c r="I887" s="4">
        <f>_xlfn.XLOOKUP(#REF!,[1]!Backup_F8_Previous_Wave[ODINO],[1]!Backup_F8_Previous_Wave[Production Date],"")</f>
      </c>
      <c r="J887" s="10">
        <f>_xlfn.XLOOKUP(#REF!,[1]!Backup_F8_Previous_Wave[ODINO],[1]!Backup_F8_Previous_Wave[Wave Date],"")</f>
      </c>
      <c r="K887" s="6">
        <f>_xlfn.XLOOKUP(#REF!,[1]!Backup_F8_Previous_Wave[ODINO],[1]!Backup_F8_Previous_Wave[Full VIN],"")</f>
      </c>
      <c r="L887" s="3" t="s">
        <v>2929</v>
      </c>
      <c r="M887" s="3" t="s">
        <v>4</v>
      </c>
      <c r="N887" s="3" t="s">
        <v>2930</v>
      </c>
      <c r="O887" s="3" t="s">
        <v>151</v>
      </c>
      <c r="P887" s="6">
        <f>_xlfn.XLOOKUP(#REF!,[1]!Table2[BINNING],[1]!Table2[VFG],"")</f>
      </c>
      <c r="Q887" s="6">
        <f>IF(ISNUMBER(FIND("|",#REF!,1)),LEFT(#REF!,FIND("|",#REF!,1)-2),#REF!)</f>
      </c>
      <c r="R887" s="6">
        <f>IF(ISNUMBER(FIND("|",#REF!,1)),RIGHT(#REF!,LEN(#REF!)-FIND("|",#REF!,1)-1),"")</f>
      </c>
      <c r="S887" s="3" t="s">
        <v>7</v>
      </c>
      <c r="T887" s="3" t="s">
        <v>7</v>
      </c>
      <c r="U887" s="2">
        <v>0</v>
      </c>
      <c r="V887" s="2">
        <v>0</v>
      </c>
      <c r="W887" s="2">
        <v>137800</v>
      </c>
      <c r="X887" s="3" t="s">
        <v>2931</v>
      </c>
      <c r="Y887" s="2"/>
      <c r="Z887" s="3"/>
      <c r="AA887" s="3"/>
      <c r="AB887" s="7" t="s">
        <v>2932</v>
      </c>
      <c r="AC887" s="3" t="s">
        <v>2187</v>
      </c>
      <c r="AD887" s="3" t="s">
        <v>2188</v>
      </c>
      <c r="AE887" s="3" t="s">
        <v>2189</v>
      </c>
      <c r="AF887" s="3" t="s">
        <v>95</v>
      </c>
      <c r="AG887" s="4"/>
      <c r="AH887" s="3"/>
      <c r="AI887" s="4"/>
      <c r="AJ8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7" s="8">
        <f>IF(#REF!=MAX(#REF!),"New","Old")</f>
      </c>
      <c r="AL887" s="3"/>
      <c r="AM887" s="9">
        <f>IF(OR(#REF!="",#REF!=0),"",IF(#REF!&lt;12000,"&lt;12k",IF(AND(#REF!&gt;=12000,#REF!&lt;24000),"12k to 24k",IF(AND(#REF!&gt;=24000,#REF!&lt;=36000),"24k to 36k",IF(#REF!&gt;36000,"&gt;36k","")))))</f>
      </c>
    </row>
    <row x14ac:dyDescent="0.25" r="888" customHeight="1" ht="18.75">
      <c r="A888" s="1">
        <v>1716638</v>
      </c>
      <c r="B888" s="2">
        <v>11385981</v>
      </c>
      <c r="C888" s="3" t="s">
        <v>0</v>
      </c>
      <c r="D888" s="3" t="s">
        <v>69</v>
      </c>
      <c r="E888" s="2">
        <v>2014</v>
      </c>
      <c r="F888" s="4">
        <v>44197</v>
      </c>
      <c r="G888" s="3" t="s">
        <v>2</v>
      </c>
      <c r="H888" s="4">
        <v>44197</v>
      </c>
      <c r="I888" s="4">
        <f>_xlfn.XLOOKUP(#REF!,[1]!Backup_F8_Previous_Wave[ODINO],[1]!Backup_F8_Previous_Wave[Production Date],"")</f>
      </c>
      <c r="J888" s="10">
        <f>_xlfn.XLOOKUP(#REF!,[1]!Backup_F8_Previous_Wave[ODINO],[1]!Backup_F8_Previous_Wave[Wave Date],"")</f>
      </c>
      <c r="K888" s="6">
        <f>_xlfn.XLOOKUP(#REF!,[1]!Backup_F8_Previous_Wave[ODINO],[1]!Backup_F8_Previous_Wave[Full VIN],"")</f>
      </c>
      <c r="L888" s="3" t="s">
        <v>1199</v>
      </c>
      <c r="M888" s="3" t="s">
        <v>4</v>
      </c>
      <c r="N888" s="3" t="s">
        <v>2933</v>
      </c>
      <c r="O888" s="3" t="s">
        <v>62</v>
      </c>
      <c r="P888" s="6">
        <f>_xlfn.XLOOKUP(#REF!,[1]!Table2[BINNING],[1]!Table2[VFG],"")</f>
      </c>
      <c r="Q888" s="6">
        <f>IF(ISNUMBER(FIND("|",#REF!,1)),LEFT(#REF!,FIND("|",#REF!,1)-2),#REF!)</f>
      </c>
      <c r="R888" s="6">
        <f>IF(ISNUMBER(FIND("|",#REF!,1)),RIGHT(#REF!,LEN(#REF!)-FIND("|",#REF!,1)-1),"")</f>
      </c>
      <c r="S888" s="3" t="s">
        <v>7</v>
      </c>
      <c r="T888" s="3" t="s">
        <v>7</v>
      </c>
      <c r="U888" s="2">
        <v>0</v>
      </c>
      <c r="V888" s="2">
        <v>0</v>
      </c>
      <c r="W888" s="2"/>
      <c r="X888" s="3" t="s">
        <v>50</v>
      </c>
      <c r="Y888" s="2"/>
      <c r="Z888" s="3"/>
      <c r="AA888" s="3"/>
      <c r="AB888" s="7" t="s">
        <v>2934</v>
      </c>
      <c r="AC888" s="3" t="s">
        <v>395</v>
      </c>
      <c r="AD888" s="3" t="s">
        <v>75</v>
      </c>
      <c r="AE888" s="3" t="s">
        <v>76</v>
      </c>
      <c r="AF888" s="3" t="s">
        <v>77</v>
      </c>
      <c r="AG888" s="4"/>
      <c r="AH888" s="3"/>
      <c r="AI888" s="4"/>
      <c r="AJ8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8" s="8">
        <f>IF(#REF!=MAX(#REF!),"New","Old")</f>
      </c>
      <c r="AL888" s="3"/>
      <c r="AM888" s="9">
        <f>IF(OR(#REF!="",#REF!=0),"",IF(#REF!&lt;12000,"&lt;12k",IF(AND(#REF!&gt;=12000,#REF!&lt;24000),"12k to 24k",IF(AND(#REF!&gt;=24000,#REF!&lt;=36000),"24k to 36k",IF(#REF!&gt;36000,"&gt;36k","")))))</f>
      </c>
    </row>
    <row x14ac:dyDescent="0.25" r="889" customHeight="1" ht="18.75">
      <c r="A889" s="1">
        <v>1716911</v>
      </c>
      <c r="B889" s="2">
        <v>11386154</v>
      </c>
      <c r="C889" s="3" t="s">
        <v>0</v>
      </c>
      <c r="D889" s="3" t="s">
        <v>181</v>
      </c>
      <c r="E889" s="2">
        <v>2013</v>
      </c>
      <c r="F889" s="4">
        <v>44198</v>
      </c>
      <c r="G889" s="3" t="s">
        <v>2</v>
      </c>
      <c r="H889" s="4">
        <v>44198</v>
      </c>
      <c r="I889" s="4">
        <f>_xlfn.XLOOKUP(#REF!,[1]!Backup_F8_Previous_Wave[ODINO],[1]!Backup_F8_Previous_Wave[Production Date],"")</f>
      </c>
      <c r="J889" s="10">
        <f>_xlfn.XLOOKUP(#REF!,[1]!Backup_F8_Previous_Wave[ODINO],[1]!Backup_F8_Previous_Wave[Wave Date],"")</f>
      </c>
      <c r="K889" s="6">
        <f>_xlfn.XLOOKUP(#REF!,[1]!Backup_F8_Previous_Wave[ODINO],[1]!Backup_F8_Previous_Wave[Full VIN],"")</f>
      </c>
      <c r="L889" s="3" t="s">
        <v>2935</v>
      </c>
      <c r="M889" s="3" t="s">
        <v>4</v>
      </c>
      <c r="N889" s="3" t="s">
        <v>2936</v>
      </c>
      <c r="O889" s="3" t="s">
        <v>1871</v>
      </c>
      <c r="P889" s="6">
        <f>_xlfn.XLOOKUP(#REF!,[1]!Table2[BINNING],[1]!Table2[VFG],"")</f>
      </c>
      <c r="Q889" s="6">
        <f>IF(ISNUMBER(FIND("|",#REF!,1)),LEFT(#REF!,FIND("|",#REF!,1)-2),#REF!)</f>
      </c>
      <c r="R889" s="6">
        <f>IF(ISNUMBER(FIND("|",#REF!,1)),RIGHT(#REF!,LEN(#REF!)-FIND("|",#REF!,1)-1),"")</f>
      </c>
      <c r="S889" s="3" t="s">
        <v>7</v>
      </c>
      <c r="T889" s="3" t="s">
        <v>7</v>
      </c>
      <c r="U889" s="2">
        <v>0</v>
      </c>
      <c r="V889" s="2">
        <v>0</v>
      </c>
      <c r="W889" s="2"/>
      <c r="X889" s="3" t="s">
        <v>139</v>
      </c>
      <c r="Y889" s="2">
        <v>0</v>
      </c>
      <c r="Z889" s="3"/>
      <c r="AA889" s="3"/>
      <c r="AB889" s="7" t="s">
        <v>2937</v>
      </c>
      <c r="AC889" s="3" t="s">
        <v>297</v>
      </c>
      <c r="AD889" s="3" t="s">
        <v>298</v>
      </c>
      <c r="AE889" s="3" t="s">
        <v>299</v>
      </c>
      <c r="AF889" s="3" t="s">
        <v>198</v>
      </c>
      <c r="AG889" s="4"/>
      <c r="AH889" s="3"/>
      <c r="AI889" s="4"/>
      <c r="AJ8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89" s="8">
        <f>IF(#REF!=MAX(#REF!),"New","Old")</f>
      </c>
      <c r="AL889" s="3"/>
      <c r="AM889" s="9">
        <f>IF(OR(#REF!="",#REF!=0),"",IF(#REF!&lt;12000,"&lt;12k",IF(AND(#REF!&gt;=12000,#REF!&lt;24000),"12k to 24k",IF(AND(#REF!&gt;=24000,#REF!&lt;=36000),"24k to 36k",IF(#REF!&gt;36000,"&gt;36k","")))))</f>
      </c>
    </row>
    <row x14ac:dyDescent="0.25" r="890" customHeight="1" ht="18.75">
      <c r="A890" s="1">
        <v>1717001</v>
      </c>
      <c r="B890" s="2">
        <v>11386224</v>
      </c>
      <c r="C890" s="3" t="s">
        <v>0</v>
      </c>
      <c r="D890" s="3" t="s">
        <v>96</v>
      </c>
      <c r="E890" s="2">
        <v>2014</v>
      </c>
      <c r="F890" s="4">
        <v>44199</v>
      </c>
      <c r="G890" s="3" t="s">
        <v>2</v>
      </c>
      <c r="H890" s="4">
        <v>44199</v>
      </c>
      <c r="I890" s="4"/>
      <c r="J890" s="10">
        <f>_xlfn.XLOOKUP(#REF!,[1]!Backup_F8_Previous_Wave[ODINO],[1]!Backup_F8_Previous_Wave[Wave Date],"")</f>
      </c>
      <c r="K890" s="3"/>
      <c r="L890" s="3" t="s">
        <v>2938</v>
      </c>
      <c r="M890" s="3" t="s">
        <v>4</v>
      </c>
      <c r="N890" s="3" t="s">
        <v>2939</v>
      </c>
      <c r="O890" s="3" t="s">
        <v>62</v>
      </c>
      <c r="P890" s="6">
        <f>_xlfn.XLOOKUP(#REF!,[1]!Table2[BINNING],[1]!Table2[VFG],"")</f>
      </c>
      <c r="Q890" s="6">
        <f>IF(ISNUMBER(FIND("|",#REF!,1)),LEFT(#REF!,FIND("|",#REF!,1)-2),#REF!)</f>
      </c>
      <c r="R890" s="6">
        <f>IF(ISNUMBER(FIND("|",#REF!,1)),RIGHT(#REF!,LEN(#REF!)-FIND("|",#REF!,1)-1),"")</f>
      </c>
      <c r="S890" s="3" t="s">
        <v>7</v>
      </c>
      <c r="T890" s="3" t="s">
        <v>7</v>
      </c>
      <c r="U890" s="2">
        <v>0</v>
      </c>
      <c r="V890" s="2">
        <v>0</v>
      </c>
      <c r="W890" s="2"/>
      <c r="X890" s="3" t="s">
        <v>282</v>
      </c>
      <c r="Y890" s="2"/>
      <c r="Z890" s="3"/>
      <c r="AA890" s="3"/>
      <c r="AB890" s="7" t="s">
        <v>2940</v>
      </c>
      <c r="AC890" s="3" t="s">
        <v>44</v>
      </c>
      <c r="AD890" s="3" t="s">
        <v>44</v>
      </c>
      <c r="AE890" s="3" t="s">
        <v>44</v>
      </c>
      <c r="AF890" s="3" t="s">
        <v>102</v>
      </c>
      <c r="AG890" s="4"/>
      <c r="AH890" s="3"/>
      <c r="AI890" s="4"/>
      <c r="AJ8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0" s="8">
        <f>IF(#REF!=MAX(#REF!),"New","Old")</f>
      </c>
      <c r="AL890" s="3"/>
      <c r="AM890" s="9">
        <f>IF(OR(#REF!="",#REF!=0),"",IF(#REF!&lt;12000,"&lt;12k",IF(AND(#REF!&gt;=12000,#REF!&lt;24000),"12k to 24k",IF(AND(#REF!&gt;=24000,#REF!&lt;=36000),"24k to 36k",IF(#REF!&gt;36000,"&gt;36k","")))))</f>
      </c>
    </row>
    <row x14ac:dyDescent="0.25" r="891" customHeight="1" ht="18.75">
      <c r="A891" s="1">
        <v>1717069</v>
      </c>
      <c r="B891" s="2">
        <v>11386275</v>
      </c>
      <c r="C891" s="3" t="s">
        <v>0</v>
      </c>
      <c r="D891" s="3" t="s">
        <v>187</v>
      </c>
      <c r="E891" s="2">
        <v>2017</v>
      </c>
      <c r="F891" s="4">
        <v>44199</v>
      </c>
      <c r="G891" s="3" t="s">
        <v>2</v>
      </c>
      <c r="H891" s="4">
        <v>44199</v>
      </c>
      <c r="I891" s="4">
        <f>_xlfn.XLOOKUP(#REF!,[1]!Backup_F8_Previous_Wave[ODINO],[1]!Backup_F8_Previous_Wave[Production Date],"")</f>
      </c>
      <c r="J891" s="10">
        <f>_xlfn.XLOOKUP(#REF!,[1]!Backup_F8_Previous_Wave[ODINO],[1]!Backup_F8_Previous_Wave[Wave Date],"")</f>
      </c>
      <c r="K891" s="6">
        <f>_xlfn.XLOOKUP(#REF!,[1]!Backup_F8_Previous_Wave[ODINO],[1]!Backup_F8_Previous_Wave[Full VIN],"")</f>
      </c>
      <c r="L891" s="3" t="s">
        <v>2031</v>
      </c>
      <c r="M891" s="3" t="s">
        <v>4</v>
      </c>
      <c r="N891" s="3" t="s">
        <v>2941</v>
      </c>
      <c r="O891" s="3" t="s">
        <v>151</v>
      </c>
      <c r="P891" s="6">
        <f>_xlfn.XLOOKUP(#REF!,[1]!Table2[BINNING],[1]!Table2[VFG],"")</f>
      </c>
      <c r="Q891" s="6">
        <f>IF(ISNUMBER(FIND("|",#REF!,1)),LEFT(#REF!,FIND("|",#REF!,1)-2),#REF!)</f>
      </c>
      <c r="R891" s="6">
        <f>IF(ISNUMBER(FIND("|",#REF!,1)),RIGHT(#REF!,LEN(#REF!)-FIND("|",#REF!,1)-1),"")</f>
      </c>
      <c r="S891" s="3" t="s">
        <v>7</v>
      </c>
      <c r="T891" s="3" t="s">
        <v>7</v>
      </c>
      <c r="U891" s="2">
        <v>2</v>
      </c>
      <c r="V891" s="2">
        <v>0</v>
      </c>
      <c r="W891" s="2">
        <v>53350</v>
      </c>
      <c r="X891" s="3" t="s">
        <v>63</v>
      </c>
      <c r="Y891" s="2">
        <v>60</v>
      </c>
      <c r="Z891" s="3"/>
      <c r="AA891" s="3"/>
      <c r="AB891" s="7" t="s">
        <v>2942</v>
      </c>
      <c r="AC891" s="3" t="s">
        <v>191</v>
      </c>
      <c r="AD891" s="3" t="s">
        <v>192</v>
      </c>
      <c r="AE891" s="3" t="s">
        <v>193</v>
      </c>
      <c r="AF891" s="3" t="s">
        <v>141</v>
      </c>
      <c r="AG891" s="4"/>
      <c r="AH891" s="3"/>
      <c r="AI891" s="4"/>
      <c r="AJ8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1" s="8">
        <f>IF(#REF!=MAX(#REF!),"New","Old")</f>
      </c>
      <c r="AL891" s="3"/>
      <c r="AM891" s="9">
        <f>IF(OR(#REF!="",#REF!=0),"",IF(#REF!&lt;12000,"&lt;12k",IF(AND(#REF!&gt;=12000,#REF!&lt;24000),"12k to 24k",IF(AND(#REF!&gt;=24000,#REF!&lt;=36000),"24k to 36k",IF(#REF!&gt;36000,"&gt;36k","")))))</f>
      </c>
    </row>
    <row x14ac:dyDescent="0.25" r="892" customHeight="1" ht="18.75">
      <c r="A892" s="1">
        <v>1717126</v>
      </c>
      <c r="B892" s="2">
        <v>11386313</v>
      </c>
      <c r="C892" s="3" t="s">
        <v>0</v>
      </c>
      <c r="D892" s="3" t="s">
        <v>96</v>
      </c>
      <c r="E892" s="2">
        <v>2007</v>
      </c>
      <c r="F892" s="4">
        <v>43101</v>
      </c>
      <c r="G892" s="3" t="s">
        <v>2</v>
      </c>
      <c r="H892" s="4">
        <v>44199</v>
      </c>
      <c r="I892" s="4">
        <f>_xlfn.XLOOKUP(#REF!,[1]!Backup_F8_Previous_Wave[ODINO],[1]!Backup_F8_Previous_Wave[Production Date],"")</f>
      </c>
      <c r="J892" s="10">
        <f>_xlfn.XLOOKUP(#REF!,[1]!Backup_F8_Previous_Wave[ODINO],[1]!Backup_F8_Previous_Wave[Wave Date],"")</f>
      </c>
      <c r="K892" s="6">
        <f>_xlfn.XLOOKUP(#REF!,[1]!Backup_F8_Previous_Wave[ODINO],[1]!Backup_F8_Previous_Wave[Full VIN],"")</f>
      </c>
      <c r="L892" s="3" t="s">
        <v>2943</v>
      </c>
      <c r="M892" s="3" t="s">
        <v>4</v>
      </c>
      <c r="N892" s="3" t="s">
        <v>2944</v>
      </c>
      <c r="O892" s="3" t="s">
        <v>144</v>
      </c>
      <c r="P892" s="6">
        <f>_xlfn.XLOOKUP(#REF!,[1]!Table2[BINNING],[1]!Table2[VFG],"")</f>
      </c>
      <c r="Q892" s="6">
        <f>IF(ISNUMBER(FIND("|",#REF!,1)),LEFT(#REF!,FIND("|",#REF!,1)-2),#REF!)</f>
      </c>
      <c r="R892" s="6">
        <f>IF(ISNUMBER(FIND("|",#REF!,1)),RIGHT(#REF!,LEN(#REF!)-FIND("|",#REF!,1)-1),"")</f>
      </c>
      <c r="S892" s="3" t="s">
        <v>7</v>
      </c>
      <c r="T892" s="3" t="s">
        <v>7</v>
      </c>
      <c r="U892" s="2">
        <v>0</v>
      </c>
      <c r="V892" s="2">
        <v>0</v>
      </c>
      <c r="W892" s="2"/>
      <c r="X892" s="3" t="s">
        <v>238</v>
      </c>
      <c r="Y892" s="2"/>
      <c r="Z892" s="3"/>
      <c r="AA892" s="3"/>
      <c r="AB892" s="7" t="s">
        <v>2945</v>
      </c>
      <c r="AC892" s="3" t="s">
        <v>693</v>
      </c>
      <c r="AD892" s="3" t="s">
        <v>543</v>
      </c>
      <c r="AE892" s="3" t="s">
        <v>694</v>
      </c>
      <c r="AF892" s="3" t="s">
        <v>695</v>
      </c>
      <c r="AG892" s="4"/>
      <c r="AH892" s="3"/>
      <c r="AI892" s="4"/>
      <c r="AJ8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2" s="8">
        <f>IF(#REF!=MAX(#REF!),"New","Old")</f>
      </c>
      <c r="AL892" s="3"/>
      <c r="AM892" s="9">
        <f>IF(OR(#REF!="",#REF!=0),"",IF(#REF!&lt;12000,"&lt;12k",IF(AND(#REF!&gt;=12000,#REF!&lt;24000),"12k to 24k",IF(AND(#REF!&gt;=24000,#REF!&lt;=36000),"24k to 36k",IF(#REF!&gt;36000,"&gt;36k","")))))</f>
      </c>
    </row>
    <row x14ac:dyDescent="0.25" r="893" customHeight="1" ht="18.75">
      <c r="A893" s="1">
        <v>1717211</v>
      </c>
      <c r="B893" s="2">
        <v>11386365</v>
      </c>
      <c r="C893" s="3" t="s">
        <v>0</v>
      </c>
      <c r="D893" s="3" t="s">
        <v>59</v>
      </c>
      <c r="E893" s="2">
        <v>2012</v>
      </c>
      <c r="F893" s="4">
        <v>44196</v>
      </c>
      <c r="G893" s="3" t="s">
        <v>14</v>
      </c>
      <c r="H893" s="4">
        <v>44200</v>
      </c>
      <c r="I893" s="4"/>
      <c r="J893" s="10">
        <f>_xlfn.XLOOKUP(#REF!,[1]!Backup_F8_Previous_Wave[ODINO],[1]!Backup_F8_Previous_Wave[Wave Date],"")</f>
      </c>
      <c r="K893" s="3"/>
      <c r="L893" s="3" t="s">
        <v>2946</v>
      </c>
      <c r="M893" s="3" t="s">
        <v>4</v>
      </c>
      <c r="N893" s="3" t="s">
        <v>2947</v>
      </c>
      <c r="O893" s="3" t="s">
        <v>62</v>
      </c>
      <c r="P893" s="6">
        <f>_xlfn.XLOOKUP(#REF!,[1]!Table2[BINNING],[1]!Table2[VFG],"")</f>
      </c>
      <c r="Q893" s="6">
        <f>IF(ISNUMBER(FIND("|",#REF!,1)),LEFT(#REF!,FIND("|",#REF!,1)-2),#REF!)</f>
      </c>
      <c r="R893" s="6">
        <f>IF(ISNUMBER(FIND("|",#REF!,1)),RIGHT(#REF!,LEN(#REF!)-FIND("|",#REF!,1)-1),"")</f>
      </c>
      <c r="S893" s="3" t="s">
        <v>7</v>
      </c>
      <c r="T893" s="3" t="s">
        <v>7</v>
      </c>
      <c r="U893" s="2">
        <v>0</v>
      </c>
      <c r="V893" s="2">
        <v>0</v>
      </c>
      <c r="W893" s="2">
        <v>158000</v>
      </c>
      <c r="X893" s="3" t="s">
        <v>18</v>
      </c>
      <c r="Y893" s="2"/>
      <c r="Z893" s="3" t="s">
        <v>2948</v>
      </c>
      <c r="AA893" s="3" t="s">
        <v>2949</v>
      </c>
      <c r="AB893" s="7" t="s">
        <v>2950</v>
      </c>
      <c r="AC893" s="3" t="s">
        <v>44</v>
      </c>
      <c r="AD893" s="3" t="s">
        <v>44</v>
      </c>
      <c r="AE893" s="3" t="s">
        <v>44</v>
      </c>
      <c r="AF893" s="3" t="s">
        <v>68</v>
      </c>
      <c r="AG893" s="4"/>
      <c r="AH893" s="3"/>
      <c r="AI893" s="4"/>
      <c r="AJ8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3" s="8">
        <f>IF(#REF!=MAX(#REF!),"New","Old")</f>
      </c>
      <c r="AL893" s="3"/>
      <c r="AM893" s="9">
        <f>IF(OR(#REF!="",#REF!=0),"",IF(#REF!&lt;12000,"&lt;12k",IF(AND(#REF!&gt;=12000,#REF!&lt;24000),"12k to 24k",IF(AND(#REF!&gt;=24000,#REF!&lt;=36000),"24k to 36k",IF(#REF!&gt;36000,"&gt;36k","")))))</f>
      </c>
    </row>
    <row x14ac:dyDescent="0.25" r="894" customHeight="1" ht="18.75">
      <c r="A894" s="1">
        <v>1717305</v>
      </c>
      <c r="B894" s="2">
        <v>11386428</v>
      </c>
      <c r="C894" s="3" t="s">
        <v>0</v>
      </c>
      <c r="D894" s="3" t="s">
        <v>647</v>
      </c>
      <c r="E894" s="2">
        <v>2015</v>
      </c>
      <c r="F894" s="4">
        <v>44180</v>
      </c>
      <c r="G894" s="3" t="s">
        <v>14</v>
      </c>
      <c r="H894" s="4">
        <v>44200</v>
      </c>
      <c r="I894" s="4"/>
      <c r="J894" s="10">
        <f>_xlfn.XLOOKUP(#REF!,[1]!Backup_F8_Previous_Wave[ODINO],[1]!Backup_F8_Previous_Wave[Wave Date],"")</f>
      </c>
      <c r="K894" s="3"/>
      <c r="L894" s="3" t="s">
        <v>2951</v>
      </c>
      <c r="M894" s="3" t="s">
        <v>4</v>
      </c>
      <c r="N894" s="3" t="s">
        <v>2952</v>
      </c>
      <c r="O894" s="3" t="s">
        <v>552</v>
      </c>
      <c r="P894" s="6">
        <f>_xlfn.XLOOKUP(#REF!,[1]!Table2[BINNING],[1]!Table2[VFG],"")</f>
      </c>
      <c r="Q894" s="6">
        <f>IF(ISNUMBER(FIND("|",#REF!,1)),LEFT(#REF!,FIND("|",#REF!,1)-2),#REF!)</f>
      </c>
      <c r="R894" s="6">
        <f>IF(ISNUMBER(FIND("|",#REF!,1)),RIGHT(#REF!,LEN(#REF!)-FIND("|",#REF!,1)-1),"")</f>
      </c>
      <c r="S894" s="3" t="s">
        <v>7</v>
      </c>
      <c r="T894" s="3" t="s">
        <v>7</v>
      </c>
      <c r="U894" s="2">
        <v>0</v>
      </c>
      <c r="V894" s="2">
        <v>0</v>
      </c>
      <c r="W894" s="2">
        <v>80000</v>
      </c>
      <c r="X894" s="3" t="s">
        <v>81</v>
      </c>
      <c r="Y894" s="2"/>
      <c r="Z894" s="3"/>
      <c r="AA894" s="3"/>
      <c r="AB894" s="7" t="s">
        <v>2953</v>
      </c>
      <c r="AC894" s="3" t="s">
        <v>44</v>
      </c>
      <c r="AD894" s="3" t="s">
        <v>44</v>
      </c>
      <c r="AE894" s="3" t="s">
        <v>44</v>
      </c>
      <c r="AF894" s="3" t="s">
        <v>102</v>
      </c>
      <c r="AG894" s="4"/>
      <c r="AH894" s="3"/>
      <c r="AI894" s="4"/>
      <c r="AJ8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4" s="8">
        <f>IF(#REF!=MAX(#REF!),"New","Old")</f>
      </c>
      <c r="AL894" s="3"/>
      <c r="AM894" s="9">
        <f>IF(OR(#REF!="",#REF!=0),"",IF(#REF!&lt;12000,"&lt;12k",IF(AND(#REF!&gt;=12000,#REF!&lt;24000),"12k to 24k",IF(AND(#REF!&gt;=24000,#REF!&lt;=36000),"24k to 36k",IF(#REF!&gt;36000,"&gt;36k","")))))</f>
      </c>
    </row>
    <row x14ac:dyDescent="0.25" r="895" customHeight="1" ht="18.75">
      <c r="A895" s="1">
        <v>1717323</v>
      </c>
      <c r="B895" s="2">
        <v>11386450</v>
      </c>
      <c r="C895" s="3" t="s">
        <v>0</v>
      </c>
      <c r="D895" s="3" t="s">
        <v>86</v>
      </c>
      <c r="E895" s="2">
        <v>2016</v>
      </c>
      <c r="F895" s="4">
        <v>44199</v>
      </c>
      <c r="G895" s="3" t="s">
        <v>2</v>
      </c>
      <c r="H895" s="4">
        <v>44200</v>
      </c>
      <c r="I895" s="4">
        <f>_xlfn.XLOOKUP(#REF!,[1]!Backup_F8_Previous_Wave[ODINO],[1]!Backup_F8_Previous_Wave[Production Date],"")</f>
      </c>
      <c r="J895" s="10">
        <f>_xlfn.XLOOKUP(#REF!,[1]!Backup_F8_Previous_Wave[ODINO],[1]!Backup_F8_Previous_Wave[Wave Date],"")</f>
      </c>
      <c r="K895" s="6">
        <f>_xlfn.XLOOKUP(#REF!,[1]!Backup_F8_Previous_Wave[ODINO],[1]!Backup_F8_Previous_Wave[Full VIN],"")</f>
      </c>
      <c r="L895" s="3" t="s">
        <v>2954</v>
      </c>
      <c r="M895" s="3" t="s">
        <v>4</v>
      </c>
      <c r="N895" s="3" t="s">
        <v>2955</v>
      </c>
      <c r="O895" s="3" t="s">
        <v>31</v>
      </c>
      <c r="P895" s="6">
        <f>_xlfn.XLOOKUP(#REF!,[1]!Table2[BINNING],[1]!Table2[VFG],"")</f>
      </c>
      <c r="Q895" s="6">
        <f>IF(ISNUMBER(FIND("|",#REF!,1)),LEFT(#REF!,FIND("|",#REF!,1)-2),#REF!)</f>
      </c>
      <c r="R895" s="6">
        <f>IF(ISNUMBER(FIND("|",#REF!,1)),RIGHT(#REF!,LEN(#REF!)-FIND("|",#REF!,1)-1),"")</f>
      </c>
      <c r="S895" s="3" t="s">
        <v>7</v>
      </c>
      <c r="T895" s="3" t="s">
        <v>7</v>
      </c>
      <c r="U895" s="2">
        <v>0</v>
      </c>
      <c r="V895" s="2">
        <v>0</v>
      </c>
      <c r="W895" s="2">
        <v>49000</v>
      </c>
      <c r="X895" s="3" t="s">
        <v>24</v>
      </c>
      <c r="Y895" s="2">
        <v>20</v>
      </c>
      <c r="Z895" s="3"/>
      <c r="AA895" s="3"/>
      <c r="AB895" s="7" t="s">
        <v>2956</v>
      </c>
      <c r="AC895" s="3" t="s">
        <v>92</v>
      </c>
      <c r="AD895" s="3" t="s">
        <v>93</v>
      </c>
      <c r="AE895" s="3" t="s">
        <v>94</v>
      </c>
      <c r="AF895" s="3" t="s">
        <v>95</v>
      </c>
      <c r="AG895" s="4"/>
      <c r="AH895" s="3"/>
      <c r="AI895" s="4"/>
      <c r="AJ8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5" s="8">
        <f>IF(#REF!=MAX(#REF!),"New","Old")</f>
      </c>
      <c r="AL895" s="3"/>
      <c r="AM895" s="9">
        <f>IF(OR(#REF!="",#REF!=0),"",IF(#REF!&lt;12000,"&lt;12k",IF(AND(#REF!&gt;=12000,#REF!&lt;24000),"12k to 24k",IF(AND(#REF!&gt;=24000,#REF!&lt;=36000),"24k to 36k",IF(#REF!&gt;36000,"&gt;36k","")))))</f>
      </c>
    </row>
    <row x14ac:dyDescent="0.25" r="896" customHeight="1" ht="18.75">
      <c r="A896" s="1">
        <v>1717324</v>
      </c>
      <c r="B896" s="2">
        <v>11386452</v>
      </c>
      <c r="C896" s="3" t="s">
        <v>0</v>
      </c>
      <c r="D896" s="3" t="s">
        <v>181</v>
      </c>
      <c r="E896" s="2">
        <v>2018</v>
      </c>
      <c r="F896" s="4">
        <v>44200</v>
      </c>
      <c r="G896" s="3" t="s">
        <v>2</v>
      </c>
      <c r="H896" s="4">
        <v>44200</v>
      </c>
      <c r="I896" s="4">
        <f>_xlfn.XLOOKUP(#REF!,[1]!Backup_F8_Previous_Wave[ODINO],[1]!Backup_F8_Previous_Wave[Production Date],"")</f>
      </c>
      <c r="J896" s="10">
        <f>_xlfn.XLOOKUP(#REF!,[1]!Backup_F8_Previous_Wave[ODINO],[1]!Backup_F8_Previous_Wave[Wave Date],"")</f>
      </c>
      <c r="K896" s="6">
        <f>_xlfn.XLOOKUP(#REF!,[1]!Backup_F8_Previous_Wave[ODINO],[1]!Backup_F8_Previous_Wave[Full VIN],"")</f>
      </c>
      <c r="L896" s="3" t="s">
        <v>2957</v>
      </c>
      <c r="M896" s="3" t="s">
        <v>4</v>
      </c>
      <c r="N896" s="3" t="s">
        <v>2958</v>
      </c>
      <c r="O896" s="3" t="s">
        <v>2959</v>
      </c>
      <c r="P896" s="6">
        <f>_xlfn.XLOOKUP(#REF!,[1]!Table2[BINNING],[1]!Table2[VFG],"")</f>
      </c>
      <c r="Q896" s="6">
        <f>IF(ISNUMBER(FIND("|",#REF!,1)),LEFT(#REF!,FIND("|",#REF!,1)-2),#REF!)</f>
      </c>
      <c r="R896" s="6">
        <f>IF(ISNUMBER(FIND("|",#REF!,1)),RIGHT(#REF!,LEN(#REF!)-FIND("|",#REF!,1)-1),"")</f>
      </c>
      <c r="S896" s="3" t="s">
        <v>7</v>
      </c>
      <c r="T896" s="3" t="s">
        <v>7</v>
      </c>
      <c r="U896" s="2">
        <v>0</v>
      </c>
      <c r="V896" s="2">
        <v>0</v>
      </c>
      <c r="W896" s="2">
        <v>53000</v>
      </c>
      <c r="X896" s="3" t="s">
        <v>125</v>
      </c>
      <c r="Y896" s="2">
        <v>0</v>
      </c>
      <c r="Z896" s="3"/>
      <c r="AA896" s="3"/>
      <c r="AB896" s="7" t="s">
        <v>2960</v>
      </c>
      <c r="AC896" s="3" t="s">
        <v>297</v>
      </c>
      <c r="AD896" s="3" t="s">
        <v>298</v>
      </c>
      <c r="AE896" s="3" t="s">
        <v>299</v>
      </c>
      <c r="AF896" s="3" t="s">
        <v>198</v>
      </c>
      <c r="AG896" s="4"/>
      <c r="AH896" s="3"/>
      <c r="AI896" s="4"/>
      <c r="AJ8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6" s="8">
        <f>IF(#REF!=MAX(#REF!),"New","Old")</f>
      </c>
      <c r="AL896" s="3"/>
      <c r="AM896" s="9">
        <f>IF(OR(#REF!="",#REF!=0),"",IF(#REF!&lt;12000,"&lt;12k",IF(AND(#REF!&gt;=12000,#REF!&lt;24000),"12k to 24k",IF(AND(#REF!&gt;=24000,#REF!&lt;=36000),"24k to 36k",IF(#REF!&gt;36000,"&gt;36k","")))))</f>
      </c>
    </row>
    <row x14ac:dyDescent="0.25" r="897" customHeight="1" ht="18.75">
      <c r="A897" s="1">
        <v>1717495</v>
      </c>
      <c r="B897" s="2">
        <v>11386576</v>
      </c>
      <c r="C897" s="3" t="s">
        <v>0</v>
      </c>
      <c r="D897" s="3" t="s">
        <v>59</v>
      </c>
      <c r="E897" s="2">
        <v>2019</v>
      </c>
      <c r="F897" s="4">
        <v>44200</v>
      </c>
      <c r="G897" s="3" t="s">
        <v>2</v>
      </c>
      <c r="H897" s="4">
        <v>44201</v>
      </c>
      <c r="I897" s="4">
        <f>_xlfn.XLOOKUP(#REF!,[1]!Backup_F8_Previous_Wave[ODINO],[1]!Backup_F8_Previous_Wave[Production Date],"")</f>
      </c>
      <c r="J897" s="10">
        <f>_xlfn.XLOOKUP(#REF!,[1]!Backup_F8_Previous_Wave[ODINO],[1]!Backup_F8_Previous_Wave[Wave Date],"")</f>
      </c>
      <c r="K897" s="6">
        <f>_xlfn.XLOOKUP(#REF!,[1]!Backup_F8_Previous_Wave[ODINO],[1]!Backup_F8_Previous_Wave[Full VIN],"")</f>
      </c>
      <c r="L897" s="3" t="s">
        <v>2961</v>
      </c>
      <c r="M897" s="3" t="s">
        <v>4</v>
      </c>
      <c r="N897" s="3" t="s">
        <v>2962</v>
      </c>
      <c r="O897" s="3" t="s">
        <v>552</v>
      </c>
      <c r="P897" s="6">
        <f>_xlfn.XLOOKUP(#REF!,[1]!Table2[BINNING],[1]!Table2[VFG],"")</f>
      </c>
      <c r="Q897" s="6">
        <f>IF(ISNUMBER(FIND("|",#REF!,1)),LEFT(#REF!,FIND("|",#REF!,1)-2),#REF!)</f>
      </c>
      <c r="R897" s="6">
        <f>IF(ISNUMBER(FIND("|",#REF!,1)),RIGHT(#REF!,LEN(#REF!)-FIND("|",#REF!,1)-1),"")</f>
      </c>
      <c r="S897" s="3" t="s">
        <v>7</v>
      </c>
      <c r="T897" s="3" t="s">
        <v>7</v>
      </c>
      <c r="U897" s="2">
        <v>0</v>
      </c>
      <c r="V897" s="2">
        <v>0</v>
      </c>
      <c r="W897" s="2"/>
      <c r="X897" s="3" t="s">
        <v>50</v>
      </c>
      <c r="Y897" s="2">
        <v>40</v>
      </c>
      <c r="Z897" s="3"/>
      <c r="AA897" s="3"/>
      <c r="AB897" s="7" t="s">
        <v>2963</v>
      </c>
      <c r="AC897" s="3" t="s">
        <v>65</v>
      </c>
      <c r="AD897" s="3" t="s">
        <v>84</v>
      </c>
      <c r="AE897" s="3" t="s">
        <v>319</v>
      </c>
      <c r="AF897" s="3" t="s">
        <v>68</v>
      </c>
      <c r="AG897" s="4"/>
      <c r="AH897" s="3"/>
      <c r="AI897" s="4"/>
      <c r="AJ8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7" s="8">
        <f>IF(#REF!=MAX(#REF!),"New","Old")</f>
      </c>
      <c r="AL897" s="3"/>
      <c r="AM897" s="9">
        <f>IF(OR(#REF!="",#REF!=0),"",IF(#REF!&lt;12000,"&lt;12k",IF(AND(#REF!&gt;=12000,#REF!&lt;24000),"12k to 24k",IF(AND(#REF!&gt;=24000,#REF!&lt;=36000),"24k to 36k",IF(#REF!&gt;36000,"&gt;36k","")))))</f>
      </c>
    </row>
    <row x14ac:dyDescent="0.25" r="898" customHeight="1" ht="18.75">
      <c r="A898" s="1">
        <v>1717570</v>
      </c>
      <c r="B898" s="2">
        <v>11386633</v>
      </c>
      <c r="C898" s="3" t="s">
        <v>0</v>
      </c>
      <c r="D898" s="3" t="s">
        <v>1</v>
      </c>
      <c r="E898" s="2">
        <v>2016</v>
      </c>
      <c r="F898" s="4">
        <v>44193</v>
      </c>
      <c r="G898" s="3" t="s">
        <v>14</v>
      </c>
      <c r="H898" s="4">
        <v>44201</v>
      </c>
      <c r="I898" s="4">
        <f>_xlfn.XLOOKUP(#REF!,[1]!Backup_F8_Previous_Wave[ODINO],[1]!Backup_F8_Previous_Wave[Production Date],"")</f>
      </c>
      <c r="J898" s="10">
        <f>_xlfn.XLOOKUP(#REF!,[1]!Backup_F8_Previous_Wave[ODINO],[1]!Backup_F8_Previous_Wave[Wave Date],"")</f>
      </c>
      <c r="K898" s="6">
        <f>_xlfn.XLOOKUP(#REF!,[1]!Backup_F8_Previous_Wave[ODINO],[1]!Backup_F8_Previous_Wave[Full VIN],"")</f>
      </c>
      <c r="L898" s="3" t="s">
        <v>2964</v>
      </c>
      <c r="M898" s="3" t="s">
        <v>4</v>
      </c>
      <c r="N898" s="3" t="s">
        <v>2965</v>
      </c>
      <c r="O898" s="3" t="s">
        <v>151</v>
      </c>
      <c r="P898" s="6">
        <f>_xlfn.XLOOKUP(#REF!,[1]!Table2[BINNING],[1]!Table2[VFG],"")</f>
      </c>
      <c r="Q898" s="6">
        <f>IF(ISNUMBER(FIND("|",#REF!,1)),LEFT(#REF!,FIND("|",#REF!,1)-2),#REF!)</f>
      </c>
      <c r="R898" s="6">
        <f>IF(ISNUMBER(FIND("|",#REF!,1)),RIGHT(#REF!,LEN(#REF!)-FIND("|",#REF!,1)-1),"")</f>
      </c>
      <c r="S898" s="3" t="s">
        <v>7</v>
      </c>
      <c r="T898" s="3" t="s">
        <v>7</v>
      </c>
      <c r="U898" s="2">
        <v>0</v>
      </c>
      <c r="V898" s="2">
        <v>0</v>
      </c>
      <c r="W898" s="2">
        <v>100000</v>
      </c>
      <c r="X898" s="3" t="s">
        <v>1993</v>
      </c>
      <c r="Y898" s="2">
        <v>0</v>
      </c>
      <c r="Z898" s="3"/>
      <c r="AA898" s="3"/>
      <c r="AB898" s="7" t="s">
        <v>2966</v>
      </c>
      <c r="AC898" s="3" t="s">
        <v>20</v>
      </c>
      <c r="AD898" s="3" t="s">
        <v>11</v>
      </c>
      <c r="AE898" s="3" t="s">
        <v>135</v>
      </c>
      <c r="AF898" s="3" t="s">
        <v>27</v>
      </c>
      <c r="AG898" s="4"/>
      <c r="AH898" s="3"/>
      <c r="AI898" s="4"/>
      <c r="AJ8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8" s="8">
        <f>IF(#REF!=MAX(#REF!),"New","Old")</f>
      </c>
      <c r="AL898" s="3"/>
      <c r="AM898" s="9">
        <f>IF(OR(#REF!="",#REF!=0),"",IF(#REF!&lt;12000,"&lt;12k",IF(AND(#REF!&gt;=12000,#REF!&lt;24000),"12k to 24k",IF(AND(#REF!&gt;=24000,#REF!&lt;=36000),"24k to 36k",IF(#REF!&gt;36000,"&gt;36k","")))))</f>
      </c>
    </row>
    <row x14ac:dyDescent="0.25" r="899" customHeight="1" ht="18.75">
      <c r="A899" s="1">
        <v>1717590</v>
      </c>
      <c r="B899" s="2">
        <v>11386644</v>
      </c>
      <c r="C899" s="3" t="s">
        <v>0</v>
      </c>
      <c r="D899" s="3" t="s">
        <v>181</v>
      </c>
      <c r="E899" s="2">
        <v>2017</v>
      </c>
      <c r="F899" s="4">
        <v>44199</v>
      </c>
      <c r="G899" s="3" t="s">
        <v>2</v>
      </c>
      <c r="H899" s="4">
        <v>44201</v>
      </c>
      <c r="I899" s="4">
        <f>_xlfn.XLOOKUP(#REF!,[1]!Backup_F8_Previous_Wave[ODINO],[1]!Backup_F8_Previous_Wave[Production Date],"")</f>
      </c>
      <c r="J899" s="10">
        <f>_xlfn.XLOOKUP(#REF!,[1]!Backup_F8_Previous_Wave[ODINO],[1]!Backup_F8_Previous_Wave[Wave Date],"")</f>
      </c>
      <c r="K899" s="6">
        <f>_xlfn.XLOOKUP(#REF!,[1]!Backup_F8_Previous_Wave[ODINO],[1]!Backup_F8_Previous_Wave[Full VIN],"")</f>
      </c>
      <c r="L899" s="3" t="s">
        <v>2967</v>
      </c>
      <c r="M899" s="3" t="s">
        <v>4</v>
      </c>
      <c r="N899" s="3" t="s">
        <v>2968</v>
      </c>
      <c r="O899" s="3" t="s">
        <v>151</v>
      </c>
      <c r="P899" s="6">
        <f>_xlfn.XLOOKUP(#REF!,[1]!Table2[BINNING],[1]!Table2[VFG],"")</f>
      </c>
      <c r="Q899" s="6">
        <f>IF(ISNUMBER(FIND("|",#REF!,1)),LEFT(#REF!,FIND("|",#REF!,1)-2),#REF!)</f>
      </c>
      <c r="R899" s="6">
        <f>IF(ISNUMBER(FIND("|",#REF!,1)),RIGHT(#REF!,LEN(#REF!)-FIND("|",#REF!,1)-1),"")</f>
      </c>
      <c r="S899" s="3" t="s">
        <v>7</v>
      </c>
      <c r="T899" s="3" t="s">
        <v>7</v>
      </c>
      <c r="U899" s="2">
        <v>0</v>
      </c>
      <c r="V899" s="2">
        <v>0</v>
      </c>
      <c r="W899" s="2">
        <v>98000</v>
      </c>
      <c r="X899" s="3" t="s">
        <v>218</v>
      </c>
      <c r="Y899" s="2">
        <v>0</v>
      </c>
      <c r="Z899" s="3"/>
      <c r="AA899" s="3"/>
      <c r="AB899" s="7" t="s">
        <v>2969</v>
      </c>
      <c r="AC899" s="3" t="s">
        <v>297</v>
      </c>
      <c r="AD899" s="3" t="s">
        <v>298</v>
      </c>
      <c r="AE899" s="3" t="s">
        <v>299</v>
      </c>
      <c r="AF899" s="3" t="s">
        <v>198</v>
      </c>
      <c r="AG899" s="4"/>
      <c r="AH899" s="3"/>
      <c r="AI899" s="4"/>
      <c r="AJ8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899" s="8">
        <f>IF(#REF!=MAX(#REF!),"New","Old")</f>
      </c>
      <c r="AL899" s="3"/>
      <c r="AM899" s="9">
        <f>IF(OR(#REF!="",#REF!=0),"",IF(#REF!&lt;12000,"&lt;12k",IF(AND(#REF!&gt;=12000,#REF!&lt;24000),"12k to 24k",IF(AND(#REF!&gt;=24000,#REF!&lt;=36000),"24k to 36k",IF(#REF!&gt;36000,"&gt;36k","")))))</f>
      </c>
    </row>
    <row x14ac:dyDescent="0.25" r="900" customHeight="1" ht="18.75">
      <c r="A900" s="1">
        <v>1717912</v>
      </c>
      <c r="B900" s="2">
        <v>11386861</v>
      </c>
      <c r="C900" s="3" t="s">
        <v>0</v>
      </c>
      <c r="D900" s="3" t="s">
        <v>69</v>
      </c>
      <c r="E900" s="2">
        <v>2015</v>
      </c>
      <c r="F900" s="4">
        <v>42896</v>
      </c>
      <c r="G900" s="3" t="s">
        <v>108</v>
      </c>
      <c r="H900" s="4">
        <v>44202</v>
      </c>
      <c r="I900" s="4">
        <f>_xlfn.XLOOKUP(#REF!,[1]!Backup_F8_Previous_Wave[ODINO],[1]!Backup_F8_Previous_Wave[Production Date],"")</f>
      </c>
      <c r="J900" s="10">
        <f>_xlfn.XLOOKUP(#REF!,[1]!Backup_F8_Previous_Wave[ODINO],[1]!Backup_F8_Previous_Wave[Wave Date],"")</f>
      </c>
      <c r="K900" s="6">
        <f>_xlfn.XLOOKUP(#REF!,[1]!Backup_F8_Previous_Wave[ODINO],[1]!Backup_F8_Previous_Wave[Full VIN],"")</f>
      </c>
      <c r="L900" s="3" t="s">
        <v>2970</v>
      </c>
      <c r="M900" s="3" t="s">
        <v>4</v>
      </c>
      <c r="N900" s="3" t="s">
        <v>2971</v>
      </c>
      <c r="O900" s="3" t="s">
        <v>2972</v>
      </c>
      <c r="P900" s="6">
        <f>_xlfn.XLOOKUP(#REF!,[1]!Table2[BINNING],[1]!Table2[VFG],"")</f>
      </c>
      <c r="Q900" s="6">
        <f>IF(ISNUMBER(FIND("|",#REF!,1)),LEFT(#REF!,FIND("|",#REF!,1)-2),#REF!)</f>
      </c>
      <c r="R900" s="6">
        <f>IF(ISNUMBER(FIND("|",#REF!,1)),RIGHT(#REF!,LEN(#REF!)-FIND("|",#REF!,1)-1),"")</f>
      </c>
      <c r="S900" s="3" t="s">
        <v>7</v>
      </c>
      <c r="T900" s="3" t="s">
        <v>7</v>
      </c>
      <c r="U900" s="2">
        <v>0</v>
      </c>
      <c r="V900" s="2">
        <v>0</v>
      </c>
      <c r="W900" s="2">
        <v>20</v>
      </c>
      <c r="X900" s="3" t="s">
        <v>106</v>
      </c>
      <c r="Y900" s="2">
        <v>0</v>
      </c>
      <c r="Z900" s="3"/>
      <c r="AA900" s="3"/>
      <c r="AB900" s="7" t="s">
        <v>2973</v>
      </c>
      <c r="AC900" s="3" t="s">
        <v>395</v>
      </c>
      <c r="AD900" s="3" t="s">
        <v>75</v>
      </c>
      <c r="AE900" s="3" t="s">
        <v>76</v>
      </c>
      <c r="AF900" s="3" t="s">
        <v>77</v>
      </c>
      <c r="AG900" s="4"/>
      <c r="AH900" s="3"/>
      <c r="AI900" s="4"/>
      <c r="AJ9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0" s="8">
        <f>IF(#REF!=MAX(#REF!),"New","Old")</f>
      </c>
      <c r="AL900" s="3"/>
      <c r="AM900" s="9">
        <f>IF(OR(#REF!="",#REF!=0),"",IF(#REF!&lt;12000,"&lt;12k",IF(AND(#REF!&gt;=12000,#REF!&lt;24000),"12k to 24k",IF(AND(#REF!&gt;=24000,#REF!&lt;=36000),"24k to 36k",IF(#REF!&gt;36000,"&gt;36k","")))))</f>
      </c>
    </row>
    <row x14ac:dyDescent="0.25" r="901" customHeight="1" ht="18.75">
      <c r="A901" s="1">
        <v>1717991</v>
      </c>
      <c r="B901" s="2">
        <v>11386911</v>
      </c>
      <c r="C901" s="3" t="s">
        <v>0</v>
      </c>
      <c r="D901" s="3" t="s">
        <v>1</v>
      </c>
      <c r="E901" s="2">
        <v>2013</v>
      </c>
      <c r="F901" s="4">
        <v>44203</v>
      </c>
      <c r="G901" s="3" t="s">
        <v>2</v>
      </c>
      <c r="H901" s="4">
        <v>44203</v>
      </c>
      <c r="I901" s="4">
        <f>_xlfn.XLOOKUP(#REF!,[1]!Backup_F8_Previous_Wave[ODINO],[1]!Backup_F8_Previous_Wave[Production Date],"")</f>
      </c>
      <c r="J901" s="10">
        <f>_xlfn.XLOOKUP(#REF!,[1]!Backup_F8_Previous_Wave[ODINO],[1]!Backup_F8_Previous_Wave[Wave Date],"")</f>
      </c>
      <c r="K901" s="6">
        <f>_xlfn.XLOOKUP(#REF!,[1]!Backup_F8_Previous_Wave[ODINO],[1]!Backup_F8_Previous_Wave[Full VIN],"")</f>
      </c>
      <c r="L901" s="3" t="s">
        <v>268</v>
      </c>
      <c r="M901" s="3" t="s">
        <v>4</v>
      </c>
      <c r="N901" s="3" t="s">
        <v>2974</v>
      </c>
      <c r="O901" s="3" t="s">
        <v>151</v>
      </c>
      <c r="P901" s="6">
        <f>_xlfn.XLOOKUP(#REF!,[1]!Table2[BINNING],[1]!Table2[VFG],"")</f>
      </c>
      <c r="Q901" s="6">
        <f>IF(ISNUMBER(FIND("|",#REF!,1)),LEFT(#REF!,FIND("|",#REF!,1)-2),#REF!)</f>
      </c>
      <c r="R901" s="6">
        <f>IF(ISNUMBER(FIND("|",#REF!,1)),RIGHT(#REF!,LEN(#REF!)-FIND("|",#REF!,1)-1),"")</f>
      </c>
      <c r="S901" s="3" t="s">
        <v>7</v>
      </c>
      <c r="T901" s="3" t="s">
        <v>7</v>
      </c>
      <c r="U901" s="2">
        <v>0</v>
      </c>
      <c r="V901" s="2">
        <v>0</v>
      </c>
      <c r="W901" s="2">
        <v>68000</v>
      </c>
      <c r="X901" s="3" t="s">
        <v>1436</v>
      </c>
      <c r="Y901" s="2"/>
      <c r="Z901" s="3"/>
      <c r="AA901" s="3"/>
      <c r="AB901" s="7" t="s">
        <v>2975</v>
      </c>
      <c r="AC901" s="3" t="s">
        <v>10</v>
      </c>
      <c r="AD901" s="3" t="s">
        <v>11</v>
      </c>
      <c r="AE901" s="3" t="s">
        <v>12</v>
      </c>
      <c r="AF901" s="3" t="s">
        <v>13</v>
      </c>
      <c r="AG901" s="4"/>
      <c r="AH901" s="3"/>
      <c r="AI901" s="4"/>
      <c r="AJ9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1" s="8">
        <f>IF(#REF!=MAX(#REF!),"New","Old")</f>
      </c>
      <c r="AL901" s="3"/>
      <c r="AM901" s="9">
        <f>IF(OR(#REF!="",#REF!=0),"",IF(#REF!&lt;12000,"&lt;12k",IF(AND(#REF!&gt;=12000,#REF!&lt;24000),"12k to 24k",IF(AND(#REF!&gt;=24000,#REF!&lt;=36000),"24k to 36k",IF(#REF!&gt;36000,"&gt;36k","")))))</f>
      </c>
    </row>
    <row x14ac:dyDescent="0.25" r="902" customHeight="1" ht="18.75">
      <c r="A902" s="1">
        <v>1718050</v>
      </c>
      <c r="B902" s="2">
        <v>11387023</v>
      </c>
      <c r="C902" s="3" t="s">
        <v>0</v>
      </c>
      <c r="D902" s="3" t="s">
        <v>46</v>
      </c>
      <c r="E902" s="2">
        <v>2017</v>
      </c>
      <c r="F902" s="4">
        <v>44197</v>
      </c>
      <c r="G902" s="3" t="s">
        <v>2</v>
      </c>
      <c r="H902" s="4">
        <v>44203</v>
      </c>
      <c r="I902" s="4"/>
      <c r="J902" s="10">
        <f>_xlfn.XLOOKUP(#REF!,[1]!Backup_F8_Previous_Wave[ODINO],[1]!Backup_F8_Previous_Wave[Wave Date],"")</f>
      </c>
      <c r="K902" s="3"/>
      <c r="L902" s="3" t="s">
        <v>2976</v>
      </c>
      <c r="M902" s="3" t="s">
        <v>4</v>
      </c>
      <c r="N902" s="3" t="s">
        <v>2977</v>
      </c>
      <c r="O902" s="3" t="s">
        <v>89</v>
      </c>
      <c r="P902" s="6">
        <f>_xlfn.XLOOKUP(#REF!,[1]!Table2[BINNING],[1]!Table2[VFG],"")</f>
      </c>
      <c r="Q902" s="6">
        <f>IF(ISNUMBER(FIND("|",#REF!,1)),LEFT(#REF!,FIND("|",#REF!,1)-2),#REF!)</f>
      </c>
      <c r="R902" s="6">
        <f>IF(ISNUMBER(FIND("|",#REF!,1)),RIGHT(#REF!,LEN(#REF!)-FIND("|",#REF!,1)-1),"")</f>
      </c>
      <c r="S902" s="3" t="s">
        <v>7</v>
      </c>
      <c r="T902" s="3" t="s">
        <v>7</v>
      </c>
      <c r="U902" s="2">
        <v>0</v>
      </c>
      <c r="V902" s="2">
        <v>0</v>
      </c>
      <c r="W902" s="2">
        <v>51000</v>
      </c>
      <c r="X902" s="3" t="s">
        <v>139</v>
      </c>
      <c r="Y902" s="2">
        <v>0</v>
      </c>
      <c r="Z902" s="3"/>
      <c r="AA902" s="3"/>
      <c r="AB902" s="7" t="s">
        <v>2978</v>
      </c>
      <c r="AC902" s="3" t="s">
        <v>44</v>
      </c>
      <c r="AD902" s="3" t="s">
        <v>44</v>
      </c>
      <c r="AE902" s="3" t="s">
        <v>44</v>
      </c>
      <c r="AF902" s="3" t="s">
        <v>27</v>
      </c>
      <c r="AG902" s="4"/>
      <c r="AH902" s="3"/>
      <c r="AI902" s="4"/>
      <c r="AJ9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2" s="8">
        <f>IF(#REF!=MAX(#REF!),"New","Old")</f>
      </c>
      <c r="AL902" s="3"/>
      <c r="AM902" s="9">
        <f>IF(OR(#REF!="",#REF!=0),"",IF(#REF!&lt;12000,"&lt;12k",IF(AND(#REF!&gt;=12000,#REF!&lt;24000),"12k to 24k",IF(AND(#REF!&gt;=24000,#REF!&lt;=36000),"24k to 36k",IF(#REF!&gt;36000,"&gt;36k","")))))</f>
      </c>
    </row>
    <row x14ac:dyDescent="0.25" r="903" customHeight="1" ht="18.75">
      <c r="A903" s="1">
        <v>1718326</v>
      </c>
      <c r="B903" s="2">
        <v>11387198</v>
      </c>
      <c r="C903" s="3" t="s">
        <v>0</v>
      </c>
      <c r="D903" s="3" t="s">
        <v>181</v>
      </c>
      <c r="E903" s="2">
        <v>2018</v>
      </c>
      <c r="F903" s="4">
        <v>44105</v>
      </c>
      <c r="G903" s="3" t="s">
        <v>14</v>
      </c>
      <c r="H903" s="4">
        <v>44204</v>
      </c>
      <c r="I903" s="4">
        <f>_xlfn.XLOOKUP(#REF!,[1]!Backup_F8_Previous_Wave[ODINO],[1]!Backup_F8_Previous_Wave[Production Date],"")</f>
      </c>
      <c r="J903" s="10">
        <f>_xlfn.XLOOKUP(#REF!,[1]!Backup_F8_Previous_Wave[ODINO],[1]!Backup_F8_Previous_Wave[Wave Date],"")</f>
      </c>
      <c r="K903" s="6">
        <f>_xlfn.XLOOKUP(#REF!,[1]!Backup_F8_Previous_Wave[ODINO],[1]!Backup_F8_Previous_Wave[Full VIN],"")</f>
      </c>
      <c r="L903" s="3" t="s">
        <v>2979</v>
      </c>
      <c r="M903" s="3" t="s">
        <v>4</v>
      </c>
      <c r="N903" s="3" t="s">
        <v>2980</v>
      </c>
      <c r="O903" s="3" t="s">
        <v>864</v>
      </c>
      <c r="P903" s="6">
        <f>_xlfn.XLOOKUP(#REF!,[1]!Table2[BINNING],[1]!Table2[VFG],"")</f>
      </c>
      <c r="Q903" s="6">
        <f>IF(ISNUMBER(FIND("|",#REF!,1)),LEFT(#REF!,FIND("|",#REF!,1)-2),#REF!)</f>
      </c>
      <c r="R903" s="6">
        <f>IF(ISNUMBER(FIND("|",#REF!,1)),RIGHT(#REF!,LEN(#REF!)-FIND("|",#REF!,1)-1),"")</f>
      </c>
      <c r="S903" s="3" t="s">
        <v>7</v>
      </c>
      <c r="T903" s="3" t="s">
        <v>7</v>
      </c>
      <c r="U903" s="2">
        <v>0</v>
      </c>
      <c r="V903" s="2">
        <v>0</v>
      </c>
      <c r="W903" s="2"/>
      <c r="X903" s="3" t="s">
        <v>139</v>
      </c>
      <c r="Y903" s="2"/>
      <c r="Z903" s="3"/>
      <c r="AA903" s="3"/>
      <c r="AB903" s="7" t="s">
        <v>2981</v>
      </c>
      <c r="AC903" s="3" t="s">
        <v>297</v>
      </c>
      <c r="AD903" s="3" t="s">
        <v>298</v>
      </c>
      <c r="AE903" s="3" t="s">
        <v>299</v>
      </c>
      <c r="AF903" s="3" t="s">
        <v>198</v>
      </c>
      <c r="AG903" s="4"/>
      <c r="AH903" s="3"/>
      <c r="AI903" s="4"/>
      <c r="AJ9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3" s="8">
        <f>IF(#REF!=MAX(#REF!),"New","Old")</f>
      </c>
      <c r="AL903" s="3"/>
      <c r="AM903" s="9">
        <f>IF(OR(#REF!="",#REF!=0),"",IF(#REF!&lt;12000,"&lt;12k",IF(AND(#REF!&gt;=12000,#REF!&lt;24000),"12k to 24k",IF(AND(#REF!&gt;=24000,#REF!&lt;=36000),"24k to 36k",IF(#REF!&gt;36000,"&gt;36k","")))))</f>
      </c>
    </row>
    <row x14ac:dyDescent="0.25" r="904" customHeight="1" ht="18.75">
      <c r="A904" s="1">
        <v>1718511</v>
      </c>
      <c r="B904" s="2">
        <v>11387323</v>
      </c>
      <c r="C904" s="3" t="s">
        <v>0</v>
      </c>
      <c r="D904" s="3" t="s">
        <v>1</v>
      </c>
      <c r="E904" s="2">
        <v>2016</v>
      </c>
      <c r="F904" s="4">
        <v>44187</v>
      </c>
      <c r="G904" s="3" t="s">
        <v>14</v>
      </c>
      <c r="H904" s="4">
        <v>44205</v>
      </c>
      <c r="I904" s="4">
        <f>_xlfn.XLOOKUP(#REF!,[1]!Backup_F8_Previous_Wave[ODINO],[1]!Backup_F8_Previous_Wave[Production Date],"")</f>
      </c>
      <c r="J904" s="10">
        <f>_xlfn.XLOOKUP(#REF!,[1]!Backup_F8_Previous_Wave[ODINO],[1]!Backup_F8_Previous_Wave[Wave Date],"")</f>
      </c>
      <c r="K904" s="6">
        <f>_xlfn.XLOOKUP(#REF!,[1]!Backup_F8_Previous_Wave[ODINO],[1]!Backup_F8_Previous_Wave[Full VIN],"")</f>
      </c>
      <c r="L904" s="3" t="s">
        <v>2982</v>
      </c>
      <c r="M904" s="3" t="s">
        <v>4</v>
      </c>
      <c r="N904" s="3" t="s">
        <v>2983</v>
      </c>
      <c r="O904" s="3" t="s">
        <v>2984</v>
      </c>
      <c r="P904" s="6">
        <f>_xlfn.XLOOKUP(#REF!,[1]!Table2[BINNING],[1]!Table2[VFG],"")</f>
      </c>
      <c r="Q904" s="6">
        <f>IF(ISNUMBER(FIND("|",#REF!,1)),LEFT(#REF!,FIND("|",#REF!,1)-2),#REF!)</f>
      </c>
      <c r="R904" s="6">
        <f>IF(ISNUMBER(FIND("|",#REF!,1)),RIGHT(#REF!,LEN(#REF!)-FIND("|",#REF!,1)-1),"")</f>
      </c>
      <c r="S904" s="3" t="s">
        <v>7</v>
      </c>
      <c r="T904" s="3" t="s">
        <v>7</v>
      </c>
      <c r="U904" s="2">
        <v>0</v>
      </c>
      <c r="V904" s="2">
        <v>0</v>
      </c>
      <c r="W904" s="2">
        <v>28000</v>
      </c>
      <c r="X904" s="3" t="s">
        <v>657</v>
      </c>
      <c r="Y904" s="2">
        <v>65</v>
      </c>
      <c r="Z904" s="3"/>
      <c r="AA904" s="3"/>
      <c r="AB904" s="7" t="s">
        <v>2985</v>
      </c>
      <c r="AC904" s="3" t="s">
        <v>20</v>
      </c>
      <c r="AD904" s="3" t="s">
        <v>11</v>
      </c>
      <c r="AE904" s="3" t="s">
        <v>21</v>
      </c>
      <c r="AF904" s="3" t="s">
        <v>13</v>
      </c>
      <c r="AG904" s="4"/>
      <c r="AH904" s="3"/>
      <c r="AI904" s="4"/>
      <c r="AJ9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4" s="8">
        <f>IF(#REF!=MAX(#REF!),"New","Old")</f>
      </c>
      <c r="AL904" s="3"/>
      <c r="AM904" s="9">
        <f>IF(OR(#REF!="",#REF!=0),"",IF(#REF!&lt;12000,"&lt;12k",IF(AND(#REF!&gt;=12000,#REF!&lt;24000),"12k to 24k",IF(AND(#REF!&gt;=24000,#REF!&lt;=36000),"24k to 36k",IF(#REF!&gt;36000,"&gt;36k","")))))</f>
      </c>
    </row>
    <row x14ac:dyDescent="0.25" r="905" customHeight="1" ht="18.75">
      <c r="A905" s="1">
        <v>1718699</v>
      </c>
      <c r="B905" s="2">
        <v>11387449</v>
      </c>
      <c r="C905" s="3" t="s">
        <v>0</v>
      </c>
      <c r="D905" s="3" t="s">
        <v>96</v>
      </c>
      <c r="E905" s="2">
        <v>2018</v>
      </c>
      <c r="F905" s="4">
        <v>43679</v>
      </c>
      <c r="G905" s="3" t="s">
        <v>39</v>
      </c>
      <c r="H905" s="4">
        <v>44207</v>
      </c>
      <c r="I905" s="4">
        <f>_xlfn.XLOOKUP(#REF!,[1]!Backup_F8_Previous_Wave[ODINO],[1]!Backup_F8_Previous_Wave[Production Date],"")</f>
      </c>
      <c r="J905" s="10">
        <f>_xlfn.XLOOKUP(#REF!,[1]!Backup_F8_Previous_Wave[ODINO],[1]!Backup_F8_Previous_Wave[Wave Date],"")</f>
      </c>
      <c r="K905" s="6">
        <f>_xlfn.XLOOKUP(#REF!,[1]!Backup_F8_Previous_Wave[ODINO],[1]!Backup_F8_Previous_Wave[Full VIN],"")</f>
      </c>
      <c r="L905" s="3" t="s">
        <v>2986</v>
      </c>
      <c r="M905" s="3" t="s">
        <v>4</v>
      </c>
      <c r="N905" s="3" t="s">
        <v>2987</v>
      </c>
      <c r="O905" s="3" t="s">
        <v>2988</v>
      </c>
      <c r="P905" s="6">
        <f>_xlfn.XLOOKUP(#REF!,[1]!Table2[BINNING],[1]!Table2[VFG],"")</f>
      </c>
      <c r="Q905" s="6">
        <f>IF(ISNUMBER(FIND("|",#REF!,1)),LEFT(#REF!,FIND("|",#REF!,1)-2),#REF!)</f>
      </c>
      <c r="R905" s="6">
        <f>IF(ISNUMBER(FIND("|",#REF!,1)),RIGHT(#REF!,LEN(#REF!)-FIND("|",#REF!,1)-1),"")</f>
      </c>
      <c r="S905" s="3" t="s">
        <v>7</v>
      </c>
      <c r="T905" s="3" t="s">
        <v>7</v>
      </c>
      <c r="U905" s="2">
        <v>0</v>
      </c>
      <c r="V905" s="2">
        <v>0</v>
      </c>
      <c r="W905" s="2">
        <v>50</v>
      </c>
      <c r="X905" s="3" t="s">
        <v>32</v>
      </c>
      <c r="Y905" s="2">
        <v>15</v>
      </c>
      <c r="Z905" s="3"/>
      <c r="AA905" s="3"/>
      <c r="AB905" s="7" t="s">
        <v>2989</v>
      </c>
      <c r="AC905" s="3" t="s">
        <v>542</v>
      </c>
      <c r="AD905" s="3" t="s">
        <v>543</v>
      </c>
      <c r="AE905" s="3" t="s">
        <v>544</v>
      </c>
      <c r="AF905" s="3" t="s">
        <v>102</v>
      </c>
      <c r="AG905" s="4"/>
      <c r="AH905" s="3"/>
      <c r="AI905" s="4"/>
      <c r="AJ9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5" s="8">
        <f>IF(#REF!=MAX(#REF!),"New","Old")</f>
      </c>
      <c r="AL905" s="3"/>
      <c r="AM905" s="9">
        <f>IF(OR(#REF!="",#REF!=0),"",IF(#REF!&lt;12000,"&lt;12k",IF(AND(#REF!&gt;=12000,#REF!&lt;24000),"12k to 24k",IF(AND(#REF!&gt;=24000,#REF!&lt;=36000),"24k to 36k",IF(#REF!&gt;36000,"&gt;36k","")))))</f>
      </c>
    </row>
    <row x14ac:dyDescent="0.25" r="906" customHeight="1" ht="18.75">
      <c r="A906" s="1">
        <v>1718739</v>
      </c>
      <c r="B906" s="2">
        <v>11387465</v>
      </c>
      <c r="C906" s="3" t="s">
        <v>0</v>
      </c>
      <c r="D906" s="3" t="s">
        <v>38</v>
      </c>
      <c r="E906" s="2">
        <v>2011</v>
      </c>
      <c r="F906" s="4">
        <v>43102</v>
      </c>
      <c r="G906" s="3" t="s">
        <v>2</v>
      </c>
      <c r="H906" s="4">
        <v>44207</v>
      </c>
      <c r="I906" s="4">
        <f>_xlfn.XLOOKUP(#REF!,[1]!Backup_F8_Previous_Wave[ODINO],[1]!Backup_F8_Previous_Wave[Production Date],"")</f>
      </c>
      <c r="J906" s="10">
        <f>_xlfn.XLOOKUP(#REF!,[1]!Backup_F8_Previous_Wave[ODINO],[1]!Backup_F8_Previous_Wave[Wave Date],"")</f>
      </c>
      <c r="K906" s="6">
        <f>_xlfn.XLOOKUP(#REF!,[1]!Backup_F8_Previous_Wave[ODINO],[1]!Backup_F8_Previous_Wave[Full VIN],"")</f>
      </c>
      <c r="L906" s="3" t="s">
        <v>330</v>
      </c>
      <c r="M906" s="3" t="s">
        <v>4</v>
      </c>
      <c r="N906" s="3" t="s">
        <v>2990</v>
      </c>
      <c r="O906" s="3" t="s">
        <v>144</v>
      </c>
      <c r="P906" s="6">
        <f>_xlfn.XLOOKUP(#REF!,[1]!Table2[BINNING],[1]!Table2[VFG],"")</f>
      </c>
      <c r="Q906" s="6">
        <f>IF(ISNUMBER(FIND("|",#REF!,1)),LEFT(#REF!,FIND("|",#REF!,1)-2),#REF!)</f>
      </c>
      <c r="R906" s="6">
        <f>IF(ISNUMBER(FIND("|",#REF!,1)),RIGHT(#REF!,LEN(#REF!)-FIND("|",#REF!,1)-1),"")</f>
      </c>
      <c r="S906" s="3" t="s">
        <v>7</v>
      </c>
      <c r="T906" s="3" t="s">
        <v>7</v>
      </c>
      <c r="U906" s="2">
        <v>0</v>
      </c>
      <c r="V906" s="2">
        <v>0</v>
      </c>
      <c r="W906" s="2">
        <v>100000</v>
      </c>
      <c r="X906" s="3" t="s">
        <v>305</v>
      </c>
      <c r="Y906" s="2"/>
      <c r="Z906" s="3"/>
      <c r="AA906" s="3"/>
      <c r="AB906" s="7" t="s">
        <v>2991</v>
      </c>
      <c r="AC906" s="3" t="s">
        <v>146</v>
      </c>
      <c r="AD906" s="3" t="s">
        <v>147</v>
      </c>
      <c r="AE906" s="3" t="s">
        <v>148</v>
      </c>
      <c r="AF906" s="3" t="s">
        <v>45</v>
      </c>
      <c r="AG906" s="4"/>
      <c r="AH906" s="3"/>
      <c r="AI906" s="4"/>
      <c r="AJ9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6" s="8">
        <f>IF(#REF!=MAX(#REF!),"New","Old")</f>
      </c>
      <c r="AL906" s="3"/>
      <c r="AM906" s="9">
        <f>IF(OR(#REF!="",#REF!=0),"",IF(#REF!&lt;12000,"&lt;12k",IF(AND(#REF!&gt;=12000,#REF!&lt;24000),"12k to 24k",IF(AND(#REF!&gt;=24000,#REF!&lt;=36000),"24k to 36k",IF(#REF!&gt;36000,"&gt;36k","")))))</f>
      </c>
    </row>
    <row x14ac:dyDescent="0.25" r="907" customHeight="1" ht="18.75">
      <c r="A907" s="1">
        <v>1718836</v>
      </c>
      <c r="B907" s="2">
        <v>11387544</v>
      </c>
      <c r="C907" s="3" t="s">
        <v>0</v>
      </c>
      <c r="D907" s="3" t="s">
        <v>38</v>
      </c>
      <c r="E907" s="2">
        <v>2013</v>
      </c>
      <c r="F907" s="4">
        <v>44105</v>
      </c>
      <c r="G907" s="3" t="s">
        <v>14</v>
      </c>
      <c r="H907" s="4">
        <v>44207</v>
      </c>
      <c r="I907" s="4">
        <f>_xlfn.XLOOKUP(#REF!,[1]!Backup_F8_Previous_Wave[ODINO],[1]!Backup_F8_Previous_Wave[Production Date],"")</f>
      </c>
      <c r="J907" s="10">
        <f>_xlfn.XLOOKUP(#REF!,[1]!Backup_F8_Previous_Wave[ODINO],[1]!Backup_F8_Previous_Wave[Wave Date],"")</f>
      </c>
      <c r="K907" s="6">
        <f>_xlfn.XLOOKUP(#REF!,[1]!Backup_F8_Previous_Wave[ODINO],[1]!Backup_F8_Previous_Wave[Full VIN],"")</f>
      </c>
      <c r="L907" s="3" t="s">
        <v>2992</v>
      </c>
      <c r="M907" s="3" t="s">
        <v>4</v>
      </c>
      <c r="N907" s="3" t="s">
        <v>2993</v>
      </c>
      <c r="O907" s="3" t="s">
        <v>144</v>
      </c>
      <c r="P907" s="6">
        <f>_xlfn.XLOOKUP(#REF!,[1]!Table2[BINNING],[1]!Table2[VFG],"")</f>
      </c>
      <c r="Q907" s="6">
        <f>IF(ISNUMBER(FIND("|",#REF!,1)),LEFT(#REF!,FIND("|",#REF!,1)-2),#REF!)</f>
      </c>
      <c r="R907" s="6">
        <f>IF(ISNUMBER(FIND("|",#REF!,1)),RIGHT(#REF!,LEN(#REF!)-FIND("|",#REF!,1)-1),"")</f>
      </c>
      <c r="S907" s="3" t="s">
        <v>7</v>
      </c>
      <c r="T907" s="3" t="s">
        <v>7</v>
      </c>
      <c r="U907" s="2">
        <v>0</v>
      </c>
      <c r="V907" s="2">
        <v>0</v>
      </c>
      <c r="W907" s="2">
        <v>150000</v>
      </c>
      <c r="X907" s="3" t="s">
        <v>1436</v>
      </c>
      <c r="Y907" s="2"/>
      <c r="Z907" s="3"/>
      <c r="AA907" s="3"/>
      <c r="AB907" s="7" t="s">
        <v>2994</v>
      </c>
      <c r="AC907" s="3" t="s">
        <v>146</v>
      </c>
      <c r="AD907" s="3" t="s">
        <v>147</v>
      </c>
      <c r="AE907" s="3" t="s">
        <v>148</v>
      </c>
      <c r="AF907" s="3" t="s">
        <v>45</v>
      </c>
      <c r="AG907" s="4"/>
      <c r="AH907" s="3"/>
      <c r="AI907" s="4"/>
      <c r="AJ9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7" s="8">
        <f>IF(#REF!=MAX(#REF!),"New","Old")</f>
      </c>
      <c r="AL907" s="3"/>
      <c r="AM907" s="9">
        <f>IF(OR(#REF!="",#REF!=0),"",IF(#REF!&lt;12000,"&lt;12k",IF(AND(#REF!&gt;=12000,#REF!&lt;24000),"12k to 24k",IF(AND(#REF!&gt;=24000,#REF!&lt;=36000),"24k to 36k",IF(#REF!&gt;36000,"&gt;36k","")))))</f>
      </c>
    </row>
    <row x14ac:dyDescent="0.25" r="908" customHeight="1" ht="18.75">
      <c r="A908" s="1">
        <v>1718839</v>
      </c>
      <c r="B908" s="2">
        <v>11387541</v>
      </c>
      <c r="C908" s="3" t="s">
        <v>173</v>
      </c>
      <c r="D908" s="3" t="s">
        <v>510</v>
      </c>
      <c r="E908" s="2">
        <v>2012</v>
      </c>
      <c r="F908" s="4">
        <v>44202</v>
      </c>
      <c r="G908" s="3" t="s">
        <v>2</v>
      </c>
      <c r="H908" s="4">
        <v>44207</v>
      </c>
      <c r="I908" s="4">
        <f>_xlfn.XLOOKUP(#REF!,[1]!Backup_F8_Previous_Wave[ODINO],[1]!Backup_F8_Previous_Wave[Production Date],"")</f>
      </c>
      <c r="J908" s="10">
        <f>_xlfn.XLOOKUP(#REF!,[1]!Backup_F8_Previous_Wave[ODINO],[1]!Backup_F8_Previous_Wave[Wave Date],"")</f>
      </c>
      <c r="K908" s="6">
        <f>_xlfn.XLOOKUP(#REF!,[1]!Backup_F8_Previous_Wave[ODINO],[1]!Backup_F8_Previous_Wave[Full VIN],"")</f>
      </c>
      <c r="L908" s="3" t="s">
        <v>2995</v>
      </c>
      <c r="M908" s="3" t="s">
        <v>4</v>
      </c>
      <c r="N908" s="3" t="s">
        <v>2996</v>
      </c>
      <c r="O908" s="3" t="s">
        <v>144</v>
      </c>
      <c r="P908" s="6">
        <f>_xlfn.XLOOKUP(#REF!,[1]!Table2[BINNING],[1]!Table2[VFG],"")</f>
      </c>
      <c r="Q908" s="6">
        <f>IF(ISNUMBER(FIND("|",#REF!,1)),LEFT(#REF!,FIND("|",#REF!,1)-2),#REF!)</f>
      </c>
      <c r="R908" s="6">
        <f>IF(ISNUMBER(FIND("|",#REF!,1)),RIGHT(#REF!,LEN(#REF!)-FIND("|",#REF!,1)-1),"")</f>
      </c>
      <c r="S908" s="3" t="s">
        <v>7</v>
      </c>
      <c r="T908" s="3" t="s">
        <v>7</v>
      </c>
      <c r="U908" s="2">
        <v>0</v>
      </c>
      <c r="V908" s="2">
        <v>0</v>
      </c>
      <c r="W908" s="2">
        <v>110000</v>
      </c>
      <c r="X908" s="3" t="s">
        <v>81</v>
      </c>
      <c r="Y908" s="2">
        <v>0</v>
      </c>
      <c r="Z908" s="3"/>
      <c r="AA908" s="3"/>
      <c r="AB908" s="7" t="s">
        <v>2997</v>
      </c>
      <c r="AC908" s="3" t="s">
        <v>146</v>
      </c>
      <c r="AD908" s="3" t="s">
        <v>514</v>
      </c>
      <c r="AE908" s="3" t="s">
        <v>515</v>
      </c>
      <c r="AF908" s="3" t="s">
        <v>45</v>
      </c>
      <c r="AG908" s="4"/>
      <c r="AH908" s="3"/>
      <c r="AI908" s="4"/>
      <c r="AJ9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8" s="8">
        <f>IF(#REF!=MAX(#REF!),"New","Old")</f>
      </c>
      <c r="AL908" s="3"/>
      <c r="AM908" s="9">
        <f>IF(OR(#REF!="",#REF!=0),"",IF(#REF!&lt;12000,"&lt;12k",IF(AND(#REF!&gt;=12000,#REF!&lt;24000),"12k to 24k",IF(AND(#REF!&gt;=24000,#REF!&lt;=36000),"24k to 36k",IF(#REF!&gt;36000,"&gt;36k","")))))</f>
      </c>
    </row>
    <row x14ac:dyDescent="0.25" r="909" customHeight="1" ht="18.75">
      <c r="A909" s="1">
        <v>1718988</v>
      </c>
      <c r="B909" s="2">
        <v>11387650</v>
      </c>
      <c r="C909" s="3" t="s">
        <v>0</v>
      </c>
      <c r="D909" s="3" t="s">
        <v>1</v>
      </c>
      <c r="E909" s="2">
        <v>2018</v>
      </c>
      <c r="F909" s="4">
        <v>44208</v>
      </c>
      <c r="G909" s="3" t="s">
        <v>2</v>
      </c>
      <c r="H909" s="4">
        <v>44208</v>
      </c>
      <c r="I909" s="4">
        <f>_xlfn.XLOOKUP(#REF!,[1]!Backup_F8_Previous_Wave[ODINO],[1]!Backup_F8_Previous_Wave[Production Date],"")</f>
      </c>
      <c r="J909" s="10">
        <f>_xlfn.XLOOKUP(#REF!,[1]!Backup_F8_Previous_Wave[ODINO],[1]!Backup_F8_Previous_Wave[Wave Date],"")</f>
      </c>
      <c r="K909" s="6">
        <f>_xlfn.XLOOKUP(#REF!,[1]!Backup_F8_Previous_Wave[ODINO],[1]!Backup_F8_Previous_Wave[Full VIN],"")</f>
      </c>
      <c r="L909" s="3" t="s">
        <v>2998</v>
      </c>
      <c r="M909" s="3" t="s">
        <v>4</v>
      </c>
      <c r="N909" s="3" t="s">
        <v>2999</v>
      </c>
      <c r="O909" s="3" t="s">
        <v>49</v>
      </c>
      <c r="P909" s="6">
        <f>_xlfn.XLOOKUP(#REF!,[1]!Table2[BINNING],[1]!Table2[VFG],"")</f>
      </c>
      <c r="Q909" s="6">
        <f>IF(ISNUMBER(FIND("|",#REF!,1)),LEFT(#REF!,FIND("|",#REF!,1)-2),#REF!)</f>
      </c>
      <c r="R909" s="6">
        <f>IF(ISNUMBER(FIND("|",#REF!,1)),RIGHT(#REF!,LEN(#REF!)-FIND("|",#REF!,1)-1),"")</f>
      </c>
      <c r="S909" s="3" t="s">
        <v>7</v>
      </c>
      <c r="T909" s="3" t="s">
        <v>7</v>
      </c>
      <c r="U909" s="2">
        <v>0</v>
      </c>
      <c r="V909" s="2">
        <v>0</v>
      </c>
      <c r="W909" s="2">
        <v>30000</v>
      </c>
      <c r="X909" s="3" t="s">
        <v>63</v>
      </c>
      <c r="Y909" s="2">
        <v>0</v>
      </c>
      <c r="Z909" s="3"/>
      <c r="AA909" s="3"/>
      <c r="AB909" s="7" t="s">
        <v>3000</v>
      </c>
      <c r="AC909" s="3" t="s">
        <v>20</v>
      </c>
      <c r="AD909" s="3" t="s">
        <v>11</v>
      </c>
      <c r="AE909" s="3" t="s">
        <v>135</v>
      </c>
      <c r="AF909" s="3" t="s">
        <v>27</v>
      </c>
      <c r="AG909" s="4"/>
      <c r="AH909" s="3"/>
      <c r="AI909" s="4"/>
      <c r="AJ9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09" s="8">
        <f>IF(#REF!=MAX(#REF!),"New","Old")</f>
      </c>
      <c r="AL909" s="3"/>
      <c r="AM909" s="9">
        <f>IF(OR(#REF!="",#REF!=0),"",IF(#REF!&lt;12000,"&lt;12k",IF(AND(#REF!&gt;=12000,#REF!&lt;24000),"12k to 24k",IF(AND(#REF!&gt;=24000,#REF!&lt;=36000),"24k to 36k",IF(#REF!&gt;36000,"&gt;36k","")))))</f>
      </c>
    </row>
    <row x14ac:dyDescent="0.25" r="910" customHeight="1" ht="18.75">
      <c r="A910" s="1">
        <v>1719132</v>
      </c>
      <c r="B910" s="2">
        <v>11387739</v>
      </c>
      <c r="C910" s="3" t="s">
        <v>0</v>
      </c>
      <c r="D910" s="3" t="s">
        <v>187</v>
      </c>
      <c r="E910" s="2">
        <v>2017</v>
      </c>
      <c r="F910" s="4">
        <v>44013</v>
      </c>
      <c r="G910" s="3" t="s">
        <v>39</v>
      </c>
      <c r="H910" s="4">
        <v>44208</v>
      </c>
      <c r="I910" s="4">
        <f>_xlfn.XLOOKUP(#REF!,[1]!Backup_F8_Previous_Wave[ODINO],[1]!Backup_F8_Previous_Wave[Production Date],"")</f>
      </c>
      <c r="J910" s="10">
        <f>_xlfn.XLOOKUP(#REF!,[1]!Backup_F8_Previous_Wave[ODINO],[1]!Backup_F8_Previous_Wave[Wave Date],"")</f>
      </c>
      <c r="K910" s="6">
        <f>_xlfn.XLOOKUP(#REF!,[1]!Backup_F8_Previous_Wave[ODINO],[1]!Backup_F8_Previous_Wave[Full VIN],"")</f>
      </c>
      <c r="L910" s="3" t="s">
        <v>3001</v>
      </c>
      <c r="M910" s="3" t="s">
        <v>4</v>
      </c>
      <c r="N910" s="3" t="s">
        <v>3002</v>
      </c>
      <c r="O910" s="3" t="s">
        <v>2296</v>
      </c>
      <c r="P910" s="6">
        <f>_xlfn.XLOOKUP(#REF!,[1]!Table2[BINNING],[1]!Table2[VFG],"")</f>
      </c>
      <c r="Q910" s="6">
        <f>IF(ISNUMBER(FIND("|",#REF!,1)),LEFT(#REF!,FIND("|",#REF!,1)-2),#REF!)</f>
      </c>
      <c r="R910" s="6">
        <f>IF(ISNUMBER(FIND("|",#REF!,1)),RIGHT(#REF!,LEN(#REF!)-FIND("|",#REF!,1)-1),"")</f>
      </c>
      <c r="S910" s="3" t="s">
        <v>7</v>
      </c>
      <c r="T910" s="3" t="s">
        <v>7</v>
      </c>
      <c r="U910" s="2">
        <v>0</v>
      </c>
      <c r="V910" s="2">
        <v>0</v>
      </c>
      <c r="W910" s="2">
        <v>41000</v>
      </c>
      <c r="X910" s="3" t="s">
        <v>139</v>
      </c>
      <c r="Y910" s="2"/>
      <c r="Z910" s="3"/>
      <c r="AA910" s="3"/>
      <c r="AB910" s="7" t="s">
        <v>3003</v>
      </c>
      <c r="AC910" s="3" t="s">
        <v>191</v>
      </c>
      <c r="AD910" s="3" t="s">
        <v>192</v>
      </c>
      <c r="AE910" s="3" t="s">
        <v>193</v>
      </c>
      <c r="AF910" s="3" t="s">
        <v>141</v>
      </c>
      <c r="AG910" s="4"/>
      <c r="AH910" s="3"/>
      <c r="AI910" s="4"/>
      <c r="AJ9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0" s="8">
        <f>IF(#REF!=MAX(#REF!),"New","Old")</f>
      </c>
      <c r="AL910" s="3"/>
      <c r="AM910" s="9">
        <f>IF(OR(#REF!="",#REF!=0),"",IF(#REF!&lt;12000,"&lt;12k",IF(AND(#REF!&gt;=12000,#REF!&lt;24000),"12k to 24k",IF(AND(#REF!&gt;=24000,#REF!&lt;=36000),"24k to 36k",IF(#REF!&gt;36000,"&gt;36k","")))))</f>
      </c>
    </row>
    <row x14ac:dyDescent="0.25" r="911" customHeight="1" ht="18.75">
      <c r="A911" s="1">
        <v>1719154</v>
      </c>
      <c r="B911" s="2">
        <v>11387749</v>
      </c>
      <c r="C911" s="3" t="s">
        <v>173</v>
      </c>
      <c r="D911" s="3" t="s">
        <v>510</v>
      </c>
      <c r="E911" s="2">
        <v>2011</v>
      </c>
      <c r="F911" s="4">
        <v>43101</v>
      </c>
      <c r="G911" s="3" t="s">
        <v>2</v>
      </c>
      <c r="H911" s="4">
        <v>44208</v>
      </c>
      <c r="I911" s="4"/>
      <c r="J911" s="10">
        <f>_xlfn.XLOOKUP(#REF!,[1]!Backup_F8_Previous_Wave[ODINO],[1]!Backup_F8_Previous_Wave[Wave Date],"")</f>
      </c>
      <c r="K911" s="3"/>
      <c r="L911" s="3" t="s">
        <v>3004</v>
      </c>
      <c r="M911" s="3" t="s">
        <v>4</v>
      </c>
      <c r="N911" s="3" t="s">
        <v>3005</v>
      </c>
      <c r="O911" s="3" t="s">
        <v>57</v>
      </c>
      <c r="P911" s="6">
        <f>_xlfn.XLOOKUP(#REF!,[1]!Table2[BINNING],[1]!Table2[VFG],"")</f>
      </c>
      <c r="Q911" s="6">
        <f>IF(ISNUMBER(FIND("|",#REF!,1)),LEFT(#REF!,FIND("|",#REF!,1)-2),#REF!)</f>
      </c>
      <c r="R911" s="6">
        <f>IF(ISNUMBER(FIND("|",#REF!,1)),RIGHT(#REF!,LEN(#REF!)-FIND("|",#REF!,1)-1),"")</f>
      </c>
      <c r="S911" s="3" t="s">
        <v>7</v>
      </c>
      <c r="T911" s="3" t="s">
        <v>7</v>
      </c>
      <c r="U911" s="2">
        <v>0</v>
      </c>
      <c r="V911" s="2">
        <v>0</v>
      </c>
      <c r="W911" s="2">
        <v>125000</v>
      </c>
      <c r="X911" s="3" t="s">
        <v>202</v>
      </c>
      <c r="Y911" s="2">
        <v>60</v>
      </c>
      <c r="Z911" s="3"/>
      <c r="AA911" s="3"/>
      <c r="AB911" s="7" t="s">
        <v>3006</v>
      </c>
      <c r="AC911" s="3" t="s">
        <v>44</v>
      </c>
      <c r="AD911" s="3" t="s">
        <v>44</v>
      </c>
      <c r="AE911" s="3" t="s">
        <v>44</v>
      </c>
      <c r="AF911" s="3" t="s">
        <v>44</v>
      </c>
      <c r="AG911" s="4"/>
      <c r="AH911" s="3"/>
      <c r="AI911" s="4"/>
      <c r="AJ9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1" s="8">
        <f>IF(#REF!=MAX(#REF!),"New","Old")</f>
      </c>
      <c r="AL911" s="3"/>
      <c r="AM911" s="9">
        <f>IF(OR(#REF!="",#REF!=0),"",IF(#REF!&lt;12000,"&lt;12k",IF(AND(#REF!&gt;=12000,#REF!&lt;24000),"12k to 24k",IF(AND(#REF!&gt;=24000,#REF!&lt;=36000),"24k to 36k",IF(#REF!&gt;36000,"&gt;36k","")))))</f>
      </c>
    </row>
    <row x14ac:dyDescent="0.25" r="912" customHeight="1" ht="18.75">
      <c r="A912" s="1">
        <v>1719265</v>
      </c>
      <c r="B912" s="2">
        <v>11387821</v>
      </c>
      <c r="C912" s="3" t="s">
        <v>0</v>
      </c>
      <c r="D912" s="3" t="s">
        <v>86</v>
      </c>
      <c r="E912" s="2">
        <v>2020</v>
      </c>
      <c r="F912" s="4">
        <v>44155</v>
      </c>
      <c r="G912" s="3" t="s">
        <v>14</v>
      </c>
      <c r="H912" s="4">
        <v>44209</v>
      </c>
      <c r="I912" s="4">
        <f>_xlfn.XLOOKUP(#REF!,[1]!Backup_F8_Previous_Wave[ODINO],[1]!Backup_F8_Previous_Wave[Production Date],"")</f>
      </c>
      <c r="J912" s="10">
        <f>_xlfn.XLOOKUP(#REF!,[1]!Backup_F8_Previous_Wave[ODINO],[1]!Backup_F8_Previous_Wave[Wave Date],"")</f>
      </c>
      <c r="K912" s="6">
        <f>_xlfn.XLOOKUP(#REF!,[1]!Backup_F8_Previous_Wave[ODINO],[1]!Backup_F8_Previous_Wave[Full VIN],"")</f>
      </c>
      <c r="L912" s="3" t="s">
        <v>3007</v>
      </c>
      <c r="M912" s="3" t="s">
        <v>4</v>
      </c>
      <c r="N912" s="3" t="s">
        <v>3008</v>
      </c>
      <c r="O912" s="3" t="s">
        <v>105</v>
      </c>
      <c r="P912" s="6">
        <f>_xlfn.XLOOKUP(#REF!,[1]!Table2[BINNING],[1]!Table2[VFG],"")</f>
      </c>
      <c r="Q912" s="6">
        <f>IF(ISNUMBER(FIND("|",#REF!,1)),LEFT(#REF!,FIND("|",#REF!,1)-2),#REF!)</f>
      </c>
      <c r="R912" s="6">
        <f>IF(ISNUMBER(FIND("|",#REF!,1)),RIGHT(#REF!,LEN(#REF!)-FIND("|",#REF!,1)-1),"")</f>
      </c>
      <c r="S912" s="3" t="s">
        <v>7</v>
      </c>
      <c r="T912" s="3" t="s">
        <v>7</v>
      </c>
      <c r="U912" s="2">
        <v>0</v>
      </c>
      <c r="V912" s="2">
        <v>0</v>
      </c>
      <c r="W912" s="2">
        <v>8900</v>
      </c>
      <c r="X912" s="3" t="s">
        <v>238</v>
      </c>
      <c r="Y912" s="2">
        <v>55</v>
      </c>
      <c r="Z912" s="3"/>
      <c r="AA912" s="3"/>
      <c r="AB912" s="7" t="s">
        <v>3009</v>
      </c>
      <c r="AC912" s="3" t="s">
        <v>685</v>
      </c>
      <c r="AD912" s="3" t="s">
        <v>93</v>
      </c>
      <c r="AE912" s="3" t="s">
        <v>94</v>
      </c>
      <c r="AF912" s="3" t="s">
        <v>95</v>
      </c>
      <c r="AG912" s="4"/>
      <c r="AH912" s="3"/>
      <c r="AI912" s="4"/>
      <c r="AJ9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2" s="8">
        <f>IF(#REF!=MAX(#REF!),"New","Old")</f>
      </c>
      <c r="AL912" s="3"/>
      <c r="AM912" s="9">
        <f>IF(OR(#REF!="",#REF!=0),"",IF(#REF!&lt;12000,"&lt;12k",IF(AND(#REF!&gt;=12000,#REF!&lt;24000),"12k to 24k",IF(AND(#REF!&gt;=24000,#REF!&lt;=36000),"24k to 36k",IF(#REF!&gt;36000,"&gt;36k","")))))</f>
      </c>
    </row>
    <row x14ac:dyDescent="0.25" r="913" customHeight="1" ht="18.75">
      <c r="A913" s="1">
        <v>1719299</v>
      </c>
      <c r="B913" s="2">
        <v>11387854</v>
      </c>
      <c r="C913" s="3" t="s">
        <v>0</v>
      </c>
      <c r="D913" s="3" t="s">
        <v>1</v>
      </c>
      <c r="E913" s="2">
        <v>2015</v>
      </c>
      <c r="F913" s="4">
        <v>44209</v>
      </c>
      <c r="G913" s="3" t="s">
        <v>2</v>
      </c>
      <c r="H913" s="4">
        <v>44209</v>
      </c>
      <c r="I913" s="4">
        <f>_xlfn.XLOOKUP(#REF!,[1]!Backup_F8_Previous_Wave[ODINO],[1]!Backup_F8_Previous_Wave[Production Date],"")</f>
      </c>
      <c r="J913" s="10">
        <f>_xlfn.XLOOKUP(#REF!,[1]!Backup_F8_Previous_Wave[ODINO],[1]!Backup_F8_Previous_Wave[Wave Date],"")</f>
      </c>
      <c r="K913" s="6">
        <f>_xlfn.XLOOKUP(#REF!,[1]!Backup_F8_Previous_Wave[ODINO],[1]!Backup_F8_Previous_Wave[Full VIN],"")</f>
      </c>
      <c r="L913" s="3" t="s">
        <v>741</v>
      </c>
      <c r="M913" s="3" t="s">
        <v>4</v>
      </c>
      <c r="N913" s="3" t="s">
        <v>3010</v>
      </c>
      <c r="O913" s="3" t="s">
        <v>49</v>
      </c>
      <c r="P913" s="6">
        <f>_xlfn.XLOOKUP(#REF!,[1]!Table2[BINNING],[1]!Table2[VFG],"")</f>
      </c>
      <c r="Q913" s="6">
        <f>IF(ISNUMBER(FIND("|",#REF!,1)),LEFT(#REF!,FIND("|",#REF!,1)-2),#REF!)</f>
      </c>
      <c r="R913" s="6">
        <f>IF(ISNUMBER(FIND("|",#REF!,1)),RIGHT(#REF!,LEN(#REF!)-FIND("|",#REF!,1)-1),"")</f>
      </c>
      <c r="S913" s="3" t="s">
        <v>7</v>
      </c>
      <c r="T913" s="3" t="s">
        <v>7</v>
      </c>
      <c r="U913" s="2">
        <v>0</v>
      </c>
      <c r="V913" s="2">
        <v>0</v>
      </c>
      <c r="W913" s="2"/>
      <c r="X913" s="3" t="s">
        <v>238</v>
      </c>
      <c r="Y913" s="2"/>
      <c r="Z913" s="3"/>
      <c r="AA913" s="3"/>
      <c r="AB913" s="7" t="s">
        <v>3011</v>
      </c>
      <c r="AC913" s="3" t="s">
        <v>20</v>
      </c>
      <c r="AD913" s="3" t="s">
        <v>11</v>
      </c>
      <c r="AE913" s="3" t="s">
        <v>135</v>
      </c>
      <c r="AF913" s="3" t="s">
        <v>27</v>
      </c>
      <c r="AG913" s="4"/>
      <c r="AH913" s="3"/>
      <c r="AI913" s="4"/>
      <c r="AJ9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3" s="8">
        <f>IF(#REF!=MAX(#REF!),"New","Old")</f>
      </c>
      <c r="AL913" s="3"/>
      <c r="AM913" s="9">
        <f>IF(OR(#REF!="",#REF!=0),"",IF(#REF!&lt;12000,"&lt;12k",IF(AND(#REF!&gt;=12000,#REF!&lt;24000),"12k to 24k",IF(AND(#REF!&gt;=24000,#REF!&lt;=36000),"24k to 36k",IF(#REF!&gt;36000,"&gt;36k","")))))</f>
      </c>
    </row>
    <row x14ac:dyDescent="0.25" r="914" customHeight="1" ht="18.75">
      <c r="A914" s="1">
        <v>1719349</v>
      </c>
      <c r="B914" s="2">
        <v>11387888</v>
      </c>
      <c r="C914" s="3" t="s">
        <v>0</v>
      </c>
      <c r="D914" s="3" t="s">
        <v>1</v>
      </c>
      <c r="E914" s="2">
        <v>2017</v>
      </c>
      <c r="F914" s="4">
        <v>44206</v>
      </c>
      <c r="G914" s="3" t="s">
        <v>2</v>
      </c>
      <c r="H914" s="4">
        <v>44209</v>
      </c>
      <c r="I914" s="4">
        <f>_xlfn.XLOOKUP(#REF!,[1]!Backup_F8_Previous_Wave[ODINO],[1]!Backup_F8_Previous_Wave[Production Date],"")</f>
      </c>
      <c r="J914" s="10">
        <f>_xlfn.XLOOKUP(#REF!,[1]!Backup_F8_Previous_Wave[ODINO],[1]!Backup_F8_Previous_Wave[Wave Date],"")</f>
      </c>
      <c r="K914" s="6">
        <f>_xlfn.XLOOKUP(#REF!,[1]!Backup_F8_Previous_Wave[ODINO],[1]!Backup_F8_Previous_Wave[Full VIN],"")</f>
      </c>
      <c r="L914" s="3" t="s">
        <v>3012</v>
      </c>
      <c r="M914" s="3" t="s">
        <v>4</v>
      </c>
      <c r="N914" s="3" t="s">
        <v>3013</v>
      </c>
      <c r="O914" s="3" t="s">
        <v>62</v>
      </c>
      <c r="P914" s="6">
        <f>_xlfn.XLOOKUP(#REF!,[1]!Table2[BINNING],[1]!Table2[VFG],"")</f>
      </c>
      <c r="Q914" s="6">
        <f>IF(ISNUMBER(FIND("|",#REF!,1)),LEFT(#REF!,FIND("|",#REF!,1)-2),#REF!)</f>
      </c>
      <c r="R914" s="6">
        <f>IF(ISNUMBER(FIND("|",#REF!,1)),RIGHT(#REF!,LEN(#REF!)-FIND("|",#REF!,1)-1),"")</f>
      </c>
      <c r="S914" s="3" t="s">
        <v>7</v>
      </c>
      <c r="T914" s="3" t="s">
        <v>7</v>
      </c>
      <c r="U914" s="2">
        <v>0</v>
      </c>
      <c r="V914" s="2">
        <v>0</v>
      </c>
      <c r="W914" s="2"/>
      <c r="X914" s="3" t="s">
        <v>202</v>
      </c>
      <c r="Y914" s="2">
        <v>0</v>
      </c>
      <c r="Z914" s="3"/>
      <c r="AA914" s="3"/>
      <c r="AB914" s="7" t="s">
        <v>3014</v>
      </c>
      <c r="AC914" s="3" t="s">
        <v>20</v>
      </c>
      <c r="AD914" s="3" t="s">
        <v>11</v>
      </c>
      <c r="AE914" s="3" t="s">
        <v>21</v>
      </c>
      <c r="AF914" s="3" t="s">
        <v>13</v>
      </c>
      <c r="AG914" s="4"/>
      <c r="AH914" s="3"/>
      <c r="AI914" s="4"/>
      <c r="AJ9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4" s="8">
        <f>IF(#REF!=MAX(#REF!),"New","Old")</f>
      </c>
      <c r="AL914" s="3"/>
      <c r="AM914" s="9">
        <f>IF(OR(#REF!="",#REF!=0),"",IF(#REF!&lt;12000,"&lt;12k",IF(AND(#REF!&gt;=12000,#REF!&lt;24000),"12k to 24k",IF(AND(#REF!&gt;=24000,#REF!&lt;=36000),"24k to 36k",IF(#REF!&gt;36000,"&gt;36k","")))))</f>
      </c>
    </row>
    <row x14ac:dyDescent="0.25" r="915" customHeight="1" ht="18.75">
      <c r="A915" s="1">
        <v>1719404</v>
      </c>
      <c r="B915" s="2">
        <v>11387912</v>
      </c>
      <c r="C915" s="3" t="s">
        <v>0</v>
      </c>
      <c r="D915" s="3" t="s">
        <v>448</v>
      </c>
      <c r="E915" s="2">
        <v>2013</v>
      </c>
      <c r="F915" s="4">
        <v>44146</v>
      </c>
      <c r="G915" s="3" t="s">
        <v>14</v>
      </c>
      <c r="H915" s="4">
        <v>44209</v>
      </c>
      <c r="I915" s="4">
        <f>_xlfn.XLOOKUP(#REF!,[1]!Backup_F8_Previous_Wave[ODINO],[1]!Backup_F8_Previous_Wave[Production Date],"")</f>
      </c>
      <c r="J915" s="10">
        <f>_xlfn.XLOOKUP(#REF!,[1]!Backup_F8_Previous_Wave[ODINO],[1]!Backup_F8_Previous_Wave[Wave Date],"")</f>
      </c>
      <c r="K915" s="6">
        <f>_xlfn.XLOOKUP(#REF!,[1]!Backup_F8_Previous_Wave[ODINO],[1]!Backup_F8_Previous_Wave[Full VIN],"")</f>
      </c>
      <c r="L915" s="3" t="s">
        <v>3015</v>
      </c>
      <c r="M915" s="3" t="s">
        <v>4</v>
      </c>
      <c r="N915" s="3" t="s">
        <v>3016</v>
      </c>
      <c r="O915" s="3" t="s">
        <v>62</v>
      </c>
      <c r="P915" s="6">
        <f>_xlfn.XLOOKUP(#REF!,[1]!Table2[BINNING],[1]!Table2[VFG],"")</f>
      </c>
      <c r="Q915" s="6">
        <f>IF(ISNUMBER(FIND("|",#REF!,1)),LEFT(#REF!,FIND("|",#REF!,1)-2),#REF!)</f>
      </c>
      <c r="R915" s="6">
        <f>IF(ISNUMBER(FIND("|",#REF!,1)),RIGHT(#REF!,LEN(#REF!)-FIND("|",#REF!,1)-1),"")</f>
      </c>
      <c r="S915" s="3" t="s">
        <v>7</v>
      </c>
      <c r="T915" s="3" t="s">
        <v>7</v>
      </c>
      <c r="U915" s="2">
        <v>0</v>
      </c>
      <c r="V915" s="2">
        <v>0</v>
      </c>
      <c r="W915" s="2">
        <v>91722</v>
      </c>
      <c r="X915" s="3" t="s">
        <v>238</v>
      </c>
      <c r="Y915" s="2"/>
      <c r="Z915" s="3"/>
      <c r="AA915" s="3"/>
      <c r="AB915" s="7" t="s">
        <v>3017</v>
      </c>
      <c r="AC915" s="3" t="s">
        <v>452</v>
      </c>
      <c r="AD915" s="3" t="s">
        <v>453</v>
      </c>
      <c r="AE915" s="3" t="s">
        <v>454</v>
      </c>
      <c r="AF915" s="3" t="s">
        <v>45</v>
      </c>
      <c r="AG915" s="4"/>
      <c r="AH915" s="3"/>
      <c r="AI915" s="4"/>
      <c r="AJ9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5" s="8">
        <f>IF(#REF!=MAX(#REF!),"New","Old")</f>
      </c>
      <c r="AL915" s="3"/>
      <c r="AM915" s="9">
        <f>IF(OR(#REF!="",#REF!=0),"",IF(#REF!&lt;12000,"&lt;12k",IF(AND(#REF!&gt;=12000,#REF!&lt;24000),"12k to 24k",IF(AND(#REF!&gt;=24000,#REF!&lt;=36000),"24k to 36k",IF(#REF!&gt;36000,"&gt;36k","")))))</f>
      </c>
    </row>
    <row x14ac:dyDescent="0.25" r="916" customHeight="1" ht="18.75">
      <c r="A916" s="1">
        <v>1719428</v>
      </c>
      <c r="B916" s="2">
        <v>11387932</v>
      </c>
      <c r="C916" s="3" t="s">
        <v>0</v>
      </c>
      <c r="D916" s="3" t="s">
        <v>181</v>
      </c>
      <c r="E916" s="2">
        <v>2020</v>
      </c>
      <c r="F916" s="4">
        <v>44200</v>
      </c>
      <c r="G916" s="3" t="s">
        <v>2</v>
      </c>
      <c r="H916" s="4">
        <v>44209</v>
      </c>
      <c r="I916" s="4">
        <f>_xlfn.XLOOKUP(#REF!,[1]!Backup_F8_Previous_Wave[ODINO],[1]!Backup_F8_Previous_Wave[Production Date],"")</f>
      </c>
      <c r="J916" s="10">
        <f>_xlfn.XLOOKUP(#REF!,[1]!Backup_F8_Previous_Wave[ODINO],[1]!Backup_F8_Previous_Wave[Wave Date],"")</f>
      </c>
      <c r="K916" s="6">
        <f>_xlfn.XLOOKUP(#REF!,[1]!Backup_F8_Previous_Wave[ODINO],[1]!Backup_F8_Previous_Wave[Full VIN],"")</f>
      </c>
      <c r="L916" s="3" t="s">
        <v>3018</v>
      </c>
      <c r="M916" s="3" t="s">
        <v>4</v>
      </c>
      <c r="N916" s="3" t="s">
        <v>3019</v>
      </c>
      <c r="O916" s="3" t="s">
        <v>423</v>
      </c>
      <c r="P916" s="6">
        <f>_xlfn.XLOOKUP(#REF!,[1]!Table2[BINNING],[1]!Table2[VFG],"")</f>
      </c>
      <c r="Q916" s="6">
        <f>IF(ISNUMBER(FIND("|",#REF!,1)),LEFT(#REF!,FIND("|",#REF!,1)-2),#REF!)</f>
      </c>
      <c r="R916" s="6">
        <f>IF(ISNUMBER(FIND("|",#REF!,1)),RIGHT(#REF!,LEN(#REF!)-FIND("|",#REF!,1)-1),"")</f>
      </c>
      <c r="S916" s="3" t="s">
        <v>7</v>
      </c>
      <c r="T916" s="3" t="s">
        <v>7</v>
      </c>
      <c r="U916" s="2">
        <v>0</v>
      </c>
      <c r="V916" s="2">
        <v>0</v>
      </c>
      <c r="W916" s="2">
        <v>23500</v>
      </c>
      <c r="X916" s="3" t="s">
        <v>100</v>
      </c>
      <c r="Y916" s="2"/>
      <c r="Z916" s="3"/>
      <c r="AA916" s="3"/>
      <c r="AB916" s="7" t="s">
        <v>3020</v>
      </c>
      <c r="AC916" s="3" t="s">
        <v>1252</v>
      </c>
      <c r="AD916" s="3" t="s">
        <v>298</v>
      </c>
      <c r="AE916" s="3" t="s">
        <v>299</v>
      </c>
      <c r="AF916" s="3" t="s">
        <v>198</v>
      </c>
      <c r="AG916" s="4"/>
      <c r="AH916" s="3"/>
      <c r="AI916" s="4"/>
      <c r="AJ9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6" s="8">
        <f>IF(#REF!=MAX(#REF!),"New","Old")</f>
      </c>
      <c r="AL916" s="3"/>
      <c r="AM916" s="9">
        <f>IF(OR(#REF!="",#REF!=0),"",IF(#REF!&lt;12000,"&lt;12k",IF(AND(#REF!&gt;=12000,#REF!&lt;24000),"12k to 24k",IF(AND(#REF!&gt;=24000,#REF!&lt;=36000),"24k to 36k",IF(#REF!&gt;36000,"&gt;36k","")))))</f>
      </c>
    </row>
    <row x14ac:dyDescent="0.25" r="917" customHeight="1" ht="18.75">
      <c r="A917" s="1">
        <v>1719687</v>
      </c>
      <c r="B917" s="2">
        <v>11388209</v>
      </c>
      <c r="C917" s="3" t="s">
        <v>0</v>
      </c>
      <c r="D917" s="3" t="s">
        <v>86</v>
      </c>
      <c r="E917" s="2">
        <v>2020</v>
      </c>
      <c r="F917" s="4">
        <v>44207</v>
      </c>
      <c r="G917" s="3" t="s">
        <v>2</v>
      </c>
      <c r="H917" s="4">
        <v>44210</v>
      </c>
      <c r="I917" s="4">
        <f>_xlfn.XLOOKUP(#REF!,[1]!Backup_F8_Previous_Wave[ODINO],[1]!Backup_F8_Previous_Wave[Production Date],"")</f>
      </c>
      <c r="J917" s="10">
        <f>_xlfn.XLOOKUP(#REF!,[1]!Backup_F8_Previous_Wave[ODINO],[1]!Backup_F8_Previous_Wave[Wave Date],"")</f>
      </c>
      <c r="K917" s="6">
        <f>_xlfn.XLOOKUP(#REF!,[1]!Backup_F8_Previous_Wave[ODINO],[1]!Backup_F8_Previous_Wave[Full VIN],"")</f>
      </c>
      <c r="L917" s="3" t="s">
        <v>3021</v>
      </c>
      <c r="M917" s="3" t="s">
        <v>4</v>
      </c>
      <c r="N917" s="3" t="s">
        <v>3022</v>
      </c>
      <c r="O917" s="3" t="s">
        <v>3023</v>
      </c>
      <c r="P917" s="6">
        <f>_xlfn.XLOOKUP(#REF!,[1]!Table2[BINNING],[1]!Table2[VFG],"")</f>
      </c>
      <c r="Q917" s="6">
        <f>IF(ISNUMBER(FIND("|",#REF!,1)),LEFT(#REF!,FIND("|",#REF!,1)-2),#REF!)</f>
      </c>
      <c r="R917" s="6">
        <f>IF(ISNUMBER(FIND("|",#REF!,1)),RIGHT(#REF!,LEN(#REF!)-FIND("|",#REF!,1)-1),"")</f>
      </c>
      <c r="S917" s="3" t="s">
        <v>7</v>
      </c>
      <c r="T917" s="3" t="s">
        <v>7</v>
      </c>
      <c r="U917" s="2">
        <v>0</v>
      </c>
      <c r="V917" s="2">
        <v>0</v>
      </c>
      <c r="W917" s="2">
        <v>790</v>
      </c>
      <c r="X917" s="3" t="s">
        <v>90</v>
      </c>
      <c r="Y917" s="2">
        <v>5</v>
      </c>
      <c r="Z917" s="3"/>
      <c r="AA917" s="3"/>
      <c r="AB917" s="7" t="s">
        <v>3024</v>
      </c>
      <c r="AC917" s="3" t="s">
        <v>685</v>
      </c>
      <c r="AD917" s="3" t="s">
        <v>1962</v>
      </c>
      <c r="AE917" s="3" t="s">
        <v>2404</v>
      </c>
      <c r="AF917" s="3" t="s">
        <v>95</v>
      </c>
      <c r="AG917" s="4"/>
      <c r="AH917" s="3"/>
      <c r="AI917" s="4"/>
      <c r="AJ9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7" s="8">
        <f>IF(#REF!=MAX(#REF!),"New","Old")</f>
      </c>
      <c r="AL917" s="3"/>
      <c r="AM917" s="9">
        <f>IF(OR(#REF!="",#REF!=0),"",IF(#REF!&lt;12000,"&lt;12k",IF(AND(#REF!&gt;=12000,#REF!&lt;24000),"12k to 24k",IF(AND(#REF!&gt;=24000,#REF!&lt;=36000),"24k to 36k",IF(#REF!&gt;36000,"&gt;36k","")))))</f>
      </c>
    </row>
    <row x14ac:dyDescent="0.25" r="918" customHeight="1" ht="18.75">
      <c r="A918" s="1">
        <v>1719880</v>
      </c>
      <c r="B918" s="2">
        <v>11388326</v>
      </c>
      <c r="C918" s="3" t="s">
        <v>0</v>
      </c>
      <c r="D918" s="3" t="s">
        <v>1</v>
      </c>
      <c r="E918" s="2">
        <v>2017</v>
      </c>
      <c r="F918" s="4">
        <v>44192</v>
      </c>
      <c r="G918" s="3" t="s">
        <v>14</v>
      </c>
      <c r="H918" s="4">
        <v>44211</v>
      </c>
      <c r="I918" s="4">
        <f>_xlfn.XLOOKUP(#REF!,[1]!Backup_F8_Previous_Wave[ODINO],[1]!Backup_F8_Previous_Wave[Production Date],"")</f>
      </c>
      <c r="J918" s="10">
        <f>_xlfn.XLOOKUP(#REF!,[1]!Backup_F8_Previous_Wave[ODINO],[1]!Backup_F8_Previous_Wave[Wave Date],"")</f>
      </c>
      <c r="K918" s="6">
        <f>_xlfn.XLOOKUP(#REF!,[1]!Backup_F8_Previous_Wave[ODINO],[1]!Backup_F8_Previous_Wave[Full VIN],"")</f>
      </c>
      <c r="L918" s="3" t="s">
        <v>3025</v>
      </c>
      <c r="M918" s="3" t="s">
        <v>4</v>
      </c>
      <c r="N918" s="3" t="s">
        <v>3026</v>
      </c>
      <c r="O918" s="3" t="s">
        <v>49</v>
      </c>
      <c r="P918" s="6">
        <f>_xlfn.XLOOKUP(#REF!,[1]!Table2[BINNING],[1]!Table2[VFG],"")</f>
      </c>
      <c r="Q918" s="6">
        <f>IF(ISNUMBER(FIND("|",#REF!,1)),LEFT(#REF!,FIND("|",#REF!,1)-2),#REF!)</f>
      </c>
      <c r="R918" s="6">
        <f>IF(ISNUMBER(FIND("|",#REF!,1)),RIGHT(#REF!,LEN(#REF!)-FIND("|",#REF!,1)-1),"")</f>
      </c>
      <c r="S918" s="3" t="s">
        <v>7</v>
      </c>
      <c r="T918" s="3" t="s">
        <v>7</v>
      </c>
      <c r="U918" s="2">
        <v>0</v>
      </c>
      <c r="V918" s="2">
        <v>0</v>
      </c>
      <c r="W918" s="2">
        <v>72000</v>
      </c>
      <c r="X918" s="3" t="s">
        <v>24</v>
      </c>
      <c r="Y918" s="2">
        <v>0</v>
      </c>
      <c r="Z918" s="3"/>
      <c r="AA918" s="3"/>
      <c r="AB918" s="7" t="s">
        <v>3027</v>
      </c>
      <c r="AC918" s="3" t="s">
        <v>20</v>
      </c>
      <c r="AD918" s="3" t="s">
        <v>11</v>
      </c>
      <c r="AE918" s="3" t="s">
        <v>21</v>
      </c>
      <c r="AF918" s="3" t="s">
        <v>13</v>
      </c>
      <c r="AG918" s="4"/>
      <c r="AH918" s="3"/>
      <c r="AI918" s="4"/>
      <c r="AJ9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8" s="8">
        <f>IF(#REF!=MAX(#REF!),"New","Old")</f>
      </c>
      <c r="AL918" s="3"/>
      <c r="AM918" s="9">
        <f>IF(OR(#REF!="",#REF!=0),"",IF(#REF!&lt;12000,"&lt;12k",IF(AND(#REF!&gt;=12000,#REF!&lt;24000),"12k to 24k",IF(AND(#REF!&gt;=24000,#REF!&lt;=36000),"24k to 36k",IF(#REF!&gt;36000,"&gt;36k","")))))</f>
      </c>
    </row>
    <row x14ac:dyDescent="0.25" r="919" customHeight="1" ht="18.75">
      <c r="A919" s="1">
        <v>1719995</v>
      </c>
      <c r="B919" s="2">
        <v>11388401</v>
      </c>
      <c r="C919" s="3" t="s">
        <v>0</v>
      </c>
      <c r="D919" s="3" t="s">
        <v>38</v>
      </c>
      <c r="E919" s="2">
        <v>2015</v>
      </c>
      <c r="F919" s="4">
        <v>44211</v>
      </c>
      <c r="G919" s="3" t="s">
        <v>2</v>
      </c>
      <c r="H919" s="4">
        <v>44211</v>
      </c>
      <c r="I919" s="4">
        <f>_xlfn.XLOOKUP(#REF!,[1]!Backup_F8_Previous_Wave[ODINO],[1]!Backup_F8_Previous_Wave[Production Date],"")</f>
      </c>
      <c r="J919" s="10">
        <f>_xlfn.XLOOKUP(#REF!,[1]!Backup_F8_Previous_Wave[ODINO],[1]!Backup_F8_Previous_Wave[Wave Date],"")</f>
      </c>
      <c r="K919" s="6">
        <f>_xlfn.XLOOKUP(#REF!,[1]!Backup_F8_Previous_Wave[ODINO],[1]!Backup_F8_Previous_Wave[Full VIN],"")</f>
      </c>
      <c r="L919" s="3" t="s">
        <v>3028</v>
      </c>
      <c r="M919" s="3" t="s">
        <v>4</v>
      </c>
      <c r="N919" s="3" t="s">
        <v>3029</v>
      </c>
      <c r="O919" s="3" t="s">
        <v>151</v>
      </c>
      <c r="P919" s="6">
        <f>_xlfn.XLOOKUP(#REF!,[1]!Table2[BINNING],[1]!Table2[VFG],"")</f>
      </c>
      <c r="Q919" s="6">
        <f>IF(ISNUMBER(FIND("|",#REF!,1)),LEFT(#REF!,FIND("|",#REF!,1)-2),#REF!)</f>
      </c>
      <c r="R919" s="6">
        <f>IF(ISNUMBER(FIND("|",#REF!,1)),RIGHT(#REF!,LEN(#REF!)-FIND("|",#REF!,1)-1),"")</f>
      </c>
      <c r="S919" s="3" t="s">
        <v>7</v>
      </c>
      <c r="T919" s="3" t="s">
        <v>7</v>
      </c>
      <c r="U919" s="2">
        <v>0</v>
      </c>
      <c r="V919" s="2">
        <v>0</v>
      </c>
      <c r="W919" s="2">
        <v>88000</v>
      </c>
      <c r="X919" s="3" t="s">
        <v>525</v>
      </c>
      <c r="Y919" s="2">
        <v>0</v>
      </c>
      <c r="Z919" s="3"/>
      <c r="AA919" s="3"/>
      <c r="AB919" s="7" t="s">
        <v>3030</v>
      </c>
      <c r="AC919" s="3" t="s">
        <v>826</v>
      </c>
      <c r="AD919" s="3" t="s">
        <v>147</v>
      </c>
      <c r="AE919" s="3" t="s">
        <v>148</v>
      </c>
      <c r="AF919" s="3" t="s">
        <v>45</v>
      </c>
      <c r="AG919" s="4"/>
      <c r="AH919" s="3"/>
      <c r="AI919" s="4"/>
      <c r="AJ9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19" s="8">
        <f>IF(#REF!=MAX(#REF!),"New","Old")</f>
      </c>
      <c r="AL919" s="3"/>
      <c r="AM919" s="9">
        <f>IF(OR(#REF!="",#REF!=0),"",IF(#REF!&lt;12000,"&lt;12k",IF(AND(#REF!&gt;=12000,#REF!&lt;24000),"12k to 24k",IF(AND(#REF!&gt;=24000,#REF!&lt;=36000),"24k to 36k",IF(#REF!&gt;36000,"&gt;36k","")))))</f>
      </c>
    </row>
    <row x14ac:dyDescent="0.25" r="920" customHeight="1" ht="18.75">
      <c r="A920" s="1">
        <v>1720029</v>
      </c>
      <c r="B920" s="2">
        <v>11388426</v>
      </c>
      <c r="C920" s="3" t="s">
        <v>0</v>
      </c>
      <c r="D920" s="3" t="s">
        <v>1</v>
      </c>
      <c r="E920" s="2">
        <v>2014</v>
      </c>
      <c r="F920" s="4">
        <v>44211</v>
      </c>
      <c r="G920" s="3" t="s">
        <v>2</v>
      </c>
      <c r="H920" s="4">
        <v>44212</v>
      </c>
      <c r="I920" s="4"/>
      <c r="J920" s="10">
        <f>_xlfn.XLOOKUP(#REF!,[1]!Backup_F8_Previous_Wave[ODINO],[1]!Backup_F8_Previous_Wave[Wave Date],"")</f>
      </c>
      <c r="K920" s="3"/>
      <c r="L920" s="3" t="s">
        <v>3031</v>
      </c>
      <c r="M920" s="3" t="s">
        <v>4</v>
      </c>
      <c r="N920" s="3" t="s">
        <v>3032</v>
      </c>
      <c r="O920" s="3" t="s">
        <v>6</v>
      </c>
      <c r="P920" s="6">
        <f>_xlfn.XLOOKUP(#REF!,[1]!Table2[BINNING],[1]!Table2[VFG],"")</f>
      </c>
      <c r="Q920" s="6">
        <f>IF(ISNUMBER(FIND("|",#REF!,1)),LEFT(#REF!,FIND("|",#REF!,1)-2),#REF!)</f>
      </c>
      <c r="R920" s="6">
        <f>IF(ISNUMBER(FIND("|",#REF!,1)),RIGHT(#REF!,LEN(#REF!)-FIND("|",#REF!,1)-1),"")</f>
      </c>
      <c r="S920" s="3" t="s">
        <v>7</v>
      </c>
      <c r="T920" s="3" t="s">
        <v>7</v>
      </c>
      <c r="U920" s="2">
        <v>0</v>
      </c>
      <c r="V920" s="2">
        <v>0</v>
      </c>
      <c r="W920" s="2">
        <v>73628</v>
      </c>
      <c r="X920" s="3" t="s">
        <v>24</v>
      </c>
      <c r="Y920" s="2">
        <v>0</v>
      </c>
      <c r="Z920" s="3"/>
      <c r="AA920" s="3"/>
      <c r="AB920" s="7" t="s">
        <v>3033</v>
      </c>
      <c r="AC920" s="3" t="s">
        <v>44</v>
      </c>
      <c r="AD920" s="3" t="s">
        <v>44</v>
      </c>
      <c r="AE920" s="3" t="s">
        <v>44</v>
      </c>
      <c r="AF920" s="3" t="s">
        <v>27</v>
      </c>
      <c r="AG920" s="4"/>
      <c r="AH920" s="3"/>
      <c r="AI920" s="4"/>
      <c r="AJ9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0" s="8">
        <f>IF(#REF!=MAX(#REF!),"New","Old")</f>
      </c>
      <c r="AL920" s="3"/>
      <c r="AM920" s="9">
        <f>IF(OR(#REF!="",#REF!=0),"",IF(#REF!&lt;12000,"&lt;12k",IF(AND(#REF!&gt;=12000,#REF!&lt;24000),"12k to 24k",IF(AND(#REF!&gt;=24000,#REF!&lt;=36000),"24k to 36k",IF(#REF!&gt;36000,"&gt;36k","")))))</f>
      </c>
    </row>
    <row x14ac:dyDescent="0.25" r="921" customHeight="1" ht="18.75">
      <c r="A921" s="1">
        <v>1720071</v>
      </c>
      <c r="B921" s="2">
        <v>11388453</v>
      </c>
      <c r="C921" s="3" t="s">
        <v>0</v>
      </c>
      <c r="D921" s="3" t="s">
        <v>485</v>
      </c>
      <c r="E921" s="2">
        <v>2019</v>
      </c>
      <c r="F921" s="4">
        <v>44197</v>
      </c>
      <c r="G921" s="3" t="s">
        <v>2</v>
      </c>
      <c r="H921" s="4">
        <v>44212</v>
      </c>
      <c r="I921" s="4">
        <f>_xlfn.XLOOKUP(#REF!,[1]!Backup_F8_Previous_Wave[ODINO],[1]!Backup_F8_Previous_Wave[Production Date],"")</f>
      </c>
      <c r="J921" s="10">
        <f>_xlfn.XLOOKUP(#REF!,[1]!Backup_F8_Previous_Wave[ODINO],[1]!Backup_F8_Previous_Wave[Wave Date],"")</f>
      </c>
      <c r="K921" s="6">
        <f>_xlfn.XLOOKUP(#REF!,[1]!Backup_F8_Previous_Wave[ODINO],[1]!Backup_F8_Previous_Wave[Full VIN],"")</f>
      </c>
      <c r="L921" s="3" t="s">
        <v>3034</v>
      </c>
      <c r="M921" s="3" t="s">
        <v>4</v>
      </c>
      <c r="N921" s="3" t="s">
        <v>3035</v>
      </c>
      <c r="O921" s="3" t="s">
        <v>151</v>
      </c>
      <c r="P921" s="6">
        <f>_xlfn.XLOOKUP(#REF!,[1]!Table2[BINNING],[1]!Table2[VFG],"")</f>
      </c>
      <c r="Q921" s="6">
        <f>IF(ISNUMBER(FIND("|",#REF!,1)),LEFT(#REF!,FIND("|",#REF!,1)-2),#REF!)</f>
      </c>
      <c r="R921" s="6">
        <f>IF(ISNUMBER(FIND("|",#REF!,1)),RIGHT(#REF!,LEN(#REF!)-FIND("|",#REF!,1)-1),"")</f>
      </c>
      <c r="S921" s="3" t="s">
        <v>7</v>
      </c>
      <c r="T921" s="3" t="s">
        <v>7</v>
      </c>
      <c r="U921" s="2">
        <v>0</v>
      </c>
      <c r="V921" s="2">
        <v>0</v>
      </c>
      <c r="W921" s="2">
        <v>17500</v>
      </c>
      <c r="X921" s="3" t="s">
        <v>125</v>
      </c>
      <c r="Y921" s="2">
        <v>0</v>
      </c>
      <c r="Z921" s="3"/>
      <c r="AA921" s="3"/>
      <c r="AB921" s="7" t="s">
        <v>3036</v>
      </c>
      <c r="AC921" s="3" t="s">
        <v>489</v>
      </c>
      <c r="AD921" s="3" t="s">
        <v>490</v>
      </c>
      <c r="AE921" s="3" t="s">
        <v>491</v>
      </c>
      <c r="AF921" s="3" t="s">
        <v>211</v>
      </c>
      <c r="AG921" s="4"/>
      <c r="AH921" s="3"/>
      <c r="AI921" s="4"/>
      <c r="AJ9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1" s="8">
        <f>IF(#REF!=MAX(#REF!),"New","Old")</f>
      </c>
      <c r="AL921" s="3"/>
      <c r="AM921" s="9">
        <f>IF(OR(#REF!="",#REF!=0),"",IF(#REF!&lt;12000,"&lt;12k",IF(AND(#REF!&gt;=12000,#REF!&lt;24000),"12k to 24k",IF(AND(#REF!&gt;=24000,#REF!&lt;=36000),"24k to 36k",IF(#REF!&gt;36000,"&gt;36k","")))))</f>
      </c>
    </row>
    <row x14ac:dyDescent="0.25" r="922" customHeight="1" ht="18.75">
      <c r="A922" s="1">
        <v>1720405</v>
      </c>
      <c r="B922" s="2">
        <v>11388645</v>
      </c>
      <c r="C922" s="3" t="s">
        <v>0</v>
      </c>
      <c r="D922" s="3" t="s">
        <v>181</v>
      </c>
      <c r="E922" s="2">
        <v>2017</v>
      </c>
      <c r="F922" s="4">
        <v>44166</v>
      </c>
      <c r="G922" s="3" t="s">
        <v>14</v>
      </c>
      <c r="H922" s="4">
        <v>44214</v>
      </c>
      <c r="I922" s="4">
        <f>_xlfn.XLOOKUP(#REF!,[1]!Backup_F8_Previous_Wave[ODINO],[1]!Backup_F8_Previous_Wave[Production Date],"")</f>
      </c>
      <c r="J922" s="10">
        <f>_xlfn.XLOOKUP(#REF!,[1]!Backup_F8_Previous_Wave[ODINO],[1]!Backup_F8_Previous_Wave[Wave Date],"")</f>
      </c>
      <c r="K922" s="6">
        <f>_xlfn.XLOOKUP(#REF!,[1]!Backup_F8_Previous_Wave[ODINO],[1]!Backup_F8_Previous_Wave[Full VIN],"")</f>
      </c>
      <c r="L922" s="3" t="s">
        <v>3037</v>
      </c>
      <c r="M922" s="3" t="s">
        <v>4</v>
      </c>
      <c r="N922" s="3" t="s">
        <v>3038</v>
      </c>
      <c r="O922" s="3" t="s">
        <v>196</v>
      </c>
      <c r="P922" s="6">
        <f>_xlfn.XLOOKUP(#REF!,[1]!Table2[BINNING],[1]!Table2[VFG],"")</f>
      </c>
      <c r="Q922" s="6">
        <f>IF(ISNUMBER(FIND("|",#REF!,1)),LEFT(#REF!,FIND("|",#REF!,1)-2),#REF!)</f>
      </c>
      <c r="R922" s="6">
        <f>IF(ISNUMBER(FIND("|",#REF!,1)),RIGHT(#REF!,LEN(#REF!)-FIND("|",#REF!,1)-1),"")</f>
      </c>
      <c r="S922" s="3" t="s">
        <v>7</v>
      </c>
      <c r="T922" s="3" t="s">
        <v>7</v>
      </c>
      <c r="U922" s="2">
        <v>0</v>
      </c>
      <c r="V922" s="2">
        <v>0</v>
      </c>
      <c r="W922" s="2">
        <v>60000</v>
      </c>
      <c r="X922" s="3" t="s">
        <v>467</v>
      </c>
      <c r="Y922" s="2">
        <v>0</v>
      </c>
      <c r="Z922" s="3"/>
      <c r="AA922" s="3"/>
      <c r="AB922" s="7" t="s">
        <v>3039</v>
      </c>
      <c r="AC922" s="3" t="s">
        <v>297</v>
      </c>
      <c r="AD922" s="3" t="s">
        <v>298</v>
      </c>
      <c r="AE922" s="3" t="s">
        <v>299</v>
      </c>
      <c r="AF922" s="3" t="s">
        <v>198</v>
      </c>
      <c r="AG922" s="4"/>
      <c r="AH922" s="3"/>
      <c r="AI922" s="4"/>
      <c r="AJ9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2" s="8">
        <f>IF(#REF!=MAX(#REF!),"New","Old")</f>
      </c>
      <c r="AL922" s="3"/>
      <c r="AM922" s="9">
        <f>IF(OR(#REF!="",#REF!=0),"",IF(#REF!&lt;12000,"&lt;12k",IF(AND(#REF!&gt;=12000,#REF!&lt;24000),"12k to 24k",IF(AND(#REF!&gt;=24000,#REF!&lt;=36000),"24k to 36k",IF(#REF!&gt;36000,"&gt;36k","")))))</f>
      </c>
    </row>
    <row x14ac:dyDescent="0.25" r="923" customHeight="1" ht="18.75">
      <c r="A923" s="1">
        <v>1720484</v>
      </c>
      <c r="B923" s="2">
        <v>11388698</v>
      </c>
      <c r="C923" s="3" t="s">
        <v>173</v>
      </c>
      <c r="D923" s="3" t="s">
        <v>2601</v>
      </c>
      <c r="E923" s="2">
        <v>2020</v>
      </c>
      <c r="F923" s="4">
        <v>44206</v>
      </c>
      <c r="G923" s="3" t="s">
        <v>2</v>
      </c>
      <c r="H923" s="4">
        <v>44214</v>
      </c>
      <c r="I923" s="4">
        <f>_xlfn.XLOOKUP(#REF!,[1]!Backup_F8_Previous_Wave[ODINO],[1]!Backup_F8_Previous_Wave[Production Date],"")</f>
      </c>
      <c r="J923" s="10">
        <f>_xlfn.XLOOKUP(#REF!,[1]!Backup_F8_Previous_Wave[ODINO],[1]!Backup_F8_Previous_Wave[Wave Date],"")</f>
      </c>
      <c r="K923" s="6">
        <f>_xlfn.XLOOKUP(#REF!,[1]!Backup_F8_Previous_Wave[ODINO],[1]!Backup_F8_Previous_Wave[Full VIN],"")</f>
      </c>
      <c r="L923" s="3" t="s">
        <v>3040</v>
      </c>
      <c r="M923" s="3" t="s">
        <v>4</v>
      </c>
      <c r="N923" s="3" t="s">
        <v>3041</v>
      </c>
      <c r="O923" s="3" t="s">
        <v>3042</v>
      </c>
      <c r="P923" s="6">
        <f>_xlfn.XLOOKUP(#REF!,[1]!Table2[BINNING],[1]!Table2[VFG],"")</f>
      </c>
      <c r="Q923" s="6">
        <f>IF(ISNUMBER(FIND("|",#REF!,1)),LEFT(#REF!,FIND("|",#REF!,1)-2),#REF!)</f>
      </c>
      <c r="R923" s="6">
        <f>IF(ISNUMBER(FIND("|",#REF!,1)),RIGHT(#REF!,LEN(#REF!)-FIND("|",#REF!,1)-1),"")</f>
      </c>
      <c r="S923" s="3" t="s">
        <v>7</v>
      </c>
      <c r="T923" s="3" t="s">
        <v>7</v>
      </c>
      <c r="U923" s="2">
        <v>0</v>
      </c>
      <c r="V923" s="2">
        <v>0</v>
      </c>
      <c r="W923" s="2">
        <v>100</v>
      </c>
      <c r="X923" s="3" t="s">
        <v>24</v>
      </c>
      <c r="Y923" s="2">
        <v>0</v>
      </c>
      <c r="Z923" s="3"/>
      <c r="AA923" s="3"/>
      <c r="AB923" s="7" t="s">
        <v>3043</v>
      </c>
      <c r="AC923" s="3" t="s">
        <v>3044</v>
      </c>
      <c r="AD923" s="3" t="s">
        <v>2606</v>
      </c>
      <c r="AE923" s="3" t="s">
        <v>2607</v>
      </c>
      <c r="AF923" s="3" t="s">
        <v>141</v>
      </c>
      <c r="AG923" s="4"/>
      <c r="AH923" s="3"/>
      <c r="AI923" s="4"/>
      <c r="AJ9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3" s="8">
        <f>IF(#REF!=MAX(#REF!),"New","Old")</f>
      </c>
      <c r="AL923" s="3"/>
      <c r="AM923" s="9">
        <f>IF(OR(#REF!="",#REF!=0),"",IF(#REF!&lt;12000,"&lt;12k",IF(AND(#REF!&gt;=12000,#REF!&lt;24000),"12k to 24k",IF(AND(#REF!&gt;=24000,#REF!&lt;=36000),"24k to 36k",IF(#REF!&gt;36000,"&gt;36k","")))))</f>
      </c>
    </row>
    <row x14ac:dyDescent="0.25" r="924" customHeight="1" ht="18.75">
      <c r="A924" s="1">
        <v>1720881</v>
      </c>
      <c r="B924" s="2">
        <v>11388968</v>
      </c>
      <c r="C924" s="3" t="s">
        <v>173</v>
      </c>
      <c r="D924" s="3" t="s">
        <v>174</v>
      </c>
      <c r="E924" s="2">
        <v>2014</v>
      </c>
      <c r="F924" s="4">
        <v>44215</v>
      </c>
      <c r="G924" s="3" t="s">
        <v>2</v>
      </c>
      <c r="H924" s="4">
        <v>44216</v>
      </c>
      <c r="I924" s="4">
        <f>_xlfn.XLOOKUP(#REF!,[1]!Backup_F8_Previous_Wave[ODINO],[1]!Backup_F8_Previous_Wave[Production Date],"")</f>
      </c>
      <c r="J924" s="10">
        <f>_xlfn.XLOOKUP(#REF!,[1]!Backup_F8_Previous_Wave[ODINO],[1]!Backup_F8_Previous_Wave[Wave Date],"")</f>
      </c>
      <c r="K924" s="6">
        <f>_xlfn.XLOOKUP(#REF!,[1]!Backup_F8_Previous_Wave[ODINO],[1]!Backup_F8_Previous_Wave[Full VIN],"")</f>
      </c>
      <c r="L924" s="3" t="s">
        <v>3045</v>
      </c>
      <c r="M924" s="3" t="s">
        <v>4</v>
      </c>
      <c r="N924" s="3" t="s">
        <v>3046</v>
      </c>
      <c r="O924" s="3" t="s">
        <v>105</v>
      </c>
      <c r="P924" s="6">
        <f>_xlfn.XLOOKUP(#REF!,[1]!Table2[BINNING],[1]!Table2[VFG],"")</f>
      </c>
      <c r="Q924" s="6">
        <f>IF(ISNUMBER(FIND("|",#REF!,1)),LEFT(#REF!,FIND("|",#REF!,1)-2),#REF!)</f>
      </c>
      <c r="R924" s="6">
        <f>IF(ISNUMBER(FIND("|",#REF!,1)),RIGHT(#REF!,LEN(#REF!)-FIND("|",#REF!,1)-1),"")</f>
      </c>
      <c r="S924" s="3" t="s">
        <v>7</v>
      </c>
      <c r="T924" s="3" t="s">
        <v>7</v>
      </c>
      <c r="U924" s="2">
        <v>1</v>
      </c>
      <c r="V924" s="2">
        <v>0</v>
      </c>
      <c r="W924" s="2">
        <v>180000</v>
      </c>
      <c r="X924" s="3" t="s">
        <v>166</v>
      </c>
      <c r="Y924" s="2">
        <v>69</v>
      </c>
      <c r="Z924" s="3"/>
      <c r="AA924" s="3"/>
      <c r="AB924" s="7" t="s">
        <v>3047</v>
      </c>
      <c r="AC924" s="3" t="s">
        <v>733</v>
      </c>
      <c r="AD924" s="3" t="s">
        <v>734</v>
      </c>
      <c r="AE924" s="3" t="s">
        <v>734</v>
      </c>
      <c r="AF924" s="3" t="s">
        <v>45</v>
      </c>
      <c r="AG924" s="4"/>
      <c r="AH924" s="3"/>
      <c r="AI924" s="4"/>
      <c r="AJ9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4" s="8">
        <f>IF(#REF!=MAX(#REF!),"New","Old")</f>
      </c>
      <c r="AL924" s="3"/>
      <c r="AM924" s="9">
        <f>IF(OR(#REF!="",#REF!=0),"",IF(#REF!&lt;12000,"&lt;12k",IF(AND(#REF!&gt;=12000,#REF!&lt;24000),"12k to 24k",IF(AND(#REF!&gt;=24000,#REF!&lt;=36000),"24k to 36k",IF(#REF!&gt;36000,"&gt;36k","")))))</f>
      </c>
    </row>
    <row x14ac:dyDescent="0.25" r="925" customHeight="1" ht="18.75">
      <c r="A925" s="1">
        <v>1720941</v>
      </c>
      <c r="B925" s="2">
        <v>11389009</v>
      </c>
      <c r="C925" s="3" t="s">
        <v>0</v>
      </c>
      <c r="D925" s="3" t="s">
        <v>187</v>
      </c>
      <c r="E925" s="2">
        <v>2018</v>
      </c>
      <c r="F925" s="4">
        <v>44216</v>
      </c>
      <c r="G925" s="3" t="s">
        <v>2</v>
      </c>
      <c r="H925" s="4">
        <v>44216</v>
      </c>
      <c r="I925" s="4"/>
      <c r="J925" s="10">
        <f>_xlfn.XLOOKUP(#REF!,[1]!Backup_F8_Previous_Wave[ODINO],[1]!Backup_F8_Previous_Wave[Wave Date],"")</f>
      </c>
      <c r="K925" s="3"/>
      <c r="L925" s="3" t="s">
        <v>3048</v>
      </c>
      <c r="M925" s="3" t="s">
        <v>4</v>
      </c>
      <c r="N925" s="3" t="s">
        <v>3049</v>
      </c>
      <c r="O925" s="3" t="s">
        <v>124</v>
      </c>
      <c r="P925" s="6">
        <f>_xlfn.XLOOKUP(#REF!,[1]!Table2[BINNING],[1]!Table2[VFG],"")</f>
      </c>
      <c r="Q925" s="6">
        <f>IF(ISNUMBER(FIND("|",#REF!,1)),LEFT(#REF!,FIND("|",#REF!,1)-2),#REF!)</f>
      </c>
      <c r="R925" s="6">
        <f>IF(ISNUMBER(FIND("|",#REF!,1)),RIGHT(#REF!,LEN(#REF!)-FIND("|",#REF!,1)-1),"")</f>
      </c>
      <c r="S925" s="3" t="s">
        <v>7</v>
      </c>
      <c r="T925" s="3" t="s">
        <v>7</v>
      </c>
      <c r="U925" s="2">
        <v>0</v>
      </c>
      <c r="V925" s="2">
        <v>0</v>
      </c>
      <c r="W925" s="2">
        <v>34000</v>
      </c>
      <c r="X925" s="3" t="s">
        <v>106</v>
      </c>
      <c r="Y925" s="2">
        <v>50</v>
      </c>
      <c r="Z925" s="3"/>
      <c r="AA925" s="3"/>
      <c r="AB925" s="7" t="s">
        <v>3050</v>
      </c>
      <c r="AC925" s="3" t="s">
        <v>44</v>
      </c>
      <c r="AD925" s="3" t="s">
        <v>44</v>
      </c>
      <c r="AE925" s="3" t="s">
        <v>44</v>
      </c>
      <c r="AF925" s="3" t="s">
        <v>141</v>
      </c>
      <c r="AG925" s="4"/>
      <c r="AH925" s="3"/>
      <c r="AI925" s="4"/>
      <c r="AJ9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5" s="8">
        <f>IF(#REF!=MAX(#REF!),"New","Old")</f>
      </c>
      <c r="AL925" s="3"/>
      <c r="AM925" s="9">
        <f>IF(OR(#REF!="",#REF!=0),"",IF(#REF!&lt;12000,"&lt;12k",IF(AND(#REF!&gt;=12000,#REF!&lt;24000),"12k to 24k",IF(AND(#REF!&gt;=24000,#REF!&lt;=36000),"24k to 36k",IF(#REF!&gt;36000,"&gt;36k","")))))</f>
      </c>
    </row>
    <row x14ac:dyDescent="0.25" r="926" customHeight="1" ht="18.75">
      <c r="A926" s="1">
        <v>1721078</v>
      </c>
      <c r="B926" s="2">
        <v>11389133</v>
      </c>
      <c r="C926" s="3" t="s">
        <v>0</v>
      </c>
      <c r="D926" s="3" t="s">
        <v>1</v>
      </c>
      <c r="E926" s="2">
        <v>2018</v>
      </c>
      <c r="F926" s="4">
        <v>44182</v>
      </c>
      <c r="G926" s="3" t="s">
        <v>14</v>
      </c>
      <c r="H926" s="4">
        <v>44216</v>
      </c>
      <c r="I926" s="4">
        <f>_xlfn.XLOOKUP(#REF!,[1]!Backup_F8_Previous_Wave[ODINO],[1]!Backup_F8_Previous_Wave[Production Date],"")</f>
      </c>
      <c r="J926" s="10">
        <f>_xlfn.XLOOKUP(#REF!,[1]!Backup_F8_Previous_Wave[ODINO],[1]!Backup_F8_Previous_Wave[Wave Date],"")</f>
      </c>
      <c r="K926" s="6">
        <f>_xlfn.XLOOKUP(#REF!,[1]!Backup_F8_Previous_Wave[ODINO],[1]!Backup_F8_Previous_Wave[Full VIN],"")</f>
      </c>
      <c r="L926" s="3" t="s">
        <v>585</v>
      </c>
      <c r="M926" s="3" t="s">
        <v>4</v>
      </c>
      <c r="N926" s="3" t="s">
        <v>3051</v>
      </c>
      <c r="O926" s="3" t="s">
        <v>3052</v>
      </c>
      <c r="P926" s="6">
        <f>_xlfn.XLOOKUP(#REF!,[1]!Table2[BINNING],[1]!Table2[VFG],"")</f>
      </c>
      <c r="Q926" s="6">
        <f>IF(ISNUMBER(FIND("|",#REF!,1)),LEFT(#REF!,FIND("|",#REF!,1)-2),#REF!)</f>
      </c>
      <c r="R926" s="6">
        <f>IF(ISNUMBER(FIND("|",#REF!,1)),RIGHT(#REF!,LEN(#REF!)-FIND("|",#REF!,1)-1),"")</f>
      </c>
      <c r="S926" s="3" t="s">
        <v>7</v>
      </c>
      <c r="T926" s="3" t="s">
        <v>7</v>
      </c>
      <c r="U926" s="2">
        <v>1</v>
      </c>
      <c r="V926" s="2">
        <v>0</v>
      </c>
      <c r="W926" s="2">
        <v>44000</v>
      </c>
      <c r="X926" s="3" t="s">
        <v>282</v>
      </c>
      <c r="Y926" s="2">
        <v>5</v>
      </c>
      <c r="Z926" s="3"/>
      <c r="AA926" s="3"/>
      <c r="AB926" s="7" t="s">
        <v>3053</v>
      </c>
      <c r="AC926" s="3" t="s">
        <v>20</v>
      </c>
      <c r="AD926" s="3" t="s">
        <v>11</v>
      </c>
      <c r="AE926" s="3" t="s">
        <v>21</v>
      </c>
      <c r="AF926" s="3" t="s">
        <v>13</v>
      </c>
      <c r="AG926" s="4"/>
      <c r="AH926" s="3"/>
      <c r="AI926" s="4"/>
      <c r="AJ9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6" s="8">
        <f>IF(#REF!=MAX(#REF!),"New","Old")</f>
      </c>
      <c r="AL926" s="3"/>
      <c r="AM926" s="9">
        <f>IF(OR(#REF!="",#REF!=0),"",IF(#REF!&lt;12000,"&lt;12k",IF(AND(#REF!&gt;=12000,#REF!&lt;24000),"12k to 24k",IF(AND(#REF!&gt;=24000,#REF!&lt;=36000),"24k to 36k",IF(#REF!&gt;36000,"&gt;36k","")))))</f>
      </c>
    </row>
    <row x14ac:dyDescent="0.25" r="927" customHeight="1" ht="18.75">
      <c r="A927" s="1">
        <v>1721142</v>
      </c>
      <c r="B927" s="2">
        <v>11389178</v>
      </c>
      <c r="C927" s="3" t="s">
        <v>0</v>
      </c>
      <c r="D927" s="3" t="s">
        <v>187</v>
      </c>
      <c r="E927" s="2">
        <v>2017</v>
      </c>
      <c r="F927" s="4">
        <v>43992</v>
      </c>
      <c r="G927" s="3" t="s">
        <v>108</v>
      </c>
      <c r="H927" s="4">
        <v>44217</v>
      </c>
      <c r="I927" s="4">
        <f>_xlfn.XLOOKUP(#REF!,[1]!Backup_F8_Previous_Wave[ODINO],[1]!Backup_F8_Previous_Wave[Production Date],"")</f>
      </c>
      <c r="J927" s="10">
        <f>_xlfn.XLOOKUP(#REF!,[1]!Backup_F8_Previous_Wave[ODINO],[1]!Backup_F8_Previous_Wave[Wave Date],"")</f>
      </c>
      <c r="K927" s="6">
        <f>_xlfn.XLOOKUP(#REF!,[1]!Backup_F8_Previous_Wave[ODINO],[1]!Backup_F8_Previous_Wave[Full VIN],"")</f>
      </c>
      <c r="L927" s="3" t="s">
        <v>3054</v>
      </c>
      <c r="M927" s="3" t="s">
        <v>4</v>
      </c>
      <c r="N927" s="3" t="s">
        <v>3055</v>
      </c>
      <c r="O927" s="3" t="s">
        <v>124</v>
      </c>
      <c r="P927" s="6">
        <f>_xlfn.XLOOKUP(#REF!,[1]!Table2[BINNING],[1]!Table2[VFG],"")</f>
      </c>
      <c r="Q927" s="6">
        <f>IF(ISNUMBER(FIND("|",#REF!,1)),LEFT(#REF!,FIND("|",#REF!,1)-2),#REF!)</f>
      </c>
      <c r="R927" s="6">
        <f>IF(ISNUMBER(FIND("|",#REF!,1)),RIGHT(#REF!,LEN(#REF!)-FIND("|",#REF!,1)-1),"")</f>
      </c>
      <c r="S927" s="3" t="s">
        <v>7</v>
      </c>
      <c r="T927" s="3" t="s">
        <v>7</v>
      </c>
      <c r="U927" s="2">
        <v>0</v>
      </c>
      <c r="V927" s="2">
        <v>0</v>
      </c>
      <c r="W927" s="2">
        <v>40000</v>
      </c>
      <c r="X927" s="3" t="s">
        <v>358</v>
      </c>
      <c r="Y927" s="2">
        <v>35</v>
      </c>
      <c r="Z927" s="3"/>
      <c r="AA927" s="3"/>
      <c r="AB927" s="7" t="s">
        <v>3056</v>
      </c>
      <c r="AC927" s="3" t="s">
        <v>191</v>
      </c>
      <c r="AD927" s="3" t="s">
        <v>192</v>
      </c>
      <c r="AE927" s="3" t="s">
        <v>193</v>
      </c>
      <c r="AF927" s="3" t="s">
        <v>141</v>
      </c>
      <c r="AG927" s="4"/>
      <c r="AH927" s="3"/>
      <c r="AI927" s="4"/>
      <c r="AJ9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7" s="8">
        <f>IF(#REF!=MAX(#REF!),"New","Old")</f>
      </c>
      <c r="AL927" s="3"/>
      <c r="AM927" s="9">
        <f>IF(OR(#REF!="",#REF!=0),"",IF(#REF!&lt;12000,"&lt;12k",IF(AND(#REF!&gt;=12000,#REF!&lt;24000),"12k to 24k",IF(AND(#REF!&gt;=24000,#REF!&lt;=36000),"24k to 36k",IF(#REF!&gt;36000,"&gt;36k","")))))</f>
      </c>
    </row>
    <row x14ac:dyDescent="0.25" r="928" customHeight="1" ht="18.75">
      <c r="A928" s="1">
        <v>1721415</v>
      </c>
      <c r="B928" s="2">
        <v>11389360</v>
      </c>
      <c r="C928" s="3" t="s">
        <v>0</v>
      </c>
      <c r="D928" s="3" t="s">
        <v>1</v>
      </c>
      <c r="E928" s="2">
        <v>2016</v>
      </c>
      <c r="F928" s="4">
        <v>44216</v>
      </c>
      <c r="G928" s="3" t="s">
        <v>2</v>
      </c>
      <c r="H928" s="4">
        <v>44218</v>
      </c>
      <c r="I928" s="4">
        <f>_xlfn.XLOOKUP(#REF!,[1]!Backup_F8_Previous_Wave[ODINO],[1]!Backup_F8_Previous_Wave[Production Date],"")</f>
      </c>
      <c r="J928" s="10">
        <f>_xlfn.XLOOKUP(#REF!,[1]!Backup_F8_Previous_Wave[ODINO],[1]!Backup_F8_Previous_Wave[Wave Date],"")</f>
      </c>
      <c r="K928" s="6">
        <f>_xlfn.XLOOKUP(#REF!,[1]!Backup_F8_Previous_Wave[ODINO],[1]!Backup_F8_Previous_Wave[Full VIN],"")</f>
      </c>
      <c r="L928" s="3" t="s">
        <v>3057</v>
      </c>
      <c r="M928" s="3" t="s">
        <v>4</v>
      </c>
      <c r="N928" s="3" t="s">
        <v>3058</v>
      </c>
      <c r="O928" s="3" t="s">
        <v>49</v>
      </c>
      <c r="P928" s="6">
        <f>_xlfn.XLOOKUP(#REF!,[1]!Table2[BINNING],[1]!Table2[VFG],"")</f>
      </c>
      <c r="Q928" s="6">
        <f>IF(ISNUMBER(FIND("|",#REF!,1)),LEFT(#REF!,FIND("|",#REF!,1)-2),#REF!)</f>
      </c>
      <c r="R928" s="6">
        <f>IF(ISNUMBER(FIND("|",#REF!,1)),RIGHT(#REF!,LEN(#REF!)-FIND("|",#REF!,1)-1),"")</f>
      </c>
      <c r="S928" s="3" t="s">
        <v>7</v>
      </c>
      <c r="T928" s="3" t="s">
        <v>7</v>
      </c>
      <c r="U928" s="2">
        <v>0</v>
      </c>
      <c r="V928" s="2">
        <v>0</v>
      </c>
      <c r="W928" s="2">
        <v>54000</v>
      </c>
      <c r="X928" s="3" t="s">
        <v>72</v>
      </c>
      <c r="Y928" s="2"/>
      <c r="Z928" s="3"/>
      <c r="AA928" s="3"/>
      <c r="AB928" s="7" t="s">
        <v>3059</v>
      </c>
      <c r="AC928" s="3" t="s">
        <v>20</v>
      </c>
      <c r="AD928" s="3" t="s">
        <v>11</v>
      </c>
      <c r="AE928" s="3" t="s">
        <v>21</v>
      </c>
      <c r="AF928" s="3" t="s">
        <v>13</v>
      </c>
      <c r="AG928" s="4"/>
      <c r="AH928" s="3"/>
      <c r="AI928" s="4"/>
      <c r="AJ9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8" s="8">
        <f>IF(#REF!=MAX(#REF!),"New","Old")</f>
      </c>
      <c r="AL928" s="3"/>
      <c r="AM928" s="9">
        <f>IF(OR(#REF!="",#REF!=0),"",IF(#REF!&lt;12000,"&lt;12k",IF(AND(#REF!&gt;=12000,#REF!&lt;24000),"12k to 24k",IF(AND(#REF!&gt;=24000,#REF!&lt;=36000),"24k to 36k",IF(#REF!&gt;36000,"&gt;36k","")))))</f>
      </c>
    </row>
    <row x14ac:dyDescent="0.25" r="929" customHeight="1" ht="18.75">
      <c r="A929" s="1">
        <v>1721468</v>
      </c>
      <c r="B929" s="2">
        <v>11389402</v>
      </c>
      <c r="C929" s="3" t="s">
        <v>0</v>
      </c>
      <c r="D929" s="3" t="s">
        <v>187</v>
      </c>
      <c r="E929" s="2">
        <v>2019</v>
      </c>
      <c r="F929" s="4">
        <v>44209</v>
      </c>
      <c r="G929" s="3" t="s">
        <v>2</v>
      </c>
      <c r="H929" s="4">
        <v>44218</v>
      </c>
      <c r="I929" s="4">
        <f>_xlfn.XLOOKUP(#REF!,[1]!Backup_F8_Previous_Wave[ODINO],[1]!Backup_F8_Previous_Wave[Production Date],"")</f>
      </c>
      <c r="J929" s="10">
        <f>_xlfn.XLOOKUP(#REF!,[1]!Backup_F8_Previous_Wave[ODINO],[1]!Backup_F8_Previous_Wave[Wave Date],"")</f>
      </c>
      <c r="K929" s="6">
        <f>_xlfn.XLOOKUP(#REF!,[1]!Backup_F8_Previous_Wave[ODINO],[1]!Backup_F8_Previous_Wave[Full VIN],"")</f>
      </c>
      <c r="L929" s="3" t="s">
        <v>3060</v>
      </c>
      <c r="M929" s="3" t="s">
        <v>4</v>
      </c>
      <c r="N929" s="3" t="s">
        <v>3061</v>
      </c>
      <c r="O929" s="3" t="s">
        <v>124</v>
      </c>
      <c r="P929" s="6">
        <f>_xlfn.XLOOKUP(#REF!,[1]!Table2[BINNING],[1]!Table2[VFG],"")</f>
      </c>
      <c r="Q929" s="6">
        <f>IF(ISNUMBER(FIND("|",#REF!,1)),LEFT(#REF!,FIND("|",#REF!,1)-2),#REF!)</f>
      </c>
      <c r="R929" s="6">
        <f>IF(ISNUMBER(FIND("|",#REF!,1)),RIGHT(#REF!,LEN(#REF!)-FIND("|",#REF!,1)-1),"")</f>
      </c>
      <c r="S929" s="3" t="s">
        <v>7</v>
      </c>
      <c r="T929" s="3" t="s">
        <v>7</v>
      </c>
      <c r="U929" s="2">
        <v>0</v>
      </c>
      <c r="V929" s="2">
        <v>0</v>
      </c>
      <c r="W929" s="2">
        <v>15000</v>
      </c>
      <c r="X929" s="3" t="s">
        <v>63</v>
      </c>
      <c r="Y929" s="2"/>
      <c r="Z929" s="3"/>
      <c r="AA929" s="3"/>
      <c r="AB929" s="7" t="s">
        <v>3062</v>
      </c>
      <c r="AC929" s="3" t="s">
        <v>191</v>
      </c>
      <c r="AD929" s="3" t="s">
        <v>192</v>
      </c>
      <c r="AE929" s="3" t="s">
        <v>193</v>
      </c>
      <c r="AF929" s="3" t="s">
        <v>141</v>
      </c>
      <c r="AG929" s="4"/>
      <c r="AH929" s="3"/>
      <c r="AI929" s="4"/>
      <c r="AJ9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29" s="8">
        <f>IF(#REF!=MAX(#REF!),"New","Old")</f>
      </c>
      <c r="AL929" s="3"/>
      <c r="AM929" s="9">
        <f>IF(OR(#REF!="",#REF!=0),"",IF(#REF!&lt;12000,"&lt;12k",IF(AND(#REF!&gt;=12000,#REF!&lt;24000),"12k to 24k",IF(AND(#REF!&gt;=24000,#REF!&lt;=36000),"24k to 36k",IF(#REF!&gt;36000,"&gt;36k","")))))</f>
      </c>
    </row>
    <row x14ac:dyDescent="0.25" r="930" customHeight="1" ht="18.75">
      <c r="A930" s="1">
        <v>1721495</v>
      </c>
      <c r="B930" s="2">
        <v>11389420</v>
      </c>
      <c r="C930" s="3" t="s">
        <v>0</v>
      </c>
      <c r="D930" s="3" t="s">
        <v>1</v>
      </c>
      <c r="E930" s="2">
        <v>2014</v>
      </c>
      <c r="F930" s="4">
        <v>44214</v>
      </c>
      <c r="G930" s="3" t="s">
        <v>2</v>
      </c>
      <c r="H930" s="4">
        <v>44218</v>
      </c>
      <c r="I930" s="4"/>
      <c r="J930" s="10">
        <f>_xlfn.XLOOKUP(#REF!,[1]!Backup_F8_Previous_Wave[ODINO],[1]!Backup_F8_Previous_Wave[Wave Date],"")</f>
      </c>
      <c r="K930" s="3"/>
      <c r="L930" s="3" t="s">
        <v>3063</v>
      </c>
      <c r="M930" s="3" t="s">
        <v>4</v>
      </c>
      <c r="N930" s="3" t="s">
        <v>3064</v>
      </c>
      <c r="O930" s="3" t="s">
        <v>151</v>
      </c>
      <c r="P930" s="6">
        <f>_xlfn.XLOOKUP(#REF!,[1]!Table2[BINNING],[1]!Table2[VFG],"")</f>
      </c>
      <c r="Q930" s="6">
        <f>IF(ISNUMBER(FIND("|",#REF!,1)),LEFT(#REF!,FIND("|",#REF!,1)-2),#REF!)</f>
      </c>
      <c r="R930" s="6">
        <f>IF(ISNUMBER(FIND("|",#REF!,1)),RIGHT(#REF!,LEN(#REF!)-FIND("|",#REF!,1)-1),"")</f>
      </c>
      <c r="S930" s="3" t="s">
        <v>7</v>
      </c>
      <c r="T930" s="3" t="s">
        <v>7</v>
      </c>
      <c r="U930" s="2">
        <v>0</v>
      </c>
      <c r="V930" s="2">
        <v>0</v>
      </c>
      <c r="W930" s="2">
        <v>40000</v>
      </c>
      <c r="X930" s="3" t="s">
        <v>63</v>
      </c>
      <c r="Y930" s="2">
        <v>0</v>
      </c>
      <c r="Z930" s="3"/>
      <c r="AA930" s="3"/>
      <c r="AB930" s="7" t="s">
        <v>3065</v>
      </c>
      <c r="AC930" s="3" t="s">
        <v>44</v>
      </c>
      <c r="AD930" s="3" t="s">
        <v>44</v>
      </c>
      <c r="AE930" s="3" t="s">
        <v>44</v>
      </c>
      <c r="AF930" s="3" t="s">
        <v>27</v>
      </c>
      <c r="AG930" s="4"/>
      <c r="AH930" s="3"/>
      <c r="AI930" s="4"/>
      <c r="AJ9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0" s="8">
        <f>IF(#REF!=MAX(#REF!),"New","Old")</f>
      </c>
      <c r="AL930" s="3"/>
      <c r="AM930" s="9">
        <f>IF(OR(#REF!="",#REF!=0),"",IF(#REF!&lt;12000,"&lt;12k",IF(AND(#REF!&gt;=12000,#REF!&lt;24000),"12k to 24k",IF(AND(#REF!&gt;=24000,#REF!&lt;=36000),"24k to 36k",IF(#REF!&gt;36000,"&gt;36k","")))))</f>
      </c>
    </row>
    <row x14ac:dyDescent="0.25" r="931" customHeight="1" ht="18.75">
      <c r="A931" s="1">
        <v>1721612</v>
      </c>
      <c r="B931" s="2">
        <v>11389498</v>
      </c>
      <c r="C931" s="3" t="s">
        <v>0</v>
      </c>
      <c r="D931" s="3" t="s">
        <v>1</v>
      </c>
      <c r="E931" s="2">
        <v>2011</v>
      </c>
      <c r="F931" s="4">
        <v>44217</v>
      </c>
      <c r="G931" s="3" t="s">
        <v>2</v>
      </c>
      <c r="H931" s="4">
        <v>44218</v>
      </c>
      <c r="I931" s="4">
        <f>_xlfn.XLOOKUP(#REF!,[1]!Backup_F8_Previous_Wave[ODINO],[1]!Backup_F8_Previous_Wave[Production Date],"")</f>
      </c>
      <c r="J931" s="10">
        <f>_xlfn.XLOOKUP(#REF!,[1]!Backup_F8_Previous_Wave[ODINO],[1]!Backup_F8_Previous_Wave[Wave Date],"")</f>
      </c>
      <c r="K931" s="6">
        <f>_xlfn.XLOOKUP(#REF!,[1]!Backup_F8_Previous_Wave[ODINO],[1]!Backup_F8_Previous_Wave[Full VIN],"")</f>
      </c>
      <c r="L931" s="3" t="s">
        <v>3066</v>
      </c>
      <c r="M931" s="3" t="s">
        <v>4</v>
      </c>
      <c r="N931" s="3" t="s">
        <v>3067</v>
      </c>
      <c r="O931" s="3" t="s">
        <v>151</v>
      </c>
      <c r="P931" s="6">
        <f>_xlfn.XLOOKUP(#REF!,[1]!Table2[BINNING],[1]!Table2[VFG],"")</f>
      </c>
      <c r="Q931" s="6">
        <f>IF(ISNUMBER(FIND("|",#REF!,1)),LEFT(#REF!,FIND("|",#REF!,1)-2),#REF!)</f>
      </c>
      <c r="R931" s="6">
        <f>IF(ISNUMBER(FIND("|",#REF!,1)),RIGHT(#REF!,LEN(#REF!)-FIND("|",#REF!,1)-1),"")</f>
      </c>
      <c r="S931" s="3" t="s">
        <v>7</v>
      </c>
      <c r="T931" s="3" t="s">
        <v>7</v>
      </c>
      <c r="U931" s="2">
        <v>0</v>
      </c>
      <c r="V931" s="2">
        <v>0</v>
      </c>
      <c r="W931" s="2">
        <v>1145830</v>
      </c>
      <c r="X931" s="3" t="s">
        <v>8</v>
      </c>
      <c r="Y931" s="2">
        <v>30</v>
      </c>
      <c r="Z931" s="3"/>
      <c r="AA931" s="3"/>
      <c r="AB931" s="7" t="s">
        <v>3068</v>
      </c>
      <c r="AC931" s="3" t="s">
        <v>10</v>
      </c>
      <c r="AD931" s="3" t="s">
        <v>11</v>
      </c>
      <c r="AE931" s="3" t="s">
        <v>12</v>
      </c>
      <c r="AF931" s="3" t="s">
        <v>13</v>
      </c>
      <c r="AG931" s="4"/>
      <c r="AH931" s="3"/>
      <c r="AI931" s="4"/>
      <c r="AJ9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1" s="8">
        <f>IF(#REF!=MAX(#REF!),"New","Old")</f>
      </c>
      <c r="AL931" s="3"/>
      <c r="AM931" s="9">
        <f>IF(OR(#REF!="",#REF!=0),"",IF(#REF!&lt;12000,"&lt;12k",IF(AND(#REF!&gt;=12000,#REF!&lt;24000),"12k to 24k",IF(AND(#REF!&gt;=24000,#REF!&lt;=36000),"24k to 36k",IF(#REF!&gt;36000,"&gt;36k","")))))</f>
      </c>
    </row>
    <row x14ac:dyDescent="0.25" r="932" customHeight="1" ht="18.75">
      <c r="A932" s="1">
        <v>1721738</v>
      </c>
      <c r="B932" s="2">
        <v>11389577</v>
      </c>
      <c r="C932" s="3" t="s">
        <v>0</v>
      </c>
      <c r="D932" s="3" t="s">
        <v>187</v>
      </c>
      <c r="E932" s="2">
        <v>2019</v>
      </c>
      <c r="F932" s="4">
        <v>44045</v>
      </c>
      <c r="G932" s="3" t="s">
        <v>39</v>
      </c>
      <c r="H932" s="4">
        <v>44219</v>
      </c>
      <c r="I932" s="4"/>
      <c r="J932" s="10">
        <f>_xlfn.XLOOKUP(#REF!,[1]!Backup_F8_Previous_Wave[ODINO],[1]!Backup_F8_Previous_Wave[Wave Date],"")</f>
      </c>
      <c r="K932" s="3"/>
      <c r="L932" s="3" t="s">
        <v>333</v>
      </c>
      <c r="M932" s="3" t="s">
        <v>4</v>
      </c>
      <c r="N932" s="3" t="s">
        <v>3069</v>
      </c>
      <c r="O932" s="3" t="s">
        <v>124</v>
      </c>
      <c r="P932" s="6">
        <f>_xlfn.XLOOKUP(#REF!,[1]!Table2[BINNING],[1]!Table2[VFG],"")</f>
      </c>
      <c r="Q932" s="6">
        <f>IF(ISNUMBER(FIND("|",#REF!,1)),LEFT(#REF!,FIND("|",#REF!,1)-2),#REF!)</f>
      </c>
      <c r="R932" s="6">
        <f>IF(ISNUMBER(FIND("|",#REF!,1)),RIGHT(#REF!,LEN(#REF!)-FIND("|",#REF!,1)-1),"")</f>
      </c>
      <c r="S932" s="3" t="s">
        <v>7</v>
      </c>
      <c r="T932" s="3" t="s">
        <v>7</v>
      </c>
      <c r="U932" s="2">
        <v>0</v>
      </c>
      <c r="V932" s="2">
        <v>0</v>
      </c>
      <c r="W932" s="2"/>
      <c r="X932" s="3" t="s">
        <v>139</v>
      </c>
      <c r="Y932" s="2"/>
      <c r="Z932" s="3"/>
      <c r="AA932" s="3"/>
      <c r="AB932" s="7" t="s">
        <v>3070</v>
      </c>
      <c r="AC932" s="3" t="s">
        <v>44</v>
      </c>
      <c r="AD932" s="3" t="s">
        <v>44</v>
      </c>
      <c r="AE932" s="3" t="s">
        <v>44</v>
      </c>
      <c r="AF932" s="3" t="s">
        <v>141</v>
      </c>
      <c r="AG932" s="4"/>
      <c r="AH932" s="3"/>
      <c r="AI932" s="4"/>
      <c r="AJ9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2" s="8">
        <f>IF(#REF!=MAX(#REF!),"New","Old")</f>
      </c>
      <c r="AL932" s="3"/>
      <c r="AM932" s="9">
        <f>IF(OR(#REF!="",#REF!=0),"",IF(#REF!&lt;12000,"&lt;12k",IF(AND(#REF!&gt;=12000,#REF!&lt;24000),"12k to 24k",IF(AND(#REF!&gt;=24000,#REF!&lt;=36000),"24k to 36k",IF(#REF!&gt;36000,"&gt;36k","")))))</f>
      </c>
    </row>
    <row x14ac:dyDescent="0.25" r="933" customHeight="1" ht="18.75">
      <c r="A933" s="1">
        <v>1721815</v>
      </c>
      <c r="B933" s="2">
        <v>11389626</v>
      </c>
      <c r="C933" s="3" t="s">
        <v>0</v>
      </c>
      <c r="D933" s="3" t="s">
        <v>181</v>
      </c>
      <c r="E933" s="2">
        <v>2016</v>
      </c>
      <c r="F933" s="4">
        <v>43488</v>
      </c>
      <c r="G933" s="3" t="s">
        <v>2</v>
      </c>
      <c r="H933" s="4">
        <v>44220</v>
      </c>
      <c r="I933" s="4">
        <f>_xlfn.XLOOKUP(#REF!,[1]!Backup_F8_Previous_Wave[ODINO],[1]!Backup_F8_Previous_Wave[Production Date],"")</f>
      </c>
      <c r="J933" s="10">
        <f>_xlfn.XLOOKUP(#REF!,[1]!Backup_F8_Previous_Wave[ODINO],[1]!Backup_F8_Previous_Wave[Wave Date],"")</f>
      </c>
      <c r="K933" s="6">
        <f>_xlfn.XLOOKUP(#REF!,[1]!Backup_F8_Previous_Wave[ODINO],[1]!Backup_F8_Previous_Wave[Full VIN],"")</f>
      </c>
      <c r="L933" s="3" t="s">
        <v>2143</v>
      </c>
      <c r="M933" s="3" t="s">
        <v>4</v>
      </c>
      <c r="N933" s="3" t="s">
        <v>3071</v>
      </c>
      <c r="O933" s="3" t="s">
        <v>593</v>
      </c>
      <c r="P933" s="6">
        <f>_xlfn.XLOOKUP(#REF!,[1]!Table2[BINNING],[1]!Table2[VFG],"")</f>
      </c>
      <c r="Q933" s="6">
        <f>IF(ISNUMBER(FIND("|",#REF!,1)),LEFT(#REF!,FIND("|",#REF!,1)-2),#REF!)</f>
      </c>
      <c r="R933" s="6">
        <f>IF(ISNUMBER(FIND("|",#REF!,1)),RIGHT(#REF!,LEN(#REF!)-FIND("|",#REF!,1)-1),"")</f>
      </c>
      <c r="S933" s="3" t="s">
        <v>7</v>
      </c>
      <c r="T933" s="3" t="s">
        <v>7</v>
      </c>
      <c r="U933" s="2">
        <v>0</v>
      </c>
      <c r="V933" s="2">
        <v>0</v>
      </c>
      <c r="W933" s="2"/>
      <c r="X933" s="3" t="s">
        <v>106</v>
      </c>
      <c r="Y933" s="2"/>
      <c r="Z933" s="3"/>
      <c r="AA933" s="3"/>
      <c r="AB933" s="7" t="s">
        <v>3072</v>
      </c>
      <c r="AC933" s="3" t="s">
        <v>297</v>
      </c>
      <c r="AD933" s="3" t="s">
        <v>298</v>
      </c>
      <c r="AE933" s="3" t="s">
        <v>299</v>
      </c>
      <c r="AF933" s="3" t="s">
        <v>198</v>
      </c>
      <c r="AG933" s="4"/>
      <c r="AH933" s="3"/>
      <c r="AI933" s="4"/>
      <c r="AJ9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3" s="8">
        <f>IF(#REF!=MAX(#REF!),"New","Old")</f>
      </c>
      <c r="AL933" s="3"/>
      <c r="AM933" s="9">
        <f>IF(OR(#REF!="",#REF!=0),"",IF(#REF!&lt;12000,"&lt;12k",IF(AND(#REF!&gt;=12000,#REF!&lt;24000),"12k to 24k",IF(AND(#REF!&gt;=24000,#REF!&lt;=36000),"24k to 36k",IF(#REF!&gt;36000,"&gt;36k","")))))</f>
      </c>
    </row>
    <row x14ac:dyDescent="0.25" r="934" customHeight="1" ht="18.75">
      <c r="A934" s="1">
        <v>1721824</v>
      </c>
      <c r="B934" s="2">
        <v>11389635</v>
      </c>
      <c r="C934" s="3" t="s">
        <v>0</v>
      </c>
      <c r="D934" s="3" t="s">
        <v>38</v>
      </c>
      <c r="E934" s="2">
        <v>2011</v>
      </c>
      <c r="F934" s="4">
        <v>44219</v>
      </c>
      <c r="G934" s="3" t="s">
        <v>2</v>
      </c>
      <c r="H934" s="4">
        <v>44220</v>
      </c>
      <c r="I934" s="4">
        <f>_xlfn.XLOOKUP(#REF!,[1]!Backup_F8_Previous_Wave[ODINO],[1]!Backup_F8_Previous_Wave[Production Date],"")</f>
      </c>
      <c r="J934" s="10">
        <f>_xlfn.XLOOKUP(#REF!,[1]!Backup_F8_Previous_Wave[ODINO],[1]!Backup_F8_Previous_Wave[Wave Date],"")</f>
      </c>
      <c r="K934" s="6">
        <f>_xlfn.XLOOKUP(#REF!,[1]!Backup_F8_Previous_Wave[ODINO],[1]!Backup_F8_Previous_Wave[Full VIN],"")</f>
      </c>
      <c r="L934" s="3" t="s">
        <v>3073</v>
      </c>
      <c r="M934" s="3" t="s">
        <v>4</v>
      </c>
      <c r="N934" s="3" t="s">
        <v>3074</v>
      </c>
      <c r="O934" s="3" t="s">
        <v>144</v>
      </c>
      <c r="P934" s="6">
        <f>_xlfn.XLOOKUP(#REF!,[1]!Table2[BINNING],[1]!Table2[VFG],"")</f>
      </c>
      <c r="Q934" s="6">
        <f>IF(ISNUMBER(FIND("|",#REF!,1)),LEFT(#REF!,FIND("|",#REF!,1)-2),#REF!)</f>
      </c>
      <c r="R934" s="6">
        <f>IF(ISNUMBER(FIND("|",#REF!,1)),RIGHT(#REF!,LEN(#REF!)-FIND("|",#REF!,1)-1),"")</f>
      </c>
      <c r="S934" s="3" t="s">
        <v>7</v>
      </c>
      <c r="T934" s="3" t="s">
        <v>7</v>
      </c>
      <c r="U934" s="2">
        <v>0</v>
      </c>
      <c r="V934" s="2">
        <v>0</v>
      </c>
      <c r="W934" s="2"/>
      <c r="X934" s="3" t="s">
        <v>246</v>
      </c>
      <c r="Y934" s="2">
        <v>15</v>
      </c>
      <c r="Z934" s="3"/>
      <c r="AA934" s="3"/>
      <c r="AB934" s="7" t="s">
        <v>3075</v>
      </c>
      <c r="AC934" s="3" t="s">
        <v>146</v>
      </c>
      <c r="AD934" s="3" t="s">
        <v>147</v>
      </c>
      <c r="AE934" s="3" t="s">
        <v>148</v>
      </c>
      <c r="AF934" s="3" t="s">
        <v>45</v>
      </c>
      <c r="AG934" s="4"/>
      <c r="AH934" s="3"/>
      <c r="AI934" s="4"/>
      <c r="AJ9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4" s="8">
        <f>IF(#REF!=MAX(#REF!),"New","Old")</f>
      </c>
      <c r="AL934" s="3"/>
      <c r="AM934" s="9">
        <f>IF(OR(#REF!="",#REF!=0),"",IF(#REF!&lt;12000,"&lt;12k",IF(AND(#REF!&gt;=12000,#REF!&lt;24000),"12k to 24k",IF(AND(#REF!&gt;=24000,#REF!&lt;=36000),"24k to 36k",IF(#REF!&gt;36000,"&gt;36k","")))))</f>
      </c>
    </row>
    <row x14ac:dyDescent="0.25" r="935" customHeight="1" ht="18.75">
      <c r="A935" s="1">
        <v>1721923</v>
      </c>
      <c r="B935" s="2">
        <v>11389692</v>
      </c>
      <c r="C935" s="3" t="s">
        <v>0</v>
      </c>
      <c r="D935" s="3" t="s">
        <v>187</v>
      </c>
      <c r="E935" s="2">
        <v>2020</v>
      </c>
      <c r="F935" s="4">
        <v>44220</v>
      </c>
      <c r="G935" s="3" t="s">
        <v>2</v>
      </c>
      <c r="H935" s="4">
        <v>44220</v>
      </c>
      <c r="I935" s="4"/>
      <c r="J935" s="10">
        <f>_xlfn.XLOOKUP(#REF!,[1]!Backup_F8_Previous_Wave[ODINO],[1]!Backup_F8_Previous_Wave[Wave Date],"")</f>
      </c>
      <c r="K935" s="3"/>
      <c r="L935" s="3" t="s">
        <v>3076</v>
      </c>
      <c r="M935" s="3" t="s">
        <v>4</v>
      </c>
      <c r="N935" s="3" t="s">
        <v>3077</v>
      </c>
      <c r="O935" s="3" t="s">
        <v>124</v>
      </c>
      <c r="P935" s="6">
        <f>_xlfn.XLOOKUP(#REF!,[1]!Table2[BINNING],[1]!Table2[VFG],"")</f>
      </c>
      <c r="Q935" s="6">
        <f>IF(ISNUMBER(FIND("|",#REF!,1)),LEFT(#REF!,FIND("|",#REF!,1)-2),#REF!)</f>
      </c>
      <c r="R935" s="6">
        <f>IF(ISNUMBER(FIND("|",#REF!,1)),RIGHT(#REF!,LEN(#REF!)-FIND("|",#REF!,1)-1),"")</f>
      </c>
      <c r="S935" s="3" t="s">
        <v>7</v>
      </c>
      <c r="T935" s="3" t="s">
        <v>7</v>
      </c>
      <c r="U935" s="2">
        <v>0</v>
      </c>
      <c r="V935" s="2">
        <v>0</v>
      </c>
      <c r="W935" s="2"/>
      <c r="X935" s="3" t="s">
        <v>90</v>
      </c>
      <c r="Y935" s="2"/>
      <c r="Z935" s="3"/>
      <c r="AA935" s="3"/>
      <c r="AB935" s="7" t="s">
        <v>3078</v>
      </c>
      <c r="AC935" s="3" t="s">
        <v>44</v>
      </c>
      <c r="AD935" s="3" t="s">
        <v>44</v>
      </c>
      <c r="AE935" s="3" t="s">
        <v>44</v>
      </c>
      <c r="AF935" s="3" t="s">
        <v>141</v>
      </c>
      <c r="AG935" s="4"/>
      <c r="AH935" s="3"/>
      <c r="AI935" s="4"/>
      <c r="AJ9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5" s="8">
        <f>IF(#REF!=MAX(#REF!),"New","Old")</f>
      </c>
      <c r="AL935" s="3"/>
      <c r="AM935" s="9">
        <f>IF(OR(#REF!="",#REF!=0),"",IF(#REF!&lt;12000,"&lt;12k",IF(AND(#REF!&gt;=12000,#REF!&lt;24000),"12k to 24k",IF(AND(#REF!&gt;=24000,#REF!&lt;=36000),"24k to 36k",IF(#REF!&gt;36000,"&gt;36k","")))))</f>
      </c>
    </row>
    <row x14ac:dyDescent="0.25" r="936" customHeight="1" ht="18.75">
      <c r="A936" s="1">
        <v>1721937</v>
      </c>
      <c r="B936" s="2">
        <v>11389696</v>
      </c>
      <c r="C936" s="3" t="s">
        <v>0</v>
      </c>
      <c r="D936" s="3" t="s">
        <v>38</v>
      </c>
      <c r="E936" s="2">
        <v>2016</v>
      </c>
      <c r="F936" s="4">
        <v>44220</v>
      </c>
      <c r="G936" s="3" t="s">
        <v>2</v>
      </c>
      <c r="H936" s="4">
        <v>44220</v>
      </c>
      <c r="I936" s="4">
        <f>_xlfn.XLOOKUP(#REF!,[1]!Backup_F8_Previous_Wave[ODINO],[1]!Backup_F8_Previous_Wave[Production Date],"")</f>
      </c>
      <c r="J936" s="10">
        <f>_xlfn.XLOOKUP(#REF!,[1]!Backup_F8_Previous_Wave[ODINO],[1]!Backup_F8_Previous_Wave[Wave Date],"")</f>
      </c>
      <c r="K936" s="6">
        <f>_xlfn.XLOOKUP(#REF!,[1]!Backup_F8_Previous_Wave[ODINO],[1]!Backup_F8_Previous_Wave[Full VIN],"")</f>
      </c>
      <c r="L936" s="3" t="s">
        <v>3079</v>
      </c>
      <c r="M936" s="3" t="s">
        <v>4</v>
      </c>
      <c r="N936" s="3" t="s">
        <v>3080</v>
      </c>
      <c r="O936" s="3" t="s">
        <v>151</v>
      </c>
      <c r="P936" s="6">
        <f>_xlfn.XLOOKUP(#REF!,[1]!Table2[BINNING],[1]!Table2[VFG],"")</f>
      </c>
      <c r="Q936" s="6">
        <f>IF(ISNUMBER(FIND("|",#REF!,1)),LEFT(#REF!,FIND("|",#REF!,1)-2),#REF!)</f>
      </c>
      <c r="R936" s="6">
        <f>IF(ISNUMBER(FIND("|",#REF!,1)),RIGHT(#REF!,LEN(#REF!)-FIND("|",#REF!,1)-1),"")</f>
      </c>
      <c r="S936" s="3" t="s">
        <v>7</v>
      </c>
      <c r="T936" s="3" t="s">
        <v>7</v>
      </c>
      <c r="U936" s="2">
        <v>0</v>
      </c>
      <c r="V936" s="2">
        <v>0</v>
      </c>
      <c r="W936" s="2">
        <v>68048</v>
      </c>
      <c r="X936" s="3" t="s">
        <v>72</v>
      </c>
      <c r="Y936" s="2">
        <v>55</v>
      </c>
      <c r="Z936" s="3"/>
      <c r="AA936" s="3"/>
      <c r="AB936" s="7" t="s">
        <v>3081</v>
      </c>
      <c r="AC936" s="3" t="s">
        <v>826</v>
      </c>
      <c r="AD936" s="3" t="s">
        <v>147</v>
      </c>
      <c r="AE936" s="3" t="s">
        <v>148</v>
      </c>
      <c r="AF936" s="3" t="s">
        <v>45</v>
      </c>
      <c r="AG936" s="4"/>
      <c r="AH936" s="3"/>
      <c r="AI936" s="4"/>
      <c r="AJ9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6" s="8">
        <f>IF(#REF!=MAX(#REF!),"New","Old")</f>
      </c>
      <c r="AL936" s="3"/>
      <c r="AM936" s="9">
        <f>IF(OR(#REF!="",#REF!=0),"",IF(#REF!&lt;12000,"&lt;12k",IF(AND(#REF!&gt;=12000,#REF!&lt;24000),"12k to 24k",IF(AND(#REF!&gt;=24000,#REF!&lt;=36000),"24k to 36k",IF(#REF!&gt;36000,"&gt;36k","")))))</f>
      </c>
    </row>
    <row x14ac:dyDescent="0.25" r="937" customHeight="1" ht="18.75">
      <c r="A937" s="1">
        <v>1722034</v>
      </c>
      <c r="B937" s="2">
        <v>11389762</v>
      </c>
      <c r="C937" s="3" t="s">
        <v>0</v>
      </c>
      <c r="D937" s="3" t="s">
        <v>187</v>
      </c>
      <c r="E937" s="2">
        <v>2020</v>
      </c>
      <c r="F937" s="4">
        <v>44221</v>
      </c>
      <c r="G937" s="3" t="s">
        <v>2</v>
      </c>
      <c r="H937" s="4">
        <v>44221</v>
      </c>
      <c r="I937" s="4">
        <f>_xlfn.XLOOKUP(#REF!,[1]!Backup_F8_Previous_Wave[ODINO],[1]!Backup_F8_Previous_Wave[Production Date],"")</f>
      </c>
      <c r="J937" s="10">
        <f>_xlfn.XLOOKUP(#REF!,[1]!Backup_F8_Previous_Wave[ODINO],[1]!Backup_F8_Previous_Wave[Wave Date],"")</f>
      </c>
      <c r="K937" s="6">
        <f>_xlfn.XLOOKUP(#REF!,[1]!Backup_F8_Previous_Wave[ODINO],[1]!Backup_F8_Previous_Wave[Full VIN],"")</f>
      </c>
      <c r="L937" s="3" t="s">
        <v>3082</v>
      </c>
      <c r="M937" s="3" t="s">
        <v>4</v>
      </c>
      <c r="N937" s="3" t="s">
        <v>3083</v>
      </c>
      <c r="O937" s="3" t="s">
        <v>124</v>
      </c>
      <c r="P937" s="6">
        <f>_xlfn.XLOOKUP(#REF!,[1]!Table2[BINNING],[1]!Table2[VFG],"")</f>
      </c>
      <c r="Q937" s="6">
        <f>IF(ISNUMBER(FIND("|",#REF!,1)),LEFT(#REF!,FIND("|",#REF!,1)-2),#REF!)</f>
      </c>
      <c r="R937" s="6">
        <f>IF(ISNUMBER(FIND("|",#REF!,1)),RIGHT(#REF!,LEN(#REF!)-FIND("|",#REF!,1)-1),"")</f>
      </c>
      <c r="S937" s="3" t="s">
        <v>7</v>
      </c>
      <c r="T937" s="3" t="s">
        <v>7</v>
      </c>
      <c r="U937" s="2">
        <v>0</v>
      </c>
      <c r="V937" s="2">
        <v>0</v>
      </c>
      <c r="W937" s="2">
        <v>9700</v>
      </c>
      <c r="X937" s="3" t="s">
        <v>24</v>
      </c>
      <c r="Y937" s="2">
        <v>0</v>
      </c>
      <c r="Z937" s="3"/>
      <c r="AA937" s="3"/>
      <c r="AB937" s="7" t="s">
        <v>3084</v>
      </c>
      <c r="AC937" s="3" t="s">
        <v>191</v>
      </c>
      <c r="AD937" s="3" t="s">
        <v>192</v>
      </c>
      <c r="AE937" s="3" t="s">
        <v>193</v>
      </c>
      <c r="AF937" s="3" t="s">
        <v>141</v>
      </c>
      <c r="AG937" s="4"/>
      <c r="AH937" s="3"/>
      <c r="AI937" s="4"/>
      <c r="AJ9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7" s="8">
        <f>IF(#REF!=MAX(#REF!),"New","Old")</f>
      </c>
      <c r="AL937" s="3"/>
      <c r="AM937" s="9">
        <f>IF(OR(#REF!="",#REF!=0),"",IF(#REF!&lt;12000,"&lt;12k",IF(AND(#REF!&gt;=12000,#REF!&lt;24000),"12k to 24k",IF(AND(#REF!&gt;=24000,#REF!&lt;=36000),"24k to 36k",IF(#REF!&gt;36000,"&gt;36k","")))))</f>
      </c>
    </row>
    <row x14ac:dyDescent="0.25" r="938" customHeight="1" ht="18.75">
      <c r="A938" s="1">
        <v>1722103</v>
      </c>
      <c r="B938" s="2">
        <v>11389816</v>
      </c>
      <c r="C938" s="3" t="s">
        <v>0</v>
      </c>
      <c r="D938" s="3" t="s">
        <v>485</v>
      </c>
      <c r="E938" s="2">
        <v>2017</v>
      </c>
      <c r="F938" s="4">
        <v>44219</v>
      </c>
      <c r="G938" s="3" t="s">
        <v>2</v>
      </c>
      <c r="H938" s="4">
        <v>44221</v>
      </c>
      <c r="I938" s="4">
        <f>_xlfn.XLOOKUP(#REF!,[1]!Backup_F8_Previous_Wave[ODINO],[1]!Backup_F8_Previous_Wave[Production Date],"")</f>
      </c>
      <c r="J938" s="10">
        <f>_xlfn.XLOOKUP(#REF!,[1]!Backup_F8_Previous_Wave[ODINO],[1]!Backup_F8_Previous_Wave[Wave Date],"")</f>
      </c>
      <c r="K938" s="6">
        <f>_xlfn.XLOOKUP(#REF!,[1]!Backup_F8_Previous_Wave[ODINO],[1]!Backup_F8_Previous_Wave[Full VIN],"")</f>
      </c>
      <c r="L938" s="3" t="s">
        <v>1079</v>
      </c>
      <c r="M938" s="3" t="s">
        <v>4</v>
      </c>
      <c r="N938" s="3" t="s">
        <v>3085</v>
      </c>
      <c r="O938" s="3" t="s">
        <v>31</v>
      </c>
      <c r="P938" s="6">
        <f>_xlfn.XLOOKUP(#REF!,[1]!Table2[BINNING],[1]!Table2[VFG],"")</f>
      </c>
      <c r="Q938" s="6">
        <f>IF(ISNUMBER(FIND("|",#REF!,1)),LEFT(#REF!,FIND("|",#REF!,1)-2),#REF!)</f>
      </c>
      <c r="R938" s="6">
        <f>IF(ISNUMBER(FIND("|",#REF!,1)),RIGHT(#REF!,LEN(#REF!)-FIND("|",#REF!,1)-1),"")</f>
      </c>
      <c r="S938" s="3" t="s">
        <v>7</v>
      </c>
      <c r="T938" s="3" t="s">
        <v>7</v>
      </c>
      <c r="U938" s="2">
        <v>0</v>
      </c>
      <c r="V938" s="2">
        <v>0</v>
      </c>
      <c r="W938" s="2">
        <v>69000</v>
      </c>
      <c r="X938" s="3" t="s">
        <v>106</v>
      </c>
      <c r="Y938" s="2">
        <v>65</v>
      </c>
      <c r="Z938" s="3"/>
      <c r="AA938" s="3"/>
      <c r="AB938" s="7" t="s">
        <v>3086</v>
      </c>
      <c r="AC938" s="3" t="s">
        <v>489</v>
      </c>
      <c r="AD938" s="3" t="s">
        <v>490</v>
      </c>
      <c r="AE938" s="3" t="s">
        <v>491</v>
      </c>
      <c r="AF938" s="3" t="s">
        <v>211</v>
      </c>
      <c r="AG938" s="4"/>
      <c r="AH938" s="3"/>
      <c r="AI938" s="4"/>
      <c r="AJ9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8" s="8">
        <f>IF(#REF!=MAX(#REF!),"New","Old")</f>
      </c>
      <c r="AL938" s="3"/>
      <c r="AM938" s="9">
        <f>IF(OR(#REF!="",#REF!=0),"",IF(#REF!&lt;12000,"&lt;12k",IF(AND(#REF!&gt;=12000,#REF!&lt;24000),"12k to 24k",IF(AND(#REF!&gt;=24000,#REF!&lt;=36000),"24k to 36k",IF(#REF!&gt;36000,"&gt;36k","")))))</f>
      </c>
    </row>
    <row x14ac:dyDescent="0.25" r="939" customHeight="1" ht="18.75">
      <c r="A939" s="1">
        <v>1722186</v>
      </c>
      <c r="B939" s="2">
        <v>11389874</v>
      </c>
      <c r="C939" s="3" t="s">
        <v>0</v>
      </c>
      <c r="D939" s="3" t="s">
        <v>28</v>
      </c>
      <c r="E939" s="2">
        <v>2020</v>
      </c>
      <c r="F939" s="4">
        <v>44197</v>
      </c>
      <c r="G939" s="3" t="s">
        <v>2</v>
      </c>
      <c r="H939" s="4">
        <v>44221</v>
      </c>
      <c r="I939" s="4">
        <f>_xlfn.XLOOKUP(#REF!,[1]!Backup_F8_Previous_Wave[ODINO],[1]!Backup_F8_Previous_Wave[Production Date],"")</f>
      </c>
      <c r="J939" s="10">
        <f>_xlfn.XLOOKUP(#REF!,[1]!Backup_F8_Previous_Wave[ODINO],[1]!Backup_F8_Previous_Wave[Wave Date],"")</f>
      </c>
      <c r="K939" s="6">
        <f>_xlfn.XLOOKUP(#REF!,[1]!Backup_F8_Previous_Wave[ODINO],[1]!Backup_F8_Previous_Wave[Full VIN],"")</f>
      </c>
      <c r="L939" s="3" t="s">
        <v>3087</v>
      </c>
      <c r="M939" s="3" t="s">
        <v>4</v>
      </c>
      <c r="N939" s="3" t="s">
        <v>3088</v>
      </c>
      <c r="O939" s="3" t="s">
        <v>62</v>
      </c>
      <c r="P939" s="6">
        <f>_xlfn.XLOOKUP(#REF!,[1]!Table2[BINNING],[1]!Table2[VFG],"")</f>
      </c>
      <c r="Q939" s="6">
        <f>IF(ISNUMBER(FIND("|",#REF!,1)),LEFT(#REF!,FIND("|",#REF!,1)-2),#REF!)</f>
      </c>
      <c r="R939" s="6">
        <f>IF(ISNUMBER(FIND("|",#REF!,1)),RIGHT(#REF!,LEN(#REF!)-FIND("|",#REF!,1)-1),"")</f>
      </c>
      <c r="S939" s="3" t="s">
        <v>7</v>
      </c>
      <c r="T939" s="3" t="s">
        <v>7</v>
      </c>
      <c r="U939" s="2">
        <v>0</v>
      </c>
      <c r="V939" s="2">
        <v>0</v>
      </c>
      <c r="W939" s="2">
        <v>10</v>
      </c>
      <c r="X939" s="3" t="s">
        <v>583</v>
      </c>
      <c r="Y939" s="2"/>
      <c r="Z939" s="3"/>
      <c r="AA939" s="3"/>
      <c r="AB939" s="7" t="s">
        <v>3089</v>
      </c>
      <c r="AC939" s="3" t="s">
        <v>662</v>
      </c>
      <c r="AD939" s="3" t="s">
        <v>663</v>
      </c>
      <c r="AE939" s="3" t="s">
        <v>664</v>
      </c>
      <c r="AF939" s="3" t="s">
        <v>102</v>
      </c>
      <c r="AG939" s="4"/>
      <c r="AH939" s="3"/>
      <c r="AI939" s="4"/>
      <c r="AJ9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39" s="8">
        <f>IF(#REF!=MAX(#REF!),"New","Old")</f>
      </c>
      <c r="AL939" s="3"/>
      <c r="AM939" s="9">
        <f>IF(OR(#REF!="",#REF!=0),"",IF(#REF!&lt;12000,"&lt;12k",IF(AND(#REF!&gt;=12000,#REF!&lt;24000),"12k to 24k",IF(AND(#REF!&gt;=24000,#REF!&lt;=36000),"24k to 36k",IF(#REF!&gt;36000,"&gt;36k","")))))</f>
      </c>
    </row>
    <row x14ac:dyDescent="0.25" r="940" customHeight="1" ht="18.75">
      <c r="A940" s="1">
        <v>1722233</v>
      </c>
      <c r="B940" s="2">
        <v>11389894</v>
      </c>
      <c r="C940" s="3" t="s">
        <v>0</v>
      </c>
      <c r="D940" s="3" t="s">
        <v>1</v>
      </c>
      <c r="E940" s="2">
        <v>2017</v>
      </c>
      <c r="F940" s="4">
        <v>44219</v>
      </c>
      <c r="G940" s="3" t="s">
        <v>2</v>
      </c>
      <c r="H940" s="4">
        <v>44221</v>
      </c>
      <c r="I940" s="4">
        <f>_xlfn.XLOOKUP(#REF!,[1]!Backup_F8_Previous_Wave[ODINO],[1]!Backup_F8_Previous_Wave[Production Date],"")</f>
      </c>
      <c r="J940" s="10">
        <f>_xlfn.XLOOKUP(#REF!,[1]!Backup_F8_Previous_Wave[ODINO],[1]!Backup_F8_Previous_Wave[Wave Date],"")</f>
      </c>
      <c r="K940" s="6">
        <f>_xlfn.XLOOKUP(#REF!,[1]!Backup_F8_Previous_Wave[ODINO],[1]!Backup_F8_Previous_Wave[Full VIN],"")</f>
      </c>
      <c r="L940" s="3" t="s">
        <v>3090</v>
      </c>
      <c r="M940" s="3" t="s">
        <v>4</v>
      </c>
      <c r="N940" s="3" t="s">
        <v>3091</v>
      </c>
      <c r="O940" s="3" t="s">
        <v>49</v>
      </c>
      <c r="P940" s="6">
        <f>_xlfn.XLOOKUP(#REF!,[1]!Table2[BINNING],[1]!Table2[VFG],"")</f>
      </c>
      <c r="Q940" s="6">
        <f>IF(ISNUMBER(FIND("|",#REF!,1)),LEFT(#REF!,FIND("|",#REF!,1)-2),#REF!)</f>
      </c>
      <c r="R940" s="6">
        <f>IF(ISNUMBER(FIND("|",#REF!,1)),RIGHT(#REF!,LEN(#REF!)-FIND("|",#REF!,1)-1),"")</f>
      </c>
      <c r="S940" s="3" t="s">
        <v>7</v>
      </c>
      <c r="T940" s="3" t="s">
        <v>7</v>
      </c>
      <c r="U940" s="2">
        <v>0</v>
      </c>
      <c r="V940" s="2">
        <v>0</v>
      </c>
      <c r="W940" s="2"/>
      <c r="X940" s="3" t="s">
        <v>90</v>
      </c>
      <c r="Y940" s="2"/>
      <c r="Z940" s="3"/>
      <c r="AA940" s="3"/>
      <c r="AB940" s="7" t="s">
        <v>3092</v>
      </c>
      <c r="AC940" s="3" t="s">
        <v>20</v>
      </c>
      <c r="AD940" s="3" t="s">
        <v>11</v>
      </c>
      <c r="AE940" s="3" t="s">
        <v>135</v>
      </c>
      <c r="AF940" s="3" t="s">
        <v>27</v>
      </c>
      <c r="AG940" s="4"/>
      <c r="AH940" s="3"/>
      <c r="AI940" s="4"/>
      <c r="AJ9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0" s="8">
        <f>IF(#REF!=MAX(#REF!),"New","Old")</f>
      </c>
      <c r="AL940" s="3"/>
      <c r="AM940" s="9">
        <f>IF(OR(#REF!="",#REF!=0),"",IF(#REF!&lt;12000,"&lt;12k",IF(AND(#REF!&gt;=12000,#REF!&lt;24000),"12k to 24k",IF(AND(#REF!&gt;=24000,#REF!&lt;=36000),"24k to 36k",IF(#REF!&gt;36000,"&gt;36k","")))))</f>
      </c>
    </row>
    <row x14ac:dyDescent="0.25" r="941" customHeight="1" ht="18.75">
      <c r="A941" s="1">
        <v>1722296</v>
      </c>
      <c r="B941" s="2">
        <v>11389944</v>
      </c>
      <c r="C941" s="3" t="s">
        <v>0</v>
      </c>
      <c r="D941" s="3" t="s">
        <v>86</v>
      </c>
      <c r="E941" s="2">
        <v>2015</v>
      </c>
      <c r="F941" s="4">
        <v>44044</v>
      </c>
      <c r="G941" s="3" t="s">
        <v>39</v>
      </c>
      <c r="H941" s="4">
        <v>44222</v>
      </c>
      <c r="I941" s="4"/>
      <c r="J941" s="10">
        <f>_xlfn.XLOOKUP(#REF!,[1]!Backup_F8_Previous_Wave[ODINO],[1]!Backup_F8_Previous_Wave[Wave Date],"")</f>
      </c>
      <c r="K941" s="3"/>
      <c r="L941" s="3" t="s">
        <v>3093</v>
      </c>
      <c r="M941" s="3" t="s">
        <v>4</v>
      </c>
      <c r="N941" s="3" t="s">
        <v>3094</v>
      </c>
      <c r="O941" s="3" t="s">
        <v>1871</v>
      </c>
      <c r="P941" s="6">
        <f>_xlfn.XLOOKUP(#REF!,[1]!Table2[BINNING],[1]!Table2[VFG],"")</f>
      </c>
      <c r="Q941" s="6">
        <f>IF(ISNUMBER(FIND("|",#REF!,1)),LEFT(#REF!,FIND("|",#REF!,1)-2),#REF!)</f>
      </c>
      <c r="R941" s="6">
        <f>IF(ISNUMBER(FIND("|",#REF!,1)),RIGHT(#REF!,LEN(#REF!)-FIND("|",#REF!,1)-1),"")</f>
      </c>
      <c r="S941" s="3" t="s">
        <v>7</v>
      </c>
      <c r="T941" s="3" t="s">
        <v>7</v>
      </c>
      <c r="U941" s="2">
        <v>0</v>
      </c>
      <c r="V941" s="2">
        <v>0</v>
      </c>
      <c r="W941" s="2">
        <v>55000</v>
      </c>
      <c r="X941" s="3" t="s">
        <v>32</v>
      </c>
      <c r="Y941" s="2"/>
      <c r="Z941" s="3"/>
      <c r="AA941" s="3"/>
      <c r="AB941" s="7" t="s">
        <v>3095</v>
      </c>
      <c r="AC941" s="3" t="s">
        <v>44</v>
      </c>
      <c r="AD941" s="3" t="s">
        <v>44</v>
      </c>
      <c r="AE941" s="3" t="s">
        <v>44</v>
      </c>
      <c r="AF941" s="3" t="s">
        <v>95</v>
      </c>
      <c r="AG941" s="4"/>
      <c r="AH941" s="3"/>
      <c r="AI941" s="4"/>
      <c r="AJ9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1" s="8">
        <f>IF(#REF!=MAX(#REF!),"New","Old")</f>
      </c>
      <c r="AL941" s="3"/>
      <c r="AM941" s="9">
        <f>IF(OR(#REF!="",#REF!=0),"",IF(#REF!&lt;12000,"&lt;12k",IF(AND(#REF!&gt;=12000,#REF!&lt;24000),"12k to 24k",IF(AND(#REF!&gt;=24000,#REF!&lt;=36000),"24k to 36k",IF(#REF!&gt;36000,"&gt;36k","")))))</f>
      </c>
    </row>
    <row x14ac:dyDescent="0.25" r="942" customHeight="1" ht="18.75">
      <c r="A942" s="1">
        <v>1722354</v>
      </c>
      <c r="B942" s="2">
        <v>11389979</v>
      </c>
      <c r="C942" s="3" t="s">
        <v>0</v>
      </c>
      <c r="D942" s="3" t="s">
        <v>187</v>
      </c>
      <c r="E942" s="2">
        <v>2019</v>
      </c>
      <c r="F942" s="4">
        <v>44118</v>
      </c>
      <c r="G942" s="3" t="s">
        <v>14</v>
      </c>
      <c r="H942" s="4">
        <v>44222</v>
      </c>
      <c r="I942" s="4">
        <f>_xlfn.XLOOKUP(#REF!,[1]!Backup_F8_Previous_Wave[ODINO],[1]!Backup_F8_Previous_Wave[Production Date],"")</f>
      </c>
      <c r="J942" s="10">
        <f>_xlfn.XLOOKUP(#REF!,[1]!Backup_F8_Previous_Wave[ODINO],[1]!Backup_F8_Previous_Wave[Wave Date],"")</f>
      </c>
      <c r="K942" s="6">
        <f>_xlfn.XLOOKUP(#REF!,[1]!Backup_F8_Previous_Wave[ODINO],[1]!Backup_F8_Previous_Wave[Full VIN],"")</f>
      </c>
      <c r="L942" s="3" t="s">
        <v>3096</v>
      </c>
      <c r="M942" s="3" t="s">
        <v>4</v>
      </c>
      <c r="N942" s="3" t="s">
        <v>3097</v>
      </c>
      <c r="O942" s="3" t="s">
        <v>124</v>
      </c>
      <c r="P942" s="6">
        <f>_xlfn.XLOOKUP(#REF!,[1]!Table2[BINNING],[1]!Table2[VFG],"")</f>
      </c>
      <c r="Q942" s="6">
        <f>IF(ISNUMBER(FIND("|",#REF!,1)),LEFT(#REF!,FIND("|",#REF!,1)-2),#REF!)</f>
      </c>
      <c r="R942" s="6">
        <f>IF(ISNUMBER(FIND("|",#REF!,1)),RIGHT(#REF!,LEN(#REF!)-FIND("|",#REF!,1)-1),"")</f>
      </c>
      <c r="S942" s="3" t="s">
        <v>7</v>
      </c>
      <c r="T942" s="3" t="s">
        <v>7</v>
      </c>
      <c r="U942" s="2">
        <v>0</v>
      </c>
      <c r="V942" s="2">
        <v>0</v>
      </c>
      <c r="W942" s="2">
        <v>68000</v>
      </c>
      <c r="X942" s="3" t="s">
        <v>229</v>
      </c>
      <c r="Y942" s="2">
        <v>15</v>
      </c>
      <c r="Z942" s="3"/>
      <c r="AA942" s="3"/>
      <c r="AB942" s="7" t="s">
        <v>3098</v>
      </c>
      <c r="AC942" s="3" t="s">
        <v>191</v>
      </c>
      <c r="AD942" s="3" t="s">
        <v>192</v>
      </c>
      <c r="AE942" s="3" t="s">
        <v>193</v>
      </c>
      <c r="AF942" s="3" t="s">
        <v>141</v>
      </c>
      <c r="AG942" s="4"/>
      <c r="AH942" s="3"/>
      <c r="AI942" s="4"/>
      <c r="AJ9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2" s="8">
        <f>IF(#REF!=MAX(#REF!),"New","Old")</f>
      </c>
      <c r="AL942" s="3"/>
      <c r="AM942" s="9">
        <f>IF(OR(#REF!="",#REF!=0),"",IF(#REF!&lt;12000,"&lt;12k",IF(AND(#REF!&gt;=12000,#REF!&lt;24000),"12k to 24k",IF(AND(#REF!&gt;=24000,#REF!&lt;=36000),"24k to 36k",IF(#REF!&gt;36000,"&gt;36k","")))))</f>
      </c>
    </row>
    <row x14ac:dyDescent="0.25" r="943" customHeight="1" ht="18.75">
      <c r="A943" s="1">
        <v>1722358</v>
      </c>
      <c r="B943" s="2">
        <v>11389969</v>
      </c>
      <c r="C943" s="3" t="s">
        <v>0</v>
      </c>
      <c r="D943" s="3" t="s">
        <v>59</v>
      </c>
      <c r="E943" s="2">
        <v>2013</v>
      </c>
      <c r="F943" s="4">
        <v>44222</v>
      </c>
      <c r="G943" s="3" t="s">
        <v>2</v>
      </c>
      <c r="H943" s="4">
        <v>44222</v>
      </c>
      <c r="I943" s="4"/>
      <c r="J943" s="10">
        <f>_xlfn.XLOOKUP(#REF!,[1]!Backup_F8_Previous_Wave[ODINO],[1]!Backup_F8_Previous_Wave[Wave Date],"")</f>
      </c>
      <c r="K943" s="3"/>
      <c r="L943" s="3" t="s">
        <v>3099</v>
      </c>
      <c r="M943" s="3" t="s">
        <v>4</v>
      </c>
      <c r="N943" s="3" t="s">
        <v>3100</v>
      </c>
      <c r="O943" s="3" t="s">
        <v>390</v>
      </c>
      <c r="P943" s="6">
        <f>_xlfn.XLOOKUP(#REF!,[1]!Table2[BINNING],[1]!Table2[VFG],"")</f>
      </c>
      <c r="Q943" s="6">
        <f>IF(ISNUMBER(FIND("|",#REF!,1)),LEFT(#REF!,FIND("|",#REF!,1)-2),#REF!)</f>
      </c>
      <c r="R943" s="6">
        <f>IF(ISNUMBER(FIND("|",#REF!,1)),RIGHT(#REF!,LEN(#REF!)-FIND("|",#REF!,1)-1),"")</f>
      </c>
      <c r="S943" s="3" t="s">
        <v>7</v>
      </c>
      <c r="T943" s="3" t="s">
        <v>7</v>
      </c>
      <c r="U943" s="2">
        <v>0</v>
      </c>
      <c r="V943" s="2">
        <v>0</v>
      </c>
      <c r="W943" s="2">
        <v>84000</v>
      </c>
      <c r="X943" s="3" t="s">
        <v>282</v>
      </c>
      <c r="Y943" s="2">
        <v>45</v>
      </c>
      <c r="Z943" s="3"/>
      <c r="AA943" s="3"/>
      <c r="AB943" s="7" t="s">
        <v>3101</v>
      </c>
      <c r="AC943" s="3" t="s">
        <v>44</v>
      </c>
      <c r="AD943" s="3" t="s">
        <v>44</v>
      </c>
      <c r="AE943" s="3" t="s">
        <v>44</v>
      </c>
      <c r="AF943" s="3" t="s">
        <v>68</v>
      </c>
      <c r="AG943" s="4"/>
      <c r="AH943" s="3"/>
      <c r="AI943" s="4"/>
      <c r="AJ9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3" s="8">
        <f>IF(#REF!=MAX(#REF!),"New","Old")</f>
      </c>
      <c r="AL943" s="3"/>
      <c r="AM943" s="9">
        <f>IF(OR(#REF!="",#REF!=0),"",IF(#REF!&lt;12000,"&lt;12k",IF(AND(#REF!&gt;=12000,#REF!&lt;24000),"12k to 24k",IF(AND(#REF!&gt;=24000,#REF!&lt;=36000),"24k to 36k",IF(#REF!&gt;36000,"&gt;36k","")))))</f>
      </c>
    </row>
    <row x14ac:dyDescent="0.25" r="944" customHeight="1" ht="18.75">
      <c r="A944" s="1">
        <v>1722444</v>
      </c>
      <c r="B944" s="2">
        <v>11390044</v>
      </c>
      <c r="C944" s="3" t="s">
        <v>0</v>
      </c>
      <c r="D944" s="3" t="s">
        <v>59</v>
      </c>
      <c r="E944" s="2">
        <v>2013</v>
      </c>
      <c r="F944" s="4">
        <v>44217</v>
      </c>
      <c r="G944" s="3" t="s">
        <v>2</v>
      </c>
      <c r="H944" s="4">
        <v>44222</v>
      </c>
      <c r="I944" s="4">
        <f>_xlfn.XLOOKUP(#REF!,[1]!Backup_F8_Previous_Wave[ODINO],[1]!Backup_F8_Previous_Wave[Production Date],"")</f>
      </c>
      <c r="J944" s="10">
        <f>_xlfn.XLOOKUP(#REF!,[1]!Backup_F8_Previous_Wave[ODINO],[1]!Backup_F8_Previous_Wave[Wave Date],"")</f>
      </c>
      <c r="K944" s="6">
        <f>_xlfn.XLOOKUP(#REF!,[1]!Backup_F8_Previous_Wave[ODINO],[1]!Backup_F8_Previous_Wave[Full VIN],"")</f>
      </c>
      <c r="L944" s="3" t="s">
        <v>3102</v>
      </c>
      <c r="M944" s="3" t="s">
        <v>4</v>
      </c>
      <c r="N944" s="3" t="s">
        <v>3103</v>
      </c>
      <c r="O944" s="3" t="s">
        <v>31</v>
      </c>
      <c r="P944" s="6">
        <f>_xlfn.XLOOKUP(#REF!,[1]!Table2[BINNING],[1]!Table2[VFG],"")</f>
      </c>
      <c r="Q944" s="6">
        <f>IF(ISNUMBER(FIND("|",#REF!,1)),LEFT(#REF!,FIND("|",#REF!,1)-2),#REF!)</f>
      </c>
      <c r="R944" s="6">
        <f>IF(ISNUMBER(FIND("|",#REF!,1)),RIGHT(#REF!,LEN(#REF!)-FIND("|",#REF!,1)-1),"")</f>
      </c>
      <c r="S944" s="3" t="s">
        <v>7</v>
      </c>
      <c r="T944" s="3" t="s">
        <v>7</v>
      </c>
      <c r="U944" s="2">
        <v>0</v>
      </c>
      <c r="V944" s="2">
        <v>0</v>
      </c>
      <c r="W944" s="2">
        <v>82649</v>
      </c>
      <c r="X944" s="3" t="s">
        <v>433</v>
      </c>
      <c r="Y944" s="2">
        <v>40</v>
      </c>
      <c r="Z944" s="3"/>
      <c r="AA944" s="3"/>
      <c r="AB944" s="7" t="s">
        <v>3104</v>
      </c>
      <c r="AC944" s="3" t="s">
        <v>65</v>
      </c>
      <c r="AD944" s="3" t="s">
        <v>66</v>
      </c>
      <c r="AE944" s="3" t="s">
        <v>67</v>
      </c>
      <c r="AF944" s="3" t="s">
        <v>68</v>
      </c>
      <c r="AG944" s="4"/>
      <c r="AH944" s="3"/>
      <c r="AI944" s="4"/>
      <c r="AJ9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4" s="8">
        <f>IF(#REF!=MAX(#REF!),"New","Old")</f>
      </c>
      <c r="AL944" s="3"/>
      <c r="AM944" s="9">
        <f>IF(OR(#REF!="",#REF!=0),"",IF(#REF!&lt;12000,"&lt;12k",IF(AND(#REF!&gt;=12000,#REF!&lt;24000),"12k to 24k",IF(AND(#REF!&gt;=24000,#REF!&lt;=36000),"24k to 36k",IF(#REF!&gt;36000,"&gt;36k","")))))</f>
      </c>
    </row>
    <row x14ac:dyDescent="0.25" r="945" customHeight="1" ht="18.75">
      <c r="A945" s="1">
        <v>1722685</v>
      </c>
      <c r="B945" s="2">
        <v>11390269</v>
      </c>
      <c r="C945" s="3" t="s">
        <v>0</v>
      </c>
      <c r="D945" s="3" t="s">
        <v>86</v>
      </c>
      <c r="E945" s="2">
        <v>2014</v>
      </c>
      <c r="F945" s="4">
        <v>43558</v>
      </c>
      <c r="G945" s="3" t="s">
        <v>108</v>
      </c>
      <c r="H945" s="4">
        <v>44223</v>
      </c>
      <c r="I945" s="4">
        <f>_xlfn.XLOOKUP(#REF!,[1]!Backup_F8_Previous_Wave[ODINO],[1]!Backup_F8_Previous_Wave[Production Date],"")</f>
      </c>
      <c r="J945" s="10">
        <f>_xlfn.XLOOKUP(#REF!,[1]!Backup_F8_Previous_Wave[ODINO],[1]!Backup_F8_Previous_Wave[Wave Date],"")</f>
      </c>
      <c r="K945" s="6">
        <f>_xlfn.XLOOKUP(#REF!,[1]!Backup_F8_Previous_Wave[ODINO],[1]!Backup_F8_Previous_Wave[Full VIN],"")</f>
      </c>
      <c r="L945" s="3" t="s">
        <v>3105</v>
      </c>
      <c r="M945" s="3" t="s">
        <v>4</v>
      </c>
      <c r="N945" s="3" t="s">
        <v>3106</v>
      </c>
      <c r="O945" s="3" t="s">
        <v>62</v>
      </c>
      <c r="P945" s="6">
        <f>_xlfn.XLOOKUP(#REF!,[1]!Table2[BINNING],[1]!Table2[VFG],"")</f>
      </c>
      <c r="Q945" s="6">
        <f>IF(ISNUMBER(FIND("|",#REF!,1)),LEFT(#REF!,FIND("|",#REF!,1)-2),#REF!)</f>
      </c>
      <c r="R945" s="6">
        <f>IF(ISNUMBER(FIND("|",#REF!,1)),RIGHT(#REF!,LEN(#REF!)-FIND("|",#REF!,1)-1),"")</f>
      </c>
      <c r="S945" s="3" t="s">
        <v>7</v>
      </c>
      <c r="T945" s="3" t="s">
        <v>7</v>
      </c>
      <c r="U945" s="2">
        <v>0</v>
      </c>
      <c r="V945" s="2">
        <v>0</v>
      </c>
      <c r="W945" s="2">
        <v>98940</v>
      </c>
      <c r="X945" s="3" t="s">
        <v>253</v>
      </c>
      <c r="Y945" s="2">
        <v>0</v>
      </c>
      <c r="Z945" s="3"/>
      <c r="AA945" s="3"/>
      <c r="AB945" s="7" t="s">
        <v>3107</v>
      </c>
      <c r="AC945" s="3" t="s">
        <v>92</v>
      </c>
      <c r="AD945" s="3" t="s">
        <v>93</v>
      </c>
      <c r="AE945" s="3" t="s">
        <v>94</v>
      </c>
      <c r="AF945" s="3" t="s">
        <v>95</v>
      </c>
      <c r="AG945" s="4"/>
      <c r="AH945" s="3"/>
      <c r="AI945" s="4"/>
      <c r="AJ9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5" s="8">
        <f>IF(#REF!=MAX(#REF!),"New","Old")</f>
      </c>
      <c r="AL945" s="3"/>
      <c r="AM945" s="9">
        <f>IF(OR(#REF!="",#REF!=0),"",IF(#REF!&lt;12000,"&lt;12k",IF(AND(#REF!&gt;=12000,#REF!&lt;24000),"12k to 24k",IF(AND(#REF!&gt;=24000,#REF!&lt;=36000),"24k to 36k",IF(#REF!&gt;36000,"&gt;36k","")))))</f>
      </c>
    </row>
    <row x14ac:dyDescent="0.25" r="946" customHeight="1" ht="18.75">
      <c r="A946" s="1">
        <v>1722728</v>
      </c>
      <c r="B946" s="2">
        <v>11390349</v>
      </c>
      <c r="C946" s="3" t="s">
        <v>0</v>
      </c>
      <c r="D946" s="3" t="s">
        <v>1</v>
      </c>
      <c r="E946" s="2">
        <v>2011</v>
      </c>
      <c r="F946" s="4">
        <v>44221</v>
      </c>
      <c r="G946" s="3" t="s">
        <v>2</v>
      </c>
      <c r="H946" s="4">
        <v>44223</v>
      </c>
      <c r="I946" s="4"/>
      <c r="J946" s="10">
        <f>_xlfn.XLOOKUP(#REF!,[1]!Backup_F8_Previous_Wave[ODINO],[1]!Backup_F8_Previous_Wave[Wave Date],"")</f>
      </c>
      <c r="K946" s="3"/>
      <c r="L946" s="3" t="s">
        <v>3108</v>
      </c>
      <c r="M946" s="3" t="s">
        <v>4</v>
      </c>
      <c r="N946" s="3" t="s">
        <v>3109</v>
      </c>
      <c r="O946" s="3" t="s">
        <v>151</v>
      </c>
      <c r="P946" s="6">
        <f>_xlfn.XLOOKUP(#REF!,[1]!Table2[BINNING],[1]!Table2[VFG],"")</f>
      </c>
      <c r="Q946" s="6">
        <f>IF(ISNUMBER(FIND("|",#REF!,1)),LEFT(#REF!,FIND("|",#REF!,1)-2),#REF!)</f>
      </c>
      <c r="R946" s="6">
        <f>IF(ISNUMBER(FIND("|",#REF!,1)),RIGHT(#REF!,LEN(#REF!)-FIND("|",#REF!,1)-1),"")</f>
      </c>
      <c r="S946" s="3" t="s">
        <v>7</v>
      </c>
      <c r="T946" s="3" t="s">
        <v>7</v>
      </c>
      <c r="U946" s="2">
        <v>0</v>
      </c>
      <c r="V946" s="2">
        <v>0</v>
      </c>
      <c r="W946" s="2">
        <v>99800</v>
      </c>
      <c r="X946" s="3" t="s">
        <v>339</v>
      </c>
      <c r="Y946" s="2"/>
      <c r="Z946" s="3"/>
      <c r="AA946" s="3"/>
      <c r="AB946" s="7" t="s">
        <v>3110</v>
      </c>
      <c r="AC946" s="3" t="s">
        <v>44</v>
      </c>
      <c r="AD946" s="3" t="s">
        <v>44</v>
      </c>
      <c r="AE946" s="3" t="s">
        <v>44</v>
      </c>
      <c r="AF946" s="3" t="s">
        <v>44</v>
      </c>
      <c r="AG946" s="4"/>
      <c r="AH946" s="3"/>
      <c r="AI946" s="4"/>
      <c r="AJ9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6" s="8">
        <f>IF(#REF!=MAX(#REF!),"New","Old")</f>
      </c>
      <c r="AL946" s="3"/>
      <c r="AM946" s="9">
        <f>IF(OR(#REF!="",#REF!=0),"",IF(#REF!&lt;12000,"&lt;12k",IF(AND(#REF!&gt;=12000,#REF!&lt;24000),"12k to 24k",IF(AND(#REF!&gt;=24000,#REF!&lt;=36000),"24k to 36k",IF(#REF!&gt;36000,"&gt;36k","")))))</f>
      </c>
    </row>
    <row x14ac:dyDescent="0.25" r="947" customHeight="1" ht="18.75">
      <c r="A947" s="1">
        <v>1722797</v>
      </c>
      <c r="B947" s="2">
        <v>11390423</v>
      </c>
      <c r="C947" s="3" t="s">
        <v>0</v>
      </c>
      <c r="D947" s="3" t="s">
        <v>1</v>
      </c>
      <c r="E947" s="2">
        <v>2018</v>
      </c>
      <c r="F947" s="4">
        <v>44211</v>
      </c>
      <c r="G947" s="3" t="s">
        <v>2</v>
      </c>
      <c r="H947" s="4">
        <v>44223</v>
      </c>
      <c r="I947" s="4">
        <f>_xlfn.XLOOKUP(#REF!,[1]!Backup_F8_Previous_Wave[ODINO],[1]!Backup_F8_Previous_Wave[Production Date],"")</f>
      </c>
      <c r="J947" s="10">
        <f>_xlfn.XLOOKUP(#REF!,[1]!Backup_F8_Previous_Wave[ODINO],[1]!Backup_F8_Previous_Wave[Wave Date],"")</f>
      </c>
      <c r="K947" s="6">
        <f>_xlfn.XLOOKUP(#REF!,[1]!Backup_F8_Previous_Wave[ODINO],[1]!Backup_F8_Previous_Wave[Full VIN],"")</f>
      </c>
      <c r="L947" s="3" t="s">
        <v>3111</v>
      </c>
      <c r="M947" s="3" t="s">
        <v>4</v>
      </c>
      <c r="N947" s="3" t="s">
        <v>3112</v>
      </c>
      <c r="O947" s="3" t="s">
        <v>49</v>
      </c>
      <c r="P947" s="6">
        <f>_xlfn.XLOOKUP(#REF!,[1]!Table2[BINNING],[1]!Table2[VFG],"")</f>
      </c>
      <c r="Q947" s="6">
        <f>IF(ISNUMBER(FIND("|",#REF!,1)),LEFT(#REF!,FIND("|",#REF!,1)-2),#REF!)</f>
      </c>
      <c r="R947" s="6">
        <f>IF(ISNUMBER(FIND("|",#REF!,1)),RIGHT(#REF!,LEN(#REF!)-FIND("|",#REF!,1)-1),"")</f>
      </c>
      <c r="S947" s="3" t="s">
        <v>7</v>
      </c>
      <c r="T947" s="3" t="s">
        <v>7</v>
      </c>
      <c r="U947" s="2">
        <v>0</v>
      </c>
      <c r="V947" s="2">
        <v>0</v>
      </c>
      <c r="W947" s="2">
        <v>23000</v>
      </c>
      <c r="X947" s="3" t="s">
        <v>72</v>
      </c>
      <c r="Y947" s="2">
        <v>0</v>
      </c>
      <c r="Z947" s="3"/>
      <c r="AA947" s="3"/>
      <c r="AB947" s="7" t="s">
        <v>3113</v>
      </c>
      <c r="AC947" s="3" t="s">
        <v>20</v>
      </c>
      <c r="AD947" s="3" t="s">
        <v>11</v>
      </c>
      <c r="AE947" s="3" t="s">
        <v>135</v>
      </c>
      <c r="AF947" s="3" t="s">
        <v>27</v>
      </c>
      <c r="AG947" s="4"/>
      <c r="AH947" s="3"/>
      <c r="AI947" s="4"/>
      <c r="AJ9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7" s="8">
        <f>IF(#REF!=MAX(#REF!),"New","Old")</f>
      </c>
      <c r="AL947" s="3"/>
      <c r="AM947" s="9">
        <f>IF(OR(#REF!="",#REF!=0),"",IF(#REF!&lt;12000,"&lt;12k",IF(AND(#REF!&gt;=12000,#REF!&lt;24000),"12k to 24k",IF(AND(#REF!&gt;=24000,#REF!&lt;=36000),"24k to 36k",IF(#REF!&gt;36000,"&gt;36k","")))))</f>
      </c>
    </row>
    <row x14ac:dyDescent="0.25" r="948" customHeight="1" ht="18.75">
      <c r="A948" s="1">
        <v>1722806</v>
      </c>
      <c r="B948" s="2">
        <v>11390429</v>
      </c>
      <c r="C948" s="3" t="s">
        <v>0</v>
      </c>
      <c r="D948" s="3" t="s">
        <v>59</v>
      </c>
      <c r="E948" s="2">
        <v>2018</v>
      </c>
      <c r="F948" s="4">
        <v>44223</v>
      </c>
      <c r="G948" s="3" t="s">
        <v>2</v>
      </c>
      <c r="H948" s="4">
        <v>44223</v>
      </c>
      <c r="I948" s="4">
        <f>_xlfn.XLOOKUP(#REF!,[1]!Backup_F8_Previous_Wave[ODINO],[1]!Backup_F8_Previous_Wave[Production Date],"")</f>
      </c>
      <c r="J948" s="10">
        <f>_xlfn.XLOOKUP(#REF!,[1]!Backup_F8_Previous_Wave[ODINO],[1]!Backup_F8_Previous_Wave[Wave Date],"")</f>
      </c>
      <c r="K948" s="6">
        <f>_xlfn.XLOOKUP(#REF!,[1]!Backup_F8_Previous_Wave[ODINO],[1]!Backup_F8_Previous_Wave[Full VIN],"")</f>
      </c>
      <c r="L948" s="3" t="s">
        <v>3114</v>
      </c>
      <c r="M948" s="3" t="s">
        <v>4</v>
      </c>
      <c r="N948" s="3" t="s">
        <v>3115</v>
      </c>
      <c r="O948" s="3" t="s">
        <v>552</v>
      </c>
      <c r="P948" s="6">
        <f>_xlfn.XLOOKUP(#REF!,[1]!Table2[BINNING],[1]!Table2[VFG],"")</f>
      </c>
      <c r="Q948" s="6">
        <f>IF(ISNUMBER(FIND("|",#REF!,1)),LEFT(#REF!,FIND("|",#REF!,1)-2),#REF!)</f>
      </c>
      <c r="R948" s="6">
        <f>IF(ISNUMBER(FIND("|",#REF!,1)),RIGHT(#REF!,LEN(#REF!)-FIND("|",#REF!,1)-1),"")</f>
      </c>
      <c r="S948" s="3" t="s">
        <v>7</v>
      </c>
      <c r="T948" s="3" t="s">
        <v>7</v>
      </c>
      <c r="U948" s="2">
        <v>0</v>
      </c>
      <c r="V948" s="2">
        <v>0</v>
      </c>
      <c r="W948" s="2">
        <v>27000</v>
      </c>
      <c r="X948" s="3" t="s">
        <v>72</v>
      </c>
      <c r="Y948" s="2">
        <v>0</v>
      </c>
      <c r="Z948" s="3"/>
      <c r="AA948" s="3"/>
      <c r="AB948" s="7" t="s">
        <v>3116</v>
      </c>
      <c r="AC948" s="3" t="s">
        <v>65</v>
      </c>
      <c r="AD948" s="3" t="s">
        <v>66</v>
      </c>
      <c r="AE948" s="3" t="s">
        <v>67</v>
      </c>
      <c r="AF948" s="3" t="s">
        <v>68</v>
      </c>
      <c r="AG948" s="4"/>
      <c r="AH948" s="3"/>
      <c r="AI948" s="4"/>
      <c r="AJ9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8" s="8">
        <f>IF(#REF!=MAX(#REF!),"New","Old")</f>
      </c>
      <c r="AL948" s="3"/>
      <c r="AM948" s="9">
        <f>IF(OR(#REF!="",#REF!=0),"",IF(#REF!&lt;12000,"&lt;12k",IF(AND(#REF!&gt;=12000,#REF!&lt;24000),"12k to 24k",IF(AND(#REF!&gt;=24000,#REF!&lt;=36000),"24k to 36k",IF(#REF!&gt;36000,"&gt;36k","")))))</f>
      </c>
    </row>
    <row x14ac:dyDescent="0.25" r="949" customHeight="1" ht="18.75">
      <c r="A949" s="1">
        <v>1722848</v>
      </c>
      <c r="B949" s="2">
        <v>11390453</v>
      </c>
      <c r="C949" s="3" t="s">
        <v>0</v>
      </c>
      <c r="D949" s="3" t="s">
        <v>28</v>
      </c>
      <c r="E949" s="2">
        <v>2020</v>
      </c>
      <c r="F949" s="4">
        <v>44197</v>
      </c>
      <c r="G949" s="3" t="s">
        <v>2</v>
      </c>
      <c r="H949" s="4">
        <v>44224</v>
      </c>
      <c r="I949" s="4"/>
      <c r="J949" s="10">
        <f>_xlfn.XLOOKUP(#REF!,[1]!Backup_F8_Previous_Wave[ODINO],[1]!Backup_F8_Previous_Wave[Wave Date],"")</f>
      </c>
      <c r="K949" s="3"/>
      <c r="L949" s="3" t="s">
        <v>3117</v>
      </c>
      <c r="M949" s="3" t="s">
        <v>4</v>
      </c>
      <c r="N949" s="3" t="s">
        <v>3118</v>
      </c>
      <c r="O949" s="3" t="s">
        <v>62</v>
      </c>
      <c r="P949" s="6">
        <f>_xlfn.XLOOKUP(#REF!,[1]!Table2[BINNING],[1]!Table2[VFG],"")</f>
      </c>
      <c r="Q949" s="6">
        <f>IF(ISNUMBER(FIND("|",#REF!,1)),LEFT(#REF!,FIND("|",#REF!,1)-2),#REF!)</f>
      </c>
      <c r="R949" s="6">
        <f>IF(ISNUMBER(FIND("|",#REF!,1)),RIGHT(#REF!,LEN(#REF!)-FIND("|",#REF!,1)-1),"")</f>
      </c>
      <c r="S949" s="3" t="s">
        <v>7</v>
      </c>
      <c r="T949" s="3" t="s">
        <v>7</v>
      </c>
      <c r="U949" s="2">
        <v>0</v>
      </c>
      <c r="V949" s="2">
        <v>0</v>
      </c>
      <c r="W949" s="2">
        <v>100</v>
      </c>
      <c r="X949" s="3" t="s">
        <v>467</v>
      </c>
      <c r="Y949" s="2">
        <v>30</v>
      </c>
      <c r="Z949" s="3"/>
      <c r="AA949" s="3"/>
      <c r="AB949" s="7" t="s">
        <v>3119</v>
      </c>
      <c r="AC949" s="3" t="s">
        <v>44</v>
      </c>
      <c r="AD949" s="3" t="s">
        <v>44</v>
      </c>
      <c r="AE949" s="3" t="s">
        <v>44</v>
      </c>
      <c r="AF949" s="3" t="s">
        <v>102</v>
      </c>
      <c r="AG949" s="4"/>
      <c r="AH949" s="3"/>
      <c r="AI949" s="4"/>
      <c r="AJ9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49" s="8">
        <f>IF(#REF!=MAX(#REF!),"New","Old")</f>
      </c>
      <c r="AL949" s="3"/>
      <c r="AM949" s="9">
        <f>IF(OR(#REF!="",#REF!=0),"",IF(#REF!&lt;12000,"&lt;12k",IF(AND(#REF!&gt;=12000,#REF!&lt;24000),"12k to 24k",IF(AND(#REF!&gt;=24000,#REF!&lt;=36000),"24k to 36k",IF(#REF!&gt;36000,"&gt;36k","")))))</f>
      </c>
    </row>
    <row x14ac:dyDescent="0.25" r="950" customHeight="1" ht="18.75">
      <c r="A950" s="1">
        <v>1723009</v>
      </c>
      <c r="B950" s="2">
        <v>11390563</v>
      </c>
      <c r="C950" s="3" t="s">
        <v>0</v>
      </c>
      <c r="D950" s="3" t="s">
        <v>187</v>
      </c>
      <c r="E950" s="2">
        <v>2018</v>
      </c>
      <c r="F950" s="4">
        <v>44217</v>
      </c>
      <c r="G950" s="3" t="s">
        <v>2</v>
      </c>
      <c r="H950" s="4">
        <v>44224</v>
      </c>
      <c r="I950" s="4"/>
      <c r="J950" s="10">
        <f>_xlfn.XLOOKUP(#REF!,[1]!Backup_F8_Previous_Wave[ODINO],[1]!Backup_F8_Previous_Wave[Wave Date],"")</f>
      </c>
      <c r="K950" s="6">
        <f>_xlfn.XLOOKUP(#REF!,[1]!Backup_F8_Previous_Wave[ODINO],[1]!Backup_F8_Previous_Wave[Full VIN],"")</f>
      </c>
      <c r="L950" s="3" t="s">
        <v>3120</v>
      </c>
      <c r="M950" s="3" t="s">
        <v>4</v>
      </c>
      <c r="N950" s="3" t="s">
        <v>3121</v>
      </c>
      <c r="O950" s="3" t="s">
        <v>124</v>
      </c>
      <c r="P950" s="6">
        <f>_xlfn.XLOOKUP(#REF!,[1]!Table2[BINNING],[1]!Table2[VFG],"")</f>
      </c>
      <c r="Q950" s="6">
        <f>IF(ISNUMBER(FIND("|",#REF!,1)),LEFT(#REF!,FIND("|",#REF!,1)-2),#REF!)</f>
      </c>
      <c r="R950" s="6">
        <f>IF(ISNUMBER(FIND("|",#REF!,1)),RIGHT(#REF!,LEN(#REF!)-FIND("|",#REF!,1)-1),"")</f>
      </c>
      <c r="S950" s="3" t="s">
        <v>7</v>
      </c>
      <c r="T950" s="3" t="s">
        <v>7</v>
      </c>
      <c r="U950" s="2">
        <v>0</v>
      </c>
      <c r="V950" s="2">
        <v>0</v>
      </c>
      <c r="W950" s="2">
        <v>39400</v>
      </c>
      <c r="X950" s="3" t="s">
        <v>1436</v>
      </c>
      <c r="Y950" s="2">
        <v>30</v>
      </c>
      <c r="Z950" s="3"/>
      <c r="AA950" s="3"/>
      <c r="AB950" s="7" t="s">
        <v>3122</v>
      </c>
      <c r="AC950" s="3"/>
      <c r="AD950" s="3"/>
      <c r="AE950" s="3"/>
      <c r="AF950" s="3"/>
      <c r="AG950" s="4"/>
      <c r="AH950" s="3"/>
      <c r="AI950" s="4"/>
      <c r="AJ9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0" s="8">
        <f>IF(#REF!=MAX(#REF!),"New","Old")</f>
      </c>
      <c r="AL950" s="3"/>
      <c r="AM950" s="9">
        <f>IF(OR(#REF!="",#REF!=0),"",IF(#REF!&lt;12000,"&lt;12k",IF(AND(#REF!&gt;=12000,#REF!&lt;24000),"12k to 24k",IF(AND(#REF!&gt;=24000,#REF!&lt;=36000),"24k to 36k",IF(#REF!&gt;36000,"&gt;36k","")))))</f>
      </c>
    </row>
    <row x14ac:dyDescent="0.25" r="951" customHeight="1" ht="18.75">
      <c r="A951" s="1">
        <v>1723019</v>
      </c>
      <c r="B951" s="2">
        <v>11390569</v>
      </c>
      <c r="C951" s="3" t="s">
        <v>0</v>
      </c>
      <c r="D951" s="3" t="s">
        <v>560</v>
      </c>
      <c r="E951" s="2">
        <v>2019</v>
      </c>
      <c r="F951" s="4">
        <v>44032</v>
      </c>
      <c r="G951" s="3" t="s">
        <v>39</v>
      </c>
      <c r="H951" s="4">
        <v>44224</v>
      </c>
      <c r="I951" s="4">
        <f>_xlfn.XLOOKUP(#REF!,[1]!Backup_F8_Previous_Wave[ODINO],[1]!Backup_F8_Previous_Wave[Production Date],"")</f>
      </c>
      <c r="J951" s="10">
        <f>_xlfn.XLOOKUP(#REF!,[1]!Backup_F8_Previous_Wave[ODINO],[1]!Backup_F8_Previous_Wave[Wave Date],"")</f>
      </c>
      <c r="K951" s="6">
        <f>_xlfn.XLOOKUP(#REF!,[1]!Backup_F8_Previous_Wave[ODINO],[1]!Backup_F8_Previous_Wave[Full VIN],"")</f>
      </c>
      <c r="L951" s="3" t="s">
        <v>3123</v>
      </c>
      <c r="M951" s="3" t="s">
        <v>4</v>
      </c>
      <c r="N951" s="3" t="s">
        <v>3124</v>
      </c>
      <c r="O951" s="3" t="s">
        <v>99</v>
      </c>
      <c r="P951" s="6">
        <f>_xlfn.XLOOKUP(#REF!,[1]!Table2[BINNING],[1]!Table2[VFG],"")</f>
      </c>
      <c r="Q951" s="6">
        <f>IF(ISNUMBER(FIND("|",#REF!,1)),LEFT(#REF!,FIND("|",#REF!,1)-2),#REF!)</f>
      </c>
      <c r="R951" s="6">
        <f>IF(ISNUMBER(FIND("|",#REF!,1)),RIGHT(#REF!,LEN(#REF!)-FIND("|",#REF!,1)-1),"")</f>
      </c>
      <c r="S951" s="3" t="s">
        <v>7</v>
      </c>
      <c r="T951" s="3" t="s">
        <v>7</v>
      </c>
      <c r="U951" s="2">
        <v>0</v>
      </c>
      <c r="V951" s="2">
        <v>0</v>
      </c>
      <c r="W951" s="2">
        <v>35600</v>
      </c>
      <c r="X951" s="3" t="s">
        <v>100</v>
      </c>
      <c r="Y951" s="2"/>
      <c r="Z951" s="3"/>
      <c r="AA951" s="3"/>
      <c r="AB951" s="7" t="s">
        <v>3125</v>
      </c>
      <c r="AC951" s="3" t="s">
        <v>2077</v>
      </c>
      <c r="AD951" s="3" t="s">
        <v>2078</v>
      </c>
      <c r="AE951" s="3" t="s">
        <v>2079</v>
      </c>
      <c r="AF951" s="3" t="s">
        <v>198</v>
      </c>
      <c r="AG951" s="4"/>
      <c r="AH951" s="3"/>
      <c r="AI951" s="4"/>
      <c r="AJ9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1" s="8">
        <f>IF(#REF!=MAX(#REF!),"New","Old")</f>
      </c>
      <c r="AL951" s="3"/>
      <c r="AM951" s="9">
        <f>IF(OR(#REF!="",#REF!=0),"",IF(#REF!&lt;12000,"&lt;12k",IF(AND(#REF!&gt;=12000,#REF!&lt;24000),"12k to 24k",IF(AND(#REF!&gt;=24000,#REF!&lt;=36000),"24k to 36k",IF(#REF!&gt;36000,"&gt;36k","")))))</f>
      </c>
    </row>
    <row x14ac:dyDescent="0.25" r="952" customHeight="1" ht="18.75">
      <c r="A952" s="1">
        <v>1723354</v>
      </c>
      <c r="B952" s="2">
        <v>11390795</v>
      </c>
      <c r="C952" s="3" t="s">
        <v>0</v>
      </c>
      <c r="D952" s="3" t="s">
        <v>234</v>
      </c>
      <c r="E952" s="2">
        <v>2017</v>
      </c>
      <c r="F952" s="4">
        <v>44226</v>
      </c>
      <c r="G952" s="3" t="s">
        <v>2</v>
      </c>
      <c r="H952" s="4">
        <v>44226</v>
      </c>
      <c r="I952" s="4">
        <f>_xlfn.XLOOKUP(#REF!,[1]!Backup_F8_Previous_Wave[ODINO],[1]!Backup_F8_Previous_Wave[Production Date],"")</f>
      </c>
      <c r="J952" s="10">
        <f>_xlfn.XLOOKUP(#REF!,[1]!Backup_F8_Previous_Wave[ODINO],[1]!Backup_F8_Previous_Wave[Wave Date],"")</f>
      </c>
      <c r="K952" s="6">
        <f>_xlfn.XLOOKUP(#REF!,[1]!Backup_F8_Previous_Wave[ODINO],[1]!Backup_F8_Previous_Wave[Full VIN],"")</f>
      </c>
      <c r="L952" s="3" t="s">
        <v>3126</v>
      </c>
      <c r="M952" s="3" t="s">
        <v>4</v>
      </c>
      <c r="N952" s="3" t="s">
        <v>3127</v>
      </c>
      <c r="O952" s="3" t="s">
        <v>151</v>
      </c>
      <c r="P952" s="6">
        <f>_xlfn.XLOOKUP(#REF!,[1]!Table2[BINNING],[1]!Table2[VFG],"")</f>
      </c>
      <c r="Q952" s="6">
        <f>IF(ISNUMBER(FIND("|",#REF!,1)),LEFT(#REF!,FIND("|",#REF!,1)-2),#REF!)</f>
      </c>
      <c r="R952" s="6">
        <f>IF(ISNUMBER(FIND("|",#REF!,1)),RIGHT(#REF!,LEN(#REF!)-FIND("|",#REF!,1)-1),"")</f>
      </c>
      <c r="S952" s="3" t="s">
        <v>7</v>
      </c>
      <c r="T952" s="3" t="s">
        <v>7</v>
      </c>
      <c r="U952" s="2">
        <v>0</v>
      </c>
      <c r="V952" s="2">
        <v>0</v>
      </c>
      <c r="W952" s="2">
        <v>55200</v>
      </c>
      <c r="X952" s="3" t="s">
        <v>404</v>
      </c>
      <c r="Y952" s="2">
        <v>0</v>
      </c>
      <c r="Z952" s="3"/>
      <c r="AA952" s="3"/>
      <c r="AB952" s="7" t="s">
        <v>3128</v>
      </c>
      <c r="AC952" s="3" t="s">
        <v>240</v>
      </c>
      <c r="AD952" s="3" t="s">
        <v>241</v>
      </c>
      <c r="AE952" s="3" t="s">
        <v>242</v>
      </c>
      <c r="AF952" s="3" t="s">
        <v>243</v>
      </c>
      <c r="AG952" s="4"/>
      <c r="AH952" s="3"/>
      <c r="AI952" s="4"/>
      <c r="AJ9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2" s="8">
        <f>IF(#REF!=MAX(#REF!),"New","Old")</f>
      </c>
      <c r="AL952" s="3"/>
      <c r="AM952" s="9">
        <f>IF(OR(#REF!="",#REF!=0),"",IF(#REF!&lt;12000,"&lt;12k",IF(AND(#REF!&gt;=12000,#REF!&lt;24000),"12k to 24k",IF(AND(#REF!&gt;=24000,#REF!&lt;=36000),"24k to 36k",IF(#REF!&gt;36000,"&gt;36k","")))))</f>
      </c>
    </row>
    <row x14ac:dyDescent="0.25" r="953" customHeight="1" ht="18.75">
      <c r="A953" s="1">
        <v>1723549</v>
      </c>
      <c r="B953" s="2">
        <v>11390907</v>
      </c>
      <c r="C953" s="3" t="s">
        <v>0</v>
      </c>
      <c r="D953" s="3" t="s">
        <v>3129</v>
      </c>
      <c r="E953" s="2">
        <v>2018</v>
      </c>
      <c r="F953" s="4">
        <v>44197</v>
      </c>
      <c r="G953" s="3" t="s">
        <v>2</v>
      </c>
      <c r="H953" s="4">
        <v>44227</v>
      </c>
      <c r="I953" s="4"/>
      <c r="J953" s="10">
        <f>_xlfn.XLOOKUP(#REF!,[1]!Backup_F8_Previous_Wave[ODINO],[1]!Backup_F8_Previous_Wave[Wave Date],"")</f>
      </c>
      <c r="K953" s="3"/>
      <c r="L953" s="3" t="s">
        <v>3130</v>
      </c>
      <c r="M953" s="3" t="s">
        <v>4</v>
      </c>
      <c r="N953" s="3" t="s">
        <v>3131</v>
      </c>
      <c r="O953" s="3" t="s">
        <v>3132</v>
      </c>
      <c r="P953" s="6">
        <f>_xlfn.XLOOKUP(#REF!,[1]!Table2[BINNING],[1]!Table2[VFG],"")</f>
      </c>
      <c r="Q953" s="6">
        <f>IF(ISNUMBER(FIND("|",#REF!,1)),LEFT(#REF!,FIND("|",#REF!,1)-2),#REF!)</f>
      </c>
      <c r="R953" s="6">
        <f>IF(ISNUMBER(FIND("|",#REF!,1)),RIGHT(#REF!,LEN(#REF!)-FIND("|",#REF!,1)-1),"")</f>
      </c>
      <c r="S953" s="3" t="s">
        <v>7</v>
      </c>
      <c r="T953" s="3" t="s">
        <v>7</v>
      </c>
      <c r="U953" s="2">
        <v>0</v>
      </c>
      <c r="V953" s="2">
        <v>0</v>
      </c>
      <c r="W953" s="2"/>
      <c r="X953" s="3" t="s">
        <v>202</v>
      </c>
      <c r="Y953" s="2"/>
      <c r="Z953" s="3"/>
      <c r="AA953" s="3"/>
      <c r="AB953" s="7" t="s">
        <v>3133</v>
      </c>
      <c r="AC953" s="3" t="s">
        <v>44</v>
      </c>
      <c r="AD953" s="3" t="s">
        <v>44</v>
      </c>
      <c r="AE953" s="3" t="s">
        <v>44</v>
      </c>
      <c r="AF953" s="3" t="s">
        <v>3134</v>
      </c>
      <c r="AG953" s="4"/>
      <c r="AH953" s="3"/>
      <c r="AI953" s="4"/>
      <c r="AJ9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3" s="8">
        <f>IF(#REF!=MAX(#REF!),"New","Old")</f>
      </c>
      <c r="AL953" s="3"/>
      <c r="AM953" s="9">
        <f>IF(OR(#REF!="",#REF!=0),"",IF(#REF!&lt;12000,"&lt;12k",IF(AND(#REF!&gt;=12000,#REF!&lt;24000),"12k to 24k",IF(AND(#REF!&gt;=24000,#REF!&lt;=36000),"24k to 36k",IF(#REF!&gt;36000,"&gt;36k","")))))</f>
      </c>
    </row>
    <row x14ac:dyDescent="0.25" r="954" customHeight="1" ht="18.75">
      <c r="A954" s="1">
        <v>1723596</v>
      </c>
      <c r="B954" s="2">
        <v>11390936</v>
      </c>
      <c r="C954" s="3" t="s">
        <v>0</v>
      </c>
      <c r="D954" s="3" t="s">
        <v>181</v>
      </c>
      <c r="E954" s="2">
        <v>2000</v>
      </c>
      <c r="F954" s="4">
        <v>42628</v>
      </c>
      <c r="G954" s="3" t="s">
        <v>39</v>
      </c>
      <c r="H954" s="4">
        <v>44228</v>
      </c>
      <c r="I954" s="4">
        <f>_xlfn.XLOOKUP(#REF!,[1]!Backup_F8_Previous_Wave[ODINO],[1]!Backup_F8_Previous_Wave[Production Date],"")</f>
      </c>
      <c r="J954" s="10">
        <f>_xlfn.XLOOKUP(#REF!,[1]!Backup_F8_Previous_Wave[ODINO],[1]!Backup_F8_Previous_Wave[Wave Date],"")</f>
      </c>
      <c r="K954" s="6">
        <f>_xlfn.XLOOKUP(#REF!,[1]!Backup_F8_Previous_Wave[ODINO],[1]!Backup_F8_Previous_Wave[Full VIN],"")</f>
      </c>
      <c r="L954" s="3" t="s">
        <v>3135</v>
      </c>
      <c r="M954" s="3" t="s">
        <v>4</v>
      </c>
      <c r="N954" s="3" t="s">
        <v>3136</v>
      </c>
      <c r="O954" s="3" t="s">
        <v>89</v>
      </c>
      <c r="P954" s="6">
        <f>_xlfn.XLOOKUP(#REF!,[1]!Table2[BINNING],[1]!Table2[VFG],"")</f>
      </c>
      <c r="Q954" s="6">
        <f>IF(ISNUMBER(FIND("|",#REF!,1)),LEFT(#REF!,FIND("|",#REF!,1)-2),#REF!)</f>
      </c>
      <c r="R954" s="6">
        <f>IF(ISNUMBER(FIND("|",#REF!,1)),RIGHT(#REF!,LEN(#REF!)-FIND("|",#REF!,1)-1),"")</f>
      </c>
      <c r="S954" s="3" t="s">
        <v>7</v>
      </c>
      <c r="T954" s="3" t="s">
        <v>7</v>
      </c>
      <c r="U954" s="2">
        <v>0</v>
      </c>
      <c r="V954" s="2">
        <v>0</v>
      </c>
      <c r="W954" s="2">
        <v>13500</v>
      </c>
      <c r="X954" s="3" t="s">
        <v>106</v>
      </c>
      <c r="Y954" s="2"/>
      <c r="Z954" s="3"/>
      <c r="AA954" s="3"/>
      <c r="AB954" s="7" t="s">
        <v>3137</v>
      </c>
      <c r="AC954" s="3" t="s">
        <v>3138</v>
      </c>
      <c r="AD954" s="3" t="s">
        <v>298</v>
      </c>
      <c r="AE954" s="3" t="s">
        <v>1331</v>
      </c>
      <c r="AF954" s="3" t="s">
        <v>1779</v>
      </c>
      <c r="AG954" s="4"/>
      <c r="AH954" s="3"/>
      <c r="AI954" s="4"/>
      <c r="AJ9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4" s="8">
        <f>IF(#REF!=MAX(#REF!),"New","Old")</f>
      </c>
      <c r="AL954" s="3"/>
      <c r="AM954" s="9">
        <f>IF(OR(#REF!="",#REF!=0),"",IF(#REF!&lt;12000,"&lt;12k",IF(AND(#REF!&gt;=12000,#REF!&lt;24000),"12k to 24k",IF(AND(#REF!&gt;=24000,#REF!&lt;=36000),"24k to 36k",IF(#REF!&gt;36000,"&gt;36k","")))))</f>
      </c>
    </row>
    <row x14ac:dyDescent="0.25" r="955" customHeight="1" ht="18.75">
      <c r="A955" s="1">
        <v>1723658</v>
      </c>
      <c r="B955" s="2">
        <v>11390981</v>
      </c>
      <c r="C955" s="3" t="s">
        <v>0</v>
      </c>
      <c r="D955" s="3" t="s">
        <v>181</v>
      </c>
      <c r="E955" s="2">
        <v>2016</v>
      </c>
      <c r="F955" s="4">
        <v>44227</v>
      </c>
      <c r="G955" s="3" t="s">
        <v>2</v>
      </c>
      <c r="H955" s="4">
        <v>44228</v>
      </c>
      <c r="I955" s="4">
        <f>_xlfn.XLOOKUP(#REF!,[1]!Backup_F8_Previous_Wave[ODINO],[1]!Backup_F8_Previous_Wave[Production Date],"")</f>
      </c>
      <c r="J955" s="10">
        <f>_xlfn.XLOOKUP(#REF!,[1]!Backup_F8_Previous_Wave[ODINO],[1]!Backup_F8_Previous_Wave[Wave Date],"")</f>
      </c>
      <c r="K955" s="6">
        <f>_xlfn.XLOOKUP(#REF!,[1]!Backup_F8_Previous_Wave[ODINO],[1]!Backup_F8_Previous_Wave[Full VIN],"")</f>
      </c>
      <c r="L955" s="3" t="s">
        <v>3139</v>
      </c>
      <c r="M955" s="3" t="s">
        <v>4</v>
      </c>
      <c r="N955" s="3" t="s">
        <v>3140</v>
      </c>
      <c r="O955" s="3" t="s">
        <v>151</v>
      </c>
      <c r="P955" s="6">
        <f>_xlfn.XLOOKUP(#REF!,[1]!Table2[BINNING],[1]!Table2[VFG],"")</f>
      </c>
      <c r="Q955" s="6">
        <f>IF(ISNUMBER(FIND("|",#REF!,1)),LEFT(#REF!,FIND("|",#REF!,1)-2),#REF!)</f>
      </c>
      <c r="R955" s="6">
        <f>IF(ISNUMBER(FIND("|",#REF!,1)),RIGHT(#REF!,LEN(#REF!)-FIND("|",#REF!,1)-1),"")</f>
      </c>
      <c r="S955" s="3" t="s">
        <v>7</v>
      </c>
      <c r="T955" s="3" t="s">
        <v>7</v>
      </c>
      <c r="U955" s="2">
        <v>0</v>
      </c>
      <c r="V955" s="2">
        <v>0</v>
      </c>
      <c r="W955" s="2">
        <v>90000</v>
      </c>
      <c r="X955" s="3" t="s">
        <v>1030</v>
      </c>
      <c r="Y955" s="2"/>
      <c r="Z955" s="3"/>
      <c r="AA955" s="3"/>
      <c r="AB955" s="7" t="s">
        <v>3141</v>
      </c>
      <c r="AC955" s="3" t="s">
        <v>297</v>
      </c>
      <c r="AD955" s="3" t="s">
        <v>298</v>
      </c>
      <c r="AE955" s="3" t="s">
        <v>299</v>
      </c>
      <c r="AF955" s="3" t="s">
        <v>198</v>
      </c>
      <c r="AG955" s="4"/>
      <c r="AH955" s="3"/>
      <c r="AI955" s="4"/>
      <c r="AJ9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5" s="8">
        <f>IF(#REF!=MAX(#REF!),"New","Old")</f>
      </c>
      <c r="AL955" s="3"/>
      <c r="AM955" s="9">
        <f>IF(OR(#REF!="",#REF!=0),"",IF(#REF!&lt;12000,"&lt;12k",IF(AND(#REF!&gt;=12000,#REF!&lt;24000),"12k to 24k",IF(AND(#REF!&gt;=24000,#REF!&lt;=36000),"24k to 36k",IF(#REF!&gt;36000,"&gt;36k","")))))</f>
      </c>
    </row>
    <row x14ac:dyDescent="0.25" r="956" customHeight="1" ht="18.75">
      <c r="A956" s="1">
        <v>1723740</v>
      </c>
      <c r="B956" s="2">
        <v>11391020</v>
      </c>
      <c r="C956" s="3" t="s">
        <v>0</v>
      </c>
      <c r="D956" s="3" t="s">
        <v>1</v>
      </c>
      <c r="E956" s="2">
        <v>2014</v>
      </c>
      <c r="F956" s="4">
        <v>44227</v>
      </c>
      <c r="G956" s="3" t="s">
        <v>2</v>
      </c>
      <c r="H956" s="4">
        <v>44228</v>
      </c>
      <c r="I956" s="4">
        <f>_xlfn.XLOOKUP(#REF!,[1]!Backup_F8_Previous_Wave[ODINO],[1]!Backup_F8_Previous_Wave[Production Date],"")</f>
      </c>
      <c r="J956" s="10">
        <f>_xlfn.XLOOKUP(#REF!,[1]!Backup_F8_Previous_Wave[ODINO],[1]!Backup_F8_Previous_Wave[Wave Date],"")</f>
      </c>
      <c r="K956" s="6">
        <f>_xlfn.XLOOKUP(#REF!,[1]!Backup_F8_Previous_Wave[ODINO],[1]!Backup_F8_Previous_Wave[Full VIN],"")</f>
      </c>
      <c r="L956" s="3" t="s">
        <v>3142</v>
      </c>
      <c r="M956" s="3" t="s">
        <v>4</v>
      </c>
      <c r="N956" s="3" t="s">
        <v>3143</v>
      </c>
      <c r="O956" s="3" t="s">
        <v>151</v>
      </c>
      <c r="P956" s="6">
        <f>_xlfn.XLOOKUP(#REF!,[1]!Table2[BINNING],[1]!Table2[VFG],"")</f>
      </c>
      <c r="Q956" s="6">
        <f>IF(ISNUMBER(FIND("|",#REF!,1)),LEFT(#REF!,FIND("|",#REF!,1)-2),#REF!)</f>
      </c>
      <c r="R956" s="6">
        <f>IF(ISNUMBER(FIND("|",#REF!,1)),RIGHT(#REF!,LEN(#REF!)-FIND("|",#REF!,1)-1),"")</f>
      </c>
      <c r="S956" s="3" t="s">
        <v>7</v>
      </c>
      <c r="T956" s="3" t="s">
        <v>7</v>
      </c>
      <c r="U956" s="2">
        <v>0</v>
      </c>
      <c r="V956" s="2">
        <v>0</v>
      </c>
      <c r="W956" s="2">
        <v>93000</v>
      </c>
      <c r="X956" s="3" t="s">
        <v>18</v>
      </c>
      <c r="Y956" s="2">
        <v>70</v>
      </c>
      <c r="Z956" s="3"/>
      <c r="AA956" s="3"/>
      <c r="AB956" s="7" t="s">
        <v>3144</v>
      </c>
      <c r="AC956" s="3" t="s">
        <v>10</v>
      </c>
      <c r="AD956" s="3" t="s">
        <v>11</v>
      </c>
      <c r="AE956" s="3" t="s">
        <v>12</v>
      </c>
      <c r="AF956" s="3" t="s">
        <v>13</v>
      </c>
      <c r="AG956" s="4"/>
      <c r="AH956" s="3"/>
      <c r="AI956" s="4"/>
      <c r="AJ9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6" s="8">
        <f>IF(#REF!=MAX(#REF!),"New","Old")</f>
      </c>
      <c r="AL956" s="3"/>
      <c r="AM956" s="9">
        <f>IF(OR(#REF!="",#REF!=0),"",IF(#REF!&lt;12000,"&lt;12k",IF(AND(#REF!&gt;=12000,#REF!&lt;24000),"12k to 24k",IF(AND(#REF!&gt;=24000,#REF!&lt;=36000),"24k to 36k",IF(#REF!&gt;36000,"&gt;36k","")))))</f>
      </c>
    </row>
    <row x14ac:dyDescent="0.25" r="957" customHeight="1" ht="18.75">
      <c r="A957" s="1">
        <v>1723949</v>
      </c>
      <c r="B957" s="2">
        <v>11391172</v>
      </c>
      <c r="C957" s="3" t="s">
        <v>0</v>
      </c>
      <c r="D957" s="3" t="s">
        <v>1</v>
      </c>
      <c r="E957" s="2">
        <v>2016</v>
      </c>
      <c r="F957" s="4">
        <v>44229</v>
      </c>
      <c r="G957" s="3" t="s">
        <v>2</v>
      </c>
      <c r="H957" s="4">
        <v>44229</v>
      </c>
      <c r="I957" s="4"/>
      <c r="J957" s="10">
        <f>_xlfn.XLOOKUP(#REF!,[1]!Backup_F8_Previous_Wave[ODINO],[1]!Backup_F8_Previous_Wave[Wave Date],"")</f>
      </c>
      <c r="K957" s="3"/>
      <c r="L957" s="3" t="s">
        <v>762</v>
      </c>
      <c r="M957" s="3" t="s">
        <v>4</v>
      </c>
      <c r="N957" s="3" t="s">
        <v>3145</v>
      </c>
      <c r="O957" s="3" t="s">
        <v>49</v>
      </c>
      <c r="P957" s="6">
        <f>_xlfn.XLOOKUP(#REF!,[1]!Table2[BINNING],[1]!Table2[VFG],"")</f>
      </c>
      <c r="Q957" s="6">
        <f>IF(ISNUMBER(FIND("|",#REF!,1)),LEFT(#REF!,FIND("|",#REF!,1)-2),#REF!)</f>
      </c>
      <c r="R957" s="6">
        <f>IF(ISNUMBER(FIND("|",#REF!,1)),RIGHT(#REF!,LEN(#REF!)-FIND("|",#REF!,1)-1),"")</f>
      </c>
      <c r="S957" s="3" t="s">
        <v>7</v>
      </c>
      <c r="T957" s="3" t="s">
        <v>7</v>
      </c>
      <c r="U957" s="2">
        <v>0</v>
      </c>
      <c r="V957" s="2">
        <v>0</v>
      </c>
      <c r="W957" s="2">
        <v>78200</v>
      </c>
      <c r="X957" s="3" t="s">
        <v>358</v>
      </c>
      <c r="Y957" s="2">
        <v>0</v>
      </c>
      <c r="Z957" s="3"/>
      <c r="AA957" s="3"/>
      <c r="AB957" s="7" t="s">
        <v>3146</v>
      </c>
      <c r="AC957" s="3" t="s">
        <v>44</v>
      </c>
      <c r="AD957" s="3" t="s">
        <v>44</v>
      </c>
      <c r="AE957" s="3" t="s">
        <v>44</v>
      </c>
      <c r="AF957" s="3" t="s">
        <v>13</v>
      </c>
      <c r="AG957" s="4"/>
      <c r="AH957" s="3"/>
      <c r="AI957" s="4"/>
      <c r="AJ9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7" s="8">
        <f>IF(#REF!=MAX(#REF!),"New","Old")</f>
      </c>
      <c r="AL957" s="3"/>
      <c r="AM957" s="9">
        <f>IF(OR(#REF!="",#REF!=0),"",IF(#REF!&lt;12000,"&lt;12k",IF(AND(#REF!&gt;=12000,#REF!&lt;24000),"12k to 24k",IF(AND(#REF!&gt;=24000,#REF!&lt;=36000),"24k to 36k",IF(#REF!&gt;36000,"&gt;36k","")))))</f>
      </c>
    </row>
    <row x14ac:dyDescent="0.25" r="958" customHeight="1" ht="18.75">
      <c r="A958" s="1">
        <v>1724019</v>
      </c>
      <c r="B958" s="2">
        <v>11394278</v>
      </c>
      <c r="C958" s="3" t="s">
        <v>0</v>
      </c>
      <c r="D958" s="3" t="s">
        <v>187</v>
      </c>
      <c r="E958" s="2">
        <v>2019</v>
      </c>
      <c r="F958" s="4">
        <v>44029</v>
      </c>
      <c r="G958" s="3" t="s">
        <v>39</v>
      </c>
      <c r="H958" s="4">
        <v>44229</v>
      </c>
      <c r="I958" s="4">
        <f>_xlfn.XLOOKUP(#REF!,[1]!Backup_F8_Previous_Wave[ODINO],[1]!Backup_F8_Previous_Wave[Production Date],"")</f>
      </c>
      <c r="J958" s="10">
        <f>_xlfn.XLOOKUP(#REF!,[1]!Backup_F8_Previous_Wave[ODINO],[1]!Backup_F8_Previous_Wave[Wave Date],"")</f>
      </c>
      <c r="K958" s="6">
        <f>_xlfn.XLOOKUP(#REF!,[1]!Backup_F8_Previous_Wave[ODINO],[1]!Backup_F8_Previous_Wave[Full VIN],"")</f>
      </c>
      <c r="L958" s="3" t="s">
        <v>3147</v>
      </c>
      <c r="M958" s="3" t="s">
        <v>4</v>
      </c>
      <c r="N958" s="3" t="s">
        <v>3148</v>
      </c>
      <c r="O958" s="3" t="s">
        <v>3149</v>
      </c>
      <c r="P958" s="6">
        <f>_xlfn.XLOOKUP(#REF!,[1]!Table2[BINNING],[1]!Table2[VFG],"")</f>
      </c>
      <c r="Q958" s="6">
        <f>IF(ISNUMBER(FIND("|",#REF!,1)),LEFT(#REF!,FIND("|",#REF!,1)-2),#REF!)</f>
      </c>
      <c r="R958" s="6">
        <f>IF(ISNUMBER(FIND("|",#REF!,1)),RIGHT(#REF!,LEN(#REF!)-FIND("|",#REF!,1)-1),"")</f>
      </c>
      <c r="S958" s="3" t="s">
        <v>7</v>
      </c>
      <c r="T958" s="3" t="s">
        <v>7</v>
      </c>
      <c r="U958" s="2">
        <v>0</v>
      </c>
      <c r="V958" s="2">
        <v>0</v>
      </c>
      <c r="W958" s="2">
        <v>1400</v>
      </c>
      <c r="X958" s="3" t="s">
        <v>525</v>
      </c>
      <c r="Y958" s="2">
        <v>55</v>
      </c>
      <c r="Z958" s="3"/>
      <c r="AA958" s="3"/>
      <c r="AB958" s="7" t="s">
        <v>3150</v>
      </c>
      <c r="AC958" s="3" t="s">
        <v>191</v>
      </c>
      <c r="AD958" s="3" t="s">
        <v>192</v>
      </c>
      <c r="AE958" s="3" t="s">
        <v>193</v>
      </c>
      <c r="AF958" s="3" t="s">
        <v>141</v>
      </c>
      <c r="AG958" s="4"/>
      <c r="AH958" s="3"/>
      <c r="AI958" s="4"/>
      <c r="AJ9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8" s="8">
        <f>IF(#REF!=MAX(#REF!),"New","Old")</f>
      </c>
      <c r="AL958" s="3"/>
      <c r="AM958" s="9">
        <f>IF(OR(#REF!="",#REF!=0),"",IF(#REF!&lt;12000,"&lt;12k",IF(AND(#REF!&gt;=12000,#REF!&lt;24000),"12k to 24k",IF(AND(#REF!&gt;=24000,#REF!&lt;=36000),"24k to 36k",IF(#REF!&gt;36000,"&gt;36k","")))))</f>
      </c>
    </row>
    <row x14ac:dyDescent="0.25" r="959" customHeight="1" ht="18.75">
      <c r="A959" s="1">
        <v>1724147</v>
      </c>
      <c r="B959" s="2">
        <v>11394364</v>
      </c>
      <c r="C959" s="3" t="s">
        <v>0</v>
      </c>
      <c r="D959" s="3" t="s">
        <v>38</v>
      </c>
      <c r="E959" s="2">
        <v>2015</v>
      </c>
      <c r="F959" s="4">
        <v>44227</v>
      </c>
      <c r="G959" s="3" t="s">
        <v>2</v>
      </c>
      <c r="H959" s="4">
        <v>44229</v>
      </c>
      <c r="I959" s="4">
        <f>_xlfn.XLOOKUP(#REF!,[1]!Backup_F8_Previous_Wave[ODINO],[1]!Backup_F8_Previous_Wave[Production Date],"")</f>
      </c>
      <c r="J959" s="10">
        <f>_xlfn.XLOOKUP(#REF!,[1]!Backup_F8_Previous_Wave[ODINO],[1]!Backup_F8_Previous_Wave[Wave Date],"")</f>
      </c>
      <c r="K959" s="6">
        <f>_xlfn.XLOOKUP(#REF!,[1]!Backup_F8_Previous_Wave[ODINO],[1]!Backup_F8_Previous_Wave[Full VIN],"")</f>
      </c>
      <c r="L959" s="3" t="s">
        <v>3151</v>
      </c>
      <c r="M959" s="3" t="s">
        <v>4</v>
      </c>
      <c r="N959" s="3" t="s">
        <v>3152</v>
      </c>
      <c r="O959" s="3" t="s">
        <v>151</v>
      </c>
      <c r="P959" s="6">
        <f>_xlfn.XLOOKUP(#REF!,[1]!Table2[BINNING],[1]!Table2[VFG],"")</f>
      </c>
      <c r="Q959" s="6">
        <f>IF(ISNUMBER(FIND("|",#REF!,1)),LEFT(#REF!,FIND("|",#REF!,1)-2),#REF!)</f>
      </c>
      <c r="R959" s="6">
        <f>IF(ISNUMBER(FIND("|",#REF!,1)),RIGHT(#REF!,LEN(#REF!)-FIND("|",#REF!,1)-1),"")</f>
      </c>
      <c r="S959" s="3" t="s">
        <v>7</v>
      </c>
      <c r="T959" s="3" t="s">
        <v>7</v>
      </c>
      <c r="U959" s="2">
        <v>0</v>
      </c>
      <c r="V959" s="2">
        <v>0</v>
      </c>
      <c r="W959" s="2">
        <v>54000</v>
      </c>
      <c r="X959" s="3" t="s">
        <v>525</v>
      </c>
      <c r="Y959" s="2">
        <v>0</v>
      </c>
      <c r="Z959" s="3"/>
      <c r="AA959" s="3"/>
      <c r="AB959" s="7" t="s">
        <v>3153</v>
      </c>
      <c r="AC959" s="3" t="s">
        <v>826</v>
      </c>
      <c r="AD959" s="3" t="s">
        <v>147</v>
      </c>
      <c r="AE959" s="3" t="s">
        <v>148</v>
      </c>
      <c r="AF959" s="3" t="s">
        <v>45</v>
      </c>
      <c r="AG959" s="4"/>
      <c r="AH959" s="3"/>
      <c r="AI959" s="4"/>
      <c r="AJ9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59" s="8">
        <f>IF(#REF!=MAX(#REF!),"New","Old")</f>
      </c>
      <c r="AL959" s="3"/>
      <c r="AM959" s="9">
        <f>IF(OR(#REF!="",#REF!=0),"",IF(#REF!&lt;12000,"&lt;12k",IF(AND(#REF!&gt;=12000,#REF!&lt;24000),"12k to 24k",IF(AND(#REF!&gt;=24000,#REF!&lt;=36000),"24k to 36k",IF(#REF!&gt;36000,"&gt;36k","")))))</f>
      </c>
    </row>
    <row x14ac:dyDescent="0.25" r="960" customHeight="1" ht="18.75">
      <c r="A960" s="1">
        <v>1724166</v>
      </c>
      <c r="B960" s="2">
        <v>11394375</v>
      </c>
      <c r="C960" s="3" t="s">
        <v>0</v>
      </c>
      <c r="D960" s="3" t="s">
        <v>181</v>
      </c>
      <c r="E960" s="2">
        <v>2018</v>
      </c>
      <c r="F960" s="4">
        <v>44167</v>
      </c>
      <c r="G960" s="3" t="s">
        <v>14</v>
      </c>
      <c r="H960" s="4">
        <v>44229</v>
      </c>
      <c r="I960" s="4">
        <f>_xlfn.XLOOKUP(#REF!,[1]!Backup_F8_Previous_Wave[ODINO],[1]!Backup_F8_Previous_Wave[Production Date],"")</f>
      </c>
      <c r="J960" s="10">
        <f>_xlfn.XLOOKUP(#REF!,[1]!Backup_F8_Previous_Wave[ODINO],[1]!Backup_F8_Previous_Wave[Wave Date],"")</f>
      </c>
      <c r="K960" s="6">
        <f>_xlfn.XLOOKUP(#REF!,[1]!Backup_F8_Previous_Wave[ODINO],[1]!Backup_F8_Previous_Wave[Full VIN],"")</f>
      </c>
      <c r="L960" s="3" t="s">
        <v>3154</v>
      </c>
      <c r="M960" s="3" t="s">
        <v>4</v>
      </c>
      <c r="N960" s="3" t="s">
        <v>3155</v>
      </c>
      <c r="O960" s="3" t="s">
        <v>600</v>
      </c>
      <c r="P960" s="6">
        <f>_xlfn.XLOOKUP(#REF!,[1]!Table2[BINNING],[1]!Table2[VFG],"")</f>
      </c>
      <c r="Q960" s="6">
        <f>IF(ISNUMBER(FIND("|",#REF!,1)),LEFT(#REF!,FIND("|",#REF!,1)-2),#REF!)</f>
      </c>
      <c r="R960" s="6">
        <f>IF(ISNUMBER(FIND("|",#REF!,1)),RIGHT(#REF!,LEN(#REF!)-FIND("|",#REF!,1)-1),"")</f>
      </c>
      <c r="S960" s="3" t="s">
        <v>7</v>
      </c>
      <c r="T960" s="3" t="s">
        <v>7</v>
      </c>
      <c r="U960" s="2">
        <v>0</v>
      </c>
      <c r="V960" s="2">
        <v>0</v>
      </c>
      <c r="W960" s="2">
        <v>42000</v>
      </c>
      <c r="X960" s="3" t="s">
        <v>90</v>
      </c>
      <c r="Y960" s="2"/>
      <c r="Z960" s="3"/>
      <c r="AA960" s="3"/>
      <c r="AB960" s="7" t="s">
        <v>3156</v>
      </c>
      <c r="AC960" s="3" t="s">
        <v>297</v>
      </c>
      <c r="AD960" s="3" t="s">
        <v>298</v>
      </c>
      <c r="AE960" s="3" t="s">
        <v>299</v>
      </c>
      <c r="AF960" s="3" t="s">
        <v>198</v>
      </c>
      <c r="AG960" s="4"/>
      <c r="AH960" s="3"/>
      <c r="AI960" s="4"/>
      <c r="AJ9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0" s="8">
        <f>IF(#REF!=MAX(#REF!),"New","Old")</f>
      </c>
      <c r="AL960" s="3"/>
      <c r="AM960" s="9">
        <f>IF(OR(#REF!="",#REF!=0),"",IF(#REF!&lt;12000,"&lt;12k",IF(AND(#REF!&gt;=12000,#REF!&lt;24000),"12k to 24k",IF(AND(#REF!&gt;=24000,#REF!&lt;=36000),"24k to 36k",IF(#REF!&gt;36000,"&gt;36k","")))))</f>
      </c>
    </row>
    <row x14ac:dyDescent="0.25" r="961" customHeight="1" ht="18.75">
      <c r="A961" s="1">
        <v>1724253</v>
      </c>
      <c r="B961" s="2">
        <v>11394435</v>
      </c>
      <c r="C961" s="3" t="s">
        <v>0</v>
      </c>
      <c r="D961" s="3" t="s">
        <v>485</v>
      </c>
      <c r="E961" s="2">
        <v>2017</v>
      </c>
      <c r="F961" s="4">
        <v>44136</v>
      </c>
      <c r="G961" s="3" t="s">
        <v>14</v>
      </c>
      <c r="H961" s="4">
        <v>44230</v>
      </c>
      <c r="I961" s="4">
        <f>_xlfn.XLOOKUP(#REF!,[1]!Backup_F8_Previous_Wave[ODINO],[1]!Backup_F8_Previous_Wave[Production Date],"")</f>
      </c>
      <c r="J961" s="10">
        <f>_xlfn.XLOOKUP(#REF!,[1]!Backup_F8_Previous_Wave[ODINO],[1]!Backup_F8_Previous_Wave[Wave Date],"")</f>
      </c>
      <c r="K961" s="6">
        <f>_xlfn.XLOOKUP(#REF!,[1]!Backup_F8_Previous_Wave[ODINO],[1]!Backup_F8_Previous_Wave[Full VIN],"")</f>
      </c>
      <c r="L961" s="3" t="s">
        <v>3157</v>
      </c>
      <c r="M961" s="3" t="s">
        <v>4</v>
      </c>
      <c r="N961" s="3" t="s">
        <v>3158</v>
      </c>
      <c r="O961" s="3" t="s">
        <v>1992</v>
      </c>
      <c r="P961" s="6">
        <f>_xlfn.XLOOKUP(#REF!,[1]!Table2[BINNING],[1]!Table2[VFG],"")</f>
      </c>
      <c r="Q961" s="6">
        <f>IF(ISNUMBER(FIND("|",#REF!,1)),LEFT(#REF!,FIND("|",#REF!,1)-2),#REF!)</f>
      </c>
      <c r="R961" s="6">
        <f>IF(ISNUMBER(FIND("|",#REF!,1)),RIGHT(#REF!,LEN(#REF!)-FIND("|",#REF!,1)-1),"")</f>
      </c>
      <c r="S961" s="3" t="s">
        <v>7</v>
      </c>
      <c r="T961" s="3" t="s">
        <v>7</v>
      </c>
      <c r="U961" s="2">
        <v>0</v>
      </c>
      <c r="V961" s="2">
        <v>0</v>
      </c>
      <c r="W961" s="2">
        <v>49000</v>
      </c>
      <c r="X961" s="3" t="s">
        <v>63</v>
      </c>
      <c r="Y961" s="2"/>
      <c r="Z961" s="3"/>
      <c r="AA961" s="3"/>
      <c r="AB961" s="7" t="s">
        <v>3159</v>
      </c>
      <c r="AC961" s="3" t="s">
        <v>489</v>
      </c>
      <c r="AD961" s="3" t="s">
        <v>490</v>
      </c>
      <c r="AE961" s="3" t="s">
        <v>491</v>
      </c>
      <c r="AF961" s="3" t="s">
        <v>211</v>
      </c>
      <c r="AG961" s="4"/>
      <c r="AH961" s="3"/>
      <c r="AI961" s="4"/>
      <c r="AJ9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1" s="8">
        <f>IF(#REF!=MAX(#REF!),"New","Old")</f>
      </c>
      <c r="AL961" s="3"/>
      <c r="AM961" s="9">
        <f>IF(OR(#REF!="",#REF!=0),"",IF(#REF!&lt;12000,"&lt;12k",IF(AND(#REF!&gt;=12000,#REF!&lt;24000),"12k to 24k",IF(AND(#REF!&gt;=24000,#REF!&lt;=36000),"24k to 36k",IF(#REF!&gt;36000,"&gt;36k","")))))</f>
      </c>
    </row>
    <row x14ac:dyDescent="0.25" r="962" customHeight="1" ht="18.75">
      <c r="A962" s="1">
        <v>1724407</v>
      </c>
      <c r="B962" s="2">
        <v>11394550</v>
      </c>
      <c r="C962" s="3" t="s">
        <v>0</v>
      </c>
      <c r="D962" s="3" t="s">
        <v>38</v>
      </c>
      <c r="E962" s="2">
        <v>2013</v>
      </c>
      <c r="F962" s="4">
        <v>44211</v>
      </c>
      <c r="G962" s="3" t="s">
        <v>2</v>
      </c>
      <c r="H962" s="4">
        <v>44230</v>
      </c>
      <c r="I962" s="4">
        <f>_xlfn.XLOOKUP(#REF!,[1]!Backup_F8_Previous_Wave[ODINO],[1]!Backup_F8_Previous_Wave[Production Date],"")</f>
      </c>
      <c r="J962" s="10">
        <f>_xlfn.XLOOKUP(#REF!,[1]!Backup_F8_Previous_Wave[ODINO],[1]!Backup_F8_Previous_Wave[Wave Date],"")</f>
      </c>
      <c r="K962" s="6">
        <f>_xlfn.XLOOKUP(#REF!,[1]!Backup_F8_Previous_Wave[ODINO],[1]!Backup_F8_Previous_Wave[Full VIN],"")</f>
      </c>
      <c r="L962" s="3" t="s">
        <v>3160</v>
      </c>
      <c r="M962" s="3" t="s">
        <v>4</v>
      </c>
      <c r="N962" s="3" t="s">
        <v>3161</v>
      </c>
      <c r="O962" s="3" t="s">
        <v>144</v>
      </c>
      <c r="P962" s="6">
        <f>_xlfn.XLOOKUP(#REF!,[1]!Table2[BINNING],[1]!Table2[VFG],"")</f>
      </c>
      <c r="Q962" s="6">
        <f>IF(ISNUMBER(FIND("|",#REF!,1)),LEFT(#REF!,FIND("|",#REF!,1)-2),#REF!)</f>
      </c>
      <c r="R962" s="6">
        <f>IF(ISNUMBER(FIND("|",#REF!,1)),RIGHT(#REF!,LEN(#REF!)-FIND("|",#REF!,1)-1),"")</f>
      </c>
      <c r="S962" s="3" t="s">
        <v>7</v>
      </c>
      <c r="T962" s="3" t="s">
        <v>7</v>
      </c>
      <c r="U962" s="2">
        <v>0</v>
      </c>
      <c r="V962" s="2">
        <v>0</v>
      </c>
      <c r="W962" s="2">
        <v>163700</v>
      </c>
      <c r="X962" s="3" t="s">
        <v>525</v>
      </c>
      <c r="Y962" s="2">
        <v>0</v>
      </c>
      <c r="Z962" s="3"/>
      <c r="AA962" s="3"/>
      <c r="AB962" s="7" t="s">
        <v>3162</v>
      </c>
      <c r="AC962" s="3" t="s">
        <v>146</v>
      </c>
      <c r="AD962" s="3" t="s">
        <v>147</v>
      </c>
      <c r="AE962" s="3" t="s">
        <v>148</v>
      </c>
      <c r="AF962" s="3" t="s">
        <v>45</v>
      </c>
      <c r="AG962" s="4"/>
      <c r="AH962" s="3"/>
      <c r="AI962" s="4"/>
      <c r="AJ9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2" s="8">
        <f>IF(#REF!=MAX(#REF!),"New","Old")</f>
      </c>
      <c r="AL962" s="3"/>
      <c r="AM962" s="9">
        <f>IF(OR(#REF!="",#REF!=0),"",IF(#REF!&lt;12000,"&lt;12k",IF(AND(#REF!&gt;=12000,#REF!&lt;24000),"12k to 24k",IF(AND(#REF!&gt;=24000,#REF!&lt;=36000),"24k to 36k",IF(#REF!&gt;36000,"&gt;36k","")))))</f>
      </c>
    </row>
    <row x14ac:dyDescent="0.25" r="963" customHeight="1" ht="18.75">
      <c r="A963" s="1">
        <v>1724590</v>
      </c>
      <c r="B963" s="2">
        <v>11394672</v>
      </c>
      <c r="C963" s="3" t="s">
        <v>0</v>
      </c>
      <c r="D963" s="3" t="s">
        <v>187</v>
      </c>
      <c r="E963" s="2">
        <v>2019</v>
      </c>
      <c r="F963" s="4">
        <v>44110</v>
      </c>
      <c r="G963" s="3" t="s">
        <v>14</v>
      </c>
      <c r="H963" s="4">
        <v>44231</v>
      </c>
      <c r="I963" s="4"/>
      <c r="J963" s="10">
        <f>_xlfn.XLOOKUP(#REF!,[1]!Backup_F8_Previous_Wave[ODINO],[1]!Backup_F8_Previous_Wave[Wave Date],"")</f>
      </c>
      <c r="K963" s="3"/>
      <c r="L963" s="3" t="s">
        <v>3163</v>
      </c>
      <c r="M963" s="3" t="s">
        <v>4</v>
      </c>
      <c r="N963" s="3" t="s">
        <v>3164</v>
      </c>
      <c r="O963" s="3" t="s">
        <v>3042</v>
      </c>
      <c r="P963" s="6">
        <f>_xlfn.XLOOKUP(#REF!,[1]!Table2[BINNING],[1]!Table2[VFG],"")</f>
      </c>
      <c r="Q963" s="6">
        <f>IF(ISNUMBER(FIND("|",#REF!,1)),LEFT(#REF!,FIND("|",#REF!,1)-2),#REF!)</f>
      </c>
      <c r="R963" s="6">
        <f>IF(ISNUMBER(FIND("|",#REF!,1)),RIGHT(#REF!,LEN(#REF!)-FIND("|",#REF!,1)-1),"")</f>
      </c>
      <c r="S963" s="3" t="s">
        <v>7</v>
      </c>
      <c r="T963" s="3" t="s">
        <v>7</v>
      </c>
      <c r="U963" s="2">
        <v>0</v>
      </c>
      <c r="V963" s="2">
        <v>0</v>
      </c>
      <c r="W963" s="2">
        <v>26500</v>
      </c>
      <c r="X963" s="3" t="s">
        <v>63</v>
      </c>
      <c r="Y963" s="2">
        <v>70</v>
      </c>
      <c r="Z963" s="3"/>
      <c r="AA963" s="3"/>
      <c r="AB963" s="7" t="s">
        <v>3165</v>
      </c>
      <c r="AC963" s="3" t="s">
        <v>44</v>
      </c>
      <c r="AD963" s="3" t="s">
        <v>44</v>
      </c>
      <c r="AE963" s="3" t="s">
        <v>44</v>
      </c>
      <c r="AF963" s="3" t="s">
        <v>141</v>
      </c>
      <c r="AG963" s="4"/>
      <c r="AH963" s="3"/>
      <c r="AI963" s="4"/>
      <c r="AJ9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3" s="8">
        <f>IF(#REF!=MAX(#REF!),"New","Old")</f>
      </c>
      <c r="AL963" s="3"/>
      <c r="AM963" s="9">
        <f>IF(OR(#REF!="",#REF!=0),"",IF(#REF!&lt;12000,"&lt;12k",IF(AND(#REF!&gt;=12000,#REF!&lt;24000),"12k to 24k",IF(AND(#REF!&gt;=24000,#REF!&lt;=36000),"24k to 36k",IF(#REF!&gt;36000,"&gt;36k","")))))</f>
      </c>
    </row>
    <row x14ac:dyDescent="0.25" r="964" customHeight="1" ht="18.75">
      <c r="A964" s="1">
        <v>1724741</v>
      </c>
      <c r="B964" s="2">
        <v>11394772</v>
      </c>
      <c r="C964" s="3" t="s">
        <v>0</v>
      </c>
      <c r="D964" s="3" t="s">
        <v>1</v>
      </c>
      <c r="E964" s="2">
        <v>2011</v>
      </c>
      <c r="F964" s="4">
        <v>44231</v>
      </c>
      <c r="G964" s="3" t="s">
        <v>2</v>
      </c>
      <c r="H964" s="4">
        <v>44232</v>
      </c>
      <c r="I964" s="4">
        <f>_xlfn.XLOOKUP(#REF!,[1]!Backup_F8_Previous_Wave[ODINO],[1]!Backup_F8_Previous_Wave[Production Date],"")</f>
      </c>
      <c r="J964" s="10">
        <f>_xlfn.XLOOKUP(#REF!,[1]!Backup_F8_Previous_Wave[ODINO],[1]!Backup_F8_Previous_Wave[Wave Date],"")</f>
      </c>
      <c r="K964" s="6">
        <f>_xlfn.XLOOKUP(#REF!,[1]!Backup_F8_Previous_Wave[ODINO],[1]!Backup_F8_Previous_Wave[Full VIN],"")</f>
      </c>
      <c r="L964" s="3" t="s">
        <v>3066</v>
      </c>
      <c r="M964" s="3" t="s">
        <v>4</v>
      </c>
      <c r="N964" s="3" t="s">
        <v>3166</v>
      </c>
      <c r="O964" s="3" t="s">
        <v>151</v>
      </c>
      <c r="P964" s="6">
        <f>_xlfn.XLOOKUP(#REF!,[1]!Table2[BINNING],[1]!Table2[VFG],"")</f>
      </c>
      <c r="Q964" s="6">
        <f>IF(ISNUMBER(FIND("|",#REF!,1)),LEFT(#REF!,FIND("|",#REF!,1)-2),#REF!)</f>
      </c>
      <c r="R964" s="6">
        <f>IF(ISNUMBER(FIND("|",#REF!,1)),RIGHT(#REF!,LEN(#REF!)-FIND("|",#REF!,1)-1),"")</f>
      </c>
      <c r="S964" s="3" t="s">
        <v>7</v>
      </c>
      <c r="T964" s="3" t="s">
        <v>7</v>
      </c>
      <c r="U964" s="2">
        <v>0</v>
      </c>
      <c r="V964" s="2">
        <v>0</v>
      </c>
      <c r="W964" s="2">
        <v>188000</v>
      </c>
      <c r="X964" s="3" t="s">
        <v>518</v>
      </c>
      <c r="Y964" s="2">
        <v>0</v>
      </c>
      <c r="Z964" s="3"/>
      <c r="AA964" s="3"/>
      <c r="AB964" s="7" t="s">
        <v>3167</v>
      </c>
      <c r="AC964" s="3" t="s">
        <v>10</v>
      </c>
      <c r="AD964" s="3" t="s">
        <v>11</v>
      </c>
      <c r="AE964" s="3" t="s">
        <v>12</v>
      </c>
      <c r="AF964" s="3" t="s">
        <v>13</v>
      </c>
      <c r="AG964" s="4"/>
      <c r="AH964" s="3"/>
      <c r="AI964" s="4"/>
      <c r="AJ9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4" s="8">
        <f>IF(#REF!=MAX(#REF!),"New","Old")</f>
      </c>
      <c r="AL964" s="3"/>
      <c r="AM964" s="9">
        <f>IF(OR(#REF!="",#REF!=0),"",IF(#REF!&lt;12000,"&lt;12k",IF(AND(#REF!&gt;=12000,#REF!&lt;24000),"12k to 24k",IF(AND(#REF!&gt;=24000,#REF!&lt;=36000),"24k to 36k",IF(#REF!&gt;36000,"&gt;36k","")))))</f>
      </c>
    </row>
    <row x14ac:dyDescent="0.25" r="965" customHeight="1" ht="18.75">
      <c r="A965" s="1">
        <v>1724827</v>
      </c>
      <c r="B965" s="2">
        <v>11394838</v>
      </c>
      <c r="C965" s="3" t="s">
        <v>0</v>
      </c>
      <c r="D965" s="3" t="s">
        <v>1</v>
      </c>
      <c r="E965" s="2">
        <v>2010</v>
      </c>
      <c r="F965" s="4">
        <v>44228</v>
      </c>
      <c r="G965" s="3" t="s">
        <v>2</v>
      </c>
      <c r="H965" s="4">
        <v>44232</v>
      </c>
      <c r="I965" s="4">
        <f>_xlfn.XLOOKUP(#REF!,[1]!Backup_F8_Previous_Wave[ODINO],[1]!Backup_F8_Previous_Wave[Production Date],"")</f>
      </c>
      <c r="J965" s="10">
        <f>_xlfn.XLOOKUP(#REF!,[1]!Backup_F8_Previous_Wave[ODINO],[1]!Backup_F8_Previous_Wave[Wave Date],"")</f>
      </c>
      <c r="K965" s="6">
        <f>_xlfn.XLOOKUP(#REF!,[1]!Backup_F8_Previous_Wave[ODINO],[1]!Backup_F8_Previous_Wave[Full VIN],"")</f>
      </c>
      <c r="L965" s="3" t="s">
        <v>3168</v>
      </c>
      <c r="M965" s="3" t="s">
        <v>4</v>
      </c>
      <c r="N965" s="3" t="s">
        <v>3169</v>
      </c>
      <c r="O965" s="3" t="s">
        <v>151</v>
      </c>
      <c r="P965" s="6">
        <f>_xlfn.XLOOKUP(#REF!,[1]!Table2[BINNING],[1]!Table2[VFG],"")</f>
      </c>
      <c r="Q965" s="6">
        <f>IF(ISNUMBER(FIND("|",#REF!,1)),LEFT(#REF!,FIND("|",#REF!,1)-2),#REF!)</f>
      </c>
      <c r="R965" s="6">
        <f>IF(ISNUMBER(FIND("|",#REF!,1)),RIGHT(#REF!,LEN(#REF!)-FIND("|",#REF!,1)-1),"")</f>
      </c>
      <c r="S965" s="3" t="s">
        <v>7</v>
      </c>
      <c r="T965" s="3" t="s">
        <v>957</v>
      </c>
      <c r="U965" s="2">
        <v>0</v>
      </c>
      <c r="V965" s="2">
        <v>0</v>
      </c>
      <c r="W965" s="2">
        <v>119570</v>
      </c>
      <c r="X965" s="3" t="s">
        <v>63</v>
      </c>
      <c r="Y965" s="2">
        <v>0</v>
      </c>
      <c r="Z965" s="3"/>
      <c r="AA965" s="3"/>
      <c r="AB965" s="7" t="s">
        <v>3170</v>
      </c>
      <c r="AC965" s="3" t="s">
        <v>10</v>
      </c>
      <c r="AD965" s="3" t="s">
        <v>11</v>
      </c>
      <c r="AE965" s="3" t="s">
        <v>12</v>
      </c>
      <c r="AF965" s="3" t="s">
        <v>13</v>
      </c>
      <c r="AG965" s="4"/>
      <c r="AH965" s="3"/>
      <c r="AI965" s="4"/>
      <c r="AJ9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5" s="8">
        <f>IF(#REF!=MAX(#REF!),"New","Old")</f>
      </c>
      <c r="AL965" s="3"/>
      <c r="AM965" s="9">
        <f>IF(OR(#REF!="",#REF!=0),"",IF(#REF!&lt;12000,"&lt;12k",IF(AND(#REF!&gt;=12000,#REF!&lt;24000),"12k to 24k",IF(AND(#REF!&gt;=24000,#REF!&lt;=36000),"24k to 36k",IF(#REF!&gt;36000,"&gt;36k","")))))</f>
      </c>
    </row>
    <row x14ac:dyDescent="0.25" r="966" customHeight="1" ht="18.75">
      <c r="A966" s="1">
        <v>1724866</v>
      </c>
      <c r="B966" s="2">
        <v>11394867</v>
      </c>
      <c r="C966" s="3" t="s">
        <v>0</v>
      </c>
      <c r="D966" s="3" t="s">
        <v>1</v>
      </c>
      <c r="E966" s="2">
        <v>2018</v>
      </c>
      <c r="F966" s="4">
        <v>44131</v>
      </c>
      <c r="G966" s="3" t="s">
        <v>14</v>
      </c>
      <c r="H966" s="4">
        <v>44232</v>
      </c>
      <c r="I966" s="4"/>
      <c r="J966" s="10">
        <f>_xlfn.XLOOKUP(#REF!,[1]!Backup_F8_Previous_Wave[ODINO],[1]!Backup_F8_Previous_Wave[Wave Date],"")</f>
      </c>
      <c r="K966" s="3"/>
      <c r="L966" s="3" t="s">
        <v>3171</v>
      </c>
      <c r="M966" s="3" t="s">
        <v>4</v>
      </c>
      <c r="N966" s="3" t="s">
        <v>3172</v>
      </c>
      <c r="O966" s="3" t="s">
        <v>1581</v>
      </c>
      <c r="P966" s="6">
        <f>_xlfn.XLOOKUP(#REF!,[1]!Table2[BINNING],[1]!Table2[VFG],"")</f>
      </c>
      <c r="Q966" s="6">
        <f>IF(ISNUMBER(FIND("|",#REF!,1)),LEFT(#REF!,FIND("|",#REF!,1)-2),#REF!)</f>
      </c>
      <c r="R966" s="6">
        <f>IF(ISNUMBER(FIND("|",#REF!,1)),RIGHT(#REF!,LEN(#REF!)-FIND("|",#REF!,1)-1),"")</f>
      </c>
      <c r="S966" s="3" t="s">
        <v>7</v>
      </c>
      <c r="T966" s="3" t="s">
        <v>7</v>
      </c>
      <c r="U966" s="2">
        <v>0</v>
      </c>
      <c r="V966" s="2">
        <v>0</v>
      </c>
      <c r="W966" s="2">
        <v>24500</v>
      </c>
      <c r="X966" s="3" t="s">
        <v>106</v>
      </c>
      <c r="Y966" s="2">
        <v>0</v>
      </c>
      <c r="Z966" s="3"/>
      <c r="AA966" s="3"/>
      <c r="AB966" s="7" t="s">
        <v>3173</v>
      </c>
      <c r="AC966" s="3" t="s">
        <v>44</v>
      </c>
      <c r="AD966" s="3" t="s">
        <v>44</v>
      </c>
      <c r="AE966" s="3" t="s">
        <v>44</v>
      </c>
      <c r="AF966" s="3" t="s">
        <v>13</v>
      </c>
      <c r="AG966" s="4"/>
      <c r="AH966" s="3"/>
      <c r="AI966" s="4"/>
      <c r="AJ9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6" s="8">
        <f>IF(#REF!=MAX(#REF!),"New","Old")</f>
      </c>
      <c r="AL966" s="3"/>
      <c r="AM966" s="9">
        <f>IF(OR(#REF!="",#REF!=0),"",IF(#REF!&lt;12000,"&lt;12k",IF(AND(#REF!&gt;=12000,#REF!&lt;24000),"12k to 24k",IF(AND(#REF!&gt;=24000,#REF!&lt;=36000),"24k to 36k",IF(#REF!&gt;36000,"&gt;36k","")))))</f>
      </c>
    </row>
    <row x14ac:dyDescent="0.25" r="967" customHeight="1" ht="18.75">
      <c r="A967" s="1">
        <v>1724906</v>
      </c>
      <c r="B967" s="2">
        <v>11394892</v>
      </c>
      <c r="C967" s="3" t="s">
        <v>0</v>
      </c>
      <c r="D967" s="3" t="s">
        <v>46</v>
      </c>
      <c r="E967" s="2">
        <v>2016</v>
      </c>
      <c r="F967" s="4">
        <v>44232</v>
      </c>
      <c r="G967" s="3" t="s">
        <v>2</v>
      </c>
      <c r="H967" s="4">
        <v>44232</v>
      </c>
      <c r="I967" s="4">
        <f>_xlfn.XLOOKUP(#REF!,[1]!Backup_F8_Previous_Wave[ODINO],[1]!Backup_F8_Previous_Wave[Production Date],"")</f>
      </c>
      <c r="J967" s="10">
        <f>_xlfn.XLOOKUP(#REF!,[1]!Backup_F8_Previous_Wave[ODINO],[1]!Backup_F8_Previous_Wave[Wave Date],"")</f>
      </c>
      <c r="K967" s="6">
        <f>_xlfn.XLOOKUP(#REF!,[1]!Backup_F8_Previous_Wave[ODINO],[1]!Backup_F8_Previous_Wave[Full VIN],"")</f>
      </c>
      <c r="L967" s="3" t="s">
        <v>3174</v>
      </c>
      <c r="M967" s="3" t="s">
        <v>4</v>
      </c>
      <c r="N967" s="3" t="s">
        <v>3175</v>
      </c>
      <c r="O967" s="3" t="s">
        <v>3176</v>
      </c>
      <c r="P967" s="6">
        <f>_xlfn.XLOOKUP(#REF!,[1]!Table2[BINNING],[1]!Table2[VFG],"")</f>
      </c>
      <c r="Q967" s="6">
        <f>IF(ISNUMBER(FIND("|",#REF!,1)),LEFT(#REF!,FIND("|",#REF!,1)-2),#REF!)</f>
      </c>
      <c r="R967" s="6">
        <f>IF(ISNUMBER(FIND("|",#REF!,1)),RIGHT(#REF!,LEN(#REF!)-FIND("|",#REF!,1)-1),"")</f>
      </c>
      <c r="S967" s="3" t="s">
        <v>7</v>
      </c>
      <c r="T967" s="3" t="s">
        <v>7</v>
      </c>
      <c r="U967" s="2">
        <v>0</v>
      </c>
      <c r="V967" s="2">
        <v>0</v>
      </c>
      <c r="W967" s="2">
        <v>70000</v>
      </c>
      <c r="X967" s="3" t="s">
        <v>72</v>
      </c>
      <c r="Y967" s="2">
        <v>0</v>
      </c>
      <c r="Z967" s="3"/>
      <c r="AA967" s="3"/>
      <c r="AB967" s="7" t="s">
        <v>3177</v>
      </c>
      <c r="AC967" s="3" t="s">
        <v>52</v>
      </c>
      <c r="AD967" s="3" t="s">
        <v>53</v>
      </c>
      <c r="AE967" s="3" t="s">
        <v>54</v>
      </c>
      <c r="AF967" s="3" t="s">
        <v>27</v>
      </c>
      <c r="AG967" s="4"/>
      <c r="AH967" s="3"/>
      <c r="AI967" s="4"/>
      <c r="AJ9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7" s="8">
        <f>IF(#REF!=MAX(#REF!),"New","Old")</f>
      </c>
      <c r="AL967" s="3"/>
      <c r="AM967" s="9">
        <f>IF(OR(#REF!="",#REF!=0),"",IF(#REF!&lt;12000,"&lt;12k",IF(AND(#REF!&gt;=12000,#REF!&lt;24000),"12k to 24k",IF(AND(#REF!&gt;=24000,#REF!&lt;=36000),"24k to 36k",IF(#REF!&gt;36000,"&gt;36k","")))))</f>
      </c>
    </row>
    <row x14ac:dyDescent="0.25" r="968" customHeight="1" ht="18.75">
      <c r="A968" s="1">
        <v>1725095</v>
      </c>
      <c r="B968" s="2">
        <v>11395014</v>
      </c>
      <c r="C968" s="3" t="s">
        <v>0</v>
      </c>
      <c r="D968" s="3" t="s">
        <v>86</v>
      </c>
      <c r="E968" s="2">
        <v>2017</v>
      </c>
      <c r="F968" s="4">
        <v>44211</v>
      </c>
      <c r="G968" s="3" t="s">
        <v>2</v>
      </c>
      <c r="H968" s="4">
        <v>44233</v>
      </c>
      <c r="I968" s="4"/>
      <c r="J968" s="10">
        <f>_xlfn.XLOOKUP(#REF!,[1]!Backup_F8_Previous_Wave[ODINO],[1]!Backup_F8_Previous_Wave[Wave Date],"")</f>
      </c>
      <c r="K968" s="3"/>
      <c r="L968" s="3" t="s">
        <v>1226</v>
      </c>
      <c r="M968" s="3" t="s">
        <v>4</v>
      </c>
      <c r="N968" s="3" t="s">
        <v>3178</v>
      </c>
      <c r="O968" s="3" t="s">
        <v>746</v>
      </c>
      <c r="P968" s="6">
        <f>_xlfn.XLOOKUP(#REF!,[1]!Table2[BINNING],[1]!Table2[VFG],"")</f>
      </c>
      <c r="Q968" s="6">
        <f>IF(ISNUMBER(FIND("|",#REF!,1)),LEFT(#REF!,FIND("|",#REF!,1)-2),#REF!)</f>
      </c>
      <c r="R968" s="6">
        <f>IF(ISNUMBER(FIND("|",#REF!,1)),RIGHT(#REF!,LEN(#REF!)-FIND("|",#REF!,1)-1),"")</f>
      </c>
      <c r="S968" s="3" t="s">
        <v>7</v>
      </c>
      <c r="T968" s="3" t="s">
        <v>7</v>
      </c>
      <c r="U968" s="2">
        <v>0</v>
      </c>
      <c r="V968" s="2">
        <v>0</v>
      </c>
      <c r="W968" s="2"/>
      <c r="X968" s="3" t="s">
        <v>32</v>
      </c>
      <c r="Y968" s="2"/>
      <c r="Z968" s="3"/>
      <c r="AA968" s="3"/>
      <c r="AB968" s="7" t="s">
        <v>3179</v>
      </c>
      <c r="AC968" s="3" t="s">
        <v>44</v>
      </c>
      <c r="AD968" s="3" t="s">
        <v>44</v>
      </c>
      <c r="AE968" s="3" t="s">
        <v>44</v>
      </c>
      <c r="AF968" s="3" t="s">
        <v>95</v>
      </c>
      <c r="AG968" s="4"/>
      <c r="AH968" s="3"/>
      <c r="AI968" s="4"/>
      <c r="AJ9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8" s="8">
        <f>IF(#REF!=MAX(#REF!),"New","Old")</f>
      </c>
      <c r="AL968" s="3"/>
      <c r="AM968" s="9">
        <f>IF(OR(#REF!="",#REF!=0),"",IF(#REF!&lt;12000,"&lt;12k",IF(AND(#REF!&gt;=12000,#REF!&lt;24000),"12k to 24k",IF(AND(#REF!&gt;=24000,#REF!&lt;=36000),"24k to 36k",IF(#REF!&gt;36000,"&gt;36k","")))))</f>
      </c>
    </row>
    <row x14ac:dyDescent="0.25" r="969" customHeight="1" ht="18.75">
      <c r="A969" s="1">
        <v>1725183</v>
      </c>
      <c r="B969" s="2">
        <v>11395063</v>
      </c>
      <c r="C969" s="3" t="s">
        <v>0</v>
      </c>
      <c r="D969" s="3" t="s">
        <v>181</v>
      </c>
      <c r="E969" s="2">
        <v>2015</v>
      </c>
      <c r="F969" s="4">
        <v>44216</v>
      </c>
      <c r="G969" s="3" t="s">
        <v>2</v>
      </c>
      <c r="H969" s="4">
        <v>44234</v>
      </c>
      <c r="I969" s="4">
        <f>_xlfn.XLOOKUP(#REF!,[1]!Backup_F8_Previous_Wave[ODINO],[1]!Backup_F8_Previous_Wave[Production Date],"")</f>
      </c>
      <c r="J969" s="10">
        <f>_xlfn.XLOOKUP(#REF!,[1]!Backup_F8_Previous_Wave[ODINO],[1]!Backup_F8_Previous_Wave[Wave Date],"")</f>
      </c>
      <c r="K969" s="6">
        <f>_xlfn.XLOOKUP(#REF!,[1]!Backup_F8_Previous_Wave[ODINO],[1]!Backup_F8_Previous_Wave[Full VIN],"")</f>
      </c>
      <c r="L969" s="3" t="s">
        <v>3180</v>
      </c>
      <c r="M969" s="3" t="s">
        <v>4</v>
      </c>
      <c r="N969" s="3" t="s">
        <v>3181</v>
      </c>
      <c r="O969" s="3" t="s">
        <v>196</v>
      </c>
      <c r="P969" s="6">
        <f>_xlfn.XLOOKUP(#REF!,[1]!Table2[BINNING],[1]!Table2[VFG],"")</f>
      </c>
      <c r="Q969" s="6">
        <f>IF(ISNUMBER(FIND("|",#REF!,1)),LEFT(#REF!,FIND("|",#REF!,1)-2),#REF!)</f>
      </c>
      <c r="R969" s="6">
        <f>IF(ISNUMBER(FIND("|",#REF!,1)),RIGHT(#REF!,LEN(#REF!)-FIND("|",#REF!,1)-1),"")</f>
      </c>
      <c r="S969" s="3" t="s">
        <v>7</v>
      </c>
      <c r="T969" s="3" t="s">
        <v>7</v>
      </c>
      <c r="U969" s="2">
        <v>0</v>
      </c>
      <c r="V969" s="2">
        <v>0</v>
      </c>
      <c r="W969" s="2">
        <v>96000</v>
      </c>
      <c r="X969" s="3" t="s">
        <v>81</v>
      </c>
      <c r="Y969" s="2">
        <v>45</v>
      </c>
      <c r="Z969" s="3"/>
      <c r="AA969" s="3"/>
      <c r="AB969" s="7" t="s">
        <v>3182</v>
      </c>
      <c r="AC969" s="3" t="s">
        <v>297</v>
      </c>
      <c r="AD969" s="3" t="s">
        <v>298</v>
      </c>
      <c r="AE969" s="3" t="s">
        <v>299</v>
      </c>
      <c r="AF969" s="3" t="s">
        <v>198</v>
      </c>
      <c r="AG969" s="4"/>
      <c r="AH969" s="3"/>
      <c r="AI969" s="4"/>
      <c r="AJ9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69" s="8">
        <f>IF(#REF!=MAX(#REF!),"New","Old")</f>
      </c>
      <c r="AL969" s="3"/>
      <c r="AM969" s="9">
        <f>IF(OR(#REF!="",#REF!=0),"",IF(#REF!&lt;12000,"&lt;12k",IF(AND(#REF!&gt;=12000,#REF!&lt;24000),"12k to 24k",IF(AND(#REF!&gt;=24000,#REF!&lt;=36000),"24k to 36k",IF(#REF!&gt;36000,"&gt;36k","")))))</f>
      </c>
    </row>
    <row x14ac:dyDescent="0.25" r="970" customHeight="1" ht="18.75">
      <c r="A970" s="1">
        <v>1725259</v>
      </c>
      <c r="B970" s="2">
        <v>11395113</v>
      </c>
      <c r="C970" s="3" t="s">
        <v>0</v>
      </c>
      <c r="D970" s="3" t="s">
        <v>28</v>
      </c>
      <c r="E970" s="2">
        <v>2020</v>
      </c>
      <c r="F970" s="4">
        <v>44220</v>
      </c>
      <c r="G970" s="3" t="s">
        <v>2</v>
      </c>
      <c r="H970" s="4">
        <v>44234</v>
      </c>
      <c r="I970" s="4">
        <f>_xlfn.XLOOKUP(#REF!,[1]!Backup_F8_Previous_Wave[ODINO],[1]!Backup_F8_Previous_Wave[Production Date],"")</f>
      </c>
      <c r="J970" s="10">
        <f>_xlfn.XLOOKUP(#REF!,[1]!Backup_F8_Previous_Wave[ODINO],[1]!Backup_F8_Previous_Wave[Wave Date],"")</f>
      </c>
      <c r="K970" s="6">
        <f>_xlfn.XLOOKUP(#REF!,[1]!Backup_F8_Previous_Wave[ODINO],[1]!Backup_F8_Previous_Wave[Full VIN],"")</f>
      </c>
      <c r="L970" s="3" t="s">
        <v>3183</v>
      </c>
      <c r="M970" s="3" t="s">
        <v>4</v>
      </c>
      <c r="N970" s="3" t="s">
        <v>3184</v>
      </c>
      <c r="O970" s="3" t="s">
        <v>3185</v>
      </c>
      <c r="P970" s="6">
        <f>_xlfn.XLOOKUP(#REF!,[1]!Table2[BINNING],[1]!Table2[VFG],"")</f>
      </c>
      <c r="Q970" s="6">
        <f>IF(ISNUMBER(FIND("|",#REF!,1)),LEFT(#REF!,FIND("|",#REF!,1)-2),#REF!)</f>
      </c>
      <c r="R970" s="6">
        <f>IF(ISNUMBER(FIND("|",#REF!,1)),RIGHT(#REF!,LEN(#REF!)-FIND("|",#REF!,1)-1),"")</f>
      </c>
      <c r="S970" s="3" t="s">
        <v>7</v>
      </c>
      <c r="T970" s="3" t="s">
        <v>7</v>
      </c>
      <c r="U970" s="2">
        <v>0</v>
      </c>
      <c r="V970" s="2">
        <v>0</v>
      </c>
      <c r="W970" s="2">
        <v>24</v>
      </c>
      <c r="X970" s="3" t="s">
        <v>106</v>
      </c>
      <c r="Y970" s="2"/>
      <c r="Z970" s="3"/>
      <c r="AA970" s="3"/>
      <c r="AB970" s="7" t="s">
        <v>3186</v>
      </c>
      <c r="AC970" s="3" t="s">
        <v>662</v>
      </c>
      <c r="AD970" s="3" t="s">
        <v>663</v>
      </c>
      <c r="AE970" s="3" t="s">
        <v>664</v>
      </c>
      <c r="AF970" s="3" t="s">
        <v>102</v>
      </c>
      <c r="AG970" s="4"/>
      <c r="AH970" s="3"/>
      <c r="AI970" s="4"/>
      <c r="AJ9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0" s="8">
        <f>IF(#REF!=MAX(#REF!),"New","Old")</f>
      </c>
      <c r="AL970" s="3"/>
      <c r="AM970" s="9">
        <f>IF(OR(#REF!="",#REF!=0),"",IF(#REF!&lt;12000,"&lt;12k",IF(AND(#REF!&gt;=12000,#REF!&lt;24000),"12k to 24k",IF(AND(#REF!&gt;=24000,#REF!&lt;=36000),"24k to 36k",IF(#REF!&gt;36000,"&gt;36k","")))))</f>
      </c>
    </row>
    <row x14ac:dyDescent="0.25" r="971" customHeight="1" ht="18.75">
      <c r="A971" s="1">
        <v>1725309</v>
      </c>
      <c r="B971" s="2">
        <v>11395142</v>
      </c>
      <c r="C971" s="3" t="s">
        <v>0</v>
      </c>
      <c r="D971" s="3" t="s">
        <v>59</v>
      </c>
      <c r="E971" s="2">
        <v>2016</v>
      </c>
      <c r="F971" s="4">
        <v>44211</v>
      </c>
      <c r="G971" s="3" t="s">
        <v>2</v>
      </c>
      <c r="H971" s="4">
        <v>44235</v>
      </c>
      <c r="I971" s="4">
        <f>_xlfn.XLOOKUP(#REF!,[1]!Backup_F8_Previous_Wave[ODINO],[1]!Backup_F8_Previous_Wave[Production Date],"")</f>
      </c>
      <c r="J971" s="10">
        <f>_xlfn.XLOOKUP(#REF!,[1]!Backup_F8_Previous_Wave[ODINO],[1]!Backup_F8_Previous_Wave[Wave Date],"")</f>
      </c>
      <c r="K971" s="6">
        <f>_xlfn.XLOOKUP(#REF!,[1]!Backup_F8_Previous_Wave[ODINO],[1]!Backup_F8_Previous_Wave[Full VIN],"")</f>
      </c>
      <c r="L971" s="3" t="s">
        <v>3187</v>
      </c>
      <c r="M971" s="3" t="s">
        <v>4</v>
      </c>
      <c r="N971" s="3" t="s">
        <v>3188</v>
      </c>
      <c r="O971" s="3" t="s">
        <v>552</v>
      </c>
      <c r="P971" s="6">
        <f>_xlfn.XLOOKUP(#REF!,[1]!Table2[BINNING],[1]!Table2[VFG],"")</f>
      </c>
      <c r="Q971" s="6">
        <f>IF(ISNUMBER(FIND("|",#REF!,1)),LEFT(#REF!,FIND("|",#REF!,1)-2),#REF!)</f>
      </c>
      <c r="R971" s="6">
        <f>IF(ISNUMBER(FIND("|",#REF!,1)),RIGHT(#REF!,LEN(#REF!)-FIND("|",#REF!,1)-1),"")</f>
      </c>
      <c r="S971" s="3" t="s">
        <v>7</v>
      </c>
      <c r="T971" s="3" t="s">
        <v>7</v>
      </c>
      <c r="U971" s="2">
        <v>0</v>
      </c>
      <c r="V971" s="2">
        <v>0</v>
      </c>
      <c r="W971" s="2">
        <v>140000</v>
      </c>
      <c r="X971" s="3" t="s">
        <v>282</v>
      </c>
      <c r="Y971" s="2"/>
      <c r="Z971" s="3"/>
      <c r="AA971" s="3"/>
      <c r="AB971" s="7" t="s">
        <v>3189</v>
      </c>
      <c r="AC971" s="3" t="s">
        <v>65</v>
      </c>
      <c r="AD971" s="3" t="s">
        <v>66</v>
      </c>
      <c r="AE971" s="3" t="s">
        <v>67</v>
      </c>
      <c r="AF971" s="3" t="s">
        <v>68</v>
      </c>
      <c r="AG971" s="4"/>
      <c r="AH971" s="3"/>
      <c r="AI971" s="4"/>
      <c r="AJ9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1" s="8">
        <f>IF(#REF!=MAX(#REF!),"New","Old")</f>
      </c>
      <c r="AL971" s="3"/>
      <c r="AM971" s="9">
        <f>IF(OR(#REF!="",#REF!=0),"",IF(#REF!&lt;12000,"&lt;12k",IF(AND(#REF!&gt;=12000,#REF!&lt;24000),"12k to 24k",IF(AND(#REF!&gt;=24000,#REF!&lt;=36000),"24k to 36k",IF(#REF!&gt;36000,"&gt;36k","")))))</f>
      </c>
    </row>
    <row x14ac:dyDescent="0.25" r="972" customHeight="1" ht="18.75">
      <c r="A972" s="1">
        <v>1725405</v>
      </c>
      <c r="B972" s="2">
        <v>11395218</v>
      </c>
      <c r="C972" s="3" t="s">
        <v>0</v>
      </c>
      <c r="D972" s="3" t="s">
        <v>1</v>
      </c>
      <c r="E972" s="2">
        <v>2018</v>
      </c>
      <c r="F972" s="4">
        <v>44222</v>
      </c>
      <c r="G972" s="3" t="s">
        <v>2</v>
      </c>
      <c r="H972" s="4">
        <v>44235</v>
      </c>
      <c r="I972" s="4">
        <f>_xlfn.XLOOKUP(#REF!,[1]!Backup_F8_Previous_Wave[ODINO],[1]!Backup_F8_Previous_Wave[Production Date],"")</f>
      </c>
      <c r="J972" s="10">
        <f>_xlfn.XLOOKUP(#REF!,[1]!Backup_F8_Previous_Wave[ODINO],[1]!Backup_F8_Previous_Wave[Wave Date],"")</f>
      </c>
      <c r="K972" s="6">
        <f>_xlfn.XLOOKUP(#REF!,[1]!Backup_F8_Previous_Wave[ODINO],[1]!Backup_F8_Previous_Wave[Full VIN],"")</f>
      </c>
      <c r="L972" s="3" t="s">
        <v>3190</v>
      </c>
      <c r="M972" s="3" t="s">
        <v>4</v>
      </c>
      <c r="N972" s="3" t="s">
        <v>3191</v>
      </c>
      <c r="O972" s="3" t="s">
        <v>124</v>
      </c>
      <c r="P972" s="6">
        <f>_xlfn.XLOOKUP(#REF!,[1]!Table2[BINNING],[1]!Table2[VFG],"")</f>
      </c>
      <c r="Q972" s="6">
        <f>IF(ISNUMBER(FIND("|",#REF!,1)),LEFT(#REF!,FIND("|",#REF!,1)-2),#REF!)</f>
      </c>
      <c r="R972" s="6">
        <f>IF(ISNUMBER(FIND("|",#REF!,1)),RIGHT(#REF!,LEN(#REF!)-FIND("|",#REF!,1)-1),"")</f>
      </c>
      <c r="S972" s="3" t="s">
        <v>7</v>
      </c>
      <c r="T972" s="3" t="s">
        <v>7</v>
      </c>
      <c r="U972" s="2">
        <v>0</v>
      </c>
      <c r="V972" s="2">
        <v>0</v>
      </c>
      <c r="W972" s="2">
        <v>43000</v>
      </c>
      <c r="X972" s="3" t="s">
        <v>72</v>
      </c>
      <c r="Y972" s="2">
        <v>0</v>
      </c>
      <c r="Z972" s="3"/>
      <c r="AA972" s="3"/>
      <c r="AB972" s="7" t="s">
        <v>3192</v>
      </c>
      <c r="AC972" s="3" t="s">
        <v>20</v>
      </c>
      <c r="AD972" s="3" t="s">
        <v>11</v>
      </c>
      <c r="AE972" s="3" t="s">
        <v>21</v>
      </c>
      <c r="AF972" s="3" t="s">
        <v>13</v>
      </c>
      <c r="AG972" s="4"/>
      <c r="AH972" s="3"/>
      <c r="AI972" s="4"/>
      <c r="AJ9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2" s="8">
        <f>IF(#REF!=MAX(#REF!),"New","Old")</f>
      </c>
      <c r="AL972" s="3"/>
      <c r="AM972" s="9">
        <f>IF(OR(#REF!="",#REF!=0),"",IF(#REF!&lt;12000,"&lt;12k",IF(AND(#REF!&gt;=12000,#REF!&lt;24000),"12k to 24k",IF(AND(#REF!&gt;=24000,#REF!&lt;=36000),"24k to 36k",IF(#REF!&gt;36000,"&gt;36k","")))))</f>
      </c>
    </row>
    <row x14ac:dyDescent="0.25" r="973" customHeight="1" ht="18.75">
      <c r="A973" s="1">
        <v>1725524</v>
      </c>
      <c r="B973" s="2">
        <v>11395326</v>
      </c>
      <c r="C973" s="3" t="s">
        <v>0</v>
      </c>
      <c r="D973" s="3" t="s">
        <v>187</v>
      </c>
      <c r="E973" s="2">
        <v>2021</v>
      </c>
      <c r="F973" s="4">
        <v>44233</v>
      </c>
      <c r="G973" s="3" t="s">
        <v>2</v>
      </c>
      <c r="H973" s="4">
        <v>44235</v>
      </c>
      <c r="I973" s="4">
        <f>_xlfn.XLOOKUP(#REF!,[1]!Backup_F8_Previous_Wave[ODINO],[1]!Backup_F8_Previous_Wave[Production Date],"")</f>
      </c>
      <c r="J973" s="10">
        <f>_xlfn.XLOOKUP(#REF!,[1]!Backup_F8_Previous_Wave[ODINO],[1]!Backup_F8_Previous_Wave[Wave Date],"")</f>
      </c>
      <c r="K973" s="6">
        <f>_xlfn.XLOOKUP(#REF!,[1]!Backup_F8_Previous_Wave[ODINO],[1]!Backup_F8_Previous_Wave[Full VIN],"")</f>
      </c>
      <c r="L973" s="3" t="s">
        <v>3193</v>
      </c>
      <c r="M973" s="3" t="s">
        <v>4</v>
      </c>
      <c r="N973" s="3" t="s">
        <v>3194</v>
      </c>
      <c r="O973" s="3" t="s">
        <v>124</v>
      </c>
      <c r="P973" s="6">
        <f>_xlfn.XLOOKUP(#REF!,[1]!Table2[BINNING],[1]!Table2[VFG],"")</f>
      </c>
      <c r="Q973" s="6">
        <f>IF(ISNUMBER(FIND("|",#REF!,1)),LEFT(#REF!,FIND("|",#REF!,1)-2),#REF!)</f>
      </c>
      <c r="R973" s="6">
        <f>IF(ISNUMBER(FIND("|",#REF!,1)),RIGHT(#REF!,LEN(#REF!)-FIND("|",#REF!,1)-1),"")</f>
      </c>
      <c r="S973" s="3" t="s">
        <v>7</v>
      </c>
      <c r="T973" s="3" t="s">
        <v>7</v>
      </c>
      <c r="U973" s="2">
        <v>0</v>
      </c>
      <c r="V973" s="2">
        <v>0</v>
      </c>
      <c r="W973" s="2">
        <v>56</v>
      </c>
      <c r="X973" s="3" t="s">
        <v>106</v>
      </c>
      <c r="Y973" s="2">
        <v>40</v>
      </c>
      <c r="Z973" s="3"/>
      <c r="AA973" s="3"/>
      <c r="AB973" s="7" t="s">
        <v>3195</v>
      </c>
      <c r="AC973" s="3" t="s">
        <v>191</v>
      </c>
      <c r="AD973" s="3" t="s">
        <v>192</v>
      </c>
      <c r="AE973" s="3" t="s">
        <v>193</v>
      </c>
      <c r="AF973" s="3" t="s">
        <v>141</v>
      </c>
      <c r="AG973" s="4"/>
      <c r="AH973" s="3"/>
      <c r="AI973" s="4"/>
      <c r="AJ9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3" s="8">
        <f>IF(#REF!=MAX(#REF!),"New","Old")</f>
      </c>
      <c r="AL973" s="3"/>
      <c r="AM973" s="9">
        <f>IF(OR(#REF!="",#REF!=0),"",IF(#REF!&lt;12000,"&lt;12k",IF(AND(#REF!&gt;=12000,#REF!&lt;24000),"12k to 24k",IF(AND(#REF!&gt;=24000,#REF!&lt;=36000),"24k to 36k",IF(#REF!&gt;36000,"&gt;36k","")))))</f>
      </c>
    </row>
    <row x14ac:dyDescent="0.25" r="974" customHeight="1" ht="18.75">
      <c r="A974" s="1">
        <v>1725809</v>
      </c>
      <c r="B974" s="2">
        <v>11395546</v>
      </c>
      <c r="C974" s="3" t="s">
        <v>0</v>
      </c>
      <c r="D974" s="3" t="s">
        <v>1</v>
      </c>
      <c r="E974" s="2">
        <v>2017</v>
      </c>
      <c r="F974" s="4">
        <v>44237</v>
      </c>
      <c r="G974" s="3" t="s">
        <v>2</v>
      </c>
      <c r="H974" s="4">
        <v>44237</v>
      </c>
      <c r="I974" s="4">
        <f>_xlfn.XLOOKUP(#REF!,[1]!Backup_F8_Previous_Wave[ODINO],[1]!Backup_F8_Previous_Wave[Production Date],"")</f>
      </c>
      <c r="J974" s="10">
        <f>_xlfn.XLOOKUP(#REF!,[1]!Backup_F8_Previous_Wave[ODINO],[1]!Backup_F8_Previous_Wave[Wave Date],"")</f>
      </c>
      <c r="K974" s="6">
        <f>_xlfn.XLOOKUP(#REF!,[1]!Backup_F8_Previous_Wave[ODINO],[1]!Backup_F8_Previous_Wave[Full VIN],"")</f>
      </c>
      <c r="L974" s="3" t="s">
        <v>3196</v>
      </c>
      <c r="M974" s="3" t="s">
        <v>4</v>
      </c>
      <c r="N974" s="3" t="s">
        <v>3197</v>
      </c>
      <c r="O974" s="3" t="s">
        <v>49</v>
      </c>
      <c r="P974" s="6">
        <f>_xlfn.XLOOKUP(#REF!,[1]!Table2[BINNING],[1]!Table2[VFG],"")</f>
      </c>
      <c r="Q974" s="6">
        <f>IF(ISNUMBER(FIND("|",#REF!,1)),LEFT(#REF!,FIND("|",#REF!,1)-2),#REF!)</f>
      </c>
      <c r="R974" s="6">
        <f>IF(ISNUMBER(FIND("|",#REF!,1)),RIGHT(#REF!,LEN(#REF!)-FIND("|",#REF!,1)-1),"")</f>
      </c>
      <c r="S974" s="3" t="s">
        <v>7</v>
      </c>
      <c r="T974" s="3" t="s">
        <v>7</v>
      </c>
      <c r="U974" s="2">
        <v>0</v>
      </c>
      <c r="V974" s="2">
        <v>0</v>
      </c>
      <c r="W974" s="2">
        <v>65000</v>
      </c>
      <c r="X974" s="3" t="s">
        <v>90</v>
      </c>
      <c r="Y974" s="2"/>
      <c r="Z974" s="3"/>
      <c r="AA974" s="3"/>
      <c r="AB974" s="7" t="s">
        <v>3198</v>
      </c>
      <c r="AC974" s="3" t="s">
        <v>20</v>
      </c>
      <c r="AD974" s="3" t="s">
        <v>11</v>
      </c>
      <c r="AE974" s="3" t="s">
        <v>135</v>
      </c>
      <c r="AF974" s="3" t="s">
        <v>27</v>
      </c>
      <c r="AG974" s="4"/>
      <c r="AH974" s="3"/>
      <c r="AI974" s="4"/>
      <c r="AJ9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4" s="8">
        <f>IF(#REF!=MAX(#REF!),"New","Old")</f>
      </c>
      <c r="AL974" s="3"/>
      <c r="AM974" s="9">
        <f>IF(OR(#REF!="",#REF!=0),"",IF(#REF!&lt;12000,"&lt;12k",IF(AND(#REF!&gt;=12000,#REF!&lt;24000),"12k to 24k",IF(AND(#REF!&gt;=24000,#REF!&lt;=36000),"24k to 36k",IF(#REF!&gt;36000,"&gt;36k","")))))</f>
      </c>
    </row>
    <row x14ac:dyDescent="0.25" r="975" customHeight="1" ht="18.75">
      <c r="A975" s="1">
        <v>1725820</v>
      </c>
      <c r="B975" s="2">
        <v>11395543</v>
      </c>
      <c r="C975" s="3" t="s">
        <v>0</v>
      </c>
      <c r="D975" s="3" t="s">
        <v>1</v>
      </c>
      <c r="E975" s="2">
        <v>2015</v>
      </c>
      <c r="F975" s="4">
        <v>44231</v>
      </c>
      <c r="G975" s="3" t="s">
        <v>2</v>
      </c>
      <c r="H975" s="4">
        <v>44237</v>
      </c>
      <c r="I975" s="4">
        <f>_xlfn.XLOOKUP(#REF!,[1]!Backup_F8_Previous_Wave[ODINO],[1]!Backup_F8_Previous_Wave[Production Date],"")</f>
      </c>
      <c r="J975" s="10">
        <f>_xlfn.XLOOKUP(#REF!,[1]!Backup_F8_Previous_Wave[ODINO],[1]!Backup_F8_Previous_Wave[Wave Date],"")</f>
      </c>
      <c r="K975" s="6">
        <f>_xlfn.XLOOKUP(#REF!,[1]!Backup_F8_Previous_Wave[ODINO],[1]!Backup_F8_Previous_Wave[Full VIN],"")</f>
      </c>
      <c r="L975" s="3" t="s">
        <v>3199</v>
      </c>
      <c r="M975" s="3" t="s">
        <v>4</v>
      </c>
      <c r="N975" s="3" t="s">
        <v>3200</v>
      </c>
      <c r="O975" s="3" t="s">
        <v>151</v>
      </c>
      <c r="P975" s="6">
        <f>_xlfn.XLOOKUP(#REF!,[1]!Table2[BINNING],[1]!Table2[VFG],"")</f>
      </c>
      <c r="Q975" s="6">
        <f>IF(ISNUMBER(FIND("|",#REF!,1)),LEFT(#REF!,FIND("|",#REF!,1)-2),#REF!)</f>
      </c>
      <c r="R975" s="6">
        <f>IF(ISNUMBER(FIND("|",#REF!,1)),RIGHT(#REF!,LEN(#REF!)-FIND("|",#REF!,1)-1),"")</f>
      </c>
      <c r="S975" s="3" t="s">
        <v>7</v>
      </c>
      <c r="T975" s="3" t="s">
        <v>7</v>
      </c>
      <c r="U975" s="2">
        <v>0</v>
      </c>
      <c r="V975" s="2">
        <v>0</v>
      </c>
      <c r="W975" s="2">
        <v>89000</v>
      </c>
      <c r="X975" s="3" t="s">
        <v>166</v>
      </c>
      <c r="Y975" s="2">
        <v>70</v>
      </c>
      <c r="Z975" s="3"/>
      <c r="AA975" s="3"/>
      <c r="AB975" s="7" t="s">
        <v>3201</v>
      </c>
      <c r="AC975" s="3" t="s">
        <v>20</v>
      </c>
      <c r="AD975" s="3" t="s">
        <v>11</v>
      </c>
      <c r="AE975" s="3" t="s">
        <v>21</v>
      </c>
      <c r="AF975" s="3" t="s">
        <v>13</v>
      </c>
      <c r="AG975" s="4"/>
      <c r="AH975" s="3"/>
      <c r="AI975" s="4"/>
      <c r="AJ9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5" s="8">
        <f>IF(#REF!=MAX(#REF!),"New","Old")</f>
      </c>
      <c r="AL975" s="3"/>
      <c r="AM975" s="9">
        <f>IF(OR(#REF!="",#REF!=0),"",IF(#REF!&lt;12000,"&lt;12k",IF(AND(#REF!&gt;=12000,#REF!&lt;24000),"12k to 24k",IF(AND(#REF!&gt;=24000,#REF!&lt;=36000),"24k to 36k",IF(#REF!&gt;36000,"&gt;36k","")))))</f>
      </c>
    </row>
    <row x14ac:dyDescent="0.25" r="976" customHeight="1" ht="18.75">
      <c r="A976" s="1">
        <v>1725878</v>
      </c>
      <c r="B976" s="2">
        <v>11395591</v>
      </c>
      <c r="C976" s="3" t="s">
        <v>0</v>
      </c>
      <c r="D976" s="3" t="s">
        <v>1</v>
      </c>
      <c r="E976" s="2">
        <v>2016</v>
      </c>
      <c r="F976" s="4">
        <v>44237</v>
      </c>
      <c r="G976" s="3" t="s">
        <v>2</v>
      </c>
      <c r="H976" s="4">
        <v>44237</v>
      </c>
      <c r="I976" s="4">
        <f>_xlfn.XLOOKUP(#REF!,[1]!Backup_F8_Previous_Wave[ODINO],[1]!Backup_F8_Previous_Wave[Production Date],"")</f>
      </c>
      <c r="J976" s="10">
        <f>_xlfn.XLOOKUP(#REF!,[1]!Backup_F8_Previous_Wave[ODINO],[1]!Backup_F8_Previous_Wave[Wave Date],"")</f>
      </c>
      <c r="K976" s="6">
        <f>_xlfn.XLOOKUP(#REF!,[1]!Backup_F8_Previous_Wave[ODINO],[1]!Backup_F8_Previous_Wave[Full VIN],"")</f>
      </c>
      <c r="L976" s="3" t="s">
        <v>3202</v>
      </c>
      <c r="M976" s="3" t="s">
        <v>4</v>
      </c>
      <c r="N976" s="3" t="s">
        <v>3203</v>
      </c>
      <c r="O976" s="3" t="s">
        <v>49</v>
      </c>
      <c r="P976" s="6">
        <f>_xlfn.XLOOKUP(#REF!,[1]!Table2[BINNING],[1]!Table2[VFG],"")</f>
      </c>
      <c r="Q976" s="6">
        <f>IF(ISNUMBER(FIND("|",#REF!,1)),LEFT(#REF!,FIND("|",#REF!,1)-2),#REF!)</f>
      </c>
      <c r="R976" s="6">
        <f>IF(ISNUMBER(FIND("|",#REF!,1)),RIGHT(#REF!,LEN(#REF!)-FIND("|",#REF!,1)-1),"")</f>
      </c>
      <c r="S976" s="3" t="s">
        <v>7</v>
      </c>
      <c r="T976" s="3" t="s">
        <v>7</v>
      </c>
      <c r="U976" s="2">
        <v>0</v>
      </c>
      <c r="V976" s="2">
        <v>0</v>
      </c>
      <c r="W976" s="2">
        <v>51000</v>
      </c>
      <c r="X976" s="3" t="s">
        <v>90</v>
      </c>
      <c r="Y976" s="2">
        <v>40</v>
      </c>
      <c r="Z976" s="3"/>
      <c r="AA976" s="3"/>
      <c r="AB976" s="7" t="s">
        <v>3204</v>
      </c>
      <c r="AC976" s="3" t="s">
        <v>20</v>
      </c>
      <c r="AD976" s="3" t="s">
        <v>11</v>
      </c>
      <c r="AE976" s="3" t="s">
        <v>135</v>
      </c>
      <c r="AF976" s="3" t="s">
        <v>27</v>
      </c>
      <c r="AG976" s="4"/>
      <c r="AH976" s="3"/>
      <c r="AI976" s="4"/>
      <c r="AJ9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6" s="8">
        <f>IF(#REF!=MAX(#REF!),"New","Old")</f>
      </c>
      <c r="AL976" s="3"/>
      <c r="AM976" s="9">
        <f>IF(OR(#REF!="",#REF!=0),"",IF(#REF!&lt;12000,"&lt;12k",IF(AND(#REF!&gt;=12000,#REF!&lt;24000),"12k to 24k",IF(AND(#REF!&gt;=24000,#REF!&lt;=36000),"24k to 36k",IF(#REF!&gt;36000,"&gt;36k","")))))</f>
      </c>
    </row>
    <row x14ac:dyDescent="0.25" r="977" customHeight="1" ht="18.75">
      <c r="A977" s="1">
        <v>1726067</v>
      </c>
      <c r="B977" s="2">
        <v>11395729</v>
      </c>
      <c r="C977" s="3" t="s">
        <v>0</v>
      </c>
      <c r="D977" s="3" t="s">
        <v>181</v>
      </c>
      <c r="E977" s="2">
        <v>2018</v>
      </c>
      <c r="F977" s="4">
        <v>44226</v>
      </c>
      <c r="G977" s="3" t="s">
        <v>2</v>
      </c>
      <c r="H977" s="4">
        <v>44238</v>
      </c>
      <c r="I977" s="4"/>
      <c r="J977" s="10">
        <f>_xlfn.XLOOKUP(#REF!,[1]!Backup_F8_Previous_Wave[ODINO],[1]!Backup_F8_Previous_Wave[Wave Date],"")</f>
      </c>
      <c r="K977" s="3"/>
      <c r="L977" s="3" t="s">
        <v>3205</v>
      </c>
      <c r="M977" s="3" t="s">
        <v>4</v>
      </c>
      <c r="N977" s="3" t="s">
        <v>3206</v>
      </c>
      <c r="O977" s="3" t="s">
        <v>864</v>
      </c>
      <c r="P977" s="6">
        <f>_xlfn.XLOOKUP(#REF!,[1]!Table2[BINNING],[1]!Table2[VFG],"")</f>
      </c>
      <c r="Q977" s="6">
        <f>IF(ISNUMBER(FIND("|",#REF!,1)),LEFT(#REF!,FIND("|",#REF!,1)-2),#REF!)</f>
      </c>
      <c r="R977" s="6">
        <f>IF(ISNUMBER(FIND("|",#REF!,1)),RIGHT(#REF!,LEN(#REF!)-FIND("|",#REF!,1)-1),"")</f>
      </c>
      <c r="S977" s="3" t="s">
        <v>7</v>
      </c>
      <c r="T977" s="3" t="s">
        <v>7</v>
      </c>
      <c r="U977" s="2">
        <v>0</v>
      </c>
      <c r="V977" s="2">
        <v>0</v>
      </c>
      <c r="W977" s="2">
        <v>22000</v>
      </c>
      <c r="X977" s="3" t="s">
        <v>380</v>
      </c>
      <c r="Y977" s="2">
        <v>60</v>
      </c>
      <c r="Z977" s="3"/>
      <c r="AA977" s="3"/>
      <c r="AB977" s="7" t="s">
        <v>3207</v>
      </c>
      <c r="AC977" s="3" t="s">
        <v>44</v>
      </c>
      <c r="AD977" s="3" t="s">
        <v>44</v>
      </c>
      <c r="AE977" s="3" t="s">
        <v>44</v>
      </c>
      <c r="AF977" s="3" t="s">
        <v>198</v>
      </c>
      <c r="AG977" s="4"/>
      <c r="AH977" s="3"/>
      <c r="AI977" s="4"/>
      <c r="AJ9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7" s="8">
        <f>IF(#REF!=MAX(#REF!),"New","Old")</f>
      </c>
      <c r="AL977" s="3"/>
      <c r="AM977" s="9">
        <f>IF(OR(#REF!="",#REF!=0),"",IF(#REF!&lt;12000,"&lt;12k",IF(AND(#REF!&gt;=12000,#REF!&lt;24000),"12k to 24k",IF(AND(#REF!&gt;=24000,#REF!&lt;=36000),"24k to 36k",IF(#REF!&gt;36000,"&gt;36k","")))))</f>
      </c>
    </row>
    <row x14ac:dyDescent="0.25" r="978" customHeight="1" ht="18.75">
      <c r="A978" s="1">
        <v>1726073</v>
      </c>
      <c r="B978" s="2">
        <v>11395734</v>
      </c>
      <c r="C978" s="3" t="s">
        <v>0</v>
      </c>
      <c r="D978" s="3" t="s">
        <v>1</v>
      </c>
      <c r="E978" s="2">
        <v>2016</v>
      </c>
      <c r="F978" s="4">
        <v>44122</v>
      </c>
      <c r="G978" s="3" t="s">
        <v>14</v>
      </c>
      <c r="H978" s="4">
        <v>44238</v>
      </c>
      <c r="I978" s="4">
        <f>_xlfn.XLOOKUP(#REF!,[1]!Backup_F8_Previous_Wave[ODINO],[1]!Backup_F8_Previous_Wave[Production Date],"")</f>
      </c>
      <c r="J978" s="10">
        <f>_xlfn.XLOOKUP(#REF!,[1]!Backup_F8_Previous_Wave[ODINO],[1]!Backup_F8_Previous_Wave[Wave Date],"")</f>
      </c>
      <c r="K978" s="6">
        <f>_xlfn.XLOOKUP(#REF!,[1]!Backup_F8_Previous_Wave[ODINO],[1]!Backup_F8_Previous_Wave[Full VIN],"")</f>
      </c>
      <c r="L978" s="3" t="s">
        <v>3208</v>
      </c>
      <c r="M978" s="3" t="s">
        <v>4</v>
      </c>
      <c r="N978" s="3" t="s">
        <v>3209</v>
      </c>
      <c r="O978" s="3" t="s">
        <v>3210</v>
      </c>
      <c r="P978" s="6">
        <f>_xlfn.XLOOKUP(#REF!,[1]!Table2[BINNING],[1]!Table2[VFG],"")</f>
      </c>
      <c r="Q978" s="6">
        <f>IF(ISNUMBER(FIND("|",#REF!,1)),LEFT(#REF!,FIND("|",#REF!,1)-2),#REF!)</f>
      </c>
      <c r="R978" s="6">
        <f>IF(ISNUMBER(FIND("|",#REF!,1)),RIGHT(#REF!,LEN(#REF!)-FIND("|",#REF!,1)-1),"")</f>
      </c>
      <c r="S978" s="3" t="s">
        <v>7</v>
      </c>
      <c r="T978" s="3" t="s">
        <v>7</v>
      </c>
      <c r="U978" s="2">
        <v>0</v>
      </c>
      <c r="V978" s="2">
        <v>0</v>
      </c>
      <c r="W978" s="2">
        <v>60000</v>
      </c>
      <c r="X978" s="3" t="s">
        <v>238</v>
      </c>
      <c r="Y978" s="2"/>
      <c r="Z978" s="3"/>
      <c r="AA978" s="3"/>
      <c r="AB978" s="7" t="s">
        <v>3211</v>
      </c>
      <c r="AC978" s="3" t="s">
        <v>20</v>
      </c>
      <c r="AD978" s="3" t="s">
        <v>11</v>
      </c>
      <c r="AE978" s="3" t="s">
        <v>21</v>
      </c>
      <c r="AF978" s="3" t="s">
        <v>13</v>
      </c>
      <c r="AG978" s="4"/>
      <c r="AH978" s="3"/>
      <c r="AI978" s="4"/>
      <c r="AJ9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8" s="8">
        <f>IF(#REF!=MAX(#REF!),"New","Old")</f>
      </c>
      <c r="AL978" s="3"/>
      <c r="AM978" s="9">
        <f>IF(OR(#REF!="",#REF!=0),"",IF(#REF!&lt;12000,"&lt;12k",IF(AND(#REF!&gt;=12000,#REF!&lt;24000),"12k to 24k",IF(AND(#REF!&gt;=24000,#REF!&lt;=36000),"24k to 36k",IF(#REF!&gt;36000,"&gt;36k","")))))</f>
      </c>
    </row>
    <row x14ac:dyDescent="0.25" r="979" customHeight="1" ht="18.75">
      <c r="A979" s="1">
        <v>1726276</v>
      </c>
      <c r="B979" s="2">
        <v>11395873</v>
      </c>
      <c r="C979" s="3" t="s">
        <v>0</v>
      </c>
      <c r="D979" s="3" t="s">
        <v>1</v>
      </c>
      <c r="E979" s="2">
        <v>2018</v>
      </c>
      <c r="F979" s="4">
        <v>43810</v>
      </c>
      <c r="G979" s="3" t="s">
        <v>14</v>
      </c>
      <c r="H979" s="4">
        <v>44239</v>
      </c>
      <c r="I979" s="4">
        <f>_xlfn.XLOOKUP(#REF!,[1]!Backup_F8_Previous_Wave[ODINO],[1]!Backup_F8_Previous_Wave[Production Date],"")</f>
      </c>
      <c r="J979" s="10">
        <f>_xlfn.XLOOKUP(#REF!,[1]!Backup_F8_Previous_Wave[ODINO],[1]!Backup_F8_Previous_Wave[Wave Date],"")</f>
      </c>
      <c r="K979" s="6">
        <f>_xlfn.XLOOKUP(#REF!,[1]!Backup_F8_Previous_Wave[ODINO],[1]!Backup_F8_Previous_Wave[Full VIN],"")</f>
      </c>
      <c r="L979" s="3" t="s">
        <v>613</v>
      </c>
      <c r="M979" s="3" t="s">
        <v>4</v>
      </c>
      <c r="N979" s="3" t="s">
        <v>3212</v>
      </c>
      <c r="O979" s="3" t="s">
        <v>62</v>
      </c>
      <c r="P979" s="6">
        <f>_xlfn.XLOOKUP(#REF!,[1]!Table2[BINNING],[1]!Table2[VFG],"")</f>
      </c>
      <c r="Q979" s="6">
        <f>IF(ISNUMBER(FIND("|",#REF!,1)),LEFT(#REF!,FIND("|",#REF!,1)-2),#REF!)</f>
      </c>
      <c r="R979" s="6">
        <f>IF(ISNUMBER(FIND("|",#REF!,1)),RIGHT(#REF!,LEN(#REF!)-FIND("|",#REF!,1)-1),"")</f>
      </c>
      <c r="S979" s="3" t="s">
        <v>7</v>
      </c>
      <c r="T979" s="3" t="s">
        <v>7</v>
      </c>
      <c r="U979" s="2">
        <v>0</v>
      </c>
      <c r="V979" s="2">
        <v>0</v>
      </c>
      <c r="W979" s="2">
        <v>27000</v>
      </c>
      <c r="X979" s="3" t="s">
        <v>253</v>
      </c>
      <c r="Y979" s="2"/>
      <c r="Z979" s="3"/>
      <c r="AA979" s="3"/>
      <c r="AB979" s="7" t="s">
        <v>3213</v>
      </c>
      <c r="AC979" s="3" t="s">
        <v>20</v>
      </c>
      <c r="AD979" s="3" t="s">
        <v>11</v>
      </c>
      <c r="AE979" s="3" t="s">
        <v>135</v>
      </c>
      <c r="AF979" s="3" t="s">
        <v>27</v>
      </c>
      <c r="AG979" s="4"/>
      <c r="AH979" s="3"/>
      <c r="AI979" s="4"/>
      <c r="AJ9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79" s="8">
        <f>IF(#REF!=MAX(#REF!),"New","Old")</f>
      </c>
      <c r="AL979" s="3"/>
      <c r="AM979" s="9">
        <f>IF(OR(#REF!="",#REF!=0),"",IF(#REF!&lt;12000,"&lt;12k",IF(AND(#REF!&gt;=12000,#REF!&lt;24000),"12k to 24k",IF(AND(#REF!&gt;=24000,#REF!&lt;=36000),"24k to 36k",IF(#REF!&gt;36000,"&gt;36k","")))))</f>
      </c>
    </row>
    <row x14ac:dyDescent="0.25" r="980" customHeight="1" ht="18.75">
      <c r="A980" s="1">
        <v>1726297</v>
      </c>
      <c r="B980" s="2">
        <v>11395893</v>
      </c>
      <c r="C980" s="3" t="s">
        <v>0</v>
      </c>
      <c r="D980" s="3" t="s">
        <v>187</v>
      </c>
      <c r="E980" s="2">
        <v>2019</v>
      </c>
      <c r="F980" s="4">
        <v>44238</v>
      </c>
      <c r="G980" s="3" t="s">
        <v>2</v>
      </c>
      <c r="H980" s="4">
        <v>44239</v>
      </c>
      <c r="I980" s="4"/>
      <c r="J980" s="10">
        <f>_xlfn.XLOOKUP(#REF!,[1]!Backup_F8_Previous_Wave[ODINO],[1]!Backup_F8_Previous_Wave[Wave Date],"")</f>
      </c>
      <c r="K980" s="3"/>
      <c r="L980" s="3" t="s">
        <v>3214</v>
      </c>
      <c r="M980" s="3" t="s">
        <v>4</v>
      </c>
      <c r="N980" s="3" t="s">
        <v>3215</v>
      </c>
      <c r="O980" s="3" t="s">
        <v>124</v>
      </c>
      <c r="P980" s="6">
        <f>_xlfn.XLOOKUP(#REF!,[1]!Table2[BINNING],[1]!Table2[VFG],"")</f>
      </c>
      <c r="Q980" s="6">
        <f>IF(ISNUMBER(FIND("|",#REF!,1)),LEFT(#REF!,FIND("|",#REF!,1)-2),#REF!)</f>
      </c>
      <c r="R980" s="6">
        <f>IF(ISNUMBER(FIND("|",#REF!,1)),RIGHT(#REF!,LEN(#REF!)-FIND("|",#REF!,1)-1),"")</f>
      </c>
      <c r="S980" s="3" t="s">
        <v>7</v>
      </c>
      <c r="T980" s="3" t="s">
        <v>7</v>
      </c>
      <c r="U980" s="2">
        <v>0</v>
      </c>
      <c r="V980" s="2">
        <v>0</v>
      </c>
      <c r="W980" s="2">
        <v>99500</v>
      </c>
      <c r="X980" s="3" t="s">
        <v>525</v>
      </c>
      <c r="Y980" s="2">
        <v>70</v>
      </c>
      <c r="Z980" s="3"/>
      <c r="AA980" s="3"/>
      <c r="AB980" s="7" t="s">
        <v>3216</v>
      </c>
      <c r="AC980" s="3" t="s">
        <v>44</v>
      </c>
      <c r="AD980" s="3" t="s">
        <v>44</v>
      </c>
      <c r="AE980" s="3" t="s">
        <v>44</v>
      </c>
      <c r="AF980" s="3" t="s">
        <v>141</v>
      </c>
      <c r="AG980" s="4"/>
      <c r="AH980" s="3"/>
      <c r="AI980" s="4"/>
      <c r="AJ9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0" s="8">
        <f>IF(#REF!=MAX(#REF!),"New","Old")</f>
      </c>
      <c r="AL980" s="3"/>
      <c r="AM980" s="9">
        <f>IF(OR(#REF!="",#REF!=0),"",IF(#REF!&lt;12000,"&lt;12k",IF(AND(#REF!&gt;=12000,#REF!&lt;24000),"12k to 24k",IF(AND(#REF!&gt;=24000,#REF!&lt;=36000),"24k to 36k",IF(#REF!&gt;36000,"&gt;36k","")))))</f>
      </c>
    </row>
    <row x14ac:dyDescent="0.25" r="981" customHeight="1" ht="18.75">
      <c r="A981" s="1">
        <v>1726315</v>
      </c>
      <c r="B981" s="2">
        <v>11395894</v>
      </c>
      <c r="C981" s="3" t="s">
        <v>0</v>
      </c>
      <c r="D981" s="3" t="s">
        <v>181</v>
      </c>
      <c r="E981" s="2">
        <v>2020</v>
      </c>
      <c r="F981" s="4">
        <v>44239</v>
      </c>
      <c r="G981" s="3" t="s">
        <v>2</v>
      </c>
      <c r="H981" s="4">
        <v>44239</v>
      </c>
      <c r="I981" s="4">
        <f>_xlfn.XLOOKUP(#REF!,[1]!Backup_F8_Previous_Wave[ODINO],[1]!Backup_F8_Previous_Wave[Production Date],"")</f>
      </c>
      <c r="J981" s="10">
        <f>_xlfn.XLOOKUP(#REF!,[1]!Backup_F8_Previous_Wave[ODINO],[1]!Backup_F8_Previous_Wave[Wave Date],"")</f>
      </c>
      <c r="K981" s="6">
        <f>_xlfn.XLOOKUP(#REF!,[1]!Backup_F8_Previous_Wave[ODINO],[1]!Backup_F8_Previous_Wave[Full VIN],"")</f>
      </c>
      <c r="L981" s="3" t="s">
        <v>3217</v>
      </c>
      <c r="M981" s="3" t="s">
        <v>4</v>
      </c>
      <c r="N981" s="3" t="s">
        <v>3218</v>
      </c>
      <c r="O981" s="3" t="s">
        <v>62</v>
      </c>
      <c r="P981" s="6">
        <f>_xlfn.XLOOKUP(#REF!,[1]!Table2[BINNING],[1]!Table2[VFG],"")</f>
      </c>
      <c r="Q981" s="6">
        <f>IF(ISNUMBER(FIND("|",#REF!,1)),LEFT(#REF!,FIND("|",#REF!,1)-2),#REF!)</f>
      </c>
      <c r="R981" s="6">
        <f>IF(ISNUMBER(FIND("|",#REF!,1)),RIGHT(#REF!,LEN(#REF!)-FIND("|",#REF!,1)-1),"")</f>
      </c>
      <c r="S981" s="3" t="s">
        <v>7</v>
      </c>
      <c r="T981" s="3" t="s">
        <v>7</v>
      </c>
      <c r="U981" s="2">
        <v>0</v>
      </c>
      <c r="V981" s="2">
        <v>0</v>
      </c>
      <c r="W981" s="2"/>
      <c r="X981" s="3" t="s">
        <v>32</v>
      </c>
      <c r="Y981" s="2"/>
      <c r="Z981" s="3"/>
      <c r="AA981" s="3"/>
      <c r="AB981" s="7" t="s">
        <v>3219</v>
      </c>
      <c r="AC981" s="3" t="s">
        <v>1252</v>
      </c>
      <c r="AD981" s="3" t="s">
        <v>298</v>
      </c>
      <c r="AE981" s="3" t="s">
        <v>299</v>
      </c>
      <c r="AF981" s="3" t="s">
        <v>198</v>
      </c>
      <c r="AG981" s="4"/>
      <c r="AH981" s="3"/>
      <c r="AI981" s="4"/>
      <c r="AJ9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1" s="8">
        <f>IF(#REF!=MAX(#REF!),"New","Old")</f>
      </c>
      <c r="AL981" s="3"/>
      <c r="AM981" s="9">
        <f>IF(OR(#REF!="",#REF!=0),"",IF(#REF!&lt;12000,"&lt;12k",IF(AND(#REF!&gt;=12000,#REF!&lt;24000),"12k to 24k",IF(AND(#REF!&gt;=24000,#REF!&lt;=36000),"24k to 36k",IF(#REF!&gt;36000,"&gt;36k","")))))</f>
      </c>
    </row>
    <row x14ac:dyDescent="0.25" r="982" customHeight="1" ht="18.75">
      <c r="A982" s="1">
        <v>1726331</v>
      </c>
      <c r="B982" s="2">
        <v>11395917</v>
      </c>
      <c r="C982" s="3" t="s">
        <v>0</v>
      </c>
      <c r="D982" s="3" t="s">
        <v>59</v>
      </c>
      <c r="E982" s="2">
        <v>2016</v>
      </c>
      <c r="F982" s="4">
        <v>44238</v>
      </c>
      <c r="G982" s="3" t="s">
        <v>2</v>
      </c>
      <c r="H982" s="4">
        <v>44239</v>
      </c>
      <c r="I982" s="4">
        <f>_xlfn.XLOOKUP(#REF!,[1]!Backup_F8_Previous_Wave[ODINO],[1]!Backup_F8_Previous_Wave[Production Date],"")</f>
      </c>
      <c r="J982" s="10">
        <f>_xlfn.XLOOKUP(#REF!,[1]!Backup_F8_Previous_Wave[ODINO],[1]!Backup_F8_Previous_Wave[Wave Date],"")</f>
      </c>
      <c r="K982" s="6">
        <f>_xlfn.XLOOKUP(#REF!,[1]!Backup_F8_Previous_Wave[ODINO],[1]!Backup_F8_Previous_Wave[Full VIN],"")</f>
      </c>
      <c r="L982" s="3" t="s">
        <v>3220</v>
      </c>
      <c r="M982" s="3" t="s">
        <v>4</v>
      </c>
      <c r="N982" s="3" t="s">
        <v>3221</v>
      </c>
      <c r="O982" s="3" t="s">
        <v>552</v>
      </c>
      <c r="P982" s="6">
        <f>_xlfn.XLOOKUP(#REF!,[1]!Table2[BINNING],[1]!Table2[VFG],"")</f>
      </c>
      <c r="Q982" s="6">
        <f>IF(ISNUMBER(FIND("|",#REF!,1)),LEFT(#REF!,FIND("|",#REF!,1)-2),#REF!)</f>
      </c>
      <c r="R982" s="6">
        <f>IF(ISNUMBER(FIND("|",#REF!,1)),RIGHT(#REF!,LEN(#REF!)-FIND("|",#REF!,1)-1),"")</f>
      </c>
      <c r="S982" s="3" t="s">
        <v>7</v>
      </c>
      <c r="T982" s="3" t="s">
        <v>7</v>
      </c>
      <c r="U982" s="2">
        <v>0</v>
      </c>
      <c r="V982" s="2">
        <v>0</v>
      </c>
      <c r="W982" s="2">
        <v>61000</v>
      </c>
      <c r="X982" s="3" t="s">
        <v>106</v>
      </c>
      <c r="Y982" s="2"/>
      <c r="Z982" s="3"/>
      <c r="AA982" s="3"/>
      <c r="AB982" s="7" t="s">
        <v>3222</v>
      </c>
      <c r="AC982" s="3" t="s">
        <v>65</v>
      </c>
      <c r="AD982" s="3" t="s">
        <v>84</v>
      </c>
      <c r="AE982" s="3" t="s">
        <v>319</v>
      </c>
      <c r="AF982" s="3" t="s">
        <v>68</v>
      </c>
      <c r="AG982" s="4"/>
      <c r="AH982" s="3"/>
      <c r="AI982" s="4"/>
      <c r="AJ9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2" s="8">
        <f>IF(#REF!=MAX(#REF!),"New","Old")</f>
      </c>
      <c r="AL982" s="3"/>
      <c r="AM982" s="9">
        <f>IF(OR(#REF!="",#REF!=0),"",IF(#REF!&lt;12000,"&lt;12k",IF(AND(#REF!&gt;=12000,#REF!&lt;24000),"12k to 24k",IF(AND(#REF!&gt;=24000,#REF!&lt;=36000),"24k to 36k",IF(#REF!&gt;36000,"&gt;36k","")))))</f>
      </c>
    </row>
    <row x14ac:dyDescent="0.25" r="983" customHeight="1" ht="18.75">
      <c r="A983" s="1">
        <v>1726371</v>
      </c>
      <c r="B983" s="2">
        <v>11395948</v>
      </c>
      <c r="C983" s="3" t="s">
        <v>0</v>
      </c>
      <c r="D983" s="3" t="s">
        <v>1</v>
      </c>
      <c r="E983" s="2">
        <v>2017</v>
      </c>
      <c r="F983" s="4">
        <v>44237</v>
      </c>
      <c r="G983" s="3" t="s">
        <v>2</v>
      </c>
      <c r="H983" s="4">
        <v>44239</v>
      </c>
      <c r="I983" s="4"/>
      <c r="J983" s="10">
        <f>_xlfn.XLOOKUP(#REF!,[1]!Backup_F8_Previous_Wave[ODINO],[1]!Backup_F8_Previous_Wave[Wave Date],"")</f>
      </c>
      <c r="K983" s="3"/>
      <c r="L983" s="3" t="s">
        <v>3223</v>
      </c>
      <c r="M983" s="3" t="s">
        <v>4</v>
      </c>
      <c r="N983" s="3" t="s">
        <v>3224</v>
      </c>
      <c r="O983" s="3" t="s">
        <v>1247</v>
      </c>
      <c r="P983" s="6">
        <f>_xlfn.XLOOKUP(#REF!,[1]!Table2[BINNING],[1]!Table2[VFG],"")</f>
      </c>
      <c r="Q983" s="6">
        <f>IF(ISNUMBER(FIND("|",#REF!,1)),LEFT(#REF!,FIND("|",#REF!,1)-2),#REF!)</f>
      </c>
      <c r="R983" s="6">
        <f>IF(ISNUMBER(FIND("|",#REF!,1)),RIGHT(#REF!,LEN(#REF!)-FIND("|",#REF!,1)-1),"")</f>
      </c>
      <c r="S983" s="3" t="s">
        <v>7</v>
      </c>
      <c r="T983" s="3" t="s">
        <v>7</v>
      </c>
      <c r="U983" s="2">
        <v>0</v>
      </c>
      <c r="V983" s="2">
        <v>0</v>
      </c>
      <c r="W983" s="2">
        <v>13400</v>
      </c>
      <c r="X983" s="3" t="s">
        <v>339</v>
      </c>
      <c r="Y983" s="2">
        <v>0</v>
      </c>
      <c r="Z983" s="3"/>
      <c r="AA983" s="3"/>
      <c r="AB983" s="7" t="s">
        <v>3225</v>
      </c>
      <c r="AC983" s="3" t="s">
        <v>44</v>
      </c>
      <c r="AD983" s="3" t="s">
        <v>44</v>
      </c>
      <c r="AE983" s="3" t="s">
        <v>44</v>
      </c>
      <c r="AF983" s="3" t="s">
        <v>13</v>
      </c>
      <c r="AG983" s="4"/>
      <c r="AH983" s="3"/>
      <c r="AI983" s="4"/>
      <c r="AJ9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3" s="8">
        <f>IF(#REF!=MAX(#REF!),"New","Old")</f>
      </c>
      <c r="AL983" s="3"/>
      <c r="AM983" s="9">
        <f>IF(OR(#REF!="",#REF!=0),"",IF(#REF!&lt;12000,"&lt;12k",IF(AND(#REF!&gt;=12000,#REF!&lt;24000),"12k to 24k",IF(AND(#REF!&gt;=24000,#REF!&lt;=36000),"24k to 36k",IF(#REF!&gt;36000,"&gt;36k","")))))</f>
      </c>
    </row>
    <row x14ac:dyDescent="0.25" r="984" customHeight="1" ht="18.75">
      <c r="A984" s="1">
        <v>1726398</v>
      </c>
      <c r="B984" s="2">
        <v>11395962</v>
      </c>
      <c r="C984" s="3" t="s">
        <v>0</v>
      </c>
      <c r="D984" s="3" t="s">
        <v>86</v>
      </c>
      <c r="E984" s="2">
        <v>2017</v>
      </c>
      <c r="F984" s="4">
        <v>44228</v>
      </c>
      <c r="G984" s="3" t="s">
        <v>2</v>
      </c>
      <c r="H984" s="4">
        <v>44239</v>
      </c>
      <c r="I984" s="4">
        <f>_xlfn.XLOOKUP(#REF!,[1]!Backup_F8_Previous_Wave[ODINO],[1]!Backup_F8_Previous_Wave[Production Date],"")</f>
      </c>
      <c r="J984" s="10">
        <f>_xlfn.XLOOKUP(#REF!,[1]!Backup_F8_Previous_Wave[ODINO],[1]!Backup_F8_Previous_Wave[Wave Date],"")</f>
      </c>
      <c r="K984" s="6">
        <f>_xlfn.XLOOKUP(#REF!,[1]!Backup_F8_Previous_Wave[ODINO],[1]!Backup_F8_Previous_Wave[Full VIN],"")</f>
      </c>
      <c r="L984" s="3" t="s">
        <v>3226</v>
      </c>
      <c r="M984" s="3" t="s">
        <v>4</v>
      </c>
      <c r="N984" s="3" t="s">
        <v>3227</v>
      </c>
      <c r="O984" s="3" t="s">
        <v>1218</v>
      </c>
      <c r="P984" s="6">
        <f>_xlfn.XLOOKUP(#REF!,[1]!Table2[BINNING],[1]!Table2[VFG],"")</f>
      </c>
      <c r="Q984" s="6">
        <f>IF(ISNUMBER(FIND("|",#REF!,1)),LEFT(#REF!,FIND("|",#REF!,1)-2),#REF!)</f>
      </c>
      <c r="R984" s="6">
        <f>IF(ISNUMBER(FIND("|",#REF!,1)),RIGHT(#REF!,LEN(#REF!)-FIND("|",#REF!,1)-1),"")</f>
      </c>
      <c r="S984" s="3" t="s">
        <v>7</v>
      </c>
      <c r="T984" s="3" t="s">
        <v>7</v>
      </c>
      <c r="U984" s="2">
        <v>0</v>
      </c>
      <c r="V984" s="2">
        <v>0</v>
      </c>
      <c r="W984" s="2">
        <v>79825</v>
      </c>
      <c r="X984" s="3" t="s">
        <v>32</v>
      </c>
      <c r="Y984" s="2"/>
      <c r="Z984" s="3"/>
      <c r="AA984" s="3"/>
      <c r="AB984" s="7" t="s">
        <v>3228</v>
      </c>
      <c r="AC984" s="3" t="s">
        <v>92</v>
      </c>
      <c r="AD984" s="3" t="s">
        <v>93</v>
      </c>
      <c r="AE984" s="3" t="s">
        <v>94</v>
      </c>
      <c r="AF984" s="3" t="s">
        <v>95</v>
      </c>
      <c r="AG984" s="4"/>
      <c r="AH984" s="3"/>
      <c r="AI984" s="4"/>
      <c r="AJ9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4" s="8">
        <f>IF(#REF!=MAX(#REF!),"New","Old")</f>
      </c>
      <c r="AL984" s="3"/>
      <c r="AM984" s="9">
        <f>IF(OR(#REF!="",#REF!=0),"",IF(#REF!&lt;12000,"&lt;12k",IF(AND(#REF!&gt;=12000,#REF!&lt;24000),"12k to 24k",IF(AND(#REF!&gt;=24000,#REF!&lt;=36000),"24k to 36k",IF(#REF!&gt;36000,"&gt;36k","")))))</f>
      </c>
    </row>
    <row x14ac:dyDescent="0.25" r="985" customHeight="1" ht="18.75">
      <c r="A985" s="1">
        <v>1726512</v>
      </c>
      <c r="B985" s="2">
        <v>11396036</v>
      </c>
      <c r="C985" s="3" t="s">
        <v>0</v>
      </c>
      <c r="D985" s="3" t="s">
        <v>181</v>
      </c>
      <c r="E985" s="2">
        <v>2017</v>
      </c>
      <c r="F985" s="4">
        <v>44127</v>
      </c>
      <c r="G985" s="3" t="s">
        <v>14</v>
      </c>
      <c r="H985" s="4">
        <v>44240</v>
      </c>
      <c r="I985" s="4">
        <f>_xlfn.XLOOKUP(#REF!,[1]!Backup_F8_Previous_Wave[ODINO],[1]!Backup_F8_Previous_Wave[Production Date],"")</f>
      </c>
      <c r="J985" s="10">
        <f>_xlfn.XLOOKUP(#REF!,[1]!Backup_F8_Previous_Wave[ODINO],[1]!Backup_F8_Previous_Wave[Wave Date],"")</f>
      </c>
      <c r="K985" s="6">
        <f>_xlfn.XLOOKUP(#REF!,[1]!Backup_F8_Previous_Wave[ODINO],[1]!Backup_F8_Previous_Wave[Full VIN],"")</f>
      </c>
      <c r="L985" s="3" t="s">
        <v>1919</v>
      </c>
      <c r="M985" s="3" t="s">
        <v>4</v>
      </c>
      <c r="N985" s="3" t="s">
        <v>3229</v>
      </c>
      <c r="O985" s="3" t="s">
        <v>196</v>
      </c>
      <c r="P985" s="6">
        <f>_xlfn.XLOOKUP(#REF!,[1]!Table2[BINNING],[1]!Table2[VFG],"")</f>
      </c>
      <c r="Q985" s="6">
        <f>IF(ISNUMBER(FIND("|",#REF!,1)),LEFT(#REF!,FIND("|",#REF!,1)-2),#REF!)</f>
      </c>
      <c r="R985" s="6">
        <f>IF(ISNUMBER(FIND("|",#REF!,1)),RIGHT(#REF!,LEN(#REF!)-FIND("|",#REF!,1)-1),"")</f>
      </c>
      <c r="S985" s="3" t="s">
        <v>7</v>
      </c>
      <c r="T985" s="3" t="s">
        <v>7</v>
      </c>
      <c r="U985" s="2">
        <v>0</v>
      </c>
      <c r="V985" s="2">
        <v>0</v>
      </c>
      <c r="W985" s="2">
        <v>64000</v>
      </c>
      <c r="X985" s="3" t="s">
        <v>32</v>
      </c>
      <c r="Y985" s="2">
        <v>40</v>
      </c>
      <c r="Z985" s="3"/>
      <c r="AA985" s="3"/>
      <c r="AB985" s="7" t="s">
        <v>3230</v>
      </c>
      <c r="AC985" s="3" t="s">
        <v>297</v>
      </c>
      <c r="AD985" s="3" t="s">
        <v>298</v>
      </c>
      <c r="AE985" s="3" t="s">
        <v>299</v>
      </c>
      <c r="AF985" s="3" t="s">
        <v>198</v>
      </c>
      <c r="AG985" s="4"/>
      <c r="AH985" s="3"/>
      <c r="AI985" s="4"/>
      <c r="AJ9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5" s="8">
        <f>IF(#REF!=MAX(#REF!),"New","Old")</f>
      </c>
      <c r="AL985" s="3"/>
      <c r="AM985" s="9">
        <f>IF(OR(#REF!="",#REF!=0),"",IF(#REF!&lt;12000,"&lt;12k",IF(AND(#REF!&gt;=12000,#REF!&lt;24000),"12k to 24k",IF(AND(#REF!&gt;=24000,#REF!&lt;=36000),"24k to 36k",IF(#REF!&gt;36000,"&gt;36k","")))))</f>
      </c>
    </row>
    <row x14ac:dyDescent="0.25" r="986" customHeight="1" ht="18.75">
      <c r="A986" s="1">
        <v>1726513</v>
      </c>
      <c r="B986" s="2">
        <v>11396037</v>
      </c>
      <c r="C986" s="3" t="s">
        <v>0</v>
      </c>
      <c r="D986" s="3" t="s">
        <v>181</v>
      </c>
      <c r="E986" s="2">
        <v>2015</v>
      </c>
      <c r="F986" s="4">
        <v>44240</v>
      </c>
      <c r="G986" s="3" t="s">
        <v>2</v>
      </c>
      <c r="H986" s="4">
        <v>44240</v>
      </c>
      <c r="I986" s="4">
        <f>_xlfn.XLOOKUP(#REF!,[1]!Backup_F8_Previous_Wave[ODINO],[1]!Backup_F8_Previous_Wave[Production Date],"")</f>
      </c>
      <c r="J986" s="10">
        <f>_xlfn.XLOOKUP(#REF!,[1]!Backup_F8_Previous_Wave[ODINO],[1]!Backup_F8_Previous_Wave[Wave Date],"")</f>
      </c>
      <c r="K986" s="6">
        <f>_xlfn.XLOOKUP(#REF!,[1]!Backup_F8_Previous_Wave[ODINO],[1]!Backup_F8_Previous_Wave[Full VIN],"")</f>
      </c>
      <c r="L986" s="3" t="s">
        <v>3231</v>
      </c>
      <c r="M986" s="3" t="s">
        <v>4</v>
      </c>
      <c r="N986" s="3" t="s">
        <v>3232</v>
      </c>
      <c r="O986" s="3" t="s">
        <v>746</v>
      </c>
      <c r="P986" s="6">
        <f>_xlfn.XLOOKUP(#REF!,[1]!Table2[BINNING],[1]!Table2[VFG],"")</f>
      </c>
      <c r="Q986" s="6">
        <f>IF(ISNUMBER(FIND("|",#REF!,1)),LEFT(#REF!,FIND("|",#REF!,1)-2),#REF!)</f>
      </c>
      <c r="R986" s="6">
        <f>IF(ISNUMBER(FIND("|",#REF!,1)),RIGHT(#REF!,LEN(#REF!)-FIND("|",#REF!,1)-1),"")</f>
      </c>
      <c r="S986" s="3" t="s">
        <v>7</v>
      </c>
      <c r="T986" s="3" t="s">
        <v>7</v>
      </c>
      <c r="U986" s="2">
        <v>0</v>
      </c>
      <c r="V986" s="2">
        <v>0</v>
      </c>
      <c r="W986" s="2"/>
      <c r="X986" s="3" t="s">
        <v>139</v>
      </c>
      <c r="Y986" s="2"/>
      <c r="Z986" s="3"/>
      <c r="AA986" s="3"/>
      <c r="AB986" s="7" t="s">
        <v>3233</v>
      </c>
      <c r="AC986" s="3" t="s">
        <v>297</v>
      </c>
      <c r="AD986" s="3" t="s">
        <v>298</v>
      </c>
      <c r="AE986" s="3" t="s">
        <v>299</v>
      </c>
      <c r="AF986" s="3" t="s">
        <v>198</v>
      </c>
      <c r="AG986" s="4"/>
      <c r="AH986" s="3"/>
      <c r="AI986" s="4"/>
      <c r="AJ9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6" s="8">
        <f>IF(#REF!=MAX(#REF!),"New","Old")</f>
      </c>
      <c r="AL986" s="3"/>
      <c r="AM986" s="9">
        <f>IF(OR(#REF!="",#REF!=0),"",IF(#REF!&lt;12000,"&lt;12k",IF(AND(#REF!&gt;=12000,#REF!&lt;24000),"12k to 24k",IF(AND(#REF!&gt;=24000,#REF!&lt;=36000),"24k to 36k",IF(#REF!&gt;36000,"&gt;36k","")))))</f>
      </c>
    </row>
    <row x14ac:dyDescent="0.25" r="987" customHeight="1" ht="18.75">
      <c r="A987" s="1">
        <v>1726604</v>
      </c>
      <c r="B987" s="2">
        <v>11396096</v>
      </c>
      <c r="C987" s="3" t="s">
        <v>0</v>
      </c>
      <c r="D987" s="3" t="s">
        <v>69</v>
      </c>
      <c r="E987" s="2">
        <v>2015</v>
      </c>
      <c r="F987" s="4">
        <v>44240</v>
      </c>
      <c r="G987" s="3" t="s">
        <v>2</v>
      </c>
      <c r="H987" s="4">
        <v>44240</v>
      </c>
      <c r="I987" s="4">
        <f>_xlfn.XLOOKUP(#REF!,[1]!Backup_F8_Previous_Wave[ODINO],[1]!Backup_F8_Previous_Wave[Production Date],"")</f>
      </c>
      <c r="J987" s="10">
        <f>_xlfn.XLOOKUP(#REF!,[1]!Backup_F8_Previous_Wave[ODINO],[1]!Backup_F8_Previous_Wave[Wave Date],"")</f>
      </c>
      <c r="K987" s="6">
        <f>_xlfn.XLOOKUP(#REF!,[1]!Backup_F8_Previous_Wave[ODINO],[1]!Backup_F8_Previous_Wave[Full VIN],"")</f>
      </c>
      <c r="L987" s="3" t="s">
        <v>3234</v>
      </c>
      <c r="M987" s="3" t="s">
        <v>4</v>
      </c>
      <c r="N987" s="3" t="s">
        <v>3235</v>
      </c>
      <c r="O987" s="3" t="s">
        <v>3236</v>
      </c>
      <c r="P987" s="6">
        <f>_xlfn.XLOOKUP(#REF!,[1]!Table2[BINNING],[1]!Table2[VFG],"")</f>
      </c>
      <c r="Q987" s="6">
        <f>IF(ISNUMBER(FIND("|",#REF!,1)),LEFT(#REF!,FIND("|",#REF!,1)-2),#REF!)</f>
      </c>
      <c r="R987" s="6">
        <f>IF(ISNUMBER(FIND("|",#REF!,1)),RIGHT(#REF!,LEN(#REF!)-FIND("|",#REF!,1)-1),"")</f>
      </c>
      <c r="S987" s="3" t="s">
        <v>7</v>
      </c>
      <c r="T987" s="3" t="s">
        <v>7</v>
      </c>
      <c r="U987" s="2">
        <v>0</v>
      </c>
      <c r="V987" s="2">
        <v>0</v>
      </c>
      <c r="W987" s="2">
        <v>35000</v>
      </c>
      <c r="X987" s="3" t="s">
        <v>100</v>
      </c>
      <c r="Y987" s="2">
        <v>5</v>
      </c>
      <c r="Z987" s="3"/>
      <c r="AA987" s="3"/>
      <c r="AB987" s="7" t="s">
        <v>3237</v>
      </c>
      <c r="AC987" s="3" t="s">
        <v>395</v>
      </c>
      <c r="AD987" s="3" t="s">
        <v>75</v>
      </c>
      <c r="AE987" s="3" t="s">
        <v>76</v>
      </c>
      <c r="AF987" s="3" t="s">
        <v>77</v>
      </c>
      <c r="AG987" s="4"/>
      <c r="AH987" s="3"/>
      <c r="AI987" s="4"/>
      <c r="AJ9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7" s="8">
        <f>IF(#REF!=MAX(#REF!),"New","Old")</f>
      </c>
      <c r="AL987" s="3"/>
      <c r="AM987" s="9">
        <f>IF(OR(#REF!="",#REF!=0),"",IF(#REF!&lt;12000,"&lt;12k",IF(AND(#REF!&gt;=12000,#REF!&lt;24000),"12k to 24k",IF(AND(#REF!&gt;=24000,#REF!&lt;=36000),"24k to 36k",IF(#REF!&gt;36000,"&gt;36k","")))))</f>
      </c>
    </row>
    <row x14ac:dyDescent="0.25" r="988" customHeight="1" ht="18.75">
      <c r="A988" s="1">
        <v>1727077</v>
      </c>
      <c r="B988" s="2">
        <v>11396448</v>
      </c>
      <c r="C988" s="3" t="s">
        <v>0</v>
      </c>
      <c r="D988" s="3" t="s">
        <v>69</v>
      </c>
      <c r="E988" s="2">
        <v>2016</v>
      </c>
      <c r="F988" s="4">
        <v>44243</v>
      </c>
      <c r="G988" s="3" t="s">
        <v>2</v>
      </c>
      <c r="H988" s="4">
        <v>44243</v>
      </c>
      <c r="I988" s="4"/>
      <c r="J988" s="10">
        <f>_xlfn.XLOOKUP(#REF!,[1]!Backup_F8_Previous_Wave[ODINO],[1]!Backup_F8_Previous_Wave[Wave Date],"")</f>
      </c>
      <c r="K988" s="6">
        <f>_xlfn.XLOOKUP(#REF!,[1]!Backup_F8_Previous_Wave[ODINO],[1]!Backup_F8_Previous_Wave[Full VIN],"")</f>
      </c>
      <c r="L988" s="3" t="s">
        <v>3238</v>
      </c>
      <c r="M988" s="3" t="s">
        <v>4</v>
      </c>
      <c r="N988" s="3" t="s">
        <v>3239</v>
      </c>
      <c r="O988" s="3" t="s">
        <v>62</v>
      </c>
      <c r="P988" s="6">
        <f>_xlfn.XLOOKUP(#REF!,[1]!Table2[BINNING],[1]!Table2[VFG],"")</f>
      </c>
      <c r="Q988" s="6">
        <f>IF(ISNUMBER(FIND("|",#REF!,1)),LEFT(#REF!,FIND("|",#REF!,1)-2),#REF!)</f>
      </c>
      <c r="R988" s="6">
        <f>IF(ISNUMBER(FIND("|",#REF!,1)),RIGHT(#REF!,LEN(#REF!)-FIND("|",#REF!,1)-1),"")</f>
      </c>
      <c r="S988" s="3" t="s">
        <v>7</v>
      </c>
      <c r="T988" s="3" t="s">
        <v>7</v>
      </c>
      <c r="U988" s="2">
        <v>0</v>
      </c>
      <c r="V988" s="2">
        <v>0</v>
      </c>
      <c r="W988" s="2">
        <v>103000</v>
      </c>
      <c r="X988" s="3" t="s">
        <v>238</v>
      </c>
      <c r="Y988" s="2">
        <v>0</v>
      </c>
      <c r="Z988" s="3"/>
      <c r="AA988" s="3"/>
      <c r="AB988" s="7" t="s">
        <v>3240</v>
      </c>
      <c r="AC988" s="3"/>
      <c r="AD988" s="3"/>
      <c r="AE988" s="3"/>
      <c r="AF988" s="3"/>
      <c r="AG988" s="4"/>
      <c r="AH988" s="3"/>
      <c r="AI988" s="4"/>
      <c r="AJ9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8" s="8">
        <f>IF(#REF!=MAX(#REF!),"New","Old")</f>
      </c>
      <c r="AL988" s="3"/>
      <c r="AM988" s="9">
        <f>IF(OR(#REF!="",#REF!=0),"",IF(#REF!&lt;12000,"&lt;12k",IF(AND(#REF!&gt;=12000,#REF!&lt;24000),"12k to 24k",IF(AND(#REF!&gt;=24000,#REF!&lt;=36000),"24k to 36k",IF(#REF!&gt;36000,"&gt;36k","")))))</f>
      </c>
    </row>
    <row x14ac:dyDescent="0.25" r="989" customHeight="1" ht="18.75">
      <c r="A989" s="1">
        <v>1727099</v>
      </c>
      <c r="B989" s="2">
        <v>11396463</v>
      </c>
      <c r="C989" s="3" t="s">
        <v>0</v>
      </c>
      <c r="D989" s="3" t="s">
        <v>1</v>
      </c>
      <c r="E989" s="2">
        <v>2014</v>
      </c>
      <c r="F989" s="4">
        <v>44243</v>
      </c>
      <c r="G989" s="3" t="s">
        <v>2</v>
      </c>
      <c r="H989" s="4">
        <v>44243</v>
      </c>
      <c r="I989" s="4"/>
      <c r="J989" s="10">
        <f>_xlfn.XLOOKUP(#REF!,[1]!Backup_F8_Previous_Wave[ODINO],[1]!Backup_F8_Previous_Wave[Wave Date],"")</f>
      </c>
      <c r="K989" s="3"/>
      <c r="L989" s="3" t="s">
        <v>22</v>
      </c>
      <c r="M989" s="3" t="s">
        <v>4</v>
      </c>
      <c r="N989" s="3" t="s">
        <v>3241</v>
      </c>
      <c r="O989" s="3" t="s">
        <v>151</v>
      </c>
      <c r="P989" s="6">
        <f>_xlfn.XLOOKUP(#REF!,[1]!Table2[BINNING],[1]!Table2[VFG],"")</f>
      </c>
      <c r="Q989" s="6">
        <f>IF(ISNUMBER(FIND("|",#REF!,1)),LEFT(#REF!,FIND("|",#REF!,1)-2),#REF!)</f>
      </c>
      <c r="R989" s="6">
        <f>IF(ISNUMBER(FIND("|",#REF!,1)),RIGHT(#REF!,LEN(#REF!)-FIND("|",#REF!,1)-1),"")</f>
      </c>
      <c r="S989" s="3" t="s">
        <v>7</v>
      </c>
      <c r="T989" s="3" t="s">
        <v>7</v>
      </c>
      <c r="U989" s="2">
        <v>0</v>
      </c>
      <c r="V989" s="2">
        <v>0</v>
      </c>
      <c r="W989" s="2">
        <v>48000</v>
      </c>
      <c r="X989" s="3" t="s">
        <v>50</v>
      </c>
      <c r="Y989" s="2">
        <v>0</v>
      </c>
      <c r="Z989" s="3"/>
      <c r="AA989" s="3"/>
      <c r="AB989" s="7" t="s">
        <v>3242</v>
      </c>
      <c r="AC989" s="3" t="s">
        <v>44</v>
      </c>
      <c r="AD989" s="3" t="s">
        <v>44</v>
      </c>
      <c r="AE989" s="3" t="s">
        <v>44</v>
      </c>
      <c r="AF989" s="3" t="s">
        <v>27</v>
      </c>
      <c r="AG989" s="4"/>
      <c r="AH989" s="3"/>
      <c r="AI989" s="4"/>
      <c r="AJ9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89" s="8">
        <f>IF(#REF!=MAX(#REF!),"New","Old")</f>
      </c>
      <c r="AL989" s="3"/>
      <c r="AM989" s="9">
        <f>IF(OR(#REF!="",#REF!=0),"",IF(#REF!&lt;12000,"&lt;12k",IF(AND(#REF!&gt;=12000,#REF!&lt;24000),"12k to 24k",IF(AND(#REF!&gt;=24000,#REF!&lt;=36000),"24k to 36k",IF(#REF!&gt;36000,"&gt;36k","")))))</f>
      </c>
    </row>
    <row x14ac:dyDescent="0.25" r="990" customHeight="1" ht="18.75">
      <c r="A990" s="1">
        <v>1727251</v>
      </c>
      <c r="B990" s="2">
        <v>11396571</v>
      </c>
      <c r="C990" s="3" t="s">
        <v>0</v>
      </c>
      <c r="D990" s="3" t="s">
        <v>1</v>
      </c>
      <c r="E990" s="2">
        <v>2017</v>
      </c>
      <c r="F990" s="4">
        <v>44244</v>
      </c>
      <c r="G990" s="3" t="s">
        <v>2</v>
      </c>
      <c r="H990" s="4">
        <v>44244</v>
      </c>
      <c r="I990" s="4">
        <f>_xlfn.XLOOKUP(#REF!,[1]!Backup_F8_Previous_Wave[ODINO],[1]!Backup_F8_Previous_Wave[Production Date],"")</f>
      </c>
      <c r="J990" s="10">
        <f>_xlfn.XLOOKUP(#REF!,[1]!Backup_F8_Previous_Wave[ODINO],[1]!Backup_F8_Previous_Wave[Wave Date],"")</f>
      </c>
      <c r="K990" s="6">
        <f>_xlfn.XLOOKUP(#REF!,[1]!Backup_F8_Previous_Wave[ODINO],[1]!Backup_F8_Previous_Wave[Full VIN],"")</f>
      </c>
      <c r="L990" s="3" t="s">
        <v>3243</v>
      </c>
      <c r="M990" s="3" t="s">
        <v>4</v>
      </c>
      <c r="N990" s="3" t="s">
        <v>3244</v>
      </c>
      <c r="O990" s="3" t="s">
        <v>49</v>
      </c>
      <c r="P990" s="6">
        <f>_xlfn.XLOOKUP(#REF!,[1]!Table2[BINNING],[1]!Table2[VFG],"")</f>
      </c>
      <c r="Q990" s="6">
        <f>IF(ISNUMBER(FIND("|",#REF!,1)),LEFT(#REF!,FIND("|",#REF!,1)-2),#REF!)</f>
      </c>
      <c r="R990" s="6">
        <f>IF(ISNUMBER(FIND("|",#REF!,1)),RIGHT(#REF!,LEN(#REF!)-FIND("|",#REF!,1)-1),"")</f>
      </c>
      <c r="S990" s="3" t="s">
        <v>7</v>
      </c>
      <c r="T990" s="3" t="s">
        <v>7</v>
      </c>
      <c r="U990" s="2">
        <v>0</v>
      </c>
      <c r="V990" s="2">
        <v>0</v>
      </c>
      <c r="W990" s="2">
        <v>5</v>
      </c>
      <c r="X990" s="3" t="s">
        <v>24</v>
      </c>
      <c r="Y990" s="2">
        <v>0</v>
      </c>
      <c r="Z990" s="3"/>
      <c r="AA990" s="3"/>
      <c r="AB990" s="7" t="s">
        <v>3245</v>
      </c>
      <c r="AC990" s="3" t="s">
        <v>20</v>
      </c>
      <c r="AD990" s="3" t="s">
        <v>11</v>
      </c>
      <c r="AE990" s="3" t="s">
        <v>21</v>
      </c>
      <c r="AF990" s="3" t="s">
        <v>13</v>
      </c>
      <c r="AG990" s="4"/>
      <c r="AH990" s="3"/>
      <c r="AI990" s="4"/>
      <c r="AJ9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0" s="8">
        <f>IF(#REF!=MAX(#REF!),"New","Old")</f>
      </c>
      <c r="AL990" s="3"/>
      <c r="AM990" s="9">
        <f>IF(OR(#REF!="",#REF!=0),"",IF(#REF!&lt;12000,"&lt;12k",IF(AND(#REF!&gt;=12000,#REF!&lt;24000),"12k to 24k",IF(AND(#REF!&gt;=24000,#REF!&lt;=36000),"24k to 36k",IF(#REF!&gt;36000,"&gt;36k","")))))</f>
      </c>
    </row>
    <row x14ac:dyDescent="0.25" r="991" customHeight="1" ht="18.75">
      <c r="A991" s="1">
        <v>1727340</v>
      </c>
      <c r="B991" s="2">
        <v>11396639</v>
      </c>
      <c r="C991" s="3" t="s">
        <v>0</v>
      </c>
      <c r="D991" s="3" t="s">
        <v>1</v>
      </c>
      <c r="E991" s="2">
        <v>2017</v>
      </c>
      <c r="F991" s="4">
        <v>44244</v>
      </c>
      <c r="G991" s="3" t="s">
        <v>2</v>
      </c>
      <c r="H991" s="4">
        <v>44244</v>
      </c>
      <c r="I991" s="4">
        <f>_xlfn.XLOOKUP(#REF!,[1]!Backup_F8_Previous_Wave[ODINO],[1]!Backup_F8_Previous_Wave[Production Date],"")</f>
      </c>
      <c r="J991" s="10">
        <f>_xlfn.XLOOKUP(#REF!,[1]!Backup_F8_Previous_Wave[ODINO],[1]!Backup_F8_Previous_Wave[Wave Date],"")</f>
      </c>
      <c r="K991" s="6">
        <f>_xlfn.XLOOKUP(#REF!,[1]!Backup_F8_Previous_Wave[ODINO],[1]!Backup_F8_Previous_Wave[Full VIN],"")</f>
      </c>
      <c r="L991" s="3" t="s">
        <v>3246</v>
      </c>
      <c r="M991" s="3" t="s">
        <v>4</v>
      </c>
      <c r="N991" s="3" t="s">
        <v>3247</v>
      </c>
      <c r="O991" s="3" t="s">
        <v>49</v>
      </c>
      <c r="P991" s="6">
        <f>_xlfn.XLOOKUP(#REF!,[1]!Table2[BINNING],[1]!Table2[VFG],"")</f>
      </c>
      <c r="Q991" s="6">
        <f>IF(ISNUMBER(FIND("|",#REF!,1)),LEFT(#REF!,FIND("|",#REF!,1)-2),#REF!)</f>
      </c>
      <c r="R991" s="6">
        <f>IF(ISNUMBER(FIND("|",#REF!,1)),RIGHT(#REF!,LEN(#REF!)-FIND("|",#REF!,1)-1),"")</f>
      </c>
      <c r="S991" s="3" t="s">
        <v>7</v>
      </c>
      <c r="T991" s="3" t="s">
        <v>7</v>
      </c>
      <c r="U991" s="2">
        <v>0</v>
      </c>
      <c r="V991" s="2">
        <v>0</v>
      </c>
      <c r="W991" s="2">
        <v>53000</v>
      </c>
      <c r="X991" s="3" t="s">
        <v>238</v>
      </c>
      <c r="Y991" s="2">
        <v>0</v>
      </c>
      <c r="Z991" s="3"/>
      <c r="AA991" s="3"/>
      <c r="AB991" s="7" t="s">
        <v>3248</v>
      </c>
      <c r="AC991" s="3" t="s">
        <v>20</v>
      </c>
      <c r="AD991" s="3" t="s">
        <v>11</v>
      </c>
      <c r="AE991" s="3" t="s">
        <v>135</v>
      </c>
      <c r="AF991" s="3" t="s">
        <v>27</v>
      </c>
      <c r="AG991" s="4"/>
      <c r="AH991" s="3"/>
      <c r="AI991" s="4"/>
      <c r="AJ9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1" s="8">
        <f>IF(#REF!=MAX(#REF!),"New","Old")</f>
      </c>
      <c r="AL991" s="3"/>
      <c r="AM991" s="9">
        <f>IF(OR(#REF!="",#REF!=0),"",IF(#REF!&lt;12000,"&lt;12k",IF(AND(#REF!&gt;=12000,#REF!&lt;24000),"12k to 24k",IF(AND(#REF!&gt;=24000,#REF!&lt;=36000),"24k to 36k",IF(#REF!&gt;36000,"&gt;36k","")))))</f>
      </c>
    </row>
    <row x14ac:dyDescent="0.25" r="992" customHeight="1" ht="18.75">
      <c r="A992" s="1">
        <v>1727348</v>
      </c>
      <c r="B992" s="2">
        <v>11396651</v>
      </c>
      <c r="C992" s="3" t="s">
        <v>0</v>
      </c>
      <c r="D992" s="3" t="s">
        <v>86</v>
      </c>
      <c r="E992" s="2">
        <v>2018</v>
      </c>
      <c r="F992" s="4">
        <v>44244</v>
      </c>
      <c r="G992" s="3" t="s">
        <v>2</v>
      </c>
      <c r="H992" s="4">
        <v>44244</v>
      </c>
      <c r="I992" s="4">
        <f>_xlfn.XLOOKUP(#REF!,[1]!Backup_F8_Previous_Wave[ODINO],[1]!Backup_F8_Previous_Wave[Production Date],"")</f>
      </c>
      <c r="J992" s="10">
        <f>_xlfn.XLOOKUP(#REF!,[1]!Backup_F8_Previous_Wave[ODINO],[1]!Backup_F8_Previous_Wave[Wave Date],"")</f>
      </c>
      <c r="K992" s="6">
        <f>_xlfn.XLOOKUP(#REF!,[1]!Backup_F8_Previous_Wave[ODINO],[1]!Backup_F8_Previous_Wave[Full VIN],"")</f>
      </c>
      <c r="L992" s="3" t="s">
        <v>3249</v>
      </c>
      <c r="M992" s="3" t="s">
        <v>4</v>
      </c>
      <c r="N992" s="3" t="s">
        <v>3250</v>
      </c>
      <c r="O992" s="3" t="s">
        <v>151</v>
      </c>
      <c r="P992" s="6">
        <f>_xlfn.XLOOKUP(#REF!,[1]!Table2[BINNING],[1]!Table2[VFG],"")</f>
      </c>
      <c r="Q992" s="6">
        <f>IF(ISNUMBER(FIND("|",#REF!,1)),LEFT(#REF!,FIND("|",#REF!,1)-2),#REF!)</f>
      </c>
      <c r="R992" s="6">
        <f>IF(ISNUMBER(FIND("|",#REF!,1)),RIGHT(#REF!,LEN(#REF!)-FIND("|",#REF!,1)-1),"")</f>
      </c>
      <c r="S992" s="3" t="s">
        <v>7</v>
      </c>
      <c r="T992" s="3" t="s">
        <v>7</v>
      </c>
      <c r="U992" s="2">
        <v>0</v>
      </c>
      <c r="V992" s="2">
        <v>0</v>
      </c>
      <c r="W992" s="2">
        <v>34060</v>
      </c>
      <c r="X992" s="3" t="s">
        <v>282</v>
      </c>
      <c r="Y992" s="2">
        <v>0</v>
      </c>
      <c r="Z992" s="3"/>
      <c r="AA992" s="3"/>
      <c r="AB992" s="7" t="s">
        <v>3251</v>
      </c>
      <c r="AC992" s="3" t="s">
        <v>92</v>
      </c>
      <c r="AD992" s="3" t="s">
        <v>93</v>
      </c>
      <c r="AE992" s="3" t="s">
        <v>94</v>
      </c>
      <c r="AF992" s="3" t="s">
        <v>95</v>
      </c>
      <c r="AG992" s="4"/>
      <c r="AH992" s="3"/>
      <c r="AI992" s="4"/>
      <c r="AJ9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2" s="8">
        <f>IF(#REF!=MAX(#REF!),"New","Old")</f>
      </c>
      <c r="AL992" s="3"/>
      <c r="AM992" s="9">
        <f>IF(OR(#REF!="",#REF!=0),"",IF(#REF!&lt;12000,"&lt;12k",IF(AND(#REF!&gt;=12000,#REF!&lt;24000),"12k to 24k",IF(AND(#REF!&gt;=24000,#REF!&lt;=36000),"24k to 36k",IF(#REF!&gt;36000,"&gt;36k","")))))</f>
      </c>
    </row>
    <row x14ac:dyDescent="0.25" r="993" customHeight="1" ht="18.75">
      <c r="A993" s="1">
        <v>1727354</v>
      </c>
      <c r="B993" s="2">
        <v>11396655</v>
      </c>
      <c r="C993" s="3" t="s">
        <v>0</v>
      </c>
      <c r="D993" s="3" t="s">
        <v>86</v>
      </c>
      <c r="E993" s="2">
        <v>2018</v>
      </c>
      <c r="F993" s="4">
        <v>44244</v>
      </c>
      <c r="G993" s="3" t="s">
        <v>2</v>
      </c>
      <c r="H993" s="4">
        <v>44244</v>
      </c>
      <c r="I993" s="4">
        <f>_xlfn.XLOOKUP(#REF!,[1]!Backup_F8_Previous_Wave[ODINO],[1]!Backup_F8_Previous_Wave[Production Date],"")</f>
      </c>
      <c r="J993" s="10">
        <f>_xlfn.XLOOKUP(#REF!,[1]!Backup_F8_Previous_Wave[ODINO],[1]!Backup_F8_Previous_Wave[Wave Date],"")</f>
      </c>
      <c r="K993" s="6">
        <f>_xlfn.XLOOKUP(#REF!,[1]!Backup_F8_Previous_Wave[ODINO],[1]!Backup_F8_Previous_Wave[Full VIN],"")</f>
      </c>
      <c r="L993" s="3" t="s">
        <v>3249</v>
      </c>
      <c r="M993" s="3" t="s">
        <v>4</v>
      </c>
      <c r="N993" s="3" t="s">
        <v>3252</v>
      </c>
      <c r="O993" s="3" t="s">
        <v>151</v>
      </c>
      <c r="P993" s="6">
        <f>_xlfn.XLOOKUP(#REF!,[1]!Table2[BINNING],[1]!Table2[VFG],"")</f>
      </c>
      <c r="Q993" s="6">
        <f>IF(ISNUMBER(FIND("|",#REF!,1)),LEFT(#REF!,FIND("|",#REF!,1)-2),#REF!)</f>
      </c>
      <c r="R993" s="6">
        <f>IF(ISNUMBER(FIND("|",#REF!,1)),RIGHT(#REF!,LEN(#REF!)-FIND("|",#REF!,1)-1),"")</f>
      </c>
      <c r="S993" s="3" t="s">
        <v>7</v>
      </c>
      <c r="T993" s="3" t="s">
        <v>7</v>
      </c>
      <c r="U993" s="2">
        <v>0</v>
      </c>
      <c r="V993" s="2">
        <v>0</v>
      </c>
      <c r="W993" s="2">
        <v>34060</v>
      </c>
      <c r="X993" s="3" t="s">
        <v>282</v>
      </c>
      <c r="Y993" s="2">
        <v>0</v>
      </c>
      <c r="Z993" s="3"/>
      <c r="AA993" s="3"/>
      <c r="AB993" s="7" t="s">
        <v>3253</v>
      </c>
      <c r="AC993" s="3" t="s">
        <v>92</v>
      </c>
      <c r="AD993" s="3" t="s">
        <v>93</v>
      </c>
      <c r="AE993" s="3" t="s">
        <v>94</v>
      </c>
      <c r="AF993" s="3" t="s">
        <v>95</v>
      </c>
      <c r="AG993" s="4"/>
      <c r="AH993" s="3"/>
      <c r="AI993" s="4"/>
      <c r="AJ9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3" s="8">
        <f>IF(#REF!=MAX(#REF!),"New","Old")</f>
      </c>
      <c r="AL993" s="3"/>
      <c r="AM993" s="9">
        <f>IF(OR(#REF!="",#REF!=0),"",IF(#REF!&lt;12000,"&lt;12k",IF(AND(#REF!&gt;=12000,#REF!&lt;24000),"12k to 24k",IF(AND(#REF!&gt;=24000,#REF!&lt;=36000),"24k to 36k",IF(#REF!&gt;36000,"&gt;36k","")))))</f>
      </c>
    </row>
    <row x14ac:dyDescent="0.25" r="994" customHeight="1" ht="18.75">
      <c r="A994" s="1">
        <v>1727355</v>
      </c>
      <c r="B994" s="2">
        <v>11396656</v>
      </c>
      <c r="C994" s="3" t="s">
        <v>0</v>
      </c>
      <c r="D994" s="3" t="s">
        <v>86</v>
      </c>
      <c r="E994" s="2">
        <v>2018</v>
      </c>
      <c r="F994" s="4">
        <v>44163</v>
      </c>
      <c r="G994" s="3" t="s">
        <v>14</v>
      </c>
      <c r="H994" s="4">
        <v>44244</v>
      </c>
      <c r="I994" s="4">
        <f>_xlfn.XLOOKUP(#REF!,[1]!Backup_F8_Previous_Wave[ODINO],[1]!Backup_F8_Previous_Wave[Production Date],"")</f>
      </c>
      <c r="J994" s="10">
        <f>_xlfn.XLOOKUP(#REF!,[1]!Backup_F8_Previous_Wave[ODINO],[1]!Backup_F8_Previous_Wave[Wave Date],"")</f>
      </c>
      <c r="K994" s="6">
        <f>_xlfn.XLOOKUP(#REF!,[1]!Backup_F8_Previous_Wave[ODINO],[1]!Backup_F8_Previous_Wave[Full VIN],"")</f>
      </c>
      <c r="L994" s="3" t="s">
        <v>3249</v>
      </c>
      <c r="M994" s="3" t="s">
        <v>4</v>
      </c>
      <c r="N994" s="3" t="s">
        <v>3254</v>
      </c>
      <c r="O994" s="3" t="s">
        <v>151</v>
      </c>
      <c r="P994" s="6">
        <f>_xlfn.XLOOKUP(#REF!,[1]!Table2[BINNING],[1]!Table2[VFG],"")</f>
      </c>
      <c r="Q994" s="6">
        <f>IF(ISNUMBER(FIND("|",#REF!,1)),LEFT(#REF!,FIND("|",#REF!,1)-2),#REF!)</f>
      </c>
      <c r="R994" s="6">
        <f>IF(ISNUMBER(FIND("|",#REF!,1)),RIGHT(#REF!,LEN(#REF!)-FIND("|",#REF!,1)-1),"")</f>
      </c>
      <c r="S994" s="3" t="s">
        <v>7</v>
      </c>
      <c r="T994" s="3" t="s">
        <v>7</v>
      </c>
      <c r="U994" s="2">
        <v>0</v>
      </c>
      <c r="V994" s="2">
        <v>0</v>
      </c>
      <c r="W994" s="2">
        <v>30000</v>
      </c>
      <c r="X994" s="3" t="s">
        <v>282</v>
      </c>
      <c r="Y994" s="2"/>
      <c r="Z994" s="3"/>
      <c r="AA994" s="3"/>
      <c r="AB994" s="7" t="s">
        <v>3255</v>
      </c>
      <c r="AC994" s="3" t="s">
        <v>92</v>
      </c>
      <c r="AD994" s="3" t="s">
        <v>93</v>
      </c>
      <c r="AE994" s="3" t="s">
        <v>94</v>
      </c>
      <c r="AF994" s="3" t="s">
        <v>95</v>
      </c>
      <c r="AG994" s="4"/>
      <c r="AH994" s="3"/>
      <c r="AI994" s="4"/>
      <c r="AJ9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4" s="8">
        <f>IF(#REF!=MAX(#REF!),"New","Old")</f>
      </c>
      <c r="AL994" s="3"/>
      <c r="AM994" s="9">
        <f>IF(OR(#REF!="",#REF!=0),"",IF(#REF!&lt;12000,"&lt;12k",IF(AND(#REF!&gt;=12000,#REF!&lt;24000),"12k to 24k",IF(AND(#REF!&gt;=24000,#REF!&lt;=36000),"24k to 36k",IF(#REF!&gt;36000,"&gt;36k","")))))</f>
      </c>
    </row>
    <row x14ac:dyDescent="0.25" r="995" customHeight="1" ht="18.75">
      <c r="A995" s="1">
        <v>1727427</v>
      </c>
      <c r="B995" s="2">
        <v>11396703</v>
      </c>
      <c r="C995" s="3" t="s">
        <v>0</v>
      </c>
      <c r="D995" s="3" t="s">
        <v>1</v>
      </c>
      <c r="E995" s="2">
        <v>2018</v>
      </c>
      <c r="F995" s="4">
        <v>44244</v>
      </c>
      <c r="G995" s="3" t="s">
        <v>2</v>
      </c>
      <c r="H995" s="4">
        <v>44244</v>
      </c>
      <c r="I995" s="4">
        <f>_xlfn.XLOOKUP(#REF!,[1]!Backup_F8_Previous_Wave[ODINO],[1]!Backup_F8_Previous_Wave[Production Date],"")</f>
      </c>
      <c r="J995" s="10">
        <f>_xlfn.XLOOKUP(#REF!,[1]!Backup_F8_Previous_Wave[ODINO],[1]!Backup_F8_Previous_Wave[Wave Date],"")</f>
      </c>
      <c r="K995" s="6">
        <f>_xlfn.XLOOKUP(#REF!,[1]!Backup_F8_Previous_Wave[ODINO],[1]!Backup_F8_Previous_Wave[Full VIN],"")</f>
      </c>
      <c r="L995" s="3" t="s">
        <v>3256</v>
      </c>
      <c r="M995" s="3" t="s">
        <v>4</v>
      </c>
      <c r="N995" s="3" t="s">
        <v>3257</v>
      </c>
      <c r="O995" s="3" t="s">
        <v>124</v>
      </c>
      <c r="P995" s="6">
        <f>_xlfn.XLOOKUP(#REF!,[1]!Table2[BINNING],[1]!Table2[VFG],"")</f>
      </c>
      <c r="Q995" s="6">
        <f>IF(ISNUMBER(FIND("|",#REF!,1)),LEFT(#REF!,FIND("|",#REF!,1)-2),#REF!)</f>
      </c>
      <c r="R995" s="6">
        <f>IF(ISNUMBER(FIND("|",#REF!,1)),RIGHT(#REF!,LEN(#REF!)-FIND("|",#REF!,1)-1),"")</f>
      </c>
      <c r="S995" s="3" t="s">
        <v>7</v>
      </c>
      <c r="T995" s="3" t="s">
        <v>7</v>
      </c>
      <c r="U995" s="2">
        <v>0</v>
      </c>
      <c r="V995" s="2">
        <v>0</v>
      </c>
      <c r="W995" s="2">
        <v>16000</v>
      </c>
      <c r="X995" s="3" t="s">
        <v>583</v>
      </c>
      <c r="Y995" s="2">
        <v>45</v>
      </c>
      <c r="Z995" s="3"/>
      <c r="AA995" s="3"/>
      <c r="AB995" s="7" t="s">
        <v>3258</v>
      </c>
      <c r="AC995" s="3" t="s">
        <v>20</v>
      </c>
      <c r="AD995" s="3" t="s">
        <v>11</v>
      </c>
      <c r="AE995" s="3" t="s">
        <v>21</v>
      </c>
      <c r="AF995" s="3" t="s">
        <v>13</v>
      </c>
      <c r="AG995" s="4"/>
      <c r="AH995" s="3"/>
      <c r="AI995" s="4"/>
      <c r="AJ9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5" s="8">
        <f>IF(#REF!=MAX(#REF!),"New","Old")</f>
      </c>
      <c r="AL995" s="3"/>
      <c r="AM995" s="9">
        <f>IF(OR(#REF!="",#REF!=0),"",IF(#REF!&lt;12000,"&lt;12k",IF(AND(#REF!&gt;=12000,#REF!&lt;24000),"12k to 24k",IF(AND(#REF!&gt;=24000,#REF!&lt;=36000),"24k to 36k",IF(#REF!&gt;36000,"&gt;36k","")))))</f>
      </c>
    </row>
    <row x14ac:dyDescent="0.25" r="996" customHeight="1" ht="18.75">
      <c r="A996" s="1">
        <v>1727450</v>
      </c>
      <c r="B996" s="2">
        <v>11396720</v>
      </c>
      <c r="C996" s="3" t="s">
        <v>0</v>
      </c>
      <c r="D996" s="3" t="s">
        <v>1</v>
      </c>
      <c r="E996" s="2">
        <v>2013</v>
      </c>
      <c r="F996" s="4">
        <v>44244</v>
      </c>
      <c r="G996" s="3" t="s">
        <v>2</v>
      </c>
      <c r="H996" s="4">
        <v>44244</v>
      </c>
      <c r="I996" s="4">
        <f>_xlfn.XLOOKUP(#REF!,[1]!Backup_F8_Previous_Wave[ODINO],[1]!Backup_F8_Previous_Wave[Production Date],"")</f>
      </c>
      <c r="J996" s="10">
        <f>_xlfn.XLOOKUP(#REF!,[1]!Backup_F8_Previous_Wave[ODINO],[1]!Backup_F8_Previous_Wave[Wave Date],"")</f>
      </c>
      <c r="K996" s="6">
        <f>_xlfn.XLOOKUP(#REF!,[1]!Backup_F8_Previous_Wave[ODINO],[1]!Backup_F8_Previous_Wave[Full VIN],"")</f>
      </c>
      <c r="L996" s="3" t="s">
        <v>3259</v>
      </c>
      <c r="M996" s="3" t="s">
        <v>4</v>
      </c>
      <c r="N996" s="3" t="s">
        <v>3260</v>
      </c>
      <c r="O996" s="3" t="s">
        <v>151</v>
      </c>
      <c r="P996" s="6">
        <f>_xlfn.XLOOKUP(#REF!,[1]!Table2[BINNING],[1]!Table2[VFG],"")</f>
      </c>
      <c r="Q996" s="6">
        <f>IF(ISNUMBER(FIND("|",#REF!,1)),LEFT(#REF!,FIND("|",#REF!,1)-2),#REF!)</f>
      </c>
      <c r="R996" s="6">
        <f>IF(ISNUMBER(FIND("|",#REF!,1)),RIGHT(#REF!,LEN(#REF!)-FIND("|",#REF!,1)-1),"")</f>
      </c>
      <c r="S996" s="3" t="s">
        <v>7</v>
      </c>
      <c r="T996" s="3" t="s">
        <v>7</v>
      </c>
      <c r="U996" s="2">
        <v>0</v>
      </c>
      <c r="V996" s="2">
        <v>0</v>
      </c>
      <c r="W996" s="2">
        <v>81000</v>
      </c>
      <c r="X996" s="3" t="s">
        <v>518</v>
      </c>
      <c r="Y996" s="2">
        <v>65</v>
      </c>
      <c r="Z996" s="3"/>
      <c r="AA996" s="3"/>
      <c r="AB996" s="7" t="s">
        <v>3261</v>
      </c>
      <c r="AC996" s="3" t="s">
        <v>10</v>
      </c>
      <c r="AD996" s="3" t="s">
        <v>11</v>
      </c>
      <c r="AE996" s="3" t="s">
        <v>26</v>
      </c>
      <c r="AF996" s="3" t="s">
        <v>27</v>
      </c>
      <c r="AG996" s="4"/>
      <c r="AH996" s="3"/>
      <c r="AI996" s="4"/>
      <c r="AJ9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6" s="8">
        <f>IF(#REF!=MAX(#REF!),"New","Old")</f>
      </c>
      <c r="AL996" s="3"/>
      <c r="AM996" s="9">
        <f>IF(OR(#REF!="",#REF!=0),"",IF(#REF!&lt;12000,"&lt;12k",IF(AND(#REF!&gt;=12000,#REF!&lt;24000),"12k to 24k",IF(AND(#REF!&gt;=24000,#REF!&lt;=36000),"24k to 36k",IF(#REF!&gt;36000,"&gt;36k","")))))</f>
      </c>
    </row>
    <row x14ac:dyDescent="0.25" r="997" customHeight="1" ht="18.75">
      <c r="A997" s="1">
        <v>1727476</v>
      </c>
      <c r="B997" s="2">
        <v>11396736</v>
      </c>
      <c r="C997" s="3" t="s">
        <v>0</v>
      </c>
      <c r="D997" s="3" t="s">
        <v>38</v>
      </c>
      <c r="E997" s="2">
        <v>2015</v>
      </c>
      <c r="F997" s="4">
        <v>42493</v>
      </c>
      <c r="G997" s="3" t="s">
        <v>108</v>
      </c>
      <c r="H997" s="4">
        <v>44245</v>
      </c>
      <c r="I997" s="4">
        <f>_xlfn.XLOOKUP(#REF!,[1]!Backup_F8_Previous_Wave[ODINO],[1]!Backup_F8_Previous_Wave[Production Date],"")</f>
      </c>
      <c r="J997" s="10">
        <f>_xlfn.XLOOKUP(#REF!,[1]!Backup_F8_Previous_Wave[ODINO],[1]!Backup_F8_Previous_Wave[Wave Date],"")</f>
      </c>
      <c r="K997" s="6">
        <f>_xlfn.XLOOKUP(#REF!,[1]!Backup_F8_Previous_Wave[ODINO],[1]!Backup_F8_Previous_Wave[Full VIN],"")</f>
      </c>
      <c r="L997" s="3" t="s">
        <v>3262</v>
      </c>
      <c r="M997" s="3" t="s">
        <v>4</v>
      </c>
      <c r="N997" s="3" t="s">
        <v>3263</v>
      </c>
      <c r="O997" s="3" t="s">
        <v>824</v>
      </c>
      <c r="P997" s="6">
        <f>_xlfn.XLOOKUP(#REF!,[1]!Table2[BINNING],[1]!Table2[VFG],"")</f>
      </c>
      <c r="Q997" s="6">
        <f>IF(ISNUMBER(FIND("|",#REF!,1)),LEFT(#REF!,FIND("|",#REF!,1)-2),#REF!)</f>
      </c>
      <c r="R997" s="6">
        <f>IF(ISNUMBER(FIND("|",#REF!,1)),RIGHT(#REF!,LEN(#REF!)-FIND("|",#REF!,1)-1),"")</f>
      </c>
      <c r="S997" s="3" t="s">
        <v>7</v>
      </c>
      <c r="T997" s="3" t="s">
        <v>7</v>
      </c>
      <c r="U997" s="2">
        <v>0</v>
      </c>
      <c r="V997" s="2">
        <v>0</v>
      </c>
      <c r="W997" s="2"/>
      <c r="X997" s="3" t="s">
        <v>155</v>
      </c>
      <c r="Y997" s="2"/>
      <c r="Z997" s="3"/>
      <c r="AA997" s="3"/>
      <c r="AB997" s="7" t="s">
        <v>3264</v>
      </c>
      <c r="AC997" s="3" t="s">
        <v>826</v>
      </c>
      <c r="AD997" s="3" t="s">
        <v>147</v>
      </c>
      <c r="AE997" s="3" t="s">
        <v>148</v>
      </c>
      <c r="AF997" s="3" t="s">
        <v>45</v>
      </c>
      <c r="AG997" s="4"/>
      <c r="AH997" s="3"/>
      <c r="AI997" s="4"/>
      <c r="AJ9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7" s="8">
        <f>IF(#REF!=MAX(#REF!),"New","Old")</f>
      </c>
      <c r="AL997" s="3"/>
      <c r="AM997" s="9">
        <f>IF(OR(#REF!="",#REF!=0),"",IF(#REF!&lt;12000,"&lt;12k",IF(AND(#REF!&gt;=12000,#REF!&lt;24000),"12k to 24k",IF(AND(#REF!&gt;=24000,#REF!&lt;=36000),"24k to 36k",IF(#REF!&gt;36000,"&gt;36k","")))))</f>
      </c>
    </row>
    <row x14ac:dyDescent="0.25" r="998" customHeight="1" ht="18.75">
      <c r="A998" s="1">
        <v>1727527</v>
      </c>
      <c r="B998" s="2">
        <v>11396773</v>
      </c>
      <c r="C998" s="3" t="s">
        <v>0</v>
      </c>
      <c r="D998" s="3" t="s">
        <v>1</v>
      </c>
      <c r="E998" s="2">
        <v>2016</v>
      </c>
      <c r="F998" s="4">
        <v>44077</v>
      </c>
      <c r="G998" s="3" t="s">
        <v>39</v>
      </c>
      <c r="H998" s="4">
        <v>44245</v>
      </c>
      <c r="I998" s="4">
        <f>_xlfn.XLOOKUP(#REF!,[1]!Backup_F8_Previous_Wave[ODINO],[1]!Backup_F8_Previous_Wave[Production Date],"")</f>
      </c>
      <c r="J998" s="10">
        <f>_xlfn.XLOOKUP(#REF!,[1]!Backup_F8_Previous_Wave[ODINO],[1]!Backup_F8_Previous_Wave[Wave Date],"")</f>
      </c>
      <c r="K998" s="6">
        <f>_xlfn.XLOOKUP(#REF!,[1]!Backup_F8_Previous_Wave[ODINO],[1]!Backup_F8_Previous_Wave[Full VIN],"")</f>
      </c>
      <c r="L998" s="3" t="s">
        <v>3265</v>
      </c>
      <c r="M998" s="3" t="s">
        <v>4</v>
      </c>
      <c r="N998" s="3" t="s">
        <v>3266</v>
      </c>
      <c r="O998" s="3" t="s">
        <v>57</v>
      </c>
      <c r="P998" s="6">
        <f>_xlfn.XLOOKUP(#REF!,[1]!Table2[BINNING],[1]!Table2[VFG],"")</f>
      </c>
      <c r="Q998" s="6">
        <f>IF(ISNUMBER(FIND("|",#REF!,1)),LEFT(#REF!,FIND("|",#REF!,1)-2),#REF!)</f>
      </c>
      <c r="R998" s="6">
        <f>IF(ISNUMBER(FIND("|",#REF!,1)),RIGHT(#REF!,LEN(#REF!)-FIND("|",#REF!,1)-1),"")</f>
      </c>
      <c r="S998" s="3" t="s">
        <v>7</v>
      </c>
      <c r="T998" s="3" t="s">
        <v>7</v>
      </c>
      <c r="U998" s="2">
        <v>0</v>
      </c>
      <c r="V998" s="2">
        <v>0</v>
      </c>
      <c r="W998" s="2">
        <v>48000</v>
      </c>
      <c r="X998" s="3" t="s">
        <v>282</v>
      </c>
      <c r="Y998" s="2">
        <v>70</v>
      </c>
      <c r="Z998" s="3"/>
      <c r="AA998" s="3"/>
      <c r="AB998" s="7" t="s">
        <v>3267</v>
      </c>
      <c r="AC998" s="3" t="s">
        <v>20</v>
      </c>
      <c r="AD998" s="3" t="s">
        <v>11</v>
      </c>
      <c r="AE998" s="3" t="s">
        <v>135</v>
      </c>
      <c r="AF998" s="3" t="s">
        <v>27</v>
      </c>
      <c r="AG998" s="4"/>
      <c r="AH998" s="3"/>
      <c r="AI998" s="4"/>
      <c r="AJ9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8" s="8">
        <f>IF(#REF!=MAX(#REF!),"New","Old")</f>
      </c>
      <c r="AL998" s="3"/>
      <c r="AM998" s="9">
        <f>IF(OR(#REF!="",#REF!=0),"",IF(#REF!&lt;12000,"&lt;12k",IF(AND(#REF!&gt;=12000,#REF!&lt;24000),"12k to 24k",IF(AND(#REF!&gt;=24000,#REF!&lt;=36000),"24k to 36k",IF(#REF!&gt;36000,"&gt;36k","")))))</f>
      </c>
    </row>
    <row x14ac:dyDescent="0.25" r="999" customHeight="1" ht="18.75">
      <c r="A999" s="1">
        <v>1727531</v>
      </c>
      <c r="B999" s="2">
        <v>11396777</v>
      </c>
      <c r="C999" s="3" t="s">
        <v>0</v>
      </c>
      <c r="D999" s="3" t="s">
        <v>1</v>
      </c>
      <c r="E999" s="2">
        <v>2016</v>
      </c>
      <c r="F999" s="4">
        <v>44233</v>
      </c>
      <c r="G999" s="3" t="s">
        <v>2</v>
      </c>
      <c r="H999" s="4">
        <v>44245</v>
      </c>
      <c r="I999" s="4">
        <f>_xlfn.XLOOKUP(#REF!,[1]!Backup_F8_Previous_Wave[ODINO],[1]!Backup_F8_Previous_Wave[Production Date],"")</f>
      </c>
      <c r="J999" s="10">
        <f>_xlfn.XLOOKUP(#REF!,[1]!Backup_F8_Previous_Wave[ODINO],[1]!Backup_F8_Previous_Wave[Wave Date],"")</f>
      </c>
      <c r="K999" s="6">
        <f>_xlfn.XLOOKUP(#REF!,[1]!Backup_F8_Previous_Wave[ODINO],[1]!Backup_F8_Previous_Wave[Full VIN],"")</f>
      </c>
      <c r="L999" s="3" t="s">
        <v>3265</v>
      </c>
      <c r="M999" s="3" t="s">
        <v>4</v>
      </c>
      <c r="N999" s="3" t="s">
        <v>3268</v>
      </c>
      <c r="O999" s="3" t="s">
        <v>3269</v>
      </c>
      <c r="P999" s="6">
        <f>_xlfn.XLOOKUP(#REF!,[1]!Table2[BINNING],[1]!Table2[VFG],"")</f>
      </c>
      <c r="Q999" s="6">
        <f>IF(ISNUMBER(FIND("|",#REF!,1)),LEFT(#REF!,FIND("|",#REF!,1)-2),#REF!)</f>
      </c>
      <c r="R999" s="6">
        <f>IF(ISNUMBER(FIND("|",#REF!,1)),RIGHT(#REF!,LEN(#REF!)-FIND("|",#REF!,1)-1),"")</f>
      </c>
      <c r="S999" s="3" t="s">
        <v>7</v>
      </c>
      <c r="T999" s="3" t="s">
        <v>7</v>
      </c>
      <c r="U999" s="2">
        <v>0</v>
      </c>
      <c r="V999" s="2">
        <v>0</v>
      </c>
      <c r="W999" s="2">
        <v>57398</v>
      </c>
      <c r="X999" s="3" t="s">
        <v>282</v>
      </c>
      <c r="Y999" s="2">
        <v>0</v>
      </c>
      <c r="Z999" s="3"/>
      <c r="AA999" s="3"/>
      <c r="AB999" s="7" t="s">
        <v>3270</v>
      </c>
      <c r="AC999" s="3" t="s">
        <v>20</v>
      </c>
      <c r="AD999" s="3" t="s">
        <v>11</v>
      </c>
      <c r="AE999" s="3" t="s">
        <v>135</v>
      </c>
      <c r="AF999" s="3" t="s">
        <v>27</v>
      </c>
      <c r="AG999" s="4"/>
      <c r="AH999" s="3"/>
      <c r="AI999" s="4"/>
      <c r="AJ9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999" s="8">
        <f>IF(#REF!=MAX(#REF!),"New","Old")</f>
      </c>
      <c r="AL999" s="3"/>
      <c r="AM999" s="9">
        <f>IF(OR(#REF!="",#REF!=0),"",IF(#REF!&lt;12000,"&lt;12k",IF(AND(#REF!&gt;=12000,#REF!&lt;24000),"12k to 24k",IF(AND(#REF!&gt;=24000,#REF!&lt;=36000),"24k to 36k",IF(#REF!&gt;36000,"&gt;36k","")))))</f>
      </c>
    </row>
    <row x14ac:dyDescent="0.25" r="1000" customHeight="1" ht="18.75">
      <c r="A1000" s="1">
        <v>1727590</v>
      </c>
      <c r="B1000" s="2">
        <v>11396807</v>
      </c>
      <c r="C1000" s="3" t="s">
        <v>0</v>
      </c>
      <c r="D1000" s="3" t="s">
        <v>187</v>
      </c>
      <c r="E1000" s="2">
        <v>2020</v>
      </c>
      <c r="F1000" s="4">
        <v>44229</v>
      </c>
      <c r="G1000" s="3" t="s">
        <v>2</v>
      </c>
      <c r="H1000" s="4">
        <v>44245</v>
      </c>
      <c r="I1000" s="4">
        <f>_xlfn.XLOOKUP(#REF!,[1]!Backup_F8_Previous_Wave[ODINO],[1]!Backup_F8_Previous_Wave[Production Date],"")</f>
      </c>
      <c r="J1000" s="10">
        <f>_xlfn.XLOOKUP(#REF!,[1]!Backup_F8_Previous_Wave[ODINO],[1]!Backup_F8_Previous_Wave[Wave Date],"")</f>
      </c>
      <c r="K1000" s="6">
        <f>_xlfn.XLOOKUP(#REF!,[1]!Backup_F8_Previous_Wave[ODINO],[1]!Backup_F8_Previous_Wave[Full VIN],"")</f>
      </c>
      <c r="L1000" s="3" t="s">
        <v>3271</v>
      </c>
      <c r="M1000" s="3" t="s">
        <v>4</v>
      </c>
      <c r="N1000" s="3" t="s">
        <v>3272</v>
      </c>
      <c r="O1000" s="3" t="s">
        <v>124</v>
      </c>
      <c r="P1000" s="6">
        <f>_xlfn.XLOOKUP(#REF!,[1]!Table2[BINNING],[1]!Table2[VFG],"")</f>
      </c>
      <c r="Q1000" s="6">
        <f>IF(ISNUMBER(FIND("|",#REF!,1)),LEFT(#REF!,FIND("|",#REF!,1)-2),#REF!)</f>
      </c>
      <c r="R1000" s="6">
        <f>IF(ISNUMBER(FIND("|",#REF!,1)),RIGHT(#REF!,LEN(#REF!)-FIND("|",#REF!,1)-1),"")</f>
      </c>
      <c r="S1000" s="3" t="s">
        <v>7</v>
      </c>
      <c r="T1000" s="3" t="s">
        <v>7</v>
      </c>
      <c r="U1000" s="2">
        <v>0</v>
      </c>
      <c r="V1000" s="2">
        <v>0</v>
      </c>
      <c r="W1000" s="2">
        <v>3520</v>
      </c>
      <c r="X1000" s="3" t="s">
        <v>18</v>
      </c>
      <c r="Y1000" s="2">
        <v>55</v>
      </c>
      <c r="Z1000" s="3"/>
      <c r="AA1000" s="3"/>
      <c r="AB1000" s="7" t="s">
        <v>3273</v>
      </c>
      <c r="AC1000" s="3" t="s">
        <v>191</v>
      </c>
      <c r="AD1000" s="3" t="s">
        <v>192</v>
      </c>
      <c r="AE1000" s="3" t="s">
        <v>193</v>
      </c>
      <c r="AF1000" s="3" t="s">
        <v>141</v>
      </c>
      <c r="AG1000" s="4"/>
      <c r="AH1000" s="3"/>
      <c r="AI1000" s="4"/>
      <c r="AJ10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0" s="8">
        <f>IF(#REF!=MAX(#REF!),"New","Old")</f>
      </c>
      <c r="AL1000" s="3"/>
      <c r="AM1000" s="9">
        <f>IF(OR(#REF!="",#REF!=0),"",IF(#REF!&lt;12000,"&lt;12k",IF(AND(#REF!&gt;=12000,#REF!&lt;24000),"12k to 24k",IF(AND(#REF!&gt;=24000,#REF!&lt;=36000),"24k to 36k",IF(#REF!&gt;36000,"&gt;36k","")))))</f>
      </c>
    </row>
    <row x14ac:dyDescent="0.25" r="1001" customHeight="1" ht="18.75">
      <c r="A1001" s="1">
        <v>1727598</v>
      </c>
      <c r="B1001" s="2">
        <v>11396828</v>
      </c>
      <c r="C1001" s="3" t="s">
        <v>0</v>
      </c>
      <c r="D1001" s="3" t="s">
        <v>1</v>
      </c>
      <c r="E1001" s="2">
        <v>2020</v>
      </c>
      <c r="F1001" s="4">
        <v>43862</v>
      </c>
      <c r="G1001" s="3" t="s">
        <v>2</v>
      </c>
      <c r="H1001" s="4">
        <v>44245</v>
      </c>
      <c r="I1001" s="4">
        <f>_xlfn.XLOOKUP(#REF!,[1]!Backup_F8_Previous_Wave[ODINO],[1]!Backup_F8_Previous_Wave[Production Date],"")</f>
      </c>
      <c r="J1001" s="10">
        <f>_xlfn.XLOOKUP(#REF!,[1]!Backup_F8_Previous_Wave[ODINO],[1]!Backup_F8_Previous_Wave[Wave Date],"")</f>
      </c>
      <c r="K1001" s="6">
        <f>_xlfn.XLOOKUP(#REF!,[1]!Backup_F8_Previous_Wave[ODINO],[1]!Backup_F8_Previous_Wave[Full VIN],"")</f>
      </c>
      <c r="L1001" s="3" t="s">
        <v>3274</v>
      </c>
      <c r="M1001" s="3" t="s">
        <v>4</v>
      </c>
      <c r="N1001" s="3" t="s">
        <v>3275</v>
      </c>
      <c r="O1001" s="3" t="s">
        <v>99</v>
      </c>
      <c r="P1001" s="6">
        <f>_xlfn.XLOOKUP(#REF!,[1]!Table2[BINNING],[1]!Table2[VFG],"")</f>
      </c>
      <c r="Q1001" s="6">
        <f>IF(ISNUMBER(FIND("|",#REF!,1)),LEFT(#REF!,FIND("|",#REF!,1)-2),#REF!)</f>
      </c>
      <c r="R1001" s="6">
        <f>IF(ISNUMBER(FIND("|",#REF!,1)),RIGHT(#REF!,LEN(#REF!)-FIND("|",#REF!,1)-1),"")</f>
      </c>
      <c r="S1001" s="3" t="s">
        <v>7</v>
      </c>
      <c r="T1001" s="3" t="s">
        <v>7</v>
      </c>
      <c r="U1001" s="2">
        <v>0</v>
      </c>
      <c r="V1001" s="2">
        <v>0</v>
      </c>
      <c r="W1001" s="2">
        <v>100</v>
      </c>
      <c r="X1001" s="3" t="s">
        <v>897</v>
      </c>
      <c r="Y1001" s="2"/>
      <c r="Z1001" s="3"/>
      <c r="AA1001" s="3"/>
      <c r="AB1001" s="7" t="s">
        <v>3276</v>
      </c>
      <c r="AC1001" s="3" t="s">
        <v>20</v>
      </c>
      <c r="AD1001" s="3" t="s">
        <v>11</v>
      </c>
      <c r="AE1001" s="3" t="s">
        <v>135</v>
      </c>
      <c r="AF1001" s="3" t="s">
        <v>27</v>
      </c>
      <c r="AG1001" s="4"/>
      <c r="AH1001" s="3"/>
      <c r="AI1001" s="4"/>
      <c r="AJ10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1" s="8">
        <f>IF(#REF!=MAX(#REF!),"New","Old")</f>
      </c>
      <c r="AL1001" s="3"/>
      <c r="AM1001" s="9">
        <f>IF(OR(#REF!="",#REF!=0),"",IF(#REF!&lt;12000,"&lt;12k",IF(AND(#REF!&gt;=12000,#REF!&lt;24000),"12k to 24k",IF(AND(#REF!&gt;=24000,#REF!&lt;=36000),"24k to 36k",IF(#REF!&gt;36000,"&gt;36k","")))))</f>
      </c>
    </row>
    <row x14ac:dyDescent="0.25" r="1002" customHeight="1" ht="18.75">
      <c r="A1002" s="1">
        <v>1727765</v>
      </c>
      <c r="B1002" s="2">
        <v>11396943</v>
      </c>
      <c r="C1002" s="3" t="s">
        <v>0</v>
      </c>
      <c r="D1002" s="3" t="s">
        <v>1</v>
      </c>
      <c r="E1002" s="2">
        <v>2016</v>
      </c>
      <c r="F1002" s="4">
        <v>44246</v>
      </c>
      <c r="G1002" s="3" t="s">
        <v>2</v>
      </c>
      <c r="H1002" s="4">
        <v>44246</v>
      </c>
      <c r="I1002" s="4"/>
      <c r="J1002" s="10">
        <f>_xlfn.XLOOKUP(#REF!,[1]!Backup_F8_Previous_Wave[ODINO],[1]!Backup_F8_Previous_Wave[Wave Date],"")</f>
      </c>
      <c r="K1002" s="3"/>
      <c r="L1002" s="3" t="s">
        <v>3277</v>
      </c>
      <c r="M1002" s="3" t="s">
        <v>4</v>
      </c>
      <c r="N1002" s="3" t="s">
        <v>3278</v>
      </c>
      <c r="O1002" s="3" t="s">
        <v>151</v>
      </c>
      <c r="P1002" s="6">
        <f>_xlfn.XLOOKUP(#REF!,[1]!Table2[BINNING],[1]!Table2[VFG],"")</f>
      </c>
      <c r="Q1002" s="6">
        <f>IF(ISNUMBER(FIND("|",#REF!,1)),LEFT(#REF!,FIND("|",#REF!,1)-2),#REF!)</f>
      </c>
      <c r="R1002" s="6">
        <f>IF(ISNUMBER(FIND("|",#REF!,1)),RIGHT(#REF!,LEN(#REF!)-FIND("|",#REF!,1)-1),"")</f>
      </c>
      <c r="S1002" s="3" t="s">
        <v>7</v>
      </c>
      <c r="T1002" s="3" t="s">
        <v>7</v>
      </c>
      <c r="U1002" s="2">
        <v>0</v>
      </c>
      <c r="V1002" s="2">
        <v>0</v>
      </c>
      <c r="W1002" s="2">
        <v>42000</v>
      </c>
      <c r="X1002" s="3" t="s">
        <v>63</v>
      </c>
      <c r="Y1002" s="2">
        <v>0</v>
      </c>
      <c r="Z1002" s="3"/>
      <c r="AA1002" s="3"/>
      <c r="AB1002" s="7" t="s">
        <v>3279</v>
      </c>
      <c r="AC1002" s="3" t="s">
        <v>44</v>
      </c>
      <c r="AD1002" s="3" t="s">
        <v>44</v>
      </c>
      <c r="AE1002" s="3" t="s">
        <v>44</v>
      </c>
      <c r="AF1002" s="3" t="s">
        <v>27</v>
      </c>
      <c r="AG1002" s="4"/>
      <c r="AH1002" s="3"/>
      <c r="AI1002" s="4"/>
      <c r="AJ10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2" s="8">
        <f>IF(#REF!=MAX(#REF!),"New","Old")</f>
      </c>
      <c r="AL1002" s="3"/>
      <c r="AM1002" s="9">
        <f>IF(OR(#REF!="",#REF!=0),"",IF(#REF!&lt;12000,"&lt;12k",IF(AND(#REF!&gt;=12000,#REF!&lt;24000),"12k to 24k",IF(AND(#REF!&gt;=24000,#REF!&lt;=36000),"24k to 36k",IF(#REF!&gt;36000,"&gt;36k","")))))</f>
      </c>
    </row>
    <row x14ac:dyDescent="0.25" r="1003" customHeight="1" ht="18.75">
      <c r="A1003" s="1">
        <v>1727837</v>
      </c>
      <c r="B1003" s="2">
        <v>11396998</v>
      </c>
      <c r="C1003" s="3" t="s">
        <v>0</v>
      </c>
      <c r="D1003" s="3" t="s">
        <v>38</v>
      </c>
      <c r="E1003" s="2">
        <v>2015</v>
      </c>
      <c r="F1003" s="4">
        <v>44237</v>
      </c>
      <c r="G1003" s="3" t="s">
        <v>2</v>
      </c>
      <c r="H1003" s="4">
        <v>44246</v>
      </c>
      <c r="I1003" s="4">
        <f>_xlfn.XLOOKUP(#REF!,[1]!Backup_F8_Previous_Wave[ODINO],[1]!Backup_F8_Previous_Wave[Production Date],"")</f>
      </c>
      <c r="J1003" s="10">
        <f>_xlfn.XLOOKUP(#REF!,[1]!Backup_F8_Previous_Wave[ODINO],[1]!Backup_F8_Previous_Wave[Wave Date],"")</f>
      </c>
      <c r="K1003" s="6">
        <f>_xlfn.XLOOKUP(#REF!,[1]!Backup_F8_Previous_Wave[ODINO],[1]!Backup_F8_Previous_Wave[Full VIN],"")</f>
      </c>
      <c r="L1003" s="3" t="s">
        <v>3280</v>
      </c>
      <c r="M1003" s="3" t="s">
        <v>4</v>
      </c>
      <c r="N1003" s="3" t="s">
        <v>3281</v>
      </c>
      <c r="O1003" s="3" t="s">
        <v>328</v>
      </c>
      <c r="P1003" s="6">
        <f>_xlfn.XLOOKUP(#REF!,[1]!Table2[BINNING],[1]!Table2[VFG],"")</f>
      </c>
      <c r="Q1003" s="6">
        <f>IF(ISNUMBER(FIND("|",#REF!,1)),LEFT(#REF!,FIND("|",#REF!,1)-2),#REF!)</f>
      </c>
      <c r="R1003" s="6">
        <f>IF(ISNUMBER(FIND("|",#REF!,1)),RIGHT(#REF!,LEN(#REF!)-FIND("|",#REF!,1)-1),"")</f>
      </c>
      <c r="S1003" s="3" t="s">
        <v>7</v>
      </c>
      <c r="T1003" s="3" t="s">
        <v>7</v>
      </c>
      <c r="U1003" s="2">
        <v>0</v>
      </c>
      <c r="V1003" s="2">
        <v>0</v>
      </c>
      <c r="W1003" s="2"/>
      <c r="X1003" s="3" t="s">
        <v>525</v>
      </c>
      <c r="Y1003" s="2"/>
      <c r="Z1003" s="3"/>
      <c r="AA1003" s="3"/>
      <c r="AB1003" s="7" t="s">
        <v>3282</v>
      </c>
      <c r="AC1003" s="3" t="s">
        <v>826</v>
      </c>
      <c r="AD1003" s="3" t="s">
        <v>147</v>
      </c>
      <c r="AE1003" s="3" t="s">
        <v>148</v>
      </c>
      <c r="AF1003" s="3" t="s">
        <v>45</v>
      </c>
      <c r="AG1003" s="4"/>
      <c r="AH1003" s="3"/>
      <c r="AI1003" s="4"/>
      <c r="AJ10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3" s="8">
        <f>IF(#REF!=MAX(#REF!),"New","Old")</f>
      </c>
      <c r="AL1003" s="3"/>
      <c r="AM1003" s="9">
        <f>IF(OR(#REF!="",#REF!=0),"",IF(#REF!&lt;12000,"&lt;12k",IF(AND(#REF!&gt;=12000,#REF!&lt;24000),"12k to 24k",IF(AND(#REF!&gt;=24000,#REF!&lt;=36000),"24k to 36k",IF(#REF!&gt;36000,"&gt;36k","")))))</f>
      </c>
    </row>
    <row x14ac:dyDescent="0.25" r="1004" customHeight="1" ht="18.75">
      <c r="A1004" s="1">
        <v>1727844</v>
      </c>
      <c r="B1004" s="2">
        <v>11397002</v>
      </c>
      <c r="C1004" s="3" t="s">
        <v>0</v>
      </c>
      <c r="D1004" s="3" t="s">
        <v>38</v>
      </c>
      <c r="E1004" s="2">
        <v>2014</v>
      </c>
      <c r="F1004" s="4">
        <v>44237</v>
      </c>
      <c r="G1004" s="3" t="s">
        <v>2</v>
      </c>
      <c r="H1004" s="4">
        <v>44246</v>
      </c>
      <c r="I1004" s="4">
        <f>_xlfn.XLOOKUP(#REF!,[1]!Backup_F8_Previous_Wave[ODINO],[1]!Backup_F8_Previous_Wave[Production Date],"")</f>
      </c>
      <c r="J1004" s="10">
        <f>_xlfn.XLOOKUP(#REF!,[1]!Backup_F8_Previous_Wave[ODINO],[1]!Backup_F8_Previous_Wave[Wave Date],"")</f>
      </c>
      <c r="K1004" s="6">
        <f>_xlfn.XLOOKUP(#REF!,[1]!Backup_F8_Previous_Wave[ODINO],[1]!Backup_F8_Previous_Wave[Full VIN],"")</f>
      </c>
      <c r="L1004" s="3" t="s">
        <v>3283</v>
      </c>
      <c r="M1004" s="3" t="s">
        <v>4</v>
      </c>
      <c r="N1004" s="3" t="s">
        <v>3284</v>
      </c>
      <c r="O1004" s="3" t="s">
        <v>49</v>
      </c>
      <c r="P1004" s="6">
        <f>_xlfn.XLOOKUP(#REF!,[1]!Table2[BINNING],[1]!Table2[VFG],"")</f>
      </c>
      <c r="Q1004" s="6">
        <f>IF(ISNUMBER(FIND("|",#REF!,1)),LEFT(#REF!,FIND("|",#REF!,1)-2),#REF!)</f>
      </c>
      <c r="R1004" s="6">
        <f>IF(ISNUMBER(FIND("|",#REF!,1)),RIGHT(#REF!,LEN(#REF!)-FIND("|",#REF!,1)-1),"")</f>
      </c>
      <c r="S1004" s="3" t="s">
        <v>7</v>
      </c>
      <c r="T1004" s="3" t="s">
        <v>7</v>
      </c>
      <c r="U1004" s="2">
        <v>0</v>
      </c>
      <c r="V1004" s="2">
        <v>0</v>
      </c>
      <c r="W1004" s="2">
        <v>90000</v>
      </c>
      <c r="X1004" s="3" t="s">
        <v>202</v>
      </c>
      <c r="Y1004" s="2"/>
      <c r="Z1004" s="3"/>
      <c r="AA1004" s="3"/>
      <c r="AB1004" s="7" t="s">
        <v>3285</v>
      </c>
      <c r="AC1004" s="3" t="s">
        <v>146</v>
      </c>
      <c r="AD1004" s="3" t="s">
        <v>147</v>
      </c>
      <c r="AE1004" s="3" t="s">
        <v>148</v>
      </c>
      <c r="AF1004" s="3" t="s">
        <v>45</v>
      </c>
      <c r="AG1004" s="4"/>
      <c r="AH1004" s="3"/>
      <c r="AI1004" s="4"/>
      <c r="AJ10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4" s="8">
        <f>IF(#REF!=MAX(#REF!),"New","Old")</f>
      </c>
      <c r="AL1004" s="3"/>
      <c r="AM1004" s="9">
        <f>IF(OR(#REF!="",#REF!=0),"",IF(#REF!&lt;12000,"&lt;12k",IF(AND(#REF!&gt;=12000,#REF!&lt;24000),"12k to 24k",IF(AND(#REF!&gt;=24000,#REF!&lt;=36000),"24k to 36k",IF(#REF!&gt;36000,"&gt;36k","")))))</f>
      </c>
    </row>
    <row x14ac:dyDescent="0.25" r="1005" customHeight="1" ht="18.75">
      <c r="A1005" s="1">
        <v>1728006</v>
      </c>
      <c r="B1005" s="2">
        <v>11397093</v>
      </c>
      <c r="C1005" s="3" t="s">
        <v>0</v>
      </c>
      <c r="D1005" s="3" t="s">
        <v>1</v>
      </c>
      <c r="E1005" s="2">
        <v>2018</v>
      </c>
      <c r="F1005" s="4">
        <v>44242</v>
      </c>
      <c r="G1005" s="3" t="s">
        <v>2</v>
      </c>
      <c r="H1005" s="4">
        <v>44247</v>
      </c>
      <c r="I1005" s="4"/>
      <c r="J1005" s="10">
        <f>_xlfn.XLOOKUP(#REF!,[1]!Backup_F8_Previous_Wave[ODINO],[1]!Backup_F8_Previous_Wave[Wave Date],"")</f>
      </c>
      <c r="K1005" s="3"/>
      <c r="L1005" s="3" t="s">
        <v>469</v>
      </c>
      <c r="M1005" s="3" t="s">
        <v>4</v>
      </c>
      <c r="N1005" s="3" t="s">
        <v>3286</v>
      </c>
      <c r="O1005" s="3" t="s">
        <v>151</v>
      </c>
      <c r="P1005" s="6">
        <f>_xlfn.XLOOKUP(#REF!,[1]!Table2[BINNING],[1]!Table2[VFG],"")</f>
      </c>
      <c r="Q1005" s="6">
        <f>IF(ISNUMBER(FIND("|",#REF!,1)),LEFT(#REF!,FIND("|",#REF!,1)-2),#REF!)</f>
      </c>
      <c r="R1005" s="6">
        <f>IF(ISNUMBER(FIND("|",#REF!,1)),RIGHT(#REF!,LEN(#REF!)-FIND("|",#REF!,1)-1),"")</f>
      </c>
      <c r="S1005" s="3" t="s">
        <v>7</v>
      </c>
      <c r="T1005" s="3" t="s">
        <v>7</v>
      </c>
      <c r="U1005" s="2">
        <v>0</v>
      </c>
      <c r="V1005" s="2">
        <v>0</v>
      </c>
      <c r="W1005" s="2">
        <v>11200</v>
      </c>
      <c r="X1005" s="3" t="s">
        <v>63</v>
      </c>
      <c r="Y1005" s="2">
        <v>0</v>
      </c>
      <c r="Z1005" s="3"/>
      <c r="AA1005" s="3"/>
      <c r="AB1005" s="7" t="s">
        <v>3287</v>
      </c>
      <c r="AC1005" s="3" t="s">
        <v>44</v>
      </c>
      <c r="AD1005" s="3" t="s">
        <v>44</v>
      </c>
      <c r="AE1005" s="3" t="s">
        <v>44</v>
      </c>
      <c r="AF1005" s="3" t="s">
        <v>27</v>
      </c>
      <c r="AG1005" s="4"/>
      <c r="AH1005" s="3"/>
      <c r="AI1005" s="4"/>
      <c r="AJ10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5" s="8">
        <f>IF(#REF!=MAX(#REF!),"New","Old")</f>
      </c>
      <c r="AL1005" s="3"/>
      <c r="AM1005" s="9">
        <f>IF(OR(#REF!="",#REF!=0),"",IF(#REF!&lt;12000,"&lt;12k",IF(AND(#REF!&gt;=12000,#REF!&lt;24000),"12k to 24k",IF(AND(#REF!&gt;=24000,#REF!&lt;=36000),"24k to 36k",IF(#REF!&gt;36000,"&gt;36k","")))))</f>
      </c>
    </row>
    <row x14ac:dyDescent="0.25" r="1006" customHeight="1" ht="18.75">
      <c r="A1006" s="1">
        <v>1728161</v>
      </c>
      <c r="B1006" s="2">
        <v>11397203</v>
      </c>
      <c r="C1006" s="3" t="s">
        <v>0</v>
      </c>
      <c r="D1006" s="3" t="s">
        <v>1</v>
      </c>
      <c r="E1006" s="2">
        <v>2013</v>
      </c>
      <c r="F1006" s="4">
        <v>44248</v>
      </c>
      <c r="G1006" s="3" t="s">
        <v>2</v>
      </c>
      <c r="H1006" s="4">
        <v>44248</v>
      </c>
      <c r="I1006" s="4">
        <f>_xlfn.XLOOKUP(#REF!,[1]!Backup_F8_Previous_Wave[ODINO],[1]!Backup_F8_Previous_Wave[Production Date],"")</f>
      </c>
      <c r="J1006" s="10">
        <f>_xlfn.XLOOKUP(#REF!,[1]!Backup_F8_Previous_Wave[ODINO],[1]!Backup_F8_Previous_Wave[Wave Date],"")</f>
      </c>
      <c r="K1006" s="6">
        <f>_xlfn.XLOOKUP(#REF!,[1]!Backup_F8_Previous_Wave[ODINO],[1]!Backup_F8_Previous_Wave[Full VIN],"")</f>
      </c>
      <c r="L1006" s="3" t="s">
        <v>3288</v>
      </c>
      <c r="M1006" s="3" t="s">
        <v>4</v>
      </c>
      <c r="N1006" s="3" t="s">
        <v>3289</v>
      </c>
      <c r="O1006" s="3" t="s">
        <v>151</v>
      </c>
      <c r="P1006" s="6">
        <f>_xlfn.XLOOKUP(#REF!,[1]!Table2[BINNING],[1]!Table2[VFG],"")</f>
      </c>
      <c r="Q1006" s="6">
        <f>IF(ISNUMBER(FIND("|",#REF!,1)),LEFT(#REF!,FIND("|",#REF!,1)-2),#REF!)</f>
      </c>
      <c r="R1006" s="6">
        <f>IF(ISNUMBER(FIND("|",#REF!,1)),RIGHT(#REF!,LEN(#REF!)-FIND("|",#REF!,1)-1),"")</f>
      </c>
      <c r="S1006" s="3" t="s">
        <v>7</v>
      </c>
      <c r="T1006" s="3" t="s">
        <v>7</v>
      </c>
      <c r="U1006" s="2">
        <v>0</v>
      </c>
      <c r="V1006" s="2">
        <v>0</v>
      </c>
      <c r="W1006" s="2">
        <v>170000</v>
      </c>
      <c r="X1006" s="3" t="s">
        <v>525</v>
      </c>
      <c r="Y1006" s="2">
        <v>3</v>
      </c>
      <c r="Z1006" s="3"/>
      <c r="AA1006" s="3"/>
      <c r="AB1006" s="7" t="s">
        <v>3290</v>
      </c>
      <c r="AC1006" s="3" t="s">
        <v>10</v>
      </c>
      <c r="AD1006" s="3" t="s">
        <v>11</v>
      </c>
      <c r="AE1006" s="3" t="s">
        <v>12</v>
      </c>
      <c r="AF1006" s="3" t="s">
        <v>13</v>
      </c>
      <c r="AG1006" s="4"/>
      <c r="AH1006" s="3"/>
      <c r="AI1006" s="4"/>
      <c r="AJ10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6" s="8">
        <f>IF(#REF!=MAX(#REF!),"New","Old")</f>
      </c>
      <c r="AL1006" s="3"/>
      <c r="AM1006" s="9">
        <f>IF(OR(#REF!="",#REF!=0),"",IF(#REF!&lt;12000,"&lt;12k",IF(AND(#REF!&gt;=12000,#REF!&lt;24000),"12k to 24k",IF(AND(#REF!&gt;=24000,#REF!&lt;=36000),"24k to 36k",IF(#REF!&gt;36000,"&gt;36k","")))))</f>
      </c>
    </row>
    <row x14ac:dyDescent="0.25" r="1007" customHeight="1" ht="18.75">
      <c r="A1007" s="1">
        <v>1728286</v>
      </c>
      <c r="B1007" s="2">
        <v>11397282</v>
      </c>
      <c r="C1007" s="3" t="s">
        <v>0</v>
      </c>
      <c r="D1007" s="3" t="s">
        <v>1</v>
      </c>
      <c r="E1007" s="2">
        <v>2016</v>
      </c>
      <c r="F1007" s="4">
        <v>44228</v>
      </c>
      <c r="G1007" s="3" t="s">
        <v>2</v>
      </c>
      <c r="H1007" s="4">
        <v>44249</v>
      </c>
      <c r="I1007" s="4"/>
      <c r="J1007" s="10">
        <f>_xlfn.XLOOKUP(#REF!,[1]!Backup_F8_Previous_Wave[ODINO],[1]!Backup_F8_Previous_Wave[Wave Date],"")</f>
      </c>
      <c r="K1007" s="3"/>
      <c r="L1007" s="3" t="s">
        <v>3291</v>
      </c>
      <c r="M1007" s="3" t="s">
        <v>4</v>
      </c>
      <c r="N1007" s="3" t="s">
        <v>3292</v>
      </c>
      <c r="O1007" s="3" t="s">
        <v>57</v>
      </c>
      <c r="P1007" s="6">
        <f>_xlfn.XLOOKUP(#REF!,[1]!Table2[BINNING],[1]!Table2[VFG],"")</f>
      </c>
      <c r="Q1007" s="6">
        <f>IF(ISNUMBER(FIND("|",#REF!,1)),LEFT(#REF!,FIND("|",#REF!,1)-2),#REF!)</f>
      </c>
      <c r="R1007" s="6">
        <f>IF(ISNUMBER(FIND("|",#REF!,1)),RIGHT(#REF!,LEN(#REF!)-FIND("|",#REF!,1)-1),"")</f>
      </c>
      <c r="S1007" s="3" t="s">
        <v>7</v>
      </c>
      <c r="T1007" s="3" t="s">
        <v>7</v>
      </c>
      <c r="U1007" s="2">
        <v>0</v>
      </c>
      <c r="V1007" s="2">
        <v>0</v>
      </c>
      <c r="W1007" s="2">
        <v>56000</v>
      </c>
      <c r="X1007" s="3" t="s">
        <v>50</v>
      </c>
      <c r="Y1007" s="2"/>
      <c r="Z1007" s="3"/>
      <c r="AA1007" s="3"/>
      <c r="AB1007" s="7" t="s">
        <v>3293</v>
      </c>
      <c r="AC1007" s="3" t="s">
        <v>44</v>
      </c>
      <c r="AD1007" s="3" t="s">
        <v>44</v>
      </c>
      <c r="AE1007" s="3" t="s">
        <v>44</v>
      </c>
      <c r="AF1007" s="3" t="s">
        <v>27</v>
      </c>
      <c r="AG1007" s="4"/>
      <c r="AH1007" s="3"/>
      <c r="AI1007" s="4"/>
      <c r="AJ10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7" s="8">
        <f>IF(#REF!=MAX(#REF!),"New","Old")</f>
      </c>
      <c r="AL1007" s="3"/>
      <c r="AM1007" s="9">
        <f>IF(OR(#REF!="",#REF!=0),"",IF(#REF!&lt;12000,"&lt;12k",IF(AND(#REF!&gt;=12000,#REF!&lt;24000),"12k to 24k",IF(AND(#REF!&gt;=24000,#REF!&lt;=36000),"24k to 36k",IF(#REF!&gt;36000,"&gt;36k","")))))</f>
      </c>
    </row>
    <row x14ac:dyDescent="0.25" r="1008" customHeight="1" ht="18.75">
      <c r="A1008" s="1">
        <v>1728302</v>
      </c>
      <c r="B1008" s="2">
        <v>11397294</v>
      </c>
      <c r="C1008" s="3" t="s">
        <v>0</v>
      </c>
      <c r="D1008" s="3" t="s">
        <v>181</v>
      </c>
      <c r="E1008" s="2">
        <v>2016</v>
      </c>
      <c r="F1008" s="4">
        <v>44247</v>
      </c>
      <c r="G1008" s="3" t="s">
        <v>2</v>
      </c>
      <c r="H1008" s="4">
        <v>44249</v>
      </c>
      <c r="I1008" s="4"/>
      <c r="J1008" s="10">
        <f>_xlfn.XLOOKUP(#REF!,[1]!Backup_F8_Previous_Wave[ODINO],[1]!Backup_F8_Previous_Wave[Wave Date],"")</f>
      </c>
      <c r="K1008" s="3"/>
      <c r="L1008" s="3" t="s">
        <v>3294</v>
      </c>
      <c r="M1008" s="3" t="s">
        <v>4</v>
      </c>
      <c r="N1008" s="3" t="s">
        <v>3295</v>
      </c>
      <c r="O1008" s="3" t="s">
        <v>196</v>
      </c>
      <c r="P1008" s="6">
        <f>_xlfn.XLOOKUP(#REF!,[1]!Table2[BINNING],[1]!Table2[VFG],"")</f>
      </c>
      <c r="Q1008" s="6">
        <f>IF(ISNUMBER(FIND("|",#REF!,1)),LEFT(#REF!,FIND("|",#REF!,1)-2),#REF!)</f>
      </c>
      <c r="R1008" s="6">
        <f>IF(ISNUMBER(FIND("|",#REF!,1)),RIGHT(#REF!,LEN(#REF!)-FIND("|",#REF!,1)-1),"")</f>
      </c>
      <c r="S1008" s="3" t="s">
        <v>7</v>
      </c>
      <c r="T1008" s="3" t="s">
        <v>7</v>
      </c>
      <c r="U1008" s="2">
        <v>0</v>
      </c>
      <c r="V1008" s="2">
        <v>0</v>
      </c>
      <c r="W1008" s="2">
        <v>45000</v>
      </c>
      <c r="X1008" s="3" t="s">
        <v>81</v>
      </c>
      <c r="Y1008" s="2">
        <v>70</v>
      </c>
      <c r="Z1008" s="3"/>
      <c r="AA1008" s="3"/>
      <c r="AB1008" s="7" t="s">
        <v>3296</v>
      </c>
      <c r="AC1008" s="3" t="s">
        <v>44</v>
      </c>
      <c r="AD1008" s="3" t="s">
        <v>44</v>
      </c>
      <c r="AE1008" s="3" t="s">
        <v>44</v>
      </c>
      <c r="AF1008" s="3" t="s">
        <v>198</v>
      </c>
      <c r="AG1008" s="4"/>
      <c r="AH1008" s="3"/>
      <c r="AI1008" s="4"/>
      <c r="AJ10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8" s="8">
        <f>IF(#REF!=MAX(#REF!),"New","Old")</f>
      </c>
      <c r="AL1008" s="3"/>
      <c r="AM1008" s="9">
        <f>IF(OR(#REF!="",#REF!=0),"",IF(#REF!&lt;12000,"&lt;12k",IF(AND(#REF!&gt;=12000,#REF!&lt;24000),"12k to 24k",IF(AND(#REF!&gt;=24000,#REF!&lt;=36000),"24k to 36k",IF(#REF!&gt;36000,"&gt;36k","")))))</f>
      </c>
    </row>
    <row x14ac:dyDescent="0.25" r="1009" customHeight="1" ht="18.75">
      <c r="A1009" s="1">
        <v>1728369</v>
      </c>
      <c r="B1009" s="2">
        <v>11397365</v>
      </c>
      <c r="C1009" s="3" t="s">
        <v>0</v>
      </c>
      <c r="D1009" s="3" t="s">
        <v>1</v>
      </c>
      <c r="E1009" s="2">
        <v>2018</v>
      </c>
      <c r="F1009" s="4">
        <v>44238</v>
      </c>
      <c r="G1009" s="3" t="s">
        <v>2</v>
      </c>
      <c r="H1009" s="4">
        <v>44249</v>
      </c>
      <c r="I1009" s="4">
        <f>_xlfn.XLOOKUP(#REF!,[1]!Backup_F8_Previous_Wave[ODINO],[1]!Backup_F8_Previous_Wave[Production Date],"")</f>
      </c>
      <c r="J1009" s="10">
        <f>_xlfn.XLOOKUP(#REF!,[1]!Backup_F8_Previous_Wave[ODINO],[1]!Backup_F8_Previous_Wave[Wave Date],"")</f>
      </c>
      <c r="K1009" s="6">
        <f>_xlfn.XLOOKUP(#REF!,[1]!Backup_F8_Previous_Wave[ODINO],[1]!Backup_F8_Previous_Wave[Full VIN],"")</f>
      </c>
      <c r="L1009" s="3" t="s">
        <v>3297</v>
      </c>
      <c r="M1009" s="3" t="s">
        <v>4</v>
      </c>
      <c r="N1009" s="3" t="s">
        <v>3298</v>
      </c>
      <c r="O1009" s="3" t="s">
        <v>2907</v>
      </c>
      <c r="P1009" s="6">
        <f>_xlfn.XLOOKUP(#REF!,[1]!Table2[BINNING],[1]!Table2[VFG],"")</f>
      </c>
      <c r="Q1009" s="6">
        <f>IF(ISNUMBER(FIND("|",#REF!,1)),LEFT(#REF!,FIND("|",#REF!,1)-2),#REF!)</f>
      </c>
      <c r="R1009" s="6">
        <f>IF(ISNUMBER(FIND("|",#REF!,1)),RIGHT(#REF!,LEN(#REF!)-FIND("|",#REF!,1)-1),"")</f>
      </c>
      <c r="S1009" s="3" t="s">
        <v>7</v>
      </c>
      <c r="T1009" s="3" t="s">
        <v>7</v>
      </c>
      <c r="U1009" s="2">
        <v>0</v>
      </c>
      <c r="V1009" s="2">
        <v>0</v>
      </c>
      <c r="W1009" s="2">
        <v>40000</v>
      </c>
      <c r="X1009" s="3" t="s">
        <v>24</v>
      </c>
      <c r="Y1009" s="2"/>
      <c r="Z1009" s="3"/>
      <c r="AA1009" s="3"/>
      <c r="AB1009" s="7" t="s">
        <v>3299</v>
      </c>
      <c r="AC1009" s="3" t="s">
        <v>20</v>
      </c>
      <c r="AD1009" s="3" t="s">
        <v>11</v>
      </c>
      <c r="AE1009" s="3" t="s">
        <v>21</v>
      </c>
      <c r="AF1009" s="3" t="s">
        <v>13</v>
      </c>
      <c r="AG1009" s="4"/>
      <c r="AH1009" s="3"/>
      <c r="AI1009" s="4"/>
      <c r="AJ10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09" s="8">
        <f>IF(#REF!=MAX(#REF!),"New","Old")</f>
      </c>
      <c r="AL1009" s="3"/>
      <c r="AM1009" s="9">
        <f>IF(OR(#REF!="",#REF!=0),"",IF(#REF!&lt;12000,"&lt;12k",IF(AND(#REF!&gt;=12000,#REF!&lt;24000),"12k to 24k",IF(AND(#REF!&gt;=24000,#REF!&lt;=36000),"24k to 36k",IF(#REF!&gt;36000,"&gt;36k","")))))</f>
      </c>
    </row>
    <row x14ac:dyDescent="0.25" r="1010" customHeight="1" ht="18.75">
      <c r="A1010" s="1">
        <v>1728561</v>
      </c>
      <c r="B1010" s="2">
        <v>11397490</v>
      </c>
      <c r="C1010" s="3" t="s">
        <v>0</v>
      </c>
      <c r="D1010" s="3" t="s">
        <v>187</v>
      </c>
      <c r="E1010" s="2">
        <v>2019</v>
      </c>
      <c r="F1010" s="4">
        <v>44250</v>
      </c>
      <c r="G1010" s="3" t="s">
        <v>2</v>
      </c>
      <c r="H1010" s="4">
        <v>44250</v>
      </c>
      <c r="I1010" s="4">
        <f>_xlfn.XLOOKUP(#REF!,[1]!Backup_F8_Previous_Wave[ODINO],[1]!Backup_F8_Previous_Wave[Production Date],"")</f>
      </c>
      <c r="J1010" s="10">
        <f>_xlfn.XLOOKUP(#REF!,[1]!Backup_F8_Previous_Wave[ODINO],[1]!Backup_F8_Previous_Wave[Wave Date],"")</f>
      </c>
      <c r="K1010" s="6">
        <f>_xlfn.XLOOKUP(#REF!,[1]!Backup_F8_Previous_Wave[ODINO],[1]!Backup_F8_Previous_Wave[Full VIN],"")</f>
      </c>
      <c r="L1010" s="3" t="s">
        <v>3147</v>
      </c>
      <c r="M1010" s="3" t="s">
        <v>4</v>
      </c>
      <c r="N1010" s="3" t="s">
        <v>3300</v>
      </c>
      <c r="O1010" s="3" t="s">
        <v>124</v>
      </c>
      <c r="P1010" s="6">
        <f>_xlfn.XLOOKUP(#REF!,[1]!Table2[BINNING],[1]!Table2[VFG],"")</f>
      </c>
      <c r="Q1010" s="6">
        <f>IF(ISNUMBER(FIND("|",#REF!,1)),LEFT(#REF!,FIND("|",#REF!,1)-2),#REF!)</f>
      </c>
      <c r="R1010" s="6">
        <f>IF(ISNUMBER(FIND("|",#REF!,1)),RIGHT(#REF!,LEN(#REF!)-FIND("|",#REF!,1)-1),"")</f>
      </c>
      <c r="S1010" s="3" t="s">
        <v>7</v>
      </c>
      <c r="T1010" s="3" t="s">
        <v>7</v>
      </c>
      <c r="U1010" s="2">
        <v>0</v>
      </c>
      <c r="V1010" s="2">
        <v>0</v>
      </c>
      <c r="W1010" s="2">
        <v>38800</v>
      </c>
      <c r="X1010" s="3" t="s">
        <v>63</v>
      </c>
      <c r="Y1010" s="2">
        <v>0</v>
      </c>
      <c r="Z1010" s="3"/>
      <c r="AA1010" s="3"/>
      <c r="AB1010" s="7" t="s">
        <v>3301</v>
      </c>
      <c r="AC1010" s="3" t="s">
        <v>191</v>
      </c>
      <c r="AD1010" s="3" t="s">
        <v>192</v>
      </c>
      <c r="AE1010" s="3" t="s">
        <v>193</v>
      </c>
      <c r="AF1010" s="3" t="s">
        <v>141</v>
      </c>
      <c r="AG1010" s="4"/>
      <c r="AH1010" s="3"/>
      <c r="AI1010" s="4"/>
      <c r="AJ10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0" s="8">
        <f>IF(#REF!=MAX(#REF!),"New","Old")</f>
      </c>
      <c r="AL1010" s="3"/>
      <c r="AM1010" s="9">
        <f>IF(OR(#REF!="",#REF!=0),"",IF(#REF!&lt;12000,"&lt;12k",IF(AND(#REF!&gt;=12000,#REF!&lt;24000),"12k to 24k",IF(AND(#REF!&gt;=24000,#REF!&lt;=36000),"24k to 36k",IF(#REF!&gt;36000,"&gt;36k","")))))</f>
      </c>
    </row>
    <row x14ac:dyDescent="0.25" r="1011" customHeight="1" ht="18.75">
      <c r="A1011" s="1">
        <v>1728603</v>
      </c>
      <c r="B1011" s="2">
        <v>11397520</v>
      </c>
      <c r="C1011" s="3" t="s">
        <v>0</v>
      </c>
      <c r="D1011" s="3" t="s">
        <v>1</v>
      </c>
      <c r="E1011" s="2">
        <v>2015</v>
      </c>
      <c r="F1011" s="4">
        <v>44244</v>
      </c>
      <c r="G1011" s="3" t="s">
        <v>2</v>
      </c>
      <c r="H1011" s="4">
        <v>44250</v>
      </c>
      <c r="I1011" s="4">
        <f>_xlfn.XLOOKUP(#REF!,[1]!Backup_F8_Previous_Wave[ODINO],[1]!Backup_F8_Previous_Wave[Production Date],"")</f>
      </c>
      <c r="J1011" s="10">
        <f>_xlfn.XLOOKUP(#REF!,[1]!Backup_F8_Previous_Wave[ODINO],[1]!Backup_F8_Previous_Wave[Wave Date],"")</f>
      </c>
      <c r="K1011" s="6">
        <f>_xlfn.XLOOKUP(#REF!,[1]!Backup_F8_Previous_Wave[ODINO],[1]!Backup_F8_Previous_Wave[Full VIN],"")</f>
      </c>
      <c r="L1011" s="3" t="s">
        <v>3302</v>
      </c>
      <c r="M1011" s="3" t="s">
        <v>4</v>
      </c>
      <c r="N1011" s="3" t="s">
        <v>3303</v>
      </c>
      <c r="O1011" s="3" t="s">
        <v>582</v>
      </c>
      <c r="P1011" s="6">
        <f>_xlfn.XLOOKUP(#REF!,[1]!Table2[BINNING],[1]!Table2[VFG],"")</f>
      </c>
      <c r="Q1011" s="6">
        <f>IF(ISNUMBER(FIND("|",#REF!,1)),LEFT(#REF!,FIND("|",#REF!,1)-2),#REF!)</f>
      </c>
      <c r="R1011" s="6">
        <f>IF(ISNUMBER(FIND("|",#REF!,1)),RIGHT(#REF!,LEN(#REF!)-FIND("|",#REF!,1)-1),"")</f>
      </c>
      <c r="S1011" s="3" t="s">
        <v>7</v>
      </c>
      <c r="T1011" s="3" t="s">
        <v>7</v>
      </c>
      <c r="U1011" s="2">
        <v>0</v>
      </c>
      <c r="V1011" s="2">
        <v>0</v>
      </c>
      <c r="W1011" s="2">
        <v>75000</v>
      </c>
      <c r="X1011" s="3" t="s">
        <v>81</v>
      </c>
      <c r="Y1011" s="2">
        <v>0</v>
      </c>
      <c r="Z1011" s="3"/>
      <c r="AA1011" s="3"/>
      <c r="AB1011" s="7" t="s">
        <v>3304</v>
      </c>
      <c r="AC1011" s="3" t="s">
        <v>20</v>
      </c>
      <c r="AD1011" s="3" t="s">
        <v>11</v>
      </c>
      <c r="AE1011" s="3" t="s">
        <v>21</v>
      </c>
      <c r="AF1011" s="3" t="s">
        <v>13</v>
      </c>
      <c r="AG1011" s="4"/>
      <c r="AH1011" s="3"/>
      <c r="AI1011" s="4"/>
      <c r="AJ10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1" s="8">
        <f>IF(#REF!=MAX(#REF!),"New","Old")</f>
      </c>
      <c r="AL1011" s="3"/>
      <c r="AM1011" s="9">
        <f>IF(OR(#REF!="",#REF!=0),"",IF(#REF!&lt;12000,"&lt;12k",IF(AND(#REF!&gt;=12000,#REF!&lt;24000),"12k to 24k",IF(AND(#REF!&gt;=24000,#REF!&lt;=36000),"24k to 36k",IF(#REF!&gt;36000,"&gt;36k","")))))</f>
      </c>
    </row>
    <row x14ac:dyDescent="0.25" r="1012" customHeight="1" ht="18.75">
      <c r="A1012" s="1">
        <v>1728636</v>
      </c>
      <c r="B1012" s="2">
        <v>11397543</v>
      </c>
      <c r="C1012" s="3" t="s">
        <v>0</v>
      </c>
      <c r="D1012" s="3" t="s">
        <v>1</v>
      </c>
      <c r="E1012" s="2">
        <v>2014</v>
      </c>
      <c r="F1012" s="4">
        <v>44249</v>
      </c>
      <c r="G1012" s="3" t="s">
        <v>2</v>
      </c>
      <c r="H1012" s="4">
        <v>44250</v>
      </c>
      <c r="I1012" s="4">
        <f>_xlfn.XLOOKUP(#REF!,[1]!Backup_F8_Previous_Wave[ODINO],[1]!Backup_F8_Previous_Wave[Production Date],"")</f>
      </c>
      <c r="J1012" s="10">
        <f>_xlfn.XLOOKUP(#REF!,[1]!Backup_F8_Previous_Wave[ODINO],[1]!Backup_F8_Previous_Wave[Wave Date],"")</f>
      </c>
      <c r="K1012" s="6">
        <f>_xlfn.XLOOKUP(#REF!,[1]!Backup_F8_Previous_Wave[ODINO],[1]!Backup_F8_Previous_Wave[Full VIN],"")</f>
      </c>
      <c r="L1012" s="3" t="s">
        <v>3305</v>
      </c>
      <c r="M1012" s="3" t="s">
        <v>4</v>
      </c>
      <c r="N1012" s="3" t="s">
        <v>3306</v>
      </c>
      <c r="O1012" s="3" t="s">
        <v>151</v>
      </c>
      <c r="P1012" s="6">
        <f>_xlfn.XLOOKUP(#REF!,[1]!Table2[BINNING],[1]!Table2[VFG],"")</f>
      </c>
      <c r="Q1012" s="6">
        <f>IF(ISNUMBER(FIND("|",#REF!,1)),LEFT(#REF!,FIND("|",#REF!,1)-2),#REF!)</f>
      </c>
      <c r="R1012" s="6">
        <f>IF(ISNUMBER(FIND("|",#REF!,1)),RIGHT(#REF!,LEN(#REF!)-FIND("|",#REF!,1)-1),"")</f>
      </c>
      <c r="S1012" s="3" t="s">
        <v>7</v>
      </c>
      <c r="T1012" s="3" t="s">
        <v>7</v>
      </c>
      <c r="U1012" s="2">
        <v>0</v>
      </c>
      <c r="V1012" s="2">
        <v>0</v>
      </c>
      <c r="W1012" s="2">
        <v>127000</v>
      </c>
      <c r="X1012" s="3" t="s">
        <v>305</v>
      </c>
      <c r="Y1012" s="2">
        <v>0</v>
      </c>
      <c r="Z1012" s="3"/>
      <c r="AA1012" s="3"/>
      <c r="AB1012" s="7" t="s">
        <v>3307</v>
      </c>
      <c r="AC1012" s="3" t="s">
        <v>10</v>
      </c>
      <c r="AD1012" s="3" t="s">
        <v>11</v>
      </c>
      <c r="AE1012" s="3" t="s">
        <v>12</v>
      </c>
      <c r="AF1012" s="3" t="s">
        <v>13</v>
      </c>
      <c r="AG1012" s="4"/>
      <c r="AH1012" s="3"/>
      <c r="AI1012" s="4"/>
      <c r="AJ10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2" s="8">
        <f>IF(#REF!=MAX(#REF!),"New","Old")</f>
      </c>
      <c r="AL1012" s="3"/>
      <c r="AM1012" s="9">
        <f>IF(OR(#REF!="",#REF!=0),"",IF(#REF!&lt;12000,"&lt;12k",IF(AND(#REF!&gt;=12000,#REF!&lt;24000),"12k to 24k",IF(AND(#REF!&gt;=24000,#REF!&lt;=36000),"24k to 36k",IF(#REF!&gt;36000,"&gt;36k","")))))</f>
      </c>
    </row>
    <row x14ac:dyDescent="0.25" r="1013" customHeight="1" ht="18.75">
      <c r="A1013" s="1">
        <v>1728653</v>
      </c>
      <c r="B1013" s="2">
        <v>11397554</v>
      </c>
      <c r="C1013" s="3" t="s">
        <v>0</v>
      </c>
      <c r="D1013" s="3" t="s">
        <v>1</v>
      </c>
      <c r="E1013" s="2">
        <v>2016</v>
      </c>
      <c r="F1013" s="4">
        <v>42856</v>
      </c>
      <c r="G1013" s="3" t="s">
        <v>108</v>
      </c>
      <c r="H1013" s="4">
        <v>44250</v>
      </c>
      <c r="I1013" s="4">
        <f>_xlfn.XLOOKUP(#REF!,[1]!Backup_F8_Previous_Wave[ODINO],[1]!Backup_F8_Previous_Wave[Production Date],"")</f>
      </c>
      <c r="J1013" s="10">
        <f>_xlfn.XLOOKUP(#REF!,[1]!Backup_F8_Previous_Wave[ODINO],[1]!Backup_F8_Previous_Wave[Wave Date],"")</f>
      </c>
      <c r="K1013" s="6">
        <f>_xlfn.XLOOKUP(#REF!,[1]!Backup_F8_Previous_Wave[ODINO],[1]!Backup_F8_Previous_Wave[Full VIN],"")</f>
      </c>
      <c r="L1013" s="3" t="s">
        <v>3308</v>
      </c>
      <c r="M1013" s="3" t="s">
        <v>4</v>
      </c>
      <c r="N1013" s="3" t="s">
        <v>3309</v>
      </c>
      <c r="O1013" s="3" t="s">
        <v>49</v>
      </c>
      <c r="P1013" s="6">
        <f>_xlfn.XLOOKUP(#REF!,[1]!Table2[BINNING],[1]!Table2[VFG],"")</f>
      </c>
      <c r="Q1013" s="6">
        <f>IF(ISNUMBER(FIND("|",#REF!,1)),LEFT(#REF!,FIND("|",#REF!,1)-2),#REF!)</f>
      </c>
      <c r="R1013" s="6">
        <f>IF(ISNUMBER(FIND("|",#REF!,1)),RIGHT(#REF!,LEN(#REF!)-FIND("|",#REF!,1)-1),"")</f>
      </c>
      <c r="S1013" s="3" t="s">
        <v>7</v>
      </c>
      <c r="T1013" s="3" t="s">
        <v>7</v>
      </c>
      <c r="U1013" s="2">
        <v>0</v>
      </c>
      <c r="V1013" s="2">
        <v>0</v>
      </c>
      <c r="W1013" s="2">
        <v>50200</v>
      </c>
      <c r="X1013" s="3" t="s">
        <v>404</v>
      </c>
      <c r="Y1013" s="2"/>
      <c r="Z1013" s="3"/>
      <c r="AA1013" s="3"/>
      <c r="AB1013" s="7" t="s">
        <v>3310</v>
      </c>
      <c r="AC1013" s="3" t="s">
        <v>20</v>
      </c>
      <c r="AD1013" s="3" t="s">
        <v>11</v>
      </c>
      <c r="AE1013" s="3" t="s">
        <v>135</v>
      </c>
      <c r="AF1013" s="3" t="s">
        <v>27</v>
      </c>
      <c r="AG1013" s="4"/>
      <c r="AH1013" s="3"/>
      <c r="AI1013" s="4"/>
      <c r="AJ10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3" s="8">
        <f>IF(#REF!=MAX(#REF!),"New","Old")</f>
      </c>
      <c r="AL1013" s="3"/>
      <c r="AM1013" s="9">
        <f>IF(OR(#REF!="",#REF!=0),"",IF(#REF!&lt;12000,"&lt;12k",IF(AND(#REF!&gt;=12000,#REF!&lt;24000),"12k to 24k",IF(AND(#REF!&gt;=24000,#REF!&lt;=36000),"24k to 36k",IF(#REF!&gt;36000,"&gt;36k","")))))</f>
      </c>
    </row>
    <row x14ac:dyDescent="0.25" r="1014" customHeight="1" ht="18.75">
      <c r="A1014" s="1">
        <v>1728901</v>
      </c>
      <c r="B1014" s="2">
        <v>11397726</v>
      </c>
      <c r="C1014" s="3" t="s">
        <v>0</v>
      </c>
      <c r="D1014" s="3" t="s">
        <v>187</v>
      </c>
      <c r="E1014" s="2">
        <v>2017</v>
      </c>
      <c r="F1014" s="4">
        <v>44186</v>
      </c>
      <c r="G1014" s="3" t="s">
        <v>14</v>
      </c>
      <c r="H1014" s="4">
        <v>44251</v>
      </c>
      <c r="I1014" s="4">
        <f>_xlfn.XLOOKUP(#REF!,[1]!Backup_F8_Previous_Wave[ODINO],[1]!Backup_F8_Previous_Wave[Production Date],"")</f>
      </c>
      <c r="J1014" s="10">
        <f>_xlfn.XLOOKUP(#REF!,[1]!Backup_F8_Previous_Wave[ODINO],[1]!Backup_F8_Previous_Wave[Wave Date],"")</f>
      </c>
      <c r="K1014" s="6">
        <f>_xlfn.XLOOKUP(#REF!,[1]!Backup_F8_Previous_Wave[ODINO],[1]!Backup_F8_Previous_Wave[Full VIN],"")</f>
      </c>
      <c r="L1014" s="3" t="s">
        <v>3311</v>
      </c>
      <c r="M1014" s="3" t="s">
        <v>4</v>
      </c>
      <c r="N1014" s="3" t="s">
        <v>3312</v>
      </c>
      <c r="O1014" s="3" t="s">
        <v>124</v>
      </c>
      <c r="P1014" s="6">
        <f>_xlfn.XLOOKUP(#REF!,[1]!Table2[BINNING],[1]!Table2[VFG],"")</f>
      </c>
      <c r="Q1014" s="6">
        <f>IF(ISNUMBER(FIND("|",#REF!,1)),LEFT(#REF!,FIND("|",#REF!,1)-2),#REF!)</f>
      </c>
      <c r="R1014" s="6">
        <f>IF(ISNUMBER(FIND("|",#REF!,1)),RIGHT(#REF!,LEN(#REF!)-FIND("|",#REF!,1)-1),"")</f>
      </c>
      <c r="S1014" s="3" t="s">
        <v>7</v>
      </c>
      <c r="T1014" s="3" t="s">
        <v>7</v>
      </c>
      <c r="U1014" s="2">
        <v>0</v>
      </c>
      <c r="V1014" s="2">
        <v>0</v>
      </c>
      <c r="W1014" s="2">
        <v>79845</v>
      </c>
      <c r="X1014" s="3" t="s">
        <v>380</v>
      </c>
      <c r="Y1014" s="2">
        <v>65</v>
      </c>
      <c r="Z1014" s="3"/>
      <c r="AA1014" s="3"/>
      <c r="AB1014" s="7" t="s">
        <v>3313</v>
      </c>
      <c r="AC1014" s="3" t="s">
        <v>191</v>
      </c>
      <c r="AD1014" s="3" t="s">
        <v>192</v>
      </c>
      <c r="AE1014" s="3" t="s">
        <v>193</v>
      </c>
      <c r="AF1014" s="3" t="s">
        <v>141</v>
      </c>
      <c r="AG1014" s="4"/>
      <c r="AH1014" s="3"/>
      <c r="AI1014" s="4"/>
      <c r="AJ10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4" s="8">
        <f>IF(#REF!=MAX(#REF!),"New","Old")</f>
      </c>
      <c r="AL1014" s="3"/>
      <c r="AM1014" s="9">
        <f>IF(OR(#REF!="",#REF!=0),"",IF(#REF!&lt;12000,"&lt;12k",IF(AND(#REF!&gt;=12000,#REF!&lt;24000),"12k to 24k",IF(AND(#REF!&gt;=24000,#REF!&lt;=36000),"24k to 36k",IF(#REF!&gt;36000,"&gt;36k","")))))</f>
      </c>
    </row>
    <row x14ac:dyDescent="0.25" r="1015" customHeight="1" ht="18.75">
      <c r="A1015" s="1">
        <v>1728918</v>
      </c>
      <c r="B1015" s="2">
        <v>11397738</v>
      </c>
      <c r="C1015" s="3" t="s">
        <v>0</v>
      </c>
      <c r="D1015" s="3" t="s">
        <v>96</v>
      </c>
      <c r="E1015" s="2">
        <v>2012</v>
      </c>
      <c r="F1015" s="4">
        <v>44251</v>
      </c>
      <c r="G1015" s="3" t="s">
        <v>2</v>
      </c>
      <c r="H1015" s="4">
        <v>44251</v>
      </c>
      <c r="I1015" s="4">
        <f>_xlfn.XLOOKUP(#REF!,[1]!Backup_F8_Previous_Wave[ODINO],[1]!Backup_F8_Previous_Wave[Production Date],"")</f>
      </c>
      <c r="J1015" s="10">
        <f>_xlfn.XLOOKUP(#REF!,[1]!Backup_F8_Previous_Wave[ODINO],[1]!Backup_F8_Previous_Wave[Wave Date],"")</f>
      </c>
      <c r="K1015" s="6">
        <f>_xlfn.XLOOKUP(#REF!,[1]!Backup_F8_Previous_Wave[ODINO],[1]!Backup_F8_Previous_Wave[Full VIN],"")</f>
      </c>
      <c r="L1015" s="3" t="s">
        <v>1809</v>
      </c>
      <c r="M1015" s="3" t="s">
        <v>4</v>
      </c>
      <c r="N1015" s="3" t="s">
        <v>3314</v>
      </c>
      <c r="O1015" s="3" t="s">
        <v>31</v>
      </c>
      <c r="P1015" s="6">
        <f>_xlfn.XLOOKUP(#REF!,[1]!Table2[BINNING],[1]!Table2[VFG],"")</f>
      </c>
      <c r="Q1015" s="6">
        <f>IF(ISNUMBER(FIND("|",#REF!,1)),LEFT(#REF!,FIND("|",#REF!,1)-2),#REF!)</f>
      </c>
      <c r="R1015" s="6">
        <f>IF(ISNUMBER(FIND("|",#REF!,1)),RIGHT(#REF!,LEN(#REF!)-FIND("|",#REF!,1)-1),"")</f>
      </c>
      <c r="S1015" s="3" t="s">
        <v>7</v>
      </c>
      <c r="T1015" s="3" t="s">
        <v>7</v>
      </c>
      <c r="U1015" s="2">
        <v>0</v>
      </c>
      <c r="V1015" s="2">
        <v>0</v>
      </c>
      <c r="W1015" s="2">
        <v>70000</v>
      </c>
      <c r="X1015" s="3" t="s">
        <v>112</v>
      </c>
      <c r="Y1015" s="2">
        <v>60</v>
      </c>
      <c r="Z1015" s="3"/>
      <c r="AA1015" s="3"/>
      <c r="AB1015" s="7" t="s">
        <v>3315</v>
      </c>
      <c r="AC1015" s="3" t="s">
        <v>542</v>
      </c>
      <c r="AD1015" s="3" t="s">
        <v>543</v>
      </c>
      <c r="AE1015" s="3" t="s">
        <v>544</v>
      </c>
      <c r="AF1015" s="3" t="s">
        <v>102</v>
      </c>
      <c r="AG1015" s="4"/>
      <c r="AH1015" s="3"/>
      <c r="AI1015" s="4"/>
      <c r="AJ10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5" s="8">
        <f>IF(#REF!=MAX(#REF!),"New","Old")</f>
      </c>
      <c r="AL1015" s="3"/>
      <c r="AM1015" s="9">
        <f>IF(OR(#REF!="",#REF!=0),"",IF(#REF!&lt;12000,"&lt;12k",IF(AND(#REF!&gt;=12000,#REF!&lt;24000),"12k to 24k",IF(AND(#REF!&gt;=24000,#REF!&lt;=36000),"24k to 36k",IF(#REF!&gt;36000,"&gt;36k","")))))</f>
      </c>
    </row>
    <row x14ac:dyDescent="0.25" r="1016" customHeight="1" ht="18.75">
      <c r="A1016" s="1">
        <v>1729180</v>
      </c>
      <c r="B1016" s="2">
        <v>11397920</v>
      </c>
      <c r="C1016" s="3" t="s">
        <v>0</v>
      </c>
      <c r="D1016" s="3" t="s">
        <v>38</v>
      </c>
      <c r="E1016" s="2">
        <v>2019</v>
      </c>
      <c r="F1016" s="4">
        <v>44238</v>
      </c>
      <c r="G1016" s="3" t="s">
        <v>2</v>
      </c>
      <c r="H1016" s="4">
        <v>44252</v>
      </c>
      <c r="I1016" s="4">
        <f>_xlfn.XLOOKUP(#REF!,[1]!Backup_F8_Previous_Wave[ODINO],[1]!Backup_F8_Previous_Wave[Production Date],"")</f>
      </c>
      <c r="J1016" s="10">
        <f>_xlfn.XLOOKUP(#REF!,[1]!Backup_F8_Previous_Wave[ODINO],[1]!Backup_F8_Previous_Wave[Wave Date],"")</f>
      </c>
      <c r="K1016" s="6">
        <f>_xlfn.XLOOKUP(#REF!,[1]!Backup_F8_Previous_Wave[ODINO],[1]!Backup_F8_Previous_Wave[Full VIN],"")</f>
      </c>
      <c r="L1016" s="3" t="s">
        <v>3316</v>
      </c>
      <c r="M1016" s="3" t="s">
        <v>4</v>
      </c>
      <c r="N1016" s="3" t="s">
        <v>3317</v>
      </c>
      <c r="O1016" s="3" t="s">
        <v>105</v>
      </c>
      <c r="P1016" s="6">
        <f>_xlfn.XLOOKUP(#REF!,[1]!Table2[BINNING],[1]!Table2[VFG],"")</f>
      </c>
      <c r="Q1016" s="6">
        <f>IF(ISNUMBER(FIND("|",#REF!,1)),LEFT(#REF!,FIND("|",#REF!,1)-2),#REF!)</f>
      </c>
      <c r="R1016" s="6">
        <f>IF(ISNUMBER(FIND("|",#REF!,1)),RIGHT(#REF!,LEN(#REF!)-FIND("|",#REF!,1)-1),"")</f>
      </c>
      <c r="S1016" s="3" t="s">
        <v>7</v>
      </c>
      <c r="T1016" s="3" t="s">
        <v>7</v>
      </c>
      <c r="U1016" s="2">
        <v>0</v>
      </c>
      <c r="V1016" s="2">
        <v>0</v>
      </c>
      <c r="W1016" s="2">
        <v>19000</v>
      </c>
      <c r="X1016" s="3" t="s">
        <v>90</v>
      </c>
      <c r="Y1016" s="2">
        <v>60</v>
      </c>
      <c r="Z1016" s="3"/>
      <c r="AA1016" s="3"/>
      <c r="AB1016" s="7" t="s">
        <v>3318</v>
      </c>
      <c r="AC1016" s="3" t="s">
        <v>826</v>
      </c>
      <c r="AD1016" s="3" t="s">
        <v>147</v>
      </c>
      <c r="AE1016" s="3" t="s">
        <v>148</v>
      </c>
      <c r="AF1016" s="3" t="s">
        <v>45</v>
      </c>
      <c r="AG1016" s="4"/>
      <c r="AH1016" s="3"/>
      <c r="AI1016" s="4"/>
      <c r="AJ10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6" s="8">
        <f>IF(#REF!=MAX(#REF!),"New","Old")</f>
      </c>
      <c r="AL1016" s="3"/>
      <c r="AM1016" s="9">
        <f>IF(OR(#REF!="",#REF!=0),"",IF(#REF!&lt;12000,"&lt;12k",IF(AND(#REF!&gt;=12000,#REF!&lt;24000),"12k to 24k",IF(AND(#REF!&gt;=24000,#REF!&lt;=36000),"24k to 36k",IF(#REF!&gt;36000,"&gt;36k","")))))</f>
      </c>
    </row>
    <row x14ac:dyDescent="0.25" r="1017" customHeight="1" ht="18.75">
      <c r="A1017" s="1">
        <v>1729397</v>
      </c>
      <c r="B1017" s="2">
        <v>11398067</v>
      </c>
      <c r="C1017" s="3" t="s">
        <v>0</v>
      </c>
      <c r="D1017" s="3" t="s">
        <v>86</v>
      </c>
      <c r="E1017" s="2">
        <v>2019</v>
      </c>
      <c r="F1017" s="4">
        <v>44251</v>
      </c>
      <c r="G1017" s="3" t="s">
        <v>2</v>
      </c>
      <c r="H1017" s="4">
        <v>44253</v>
      </c>
      <c r="I1017" s="4"/>
      <c r="J1017" s="10">
        <f>_xlfn.XLOOKUP(#REF!,[1]!Backup_F8_Previous_Wave[ODINO],[1]!Backup_F8_Previous_Wave[Wave Date],"")</f>
      </c>
      <c r="K1017" s="3"/>
      <c r="L1017" s="3" t="s">
        <v>3319</v>
      </c>
      <c r="M1017" s="3" t="s">
        <v>4</v>
      </c>
      <c r="N1017" s="3" t="s">
        <v>3320</v>
      </c>
      <c r="O1017" s="3" t="s">
        <v>31</v>
      </c>
      <c r="P1017" s="6">
        <f>_xlfn.XLOOKUP(#REF!,[1]!Table2[BINNING],[1]!Table2[VFG],"")</f>
      </c>
      <c r="Q1017" s="6">
        <f>IF(ISNUMBER(FIND("|",#REF!,1)),LEFT(#REF!,FIND("|",#REF!,1)-2),#REF!)</f>
      </c>
      <c r="R1017" s="6">
        <f>IF(ISNUMBER(FIND("|",#REF!,1)),RIGHT(#REF!,LEN(#REF!)-FIND("|",#REF!,1)-1),"")</f>
      </c>
      <c r="S1017" s="3" t="s">
        <v>7</v>
      </c>
      <c r="T1017" s="3" t="s">
        <v>7</v>
      </c>
      <c r="U1017" s="2">
        <v>0</v>
      </c>
      <c r="V1017" s="2">
        <v>0</v>
      </c>
      <c r="W1017" s="2">
        <v>18029</v>
      </c>
      <c r="X1017" s="3" t="s">
        <v>125</v>
      </c>
      <c r="Y1017" s="2">
        <v>25</v>
      </c>
      <c r="Z1017" s="3"/>
      <c r="AA1017" s="3"/>
      <c r="AB1017" s="7" t="s">
        <v>3321</v>
      </c>
      <c r="AC1017" s="3" t="s">
        <v>44</v>
      </c>
      <c r="AD1017" s="3" t="s">
        <v>44</v>
      </c>
      <c r="AE1017" s="3" t="s">
        <v>44</v>
      </c>
      <c r="AF1017" s="3" t="s">
        <v>95</v>
      </c>
      <c r="AG1017" s="4"/>
      <c r="AH1017" s="3"/>
      <c r="AI1017" s="4"/>
      <c r="AJ10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7" s="8">
        <f>IF(#REF!=MAX(#REF!),"New","Old")</f>
      </c>
      <c r="AL1017" s="3"/>
      <c r="AM1017" s="9">
        <f>IF(OR(#REF!="",#REF!=0),"",IF(#REF!&lt;12000,"&lt;12k",IF(AND(#REF!&gt;=12000,#REF!&lt;24000),"12k to 24k",IF(AND(#REF!&gt;=24000,#REF!&lt;=36000),"24k to 36k",IF(#REF!&gt;36000,"&gt;36k","")))))</f>
      </c>
    </row>
    <row x14ac:dyDescent="0.25" r="1018" customHeight="1" ht="18.75">
      <c r="A1018" s="1">
        <v>1729502</v>
      </c>
      <c r="B1018" s="2">
        <v>11398137</v>
      </c>
      <c r="C1018" s="3" t="s">
        <v>0</v>
      </c>
      <c r="D1018" s="3" t="s">
        <v>187</v>
      </c>
      <c r="E1018" s="2">
        <v>2019</v>
      </c>
      <c r="F1018" s="4">
        <v>44253</v>
      </c>
      <c r="G1018" s="3" t="s">
        <v>2</v>
      </c>
      <c r="H1018" s="4">
        <v>44253</v>
      </c>
      <c r="I1018" s="4">
        <f>_xlfn.XLOOKUP(#REF!,[1]!Backup_F8_Previous_Wave[ODINO],[1]!Backup_F8_Previous_Wave[Production Date],"")</f>
      </c>
      <c r="J1018" s="10">
        <f>_xlfn.XLOOKUP(#REF!,[1]!Backup_F8_Previous_Wave[ODINO],[1]!Backup_F8_Previous_Wave[Wave Date],"")</f>
      </c>
      <c r="K1018" s="6">
        <f>_xlfn.XLOOKUP(#REF!,[1]!Backup_F8_Previous_Wave[ODINO],[1]!Backup_F8_Previous_Wave[Full VIN],"")</f>
      </c>
      <c r="L1018" s="3" t="s">
        <v>3322</v>
      </c>
      <c r="M1018" s="3" t="s">
        <v>4</v>
      </c>
      <c r="N1018" s="3" t="s">
        <v>3323</v>
      </c>
      <c r="O1018" s="3" t="s">
        <v>124</v>
      </c>
      <c r="P1018" s="6">
        <f>_xlfn.XLOOKUP(#REF!,[1]!Table2[BINNING],[1]!Table2[VFG],"")</f>
      </c>
      <c r="Q1018" s="6">
        <f>IF(ISNUMBER(FIND("|",#REF!,1)),LEFT(#REF!,FIND("|",#REF!,1)-2),#REF!)</f>
      </c>
      <c r="R1018" s="6">
        <f>IF(ISNUMBER(FIND("|",#REF!,1)),RIGHT(#REF!,LEN(#REF!)-FIND("|",#REF!,1)-1),"")</f>
      </c>
      <c r="S1018" s="3" t="s">
        <v>7</v>
      </c>
      <c r="T1018" s="3" t="s">
        <v>7</v>
      </c>
      <c r="U1018" s="2">
        <v>0</v>
      </c>
      <c r="V1018" s="2">
        <v>0</v>
      </c>
      <c r="W1018" s="2">
        <v>18000</v>
      </c>
      <c r="X1018" s="3" t="s">
        <v>2931</v>
      </c>
      <c r="Y1018" s="2">
        <v>5</v>
      </c>
      <c r="Z1018" s="3"/>
      <c r="AA1018" s="3"/>
      <c r="AB1018" s="7" t="s">
        <v>3324</v>
      </c>
      <c r="AC1018" s="3" t="s">
        <v>191</v>
      </c>
      <c r="AD1018" s="3" t="s">
        <v>192</v>
      </c>
      <c r="AE1018" s="3" t="s">
        <v>193</v>
      </c>
      <c r="AF1018" s="3" t="s">
        <v>141</v>
      </c>
      <c r="AG1018" s="4"/>
      <c r="AH1018" s="3"/>
      <c r="AI1018" s="4"/>
      <c r="AJ10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8" s="8">
        <f>IF(#REF!=MAX(#REF!),"New","Old")</f>
      </c>
      <c r="AL1018" s="3"/>
      <c r="AM1018" s="9">
        <f>IF(OR(#REF!="",#REF!=0),"",IF(#REF!&lt;12000,"&lt;12k",IF(AND(#REF!&gt;=12000,#REF!&lt;24000),"12k to 24k",IF(AND(#REF!&gt;=24000,#REF!&lt;=36000),"24k to 36k",IF(#REF!&gt;36000,"&gt;36k","")))))</f>
      </c>
    </row>
    <row x14ac:dyDescent="0.25" r="1019" customHeight="1" ht="18.75">
      <c r="A1019" s="1">
        <v>1729514</v>
      </c>
      <c r="B1019" s="2">
        <v>11398144</v>
      </c>
      <c r="C1019" s="3" t="s">
        <v>0</v>
      </c>
      <c r="D1019" s="3" t="s">
        <v>1</v>
      </c>
      <c r="E1019" s="2">
        <v>2012</v>
      </c>
      <c r="F1019" s="4">
        <v>44253</v>
      </c>
      <c r="G1019" s="3" t="s">
        <v>2</v>
      </c>
      <c r="H1019" s="4">
        <v>44253</v>
      </c>
      <c r="I1019" s="4">
        <f>_xlfn.XLOOKUP(#REF!,[1]!Backup_F8_Previous_Wave[ODINO],[1]!Backup_F8_Previous_Wave[Production Date],"")</f>
      </c>
      <c r="J1019" s="10">
        <f>_xlfn.XLOOKUP(#REF!,[1]!Backup_F8_Previous_Wave[ODINO],[1]!Backup_F8_Previous_Wave[Wave Date],"")</f>
      </c>
      <c r="K1019" s="6">
        <f>_xlfn.XLOOKUP(#REF!,[1]!Backup_F8_Previous_Wave[ODINO],[1]!Backup_F8_Previous_Wave[Full VIN],"")</f>
      </c>
      <c r="L1019" s="3" t="s">
        <v>3325</v>
      </c>
      <c r="M1019" s="3" t="s">
        <v>4</v>
      </c>
      <c r="N1019" s="3" t="s">
        <v>3326</v>
      </c>
      <c r="O1019" s="3" t="s">
        <v>639</v>
      </c>
      <c r="P1019" s="6">
        <f>_xlfn.XLOOKUP(#REF!,[1]!Table2[BINNING],[1]!Table2[VFG],"")</f>
      </c>
      <c r="Q1019" s="6">
        <f>IF(ISNUMBER(FIND("|",#REF!,1)),LEFT(#REF!,FIND("|",#REF!,1)-2),#REF!)</f>
      </c>
      <c r="R1019" s="6">
        <f>IF(ISNUMBER(FIND("|",#REF!,1)),RIGHT(#REF!,LEN(#REF!)-FIND("|",#REF!,1)-1),"")</f>
      </c>
      <c r="S1019" s="3" t="s">
        <v>7</v>
      </c>
      <c r="T1019" s="3" t="s">
        <v>7</v>
      </c>
      <c r="U1019" s="2">
        <v>0</v>
      </c>
      <c r="V1019" s="2">
        <v>0</v>
      </c>
      <c r="W1019" s="2">
        <v>54229</v>
      </c>
      <c r="X1019" s="3" t="s">
        <v>63</v>
      </c>
      <c r="Y1019" s="2">
        <v>0</v>
      </c>
      <c r="Z1019" s="3"/>
      <c r="AA1019" s="3"/>
      <c r="AB1019" s="7" t="s">
        <v>3327</v>
      </c>
      <c r="AC1019" s="3" t="s">
        <v>10</v>
      </c>
      <c r="AD1019" s="3" t="s">
        <v>11</v>
      </c>
      <c r="AE1019" s="3" t="s">
        <v>26</v>
      </c>
      <c r="AF1019" s="3" t="s">
        <v>27</v>
      </c>
      <c r="AG1019" s="4"/>
      <c r="AH1019" s="3"/>
      <c r="AI1019" s="4"/>
      <c r="AJ10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19" s="8">
        <f>IF(#REF!=MAX(#REF!),"New","Old")</f>
      </c>
      <c r="AL1019" s="3"/>
      <c r="AM1019" s="9">
        <f>IF(OR(#REF!="",#REF!=0),"",IF(#REF!&lt;12000,"&lt;12k",IF(AND(#REF!&gt;=12000,#REF!&lt;24000),"12k to 24k",IF(AND(#REF!&gt;=24000,#REF!&lt;=36000),"24k to 36k",IF(#REF!&gt;36000,"&gt;36k","")))))</f>
      </c>
    </row>
    <row x14ac:dyDescent="0.25" r="1020" customHeight="1" ht="18.75">
      <c r="A1020" s="1">
        <v>1729672</v>
      </c>
      <c r="B1020" s="2">
        <v>11398256</v>
      </c>
      <c r="C1020" s="3" t="s">
        <v>0</v>
      </c>
      <c r="D1020" s="3" t="s">
        <v>234</v>
      </c>
      <c r="E1020" s="2">
        <v>2017</v>
      </c>
      <c r="F1020" s="4">
        <v>44246</v>
      </c>
      <c r="G1020" s="3" t="s">
        <v>2</v>
      </c>
      <c r="H1020" s="4">
        <v>44255</v>
      </c>
      <c r="I1020" s="4"/>
      <c r="J1020" s="10">
        <f>_xlfn.XLOOKUP(#REF!,[1]!Backup_F8_Previous_Wave[ODINO],[1]!Backup_F8_Previous_Wave[Wave Date],"")</f>
      </c>
      <c r="K1020" s="3"/>
      <c r="L1020" s="3" t="s">
        <v>3328</v>
      </c>
      <c r="M1020" s="3" t="s">
        <v>4</v>
      </c>
      <c r="N1020" s="3" t="s">
        <v>3329</v>
      </c>
      <c r="O1020" s="3" t="s">
        <v>770</v>
      </c>
      <c r="P1020" s="6">
        <f>_xlfn.XLOOKUP(#REF!,[1]!Table2[BINNING],[1]!Table2[VFG],"")</f>
      </c>
      <c r="Q1020" s="6">
        <f>IF(ISNUMBER(FIND("|",#REF!,1)),LEFT(#REF!,FIND("|",#REF!,1)-2),#REF!)</f>
      </c>
      <c r="R1020" s="6">
        <f>IF(ISNUMBER(FIND("|",#REF!,1)),RIGHT(#REF!,LEN(#REF!)-FIND("|",#REF!,1)-1),"")</f>
      </c>
      <c r="S1020" s="3" t="s">
        <v>7</v>
      </c>
      <c r="T1020" s="3" t="s">
        <v>7</v>
      </c>
      <c r="U1020" s="2">
        <v>0</v>
      </c>
      <c r="V1020" s="2">
        <v>0</v>
      </c>
      <c r="W1020" s="2">
        <v>98000</v>
      </c>
      <c r="X1020" s="3" t="s">
        <v>24</v>
      </c>
      <c r="Y1020" s="2"/>
      <c r="Z1020" s="3"/>
      <c r="AA1020" s="3"/>
      <c r="AB1020" s="7" t="s">
        <v>3330</v>
      </c>
      <c r="AC1020" s="3" t="s">
        <v>44</v>
      </c>
      <c r="AD1020" s="3" t="s">
        <v>44</v>
      </c>
      <c r="AE1020" s="3" t="s">
        <v>44</v>
      </c>
      <c r="AF1020" s="3" t="s">
        <v>243</v>
      </c>
      <c r="AG1020" s="4"/>
      <c r="AH1020" s="3"/>
      <c r="AI1020" s="4"/>
      <c r="AJ10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0" s="8">
        <f>IF(#REF!=MAX(#REF!),"New","Old")</f>
      </c>
      <c r="AL1020" s="3"/>
      <c r="AM1020" s="9">
        <f>IF(OR(#REF!="",#REF!=0),"",IF(#REF!&lt;12000,"&lt;12k",IF(AND(#REF!&gt;=12000,#REF!&lt;24000),"12k to 24k",IF(AND(#REF!&gt;=24000,#REF!&lt;=36000),"24k to 36k",IF(#REF!&gt;36000,"&gt;36k","")))))</f>
      </c>
    </row>
    <row x14ac:dyDescent="0.25" r="1021" customHeight="1" ht="18.75">
      <c r="A1021" s="1">
        <v>1729855</v>
      </c>
      <c r="B1021" s="2">
        <v>11398440</v>
      </c>
      <c r="C1021" s="3" t="s">
        <v>0</v>
      </c>
      <c r="D1021" s="3" t="s">
        <v>96</v>
      </c>
      <c r="E1021" s="2">
        <v>2013</v>
      </c>
      <c r="F1021" s="4">
        <v>44197</v>
      </c>
      <c r="G1021" s="3" t="s">
        <v>2</v>
      </c>
      <c r="H1021" s="4">
        <v>44256</v>
      </c>
      <c r="I1021" s="4">
        <f>_xlfn.XLOOKUP(#REF!,[1]!Backup_F8_Previous_Wave[ODINO],[1]!Backup_F8_Previous_Wave[Production Date],"")</f>
      </c>
      <c r="J1021" s="10">
        <f>_xlfn.XLOOKUP(#REF!,[1]!Backup_F8_Previous_Wave[ODINO],[1]!Backup_F8_Previous_Wave[Wave Date],"")</f>
      </c>
      <c r="K1021" s="6">
        <f>_xlfn.XLOOKUP(#REF!,[1]!Backup_F8_Previous_Wave[ODINO],[1]!Backup_F8_Previous_Wave[Full VIN],"")</f>
      </c>
      <c r="L1021" s="3" t="s">
        <v>3331</v>
      </c>
      <c r="M1021" s="3" t="s">
        <v>4</v>
      </c>
      <c r="N1021" s="3" t="s">
        <v>3332</v>
      </c>
      <c r="O1021" s="3" t="s">
        <v>390</v>
      </c>
      <c r="P1021" s="6">
        <f>_xlfn.XLOOKUP(#REF!,[1]!Table2[BINNING],[1]!Table2[VFG],"")</f>
      </c>
      <c r="Q1021" s="6">
        <f>IF(ISNUMBER(FIND("|",#REF!,1)),LEFT(#REF!,FIND("|",#REF!,1)-2),#REF!)</f>
      </c>
      <c r="R1021" s="6">
        <f>IF(ISNUMBER(FIND("|",#REF!,1)),RIGHT(#REF!,LEN(#REF!)-FIND("|",#REF!,1)-1),"")</f>
      </c>
      <c r="S1021" s="3" t="s">
        <v>7</v>
      </c>
      <c r="T1021" s="3" t="s">
        <v>7</v>
      </c>
      <c r="U1021" s="2">
        <v>0</v>
      </c>
      <c r="V1021" s="2">
        <v>0</v>
      </c>
      <c r="W1021" s="2">
        <v>145000</v>
      </c>
      <c r="X1021" s="3" t="s">
        <v>81</v>
      </c>
      <c r="Y1021" s="2">
        <v>0</v>
      </c>
      <c r="Z1021" s="3"/>
      <c r="AA1021" s="3"/>
      <c r="AB1021" s="7" t="s">
        <v>3333</v>
      </c>
      <c r="AC1021" s="3" t="s">
        <v>542</v>
      </c>
      <c r="AD1021" s="3" t="s">
        <v>543</v>
      </c>
      <c r="AE1021" s="3" t="s">
        <v>544</v>
      </c>
      <c r="AF1021" s="3" t="s">
        <v>102</v>
      </c>
      <c r="AG1021" s="4"/>
      <c r="AH1021" s="3"/>
      <c r="AI1021" s="4"/>
      <c r="AJ10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1" s="8">
        <f>IF(#REF!=MAX(#REF!),"New","Old")</f>
      </c>
      <c r="AL1021" s="3"/>
      <c r="AM1021" s="9">
        <f>IF(OR(#REF!="",#REF!=0),"",IF(#REF!&lt;12000,"&lt;12k",IF(AND(#REF!&gt;=12000,#REF!&lt;24000),"12k to 24k",IF(AND(#REF!&gt;=24000,#REF!&lt;=36000),"24k to 36k",IF(#REF!&gt;36000,"&gt;36k","")))))</f>
      </c>
    </row>
    <row x14ac:dyDescent="0.25" r="1022" customHeight="1" ht="18.75">
      <c r="A1022" s="1">
        <v>1729944</v>
      </c>
      <c r="B1022" s="2">
        <v>11398502</v>
      </c>
      <c r="C1022" s="3" t="s">
        <v>0</v>
      </c>
      <c r="D1022" s="3" t="s">
        <v>59</v>
      </c>
      <c r="E1022" s="2">
        <v>2012</v>
      </c>
      <c r="F1022" s="4">
        <v>44159</v>
      </c>
      <c r="G1022" s="3" t="s">
        <v>14</v>
      </c>
      <c r="H1022" s="4">
        <v>44256</v>
      </c>
      <c r="I1022" s="4"/>
      <c r="J1022" s="10">
        <f>_xlfn.XLOOKUP(#REF!,[1]!Backup_F8_Previous_Wave[ODINO],[1]!Backup_F8_Previous_Wave[Wave Date],"")</f>
      </c>
      <c r="K1022" s="6">
        <f>_xlfn.XLOOKUP(#REF!,[1]!Backup_F8_Previous_Wave[ODINO],[1]!Backup_F8_Previous_Wave[Full VIN],"")</f>
      </c>
      <c r="L1022" s="3" t="s">
        <v>3334</v>
      </c>
      <c r="M1022" s="3" t="s">
        <v>4</v>
      </c>
      <c r="N1022" s="3" t="s">
        <v>3335</v>
      </c>
      <c r="O1022" s="3" t="s">
        <v>80</v>
      </c>
      <c r="P1022" s="6">
        <f>_xlfn.XLOOKUP(#REF!,[1]!Table2[BINNING],[1]!Table2[VFG],"")</f>
      </c>
      <c r="Q1022" s="6">
        <f>IF(ISNUMBER(FIND("|",#REF!,1)),LEFT(#REF!,FIND("|",#REF!,1)-2),#REF!)</f>
      </c>
      <c r="R1022" s="6">
        <f>IF(ISNUMBER(FIND("|",#REF!,1)),RIGHT(#REF!,LEN(#REF!)-FIND("|",#REF!,1)-1),"")</f>
      </c>
      <c r="S1022" s="3" t="s">
        <v>7</v>
      </c>
      <c r="T1022" s="3" t="s">
        <v>7</v>
      </c>
      <c r="U1022" s="2">
        <v>0</v>
      </c>
      <c r="V1022" s="2">
        <v>0</v>
      </c>
      <c r="W1022" s="2">
        <v>40000</v>
      </c>
      <c r="X1022" s="3" t="s">
        <v>139</v>
      </c>
      <c r="Y1022" s="2">
        <v>0</v>
      </c>
      <c r="Z1022" s="3"/>
      <c r="AA1022" s="3"/>
      <c r="AB1022" s="7" t="s">
        <v>3336</v>
      </c>
      <c r="AC1022" s="3"/>
      <c r="AD1022" s="3"/>
      <c r="AE1022" s="3"/>
      <c r="AF1022" s="3"/>
      <c r="AG1022" s="4"/>
      <c r="AH1022" s="3"/>
      <c r="AI1022" s="4"/>
      <c r="AJ10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2" s="8">
        <f>IF(#REF!=MAX(#REF!),"New","Old")</f>
      </c>
      <c r="AL1022" s="3"/>
      <c r="AM1022" s="9">
        <f>IF(OR(#REF!="",#REF!=0),"",IF(#REF!&lt;12000,"&lt;12k",IF(AND(#REF!&gt;=12000,#REF!&lt;24000),"12k to 24k",IF(AND(#REF!&gt;=24000,#REF!&lt;=36000),"24k to 36k",IF(#REF!&gt;36000,"&gt;36k","")))))</f>
      </c>
    </row>
    <row x14ac:dyDescent="0.25" r="1023" customHeight="1" ht="18.75">
      <c r="A1023" s="1">
        <v>1730445</v>
      </c>
      <c r="B1023" s="2">
        <v>11398826</v>
      </c>
      <c r="C1023" s="3" t="s">
        <v>0</v>
      </c>
      <c r="D1023" s="3" t="s">
        <v>86</v>
      </c>
      <c r="E1023" s="2">
        <v>2013</v>
      </c>
      <c r="F1023" s="4">
        <v>44256</v>
      </c>
      <c r="G1023" s="3" t="s">
        <v>2</v>
      </c>
      <c r="H1023" s="4">
        <v>44258</v>
      </c>
      <c r="I1023" s="4"/>
      <c r="J1023" s="10">
        <f>_xlfn.XLOOKUP(#REF!,[1]!Backup_F8_Previous_Wave[ODINO],[1]!Backup_F8_Previous_Wave[Wave Date],"")</f>
      </c>
      <c r="K1023" s="3"/>
      <c r="L1023" s="3" t="s">
        <v>3337</v>
      </c>
      <c r="M1023" s="3" t="s">
        <v>4</v>
      </c>
      <c r="N1023" s="3" t="s">
        <v>3338</v>
      </c>
      <c r="O1023" s="3" t="s">
        <v>62</v>
      </c>
      <c r="P1023" s="6">
        <f>_xlfn.XLOOKUP(#REF!,[1]!Table2[BINNING],[1]!Table2[VFG],"")</f>
      </c>
      <c r="Q1023" s="6">
        <f>IF(ISNUMBER(FIND("|",#REF!,1)),LEFT(#REF!,FIND("|",#REF!,1)-2),#REF!)</f>
      </c>
      <c r="R1023" s="6">
        <f>IF(ISNUMBER(FIND("|",#REF!,1)),RIGHT(#REF!,LEN(#REF!)-FIND("|",#REF!,1)-1),"")</f>
      </c>
      <c r="S1023" s="3" t="s">
        <v>7</v>
      </c>
      <c r="T1023" s="3" t="s">
        <v>7</v>
      </c>
      <c r="U1023" s="2">
        <v>0</v>
      </c>
      <c r="V1023" s="2">
        <v>0</v>
      </c>
      <c r="W1023" s="2"/>
      <c r="X1023" s="3" t="s">
        <v>90</v>
      </c>
      <c r="Y1023" s="2"/>
      <c r="Z1023" s="3"/>
      <c r="AA1023" s="3"/>
      <c r="AB1023" s="7" t="s">
        <v>3339</v>
      </c>
      <c r="AC1023" s="3" t="s">
        <v>44</v>
      </c>
      <c r="AD1023" s="3" t="s">
        <v>44</v>
      </c>
      <c r="AE1023" s="3" t="s">
        <v>44</v>
      </c>
      <c r="AF1023" s="3" t="s">
        <v>95</v>
      </c>
      <c r="AG1023" s="4"/>
      <c r="AH1023" s="3"/>
      <c r="AI1023" s="4"/>
      <c r="AJ10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3" s="8">
        <f>IF(#REF!=MAX(#REF!),"New","Old")</f>
      </c>
      <c r="AL1023" s="3"/>
      <c r="AM1023" s="9">
        <f>IF(OR(#REF!="",#REF!=0),"",IF(#REF!&lt;12000,"&lt;12k",IF(AND(#REF!&gt;=12000,#REF!&lt;24000),"12k to 24k",IF(AND(#REF!&gt;=24000,#REF!&lt;=36000),"24k to 36k",IF(#REF!&gt;36000,"&gt;36k","")))))</f>
      </c>
    </row>
    <row x14ac:dyDescent="0.25" r="1024" customHeight="1" ht="18.75">
      <c r="A1024" s="1">
        <v>1730541</v>
      </c>
      <c r="B1024" s="2">
        <v>11398894</v>
      </c>
      <c r="C1024" s="3" t="s">
        <v>0</v>
      </c>
      <c r="D1024" s="3" t="s">
        <v>234</v>
      </c>
      <c r="E1024" s="2">
        <v>2016</v>
      </c>
      <c r="F1024" s="4">
        <v>44258</v>
      </c>
      <c r="G1024" s="3" t="s">
        <v>2</v>
      </c>
      <c r="H1024" s="4">
        <v>44258</v>
      </c>
      <c r="I1024" s="4">
        <f>_xlfn.XLOOKUP(#REF!,[1]!Backup_F8_Previous_Wave[ODINO],[1]!Backup_F8_Previous_Wave[Production Date],"")</f>
      </c>
      <c r="J1024" s="10">
        <f>_xlfn.XLOOKUP(#REF!,[1]!Backup_F8_Previous_Wave[ODINO],[1]!Backup_F8_Previous_Wave[Wave Date],"")</f>
      </c>
      <c r="K1024" s="6">
        <f>_xlfn.XLOOKUP(#REF!,[1]!Backup_F8_Previous_Wave[ODINO],[1]!Backup_F8_Previous_Wave[Full VIN],"")</f>
      </c>
      <c r="L1024" s="3" t="s">
        <v>3340</v>
      </c>
      <c r="M1024" s="3" t="s">
        <v>4</v>
      </c>
      <c r="N1024" s="3" t="s">
        <v>3341</v>
      </c>
      <c r="O1024" s="3" t="s">
        <v>390</v>
      </c>
      <c r="P1024" s="6">
        <f>_xlfn.XLOOKUP(#REF!,[1]!Table2[BINNING],[1]!Table2[VFG],"")</f>
      </c>
      <c r="Q1024" s="6">
        <f>IF(ISNUMBER(FIND("|",#REF!,1)),LEFT(#REF!,FIND("|",#REF!,1)-2),#REF!)</f>
      </c>
      <c r="R1024" s="6">
        <f>IF(ISNUMBER(FIND("|",#REF!,1)),RIGHT(#REF!,LEN(#REF!)-FIND("|",#REF!,1)-1),"")</f>
      </c>
      <c r="S1024" s="3" t="s">
        <v>7</v>
      </c>
      <c r="T1024" s="3" t="s">
        <v>7</v>
      </c>
      <c r="U1024" s="2">
        <v>0</v>
      </c>
      <c r="V1024" s="2">
        <v>0</v>
      </c>
      <c r="W1024" s="2">
        <v>39700</v>
      </c>
      <c r="X1024" s="3" t="s">
        <v>802</v>
      </c>
      <c r="Y1024" s="2">
        <v>50</v>
      </c>
      <c r="Z1024" s="3"/>
      <c r="AA1024" s="3"/>
      <c r="AB1024" s="7" t="s">
        <v>3342</v>
      </c>
      <c r="AC1024" s="3" t="s">
        <v>240</v>
      </c>
      <c r="AD1024" s="3" t="s">
        <v>241</v>
      </c>
      <c r="AE1024" s="3" t="s">
        <v>242</v>
      </c>
      <c r="AF1024" s="3" t="s">
        <v>243</v>
      </c>
      <c r="AG1024" s="4"/>
      <c r="AH1024" s="3"/>
      <c r="AI1024" s="4"/>
      <c r="AJ10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4" s="8">
        <f>IF(#REF!=MAX(#REF!),"New","Old")</f>
      </c>
      <c r="AL1024" s="3"/>
      <c r="AM1024" s="9">
        <f>IF(OR(#REF!="",#REF!=0),"",IF(#REF!&lt;12000,"&lt;12k",IF(AND(#REF!&gt;=12000,#REF!&lt;24000),"12k to 24k",IF(AND(#REF!&gt;=24000,#REF!&lt;=36000),"24k to 36k",IF(#REF!&gt;36000,"&gt;36k","")))))</f>
      </c>
    </row>
    <row x14ac:dyDescent="0.25" r="1025" customHeight="1" ht="18.75">
      <c r="A1025" s="1">
        <v>1730861</v>
      </c>
      <c r="B1025" s="2">
        <v>11399092</v>
      </c>
      <c r="C1025" s="3" t="s">
        <v>0</v>
      </c>
      <c r="D1025" s="3" t="s">
        <v>46</v>
      </c>
      <c r="E1025" s="2">
        <v>2017</v>
      </c>
      <c r="F1025" s="4">
        <v>44257</v>
      </c>
      <c r="G1025" s="3" t="s">
        <v>2</v>
      </c>
      <c r="H1025" s="4">
        <v>44259</v>
      </c>
      <c r="I1025" s="4">
        <f>_xlfn.XLOOKUP(#REF!,[1]!Backup_F8_Previous_Wave[ODINO],[1]!Backup_F8_Previous_Wave[Production Date],"")</f>
      </c>
      <c r="J1025" s="10">
        <f>_xlfn.XLOOKUP(#REF!,[1]!Backup_F8_Previous_Wave[ODINO],[1]!Backup_F8_Previous_Wave[Wave Date],"")</f>
      </c>
      <c r="K1025" s="6">
        <f>_xlfn.XLOOKUP(#REF!,[1]!Backup_F8_Previous_Wave[ODINO],[1]!Backup_F8_Previous_Wave[Full VIN],"")</f>
      </c>
      <c r="L1025" s="3" t="s">
        <v>3343</v>
      </c>
      <c r="M1025" s="3" t="s">
        <v>4</v>
      </c>
      <c r="N1025" s="3" t="s">
        <v>3344</v>
      </c>
      <c r="O1025" s="3" t="s">
        <v>151</v>
      </c>
      <c r="P1025" s="6">
        <f>_xlfn.XLOOKUP(#REF!,[1]!Table2[BINNING],[1]!Table2[VFG],"")</f>
      </c>
      <c r="Q1025" s="6">
        <f>IF(ISNUMBER(FIND("|",#REF!,1)),LEFT(#REF!,FIND("|",#REF!,1)-2),#REF!)</f>
      </c>
      <c r="R1025" s="6">
        <f>IF(ISNUMBER(FIND("|",#REF!,1)),RIGHT(#REF!,LEN(#REF!)-FIND("|",#REF!,1)-1),"")</f>
      </c>
      <c r="S1025" s="3" t="s">
        <v>7</v>
      </c>
      <c r="T1025" s="3" t="s">
        <v>7</v>
      </c>
      <c r="U1025" s="2">
        <v>0</v>
      </c>
      <c r="V1025" s="2">
        <v>0</v>
      </c>
      <c r="W1025" s="2">
        <v>48000</v>
      </c>
      <c r="X1025" s="3" t="s">
        <v>90</v>
      </c>
      <c r="Y1025" s="2">
        <v>0</v>
      </c>
      <c r="Z1025" s="3"/>
      <c r="AA1025" s="3"/>
      <c r="AB1025" s="7" t="s">
        <v>3345</v>
      </c>
      <c r="AC1025" s="3" t="s">
        <v>52</v>
      </c>
      <c r="AD1025" s="3" t="s">
        <v>53</v>
      </c>
      <c r="AE1025" s="3" t="s">
        <v>54</v>
      </c>
      <c r="AF1025" s="3" t="s">
        <v>27</v>
      </c>
      <c r="AG1025" s="4"/>
      <c r="AH1025" s="3"/>
      <c r="AI1025" s="4"/>
      <c r="AJ10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5" s="8">
        <f>IF(#REF!=MAX(#REF!),"New","Old")</f>
      </c>
      <c r="AL1025" s="3"/>
      <c r="AM1025" s="9">
        <f>IF(OR(#REF!="",#REF!=0),"",IF(#REF!&lt;12000,"&lt;12k",IF(AND(#REF!&gt;=12000,#REF!&lt;24000),"12k to 24k",IF(AND(#REF!&gt;=24000,#REF!&lt;=36000),"24k to 36k",IF(#REF!&gt;36000,"&gt;36k","")))))</f>
      </c>
    </row>
    <row x14ac:dyDescent="0.25" r="1026" customHeight="1" ht="18.75">
      <c r="A1026" s="1">
        <v>1731186</v>
      </c>
      <c r="B1026" s="2">
        <v>11399317</v>
      </c>
      <c r="C1026" s="3" t="s">
        <v>0</v>
      </c>
      <c r="D1026" s="3" t="s">
        <v>181</v>
      </c>
      <c r="E1026" s="2">
        <v>2017</v>
      </c>
      <c r="F1026" s="4">
        <v>44257</v>
      </c>
      <c r="G1026" s="3" t="s">
        <v>2</v>
      </c>
      <c r="H1026" s="4">
        <v>44260</v>
      </c>
      <c r="I1026" s="4"/>
      <c r="J1026" s="10">
        <f>_xlfn.XLOOKUP(#REF!,[1]!Backup_F8_Previous_Wave[ODINO],[1]!Backup_F8_Previous_Wave[Wave Date],"")</f>
      </c>
      <c r="K1026" s="3"/>
      <c r="L1026" s="3" t="s">
        <v>3346</v>
      </c>
      <c r="M1026" s="3" t="s">
        <v>4</v>
      </c>
      <c r="N1026" s="3" t="s">
        <v>3347</v>
      </c>
      <c r="O1026" s="3" t="s">
        <v>1473</v>
      </c>
      <c r="P1026" s="6">
        <f>_xlfn.XLOOKUP(#REF!,[1]!Table2[BINNING],[1]!Table2[VFG],"")</f>
      </c>
      <c r="Q1026" s="6">
        <f>IF(ISNUMBER(FIND("|",#REF!,1)),LEFT(#REF!,FIND("|",#REF!,1)-2),#REF!)</f>
      </c>
      <c r="R1026" s="6">
        <f>IF(ISNUMBER(FIND("|",#REF!,1)),RIGHT(#REF!,LEN(#REF!)-FIND("|",#REF!,1)-1),"")</f>
      </c>
      <c r="S1026" s="3" t="s">
        <v>7</v>
      </c>
      <c r="T1026" s="3" t="s">
        <v>7</v>
      </c>
      <c r="U1026" s="2">
        <v>0</v>
      </c>
      <c r="V1026" s="2">
        <v>0</v>
      </c>
      <c r="W1026" s="2">
        <v>79900</v>
      </c>
      <c r="X1026" s="3" t="s">
        <v>106</v>
      </c>
      <c r="Y1026" s="2">
        <v>55</v>
      </c>
      <c r="Z1026" s="3"/>
      <c r="AA1026" s="3"/>
      <c r="AB1026" s="7" t="s">
        <v>3348</v>
      </c>
      <c r="AC1026" s="3" t="s">
        <v>44</v>
      </c>
      <c r="AD1026" s="3" t="s">
        <v>44</v>
      </c>
      <c r="AE1026" s="3" t="s">
        <v>44</v>
      </c>
      <c r="AF1026" s="3" t="s">
        <v>198</v>
      </c>
      <c r="AG1026" s="4"/>
      <c r="AH1026" s="3"/>
      <c r="AI1026" s="4"/>
      <c r="AJ10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6" s="8">
        <f>IF(#REF!=MAX(#REF!),"New","Old")</f>
      </c>
      <c r="AL1026" s="3"/>
      <c r="AM1026" s="9">
        <f>IF(OR(#REF!="",#REF!=0),"",IF(#REF!&lt;12000,"&lt;12k",IF(AND(#REF!&gt;=12000,#REF!&lt;24000),"12k to 24k",IF(AND(#REF!&gt;=24000,#REF!&lt;=36000),"24k to 36k",IF(#REF!&gt;36000,"&gt;36k","")))))</f>
      </c>
    </row>
    <row x14ac:dyDescent="0.25" r="1027" customHeight="1" ht="18.75">
      <c r="A1027" s="1">
        <v>1731321</v>
      </c>
      <c r="B1027" s="2">
        <v>11399448</v>
      </c>
      <c r="C1027" s="3" t="s">
        <v>0</v>
      </c>
      <c r="D1027" s="3" t="s">
        <v>181</v>
      </c>
      <c r="E1027" s="2">
        <v>2013</v>
      </c>
      <c r="F1027" s="4">
        <v>44253</v>
      </c>
      <c r="G1027" s="3" t="s">
        <v>2</v>
      </c>
      <c r="H1027" s="4">
        <v>44261</v>
      </c>
      <c r="I1027" s="4">
        <f>_xlfn.XLOOKUP(#REF!,[1]!Backup_F8_Previous_Wave[ODINO],[1]!Backup_F8_Previous_Wave[Production Date],"")</f>
      </c>
      <c r="J1027" s="10">
        <f>_xlfn.XLOOKUP(#REF!,[1]!Backup_F8_Previous_Wave[ODINO],[1]!Backup_F8_Previous_Wave[Wave Date],"")</f>
      </c>
      <c r="K1027" s="6">
        <f>_xlfn.XLOOKUP(#REF!,[1]!Backup_F8_Previous_Wave[ODINO],[1]!Backup_F8_Previous_Wave[Full VIN],"")</f>
      </c>
      <c r="L1027" s="3" t="s">
        <v>3349</v>
      </c>
      <c r="M1027" s="3" t="s">
        <v>4</v>
      </c>
      <c r="N1027" s="3" t="s">
        <v>3350</v>
      </c>
      <c r="O1027" s="3" t="s">
        <v>196</v>
      </c>
      <c r="P1027" s="6">
        <f>_xlfn.XLOOKUP(#REF!,[1]!Table2[BINNING],[1]!Table2[VFG],"")</f>
      </c>
      <c r="Q1027" s="6">
        <f>IF(ISNUMBER(FIND("|",#REF!,1)),LEFT(#REF!,FIND("|",#REF!,1)-2),#REF!)</f>
      </c>
      <c r="R1027" s="6">
        <f>IF(ISNUMBER(FIND("|",#REF!,1)),RIGHT(#REF!,LEN(#REF!)-FIND("|",#REF!,1)-1),"")</f>
      </c>
      <c r="S1027" s="3" t="s">
        <v>7</v>
      </c>
      <c r="T1027" s="3" t="s">
        <v>7</v>
      </c>
      <c r="U1027" s="2">
        <v>0</v>
      </c>
      <c r="V1027" s="2">
        <v>0</v>
      </c>
      <c r="W1027" s="2">
        <v>103000</v>
      </c>
      <c r="X1027" s="3" t="s">
        <v>282</v>
      </c>
      <c r="Y1027" s="2">
        <v>70</v>
      </c>
      <c r="Z1027" s="3"/>
      <c r="AA1027" s="3"/>
      <c r="AB1027" s="7" t="s">
        <v>3351</v>
      </c>
      <c r="AC1027" s="3" t="s">
        <v>297</v>
      </c>
      <c r="AD1027" s="3" t="s">
        <v>298</v>
      </c>
      <c r="AE1027" s="3" t="s">
        <v>299</v>
      </c>
      <c r="AF1027" s="3" t="s">
        <v>198</v>
      </c>
      <c r="AG1027" s="4"/>
      <c r="AH1027" s="3"/>
      <c r="AI1027" s="4"/>
      <c r="AJ10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7" s="8">
        <f>IF(#REF!=MAX(#REF!),"New","Old")</f>
      </c>
      <c r="AL1027" s="3"/>
      <c r="AM1027" s="9">
        <f>IF(OR(#REF!="",#REF!=0),"",IF(#REF!&lt;12000,"&lt;12k",IF(AND(#REF!&gt;=12000,#REF!&lt;24000),"12k to 24k",IF(AND(#REF!&gt;=24000,#REF!&lt;=36000),"24k to 36k",IF(#REF!&gt;36000,"&gt;36k","")))))</f>
      </c>
    </row>
    <row x14ac:dyDescent="0.25" r="1028" customHeight="1" ht="18.75">
      <c r="A1028" s="1">
        <v>1731356</v>
      </c>
      <c r="B1028" s="2">
        <v>11399472</v>
      </c>
      <c r="C1028" s="3" t="s">
        <v>0</v>
      </c>
      <c r="D1028" s="3" t="s">
        <v>1</v>
      </c>
      <c r="E1028" s="2">
        <v>2015</v>
      </c>
      <c r="F1028" s="4">
        <v>44258</v>
      </c>
      <c r="G1028" s="3" t="s">
        <v>2</v>
      </c>
      <c r="H1028" s="4">
        <v>44261</v>
      </c>
      <c r="I1028" s="4">
        <f>_xlfn.XLOOKUP(#REF!,[1]!Backup_F8_Previous_Wave[ODINO],[1]!Backup_F8_Previous_Wave[Production Date],"")</f>
      </c>
      <c r="J1028" s="10">
        <f>_xlfn.XLOOKUP(#REF!,[1]!Backup_F8_Previous_Wave[ODINO],[1]!Backup_F8_Previous_Wave[Wave Date],"")</f>
      </c>
      <c r="K1028" s="6">
        <f>_xlfn.XLOOKUP(#REF!,[1]!Backup_F8_Previous_Wave[ODINO],[1]!Backup_F8_Previous_Wave[Full VIN],"")</f>
      </c>
      <c r="L1028" s="3" t="s">
        <v>3352</v>
      </c>
      <c r="M1028" s="3" t="s">
        <v>4</v>
      </c>
      <c r="N1028" s="3" t="s">
        <v>3353</v>
      </c>
      <c r="O1028" s="3" t="s">
        <v>49</v>
      </c>
      <c r="P1028" s="6">
        <f>_xlfn.XLOOKUP(#REF!,[1]!Table2[BINNING],[1]!Table2[VFG],"")</f>
      </c>
      <c r="Q1028" s="6">
        <f>IF(ISNUMBER(FIND("|",#REF!,1)),LEFT(#REF!,FIND("|",#REF!,1)-2),#REF!)</f>
      </c>
      <c r="R1028" s="6">
        <f>IF(ISNUMBER(FIND("|",#REF!,1)),RIGHT(#REF!,LEN(#REF!)-FIND("|",#REF!,1)-1),"")</f>
      </c>
      <c r="S1028" s="3" t="s">
        <v>7</v>
      </c>
      <c r="T1028" s="3" t="s">
        <v>7</v>
      </c>
      <c r="U1028" s="2">
        <v>0</v>
      </c>
      <c r="V1028" s="2">
        <v>0</v>
      </c>
      <c r="W1028" s="2"/>
      <c r="X1028" s="3" t="s">
        <v>24</v>
      </c>
      <c r="Y1028" s="2"/>
      <c r="Z1028" s="3"/>
      <c r="AA1028" s="3"/>
      <c r="AB1028" s="7" t="s">
        <v>3354</v>
      </c>
      <c r="AC1028" s="3" t="s">
        <v>20</v>
      </c>
      <c r="AD1028" s="3" t="s">
        <v>11</v>
      </c>
      <c r="AE1028" s="3" t="s">
        <v>21</v>
      </c>
      <c r="AF1028" s="3" t="s">
        <v>13</v>
      </c>
      <c r="AG1028" s="4"/>
      <c r="AH1028" s="3"/>
      <c r="AI1028" s="4"/>
      <c r="AJ10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8" s="8">
        <f>IF(#REF!=MAX(#REF!),"New","Old")</f>
      </c>
      <c r="AL1028" s="3"/>
      <c r="AM1028" s="9">
        <f>IF(OR(#REF!="",#REF!=0),"",IF(#REF!&lt;12000,"&lt;12k",IF(AND(#REF!&gt;=12000,#REF!&lt;24000),"12k to 24k",IF(AND(#REF!&gt;=24000,#REF!&lt;=36000),"24k to 36k",IF(#REF!&gt;36000,"&gt;36k","")))))</f>
      </c>
    </row>
    <row x14ac:dyDescent="0.25" r="1029" customHeight="1" ht="18.75">
      <c r="A1029" s="1">
        <v>1731551</v>
      </c>
      <c r="B1029" s="2">
        <v>11399602</v>
      </c>
      <c r="C1029" s="3" t="s">
        <v>0</v>
      </c>
      <c r="D1029" s="3" t="s">
        <v>38</v>
      </c>
      <c r="E1029" s="2">
        <v>2011</v>
      </c>
      <c r="F1029" s="4">
        <v>44116</v>
      </c>
      <c r="G1029" s="3" t="s">
        <v>14</v>
      </c>
      <c r="H1029" s="4">
        <v>44262</v>
      </c>
      <c r="I1029" s="4">
        <f>_xlfn.XLOOKUP(#REF!,[1]!Backup_F8_Previous_Wave[ODINO],[1]!Backup_F8_Previous_Wave[Production Date],"")</f>
      </c>
      <c r="J1029" s="10">
        <f>_xlfn.XLOOKUP(#REF!,[1]!Backup_F8_Previous_Wave[ODINO],[1]!Backup_F8_Previous_Wave[Wave Date],"")</f>
      </c>
      <c r="K1029" s="6">
        <f>_xlfn.XLOOKUP(#REF!,[1]!Backup_F8_Previous_Wave[ODINO],[1]!Backup_F8_Previous_Wave[Full VIN],"")</f>
      </c>
      <c r="L1029" s="3" t="s">
        <v>3073</v>
      </c>
      <c r="M1029" s="3" t="s">
        <v>4</v>
      </c>
      <c r="N1029" s="3" t="s">
        <v>3355</v>
      </c>
      <c r="O1029" s="3" t="s">
        <v>57</v>
      </c>
      <c r="P1029" s="6">
        <f>_xlfn.XLOOKUP(#REF!,[1]!Table2[BINNING],[1]!Table2[VFG],"")</f>
      </c>
      <c r="Q1029" s="6">
        <f>IF(ISNUMBER(FIND("|",#REF!,1)),LEFT(#REF!,FIND("|",#REF!,1)-2),#REF!)</f>
      </c>
      <c r="R1029" s="6">
        <f>IF(ISNUMBER(FIND("|",#REF!,1)),RIGHT(#REF!,LEN(#REF!)-FIND("|",#REF!,1)-1),"")</f>
      </c>
      <c r="S1029" s="3" t="s">
        <v>7</v>
      </c>
      <c r="T1029" s="3" t="s">
        <v>7</v>
      </c>
      <c r="U1029" s="2">
        <v>0</v>
      </c>
      <c r="V1029" s="2">
        <v>0</v>
      </c>
      <c r="W1029" s="2">
        <v>123000</v>
      </c>
      <c r="X1029" s="3" t="s">
        <v>238</v>
      </c>
      <c r="Y1029" s="2">
        <v>55</v>
      </c>
      <c r="Z1029" s="3"/>
      <c r="AA1029" s="3"/>
      <c r="AB1029" s="7" t="s">
        <v>3356</v>
      </c>
      <c r="AC1029" s="3" t="s">
        <v>146</v>
      </c>
      <c r="AD1029" s="3" t="s">
        <v>147</v>
      </c>
      <c r="AE1029" s="3" t="s">
        <v>148</v>
      </c>
      <c r="AF1029" s="3" t="s">
        <v>45</v>
      </c>
      <c r="AG1029" s="4"/>
      <c r="AH1029" s="3"/>
      <c r="AI1029" s="4"/>
      <c r="AJ10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29" s="8">
        <f>IF(#REF!=MAX(#REF!),"New","Old")</f>
      </c>
      <c r="AL1029" s="3"/>
      <c r="AM1029" s="9">
        <f>IF(OR(#REF!="",#REF!=0),"",IF(#REF!&lt;12000,"&lt;12k",IF(AND(#REF!&gt;=12000,#REF!&lt;24000),"12k to 24k",IF(AND(#REF!&gt;=24000,#REF!&lt;=36000),"24k to 36k",IF(#REF!&gt;36000,"&gt;36k","")))))</f>
      </c>
    </row>
    <row x14ac:dyDescent="0.25" r="1030" customHeight="1" ht="18.75">
      <c r="A1030" s="1">
        <v>1731647</v>
      </c>
      <c r="B1030" s="2">
        <v>11399661</v>
      </c>
      <c r="C1030" s="3" t="s">
        <v>0</v>
      </c>
      <c r="D1030" s="3" t="s">
        <v>86</v>
      </c>
      <c r="E1030" s="2">
        <v>2020</v>
      </c>
      <c r="F1030" s="4">
        <v>44256</v>
      </c>
      <c r="G1030" s="3" t="s">
        <v>2</v>
      </c>
      <c r="H1030" s="4">
        <v>44262</v>
      </c>
      <c r="I1030" s="4"/>
      <c r="J1030" s="10">
        <f>_xlfn.XLOOKUP(#REF!,[1]!Backup_F8_Previous_Wave[ODINO],[1]!Backup_F8_Previous_Wave[Wave Date],"")</f>
      </c>
      <c r="K1030" s="3"/>
      <c r="L1030" s="3" t="s">
        <v>3357</v>
      </c>
      <c r="M1030" s="3" t="s">
        <v>4</v>
      </c>
      <c r="N1030" s="3" t="s">
        <v>3358</v>
      </c>
      <c r="O1030" s="3" t="s">
        <v>1908</v>
      </c>
      <c r="P1030" s="6">
        <f>_xlfn.XLOOKUP(#REF!,[1]!Table2[BINNING],[1]!Table2[VFG],"")</f>
      </c>
      <c r="Q1030" s="6">
        <f>IF(ISNUMBER(FIND("|",#REF!,1)),LEFT(#REF!,FIND("|",#REF!,1)-2),#REF!)</f>
      </c>
      <c r="R1030" s="6">
        <f>IF(ISNUMBER(FIND("|",#REF!,1)),RIGHT(#REF!,LEN(#REF!)-FIND("|",#REF!,1)-1),"")</f>
      </c>
      <c r="S1030" s="3" t="s">
        <v>7</v>
      </c>
      <c r="T1030" s="3" t="s">
        <v>7</v>
      </c>
      <c r="U1030" s="2">
        <v>0</v>
      </c>
      <c r="V1030" s="2">
        <v>0</v>
      </c>
      <c r="W1030" s="2">
        <v>500</v>
      </c>
      <c r="X1030" s="3" t="s">
        <v>185</v>
      </c>
      <c r="Y1030" s="2">
        <v>25</v>
      </c>
      <c r="Z1030" s="3"/>
      <c r="AA1030" s="3"/>
      <c r="AB1030" s="7" t="s">
        <v>3359</v>
      </c>
      <c r="AC1030" s="3" t="s">
        <v>44</v>
      </c>
      <c r="AD1030" s="3" t="s">
        <v>44</v>
      </c>
      <c r="AE1030" s="3" t="s">
        <v>44</v>
      </c>
      <c r="AF1030" s="3" t="s">
        <v>95</v>
      </c>
      <c r="AG1030" s="4"/>
      <c r="AH1030" s="3"/>
      <c r="AI1030" s="4"/>
      <c r="AJ10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0" s="8">
        <f>IF(#REF!=MAX(#REF!),"New","Old")</f>
      </c>
      <c r="AL1030" s="3"/>
      <c r="AM1030" s="9">
        <f>IF(OR(#REF!="",#REF!=0),"",IF(#REF!&lt;12000,"&lt;12k",IF(AND(#REF!&gt;=12000,#REF!&lt;24000),"12k to 24k",IF(AND(#REF!&gt;=24000,#REF!&lt;=36000),"24k to 36k",IF(#REF!&gt;36000,"&gt;36k","")))))</f>
      </c>
    </row>
    <row x14ac:dyDescent="0.25" r="1031" customHeight="1" ht="18.75">
      <c r="A1031" s="1">
        <v>1731953</v>
      </c>
      <c r="B1031" s="2">
        <v>11399876</v>
      </c>
      <c r="C1031" s="3" t="s">
        <v>0</v>
      </c>
      <c r="D1031" s="3" t="s">
        <v>59</v>
      </c>
      <c r="E1031" s="2">
        <v>2013</v>
      </c>
      <c r="F1031" s="4">
        <v>44263</v>
      </c>
      <c r="G1031" s="3" t="s">
        <v>2</v>
      </c>
      <c r="H1031" s="4">
        <v>44264</v>
      </c>
      <c r="I1031" s="4">
        <f>_xlfn.XLOOKUP(#REF!,[1]!Backup_F8_Previous_Wave[ODINO],[1]!Backup_F8_Previous_Wave[Production Date],"")</f>
      </c>
      <c r="J1031" s="10">
        <f>_xlfn.XLOOKUP(#REF!,[1]!Backup_F8_Previous_Wave[ODINO],[1]!Backup_F8_Previous_Wave[Wave Date],"")</f>
      </c>
      <c r="K1031" s="6">
        <f>_xlfn.XLOOKUP(#REF!,[1]!Backup_F8_Previous_Wave[ODINO],[1]!Backup_F8_Previous_Wave[Full VIN],"")</f>
      </c>
      <c r="L1031" s="3" t="s">
        <v>3360</v>
      </c>
      <c r="M1031" s="3" t="s">
        <v>4</v>
      </c>
      <c r="N1031" s="3" t="s">
        <v>3361</v>
      </c>
      <c r="O1031" s="3" t="s">
        <v>552</v>
      </c>
      <c r="P1031" s="6">
        <f>_xlfn.XLOOKUP(#REF!,[1]!Table2[BINNING],[1]!Table2[VFG],"")</f>
      </c>
      <c r="Q1031" s="6">
        <f>IF(ISNUMBER(FIND("|",#REF!,1)),LEFT(#REF!,FIND("|",#REF!,1)-2),#REF!)</f>
      </c>
      <c r="R1031" s="6">
        <f>IF(ISNUMBER(FIND("|",#REF!,1)),RIGHT(#REF!,LEN(#REF!)-FIND("|",#REF!,1)-1),"")</f>
      </c>
      <c r="S1031" s="3" t="s">
        <v>7</v>
      </c>
      <c r="T1031" s="3" t="s">
        <v>7</v>
      </c>
      <c r="U1031" s="2">
        <v>0</v>
      </c>
      <c r="V1031" s="2">
        <v>0</v>
      </c>
      <c r="W1031" s="2">
        <v>115746</v>
      </c>
      <c r="X1031" s="3" t="s">
        <v>100</v>
      </c>
      <c r="Y1031" s="2">
        <v>40</v>
      </c>
      <c r="Z1031" s="3"/>
      <c r="AA1031" s="3"/>
      <c r="AB1031" s="7" t="s">
        <v>3362</v>
      </c>
      <c r="AC1031" s="3" t="s">
        <v>65</v>
      </c>
      <c r="AD1031" s="3" t="s">
        <v>84</v>
      </c>
      <c r="AE1031" s="3" t="s">
        <v>319</v>
      </c>
      <c r="AF1031" s="3" t="s">
        <v>68</v>
      </c>
      <c r="AG1031" s="4"/>
      <c r="AH1031" s="3"/>
      <c r="AI1031" s="4"/>
      <c r="AJ10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1" s="8">
        <f>IF(#REF!=MAX(#REF!),"New","Old")</f>
      </c>
      <c r="AL1031" s="3"/>
      <c r="AM1031" s="9">
        <f>IF(OR(#REF!="",#REF!=0),"",IF(#REF!&lt;12000,"&lt;12k",IF(AND(#REF!&gt;=12000,#REF!&lt;24000),"12k to 24k",IF(AND(#REF!&gt;=24000,#REF!&lt;=36000),"24k to 36k",IF(#REF!&gt;36000,"&gt;36k","")))))</f>
      </c>
    </row>
    <row x14ac:dyDescent="0.25" r="1032" customHeight="1" ht="18.75">
      <c r="A1032" s="1">
        <v>1732012</v>
      </c>
      <c r="B1032" s="2">
        <v>11399915</v>
      </c>
      <c r="C1032" s="3" t="s">
        <v>0</v>
      </c>
      <c r="D1032" s="3" t="s">
        <v>59</v>
      </c>
      <c r="E1032" s="2">
        <v>2014</v>
      </c>
      <c r="F1032" s="4">
        <v>44263</v>
      </c>
      <c r="G1032" s="3" t="s">
        <v>2</v>
      </c>
      <c r="H1032" s="4">
        <v>44264</v>
      </c>
      <c r="I1032" s="4"/>
      <c r="J1032" s="10">
        <f>_xlfn.XLOOKUP(#REF!,[1]!Backup_F8_Previous_Wave[ODINO],[1]!Backup_F8_Previous_Wave[Wave Date],"")</f>
      </c>
      <c r="K1032" s="3"/>
      <c r="L1032" s="3" t="s">
        <v>3363</v>
      </c>
      <c r="M1032" s="3" t="s">
        <v>4</v>
      </c>
      <c r="N1032" s="3" t="s">
        <v>3364</v>
      </c>
      <c r="O1032" s="3" t="s">
        <v>552</v>
      </c>
      <c r="P1032" s="6">
        <f>_xlfn.XLOOKUP(#REF!,[1]!Table2[BINNING],[1]!Table2[VFG],"")</f>
      </c>
      <c r="Q1032" s="6">
        <f>IF(ISNUMBER(FIND("|",#REF!,1)),LEFT(#REF!,FIND("|",#REF!,1)-2),#REF!)</f>
      </c>
      <c r="R1032" s="6">
        <f>IF(ISNUMBER(FIND("|",#REF!,1)),RIGHT(#REF!,LEN(#REF!)-FIND("|",#REF!,1)-1),"")</f>
      </c>
      <c r="S1032" s="3" t="s">
        <v>7</v>
      </c>
      <c r="T1032" s="3" t="s">
        <v>7</v>
      </c>
      <c r="U1032" s="2">
        <v>0</v>
      </c>
      <c r="V1032" s="2">
        <v>0</v>
      </c>
      <c r="W1032" s="2"/>
      <c r="X1032" s="3" t="s">
        <v>229</v>
      </c>
      <c r="Y1032" s="2">
        <v>40</v>
      </c>
      <c r="Z1032" s="3"/>
      <c r="AA1032" s="3"/>
      <c r="AB1032" s="7" t="s">
        <v>3365</v>
      </c>
      <c r="AC1032" s="3" t="s">
        <v>44</v>
      </c>
      <c r="AD1032" s="3" t="s">
        <v>44</v>
      </c>
      <c r="AE1032" s="3" t="s">
        <v>44</v>
      </c>
      <c r="AF1032" s="3" t="s">
        <v>211</v>
      </c>
      <c r="AG1032" s="4"/>
      <c r="AH1032" s="3"/>
      <c r="AI1032" s="4"/>
      <c r="AJ10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2" s="8">
        <f>IF(#REF!=MAX(#REF!),"New","Old")</f>
      </c>
      <c r="AL1032" s="3"/>
      <c r="AM1032" s="9">
        <f>IF(OR(#REF!="",#REF!=0),"",IF(#REF!&lt;12000,"&lt;12k",IF(AND(#REF!&gt;=12000,#REF!&lt;24000),"12k to 24k",IF(AND(#REF!&gt;=24000,#REF!&lt;=36000),"24k to 36k",IF(#REF!&gt;36000,"&gt;36k","")))))</f>
      </c>
    </row>
    <row x14ac:dyDescent="0.25" r="1033" customHeight="1" ht="18.75">
      <c r="A1033" s="1">
        <v>1732023</v>
      </c>
      <c r="B1033" s="2">
        <v>11399924</v>
      </c>
      <c r="C1033" s="3" t="s">
        <v>0</v>
      </c>
      <c r="D1033" s="3" t="s">
        <v>59</v>
      </c>
      <c r="E1033" s="2">
        <v>2013</v>
      </c>
      <c r="F1033" s="4">
        <v>44229</v>
      </c>
      <c r="G1033" s="3" t="s">
        <v>2</v>
      </c>
      <c r="H1033" s="4">
        <v>44264</v>
      </c>
      <c r="I1033" s="4"/>
      <c r="J1033" s="10">
        <f>_xlfn.XLOOKUP(#REF!,[1]!Backup_F8_Previous_Wave[ODINO],[1]!Backup_F8_Previous_Wave[Wave Date],"")</f>
      </c>
      <c r="K1033" s="3"/>
      <c r="L1033" s="3" t="s">
        <v>3366</v>
      </c>
      <c r="M1033" s="3" t="s">
        <v>4</v>
      </c>
      <c r="N1033" s="3" t="s">
        <v>3367</v>
      </c>
      <c r="O1033" s="3" t="s">
        <v>31</v>
      </c>
      <c r="P1033" s="6">
        <f>_xlfn.XLOOKUP(#REF!,[1]!Table2[BINNING],[1]!Table2[VFG],"")</f>
      </c>
      <c r="Q1033" s="6">
        <f>IF(ISNUMBER(FIND("|",#REF!,1)),LEFT(#REF!,FIND("|",#REF!,1)-2),#REF!)</f>
      </c>
      <c r="R1033" s="6">
        <f>IF(ISNUMBER(FIND("|",#REF!,1)),RIGHT(#REF!,LEN(#REF!)-FIND("|",#REF!,1)-1),"")</f>
      </c>
      <c r="S1033" s="3" t="s">
        <v>7</v>
      </c>
      <c r="T1033" s="3" t="s">
        <v>7</v>
      </c>
      <c r="U1033" s="2">
        <v>0</v>
      </c>
      <c r="V1033" s="2">
        <v>0</v>
      </c>
      <c r="W1033" s="2">
        <v>166000</v>
      </c>
      <c r="X1033" s="3" t="s">
        <v>106</v>
      </c>
      <c r="Y1033" s="2">
        <v>30</v>
      </c>
      <c r="Z1033" s="3"/>
      <c r="AA1033" s="3"/>
      <c r="AB1033" s="7" t="s">
        <v>3368</v>
      </c>
      <c r="AC1033" s="3" t="s">
        <v>44</v>
      </c>
      <c r="AD1033" s="3" t="s">
        <v>44</v>
      </c>
      <c r="AE1033" s="3" t="s">
        <v>44</v>
      </c>
      <c r="AF1033" s="3" t="s">
        <v>68</v>
      </c>
      <c r="AG1033" s="4"/>
      <c r="AH1033" s="3"/>
      <c r="AI1033" s="4"/>
      <c r="AJ10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3" s="8">
        <f>IF(#REF!=MAX(#REF!),"New","Old")</f>
      </c>
      <c r="AL1033" s="3"/>
      <c r="AM1033" s="9">
        <f>IF(OR(#REF!="",#REF!=0),"",IF(#REF!&lt;12000,"&lt;12k",IF(AND(#REF!&gt;=12000,#REF!&lt;24000),"12k to 24k",IF(AND(#REF!&gt;=24000,#REF!&lt;=36000),"24k to 36k",IF(#REF!&gt;36000,"&gt;36k","")))))</f>
      </c>
    </row>
    <row x14ac:dyDescent="0.25" r="1034" customHeight="1" ht="18.75">
      <c r="A1034" s="1">
        <v>1732341</v>
      </c>
      <c r="B1034" s="2">
        <v>11400118</v>
      </c>
      <c r="C1034" s="3" t="s">
        <v>0</v>
      </c>
      <c r="D1034" s="3" t="s">
        <v>1</v>
      </c>
      <c r="E1034" s="2">
        <v>2018</v>
      </c>
      <c r="F1034" s="4">
        <v>44251</v>
      </c>
      <c r="G1034" s="3" t="s">
        <v>2</v>
      </c>
      <c r="H1034" s="4">
        <v>44265</v>
      </c>
      <c r="I1034" s="4"/>
      <c r="J1034" s="10">
        <f>_xlfn.XLOOKUP(#REF!,[1]!Backup_F8_Previous_Wave[ODINO],[1]!Backup_F8_Previous_Wave[Wave Date],"")</f>
      </c>
      <c r="K1034" s="3"/>
      <c r="L1034" s="3" t="s">
        <v>149</v>
      </c>
      <c r="M1034" s="3" t="s">
        <v>4</v>
      </c>
      <c r="N1034" s="3" t="s">
        <v>3369</v>
      </c>
      <c r="O1034" s="3" t="s">
        <v>670</v>
      </c>
      <c r="P1034" s="6">
        <f>_xlfn.XLOOKUP(#REF!,[1]!Table2[BINNING],[1]!Table2[VFG],"")</f>
      </c>
      <c r="Q1034" s="6">
        <f>IF(ISNUMBER(FIND("|",#REF!,1)),LEFT(#REF!,FIND("|",#REF!,1)-2),#REF!)</f>
      </c>
      <c r="R1034" s="6">
        <f>IF(ISNUMBER(FIND("|",#REF!,1)),RIGHT(#REF!,LEN(#REF!)-FIND("|",#REF!,1)-1),"")</f>
      </c>
      <c r="S1034" s="3" t="s">
        <v>7</v>
      </c>
      <c r="T1034" s="3" t="s">
        <v>7</v>
      </c>
      <c r="U1034" s="2">
        <v>0</v>
      </c>
      <c r="V1034" s="2">
        <v>0</v>
      </c>
      <c r="W1034" s="2"/>
      <c r="X1034" s="3" t="s">
        <v>32</v>
      </c>
      <c r="Y1034" s="2"/>
      <c r="Z1034" s="3"/>
      <c r="AA1034" s="3"/>
      <c r="AB1034" s="7" t="s">
        <v>3370</v>
      </c>
      <c r="AC1034" s="3" t="s">
        <v>44</v>
      </c>
      <c r="AD1034" s="3" t="s">
        <v>44</v>
      </c>
      <c r="AE1034" s="3" t="s">
        <v>44</v>
      </c>
      <c r="AF1034" s="3" t="s">
        <v>13</v>
      </c>
      <c r="AG1034" s="4"/>
      <c r="AH1034" s="3"/>
      <c r="AI1034" s="4"/>
      <c r="AJ10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4" s="8">
        <f>IF(#REF!=MAX(#REF!),"New","Old")</f>
      </c>
      <c r="AL1034" s="3"/>
      <c r="AM1034" s="9">
        <f>IF(OR(#REF!="",#REF!=0),"",IF(#REF!&lt;12000,"&lt;12k",IF(AND(#REF!&gt;=12000,#REF!&lt;24000),"12k to 24k",IF(AND(#REF!&gt;=24000,#REF!&lt;=36000),"24k to 36k",IF(#REF!&gt;36000,"&gt;36k","")))))</f>
      </c>
    </row>
    <row x14ac:dyDescent="0.25" r="1035" customHeight="1" ht="18.75">
      <c r="A1035" s="1">
        <v>1732387</v>
      </c>
      <c r="B1035" s="2">
        <v>11400160</v>
      </c>
      <c r="C1035" s="3" t="s">
        <v>0</v>
      </c>
      <c r="D1035" s="3" t="s">
        <v>181</v>
      </c>
      <c r="E1035" s="2">
        <v>2017</v>
      </c>
      <c r="F1035" s="4">
        <v>44264</v>
      </c>
      <c r="G1035" s="3" t="s">
        <v>2</v>
      </c>
      <c r="H1035" s="4">
        <v>44265</v>
      </c>
      <c r="I1035" s="4">
        <f>_xlfn.XLOOKUP(#REF!,[1]!Backup_F8_Previous_Wave[ODINO],[1]!Backup_F8_Previous_Wave[Production Date],"")</f>
      </c>
      <c r="J1035" s="10">
        <f>_xlfn.XLOOKUP(#REF!,[1]!Backup_F8_Previous_Wave[ODINO],[1]!Backup_F8_Previous_Wave[Wave Date],"")</f>
      </c>
      <c r="K1035" s="6">
        <f>_xlfn.XLOOKUP(#REF!,[1]!Backup_F8_Previous_Wave[ODINO],[1]!Backup_F8_Previous_Wave[Full VIN],"")</f>
      </c>
      <c r="L1035" s="3" t="s">
        <v>3371</v>
      </c>
      <c r="M1035" s="3" t="s">
        <v>4</v>
      </c>
      <c r="N1035" s="3" t="s">
        <v>3372</v>
      </c>
      <c r="O1035" s="3" t="s">
        <v>196</v>
      </c>
      <c r="P1035" s="6">
        <f>_xlfn.XLOOKUP(#REF!,[1]!Table2[BINNING],[1]!Table2[VFG],"")</f>
      </c>
      <c r="Q1035" s="6">
        <f>IF(ISNUMBER(FIND("|",#REF!,1)),LEFT(#REF!,FIND("|",#REF!,1)-2),#REF!)</f>
      </c>
      <c r="R1035" s="6">
        <f>IF(ISNUMBER(FIND("|",#REF!,1)),RIGHT(#REF!,LEN(#REF!)-FIND("|",#REF!,1)-1),"")</f>
      </c>
      <c r="S1035" s="3" t="s">
        <v>7</v>
      </c>
      <c r="T1035" s="3" t="s">
        <v>7</v>
      </c>
      <c r="U1035" s="2">
        <v>0</v>
      </c>
      <c r="V1035" s="2">
        <v>0</v>
      </c>
      <c r="W1035" s="2">
        <v>40000</v>
      </c>
      <c r="X1035" s="3" t="s">
        <v>525</v>
      </c>
      <c r="Y1035" s="2">
        <v>75</v>
      </c>
      <c r="Z1035" s="3"/>
      <c r="AA1035" s="3"/>
      <c r="AB1035" s="7" t="s">
        <v>3373</v>
      </c>
      <c r="AC1035" s="3" t="s">
        <v>297</v>
      </c>
      <c r="AD1035" s="3" t="s">
        <v>298</v>
      </c>
      <c r="AE1035" s="3" t="s">
        <v>299</v>
      </c>
      <c r="AF1035" s="3" t="s">
        <v>198</v>
      </c>
      <c r="AG1035" s="4"/>
      <c r="AH1035" s="3"/>
      <c r="AI1035" s="4"/>
      <c r="AJ10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5" s="8">
        <f>IF(#REF!=MAX(#REF!),"New","Old")</f>
      </c>
      <c r="AL1035" s="3"/>
      <c r="AM1035" s="9">
        <f>IF(OR(#REF!="",#REF!=0),"",IF(#REF!&lt;12000,"&lt;12k",IF(AND(#REF!&gt;=12000,#REF!&lt;24000),"12k to 24k",IF(AND(#REF!&gt;=24000,#REF!&lt;=36000),"24k to 36k",IF(#REF!&gt;36000,"&gt;36k","")))))</f>
      </c>
    </row>
    <row x14ac:dyDescent="0.25" r="1036" customHeight="1" ht="18.75">
      <c r="A1036" s="1">
        <v>1732549</v>
      </c>
      <c r="B1036" s="2">
        <v>11400278</v>
      </c>
      <c r="C1036" s="3" t="s">
        <v>0</v>
      </c>
      <c r="D1036" s="3" t="s">
        <v>1</v>
      </c>
      <c r="E1036" s="2">
        <v>2018</v>
      </c>
      <c r="F1036" s="4">
        <v>44249</v>
      </c>
      <c r="G1036" s="3" t="s">
        <v>2</v>
      </c>
      <c r="H1036" s="4">
        <v>44266</v>
      </c>
      <c r="I1036" s="4"/>
      <c r="J1036" s="10">
        <f>_xlfn.XLOOKUP(#REF!,[1]!Backup_F8_Previous_Wave[ODINO],[1]!Backup_F8_Previous_Wave[Wave Date],"")</f>
      </c>
      <c r="K1036" s="3"/>
      <c r="L1036" s="3" t="s">
        <v>122</v>
      </c>
      <c r="M1036" s="3" t="s">
        <v>4</v>
      </c>
      <c r="N1036" s="3" t="s">
        <v>3374</v>
      </c>
      <c r="O1036" s="3" t="s">
        <v>151</v>
      </c>
      <c r="P1036" s="6">
        <f>_xlfn.XLOOKUP(#REF!,[1]!Table2[BINNING],[1]!Table2[VFG],"")</f>
      </c>
      <c r="Q1036" s="6">
        <f>IF(ISNUMBER(FIND("|",#REF!,1)),LEFT(#REF!,FIND("|",#REF!,1)-2),#REF!)</f>
      </c>
      <c r="R1036" s="6">
        <f>IF(ISNUMBER(FIND("|",#REF!,1)),RIGHT(#REF!,LEN(#REF!)-FIND("|",#REF!,1)-1),"")</f>
      </c>
      <c r="S1036" s="3" t="s">
        <v>7</v>
      </c>
      <c r="T1036" s="3" t="s">
        <v>7</v>
      </c>
      <c r="U1036" s="2">
        <v>0</v>
      </c>
      <c r="V1036" s="2">
        <v>0</v>
      </c>
      <c r="W1036" s="2"/>
      <c r="X1036" s="3" t="s">
        <v>282</v>
      </c>
      <c r="Y1036" s="2">
        <v>35</v>
      </c>
      <c r="Z1036" s="3"/>
      <c r="AA1036" s="3"/>
      <c r="AB1036" s="7" t="s">
        <v>3375</v>
      </c>
      <c r="AC1036" s="3" t="s">
        <v>44</v>
      </c>
      <c r="AD1036" s="3" t="s">
        <v>44</v>
      </c>
      <c r="AE1036" s="3" t="s">
        <v>44</v>
      </c>
      <c r="AF1036" s="3" t="s">
        <v>13</v>
      </c>
      <c r="AG1036" s="4"/>
      <c r="AH1036" s="3"/>
      <c r="AI1036" s="4"/>
      <c r="AJ10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6" s="8">
        <f>IF(#REF!=MAX(#REF!),"New","Old")</f>
      </c>
      <c r="AL1036" s="3"/>
      <c r="AM1036" s="9">
        <f>IF(OR(#REF!="",#REF!=0),"",IF(#REF!&lt;12000,"&lt;12k",IF(AND(#REF!&gt;=12000,#REF!&lt;24000),"12k to 24k",IF(AND(#REF!&gt;=24000,#REF!&lt;=36000),"24k to 36k",IF(#REF!&gt;36000,"&gt;36k","")))))</f>
      </c>
    </row>
    <row x14ac:dyDescent="0.25" r="1037" customHeight="1" ht="18.75">
      <c r="A1037" s="1">
        <v>1732590</v>
      </c>
      <c r="B1037" s="2">
        <v>11400307</v>
      </c>
      <c r="C1037" s="3" t="s">
        <v>0</v>
      </c>
      <c r="D1037" s="3" t="s">
        <v>96</v>
      </c>
      <c r="E1037" s="2">
        <v>2015</v>
      </c>
      <c r="F1037" s="4">
        <v>44265</v>
      </c>
      <c r="G1037" s="3" t="s">
        <v>2</v>
      </c>
      <c r="H1037" s="4">
        <v>44266</v>
      </c>
      <c r="I1037" s="4">
        <f>_xlfn.XLOOKUP(#REF!,[1]!Backup_F8_Previous_Wave[ODINO],[1]!Backup_F8_Previous_Wave[Production Date],"")</f>
      </c>
      <c r="J1037" s="10">
        <f>_xlfn.XLOOKUP(#REF!,[1]!Backup_F8_Previous_Wave[ODINO],[1]!Backup_F8_Previous_Wave[Wave Date],"")</f>
      </c>
      <c r="K1037" s="6">
        <f>_xlfn.XLOOKUP(#REF!,[1]!Backup_F8_Previous_Wave[ODINO],[1]!Backup_F8_Previous_Wave[Full VIN],"")</f>
      </c>
      <c r="L1037" s="3" t="s">
        <v>1540</v>
      </c>
      <c r="M1037" s="3" t="s">
        <v>4</v>
      </c>
      <c r="N1037" s="3" t="s">
        <v>3376</v>
      </c>
      <c r="O1037" s="3" t="s">
        <v>62</v>
      </c>
      <c r="P1037" s="6">
        <f>_xlfn.XLOOKUP(#REF!,[1]!Table2[BINNING],[1]!Table2[VFG],"")</f>
      </c>
      <c r="Q1037" s="6">
        <f>IF(ISNUMBER(FIND("|",#REF!,1)),LEFT(#REF!,FIND("|",#REF!,1)-2),#REF!)</f>
      </c>
      <c r="R1037" s="6">
        <f>IF(ISNUMBER(FIND("|",#REF!,1)),RIGHT(#REF!,LEN(#REF!)-FIND("|",#REF!,1)-1),"")</f>
      </c>
      <c r="S1037" s="3" t="s">
        <v>7</v>
      </c>
      <c r="T1037" s="3" t="s">
        <v>7</v>
      </c>
      <c r="U1037" s="2">
        <v>0</v>
      </c>
      <c r="V1037" s="2">
        <v>0</v>
      </c>
      <c r="W1037" s="2">
        <v>72000</v>
      </c>
      <c r="X1037" s="3" t="s">
        <v>282</v>
      </c>
      <c r="Y1037" s="2">
        <v>0</v>
      </c>
      <c r="Z1037" s="3"/>
      <c r="AA1037" s="3"/>
      <c r="AB1037" s="7" t="s">
        <v>3377</v>
      </c>
      <c r="AC1037" s="3" t="s">
        <v>542</v>
      </c>
      <c r="AD1037" s="3" t="s">
        <v>543</v>
      </c>
      <c r="AE1037" s="3" t="s">
        <v>544</v>
      </c>
      <c r="AF1037" s="3" t="s">
        <v>102</v>
      </c>
      <c r="AG1037" s="4"/>
      <c r="AH1037" s="3"/>
      <c r="AI1037" s="4"/>
      <c r="AJ10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7" s="8">
        <f>IF(#REF!=MAX(#REF!),"New","Old")</f>
      </c>
      <c r="AL1037" s="3"/>
      <c r="AM1037" s="9">
        <f>IF(OR(#REF!="",#REF!=0),"",IF(#REF!&lt;12000,"&lt;12k",IF(AND(#REF!&gt;=12000,#REF!&lt;24000),"12k to 24k",IF(AND(#REF!&gt;=24000,#REF!&lt;=36000),"24k to 36k",IF(#REF!&gt;36000,"&gt;36k","")))))</f>
      </c>
    </row>
    <row x14ac:dyDescent="0.25" r="1038" customHeight="1" ht="18.75">
      <c r="A1038" s="1">
        <v>1732627</v>
      </c>
      <c r="B1038" s="2">
        <v>11400333</v>
      </c>
      <c r="C1038" s="3" t="s">
        <v>0</v>
      </c>
      <c r="D1038" s="3" t="s">
        <v>69</v>
      </c>
      <c r="E1038" s="2">
        <v>2015</v>
      </c>
      <c r="F1038" s="4">
        <v>44238</v>
      </c>
      <c r="G1038" s="3" t="s">
        <v>2</v>
      </c>
      <c r="H1038" s="4">
        <v>44266</v>
      </c>
      <c r="I1038" s="4">
        <f>_xlfn.XLOOKUP(#REF!,[1]!Backup_F8_Previous_Wave[ODINO],[1]!Backup_F8_Previous_Wave[Production Date],"")</f>
      </c>
      <c r="J1038" s="10">
        <f>_xlfn.XLOOKUP(#REF!,[1]!Backup_F8_Previous_Wave[ODINO],[1]!Backup_F8_Previous_Wave[Wave Date],"")</f>
      </c>
      <c r="K1038" s="6">
        <f>_xlfn.XLOOKUP(#REF!,[1]!Backup_F8_Previous_Wave[ODINO],[1]!Backup_F8_Previous_Wave[Full VIN],"")</f>
      </c>
      <c r="L1038" s="3" t="s">
        <v>1174</v>
      </c>
      <c r="M1038" s="3" t="s">
        <v>4</v>
      </c>
      <c r="N1038" s="3" t="s">
        <v>3378</v>
      </c>
      <c r="O1038" s="3" t="s">
        <v>31</v>
      </c>
      <c r="P1038" s="6">
        <f>_xlfn.XLOOKUP(#REF!,[1]!Table2[BINNING],[1]!Table2[VFG],"")</f>
      </c>
      <c r="Q1038" s="6">
        <f>IF(ISNUMBER(FIND("|",#REF!,1)),LEFT(#REF!,FIND("|",#REF!,1)-2),#REF!)</f>
      </c>
      <c r="R1038" s="6">
        <f>IF(ISNUMBER(FIND("|",#REF!,1)),RIGHT(#REF!,LEN(#REF!)-FIND("|",#REF!,1)-1),"")</f>
      </c>
      <c r="S1038" s="3" t="s">
        <v>7</v>
      </c>
      <c r="T1038" s="3" t="s">
        <v>7</v>
      </c>
      <c r="U1038" s="2">
        <v>0</v>
      </c>
      <c r="V1038" s="2">
        <v>0</v>
      </c>
      <c r="W1038" s="2">
        <v>47474</v>
      </c>
      <c r="X1038" s="3" t="s">
        <v>404</v>
      </c>
      <c r="Y1038" s="2">
        <v>0</v>
      </c>
      <c r="Z1038" s="3"/>
      <c r="AA1038" s="3"/>
      <c r="AB1038" s="7" t="s">
        <v>3379</v>
      </c>
      <c r="AC1038" s="3" t="s">
        <v>395</v>
      </c>
      <c r="AD1038" s="3" t="s">
        <v>75</v>
      </c>
      <c r="AE1038" s="3" t="s">
        <v>76</v>
      </c>
      <c r="AF1038" s="3" t="s">
        <v>77</v>
      </c>
      <c r="AG1038" s="4"/>
      <c r="AH1038" s="3"/>
      <c r="AI1038" s="4"/>
      <c r="AJ10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8" s="8">
        <f>IF(#REF!=MAX(#REF!),"New","Old")</f>
      </c>
      <c r="AL1038" s="3"/>
      <c r="AM1038" s="9">
        <f>IF(OR(#REF!="",#REF!=0),"",IF(#REF!&lt;12000,"&lt;12k",IF(AND(#REF!&gt;=12000,#REF!&lt;24000),"12k to 24k",IF(AND(#REF!&gt;=24000,#REF!&lt;=36000),"24k to 36k",IF(#REF!&gt;36000,"&gt;36k","")))))</f>
      </c>
    </row>
    <row x14ac:dyDescent="0.25" r="1039" customHeight="1" ht="18.75">
      <c r="A1039" s="1">
        <v>1732628</v>
      </c>
      <c r="B1039" s="2">
        <v>11400334</v>
      </c>
      <c r="C1039" s="3" t="s">
        <v>0</v>
      </c>
      <c r="D1039" s="3" t="s">
        <v>187</v>
      </c>
      <c r="E1039" s="2">
        <v>2021</v>
      </c>
      <c r="F1039" s="4">
        <v>44265</v>
      </c>
      <c r="G1039" s="3" t="s">
        <v>2</v>
      </c>
      <c r="H1039" s="4">
        <v>44266</v>
      </c>
      <c r="I1039" s="4"/>
      <c r="J1039" s="10">
        <f>_xlfn.XLOOKUP(#REF!,[1]!Backup_F8_Previous_Wave[ODINO],[1]!Backup_F8_Previous_Wave[Wave Date],"")</f>
      </c>
      <c r="K1039" s="6">
        <f>_xlfn.XLOOKUP(#REF!,[1]!Backup_F8_Previous_Wave[ODINO],[1]!Backup_F8_Previous_Wave[Full VIN],"")</f>
      </c>
      <c r="L1039" s="3" t="s">
        <v>3380</v>
      </c>
      <c r="M1039" s="3" t="s">
        <v>4</v>
      </c>
      <c r="N1039" s="3" t="s">
        <v>3381</v>
      </c>
      <c r="O1039" s="3" t="s">
        <v>124</v>
      </c>
      <c r="P1039" s="6">
        <f>_xlfn.XLOOKUP(#REF!,[1]!Table2[BINNING],[1]!Table2[VFG],"")</f>
      </c>
      <c r="Q1039" s="6">
        <f>IF(ISNUMBER(FIND("|",#REF!,1)),LEFT(#REF!,FIND("|",#REF!,1)-2),#REF!)</f>
      </c>
      <c r="R1039" s="6">
        <f>IF(ISNUMBER(FIND("|",#REF!,1)),RIGHT(#REF!,LEN(#REF!)-FIND("|",#REF!,1)-1),"")</f>
      </c>
      <c r="S1039" s="3" t="s">
        <v>7</v>
      </c>
      <c r="T1039" s="3" t="s">
        <v>7</v>
      </c>
      <c r="U1039" s="2">
        <v>0</v>
      </c>
      <c r="V1039" s="2">
        <v>0</v>
      </c>
      <c r="W1039" s="2">
        <v>1000</v>
      </c>
      <c r="X1039" s="3" t="s">
        <v>106</v>
      </c>
      <c r="Y1039" s="2">
        <v>5</v>
      </c>
      <c r="Z1039" s="3"/>
      <c r="AA1039" s="3"/>
      <c r="AB1039" s="7" t="s">
        <v>3382</v>
      </c>
      <c r="AC1039" s="3"/>
      <c r="AD1039" s="3"/>
      <c r="AE1039" s="3"/>
      <c r="AF1039" s="3"/>
      <c r="AG1039" s="4"/>
      <c r="AH1039" s="3"/>
      <c r="AI1039" s="4"/>
      <c r="AJ10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39" s="8">
        <f>IF(#REF!=MAX(#REF!),"New","Old")</f>
      </c>
      <c r="AL1039" s="3"/>
      <c r="AM1039" s="9">
        <f>IF(OR(#REF!="",#REF!=0),"",IF(#REF!&lt;12000,"&lt;12k",IF(AND(#REF!&gt;=12000,#REF!&lt;24000),"12k to 24k",IF(AND(#REF!&gt;=24000,#REF!&lt;=36000),"24k to 36k",IF(#REF!&gt;36000,"&gt;36k","")))))</f>
      </c>
    </row>
    <row x14ac:dyDescent="0.25" r="1040" customHeight="1" ht="18.75">
      <c r="A1040" s="1">
        <v>1732642</v>
      </c>
      <c r="B1040" s="2">
        <v>11400338</v>
      </c>
      <c r="C1040" s="3" t="s">
        <v>0</v>
      </c>
      <c r="D1040" s="3" t="s">
        <v>187</v>
      </c>
      <c r="E1040" s="2">
        <v>2021</v>
      </c>
      <c r="F1040" s="4">
        <v>44265</v>
      </c>
      <c r="G1040" s="3" t="s">
        <v>2</v>
      </c>
      <c r="H1040" s="4">
        <v>44266</v>
      </c>
      <c r="I1040" s="4">
        <f>_xlfn.XLOOKUP(#REF!,[1]!Backup_F8_Previous_Wave[ODINO],[1]!Backup_F8_Previous_Wave[Production Date],"")</f>
      </c>
      <c r="J1040" s="10">
        <f>_xlfn.XLOOKUP(#REF!,[1]!Backup_F8_Previous_Wave[ODINO],[1]!Backup_F8_Previous_Wave[Wave Date],"")</f>
      </c>
      <c r="K1040" s="6">
        <f>_xlfn.XLOOKUP(#REF!,[1]!Backup_F8_Previous_Wave[ODINO],[1]!Backup_F8_Previous_Wave[Full VIN],"")</f>
      </c>
      <c r="L1040" s="3" t="s">
        <v>3383</v>
      </c>
      <c r="M1040" s="3" t="s">
        <v>4</v>
      </c>
      <c r="N1040" s="3" t="s">
        <v>3384</v>
      </c>
      <c r="O1040" s="3" t="s">
        <v>124</v>
      </c>
      <c r="P1040" s="6">
        <f>_xlfn.XLOOKUP(#REF!,[1]!Table2[BINNING],[1]!Table2[VFG],"")</f>
      </c>
      <c r="Q1040" s="6">
        <f>IF(ISNUMBER(FIND("|",#REF!,1)),LEFT(#REF!,FIND("|",#REF!,1)-2),#REF!)</f>
      </c>
      <c r="R1040" s="6">
        <f>IF(ISNUMBER(FIND("|",#REF!,1)),RIGHT(#REF!,LEN(#REF!)-FIND("|",#REF!,1)-1),"")</f>
      </c>
      <c r="S1040" s="3" t="s">
        <v>7</v>
      </c>
      <c r="T1040" s="3" t="s">
        <v>7</v>
      </c>
      <c r="U1040" s="2">
        <v>0</v>
      </c>
      <c r="V1040" s="2">
        <v>0</v>
      </c>
      <c r="W1040" s="2">
        <v>1000</v>
      </c>
      <c r="X1040" s="3" t="s">
        <v>106</v>
      </c>
      <c r="Y1040" s="2">
        <v>5</v>
      </c>
      <c r="Z1040" s="3"/>
      <c r="AA1040" s="3"/>
      <c r="AB1040" s="7" t="s">
        <v>3385</v>
      </c>
      <c r="AC1040" s="3" t="s">
        <v>191</v>
      </c>
      <c r="AD1040" s="3" t="s">
        <v>192</v>
      </c>
      <c r="AE1040" s="3" t="s">
        <v>193</v>
      </c>
      <c r="AF1040" s="3" t="s">
        <v>141</v>
      </c>
      <c r="AG1040" s="4"/>
      <c r="AH1040" s="3"/>
      <c r="AI1040" s="4"/>
      <c r="AJ10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0" s="8">
        <f>IF(#REF!=MAX(#REF!),"New","Old")</f>
      </c>
      <c r="AL1040" s="3"/>
      <c r="AM1040" s="9">
        <f>IF(OR(#REF!="",#REF!=0),"",IF(#REF!&lt;12000,"&lt;12k",IF(AND(#REF!&gt;=12000,#REF!&lt;24000),"12k to 24k",IF(AND(#REF!&gt;=24000,#REF!&lt;=36000),"24k to 36k",IF(#REF!&gt;36000,"&gt;36k","")))))</f>
      </c>
    </row>
    <row x14ac:dyDescent="0.25" r="1041" customHeight="1" ht="18.75">
      <c r="A1041" s="1">
        <v>1732835</v>
      </c>
      <c r="B1041" s="2">
        <v>11402530</v>
      </c>
      <c r="C1041" s="3" t="s">
        <v>0</v>
      </c>
      <c r="D1041" s="3" t="s">
        <v>1</v>
      </c>
      <c r="E1041" s="2">
        <v>2018</v>
      </c>
      <c r="F1041" s="4">
        <v>44264</v>
      </c>
      <c r="G1041" s="3" t="s">
        <v>2</v>
      </c>
      <c r="H1041" s="4">
        <v>44267</v>
      </c>
      <c r="I1041" s="4"/>
      <c r="J1041" s="10">
        <f>_xlfn.XLOOKUP(#REF!,[1]!Backup_F8_Previous_Wave[ODINO],[1]!Backup_F8_Previous_Wave[Wave Date],"")</f>
      </c>
      <c r="K1041" s="3"/>
      <c r="L1041" s="3" t="s">
        <v>589</v>
      </c>
      <c r="M1041" s="3" t="s">
        <v>4</v>
      </c>
      <c r="N1041" s="3" t="s">
        <v>3386</v>
      </c>
      <c r="O1041" s="3" t="s">
        <v>670</v>
      </c>
      <c r="P1041" s="6">
        <f>_xlfn.XLOOKUP(#REF!,[1]!Table2[BINNING],[1]!Table2[VFG],"")</f>
      </c>
      <c r="Q1041" s="6">
        <f>IF(ISNUMBER(FIND("|",#REF!,1)),LEFT(#REF!,FIND("|",#REF!,1)-2),#REF!)</f>
      </c>
      <c r="R1041" s="6">
        <f>IF(ISNUMBER(FIND("|",#REF!,1)),RIGHT(#REF!,LEN(#REF!)-FIND("|",#REF!,1)-1),"")</f>
      </c>
      <c r="S1041" s="3" t="s">
        <v>7</v>
      </c>
      <c r="T1041" s="3" t="s">
        <v>7</v>
      </c>
      <c r="U1041" s="2">
        <v>0</v>
      </c>
      <c r="V1041" s="2">
        <v>0</v>
      </c>
      <c r="W1041" s="2">
        <v>39000</v>
      </c>
      <c r="X1041" s="3" t="s">
        <v>32</v>
      </c>
      <c r="Y1041" s="2"/>
      <c r="Z1041" s="3"/>
      <c r="AA1041" s="3"/>
      <c r="AB1041" s="7" t="s">
        <v>3387</v>
      </c>
      <c r="AC1041" s="3" t="s">
        <v>44</v>
      </c>
      <c r="AD1041" s="3" t="s">
        <v>44</v>
      </c>
      <c r="AE1041" s="3" t="s">
        <v>44</v>
      </c>
      <c r="AF1041" s="3" t="s">
        <v>13</v>
      </c>
      <c r="AG1041" s="4"/>
      <c r="AH1041" s="3"/>
      <c r="AI1041" s="4"/>
      <c r="AJ10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1" s="8">
        <f>IF(#REF!=MAX(#REF!),"New","Old")</f>
      </c>
      <c r="AL1041" s="3"/>
      <c r="AM1041" s="9">
        <f>IF(OR(#REF!="",#REF!=0),"",IF(#REF!&lt;12000,"&lt;12k",IF(AND(#REF!&gt;=12000,#REF!&lt;24000),"12k to 24k",IF(AND(#REF!&gt;=24000,#REF!&lt;=36000),"24k to 36k",IF(#REF!&gt;36000,"&gt;36k","")))))</f>
      </c>
    </row>
    <row x14ac:dyDescent="0.25" r="1042" customHeight="1" ht="18.75">
      <c r="A1042" s="1">
        <v>1732880</v>
      </c>
      <c r="B1042" s="2">
        <v>11402553</v>
      </c>
      <c r="C1042" s="3" t="s">
        <v>0</v>
      </c>
      <c r="D1042" s="3" t="s">
        <v>1</v>
      </c>
      <c r="E1042" s="2">
        <v>2014</v>
      </c>
      <c r="F1042" s="4">
        <v>44266</v>
      </c>
      <c r="G1042" s="3" t="s">
        <v>2</v>
      </c>
      <c r="H1042" s="4">
        <v>44267</v>
      </c>
      <c r="I1042" s="4"/>
      <c r="J1042" s="10">
        <f>_xlfn.XLOOKUP(#REF!,[1]!Backup_F8_Previous_Wave[ODINO],[1]!Backup_F8_Previous_Wave[Wave Date],"")</f>
      </c>
      <c r="K1042" s="3"/>
      <c r="L1042" s="3" t="s">
        <v>3388</v>
      </c>
      <c r="M1042" s="3" t="s">
        <v>4</v>
      </c>
      <c r="N1042" s="3" t="s">
        <v>3389</v>
      </c>
      <c r="O1042" s="3" t="s">
        <v>151</v>
      </c>
      <c r="P1042" s="6">
        <f>_xlfn.XLOOKUP(#REF!,[1]!Table2[BINNING],[1]!Table2[VFG],"")</f>
      </c>
      <c r="Q1042" s="6">
        <f>IF(ISNUMBER(FIND("|",#REF!,1)),LEFT(#REF!,FIND("|",#REF!,1)-2),#REF!)</f>
      </c>
      <c r="R1042" s="6">
        <f>IF(ISNUMBER(FIND("|",#REF!,1)),RIGHT(#REF!,LEN(#REF!)-FIND("|",#REF!,1)-1),"")</f>
      </c>
      <c r="S1042" s="3" t="s">
        <v>7</v>
      </c>
      <c r="T1042" s="3" t="s">
        <v>7</v>
      </c>
      <c r="U1042" s="2">
        <v>0</v>
      </c>
      <c r="V1042" s="2">
        <v>0</v>
      </c>
      <c r="W1042" s="2">
        <v>12490</v>
      </c>
      <c r="X1042" s="3" t="s">
        <v>897</v>
      </c>
      <c r="Y1042" s="2">
        <v>0</v>
      </c>
      <c r="Z1042" s="3"/>
      <c r="AA1042" s="3"/>
      <c r="AB1042" s="7" t="s">
        <v>3390</v>
      </c>
      <c r="AC1042" s="3" t="s">
        <v>44</v>
      </c>
      <c r="AD1042" s="3" t="s">
        <v>44</v>
      </c>
      <c r="AE1042" s="3" t="s">
        <v>44</v>
      </c>
      <c r="AF1042" s="3" t="s">
        <v>13</v>
      </c>
      <c r="AG1042" s="4"/>
      <c r="AH1042" s="3"/>
      <c r="AI1042" s="4"/>
      <c r="AJ10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2" s="8">
        <f>IF(#REF!=MAX(#REF!),"New","Old")</f>
      </c>
      <c r="AL1042" s="3"/>
      <c r="AM1042" s="9">
        <f>IF(OR(#REF!="",#REF!=0),"",IF(#REF!&lt;12000,"&lt;12k",IF(AND(#REF!&gt;=12000,#REF!&lt;24000),"12k to 24k",IF(AND(#REF!&gt;=24000,#REF!&lt;=36000),"24k to 36k",IF(#REF!&gt;36000,"&gt;36k","")))))</f>
      </c>
    </row>
    <row x14ac:dyDescent="0.25" r="1043" customHeight="1" ht="18.75">
      <c r="A1043" s="1">
        <v>1733156</v>
      </c>
      <c r="B1043" s="2">
        <v>11402750</v>
      </c>
      <c r="C1043" s="3" t="s">
        <v>0</v>
      </c>
      <c r="D1043" s="3" t="s">
        <v>181</v>
      </c>
      <c r="E1043" s="2">
        <v>2020</v>
      </c>
      <c r="F1043" s="4">
        <v>44260</v>
      </c>
      <c r="G1043" s="3" t="s">
        <v>2</v>
      </c>
      <c r="H1043" s="4">
        <v>44268</v>
      </c>
      <c r="I1043" s="4">
        <f>_xlfn.XLOOKUP(#REF!,[1]!Backup_F8_Previous_Wave[ODINO],[1]!Backup_F8_Previous_Wave[Production Date],"")</f>
      </c>
      <c r="J1043" s="10">
        <f>_xlfn.XLOOKUP(#REF!,[1]!Backup_F8_Previous_Wave[ODINO],[1]!Backup_F8_Previous_Wave[Wave Date],"")</f>
      </c>
      <c r="K1043" s="6">
        <f>_xlfn.XLOOKUP(#REF!,[1]!Backup_F8_Previous_Wave[ODINO],[1]!Backup_F8_Previous_Wave[Full VIN],"")</f>
      </c>
      <c r="L1043" s="3" t="s">
        <v>3391</v>
      </c>
      <c r="M1043" s="3" t="s">
        <v>4</v>
      </c>
      <c r="N1043" s="3" t="s">
        <v>3392</v>
      </c>
      <c r="O1043" s="3" t="s">
        <v>593</v>
      </c>
      <c r="P1043" s="6">
        <f>_xlfn.XLOOKUP(#REF!,[1]!Table2[BINNING],[1]!Table2[VFG],"")</f>
      </c>
      <c r="Q1043" s="6">
        <f>IF(ISNUMBER(FIND("|",#REF!,1)),LEFT(#REF!,FIND("|",#REF!,1)-2),#REF!)</f>
      </c>
      <c r="R1043" s="6">
        <f>IF(ISNUMBER(FIND("|",#REF!,1)),RIGHT(#REF!,LEN(#REF!)-FIND("|",#REF!,1)-1),"")</f>
      </c>
      <c r="S1043" s="3" t="s">
        <v>7</v>
      </c>
      <c r="T1043" s="3" t="s">
        <v>7</v>
      </c>
      <c r="U1043" s="2">
        <v>0</v>
      </c>
      <c r="V1043" s="2">
        <v>0</v>
      </c>
      <c r="W1043" s="2">
        <v>17000</v>
      </c>
      <c r="X1043" s="3" t="s">
        <v>24</v>
      </c>
      <c r="Y1043" s="2">
        <v>0</v>
      </c>
      <c r="Z1043" s="3"/>
      <c r="AA1043" s="3"/>
      <c r="AB1043" s="7" t="s">
        <v>3393</v>
      </c>
      <c r="AC1043" s="3" t="s">
        <v>1252</v>
      </c>
      <c r="AD1043" s="3" t="s">
        <v>298</v>
      </c>
      <c r="AE1043" s="3" t="s">
        <v>299</v>
      </c>
      <c r="AF1043" s="3" t="s">
        <v>198</v>
      </c>
      <c r="AG1043" s="4"/>
      <c r="AH1043" s="3"/>
      <c r="AI1043" s="4"/>
      <c r="AJ10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3" s="8">
        <f>IF(#REF!=MAX(#REF!),"New","Old")</f>
      </c>
      <c r="AL1043" s="3"/>
      <c r="AM1043" s="9">
        <f>IF(OR(#REF!="",#REF!=0),"",IF(#REF!&lt;12000,"&lt;12k",IF(AND(#REF!&gt;=12000,#REF!&lt;24000),"12k to 24k",IF(AND(#REF!&gt;=24000,#REF!&lt;=36000),"24k to 36k",IF(#REF!&gt;36000,"&gt;36k","")))))</f>
      </c>
    </row>
    <row x14ac:dyDescent="0.25" r="1044" customHeight="1" ht="18.75">
      <c r="A1044" s="1">
        <v>1733403</v>
      </c>
      <c r="B1044" s="2">
        <v>11402912</v>
      </c>
      <c r="C1044" s="3" t="s">
        <v>0</v>
      </c>
      <c r="D1044" s="3" t="s">
        <v>38</v>
      </c>
      <c r="E1044" s="2">
        <v>2020</v>
      </c>
      <c r="F1044" s="4">
        <v>44269</v>
      </c>
      <c r="G1044" s="3" t="s">
        <v>2</v>
      </c>
      <c r="H1044" s="4">
        <v>44269</v>
      </c>
      <c r="I1044" s="4"/>
      <c r="J1044" s="10">
        <f>_xlfn.XLOOKUP(#REF!,[1]!Backup_F8_Previous_Wave[ODINO],[1]!Backup_F8_Previous_Wave[Wave Date],"")</f>
      </c>
      <c r="K1044" s="3"/>
      <c r="L1044" s="3" t="s">
        <v>3394</v>
      </c>
      <c r="M1044" s="3" t="s">
        <v>4</v>
      </c>
      <c r="N1044" s="3" t="s">
        <v>3395</v>
      </c>
      <c r="O1044" s="3" t="s">
        <v>105</v>
      </c>
      <c r="P1044" s="6">
        <f>_xlfn.XLOOKUP(#REF!,[1]!Table2[BINNING],[1]!Table2[VFG],"")</f>
      </c>
      <c r="Q1044" s="6">
        <f>IF(ISNUMBER(FIND("|",#REF!,1)),LEFT(#REF!,FIND("|",#REF!,1)-2),#REF!)</f>
      </c>
      <c r="R1044" s="6">
        <f>IF(ISNUMBER(FIND("|",#REF!,1)),RIGHT(#REF!,LEN(#REF!)-FIND("|",#REF!,1)-1),"")</f>
      </c>
      <c r="S1044" s="3" t="s">
        <v>7</v>
      </c>
      <c r="T1044" s="3" t="s">
        <v>7</v>
      </c>
      <c r="U1044" s="2">
        <v>0</v>
      </c>
      <c r="V1044" s="2">
        <v>0</v>
      </c>
      <c r="W1044" s="2">
        <v>9700</v>
      </c>
      <c r="X1044" s="3" t="s">
        <v>8</v>
      </c>
      <c r="Y1044" s="2">
        <v>75</v>
      </c>
      <c r="Z1044" s="3"/>
      <c r="AA1044" s="3"/>
      <c r="AB1044" s="7" t="s">
        <v>3396</v>
      </c>
      <c r="AC1044" s="3" t="s">
        <v>44</v>
      </c>
      <c r="AD1044" s="3" t="s">
        <v>44</v>
      </c>
      <c r="AE1044" s="3" t="s">
        <v>44</v>
      </c>
      <c r="AF1044" s="3" t="s">
        <v>45</v>
      </c>
      <c r="AG1044" s="4"/>
      <c r="AH1044" s="3"/>
      <c r="AI1044" s="4"/>
      <c r="AJ10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4" s="8">
        <f>IF(#REF!=MAX(#REF!),"New","Old")</f>
      </c>
      <c r="AL1044" s="3"/>
      <c r="AM1044" s="9">
        <f>IF(OR(#REF!="",#REF!=0),"",IF(#REF!&lt;12000,"&lt;12k",IF(AND(#REF!&gt;=12000,#REF!&lt;24000),"12k to 24k",IF(AND(#REF!&gt;=24000,#REF!&lt;=36000),"24k to 36k",IF(#REF!&gt;36000,"&gt;36k","")))))</f>
      </c>
    </row>
    <row x14ac:dyDescent="0.25" r="1045" customHeight="1" ht="18.75">
      <c r="A1045" s="1">
        <v>1733618</v>
      </c>
      <c r="B1045" s="2">
        <v>11403044</v>
      </c>
      <c r="C1045" s="3" t="s">
        <v>0</v>
      </c>
      <c r="D1045" s="3" t="s">
        <v>69</v>
      </c>
      <c r="E1045" s="2">
        <v>2017</v>
      </c>
      <c r="F1045" s="4">
        <v>44245</v>
      </c>
      <c r="G1045" s="3" t="s">
        <v>2</v>
      </c>
      <c r="H1045" s="4">
        <v>44270</v>
      </c>
      <c r="I1045" s="4">
        <f>_xlfn.XLOOKUP(#REF!,[1]!Backup_F8_Previous_Wave[ODINO],[1]!Backup_F8_Previous_Wave[Production Date],"")</f>
      </c>
      <c r="J1045" s="10">
        <f>_xlfn.XLOOKUP(#REF!,[1]!Backup_F8_Previous_Wave[ODINO],[1]!Backup_F8_Previous_Wave[Wave Date],"")</f>
      </c>
      <c r="K1045" s="6">
        <f>_xlfn.XLOOKUP(#REF!,[1]!Backup_F8_Previous_Wave[ODINO],[1]!Backup_F8_Previous_Wave[Full VIN],"")</f>
      </c>
      <c r="L1045" s="3" t="s">
        <v>3397</v>
      </c>
      <c r="M1045" s="3" t="s">
        <v>4</v>
      </c>
      <c r="N1045" s="3" t="s">
        <v>3398</v>
      </c>
      <c r="O1045" s="3" t="s">
        <v>3399</v>
      </c>
      <c r="P1045" s="6">
        <f>_xlfn.XLOOKUP(#REF!,[1]!Table2[BINNING],[1]!Table2[VFG],"")</f>
      </c>
      <c r="Q1045" s="6">
        <f>IF(ISNUMBER(FIND("|",#REF!,1)),LEFT(#REF!,FIND("|",#REF!,1)-2),#REF!)</f>
      </c>
      <c r="R1045" s="6">
        <f>IF(ISNUMBER(FIND("|",#REF!,1)),RIGHT(#REF!,LEN(#REF!)-FIND("|",#REF!,1)-1),"")</f>
      </c>
      <c r="S1045" s="3" t="s">
        <v>7</v>
      </c>
      <c r="T1045" s="3" t="s">
        <v>7</v>
      </c>
      <c r="U1045" s="2">
        <v>1</v>
      </c>
      <c r="V1045" s="2">
        <v>0</v>
      </c>
      <c r="W1045" s="2">
        <v>24000</v>
      </c>
      <c r="X1045" s="3" t="s">
        <v>125</v>
      </c>
      <c r="Y1045" s="2"/>
      <c r="Z1045" s="3"/>
      <c r="AA1045" s="3"/>
      <c r="AB1045" s="7" t="s">
        <v>3400</v>
      </c>
      <c r="AC1045" s="3" t="s">
        <v>395</v>
      </c>
      <c r="AD1045" s="3" t="s">
        <v>75</v>
      </c>
      <c r="AE1045" s="3" t="s">
        <v>908</v>
      </c>
      <c r="AF1045" s="3" t="s">
        <v>77</v>
      </c>
      <c r="AG1045" s="4"/>
      <c r="AH1045" s="3"/>
      <c r="AI1045" s="4"/>
      <c r="AJ10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5" s="8">
        <f>IF(#REF!=MAX(#REF!),"New","Old")</f>
      </c>
      <c r="AL1045" s="3"/>
      <c r="AM1045" s="9">
        <f>IF(OR(#REF!="",#REF!=0),"",IF(#REF!&lt;12000,"&lt;12k",IF(AND(#REF!&gt;=12000,#REF!&lt;24000),"12k to 24k",IF(AND(#REF!&gt;=24000,#REF!&lt;=36000),"24k to 36k",IF(#REF!&gt;36000,"&gt;36k","")))))</f>
      </c>
    </row>
    <row x14ac:dyDescent="0.25" r="1046" customHeight="1" ht="18.75">
      <c r="A1046" s="1">
        <v>1733696</v>
      </c>
      <c r="B1046" s="2">
        <v>11403093</v>
      </c>
      <c r="C1046" s="3" t="s">
        <v>0</v>
      </c>
      <c r="D1046" s="3" t="s">
        <v>96</v>
      </c>
      <c r="E1046" s="2">
        <v>2017</v>
      </c>
      <c r="F1046" s="4">
        <v>44270</v>
      </c>
      <c r="G1046" s="3" t="s">
        <v>2</v>
      </c>
      <c r="H1046" s="4">
        <v>44270</v>
      </c>
      <c r="I1046" s="4">
        <f>_xlfn.XLOOKUP(#REF!,[1]!Backup_F8_Previous_Wave[ODINO],[1]!Backup_F8_Previous_Wave[Production Date],"")</f>
      </c>
      <c r="J1046" s="10">
        <f>_xlfn.XLOOKUP(#REF!,[1]!Backup_F8_Previous_Wave[ODINO],[1]!Backup_F8_Previous_Wave[Wave Date],"")</f>
      </c>
      <c r="K1046" s="6">
        <f>_xlfn.XLOOKUP(#REF!,[1]!Backup_F8_Previous_Wave[ODINO],[1]!Backup_F8_Previous_Wave[Full VIN],"")</f>
      </c>
      <c r="L1046" s="3" t="s">
        <v>1601</v>
      </c>
      <c r="M1046" s="3" t="s">
        <v>4</v>
      </c>
      <c r="N1046" s="3" t="s">
        <v>3401</v>
      </c>
      <c r="O1046" s="3" t="s">
        <v>3402</v>
      </c>
      <c r="P1046" s="6">
        <f>_xlfn.XLOOKUP(#REF!,[1]!Table2[BINNING],[1]!Table2[VFG],"")</f>
      </c>
      <c r="Q1046" s="6">
        <f>IF(ISNUMBER(FIND("|",#REF!,1)),LEFT(#REF!,FIND("|",#REF!,1)-2),#REF!)</f>
      </c>
      <c r="R1046" s="6">
        <f>IF(ISNUMBER(FIND("|",#REF!,1)),RIGHT(#REF!,LEN(#REF!)-FIND("|",#REF!,1)-1),"")</f>
      </c>
      <c r="S1046" s="3" t="s">
        <v>7</v>
      </c>
      <c r="T1046" s="3" t="s">
        <v>7</v>
      </c>
      <c r="U1046" s="2">
        <v>1</v>
      </c>
      <c r="V1046" s="2">
        <v>0</v>
      </c>
      <c r="W1046" s="2">
        <v>26000</v>
      </c>
      <c r="X1046" s="3" t="s">
        <v>72</v>
      </c>
      <c r="Y1046" s="2">
        <v>60</v>
      </c>
      <c r="Z1046" s="3"/>
      <c r="AA1046" s="3"/>
      <c r="AB1046" s="7" t="s">
        <v>3403</v>
      </c>
      <c r="AC1046" s="3" t="s">
        <v>542</v>
      </c>
      <c r="AD1046" s="3" t="s">
        <v>543</v>
      </c>
      <c r="AE1046" s="3" t="s">
        <v>544</v>
      </c>
      <c r="AF1046" s="3" t="s">
        <v>102</v>
      </c>
      <c r="AG1046" s="4"/>
      <c r="AH1046" s="3"/>
      <c r="AI1046" s="4"/>
      <c r="AJ10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6" s="8">
        <f>IF(#REF!=MAX(#REF!),"New","Old")</f>
      </c>
      <c r="AL1046" s="3"/>
      <c r="AM1046" s="9">
        <f>IF(OR(#REF!="",#REF!=0),"",IF(#REF!&lt;12000,"&lt;12k",IF(AND(#REF!&gt;=12000,#REF!&lt;24000),"12k to 24k",IF(AND(#REF!&gt;=24000,#REF!&lt;=36000),"24k to 36k",IF(#REF!&gt;36000,"&gt;36k","")))))</f>
      </c>
    </row>
    <row x14ac:dyDescent="0.25" r="1047" customHeight="1" ht="18.75">
      <c r="A1047" s="1">
        <v>1733724</v>
      </c>
      <c r="B1047" s="2">
        <v>11403114</v>
      </c>
      <c r="C1047" s="3" t="s">
        <v>0</v>
      </c>
      <c r="D1047" s="3" t="s">
        <v>38</v>
      </c>
      <c r="E1047" s="2">
        <v>2011</v>
      </c>
      <c r="F1047" s="4">
        <v>43770</v>
      </c>
      <c r="G1047" s="3" t="s">
        <v>14</v>
      </c>
      <c r="H1047" s="4">
        <v>44270</v>
      </c>
      <c r="I1047" s="4">
        <f>_xlfn.XLOOKUP(#REF!,[1]!Backup_F8_Previous_Wave[ODINO],[1]!Backup_F8_Previous_Wave[Production Date],"")</f>
      </c>
      <c r="J1047" s="10">
        <f>_xlfn.XLOOKUP(#REF!,[1]!Backup_F8_Previous_Wave[ODINO],[1]!Backup_F8_Previous_Wave[Wave Date],"")</f>
      </c>
      <c r="K1047" s="6">
        <f>_xlfn.XLOOKUP(#REF!,[1]!Backup_F8_Previous_Wave[ODINO],[1]!Backup_F8_Previous_Wave[Full VIN],"")</f>
      </c>
      <c r="L1047" s="3" t="s">
        <v>545</v>
      </c>
      <c r="M1047" s="3" t="s">
        <v>4</v>
      </c>
      <c r="N1047" s="3" t="s">
        <v>3404</v>
      </c>
      <c r="O1047" s="3" t="s">
        <v>144</v>
      </c>
      <c r="P1047" s="6">
        <f>_xlfn.XLOOKUP(#REF!,[1]!Table2[BINNING],[1]!Table2[VFG],"")</f>
      </c>
      <c r="Q1047" s="6">
        <f>IF(ISNUMBER(FIND("|",#REF!,1)),LEFT(#REF!,FIND("|",#REF!,1)-2),#REF!)</f>
      </c>
      <c r="R1047" s="6">
        <f>IF(ISNUMBER(FIND("|",#REF!,1)),RIGHT(#REF!,LEN(#REF!)-FIND("|",#REF!,1)-1),"")</f>
      </c>
      <c r="S1047" s="3" t="s">
        <v>7</v>
      </c>
      <c r="T1047" s="3" t="s">
        <v>7</v>
      </c>
      <c r="U1047" s="2">
        <v>0</v>
      </c>
      <c r="V1047" s="2">
        <v>0</v>
      </c>
      <c r="W1047" s="2"/>
      <c r="X1047" s="3" t="s">
        <v>467</v>
      </c>
      <c r="Y1047" s="2"/>
      <c r="Z1047" s="3"/>
      <c r="AA1047" s="3"/>
      <c r="AB1047" s="7" t="s">
        <v>3405</v>
      </c>
      <c r="AC1047" s="3" t="s">
        <v>146</v>
      </c>
      <c r="AD1047" s="3" t="s">
        <v>147</v>
      </c>
      <c r="AE1047" s="3" t="s">
        <v>148</v>
      </c>
      <c r="AF1047" s="3" t="s">
        <v>45</v>
      </c>
      <c r="AG1047" s="4"/>
      <c r="AH1047" s="3"/>
      <c r="AI1047" s="4"/>
      <c r="AJ10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7" s="8">
        <f>IF(#REF!=MAX(#REF!),"New","Old")</f>
      </c>
      <c r="AL1047" s="3"/>
      <c r="AM1047" s="9">
        <f>IF(OR(#REF!="",#REF!=0),"",IF(#REF!&lt;12000,"&lt;12k",IF(AND(#REF!&gt;=12000,#REF!&lt;24000),"12k to 24k",IF(AND(#REF!&gt;=24000,#REF!&lt;=36000),"24k to 36k",IF(#REF!&gt;36000,"&gt;36k","")))))</f>
      </c>
    </row>
    <row x14ac:dyDescent="0.25" r="1048" customHeight="1" ht="18.75">
      <c r="A1048" s="1">
        <v>1733945</v>
      </c>
      <c r="B1048" s="2">
        <v>11403274</v>
      </c>
      <c r="C1048" s="3" t="s">
        <v>0</v>
      </c>
      <c r="D1048" s="3" t="s">
        <v>38</v>
      </c>
      <c r="E1048" s="2">
        <v>2012</v>
      </c>
      <c r="F1048" s="4">
        <v>44136</v>
      </c>
      <c r="G1048" s="3" t="s">
        <v>14</v>
      </c>
      <c r="H1048" s="4">
        <v>44271</v>
      </c>
      <c r="I1048" s="4">
        <f>_xlfn.XLOOKUP(#REF!,[1]!Backup_F8_Previous_Wave[ODINO],[1]!Backup_F8_Previous_Wave[Production Date],"")</f>
      </c>
      <c r="J1048" s="10">
        <f>_xlfn.XLOOKUP(#REF!,[1]!Backup_F8_Previous_Wave[ODINO],[1]!Backup_F8_Previous_Wave[Wave Date],"")</f>
      </c>
      <c r="K1048" s="6">
        <f>_xlfn.XLOOKUP(#REF!,[1]!Backup_F8_Previous_Wave[ODINO],[1]!Backup_F8_Previous_Wave[Full VIN],"")</f>
      </c>
      <c r="L1048" s="3" t="s">
        <v>3406</v>
      </c>
      <c r="M1048" s="3" t="s">
        <v>4</v>
      </c>
      <c r="N1048" s="3" t="s">
        <v>3407</v>
      </c>
      <c r="O1048" s="3" t="s">
        <v>144</v>
      </c>
      <c r="P1048" s="6">
        <f>_xlfn.XLOOKUP(#REF!,[1]!Table2[BINNING],[1]!Table2[VFG],"")</f>
      </c>
      <c r="Q1048" s="6">
        <f>IF(ISNUMBER(FIND("|",#REF!,1)),LEFT(#REF!,FIND("|",#REF!,1)-2),#REF!)</f>
      </c>
      <c r="R1048" s="6">
        <f>IF(ISNUMBER(FIND("|",#REF!,1)),RIGHT(#REF!,LEN(#REF!)-FIND("|",#REF!,1)-1),"")</f>
      </c>
      <c r="S1048" s="3" t="s">
        <v>7</v>
      </c>
      <c r="T1048" s="3" t="s">
        <v>7</v>
      </c>
      <c r="U1048" s="2">
        <v>0</v>
      </c>
      <c r="V1048" s="2">
        <v>0</v>
      </c>
      <c r="W1048" s="2">
        <v>75000</v>
      </c>
      <c r="X1048" s="3" t="s">
        <v>72</v>
      </c>
      <c r="Y1048" s="2">
        <v>65</v>
      </c>
      <c r="Z1048" s="3"/>
      <c r="AA1048" s="3"/>
      <c r="AB1048" s="7" t="s">
        <v>3408</v>
      </c>
      <c r="AC1048" s="3" t="s">
        <v>146</v>
      </c>
      <c r="AD1048" s="3" t="s">
        <v>147</v>
      </c>
      <c r="AE1048" s="3" t="s">
        <v>148</v>
      </c>
      <c r="AF1048" s="3" t="s">
        <v>45</v>
      </c>
      <c r="AG1048" s="4"/>
      <c r="AH1048" s="3"/>
      <c r="AI1048" s="4"/>
      <c r="AJ10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8" s="8">
        <f>IF(#REF!=MAX(#REF!),"New","Old")</f>
      </c>
      <c r="AL1048" s="3"/>
      <c r="AM1048" s="9">
        <f>IF(OR(#REF!="",#REF!=0),"",IF(#REF!&lt;12000,"&lt;12k",IF(AND(#REF!&gt;=12000,#REF!&lt;24000),"12k to 24k",IF(AND(#REF!&gt;=24000,#REF!&lt;=36000),"24k to 36k",IF(#REF!&gt;36000,"&gt;36k","")))))</f>
      </c>
    </row>
    <row x14ac:dyDescent="0.25" r="1049" customHeight="1" ht="18.75">
      <c r="A1049" s="1">
        <v>1733996</v>
      </c>
      <c r="B1049" s="2">
        <v>11403306</v>
      </c>
      <c r="C1049" s="3" t="s">
        <v>0</v>
      </c>
      <c r="D1049" s="3" t="s">
        <v>1</v>
      </c>
      <c r="E1049" s="2">
        <v>2013</v>
      </c>
      <c r="F1049" s="4">
        <v>44271</v>
      </c>
      <c r="G1049" s="3" t="s">
        <v>2</v>
      </c>
      <c r="H1049" s="4">
        <v>44271</v>
      </c>
      <c r="I1049" s="4">
        <f>_xlfn.XLOOKUP(#REF!,[1]!Backup_F8_Previous_Wave[ODINO],[1]!Backup_F8_Previous_Wave[Production Date],"")</f>
      </c>
      <c r="J1049" s="10">
        <f>_xlfn.XLOOKUP(#REF!,[1]!Backup_F8_Previous_Wave[ODINO],[1]!Backup_F8_Previous_Wave[Wave Date],"")</f>
      </c>
      <c r="K1049" s="6">
        <f>_xlfn.XLOOKUP(#REF!,[1]!Backup_F8_Previous_Wave[ODINO],[1]!Backup_F8_Previous_Wave[Full VIN],"")</f>
      </c>
      <c r="L1049" s="3" t="s">
        <v>3409</v>
      </c>
      <c r="M1049" s="3" t="s">
        <v>4</v>
      </c>
      <c r="N1049" s="3" t="s">
        <v>3410</v>
      </c>
      <c r="O1049" s="3" t="s">
        <v>151</v>
      </c>
      <c r="P1049" s="6">
        <f>_xlfn.XLOOKUP(#REF!,[1]!Table2[BINNING],[1]!Table2[VFG],"")</f>
      </c>
      <c r="Q1049" s="6">
        <f>IF(ISNUMBER(FIND("|",#REF!,1)),LEFT(#REF!,FIND("|",#REF!,1)-2),#REF!)</f>
      </c>
      <c r="R1049" s="6">
        <f>IF(ISNUMBER(FIND("|",#REF!,1)),RIGHT(#REF!,LEN(#REF!)-FIND("|",#REF!,1)-1),"")</f>
      </c>
      <c r="S1049" s="3" t="s">
        <v>7</v>
      </c>
      <c r="T1049" s="3" t="s">
        <v>7</v>
      </c>
      <c r="U1049" s="2">
        <v>0</v>
      </c>
      <c r="V1049" s="2">
        <v>0</v>
      </c>
      <c r="W1049" s="2">
        <v>180000</v>
      </c>
      <c r="X1049" s="3" t="s">
        <v>358</v>
      </c>
      <c r="Y1049" s="2"/>
      <c r="Z1049" s="3"/>
      <c r="AA1049" s="3"/>
      <c r="AB1049" s="7" t="s">
        <v>3411</v>
      </c>
      <c r="AC1049" s="3" t="s">
        <v>10</v>
      </c>
      <c r="AD1049" s="3" t="s">
        <v>11</v>
      </c>
      <c r="AE1049" s="3" t="s">
        <v>26</v>
      </c>
      <c r="AF1049" s="3" t="s">
        <v>27</v>
      </c>
      <c r="AG1049" s="4"/>
      <c r="AH1049" s="3"/>
      <c r="AI1049" s="4"/>
      <c r="AJ10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49" s="8">
        <f>IF(#REF!=MAX(#REF!),"New","Old")</f>
      </c>
      <c r="AL1049" s="3"/>
      <c r="AM1049" s="9">
        <f>IF(OR(#REF!="",#REF!=0),"",IF(#REF!&lt;12000,"&lt;12k",IF(AND(#REF!&gt;=12000,#REF!&lt;24000),"12k to 24k",IF(AND(#REF!&gt;=24000,#REF!&lt;=36000),"24k to 36k",IF(#REF!&gt;36000,"&gt;36k","")))))</f>
      </c>
    </row>
    <row x14ac:dyDescent="0.25" r="1050" customHeight="1" ht="18.75">
      <c r="A1050" s="1">
        <v>1734157</v>
      </c>
      <c r="B1050" s="2">
        <v>11403417</v>
      </c>
      <c r="C1050" s="3" t="s">
        <v>0</v>
      </c>
      <c r="D1050" s="3" t="s">
        <v>187</v>
      </c>
      <c r="E1050" s="2">
        <v>2021</v>
      </c>
      <c r="F1050" s="4">
        <v>44268</v>
      </c>
      <c r="G1050" s="3" t="s">
        <v>2</v>
      </c>
      <c r="H1050" s="4">
        <v>44272</v>
      </c>
      <c r="I1050" s="4">
        <f>_xlfn.XLOOKUP(#REF!,[1]!Backup_F8_Previous_Wave[ODINO],[1]!Backup_F8_Previous_Wave[Production Date],"")</f>
      </c>
      <c r="J1050" s="10">
        <f>_xlfn.XLOOKUP(#REF!,[1]!Backup_F8_Previous_Wave[ODINO],[1]!Backup_F8_Previous_Wave[Wave Date],"")</f>
      </c>
      <c r="K1050" s="6">
        <f>_xlfn.XLOOKUP(#REF!,[1]!Backup_F8_Previous_Wave[ODINO],[1]!Backup_F8_Previous_Wave[Full VIN],"")</f>
      </c>
      <c r="L1050" s="3" t="s">
        <v>3412</v>
      </c>
      <c r="M1050" s="3" t="s">
        <v>4</v>
      </c>
      <c r="N1050" s="3" t="s">
        <v>3413</v>
      </c>
      <c r="O1050" s="3" t="s">
        <v>124</v>
      </c>
      <c r="P1050" s="6">
        <f>_xlfn.XLOOKUP(#REF!,[1]!Table2[BINNING],[1]!Table2[VFG],"")</f>
      </c>
      <c r="Q1050" s="6">
        <f>IF(ISNUMBER(FIND("|",#REF!,1)),LEFT(#REF!,FIND("|",#REF!,1)-2),#REF!)</f>
      </c>
      <c r="R1050" s="6">
        <f>IF(ISNUMBER(FIND("|",#REF!,1)),RIGHT(#REF!,LEN(#REF!)-FIND("|",#REF!,1)-1),"")</f>
      </c>
      <c r="S1050" s="3" t="s">
        <v>7</v>
      </c>
      <c r="T1050" s="3" t="s">
        <v>7</v>
      </c>
      <c r="U1050" s="2">
        <v>0</v>
      </c>
      <c r="V1050" s="2">
        <v>0</v>
      </c>
      <c r="W1050" s="2">
        <v>450</v>
      </c>
      <c r="X1050" s="3" t="s">
        <v>139</v>
      </c>
      <c r="Y1050" s="2">
        <v>5</v>
      </c>
      <c r="Z1050" s="3"/>
      <c r="AA1050" s="3"/>
      <c r="AB1050" s="7" t="s">
        <v>3414</v>
      </c>
      <c r="AC1050" s="3" t="s">
        <v>191</v>
      </c>
      <c r="AD1050" s="3" t="s">
        <v>192</v>
      </c>
      <c r="AE1050" s="3" t="s">
        <v>193</v>
      </c>
      <c r="AF1050" s="3" t="s">
        <v>141</v>
      </c>
      <c r="AG1050" s="4"/>
      <c r="AH1050" s="3"/>
      <c r="AI1050" s="4"/>
      <c r="AJ10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0" s="8">
        <f>IF(#REF!=MAX(#REF!),"New","Old")</f>
      </c>
      <c r="AL1050" s="3"/>
      <c r="AM1050" s="9">
        <f>IF(OR(#REF!="",#REF!=0),"",IF(#REF!&lt;12000,"&lt;12k",IF(AND(#REF!&gt;=12000,#REF!&lt;24000),"12k to 24k",IF(AND(#REF!&gt;=24000,#REF!&lt;=36000),"24k to 36k",IF(#REF!&gt;36000,"&gt;36k","")))))</f>
      </c>
    </row>
    <row x14ac:dyDescent="0.25" r="1051" customHeight="1" ht="18.75">
      <c r="A1051" s="1">
        <v>1734384</v>
      </c>
      <c r="B1051" s="2">
        <v>11403606</v>
      </c>
      <c r="C1051" s="3" t="s">
        <v>0</v>
      </c>
      <c r="D1051" s="3" t="s">
        <v>86</v>
      </c>
      <c r="E1051" s="2">
        <v>2017</v>
      </c>
      <c r="F1051" s="4">
        <v>44245</v>
      </c>
      <c r="G1051" s="3" t="s">
        <v>2</v>
      </c>
      <c r="H1051" s="4">
        <v>44272</v>
      </c>
      <c r="I1051" s="4">
        <f>_xlfn.XLOOKUP(#REF!,[1]!Backup_F8_Previous_Wave[ODINO],[1]!Backup_F8_Previous_Wave[Production Date],"")</f>
      </c>
      <c r="J1051" s="10">
        <f>_xlfn.XLOOKUP(#REF!,[1]!Backup_F8_Previous_Wave[ODINO],[1]!Backup_F8_Previous_Wave[Wave Date],"")</f>
      </c>
      <c r="K1051" s="6">
        <f>_xlfn.XLOOKUP(#REF!,[1]!Backup_F8_Previous_Wave[ODINO],[1]!Backup_F8_Previous_Wave[Full VIN],"")</f>
      </c>
      <c r="L1051" s="3" t="s">
        <v>2926</v>
      </c>
      <c r="M1051" s="3" t="s">
        <v>4</v>
      </c>
      <c r="N1051" s="3" t="s">
        <v>3415</v>
      </c>
      <c r="O1051" s="3" t="s">
        <v>1218</v>
      </c>
      <c r="P1051" s="6">
        <f>_xlfn.XLOOKUP(#REF!,[1]!Table2[BINNING],[1]!Table2[VFG],"")</f>
      </c>
      <c r="Q1051" s="6">
        <f>IF(ISNUMBER(FIND("|",#REF!,1)),LEFT(#REF!,FIND("|",#REF!,1)-2),#REF!)</f>
      </c>
      <c r="R1051" s="6">
        <f>IF(ISNUMBER(FIND("|",#REF!,1)),RIGHT(#REF!,LEN(#REF!)-FIND("|",#REF!,1)-1),"")</f>
      </c>
      <c r="S1051" s="3" t="s">
        <v>7</v>
      </c>
      <c r="T1051" s="3" t="s">
        <v>7</v>
      </c>
      <c r="U1051" s="2">
        <v>0</v>
      </c>
      <c r="V1051" s="2">
        <v>0</v>
      </c>
      <c r="W1051" s="2">
        <v>57600</v>
      </c>
      <c r="X1051" s="3" t="s">
        <v>63</v>
      </c>
      <c r="Y1051" s="2">
        <v>0</v>
      </c>
      <c r="Z1051" s="3"/>
      <c r="AA1051" s="3"/>
      <c r="AB1051" s="7" t="s">
        <v>3416</v>
      </c>
      <c r="AC1051" s="3" t="s">
        <v>92</v>
      </c>
      <c r="AD1051" s="3" t="s">
        <v>93</v>
      </c>
      <c r="AE1051" s="3" t="s">
        <v>94</v>
      </c>
      <c r="AF1051" s="3" t="s">
        <v>95</v>
      </c>
      <c r="AG1051" s="4"/>
      <c r="AH1051" s="3"/>
      <c r="AI1051" s="4"/>
      <c r="AJ10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1" s="8">
        <f>IF(#REF!=MAX(#REF!),"New","Old")</f>
      </c>
      <c r="AL1051" s="3"/>
      <c r="AM1051" s="9">
        <f>IF(OR(#REF!="",#REF!=0),"",IF(#REF!&lt;12000,"&lt;12k",IF(AND(#REF!&gt;=12000,#REF!&lt;24000),"12k to 24k",IF(AND(#REF!&gt;=24000,#REF!&lt;=36000),"24k to 36k",IF(#REF!&gt;36000,"&gt;36k","")))))</f>
      </c>
    </row>
    <row x14ac:dyDescent="0.25" r="1052" customHeight="1" ht="18.75">
      <c r="A1052" s="1">
        <v>1734467</v>
      </c>
      <c r="B1052" s="2">
        <v>11403658</v>
      </c>
      <c r="C1052" s="3" t="s">
        <v>0</v>
      </c>
      <c r="D1052" s="3" t="s">
        <v>1</v>
      </c>
      <c r="E1052" s="2">
        <v>2020</v>
      </c>
      <c r="F1052" s="4">
        <v>43969</v>
      </c>
      <c r="G1052" s="3" t="s">
        <v>108</v>
      </c>
      <c r="H1052" s="4">
        <v>44273</v>
      </c>
      <c r="I1052" s="4"/>
      <c r="J1052" s="10">
        <f>_xlfn.XLOOKUP(#REF!,[1]!Backup_F8_Previous_Wave[ODINO],[1]!Backup_F8_Previous_Wave[Wave Date],"")</f>
      </c>
      <c r="K1052" s="3"/>
      <c r="L1052" s="3"/>
      <c r="M1052" s="3" t="s">
        <v>4</v>
      </c>
      <c r="N1052" s="3" t="s">
        <v>3417</v>
      </c>
      <c r="O1052" s="3" t="s">
        <v>1908</v>
      </c>
      <c r="P1052" s="6">
        <f>_xlfn.XLOOKUP(#REF!,[1]!Table2[BINNING],[1]!Table2[VFG],"")</f>
      </c>
      <c r="Q1052" s="6">
        <f>IF(ISNUMBER(FIND("|",#REF!,1)),LEFT(#REF!,FIND("|",#REF!,1)-2),#REF!)</f>
      </c>
      <c r="R1052" s="6">
        <f>IF(ISNUMBER(FIND("|",#REF!,1)),RIGHT(#REF!,LEN(#REF!)-FIND("|",#REF!,1)-1),"")</f>
      </c>
      <c r="S1052" s="3" t="s">
        <v>7</v>
      </c>
      <c r="T1052" s="3" t="s">
        <v>7</v>
      </c>
      <c r="U1052" s="2">
        <v>0</v>
      </c>
      <c r="V1052" s="2">
        <v>0</v>
      </c>
      <c r="W1052" s="2">
        <v>600</v>
      </c>
      <c r="X1052" s="3" t="s">
        <v>246</v>
      </c>
      <c r="Y1052" s="2">
        <v>0</v>
      </c>
      <c r="Z1052" s="3"/>
      <c r="AA1052" s="3"/>
      <c r="AB1052" s="7" t="s">
        <v>3418</v>
      </c>
      <c r="AC1052" s="3" t="s">
        <v>44</v>
      </c>
      <c r="AD1052" s="3" t="s">
        <v>44</v>
      </c>
      <c r="AE1052" s="3" t="s">
        <v>44</v>
      </c>
      <c r="AF1052" s="3" t="s">
        <v>44</v>
      </c>
      <c r="AG1052" s="4"/>
      <c r="AH1052" s="3"/>
      <c r="AI1052" s="4"/>
      <c r="AJ10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2" s="8">
        <f>IF(#REF!=MAX(#REF!),"New","Old")</f>
      </c>
      <c r="AL1052" s="3"/>
      <c r="AM1052" s="9">
        <f>IF(OR(#REF!="",#REF!=0),"",IF(#REF!&lt;12000,"&lt;12k",IF(AND(#REF!&gt;=12000,#REF!&lt;24000),"12k to 24k",IF(AND(#REF!&gt;=24000,#REF!&lt;=36000),"24k to 36k",IF(#REF!&gt;36000,"&gt;36k","")))))</f>
      </c>
    </row>
    <row x14ac:dyDescent="0.25" r="1053" customHeight="1" ht="18.75">
      <c r="A1053" s="1">
        <v>1734484</v>
      </c>
      <c r="B1053" s="2">
        <v>11403670</v>
      </c>
      <c r="C1053" s="3" t="s">
        <v>173</v>
      </c>
      <c r="D1053" s="3" t="s">
        <v>204</v>
      </c>
      <c r="E1053" s="2">
        <v>2017</v>
      </c>
      <c r="F1053" s="4">
        <v>44258</v>
      </c>
      <c r="G1053" s="3" t="s">
        <v>2</v>
      </c>
      <c r="H1053" s="4">
        <v>44273</v>
      </c>
      <c r="I1053" s="4">
        <f>_xlfn.XLOOKUP(#REF!,[1]!Backup_F8_Previous_Wave[ODINO],[1]!Backup_F8_Previous_Wave[Production Date],"")</f>
      </c>
      <c r="J1053" s="10">
        <f>_xlfn.XLOOKUP(#REF!,[1]!Backup_F8_Previous_Wave[ODINO],[1]!Backup_F8_Previous_Wave[Wave Date],"")</f>
      </c>
      <c r="K1053" s="6">
        <f>_xlfn.XLOOKUP(#REF!,[1]!Backup_F8_Previous_Wave[ODINO],[1]!Backup_F8_Previous_Wave[Full VIN],"")</f>
      </c>
      <c r="L1053" s="3" t="s">
        <v>3419</v>
      </c>
      <c r="M1053" s="3" t="s">
        <v>4</v>
      </c>
      <c r="N1053" s="3" t="s">
        <v>3420</v>
      </c>
      <c r="O1053" s="3" t="s">
        <v>62</v>
      </c>
      <c r="P1053" s="6">
        <f>_xlfn.XLOOKUP(#REF!,[1]!Table2[BINNING],[1]!Table2[VFG],"")</f>
      </c>
      <c r="Q1053" s="6">
        <f>IF(ISNUMBER(FIND("|",#REF!,1)),LEFT(#REF!,FIND("|",#REF!,1)-2),#REF!)</f>
      </c>
      <c r="R1053" s="6">
        <f>IF(ISNUMBER(FIND("|",#REF!,1)),RIGHT(#REF!,LEN(#REF!)-FIND("|",#REF!,1)-1),"")</f>
      </c>
      <c r="S1053" s="3" t="s">
        <v>7</v>
      </c>
      <c r="T1053" s="3" t="s">
        <v>7</v>
      </c>
      <c r="U1053" s="2">
        <v>0</v>
      </c>
      <c r="V1053" s="2">
        <v>0</v>
      </c>
      <c r="W1053" s="2">
        <v>39000</v>
      </c>
      <c r="X1053" s="3" t="s">
        <v>119</v>
      </c>
      <c r="Y1053" s="2">
        <v>0</v>
      </c>
      <c r="Z1053" s="3" t="s">
        <v>3421</v>
      </c>
      <c r="AA1053" s="3" t="s">
        <v>3422</v>
      </c>
      <c r="AB1053" s="7" t="s">
        <v>3423</v>
      </c>
      <c r="AC1053" s="3" t="s">
        <v>208</v>
      </c>
      <c r="AD1053" s="3" t="s">
        <v>209</v>
      </c>
      <c r="AE1053" s="3" t="s">
        <v>210</v>
      </c>
      <c r="AF1053" s="3" t="s">
        <v>211</v>
      </c>
      <c r="AG1053" s="4"/>
      <c r="AH1053" s="3"/>
      <c r="AI1053" s="4"/>
      <c r="AJ10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3" s="8">
        <f>IF(#REF!=MAX(#REF!),"New","Old")</f>
      </c>
      <c r="AL1053" s="3"/>
      <c r="AM1053" s="9">
        <f>IF(OR(#REF!="",#REF!=0),"",IF(#REF!&lt;12000,"&lt;12k",IF(AND(#REF!&gt;=12000,#REF!&lt;24000),"12k to 24k",IF(AND(#REF!&gt;=24000,#REF!&lt;=36000),"24k to 36k",IF(#REF!&gt;36000,"&gt;36k","")))))</f>
      </c>
    </row>
    <row x14ac:dyDescent="0.25" r="1054" customHeight="1" ht="18.75">
      <c r="A1054" s="1">
        <v>1734582</v>
      </c>
      <c r="B1054" s="2">
        <v>11403735</v>
      </c>
      <c r="C1054" s="3" t="s">
        <v>548</v>
      </c>
      <c r="D1054" s="3" t="s">
        <v>3424</v>
      </c>
      <c r="E1054" s="2">
        <v>2005</v>
      </c>
      <c r="F1054" s="4">
        <v>44221</v>
      </c>
      <c r="G1054" s="3" t="s">
        <v>2</v>
      </c>
      <c r="H1054" s="4">
        <v>44273</v>
      </c>
      <c r="I1054" s="4">
        <f>_xlfn.XLOOKUP(#REF!,[1]!Backup_F8_Previous_Wave[ODINO],[1]!Backup_F8_Previous_Wave[Production Date],"")</f>
      </c>
      <c r="J1054" s="10">
        <f>_xlfn.XLOOKUP(#REF!,[1]!Backup_F8_Previous_Wave[ODINO],[1]!Backup_F8_Previous_Wave[Wave Date],"")</f>
      </c>
      <c r="K1054" s="6">
        <f>_xlfn.XLOOKUP(#REF!,[1]!Backup_F8_Previous_Wave[ODINO],[1]!Backup_F8_Previous_Wave[Full VIN],"")</f>
      </c>
      <c r="L1054" s="3" t="s">
        <v>3425</v>
      </c>
      <c r="M1054" s="3" t="s">
        <v>4</v>
      </c>
      <c r="N1054" s="3" t="s">
        <v>3426</v>
      </c>
      <c r="O1054" s="3" t="s">
        <v>62</v>
      </c>
      <c r="P1054" s="6">
        <f>_xlfn.XLOOKUP(#REF!,[1]!Table2[BINNING],[1]!Table2[VFG],"")</f>
      </c>
      <c r="Q1054" s="6">
        <f>IF(ISNUMBER(FIND("|",#REF!,1)),LEFT(#REF!,FIND("|",#REF!,1)-2),#REF!)</f>
      </c>
      <c r="R1054" s="6">
        <f>IF(ISNUMBER(FIND("|",#REF!,1)),RIGHT(#REF!,LEN(#REF!)-FIND("|",#REF!,1)-1),"")</f>
      </c>
      <c r="S1054" s="3" t="s">
        <v>7</v>
      </c>
      <c r="T1054" s="3" t="s">
        <v>7</v>
      </c>
      <c r="U1054" s="2">
        <v>0</v>
      </c>
      <c r="V1054" s="2">
        <v>0</v>
      </c>
      <c r="W1054" s="2">
        <v>180000</v>
      </c>
      <c r="X1054" s="3" t="s">
        <v>317</v>
      </c>
      <c r="Y1054" s="2">
        <v>0</v>
      </c>
      <c r="Z1054" s="3"/>
      <c r="AA1054" s="3"/>
      <c r="AB1054" s="7" t="s">
        <v>3427</v>
      </c>
      <c r="AC1054" s="3" t="s">
        <v>3428</v>
      </c>
      <c r="AD1054" s="3" t="s">
        <v>3429</v>
      </c>
      <c r="AE1054" s="3" t="s">
        <v>3430</v>
      </c>
      <c r="AF1054" s="3" t="s">
        <v>198</v>
      </c>
      <c r="AG1054" s="4"/>
      <c r="AH1054" s="3"/>
      <c r="AI1054" s="4"/>
      <c r="AJ10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4" s="8">
        <f>IF(#REF!=MAX(#REF!),"New","Old")</f>
      </c>
      <c r="AL1054" s="3"/>
      <c r="AM1054" s="9">
        <f>IF(OR(#REF!="",#REF!=0),"",IF(#REF!&lt;12000,"&lt;12k",IF(AND(#REF!&gt;=12000,#REF!&lt;24000),"12k to 24k",IF(AND(#REF!&gt;=24000,#REF!&lt;=36000),"24k to 36k",IF(#REF!&gt;36000,"&gt;36k","")))))</f>
      </c>
    </row>
    <row x14ac:dyDescent="0.25" r="1055" customHeight="1" ht="18.75">
      <c r="A1055" s="1">
        <v>1734622</v>
      </c>
      <c r="B1055" s="2">
        <v>11403764</v>
      </c>
      <c r="C1055" s="3" t="s">
        <v>0</v>
      </c>
      <c r="D1055" s="3" t="s">
        <v>181</v>
      </c>
      <c r="E1055" s="2">
        <v>2017</v>
      </c>
      <c r="F1055" s="4">
        <v>44273</v>
      </c>
      <c r="G1055" s="3" t="s">
        <v>2</v>
      </c>
      <c r="H1055" s="4">
        <v>44273</v>
      </c>
      <c r="I1055" s="4">
        <f>_xlfn.XLOOKUP(#REF!,[1]!Backup_F8_Previous_Wave[ODINO],[1]!Backup_F8_Previous_Wave[Production Date],"")</f>
      </c>
      <c r="J1055" s="10">
        <f>_xlfn.XLOOKUP(#REF!,[1]!Backup_F8_Previous_Wave[ODINO],[1]!Backup_F8_Previous_Wave[Wave Date],"")</f>
      </c>
      <c r="K1055" s="6">
        <f>_xlfn.XLOOKUP(#REF!,[1]!Backup_F8_Previous_Wave[ODINO],[1]!Backup_F8_Previous_Wave[Full VIN],"")</f>
      </c>
      <c r="L1055" s="3" t="s">
        <v>2967</v>
      </c>
      <c r="M1055" s="3" t="s">
        <v>4</v>
      </c>
      <c r="N1055" s="3" t="s">
        <v>3431</v>
      </c>
      <c r="O1055" s="3" t="s">
        <v>151</v>
      </c>
      <c r="P1055" s="6">
        <f>_xlfn.XLOOKUP(#REF!,[1]!Table2[BINNING],[1]!Table2[VFG],"")</f>
      </c>
      <c r="Q1055" s="6">
        <f>IF(ISNUMBER(FIND("|",#REF!,1)),LEFT(#REF!,FIND("|",#REF!,1)-2),#REF!)</f>
      </c>
      <c r="R1055" s="6">
        <f>IF(ISNUMBER(FIND("|",#REF!,1)),RIGHT(#REF!,LEN(#REF!)-FIND("|",#REF!,1)-1),"")</f>
      </c>
      <c r="S1055" s="3" t="s">
        <v>7</v>
      </c>
      <c r="T1055" s="3" t="s">
        <v>7</v>
      </c>
      <c r="U1055" s="2">
        <v>0</v>
      </c>
      <c r="V1055" s="2">
        <v>0</v>
      </c>
      <c r="W1055" s="2">
        <v>48000</v>
      </c>
      <c r="X1055" s="3" t="s">
        <v>229</v>
      </c>
      <c r="Y1055" s="2">
        <v>0</v>
      </c>
      <c r="Z1055" s="3"/>
      <c r="AA1055" s="3"/>
      <c r="AB1055" s="7" t="s">
        <v>3432</v>
      </c>
      <c r="AC1055" s="3" t="s">
        <v>297</v>
      </c>
      <c r="AD1055" s="3" t="s">
        <v>298</v>
      </c>
      <c r="AE1055" s="3" t="s">
        <v>299</v>
      </c>
      <c r="AF1055" s="3" t="s">
        <v>198</v>
      </c>
      <c r="AG1055" s="4"/>
      <c r="AH1055" s="3"/>
      <c r="AI1055" s="4"/>
      <c r="AJ10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5" s="8">
        <f>IF(#REF!=MAX(#REF!),"New","Old")</f>
      </c>
      <c r="AL1055" s="3"/>
      <c r="AM1055" s="9">
        <f>IF(OR(#REF!="",#REF!=0),"",IF(#REF!&lt;12000,"&lt;12k",IF(AND(#REF!&gt;=12000,#REF!&lt;24000),"12k to 24k",IF(AND(#REF!&gt;=24000,#REF!&lt;=36000),"24k to 36k",IF(#REF!&gt;36000,"&gt;36k","")))))</f>
      </c>
    </row>
    <row x14ac:dyDescent="0.25" r="1056" customHeight="1" ht="18.75">
      <c r="A1056" s="1">
        <v>1734767</v>
      </c>
      <c r="B1056" s="2">
        <v>11403862</v>
      </c>
      <c r="C1056" s="3" t="s">
        <v>173</v>
      </c>
      <c r="D1056" s="3" t="s">
        <v>204</v>
      </c>
      <c r="E1056" s="2">
        <v>2017</v>
      </c>
      <c r="F1056" s="4">
        <v>44274</v>
      </c>
      <c r="G1056" s="3" t="s">
        <v>2</v>
      </c>
      <c r="H1056" s="4">
        <v>44274</v>
      </c>
      <c r="I1056" s="4">
        <f>_xlfn.XLOOKUP(#REF!,[1]!Backup_F8_Previous_Wave[ODINO],[1]!Backup_F8_Previous_Wave[Production Date],"")</f>
      </c>
      <c r="J1056" s="10">
        <f>_xlfn.XLOOKUP(#REF!,[1]!Backup_F8_Previous_Wave[ODINO],[1]!Backup_F8_Previous_Wave[Wave Date],"")</f>
      </c>
      <c r="K1056" s="6">
        <f>_xlfn.XLOOKUP(#REF!,[1]!Backup_F8_Previous_Wave[ODINO],[1]!Backup_F8_Previous_Wave[Full VIN],"")</f>
      </c>
      <c r="L1056" s="3" t="s">
        <v>3433</v>
      </c>
      <c r="M1056" s="3" t="s">
        <v>4</v>
      </c>
      <c r="N1056" s="3" t="s">
        <v>3434</v>
      </c>
      <c r="O1056" s="3" t="s">
        <v>62</v>
      </c>
      <c r="P1056" s="6">
        <f>_xlfn.XLOOKUP(#REF!,[1]!Table2[BINNING],[1]!Table2[VFG],"")</f>
      </c>
      <c r="Q1056" s="6">
        <f>IF(ISNUMBER(FIND("|",#REF!,1)),LEFT(#REF!,FIND("|",#REF!,1)-2),#REF!)</f>
      </c>
      <c r="R1056" s="6">
        <f>IF(ISNUMBER(FIND("|",#REF!,1)),RIGHT(#REF!,LEN(#REF!)-FIND("|",#REF!,1)-1),"")</f>
      </c>
      <c r="S1056" s="3" t="s">
        <v>7</v>
      </c>
      <c r="T1056" s="3" t="s">
        <v>7</v>
      </c>
      <c r="U1056" s="2">
        <v>0</v>
      </c>
      <c r="V1056" s="2">
        <v>0</v>
      </c>
      <c r="W1056" s="2">
        <v>59000</v>
      </c>
      <c r="X1056" s="3" t="s">
        <v>100</v>
      </c>
      <c r="Y1056" s="2"/>
      <c r="Z1056" s="3"/>
      <c r="AA1056" s="3"/>
      <c r="AB1056" s="7" t="s">
        <v>3435</v>
      </c>
      <c r="AC1056" s="3" t="s">
        <v>208</v>
      </c>
      <c r="AD1056" s="3" t="s">
        <v>209</v>
      </c>
      <c r="AE1056" s="3" t="s">
        <v>210</v>
      </c>
      <c r="AF1056" s="3" t="s">
        <v>211</v>
      </c>
      <c r="AG1056" s="4"/>
      <c r="AH1056" s="3"/>
      <c r="AI1056" s="4"/>
      <c r="AJ10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6" s="8">
        <f>IF(#REF!=MAX(#REF!),"New","Old")</f>
      </c>
      <c r="AL1056" s="3"/>
      <c r="AM1056" s="9">
        <f>IF(OR(#REF!="",#REF!=0),"",IF(#REF!&lt;12000,"&lt;12k",IF(AND(#REF!&gt;=12000,#REF!&lt;24000),"12k to 24k",IF(AND(#REF!&gt;=24000,#REF!&lt;=36000),"24k to 36k",IF(#REF!&gt;36000,"&gt;36k","")))))</f>
      </c>
    </row>
    <row x14ac:dyDescent="0.25" r="1057" customHeight="1" ht="18.75">
      <c r="A1057" s="1">
        <v>1734892</v>
      </c>
      <c r="B1057" s="2">
        <v>11403954</v>
      </c>
      <c r="C1057" s="3" t="s">
        <v>0</v>
      </c>
      <c r="D1057" s="3" t="s">
        <v>1</v>
      </c>
      <c r="E1057" s="2">
        <v>2018</v>
      </c>
      <c r="F1057" s="4">
        <v>44274</v>
      </c>
      <c r="G1057" s="3" t="s">
        <v>2</v>
      </c>
      <c r="H1057" s="4">
        <v>44274</v>
      </c>
      <c r="I1057" s="4">
        <f>_xlfn.XLOOKUP(#REF!,[1]!Backup_F8_Previous_Wave[ODINO],[1]!Backup_F8_Previous_Wave[Production Date],"")</f>
      </c>
      <c r="J1057" s="10">
        <f>_xlfn.XLOOKUP(#REF!,[1]!Backup_F8_Previous_Wave[ODINO],[1]!Backup_F8_Previous_Wave[Wave Date],"")</f>
      </c>
      <c r="K1057" s="6">
        <f>_xlfn.XLOOKUP(#REF!,[1]!Backup_F8_Previous_Wave[ODINO],[1]!Backup_F8_Previous_Wave[Full VIN],"")</f>
      </c>
      <c r="L1057" s="3" t="s">
        <v>3171</v>
      </c>
      <c r="M1057" s="3" t="s">
        <v>4</v>
      </c>
      <c r="N1057" s="3" t="s">
        <v>3436</v>
      </c>
      <c r="O1057" s="3" t="s">
        <v>471</v>
      </c>
      <c r="P1057" s="6">
        <f>_xlfn.XLOOKUP(#REF!,[1]!Table2[BINNING],[1]!Table2[VFG],"")</f>
      </c>
      <c r="Q1057" s="6">
        <f>IF(ISNUMBER(FIND("|",#REF!,1)),LEFT(#REF!,FIND("|",#REF!,1)-2),#REF!)</f>
      </c>
      <c r="R1057" s="6">
        <f>IF(ISNUMBER(FIND("|",#REF!,1)),RIGHT(#REF!,LEN(#REF!)-FIND("|",#REF!,1)-1),"")</f>
      </c>
      <c r="S1057" s="3" t="s">
        <v>7</v>
      </c>
      <c r="T1057" s="3" t="s">
        <v>7</v>
      </c>
      <c r="U1057" s="2">
        <v>0</v>
      </c>
      <c r="V1057" s="2">
        <v>0</v>
      </c>
      <c r="W1057" s="2">
        <v>18400</v>
      </c>
      <c r="X1057" s="3" t="s">
        <v>305</v>
      </c>
      <c r="Y1057" s="2">
        <v>0</v>
      </c>
      <c r="Z1057" s="3"/>
      <c r="AA1057" s="3"/>
      <c r="AB1057" s="7" t="s">
        <v>3437</v>
      </c>
      <c r="AC1057" s="3" t="s">
        <v>20</v>
      </c>
      <c r="AD1057" s="3" t="s">
        <v>11</v>
      </c>
      <c r="AE1057" s="3" t="s">
        <v>21</v>
      </c>
      <c r="AF1057" s="3" t="s">
        <v>13</v>
      </c>
      <c r="AG1057" s="4"/>
      <c r="AH1057" s="3"/>
      <c r="AI1057" s="4"/>
      <c r="AJ10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7" s="8">
        <f>IF(#REF!=MAX(#REF!),"New","Old")</f>
      </c>
      <c r="AL1057" s="3"/>
      <c r="AM1057" s="9">
        <f>IF(OR(#REF!="",#REF!=0),"",IF(#REF!&lt;12000,"&lt;12k",IF(AND(#REF!&gt;=12000,#REF!&lt;24000),"12k to 24k",IF(AND(#REF!&gt;=24000,#REF!&lt;=36000),"24k to 36k",IF(#REF!&gt;36000,"&gt;36k","")))))</f>
      </c>
    </row>
    <row x14ac:dyDescent="0.25" r="1058" customHeight="1" ht="18.75">
      <c r="A1058" s="1">
        <v>1734956</v>
      </c>
      <c r="B1058" s="2">
        <v>11404000</v>
      </c>
      <c r="C1058" s="3" t="s">
        <v>0</v>
      </c>
      <c r="D1058" s="3" t="s">
        <v>1</v>
      </c>
      <c r="E1058" s="2">
        <v>2010</v>
      </c>
      <c r="F1058" s="4">
        <v>44197</v>
      </c>
      <c r="G1058" s="3" t="s">
        <v>2</v>
      </c>
      <c r="H1058" s="4">
        <v>44275</v>
      </c>
      <c r="I1058" s="4"/>
      <c r="J1058" s="10">
        <f>_xlfn.XLOOKUP(#REF!,[1]!Backup_F8_Previous_Wave[ODINO],[1]!Backup_F8_Previous_Wave[Wave Date],"")</f>
      </c>
      <c r="K1058" s="3"/>
      <c r="L1058" s="3" t="s">
        <v>3438</v>
      </c>
      <c r="M1058" s="3" t="s">
        <v>4</v>
      </c>
      <c r="N1058" s="3" t="s">
        <v>3439</v>
      </c>
      <c r="O1058" s="3" t="s">
        <v>2296</v>
      </c>
      <c r="P1058" s="6">
        <f>_xlfn.XLOOKUP(#REF!,[1]!Table2[BINNING],[1]!Table2[VFG],"")</f>
      </c>
      <c r="Q1058" s="6">
        <f>IF(ISNUMBER(FIND("|",#REF!,1)),LEFT(#REF!,FIND("|",#REF!,1)-2),#REF!)</f>
      </c>
      <c r="R1058" s="6">
        <f>IF(ISNUMBER(FIND("|",#REF!,1)),RIGHT(#REF!,LEN(#REF!)-FIND("|",#REF!,1)-1),"")</f>
      </c>
      <c r="S1058" s="3" t="s">
        <v>7</v>
      </c>
      <c r="T1058" s="3" t="s">
        <v>7</v>
      </c>
      <c r="U1058" s="2">
        <v>0</v>
      </c>
      <c r="V1058" s="2">
        <v>0</v>
      </c>
      <c r="W1058" s="2"/>
      <c r="X1058" s="3" t="s">
        <v>63</v>
      </c>
      <c r="Y1058" s="2"/>
      <c r="Z1058" s="3"/>
      <c r="AA1058" s="3"/>
      <c r="AB1058" s="7" t="s">
        <v>3440</v>
      </c>
      <c r="AC1058" s="3" t="s">
        <v>44</v>
      </c>
      <c r="AD1058" s="3" t="s">
        <v>44</v>
      </c>
      <c r="AE1058" s="3" t="s">
        <v>44</v>
      </c>
      <c r="AF1058" s="3" t="s">
        <v>44</v>
      </c>
      <c r="AG1058" s="4"/>
      <c r="AH1058" s="3"/>
      <c r="AI1058" s="4"/>
      <c r="AJ10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8" s="8">
        <f>IF(#REF!=MAX(#REF!),"New","Old")</f>
      </c>
      <c r="AL1058" s="3"/>
      <c r="AM1058" s="9">
        <f>IF(OR(#REF!="",#REF!=0),"",IF(#REF!&lt;12000,"&lt;12k",IF(AND(#REF!&gt;=12000,#REF!&lt;24000),"12k to 24k",IF(AND(#REF!&gt;=24000,#REF!&lt;=36000),"24k to 36k",IF(#REF!&gt;36000,"&gt;36k","")))))</f>
      </c>
    </row>
    <row x14ac:dyDescent="0.25" r="1059" customHeight="1" ht="18.75">
      <c r="A1059" s="1">
        <v>1734995</v>
      </c>
      <c r="B1059" s="2">
        <v>11404027</v>
      </c>
      <c r="C1059" s="3" t="s">
        <v>0</v>
      </c>
      <c r="D1059" s="3" t="s">
        <v>181</v>
      </c>
      <c r="E1059" s="2">
        <v>2021</v>
      </c>
      <c r="F1059" s="4">
        <v>44236</v>
      </c>
      <c r="G1059" s="3" t="s">
        <v>2</v>
      </c>
      <c r="H1059" s="4">
        <v>44275</v>
      </c>
      <c r="I1059" s="4"/>
      <c r="J1059" s="10">
        <f>_xlfn.XLOOKUP(#REF!,[1]!Backup_F8_Previous_Wave[ODINO],[1]!Backup_F8_Previous_Wave[Wave Date],"")</f>
      </c>
      <c r="K1059" s="3"/>
      <c r="L1059" s="3" t="s">
        <v>3441</v>
      </c>
      <c r="M1059" s="3" t="s">
        <v>4</v>
      </c>
      <c r="N1059" s="3" t="s">
        <v>3442</v>
      </c>
      <c r="O1059" s="3" t="s">
        <v>3443</v>
      </c>
      <c r="P1059" s="6">
        <f>_xlfn.XLOOKUP(#REF!,[1]!Table2[BINNING],[1]!Table2[VFG],"")</f>
      </c>
      <c r="Q1059" s="6">
        <f>IF(ISNUMBER(FIND("|",#REF!,1)),LEFT(#REF!,FIND("|",#REF!,1)-2),#REF!)</f>
      </c>
      <c r="R1059" s="6">
        <f>IF(ISNUMBER(FIND("|",#REF!,1)),RIGHT(#REF!,LEN(#REF!)-FIND("|",#REF!,1)-1),"")</f>
      </c>
      <c r="S1059" s="3" t="s">
        <v>7</v>
      </c>
      <c r="T1059" s="3" t="s">
        <v>7</v>
      </c>
      <c r="U1059" s="2">
        <v>0</v>
      </c>
      <c r="V1059" s="2">
        <v>0</v>
      </c>
      <c r="W1059" s="2">
        <v>20</v>
      </c>
      <c r="X1059" s="3" t="s">
        <v>2931</v>
      </c>
      <c r="Y1059" s="2">
        <v>35</v>
      </c>
      <c r="Z1059" s="3"/>
      <c r="AA1059" s="3"/>
      <c r="AB1059" s="7" t="s">
        <v>3444</v>
      </c>
      <c r="AC1059" s="3" t="s">
        <v>44</v>
      </c>
      <c r="AD1059" s="3" t="s">
        <v>44</v>
      </c>
      <c r="AE1059" s="3" t="s">
        <v>44</v>
      </c>
      <c r="AF1059" s="3" t="s">
        <v>198</v>
      </c>
      <c r="AG1059" s="4"/>
      <c r="AH1059" s="3"/>
      <c r="AI1059" s="4"/>
      <c r="AJ10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59" s="8">
        <f>IF(#REF!=MAX(#REF!),"New","Old")</f>
      </c>
      <c r="AL1059" s="3"/>
      <c r="AM1059" s="9">
        <f>IF(OR(#REF!="",#REF!=0),"",IF(#REF!&lt;12000,"&lt;12k",IF(AND(#REF!&gt;=12000,#REF!&lt;24000),"12k to 24k",IF(AND(#REF!&gt;=24000,#REF!&lt;=36000),"24k to 36k",IF(#REF!&gt;36000,"&gt;36k","")))))</f>
      </c>
    </row>
    <row x14ac:dyDescent="0.25" r="1060" customHeight="1" ht="18.75">
      <c r="A1060" s="1">
        <v>1735111</v>
      </c>
      <c r="B1060" s="2">
        <v>11404101</v>
      </c>
      <c r="C1060" s="3" t="s">
        <v>0</v>
      </c>
      <c r="D1060" s="3" t="s">
        <v>86</v>
      </c>
      <c r="E1060" s="2">
        <v>2017</v>
      </c>
      <c r="F1060" s="4">
        <v>44275</v>
      </c>
      <c r="G1060" s="3" t="s">
        <v>2</v>
      </c>
      <c r="H1060" s="4">
        <v>44276</v>
      </c>
      <c r="I1060" s="4"/>
      <c r="J1060" s="10">
        <f>_xlfn.XLOOKUP(#REF!,[1]!Backup_F8_Previous_Wave[ODINO],[1]!Backup_F8_Previous_Wave[Wave Date],"")</f>
      </c>
      <c r="K1060" s="6">
        <f>_xlfn.XLOOKUP(#REF!,[1]!Backup_F8_Previous_Wave[ODINO],[1]!Backup_F8_Previous_Wave[Full VIN],"")</f>
      </c>
      <c r="L1060" s="3" t="s">
        <v>3445</v>
      </c>
      <c r="M1060" s="3" t="s">
        <v>4</v>
      </c>
      <c r="N1060" s="3" t="s">
        <v>3446</v>
      </c>
      <c r="O1060" s="3" t="s">
        <v>31</v>
      </c>
      <c r="P1060" s="6">
        <f>_xlfn.XLOOKUP(#REF!,[1]!Table2[BINNING],[1]!Table2[VFG],"")</f>
      </c>
      <c r="Q1060" s="6">
        <f>IF(ISNUMBER(FIND("|",#REF!,1)),LEFT(#REF!,FIND("|",#REF!,1)-2),#REF!)</f>
      </c>
      <c r="R1060" s="6">
        <f>IF(ISNUMBER(FIND("|",#REF!,1)),RIGHT(#REF!,LEN(#REF!)-FIND("|",#REF!,1)-1),"")</f>
      </c>
      <c r="S1060" s="3" t="s">
        <v>7</v>
      </c>
      <c r="T1060" s="3" t="s">
        <v>7</v>
      </c>
      <c r="U1060" s="2">
        <v>0</v>
      </c>
      <c r="V1060" s="2">
        <v>0</v>
      </c>
      <c r="W1060" s="2">
        <v>58600</v>
      </c>
      <c r="X1060" s="3" t="s">
        <v>63</v>
      </c>
      <c r="Y1060" s="2">
        <v>40</v>
      </c>
      <c r="Z1060" s="3"/>
      <c r="AA1060" s="3"/>
      <c r="AB1060" s="7" t="s">
        <v>3447</v>
      </c>
      <c r="AC1060" s="3"/>
      <c r="AD1060" s="3"/>
      <c r="AE1060" s="3"/>
      <c r="AF1060" s="3"/>
      <c r="AG1060" s="4"/>
      <c r="AH1060" s="3"/>
      <c r="AI1060" s="4"/>
      <c r="AJ10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0" s="8">
        <f>IF(#REF!=MAX(#REF!),"New","Old")</f>
      </c>
      <c r="AL1060" s="3"/>
      <c r="AM1060" s="9">
        <f>IF(OR(#REF!="",#REF!=0),"",IF(#REF!&lt;12000,"&lt;12k",IF(AND(#REF!&gt;=12000,#REF!&lt;24000),"12k to 24k",IF(AND(#REF!&gt;=24000,#REF!&lt;=36000),"24k to 36k",IF(#REF!&gt;36000,"&gt;36k","")))))</f>
      </c>
    </row>
    <row x14ac:dyDescent="0.25" r="1061" customHeight="1" ht="18.75">
      <c r="A1061" s="1">
        <v>1735128</v>
      </c>
      <c r="B1061" s="2">
        <v>11404110</v>
      </c>
      <c r="C1061" s="3" t="s">
        <v>173</v>
      </c>
      <c r="D1061" s="3" t="s">
        <v>2601</v>
      </c>
      <c r="E1061" s="2">
        <v>2007</v>
      </c>
      <c r="F1061" s="4">
        <v>43891</v>
      </c>
      <c r="G1061" s="3" t="s">
        <v>2</v>
      </c>
      <c r="H1061" s="4">
        <v>44276</v>
      </c>
      <c r="I1061" s="4">
        <f>_xlfn.XLOOKUP(#REF!,[1]!Backup_F8_Previous_Wave[ODINO],[1]!Backup_F8_Previous_Wave[Production Date],"")</f>
      </c>
      <c r="J1061" s="10">
        <f>_xlfn.XLOOKUP(#REF!,[1]!Backup_F8_Previous_Wave[ODINO],[1]!Backup_F8_Previous_Wave[Wave Date],"")</f>
      </c>
      <c r="K1061" s="6">
        <f>_xlfn.XLOOKUP(#REF!,[1]!Backup_F8_Previous_Wave[ODINO],[1]!Backup_F8_Previous_Wave[Full VIN],"")</f>
      </c>
      <c r="L1061" s="3" t="s">
        <v>3448</v>
      </c>
      <c r="M1061" s="3" t="s">
        <v>4</v>
      </c>
      <c r="N1061" s="3" t="s">
        <v>3449</v>
      </c>
      <c r="O1061" s="3" t="s">
        <v>62</v>
      </c>
      <c r="P1061" s="6">
        <f>_xlfn.XLOOKUP(#REF!,[1]!Table2[BINNING],[1]!Table2[VFG],"")</f>
      </c>
      <c r="Q1061" s="6">
        <f>IF(ISNUMBER(FIND("|",#REF!,1)),LEFT(#REF!,FIND("|",#REF!,1)-2),#REF!)</f>
      </c>
      <c r="R1061" s="6">
        <f>IF(ISNUMBER(FIND("|",#REF!,1)),RIGHT(#REF!,LEN(#REF!)-FIND("|",#REF!,1)-1),"")</f>
      </c>
      <c r="S1061" s="3" t="s">
        <v>7</v>
      </c>
      <c r="T1061" s="3" t="s">
        <v>7</v>
      </c>
      <c r="U1061" s="2">
        <v>0</v>
      </c>
      <c r="V1061" s="2">
        <v>0</v>
      </c>
      <c r="W1061" s="2">
        <v>140000</v>
      </c>
      <c r="X1061" s="3" t="s">
        <v>32</v>
      </c>
      <c r="Y1061" s="2"/>
      <c r="Z1061" s="3"/>
      <c r="AA1061" s="3"/>
      <c r="AB1061" s="7" t="s">
        <v>3450</v>
      </c>
      <c r="AC1061" s="3" t="s">
        <v>2605</v>
      </c>
      <c r="AD1061" s="3" t="s">
        <v>2606</v>
      </c>
      <c r="AE1061" s="3" t="s">
        <v>2607</v>
      </c>
      <c r="AF1061" s="3" t="s">
        <v>102</v>
      </c>
      <c r="AG1061" s="4"/>
      <c r="AH1061" s="3"/>
      <c r="AI1061" s="4"/>
      <c r="AJ10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1" s="8">
        <f>IF(#REF!=MAX(#REF!),"New","Old")</f>
      </c>
      <c r="AL1061" s="3"/>
      <c r="AM1061" s="9">
        <f>IF(OR(#REF!="",#REF!=0),"",IF(#REF!&lt;12000,"&lt;12k",IF(AND(#REF!&gt;=12000,#REF!&lt;24000),"12k to 24k",IF(AND(#REF!&gt;=24000,#REF!&lt;=36000),"24k to 36k",IF(#REF!&gt;36000,"&gt;36k","")))))</f>
      </c>
    </row>
    <row x14ac:dyDescent="0.25" r="1062" customHeight="1" ht="18.75">
      <c r="A1062" s="1">
        <v>1735236</v>
      </c>
      <c r="B1062" s="2">
        <v>11404188</v>
      </c>
      <c r="C1062" s="3" t="s">
        <v>0</v>
      </c>
      <c r="D1062" s="3" t="s">
        <v>1</v>
      </c>
      <c r="E1062" s="2">
        <v>2016</v>
      </c>
      <c r="F1062" s="4">
        <v>44275</v>
      </c>
      <c r="G1062" s="3" t="s">
        <v>2</v>
      </c>
      <c r="H1062" s="4">
        <v>44277</v>
      </c>
      <c r="I1062" s="4">
        <f>_xlfn.XLOOKUP(#REF!,[1]!Backup_F8_Previous_Wave[ODINO],[1]!Backup_F8_Previous_Wave[Production Date],"")</f>
      </c>
      <c r="J1062" s="10">
        <f>_xlfn.XLOOKUP(#REF!,[1]!Backup_F8_Previous_Wave[ODINO],[1]!Backup_F8_Previous_Wave[Wave Date],"")</f>
      </c>
      <c r="K1062" s="6">
        <f>_xlfn.XLOOKUP(#REF!,[1]!Backup_F8_Previous_Wave[ODINO],[1]!Backup_F8_Previous_Wave[Full VIN],"")</f>
      </c>
      <c r="L1062" s="3" t="s">
        <v>3451</v>
      </c>
      <c r="M1062" s="3" t="s">
        <v>4</v>
      </c>
      <c r="N1062" s="3" t="s">
        <v>3452</v>
      </c>
      <c r="O1062" s="3" t="s">
        <v>31</v>
      </c>
      <c r="P1062" s="6">
        <f>_xlfn.XLOOKUP(#REF!,[1]!Table2[BINNING],[1]!Table2[VFG],"")</f>
      </c>
      <c r="Q1062" s="6">
        <f>IF(ISNUMBER(FIND("|",#REF!,1)),LEFT(#REF!,FIND("|",#REF!,1)-2),#REF!)</f>
      </c>
      <c r="R1062" s="6">
        <f>IF(ISNUMBER(FIND("|",#REF!,1)),RIGHT(#REF!,LEN(#REF!)-FIND("|",#REF!,1)-1),"")</f>
      </c>
      <c r="S1062" s="3" t="s">
        <v>7</v>
      </c>
      <c r="T1062" s="3" t="s">
        <v>7</v>
      </c>
      <c r="U1062" s="2">
        <v>0</v>
      </c>
      <c r="V1062" s="2">
        <v>0</v>
      </c>
      <c r="W1062" s="2">
        <v>63000</v>
      </c>
      <c r="X1062" s="3" t="s">
        <v>229</v>
      </c>
      <c r="Y1062" s="2"/>
      <c r="Z1062" s="3"/>
      <c r="AA1062" s="3"/>
      <c r="AB1062" s="7" t="s">
        <v>3453</v>
      </c>
      <c r="AC1062" s="3" t="s">
        <v>20</v>
      </c>
      <c r="AD1062" s="3" t="s">
        <v>11</v>
      </c>
      <c r="AE1062" s="3" t="s">
        <v>21</v>
      </c>
      <c r="AF1062" s="3" t="s">
        <v>13</v>
      </c>
      <c r="AG1062" s="4"/>
      <c r="AH1062" s="3"/>
      <c r="AI1062" s="4"/>
      <c r="AJ10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2" s="8">
        <f>IF(#REF!=MAX(#REF!),"New","Old")</f>
      </c>
      <c r="AL1062" s="3"/>
      <c r="AM1062" s="9">
        <f>IF(OR(#REF!="",#REF!=0),"",IF(#REF!&lt;12000,"&lt;12k",IF(AND(#REF!&gt;=12000,#REF!&lt;24000),"12k to 24k",IF(AND(#REF!&gt;=24000,#REF!&lt;=36000),"24k to 36k",IF(#REF!&gt;36000,"&gt;36k","")))))</f>
      </c>
    </row>
    <row x14ac:dyDescent="0.25" r="1063" customHeight="1" ht="18.75">
      <c r="A1063" s="1">
        <v>1735240</v>
      </c>
      <c r="B1063" s="2">
        <v>11404190</v>
      </c>
      <c r="C1063" s="3" t="s">
        <v>0</v>
      </c>
      <c r="D1063" s="3" t="s">
        <v>1</v>
      </c>
      <c r="E1063" s="2">
        <v>2016</v>
      </c>
      <c r="F1063" s="4">
        <v>44268</v>
      </c>
      <c r="G1063" s="3" t="s">
        <v>2</v>
      </c>
      <c r="H1063" s="4">
        <v>44277</v>
      </c>
      <c r="I1063" s="4">
        <f>_xlfn.XLOOKUP(#REF!,[1]!Backup_F8_Previous_Wave[ODINO],[1]!Backup_F8_Previous_Wave[Production Date],"")</f>
      </c>
      <c r="J1063" s="10">
        <f>_xlfn.XLOOKUP(#REF!,[1]!Backup_F8_Previous_Wave[ODINO],[1]!Backup_F8_Previous_Wave[Wave Date],"")</f>
      </c>
      <c r="K1063" s="6">
        <f>_xlfn.XLOOKUP(#REF!,[1]!Backup_F8_Previous_Wave[ODINO],[1]!Backup_F8_Previous_Wave[Full VIN],"")</f>
      </c>
      <c r="L1063" s="3" t="s">
        <v>3451</v>
      </c>
      <c r="M1063" s="3" t="s">
        <v>4</v>
      </c>
      <c r="N1063" s="3" t="s">
        <v>3454</v>
      </c>
      <c r="O1063" s="3" t="s">
        <v>105</v>
      </c>
      <c r="P1063" s="6">
        <f>_xlfn.XLOOKUP(#REF!,[1]!Table2[BINNING],[1]!Table2[VFG],"")</f>
      </c>
      <c r="Q1063" s="6">
        <f>IF(ISNUMBER(FIND("|",#REF!,1)),LEFT(#REF!,FIND("|",#REF!,1)-2),#REF!)</f>
      </c>
      <c r="R1063" s="6">
        <f>IF(ISNUMBER(FIND("|",#REF!,1)),RIGHT(#REF!,LEN(#REF!)-FIND("|",#REF!,1)-1),"")</f>
      </c>
      <c r="S1063" s="3" t="s">
        <v>7</v>
      </c>
      <c r="T1063" s="3" t="s">
        <v>7</v>
      </c>
      <c r="U1063" s="2">
        <v>0</v>
      </c>
      <c r="V1063" s="2">
        <v>0</v>
      </c>
      <c r="W1063" s="2">
        <v>63000</v>
      </c>
      <c r="X1063" s="3" t="s">
        <v>229</v>
      </c>
      <c r="Y1063" s="2"/>
      <c r="Z1063" s="3"/>
      <c r="AA1063" s="3"/>
      <c r="AB1063" s="7" t="s">
        <v>3455</v>
      </c>
      <c r="AC1063" s="3" t="s">
        <v>20</v>
      </c>
      <c r="AD1063" s="3" t="s">
        <v>11</v>
      </c>
      <c r="AE1063" s="3" t="s">
        <v>21</v>
      </c>
      <c r="AF1063" s="3" t="s">
        <v>13</v>
      </c>
      <c r="AG1063" s="4"/>
      <c r="AH1063" s="3"/>
      <c r="AI1063" s="4"/>
      <c r="AJ10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3" s="8">
        <f>IF(#REF!=MAX(#REF!),"New","Old")</f>
      </c>
      <c r="AL1063" s="3"/>
      <c r="AM1063" s="9">
        <f>IF(OR(#REF!="",#REF!=0),"",IF(#REF!&lt;12000,"&lt;12k",IF(AND(#REF!&gt;=12000,#REF!&lt;24000),"12k to 24k",IF(AND(#REF!&gt;=24000,#REF!&lt;=36000),"24k to 36k",IF(#REF!&gt;36000,"&gt;36k","")))))</f>
      </c>
    </row>
    <row x14ac:dyDescent="0.25" r="1064" customHeight="1" ht="18.75">
      <c r="A1064" s="1">
        <v>1735293</v>
      </c>
      <c r="B1064" s="2">
        <v>11404224</v>
      </c>
      <c r="C1064" s="3" t="s">
        <v>0</v>
      </c>
      <c r="D1064" s="3" t="s">
        <v>1</v>
      </c>
      <c r="E1064" s="2">
        <v>2012</v>
      </c>
      <c r="F1064" s="4">
        <v>42064</v>
      </c>
      <c r="G1064" s="3" t="s">
        <v>2</v>
      </c>
      <c r="H1064" s="4">
        <v>44277</v>
      </c>
      <c r="I1064" s="4">
        <f>_xlfn.XLOOKUP(#REF!,[1]!Backup_F8_Previous_Wave[ODINO],[1]!Backup_F8_Previous_Wave[Production Date],"")</f>
      </c>
      <c r="J1064" s="10">
        <f>_xlfn.XLOOKUP(#REF!,[1]!Backup_F8_Previous_Wave[ODINO],[1]!Backup_F8_Previous_Wave[Wave Date],"")</f>
      </c>
      <c r="K1064" s="6">
        <f>_xlfn.XLOOKUP(#REF!,[1]!Backup_F8_Previous_Wave[ODINO],[1]!Backup_F8_Previous_Wave[Full VIN],"")</f>
      </c>
      <c r="L1064" s="3" t="s">
        <v>3456</v>
      </c>
      <c r="M1064" s="3" t="s">
        <v>4</v>
      </c>
      <c r="N1064" s="3" t="s">
        <v>3457</v>
      </c>
      <c r="O1064" s="3" t="s">
        <v>62</v>
      </c>
      <c r="P1064" s="6">
        <f>_xlfn.XLOOKUP(#REF!,[1]!Table2[BINNING],[1]!Table2[VFG],"")</f>
      </c>
      <c r="Q1064" s="6">
        <f>IF(ISNUMBER(FIND("|",#REF!,1)),LEFT(#REF!,FIND("|",#REF!,1)-2),#REF!)</f>
      </c>
      <c r="R1064" s="6">
        <f>IF(ISNUMBER(FIND("|",#REF!,1)),RIGHT(#REF!,LEN(#REF!)-FIND("|",#REF!,1)-1),"")</f>
      </c>
      <c r="S1064" s="3" t="s">
        <v>7</v>
      </c>
      <c r="T1064" s="3" t="s">
        <v>7</v>
      </c>
      <c r="U1064" s="2">
        <v>0</v>
      </c>
      <c r="V1064" s="2">
        <v>0</v>
      </c>
      <c r="W1064" s="2">
        <v>200000</v>
      </c>
      <c r="X1064" s="3" t="s">
        <v>404</v>
      </c>
      <c r="Y1064" s="2"/>
      <c r="Z1064" s="3"/>
      <c r="AA1064" s="3"/>
      <c r="AB1064" s="7" t="s">
        <v>3458</v>
      </c>
      <c r="AC1064" s="3" t="s">
        <v>10</v>
      </c>
      <c r="AD1064" s="3" t="s">
        <v>11</v>
      </c>
      <c r="AE1064" s="3" t="s">
        <v>26</v>
      </c>
      <c r="AF1064" s="3" t="s">
        <v>27</v>
      </c>
      <c r="AG1064" s="4"/>
      <c r="AH1064" s="3"/>
      <c r="AI1064" s="4"/>
      <c r="AJ10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4" s="8">
        <f>IF(#REF!=MAX(#REF!),"New","Old")</f>
      </c>
      <c r="AL1064" s="3"/>
      <c r="AM1064" s="9">
        <f>IF(OR(#REF!="",#REF!=0),"",IF(#REF!&lt;12000,"&lt;12k",IF(AND(#REF!&gt;=12000,#REF!&lt;24000),"12k to 24k",IF(AND(#REF!&gt;=24000,#REF!&lt;=36000),"24k to 36k",IF(#REF!&gt;36000,"&gt;36k","")))))</f>
      </c>
    </row>
    <row x14ac:dyDescent="0.25" r="1065" customHeight="1" ht="18.75">
      <c r="A1065" s="1">
        <v>1735297</v>
      </c>
      <c r="B1065" s="2">
        <v>11404232</v>
      </c>
      <c r="C1065" s="3" t="s">
        <v>0</v>
      </c>
      <c r="D1065" s="3" t="s">
        <v>181</v>
      </c>
      <c r="E1065" s="2">
        <v>2014</v>
      </c>
      <c r="F1065" s="4">
        <v>44197</v>
      </c>
      <c r="G1065" s="3" t="s">
        <v>2</v>
      </c>
      <c r="H1065" s="4">
        <v>44277</v>
      </c>
      <c r="I1065" s="4">
        <f>_xlfn.XLOOKUP(#REF!,[1]!Backup_F8_Previous_Wave[ODINO],[1]!Backup_F8_Previous_Wave[Production Date],"")</f>
      </c>
      <c r="J1065" s="10">
        <f>_xlfn.XLOOKUP(#REF!,[1]!Backup_F8_Previous_Wave[ODINO],[1]!Backup_F8_Previous_Wave[Wave Date],"")</f>
      </c>
      <c r="K1065" s="6">
        <f>_xlfn.XLOOKUP(#REF!,[1]!Backup_F8_Previous_Wave[ODINO],[1]!Backup_F8_Previous_Wave[Full VIN],"")</f>
      </c>
      <c r="L1065" s="3" t="s">
        <v>3459</v>
      </c>
      <c r="M1065" s="3" t="s">
        <v>4</v>
      </c>
      <c r="N1065" s="3" t="s">
        <v>3460</v>
      </c>
      <c r="O1065" s="3" t="s">
        <v>62</v>
      </c>
      <c r="P1065" s="6">
        <f>_xlfn.XLOOKUP(#REF!,[1]!Table2[BINNING],[1]!Table2[VFG],"")</f>
      </c>
      <c r="Q1065" s="6">
        <f>IF(ISNUMBER(FIND("|",#REF!,1)),LEFT(#REF!,FIND("|",#REF!,1)-2),#REF!)</f>
      </c>
      <c r="R1065" s="6">
        <f>IF(ISNUMBER(FIND("|",#REF!,1)),RIGHT(#REF!,LEN(#REF!)-FIND("|",#REF!,1)-1),"")</f>
      </c>
      <c r="S1065" s="3" t="s">
        <v>7</v>
      </c>
      <c r="T1065" s="3" t="s">
        <v>7</v>
      </c>
      <c r="U1065" s="2">
        <v>0</v>
      </c>
      <c r="V1065" s="2">
        <v>0</v>
      </c>
      <c r="W1065" s="2">
        <v>94000</v>
      </c>
      <c r="X1065" s="3" t="s">
        <v>100</v>
      </c>
      <c r="Y1065" s="2">
        <v>0</v>
      </c>
      <c r="Z1065" s="3"/>
      <c r="AA1065" s="3"/>
      <c r="AB1065" s="7" t="s">
        <v>3461</v>
      </c>
      <c r="AC1065" s="3" t="s">
        <v>297</v>
      </c>
      <c r="AD1065" s="3" t="s">
        <v>298</v>
      </c>
      <c r="AE1065" s="3" t="s">
        <v>299</v>
      </c>
      <c r="AF1065" s="3" t="s">
        <v>198</v>
      </c>
      <c r="AG1065" s="4"/>
      <c r="AH1065" s="3"/>
      <c r="AI1065" s="4"/>
      <c r="AJ10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5" s="8">
        <f>IF(#REF!=MAX(#REF!),"New","Old")</f>
      </c>
      <c r="AL1065" s="3"/>
      <c r="AM1065" s="9">
        <f>IF(OR(#REF!="",#REF!=0),"",IF(#REF!&lt;12000,"&lt;12k",IF(AND(#REF!&gt;=12000,#REF!&lt;24000),"12k to 24k",IF(AND(#REF!&gt;=24000,#REF!&lt;=36000),"24k to 36k",IF(#REF!&gt;36000,"&gt;36k","")))))</f>
      </c>
    </row>
    <row x14ac:dyDescent="0.25" r="1066" customHeight="1" ht="18.75">
      <c r="A1066" s="1">
        <v>1735312</v>
      </c>
      <c r="B1066" s="2">
        <v>11404242</v>
      </c>
      <c r="C1066" s="3" t="s">
        <v>0</v>
      </c>
      <c r="D1066" s="3" t="s">
        <v>38</v>
      </c>
      <c r="E1066" s="2">
        <v>2020</v>
      </c>
      <c r="F1066" s="4">
        <v>44263</v>
      </c>
      <c r="G1066" s="3" t="s">
        <v>2</v>
      </c>
      <c r="H1066" s="4">
        <v>44277</v>
      </c>
      <c r="I1066" s="4">
        <f>_xlfn.XLOOKUP(#REF!,[1]!Backup_F8_Previous_Wave[ODINO],[1]!Backup_F8_Previous_Wave[Production Date],"")</f>
      </c>
      <c r="J1066" s="10">
        <f>_xlfn.XLOOKUP(#REF!,[1]!Backup_F8_Previous_Wave[ODINO],[1]!Backup_F8_Previous_Wave[Wave Date],"")</f>
      </c>
      <c r="K1066" s="6">
        <f>_xlfn.XLOOKUP(#REF!,[1]!Backup_F8_Previous_Wave[ODINO],[1]!Backup_F8_Previous_Wave[Full VIN],"")</f>
      </c>
      <c r="L1066" s="3" t="s">
        <v>3462</v>
      </c>
      <c r="M1066" s="3" t="s">
        <v>4</v>
      </c>
      <c r="N1066" s="3" t="s">
        <v>3463</v>
      </c>
      <c r="O1066" s="3" t="s">
        <v>105</v>
      </c>
      <c r="P1066" s="6">
        <f>_xlfn.XLOOKUP(#REF!,[1]!Table2[BINNING],[1]!Table2[VFG],"")</f>
      </c>
      <c r="Q1066" s="6">
        <f>IF(ISNUMBER(FIND("|",#REF!,1)),LEFT(#REF!,FIND("|",#REF!,1)-2),#REF!)</f>
      </c>
      <c r="R1066" s="6">
        <f>IF(ISNUMBER(FIND("|",#REF!,1)),RIGHT(#REF!,LEN(#REF!)-FIND("|",#REF!,1)-1),"")</f>
      </c>
      <c r="S1066" s="3" t="s">
        <v>7</v>
      </c>
      <c r="T1066" s="3" t="s">
        <v>7</v>
      </c>
      <c r="U1066" s="2">
        <v>0</v>
      </c>
      <c r="V1066" s="2">
        <v>0</v>
      </c>
      <c r="W1066" s="2">
        <v>8808</v>
      </c>
      <c r="X1066" s="3" t="s">
        <v>897</v>
      </c>
      <c r="Y1066" s="2">
        <v>45</v>
      </c>
      <c r="Z1066" s="3"/>
      <c r="AA1066" s="3"/>
      <c r="AB1066" s="7" t="s">
        <v>3464</v>
      </c>
      <c r="AC1066" s="3" t="s">
        <v>826</v>
      </c>
      <c r="AD1066" s="3" t="s">
        <v>147</v>
      </c>
      <c r="AE1066" s="3" t="s">
        <v>148</v>
      </c>
      <c r="AF1066" s="3" t="s">
        <v>45</v>
      </c>
      <c r="AG1066" s="4"/>
      <c r="AH1066" s="3"/>
      <c r="AI1066" s="4"/>
      <c r="AJ10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6" s="8">
        <f>IF(#REF!=MAX(#REF!),"New","Old")</f>
      </c>
      <c r="AL1066" s="3"/>
      <c r="AM1066" s="9">
        <f>IF(OR(#REF!="",#REF!=0),"",IF(#REF!&lt;12000,"&lt;12k",IF(AND(#REF!&gt;=12000,#REF!&lt;24000),"12k to 24k",IF(AND(#REF!&gt;=24000,#REF!&lt;=36000),"24k to 36k",IF(#REF!&gt;36000,"&gt;36k","")))))</f>
      </c>
    </row>
    <row x14ac:dyDescent="0.25" r="1067" customHeight="1" ht="18.75">
      <c r="A1067" s="1">
        <v>1735401</v>
      </c>
      <c r="B1067" s="2">
        <v>11404307</v>
      </c>
      <c r="C1067" s="3" t="s">
        <v>0</v>
      </c>
      <c r="D1067" s="3" t="s">
        <v>1</v>
      </c>
      <c r="E1067" s="2">
        <v>2013</v>
      </c>
      <c r="F1067" s="4">
        <v>44277</v>
      </c>
      <c r="G1067" s="3" t="s">
        <v>2</v>
      </c>
      <c r="H1067" s="4">
        <v>44277</v>
      </c>
      <c r="I1067" s="4">
        <f>_xlfn.XLOOKUP(#REF!,[1]!Backup_F8_Previous_Wave[ODINO],[1]!Backup_F8_Previous_Wave[Production Date],"")</f>
      </c>
      <c r="J1067" s="10">
        <f>_xlfn.XLOOKUP(#REF!,[1]!Backup_F8_Previous_Wave[ODINO],[1]!Backup_F8_Previous_Wave[Wave Date],"")</f>
      </c>
      <c r="K1067" s="6">
        <f>_xlfn.XLOOKUP(#REF!,[1]!Backup_F8_Previous_Wave[ODINO],[1]!Backup_F8_Previous_Wave[Full VIN],"")</f>
      </c>
      <c r="L1067" s="3" t="s">
        <v>3465</v>
      </c>
      <c r="M1067" s="3" t="s">
        <v>4</v>
      </c>
      <c r="N1067" s="3" t="s">
        <v>3466</v>
      </c>
      <c r="O1067" s="3" t="s">
        <v>151</v>
      </c>
      <c r="P1067" s="6">
        <f>_xlfn.XLOOKUP(#REF!,[1]!Table2[BINNING],[1]!Table2[VFG],"")</f>
      </c>
      <c r="Q1067" s="6">
        <f>IF(ISNUMBER(FIND("|",#REF!,1)),LEFT(#REF!,FIND("|",#REF!,1)-2),#REF!)</f>
      </c>
      <c r="R1067" s="6">
        <f>IF(ISNUMBER(FIND("|",#REF!,1)),RIGHT(#REF!,LEN(#REF!)-FIND("|",#REF!,1)-1),"")</f>
      </c>
      <c r="S1067" s="3" t="s">
        <v>7</v>
      </c>
      <c r="T1067" s="3" t="s">
        <v>7</v>
      </c>
      <c r="U1067" s="2">
        <v>0</v>
      </c>
      <c r="V1067" s="2">
        <v>0</v>
      </c>
      <c r="W1067" s="2">
        <v>64000</v>
      </c>
      <c r="X1067" s="3" t="s">
        <v>72</v>
      </c>
      <c r="Y1067" s="2">
        <v>0</v>
      </c>
      <c r="Z1067" s="3"/>
      <c r="AA1067" s="3"/>
      <c r="AB1067" s="7" t="s">
        <v>3467</v>
      </c>
      <c r="AC1067" s="3" t="s">
        <v>10</v>
      </c>
      <c r="AD1067" s="3" t="s">
        <v>11</v>
      </c>
      <c r="AE1067" s="3" t="s">
        <v>26</v>
      </c>
      <c r="AF1067" s="3" t="s">
        <v>27</v>
      </c>
      <c r="AG1067" s="4"/>
      <c r="AH1067" s="3"/>
      <c r="AI1067" s="4"/>
      <c r="AJ10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7" s="8">
        <f>IF(#REF!=MAX(#REF!),"New","Old")</f>
      </c>
      <c r="AL1067" s="3"/>
      <c r="AM1067" s="9">
        <f>IF(OR(#REF!="",#REF!=0),"",IF(#REF!&lt;12000,"&lt;12k",IF(AND(#REF!&gt;=12000,#REF!&lt;24000),"12k to 24k",IF(AND(#REF!&gt;=24000,#REF!&lt;=36000),"24k to 36k",IF(#REF!&gt;36000,"&gt;36k","")))))</f>
      </c>
    </row>
    <row x14ac:dyDescent="0.25" r="1068" customHeight="1" ht="18.75">
      <c r="A1068" s="1">
        <v>1735455</v>
      </c>
      <c r="B1068" s="2">
        <v>11404337</v>
      </c>
      <c r="C1068" s="3" t="s">
        <v>0</v>
      </c>
      <c r="D1068" s="3" t="s">
        <v>59</v>
      </c>
      <c r="E1068" s="2">
        <v>2011</v>
      </c>
      <c r="F1068" s="4">
        <v>43983</v>
      </c>
      <c r="G1068" s="3" t="s">
        <v>108</v>
      </c>
      <c r="H1068" s="4">
        <v>44277</v>
      </c>
      <c r="I1068" s="4">
        <f>_xlfn.XLOOKUP(#REF!,[1]!Backup_F8_Previous_Wave[ODINO],[1]!Backup_F8_Previous_Wave[Production Date],"")</f>
      </c>
      <c r="J1068" s="10">
        <f>_xlfn.XLOOKUP(#REF!,[1]!Backup_F8_Previous_Wave[ODINO],[1]!Backup_F8_Previous_Wave[Wave Date],"")</f>
      </c>
      <c r="K1068" s="6">
        <f>_xlfn.XLOOKUP(#REF!,[1]!Backup_F8_Previous_Wave[ODINO],[1]!Backup_F8_Previous_Wave[Full VIN],"")</f>
      </c>
      <c r="L1068" s="3" t="s">
        <v>3468</v>
      </c>
      <c r="M1068" s="3" t="s">
        <v>4</v>
      </c>
      <c r="N1068" s="3" t="s">
        <v>3469</v>
      </c>
      <c r="O1068" s="3" t="s">
        <v>62</v>
      </c>
      <c r="P1068" s="6">
        <f>_xlfn.XLOOKUP(#REF!,[1]!Table2[BINNING],[1]!Table2[VFG],"")</f>
      </c>
      <c r="Q1068" s="6">
        <f>IF(ISNUMBER(FIND("|",#REF!,1)),LEFT(#REF!,FIND("|",#REF!,1)-2),#REF!)</f>
      </c>
      <c r="R1068" s="6">
        <f>IF(ISNUMBER(FIND("|",#REF!,1)),RIGHT(#REF!,LEN(#REF!)-FIND("|",#REF!,1)-1),"")</f>
      </c>
      <c r="S1068" s="3" t="s">
        <v>7</v>
      </c>
      <c r="T1068" s="3" t="s">
        <v>7</v>
      </c>
      <c r="U1068" s="2">
        <v>0</v>
      </c>
      <c r="V1068" s="2">
        <v>0</v>
      </c>
      <c r="W1068" s="2">
        <v>85000</v>
      </c>
      <c r="X1068" s="3" t="s">
        <v>1087</v>
      </c>
      <c r="Y1068" s="2"/>
      <c r="Z1068" s="3"/>
      <c r="AA1068" s="3"/>
      <c r="AB1068" s="7" t="s">
        <v>3470</v>
      </c>
      <c r="AC1068" s="3" t="s">
        <v>83</v>
      </c>
      <c r="AD1068" s="3" t="s">
        <v>66</v>
      </c>
      <c r="AE1068" s="3" t="s">
        <v>121</v>
      </c>
      <c r="AF1068" s="3" t="s">
        <v>68</v>
      </c>
      <c r="AG1068" s="4"/>
      <c r="AH1068" s="3"/>
      <c r="AI1068" s="4"/>
      <c r="AJ10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8" s="8">
        <f>IF(#REF!=MAX(#REF!),"New","Old")</f>
      </c>
      <c r="AL1068" s="3"/>
      <c r="AM1068" s="9">
        <f>IF(OR(#REF!="",#REF!=0),"",IF(#REF!&lt;12000,"&lt;12k",IF(AND(#REF!&gt;=12000,#REF!&lt;24000),"12k to 24k",IF(AND(#REF!&gt;=24000,#REF!&lt;=36000),"24k to 36k",IF(#REF!&gt;36000,"&gt;36k","")))))</f>
      </c>
    </row>
    <row x14ac:dyDescent="0.25" r="1069" customHeight="1" ht="18.75">
      <c r="A1069" s="1">
        <v>1735498</v>
      </c>
      <c r="B1069" s="2">
        <v>11404371</v>
      </c>
      <c r="C1069" s="3" t="s">
        <v>0</v>
      </c>
      <c r="D1069" s="3" t="s">
        <v>187</v>
      </c>
      <c r="E1069" s="2">
        <v>2019</v>
      </c>
      <c r="F1069" s="4">
        <v>44117</v>
      </c>
      <c r="G1069" s="3" t="s">
        <v>14</v>
      </c>
      <c r="H1069" s="4">
        <v>44277</v>
      </c>
      <c r="I1069" s="4">
        <f>_xlfn.XLOOKUP(#REF!,[1]!Backup_F8_Previous_Wave[ODINO],[1]!Backup_F8_Previous_Wave[Production Date],"")</f>
      </c>
      <c r="J1069" s="10">
        <f>_xlfn.XLOOKUP(#REF!,[1]!Backup_F8_Previous_Wave[ODINO],[1]!Backup_F8_Previous_Wave[Wave Date],"")</f>
      </c>
      <c r="K1069" s="6">
        <f>_xlfn.XLOOKUP(#REF!,[1]!Backup_F8_Previous_Wave[ODINO],[1]!Backup_F8_Previous_Wave[Full VIN],"")</f>
      </c>
      <c r="L1069" s="3" t="s">
        <v>3471</v>
      </c>
      <c r="M1069" s="3" t="s">
        <v>4</v>
      </c>
      <c r="N1069" s="3" t="s">
        <v>3472</v>
      </c>
      <c r="O1069" s="3" t="s">
        <v>3473</v>
      </c>
      <c r="P1069" s="6">
        <f>_xlfn.XLOOKUP(#REF!,[1]!Table2[BINNING],[1]!Table2[VFG],"")</f>
      </c>
      <c r="Q1069" s="6">
        <f>IF(ISNUMBER(FIND("|",#REF!,1)),LEFT(#REF!,FIND("|",#REF!,1)-2),#REF!)</f>
      </c>
      <c r="R1069" s="6">
        <f>IF(ISNUMBER(FIND("|",#REF!,1)),RIGHT(#REF!,LEN(#REF!)-FIND("|",#REF!,1)-1),"")</f>
      </c>
      <c r="S1069" s="3" t="s">
        <v>7</v>
      </c>
      <c r="T1069" s="3" t="s">
        <v>7</v>
      </c>
      <c r="U1069" s="2">
        <v>0</v>
      </c>
      <c r="V1069" s="2">
        <v>0</v>
      </c>
      <c r="W1069" s="2">
        <v>110000</v>
      </c>
      <c r="X1069" s="3" t="s">
        <v>50</v>
      </c>
      <c r="Y1069" s="2">
        <v>75</v>
      </c>
      <c r="Z1069" s="3"/>
      <c r="AA1069" s="3"/>
      <c r="AB1069" s="7" t="s">
        <v>3474</v>
      </c>
      <c r="AC1069" s="3" t="s">
        <v>191</v>
      </c>
      <c r="AD1069" s="3" t="s">
        <v>192</v>
      </c>
      <c r="AE1069" s="3" t="s">
        <v>193</v>
      </c>
      <c r="AF1069" s="3" t="s">
        <v>141</v>
      </c>
      <c r="AG1069" s="4"/>
      <c r="AH1069" s="3"/>
      <c r="AI1069" s="4"/>
      <c r="AJ10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69" s="8">
        <f>IF(#REF!=MAX(#REF!),"New","Old")</f>
      </c>
      <c r="AL1069" s="3"/>
      <c r="AM1069" s="9">
        <f>IF(OR(#REF!="",#REF!=0),"",IF(#REF!&lt;12000,"&lt;12k",IF(AND(#REF!&gt;=12000,#REF!&lt;24000),"12k to 24k",IF(AND(#REF!&gt;=24000,#REF!&lt;=36000),"24k to 36k",IF(#REF!&gt;36000,"&gt;36k","")))))</f>
      </c>
    </row>
    <row x14ac:dyDescent="0.25" r="1070" customHeight="1" ht="18.75">
      <c r="A1070" s="1">
        <v>1735609</v>
      </c>
      <c r="B1070" s="2">
        <v>11404448</v>
      </c>
      <c r="C1070" s="3" t="s">
        <v>0</v>
      </c>
      <c r="D1070" s="3" t="s">
        <v>1</v>
      </c>
      <c r="E1070" s="2">
        <v>2018</v>
      </c>
      <c r="F1070" s="4">
        <v>44266</v>
      </c>
      <c r="G1070" s="3" t="s">
        <v>2</v>
      </c>
      <c r="H1070" s="4">
        <v>44278</v>
      </c>
      <c r="I1070" s="4">
        <f>_xlfn.XLOOKUP(#REF!,[1]!Backup_F8_Previous_Wave[ODINO],[1]!Backup_F8_Previous_Wave[Production Date],"")</f>
      </c>
      <c r="J1070" s="10">
        <f>_xlfn.XLOOKUP(#REF!,[1]!Backup_F8_Previous_Wave[ODINO],[1]!Backup_F8_Previous_Wave[Wave Date],"")</f>
      </c>
      <c r="K1070" s="6">
        <f>_xlfn.XLOOKUP(#REF!,[1]!Backup_F8_Previous_Wave[ODINO],[1]!Backup_F8_Previous_Wave[Full VIN],"")</f>
      </c>
      <c r="L1070" s="3" t="s">
        <v>589</v>
      </c>
      <c r="M1070" s="3" t="s">
        <v>4</v>
      </c>
      <c r="N1070" s="3" t="s">
        <v>3475</v>
      </c>
      <c r="O1070" s="3" t="s">
        <v>670</v>
      </c>
      <c r="P1070" s="6">
        <f>_xlfn.XLOOKUP(#REF!,[1]!Table2[BINNING],[1]!Table2[VFG],"")</f>
      </c>
      <c r="Q1070" s="6">
        <f>IF(ISNUMBER(FIND("|",#REF!,1)),LEFT(#REF!,FIND("|",#REF!,1)-2),#REF!)</f>
      </c>
      <c r="R1070" s="6">
        <f>IF(ISNUMBER(FIND("|",#REF!,1)),RIGHT(#REF!,LEN(#REF!)-FIND("|",#REF!,1)-1),"")</f>
      </c>
      <c r="S1070" s="3" t="s">
        <v>7</v>
      </c>
      <c r="T1070" s="3" t="s">
        <v>7</v>
      </c>
      <c r="U1070" s="2">
        <v>0</v>
      </c>
      <c r="V1070" s="2">
        <v>0</v>
      </c>
      <c r="W1070" s="2">
        <v>39000</v>
      </c>
      <c r="X1070" s="3" t="s">
        <v>32</v>
      </c>
      <c r="Y1070" s="2">
        <v>60</v>
      </c>
      <c r="Z1070" s="3"/>
      <c r="AA1070" s="3"/>
      <c r="AB1070" s="7" t="s">
        <v>3476</v>
      </c>
      <c r="AC1070" s="3" t="s">
        <v>20</v>
      </c>
      <c r="AD1070" s="3" t="s">
        <v>11</v>
      </c>
      <c r="AE1070" s="3" t="s">
        <v>21</v>
      </c>
      <c r="AF1070" s="3" t="s">
        <v>13</v>
      </c>
      <c r="AG1070" s="4"/>
      <c r="AH1070" s="3"/>
      <c r="AI1070" s="4"/>
      <c r="AJ10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0" s="8">
        <f>IF(#REF!=MAX(#REF!),"New","Old")</f>
      </c>
      <c r="AL1070" s="3"/>
      <c r="AM1070" s="9">
        <f>IF(OR(#REF!="",#REF!=0),"",IF(#REF!&lt;12000,"&lt;12k",IF(AND(#REF!&gt;=12000,#REF!&lt;24000),"12k to 24k",IF(AND(#REF!&gt;=24000,#REF!&lt;=36000),"24k to 36k",IF(#REF!&gt;36000,"&gt;36k","")))))</f>
      </c>
    </row>
    <row x14ac:dyDescent="0.25" r="1071" customHeight="1" ht="18.75">
      <c r="A1071" s="1">
        <v>1735886</v>
      </c>
      <c r="B1071" s="2">
        <v>11404667</v>
      </c>
      <c r="C1071" s="3" t="s">
        <v>0</v>
      </c>
      <c r="D1071" s="3" t="s">
        <v>1</v>
      </c>
      <c r="E1071" s="2">
        <v>2018</v>
      </c>
      <c r="F1071" s="4">
        <v>43983</v>
      </c>
      <c r="G1071" s="3" t="s">
        <v>108</v>
      </c>
      <c r="H1071" s="4">
        <v>44279</v>
      </c>
      <c r="I1071" s="4">
        <f>_xlfn.XLOOKUP(#REF!,[1]!Backup_F8_Previous_Wave[ODINO],[1]!Backup_F8_Previous_Wave[Production Date],"")</f>
      </c>
      <c r="J1071" s="10">
        <f>_xlfn.XLOOKUP(#REF!,[1]!Backup_F8_Previous_Wave[ODINO],[1]!Backup_F8_Previous_Wave[Wave Date],"")</f>
      </c>
      <c r="K1071" s="6">
        <f>_xlfn.XLOOKUP(#REF!,[1]!Backup_F8_Previous_Wave[ODINO],[1]!Backup_F8_Previous_Wave[Full VIN],"")</f>
      </c>
      <c r="L1071" s="3" t="s">
        <v>303</v>
      </c>
      <c r="M1071" s="3" t="s">
        <v>4</v>
      </c>
      <c r="N1071" s="3" t="s">
        <v>3477</v>
      </c>
      <c r="O1071" s="3" t="s">
        <v>151</v>
      </c>
      <c r="P1071" s="6">
        <f>_xlfn.XLOOKUP(#REF!,[1]!Table2[BINNING],[1]!Table2[VFG],"")</f>
      </c>
      <c r="Q1071" s="6">
        <f>IF(ISNUMBER(FIND("|",#REF!,1)),LEFT(#REF!,FIND("|",#REF!,1)-2),#REF!)</f>
      </c>
      <c r="R1071" s="6">
        <f>IF(ISNUMBER(FIND("|",#REF!,1)),RIGHT(#REF!,LEN(#REF!)-FIND("|",#REF!,1)-1),"")</f>
      </c>
      <c r="S1071" s="3" t="s">
        <v>7</v>
      </c>
      <c r="T1071" s="3" t="s">
        <v>7</v>
      </c>
      <c r="U1071" s="2">
        <v>0</v>
      </c>
      <c r="V1071" s="2">
        <v>0</v>
      </c>
      <c r="W1071" s="2">
        <v>35000</v>
      </c>
      <c r="X1071" s="3" t="s">
        <v>90</v>
      </c>
      <c r="Y1071" s="2">
        <v>0</v>
      </c>
      <c r="Z1071" s="3"/>
      <c r="AA1071" s="3"/>
      <c r="AB1071" s="7" t="s">
        <v>3478</v>
      </c>
      <c r="AC1071" s="3" t="s">
        <v>20</v>
      </c>
      <c r="AD1071" s="3" t="s">
        <v>11</v>
      </c>
      <c r="AE1071" s="3" t="s">
        <v>21</v>
      </c>
      <c r="AF1071" s="3" t="s">
        <v>13</v>
      </c>
      <c r="AG1071" s="4"/>
      <c r="AH1071" s="3"/>
      <c r="AI1071" s="4"/>
      <c r="AJ10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1" s="8">
        <f>IF(#REF!=MAX(#REF!),"New","Old")</f>
      </c>
      <c r="AL1071" s="3"/>
      <c r="AM1071" s="9">
        <f>IF(OR(#REF!="",#REF!=0),"",IF(#REF!&lt;12000,"&lt;12k",IF(AND(#REF!&gt;=12000,#REF!&lt;24000),"12k to 24k",IF(AND(#REF!&gt;=24000,#REF!&lt;=36000),"24k to 36k",IF(#REF!&gt;36000,"&gt;36k","")))))</f>
      </c>
    </row>
    <row x14ac:dyDescent="0.25" r="1072" customHeight="1" ht="18.75">
      <c r="A1072" s="1">
        <v>1736178</v>
      </c>
      <c r="B1072" s="2">
        <v>11404856</v>
      </c>
      <c r="C1072" s="3" t="s">
        <v>0</v>
      </c>
      <c r="D1072" s="3" t="s">
        <v>86</v>
      </c>
      <c r="E1072" s="2">
        <v>2015</v>
      </c>
      <c r="F1072" s="4">
        <v>44275</v>
      </c>
      <c r="G1072" s="3" t="s">
        <v>2</v>
      </c>
      <c r="H1072" s="4">
        <v>44280</v>
      </c>
      <c r="I1072" s="4">
        <f>_xlfn.XLOOKUP(#REF!,[1]!Backup_F8_Previous_Wave[ODINO],[1]!Backup_F8_Previous_Wave[Production Date],"")</f>
      </c>
      <c r="J1072" s="10">
        <f>_xlfn.XLOOKUP(#REF!,[1]!Backup_F8_Previous_Wave[ODINO],[1]!Backup_F8_Previous_Wave[Wave Date],"")</f>
      </c>
      <c r="K1072" s="6">
        <f>_xlfn.XLOOKUP(#REF!,[1]!Backup_F8_Previous_Wave[ODINO],[1]!Backup_F8_Previous_Wave[Full VIN],"")</f>
      </c>
      <c r="L1072" s="3" t="s">
        <v>3479</v>
      </c>
      <c r="M1072" s="3" t="s">
        <v>4</v>
      </c>
      <c r="N1072" s="3" t="s">
        <v>3480</v>
      </c>
      <c r="O1072" s="3" t="s">
        <v>62</v>
      </c>
      <c r="P1072" s="6">
        <f>_xlfn.XLOOKUP(#REF!,[1]!Table2[BINNING],[1]!Table2[VFG],"")</f>
      </c>
      <c r="Q1072" s="6">
        <f>IF(ISNUMBER(FIND("|",#REF!,1)),LEFT(#REF!,FIND("|",#REF!,1)-2),#REF!)</f>
      </c>
      <c r="R1072" s="6">
        <f>IF(ISNUMBER(FIND("|",#REF!,1)),RIGHT(#REF!,LEN(#REF!)-FIND("|",#REF!,1)-1),"")</f>
      </c>
      <c r="S1072" s="3" t="s">
        <v>7</v>
      </c>
      <c r="T1072" s="3" t="s">
        <v>7</v>
      </c>
      <c r="U1072" s="2">
        <v>0</v>
      </c>
      <c r="V1072" s="2">
        <v>0</v>
      </c>
      <c r="W1072" s="2">
        <v>56000</v>
      </c>
      <c r="X1072" s="3" t="s">
        <v>72</v>
      </c>
      <c r="Y1072" s="2"/>
      <c r="Z1072" s="3"/>
      <c r="AA1072" s="3"/>
      <c r="AB1072" s="7" t="s">
        <v>3481</v>
      </c>
      <c r="AC1072" s="3" t="s">
        <v>92</v>
      </c>
      <c r="AD1072" s="3" t="s">
        <v>93</v>
      </c>
      <c r="AE1072" s="3" t="s">
        <v>94</v>
      </c>
      <c r="AF1072" s="3" t="s">
        <v>95</v>
      </c>
      <c r="AG1072" s="4"/>
      <c r="AH1072" s="3"/>
      <c r="AI1072" s="4"/>
      <c r="AJ10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2" s="8">
        <f>IF(#REF!=MAX(#REF!),"New","Old")</f>
      </c>
      <c r="AL1072" s="3"/>
      <c r="AM1072" s="9">
        <f>IF(OR(#REF!="",#REF!=0),"",IF(#REF!&lt;12000,"&lt;12k",IF(AND(#REF!&gt;=12000,#REF!&lt;24000),"12k to 24k",IF(AND(#REF!&gt;=24000,#REF!&lt;=36000),"24k to 36k",IF(#REF!&gt;36000,"&gt;36k","")))))</f>
      </c>
    </row>
    <row x14ac:dyDescent="0.25" r="1073" customHeight="1" ht="18.75">
      <c r="A1073" s="1">
        <v>1736247</v>
      </c>
      <c r="B1073" s="2">
        <v>11404907</v>
      </c>
      <c r="C1073" s="3" t="s">
        <v>0</v>
      </c>
      <c r="D1073" s="3" t="s">
        <v>1</v>
      </c>
      <c r="E1073" s="2">
        <v>2019</v>
      </c>
      <c r="F1073" s="4">
        <v>44228</v>
      </c>
      <c r="G1073" s="3" t="s">
        <v>2</v>
      </c>
      <c r="H1073" s="4">
        <v>44280</v>
      </c>
      <c r="I1073" s="4"/>
      <c r="J1073" s="10">
        <f>_xlfn.XLOOKUP(#REF!,[1]!Backup_F8_Previous_Wave[ODINO],[1]!Backup_F8_Previous_Wave[Wave Date],"")</f>
      </c>
      <c r="K1073" s="3"/>
      <c r="L1073" s="3" t="s">
        <v>3482</v>
      </c>
      <c r="M1073" s="3" t="s">
        <v>4</v>
      </c>
      <c r="N1073" s="3" t="s">
        <v>3483</v>
      </c>
      <c r="O1073" s="3" t="s">
        <v>3484</v>
      </c>
      <c r="P1073" s="6">
        <f>_xlfn.XLOOKUP(#REF!,[1]!Table2[BINNING],[1]!Table2[VFG],"")</f>
      </c>
      <c r="Q1073" s="6">
        <f>IF(ISNUMBER(FIND("|",#REF!,1)),LEFT(#REF!,FIND("|",#REF!,1)-2),#REF!)</f>
      </c>
      <c r="R1073" s="6">
        <f>IF(ISNUMBER(FIND("|",#REF!,1)),RIGHT(#REF!,LEN(#REF!)-FIND("|",#REF!,1)-1),"")</f>
      </c>
      <c r="S1073" s="3" t="s">
        <v>7</v>
      </c>
      <c r="T1073" s="3" t="s">
        <v>7</v>
      </c>
      <c r="U1073" s="2">
        <v>0</v>
      </c>
      <c r="V1073" s="2">
        <v>0</v>
      </c>
      <c r="W1073" s="2">
        <v>28000</v>
      </c>
      <c r="X1073" s="3" t="s">
        <v>881</v>
      </c>
      <c r="Y1073" s="2">
        <v>0</v>
      </c>
      <c r="Z1073" s="3"/>
      <c r="AA1073" s="3"/>
      <c r="AB1073" s="7" t="s">
        <v>3485</v>
      </c>
      <c r="AC1073" s="3" t="s">
        <v>44</v>
      </c>
      <c r="AD1073" s="3" t="s">
        <v>44</v>
      </c>
      <c r="AE1073" s="3" t="s">
        <v>44</v>
      </c>
      <c r="AF1073" s="3" t="s">
        <v>13</v>
      </c>
      <c r="AG1073" s="4"/>
      <c r="AH1073" s="3"/>
      <c r="AI1073" s="4"/>
      <c r="AJ10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3" s="8">
        <f>IF(#REF!=MAX(#REF!),"New","Old")</f>
      </c>
      <c r="AL1073" s="3"/>
      <c r="AM1073" s="9">
        <f>IF(OR(#REF!="",#REF!=0),"",IF(#REF!&lt;12000,"&lt;12k",IF(AND(#REF!&gt;=12000,#REF!&lt;24000),"12k to 24k",IF(AND(#REF!&gt;=24000,#REF!&lt;=36000),"24k to 36k",IF(#REF!&gt;36000,"&gt;36k","")))))</f>
      </c>
    </row>
    <row x14ac:dyDescent="0.25" r="1074" customHeight="1" ht="18.75">
      <c r="A1074" s="1">
        <v>1736258</v>
      </c>
      <c r="B1074" s="2">
        <v>11404915</v>
      </c>
      <c r="C1074" s="3" t="s">
        <v>0</v>
      </c>
      <c r="D1074" s="3" t="s">
        <v>181</v>
      </c>
      <c r="E1074" s="2">
        <v>2018</v>
      </c>
      <c r="F1074" s="4">
        <v>44280</v>
      </c>
      <c r="G1074" s="3" t="s">
        <v>2</v>
      </c>
      <c r="H1074" s="4">
        <v>44280</v>
      </c>
      <c r="I1074" s="4">
        <f>_xlfn.XLOOKUP(#REF!,[1]!Backup_F8_Previous_Wave[ODINO],[1]!Backup_F8_Previous_Wave[Production Date],"")</f>
      </c>
      <c r="J1074" s="10">
        <f>_xlfn.XLOOKUP(#REF!,[1]!Backup_F8_Previous_Wave[ODINO],[1]!Backup_F8_Previous_Wave[Wave Date],"")</f>
      </c>
      <c r="K1074" s="6">
        <f>_xlfn.XLOOKUP(#REF!,[1]!Backup_F8_Previous_Wave[ODINO],[1]!Backup_F8_Previous_Wave[Full VIN],"")</f>
      </c>
      <c r="L1074" s="3" t="s">
        <v>1023</v>
      </c>
      <c r="M1074" s="3" t="s">
        <v>4</v>
      </c>
      <c r="N1074" s="3" t="s">
        <v>3486</v>
      </c>
      <c r="O1074" s="3" t="s">
        <v>3487</v>
      </c>
      <c r="P1074" s="6">
        <f>_xlfn.XLOOKUP(#REF!,[1]!Table2[BINNING],[1]!Table2[VFG],"")</f>
      </c>
      <c r="Q1074" s="6">
        <f>IF(ISNUMBER(FIND("|",#REF!,1)),LEFT(#REF!,FIND("|",#REF!,1)-2),#REF!)</f>
      </c>
      <c r="R1074" s="6">
        <f>IF(ISNUMBER(FIND("|",#REF!,1)),RIGHT(#REF!,LEN(#REF!)-FIND("|",#REF!,1)-1),"")</f>
      </c>
      <c r="S1074" s="3" t="s">
        <v>7</v>
      </c>
      <c r="T1074" s="3" t="s">
        <v>7</v>
      </c>
      <c r="U1074" s="2">
        <v>0</v>
      </c>
      <c r="V1074" s="2">
        <v>0</v>
      </c>
      <c r="W1074" s="2">
        <v>44000</v>
      </c>
      <c r="X1074" s="3" t="s">
        <v>8</v>
      </c>
      <c r="Y1074" s="2"/>
      <c r="Z1074" s="3"/>
      <c r="AA1074" s="3"/>
      <c r="AB1074" s="7" t="s">
        <v>3488</v>
      </c>
      <c r="AC1074" s="3" t="s">
        <v>297</v>
      </c>
      <c r="AD1074" s="3" t="s">
        <v>298</v>
      </c>
      <c r="AE1074" s="3" t="s">
        <v>299</v>
      </c>
      <c r="AF1074" s="3" t="s">
        <v>198</v>
      </c>
      <c r="AG1074" s="4"/>
      <c r="AH1074" s="3"/>
      <c r="AI1074" s="4"/>
      <c r="AJ10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4" s="8">
        <f>IF(#REF!=MAX(#REF!),"New","Old")</f>
      </c>
      <c r="AL1074" s="3"/>
      <c r="AM1074" s="9">
        <f>IF(OR(#REF!="",#REF!=0),"",IF(#REF!&lt;12000,"&lt;12k",IF(AND(#REF!&gt;=12000,#REF!&lt;24000),"12k to 24k",IF(AND(#REF!&gt;=24000,#REF!&lt;=36000),"24k to 36k",IF(#REF!&gt;36000,"&gt;36k","")))))</f>
      </c>
    </row>
    <row x14ac:dyDescent="0.25" r="1075" customHeight="1" ht="18.75">
      <c r="A1075" s="1">
        <v>1736331</v>
      </c>
      <c r="B1075" s="2">
        <v>11404962</v>
      </c>
      <c r="C1075" s="3" t="s">
        <v>0</v>
      </c>
      <c r="D1075" s="3" t="s">
        <v>59</v>
      </c>
      <c r="E1075" s="2">
        <v>2016</v>
      </c>
      <c r="F1075" s="4">
        <v>44273</v>
      </c>
      <c r="G1075" s="3" t="s">
        <v>2</v>
      </c>
      <c r="H1075" s="4">
        <v>44281</v>
      </c>
      <c r="I1075" s="4">
        <f>_xlfn.XLOOKUP(#REF!,[1]!Backup_F8_Previous_Wave[ODINO],[1]!Backup_F8_Previous_Wave[Production Date],"")</f>
      </c>
      <c r="J1075" s="10">
        <f>_xlfn.XLOOKUP(#REF!,[1]!Backup_F8_Previous_Wave[ODINO],[1]!Backup_F8_Previous_Wave[Wave Date],"")</f>
      </c>
      <c r="K1075" s="6">
        <f>_xlfn.XLOOKUP(#REF!,[1]!Backup_F8_Previous_Wave[ODINO],[1]!Backup_F8_Previous_Wave[Full VIN],"")</f>
      </c>
      <c r="L1075" s="3" t="s">
        <v>3489</v>
      </c>
      <c r="M1075" s="3" t="s">
        <v>4</v>
      </c>
      <c r="N1075" s="3" t="s">
        <v>3490</v>
      </c>
      <c r="O1075" s="3" t="s">
        <v>552</v>
      </c>
      <c r="P1075" s="6">
        <f>_xlfn.XLOOKUP(#REF!,[1]!Table2[BINNING],[1]!Table2[VFG],"")</f>
      </c>
      <c r="Q1075" s="6">
        <f>IF(ISNUMBER(FIND("|",#REF!,1)),LEFT(#REF!,FIND("|",#REF!,1)-2),#REF!)</f>
      </c>
      <c r="R1075" s="6">
        <f>IF(ISNUMBER(FIND("|",#REF!,1)),RIGHT(#REF!,LEN(#REF!)-FIND("|",#REF!,1)-1),"")</f>
      </c>
      <c r="S1075" s="3" t="s">
        <v>7</v>
      </c>
      <c r="T1075" s="3" t="s">
        <v>7</v>
      </c>
      <c r="U1075" s="2">
        <v>0</v>
      </c>
      <c r="V1075" s="2">
        <v>0</v>
      </c>
      <c r="W1075" s="2">
        <v>40000</v>
      </c>
      <c r="X1075" s="3" t="s">
        <v>798</v>
      </c>
      <c r="Y1075" s="2">
        <v>35</v>
      </c>
      <c r="Z1075" s="3"/>
      <c r="AA1075" s="3"/>
      <c r="AB1075" s="7" t="s">
        <v>3491</v>
      </c>
      <c r="AC1075" s="3" t="s">
        <v>65</v>
      </c>
      <c r="AD1075" s="3" t="s">
        <v>66</v>
      </c>
      <c r="AE1075" s="3" t="s">
        <v>67</v>
      </c>
      <c r="AF1075" s="3" t="s">
        <v>68</v>
      </c>
      <c r="AG1075" s="4"/>
      <c r="AH1075" s="3"/>
      <c r="AI1075" s="4"/>
      <c r="AJ10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5" s="8">
        <f>IF(#REF!=MAX(#REF!),"New","Old")</f>
      </c>
      <c r="AL1075" s="3"/>
      <c r="AM1075" s="9">
        <f>IF(OR(#REF!="",#REF!=0),"",IF(#REF!&lt;12000,"&lt;12k",IF(AND(#REF!&gt;=12000,#REF!&lt;24000),"12k to 24k",IF(AND(#REF!&gt;=24000,#REF!&lt;=36000),"24k to 36k",IF(#REF!&gt;36000,"&gt;36k","")))))</f>
      </c>
    </row>
    <row x14ac:dyDescent="0.25" r="1076" customHeight="1" ht="18.75">
      <c r="A1076" s="1">
        <v>1736396</v>
      </c>
      <c r="B1076" s="2">
        <v>11405004</v>
      </c>
      <c r="C1076" s="3" t="s">
        <v>0</v>
      </c>
      <c r="D1076" s="3" t="s">
        <v>59</v>
      </c>
      <c r="E1076" s="2">
        <v>2015</v>
      </c>
      <c r="F1076" s="4">
        <v>44281</v>
      </c>
      <c r="G1076" s="3" t="s">
        <v>2</v>
      </c>
      <c r="H1076" s="4">
        <v>44281</v>
      </c>
      <c r="I1076" s="4">
        <f>_xlfn.XLOOKUP(#REF!,[1]!Backup_F8_Previous_Wave[ODINO],[1]!Backup_F8_Previous_Wave[Production Date],"")</f>
      </c>
      <c r="J1076" s="10">
        <f>_xlfn.XLOOKUP(#REF!,[1]!Backup_F8_Previous_Wave[ODINO],[1]!Backup_F8_Previous_Wave[Wave Date],"")</f>
      </c>
      <c r="K1076" s="6">
        <f>_xlfn.XLOOKUP(#REF!,[1]!Backup_F8_Previous_Wave[ODINO],[1]!Backup_F8_Previous_Wave[Full VIN],"")</f>
      </c>
      <c r="L1076" s="3" t="s">
        <v>3492</v>
      </c>
      <c r="M1076" s="3" t="s">
        <v>4</v>
      </c>
      <c r="N1076" s="3" t="s">
        <v>3493</v>
      </c>
      <c r="O1076" s="3" t="s">
        <v>552</v>
      </c>
      <c r="P1076" s="6">
        <f>_xlfn.XLOOKUP(#REF!,[1]!Table2[BINNING],[1]!Table2[VFG],"")</f>
      </c>
      <c r="Q1076" s="6">
        <f>IF(ISNUMBER(FIND("|",#REF!,1)),LEFT(#REF!,FIND("|",#REF!,1)-2),#REF!)</f>
      </c>
      <c r="R1076" s="6">
        <f>IF(ISNUMBER(FIND("|",#REF!,1)),RIGHT(#REF!,LEN(#REF!)-FIND("|",#REF!,1)-1),"")</f>
      </c>
      <c r="S1076" s="3" t="s">
        <v>7</v>
      </c>
      <c r="T1076" s="3" t="s">
        <v>7</v>
      </c>
      <c r="U1076" s="2">
        <v>0</v>
      </c>
      <c r="V1076" s="2">
        <v>0</v>
      </c>
      <c r="W1076" s="2">
        <v>89000</v>
      </c>
      <c r="X1076" s="3" t="s">
        <v>139</v>
      </c>
      <c r="Y1076" s="2">
        <v>50</v>
      </c>
      <c r="Z1076" s="3"/>
      <c r="AA1076" s="3"/>
      <c r="AB1076" s="7" t="s">
        <v>3494</v>
      </c>
      <c r="AC1076" s="3" t="s">
        <v>65</v>
      </c>
      <c r="AD1076" s="3" t="s">
        <v>66</v>
      </c>
      <c r="AE1076" s="3" t="s">
        <v>1842</v>
      </c>
      <c r="AF1076" s="3" t="s">
        <v>211</v>
      </c>
      <c r="AG1076" s="4"/>
      <c r="AH1076" s="3"/>
      <c r="AI1076" s="4"/>
      <c r="AJ10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6" s="8">
        <f>IF(#REF!=MAX(#REF!),"New","Old")</f>
      </c>
      <c r="AL1076" s="3"/>
      <c r="AM1076" s="9">
        <f>IF(OR(#REF!="",#REF!=0),"",IF(#REF!&lt;12000,"&lt;12k",IF(AND(#REF!&gt;=12000,#REF!&lt;24000),"12k to 24k",IF(AND(#REF!&gt;=24000,#REF!&lt;=36000),"24k to 36k",IF(#REF!&gt;36000,"&gt;36k","")))))</f>
      </c>
    </row>
    <row x14ac:dyDescent="0.25" r="1077" customHeight="1" ht="18.75">
      <c r="A1077" s="1">
        <v>1736407</v>
      </c>
      <c r="B1077" s="2">
        <v>11405012</v>
      </c>
      <c r="C1077" s="3" t="s">
        <v>0</v>
      </c>
      <c r="D1077" s="3" t="s">
        <v>1</v>
      </c>
      <c r="E1077" s="2">
        <v>2017</v>
      </c>
      <c r="F1077" s="4">
        <v>44246</v>
      </c>
      <c r="G1077" s="3" t="s">
        <v>2</v>
      </c>
      <c r="H1077" s="4">
        <v>44281</v>
      </c>
      <c r="I1077" s="4">
        <f>_xlfn.XLOOKUP(#REF!,[1]!Backup_F8_Previous_Wave[ODINO],[1]!Backup_F8_Previous_Wave[Production Date],"")</f>
      </c>
      <c r="J1077" s="10">
        <f>_xlfn.XLOOKUP(#REF!,[1]!Backup_F8_Previous_Wave[ODINO],[1]!Backup_F8_Previous_Wave[Wave Date],"")</f>
      </c>
      <c r="K1077" s="6">
        <f>_xlfn.XLOOKUP(#REF!,[1]!Backup_F8_Previous_Wave[ODINO],[1]!Backup_F8_Previous_Wave[Full VIN],"")</f>
      </c>
      <c r="L1077" s="3" t="s">
        <v>3495</v>
      </c>
      <c r="M1077" s="3" t="s">
        <v>4</v>
      </c>
      <c r="N1077" s="3" t="s">
        <v>3496</v>
      </c>
      <c r="O1077" s="3" t="s">
        <v>49</v>
      </c>
      <c r="P1077" s="6">
        <f>_xlfn.XLOOKUP(#REF!,[1]!Table2[BINNING],[1]!Table2[VFG],"")</f>
      </c>
      <c r="Q1077" s="6">
        <f>IF(ISNUMBER(FIND("|",#REF!,1)),LEFT(#REF!,FIND("|",#REF!,1)-2),#REF!)</f>
      </c>
      <c r="R1077" s="6">
        <f>IF(ISNUMBER(FIND("|",#REF!,1)),RIGHT(#REF!,LEN(#REF!)-FIND("|",#REF!,1)-1),"")</f>
      </c>
      <c r="S1077" s="3" t="s">
        <v>7</v>
      </c>
      <c r="T1077" s="3" t="s">
        <v>7</v>
      </c>
      <c r="U1077" s="2">
        <v>0</v>
      </c>
      <c r="V1077" s="2">
        <v>0</v>
      </c>
      <c r="W1077" s="2">
        <v>58000</v>
      </c>
      <c r="X1077" s="3" t="s">
        <v>63</v>
      </c>
      <c r="Y1077" s="2">
        <v>0</v>
      </c>
      <c r="Z1077" s="3"/>
      <c r="AA1077" s="3"/>
      <c r="AB1077" s="7" t="s">
        <v>3497</v>
      </c>
      <c r="AC1077" s="3" t="s">
        <v>20</v>
      </c>
      <c r="AD1077" s="3" t="s">
        <v>11</v>
      </c>
      <c r="AE1077" s="3" t="s">
        <v>135</v>
      </c>
      <c r="AF1077" s="3" t="s">
        <v>27</v>
      </c>
      <c r="AG1077" s="4"/>
      <c r="AH1077" s="3"/>
      <c r="AI1077" s="4"/>
      <c r="AJ10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7" s="8">
        <f>IF(#REF!=MAX(#REF!),"New","Old")</f>
      </c>
      <c r="AL1077" s="3"/>
      <c r="AM1077" s="9">
        <f>IF(OR(#REF!="",#REF!=0),"",IF(#REF!&lt;12000,"&lt;12k",IF(AND(#REF!&gt;=12000,#REF!&lt;24000),"12k to 24k",IF(AND(#REF!&gt;=24000,#REF!&lt;=36000),"24k to 36k",IF(#REF!&gt;36000,"&gt;36k","")))))</f>
      </c>
    </row>
    <row x14ac:dyDescent="0.25" r="1078" customHeight="1" ht="18.75">
      <c r="A1078" s="1">
        <v>1736435</v>
      </c>
      <c r="B1078" s="2">
        <v>11405028</v>
      </c>
      <c r="C1078" s="3" t="s">
        <v>0</v>
      </c>
      <c r="D1078" s="3" t="s">
        <v>187</v>
      </c>
      <c r="E1078" s="2">
        <v>2019</v>
      </c>
      <c r="F1078" s="4">
        <v>44270</v>
      </c>
      <c r="G1078" s="3" t="s">
        <v>2</v>
      </c>
      <c r="H1078" s="4">
        <v>44281</v>
      </c>
      <c r="I1078" s="4">
        <f>_xlfn.XLOOKUP(#REF!,[1]!Backup_F8_Previous_Wave[ODINO],[1]!Backup_F8_Previous_Wave[Production Date],"")</f>
      </c>
      <c r="J1078" s="10">
        <f>_xlfn.XLOOKUP(#REF!,[1]!Backup_F8_Previous_Wave[ODINO],[1]!Backup_F8_Previous_Wave[Wave Date],"")</f>
      </c>
      <c r="K1078" s="6">
        <f>_xlfn.XLOOKUP(#REF!,[1]!Backup_F8_Previous_Wave[ODINO],[1]!Backup_F8_Previous_Wave[Full VIN],"")</f>
      </c>
      <c r="L1078" s="3" t="s">
        <v>3498</v>
      </c>
      <c r="M1078" s="3" t="s">
        <v>4</v>
      </c>
      <c r="N1078" s="3" t="s">
        <v>3499</v>
      </c>
      <c r="O1078" s="3" t="s">
        <v>124</v>
      </c>
      <c r="P1078" s="6">
        <f>_xlfn.XLOOKUP(#REF!,[1]!Table2[BINNING],[1]!Table2[VFG],"")</f>
      </c>
      <c r="Q1078" s="6">
        <f>IF(ISNUMBER(FIND("|",#REF!,1)),LEFT(#REF!,FIND("|",#REF!,1)-2),#REF!)</f>
      </c>
      <c r="R1078" s="6">
        <f>IF(ISNUMBER(FIND("|",#REF!,1)),RIGHT(#REF!,LEN(#REF!)-FIND("|",#REF!,1)-1),"")</f>
      </c>
      <c r="S1078" s="3" t="s">
        <v>7</v>
      </c>
      <c r="T1078" s="3" t="s">
        <v>7</v>
      </c>
      <c r="U1078" s="2">
        <v>0</v>
      </c>
      <c r="V1078" s="2">
        <v>0</v>
      </c>
      <c r="W1078" s="2">
        <v>15500</v>
      </c>
      <c r="X1078" s="3" t="s">
        <v>106</v>
      </c>
      <c r="Y1078" s="2">
        <v>5</v>
      </c>
      <c r="Z1078" s="3"/>
      <c r="AA1078" s="3"/>
      <c r="AB1078" s="7" t="s">
        <v>3500</v>
      </c>
      <c r="AC1078" s="3" t="s">
        <v>191</v>
      </c>
      <c r="AD1078" s="3" t="s">
        <v>192</v>
      </c>
      <c r="AE1078" s="3" t="s">
        <v>193</v>
      </c>
      <c r="AF1078" s="3" t="s">
        <v>141</v>
      </c>
      <c r="AG1078" s="4"/>
      <c r="AH1078" s="3"/>
      <c r="AI1078" s="4"/>
      <c r="AJ10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8" s="8">
        <f>IF(#REF!=MAX(#REF!),"New","Old")</f>
      </c>
      <c r="AL1078" s="3"/>
      <c r="AM1078" s="9">
        <f>IF(OR(#REF!="",#REF!=0),"",IF(#REF!&lt;12000,"&lt;12k",IF(AND(#REF!&gt;=12000,#REF!&lt;24000),"12k to 24k",IF(AND(#REF!&gt;=24000,#REF!&lt;=36000),"24k to 36k",IF(#REF!&gt;36000,"&gt;36k","")))))</f>
      </c>
    </row>
    <row x14ac:dyDescent="0.25" r="1079" customHeight="1" ht="18.75">
      <c r="A1079" s="1">
        <v>1736462</v>
      </c>
      <c r="B1079" s="2">
        <v>11405048</v>
      </c>
      <c r="C1079" s="3" t="s">
        <v>0</v>
      </c>
      <c r="D1079" s="3" t="s">
        <v>1</v>
      </c>
      <c r="E1079" s="2">
        <v>2013</v>
      </c>
      <c r="F1079" s="4">
        <v>44272</v>
      </c>
      <c r="G1079" s="3" t="s">
        <v>2</v>
      </c>
      <c r="H1079" s="4">
        <v>44281</v>
      </c>
      <c r="I1079" s="4">
        <f>_xlfn.XLOOKUP(#REF!,[1]!Backup_F8_Previous_Wave[ODINO],[1]!Backup_F8_Previous_Wave[Production Date],"")</f>
      </c>
      <c r="J1079" s="10">
        <f>_xlfn.XLOOKUP(#REF!,[1]!Backup_F8_Previous_Wave[ODINO],[1]!Backup_F8_Previous_Wave[Wave Date],"")</f>
      </c>
      <c r="K1079" s="6">
        <f>_xlfn.XLOOKUP(#REF!,[1]!Backup_F8_Previous_Wave[ODINO],[1]!Backup_F8_Previous_Wave[Full VIN],"")</f>
      </c>
      <c r="L1079" s="3" t="s">
        <v>3501</v>
      </c>
      <c r="M1079" s="3" t="s">
        <v>4</v>
      </c>
      <c r="N1079" s="3" t="s">
        <v>3502</v>
      </c>
      <c r="O1079" s="3" t="s">
        <v>151</v>
      </c>
      <c r="P1079" s="6">
        <f>_xlfn.XLOOKUP(#REF!,[1]!Table2[BINNING],[1]!Table2[VFG],"")</f>
      </c>
      <c r="Q1079" s="6">
        <f>IF(ISNUMBER(FIND("|",#REF!,1)),LEFT(#REF!,FIND("|",#REF!,1)-2),#REF!)</f>
      </c>
      <c r="R1079" s="6">
        <f>IF(ISNUMBER(FIND("|",#REF!,1)),RIGHT(#REF!,LEN(#REF!)-FIND("|",#REF!,1)-1),"")</f>
      </c>
      <c r="S1079" s="3" t="s">
        <v>7</v>
      </c>
      <c r="T1079" s="3" t="s">
        <v>7</v>
      </c>
      <c r="U1079" s="2">
        <v>0</v>
      </c>
      <c r="V1079" s="2">
        <v>0</v>
      </c>
      <c r="W1079" s="2">
        <v>65500</v>
      </c>
      <c r="X1079" s="3" t="s">
        <v>90</v>
      </c>
      <c r="Y1079" s="2"/>
      <c r="Z1079" s="3"/>
      <c r="AA1079" s="3"/>
      <c r="AB1079" s="7" t="s">
        <v>3503</v>
      </c>
      <c r="AC1079" s="3" t="s">
        <v>10</v>
      </c>
      <c r="AD1079" s="3" t="s">
        <v>11</v>
      </c>
      <c r="AE1079" s="3" t="s">
        <v>12</v>
      </c>
      <c r="AF1079" s="3" t="s">
        <v>13</v>
      </c>
      <c r="AG1079" s="4"/>
      <c r="AH1079" s="3"/>
      <c r="AI1079" s="4"/>
      <c r="AJ10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79" s="8">
        <f>IF(#REF!=MAX(#REF!),"New","Old")</f>
      </c>
      <c r="AL1079" s="3"/>
      <c r="AM1079" s="9">
        <f>IF(OR(#REF!="",#REF!=0),"",IF(#REF!&lt;12000,"&lt;12k",IF(AND(#REF!&gt;=12000,#REF!&lt;24000),"12k to 24k",IF(AND(#REF!&gt;=24000,#REF!&lt;=36000),"24k to 36k",IF(#REF!&gt;36000,"&gt;36k","")))))</f>
      </c>
    </row>
    <row x14ac:dyDescent="0.25" r="1080" customHeight="1" ht="18.75">
      <c r="A1080" s="1">
        <v>1736695</v>
      </c>
      <c r="B1080" s="2">
        <v>11405186</v>
      </c>
      <c r="C1080" s="3" t="s">
        <v>0</v>
      </c>
      <c r="D1080" s="3" t="s">
        <v>59</v>
      </c>
      <c r="E1080" s="2">
        <v>2013</v>
      </c>
      <c r="F1080" s="4">
        <v>44281</v>
      </c>
      <c r="G1080" s="3" t="s">
        <v>2</v>
      </c>
      <c r="H1080" s="4">
        <v>44283</v>
      </c>
      <c r="I1080" s="4"/>
      <c r="J1080" s="10">
        <f>_xlfn.XLOOKUP(#REF!,[1]!Backup_F8_Previous_Wave[ODINO],[1]!Backup_F8_Previous_Wave[Wave Date],"")</f>
      </c>
      <c r="K1080" s="3"/>
      <c r="L1080" s="3" t="s">
        <v>3504</v>
      </c>
      <c r="M1080" s="3" t="s">
        <v>4</v>
      </c>
      <c r="N1080" s="3" t="s">
        <v>3505</v>
      </c>
      <c r="O1080" s="3" t="s">
        <v>552</v>
      </c>
      <c r="P1080" s="6">
        <f>_xlfn.XLOOKUP(#REF!,[1]!Table2[BINNING],[1]!Table2[VFG],"")</f>
      </c>
      <c r="Q1080" s="6">
        <f>IF(ISNUMBER(FIND("|",#REF!,1)),LEFT(#REF!,FIND("|",#REF!,1)-2),#REF!)</f>
      </c>
      <c r="R1080" s="6">
        <f>IF(ISNUMBER(FIND("|",#REF!,1)),RIGHT(#REF!,LEN(#REF!)-FIND("|",#REF!,1)-1),"")</f>
      </c>
      <c r="S1080" s="3" t="s">
        <v>7</v>
      </c>
      <c r="T1080" s="3" t="s">
        <v>7</v>
      </c>
      <c r="U1080" s="2">
        <v>0</v>
      </c>
      <c r="V1080" s="2">
        <v>0</v>
      </c>
      <c r="W1080" s="2"/>
      <c r="X1080" s="3" t="s">
        <v>106</v>
      </c>
      <c r="Y1080" s="2">
        <v>45</v>
      </c>
      <c r="Z1080" s="3"/>
      <c r="AA1080" s="3"/>
      <c r="AB1080" s="7" t="s">
        <v>3506</v>
      </c>
      <c r="AC1080" s="3" t="s">
        <v>44</v>
      </c>
      <c r="AD1080" s="3" t="s">
        <v>44</v>
      </c>
      <c r="AE1080" s="3" t="s">
        <v>44</v>
      </c>
      <c r="AF1080" s="3" t="s">
        <v>68</v>
      </c>
      <c r="AG1080" s="4"/>
      <c r="AH1080" s="3"/>
      <c r="AI1080" s="4"/>
      <c r="AJ10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0" s="8">
        <f>IF(#REF!=MAX(#REF!),"New","Old")</f>
      </c>
      <c r="AL1080" s="3"/>
      <c r="AM1080" s="9">
        <f>IF(OR(#REF!="",#REF!=0),"",IF(#REF!&lt;12000,"&lt;12k",IF(AND(#REF!&gt;=12000,#REF!&lt;24000),"12k to 24k",IF(AND(#REF!&gt;=24000,#REF!&lt;=36000),"24k to 36k",IF(#REF!&gt;36000,"&gt;36k","")))))</f>
      </c>
    </row>
    <row x14ac:dyDescent="0.25" r="1081" customHeight="1" ht="18.75">
      <c r="A1081" s="1">
        <v>1736713</v>
      </c>
      <c r="B1081" s="2">
        <v>11405200</v>
      </c>
      <c r="C1081" s="3" t="s">
        <v>0</v>
      </c>
      <c r="D1081" s="3" t="s">
        <v>560</v>
      </c>
      <c r="E1081" s="2">
        <v>2005</v>
      </c>
      <c r="F1081" s="4">
        <v>40544</v>
      </c>
      <c r="G1081" s="3" t="s">
        <v>2</v>
      </c>
      <c r="H1081" s="4">
        <v>44283</v>
      </c>
      <c r="I1081" s="4">
        <f>_xlfn.XLOOKUP(#REF!,[1]!Backup_F8_Previous_Wave[ODINO],[1]!Backup_F8_Previous_Wave[Production Date],"")</f>
      </c>
      <c r="J1081" s="10">
        <f>_xlfn.XLOOKUP(#REF!,[1]!Backup_F8_Previous_Wave[ODINO],[1]!Backup_F8_Previous_Wave[Wave Date],"")</f>
      </c>
      <c r="K1081" s="6">
        <f>_xlfn.XLOOKUP(#REF!,[1]!Backup_F8_Previous_Wave[ODINO],[1]!Backup_F8_Previous_Wave[Full VIN],"")</f>
      </c>
      <c r="L1081" s="3" t="s">
        <v>3507</v>
      </c>
      <c r="M1081" s="3" t="s">
        <v>4</v>
      </c>
      <c r="N1081" s="3" t="s">
        <v>3508</v>
      </c>
      <c r="O1081" s="3" t="s">
        <v>437</v>
      </c>
      <c r="P1081" s="6">
        <f>_xlfn.XLOOKUP(#REF!,[1]!Table2[BINNING],[1]!Table2[VFG],"")</f>
      </c>
      <c r="Q1081" s="6">
        <f>IF(ISNUMBER(FIND("|",#REF!,1)),LEFT(#REF!,FIND("|",#REF!,1)-2),#REF!)</f>
      </c>
      <c r="R1081" s="6">
        <f>IF(ISNUMBER(FIND("|",#REF!,1)),RIGHT(#REF!,LEN(#REF!)-FIND("|",#REF!,1)-1),"")</f>
      </c>
      <c r="S1081" s="3" t="s">
        <v>7</v>
      </c>
      <c r="T1081" s="3" t="s">
        <v>7</v>
      </c>
      <c r="U1081" s="2">
        <v>0</v>
      </c>
      <c r="V1081" s="2">
        <v>0</v>
      </c>
      <c r="W1081" s="2">
        <v>55000</v>
      </c>
      <c r="X1081" s="3" t="s">
        <v>229</v>
      </c>
      <c r="Y1081" s="2"/>
      <c r="Z1081" s="3"/>
      <c r="AA1081" s="3"/>
      <c r="AB1081" s="7" t="s">
        <v>3509</v>
      </c>
      <c r="AC1081" s="3" t="s">
        <v>564</v>
      </c>
      <c r="AD1081" s="3" t="s">
        <v>565</v>
      </c>
      <c r="AE1081" s="3" t="s">
        <v>566</v>
      </c>
      <c r="AF1081" s="3" t="s">
        <v>567</v>
      </c>
      <c r="AG1081" s="4"/>
      <c r="AH1081" s="3"/>
      <c r="AI1081" s="4"/>
      <c r="AJ10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1" s="8">
        <f>IF(#REF!=MAX(#REF!),"New","Old")</f>
      </c>
      <c r="AL1081" s="3"/>
      <c r="AM1081" s="9">
        <f>IF(OR(#REF!="",#REF!=0),"",IF(#REF!&lt;12000,"&lt;12k",IF(AND(#REF!&gt;=12000,#REF!&lt;24000),"12k to 24k",IF(AND(#REF!&gt;=24000,#REF!&lt;=36000),"24k to 36k",IF(#REF!&gt;36000,"&gt;36k","")))))</f>
      </c>
    </row>
    <row x14ac:dyDescent="0.25" r="1082" customHeight="1" ht="18.75">
      <c r="A1082" s="1">
        <v>1736791</v>
      </c>
      <c r="B1082" s="2">
        <v>11405256</v>
      </c>
      <c r="C1082" s="3" t="s">
        <v>0</v>
      </c>
      <c r="D1082" s="3" t="s">
        <v>38</v>
      </c>
      <c r="E1082" s="2">
        <v>2019</v>
      </c>
      <c r="F1082" s="4">
        <v>44283</v>
      </c>
      <c r="G1082" s="3" t="s">
        <v>2</v>
      </c>
      <c r="H1082" s="4">
        <v>44283</v>
      </c>
      <c r="I1082" s="4">
        <f>_xlfn.XLOOKUP(#REF!,[1]!Backup_F8_Previous_Wave[ODINO],[1]!Backup_F8_Previous_Wave[Production Date],"")</f>
      </c>
      <c r="J1082" s="10">
        <f>_xlfn.XLOOKUP(#REF!,[1]!Backup_F8_Previous_Wave[ODINO],[1]!Backup_F8_Previous_Wave[Wave Date],"")</f>
      </c>
      <c r="K1082" s="6">
        <f>_xlfn.XLOOKUP(#REF!,[1]!Backup_F8_Previous_Wave[ODINO],[1]!Backup_F8_Previous_Wave[Full VIN],"")</f>
      </c>
      <c r="L1082" s="3" t="s">
        <v>3510</v>
      </c>
      <c r="M1082" s="3" t="s">
        <v>4</v>
      </c>
      <c r="N1082" s="3" t="s">
        <v>3511</v>
      </c>
      <c r="O1082" s="3" t="s">
        <v>105</v>
      </c>
      <c r="P1082" s="6">
        <f>_xlfn.XLOOKUP(#REF!,[1]!Table2[BINNING],[1]!Table2[VFG],"")</f>
      </c>
      <c r="Q1082" s="6">
        <f>IF(ISNUMBER(FIND("|",#REF!,1)),LEFT(#REF!,FIND("|",#REF!,1)-2),#REF!)</f>
      </c>
      <c r="R1082" s="6">
        <f>IF(ISNUMBER(FIND("|",#REF!,1)),RIGHT(#REF!,LEN(#REF!)-FIND("|",#REF!,1)-1),"")</f>
      </c>
      <c r="S1082" s="3" t="s">
        <v>7</v>
      </c>
      <c r="T1082" s="3" t="s">
        <v>7</v>
      </c>
      <c r="U1082" s="2">
        <v>0</v>
      </c>
      <c r="V1082" s="2">
        <v>0</v>
      </c>
      <c r="W1082" s="2">
        <v>7850</v>
      </c>
      <c r="X1082" s="3" t="s">
        <v>229</v>
      </c>
      <c r="Y1082" s="2">
        <v>70</v>
      </c>
      <c r="Z1082" s="3"/>
      <c r="AA1082" s="3"/>
      <c r="AB1082" s="7" t="s">
        <v>3512</v>
      </c>
      <c r="AC1082" s="3" t="s">
        <v>826</v>
      </c>
      <c r="AD1082" s="3" t="s">
        <v>147</v>
      </c>
      <c r="AE1082" s="3" t="s">
        <v>148</v>
      </c>
      <c r="AF1082" s="3" t="s">
        <v>45</v>
      </c>
      <c r="AG1082" s="4"/>
      <c r="AH1082" s="3"/>
      <c r="AI1082" s="4"/>
      <c r="AJ10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2" s="8">
        <f>IF(#REF!=MAX(#REF!),"New","Old")</f>
      </c>
      <c r="AL1082" s="3"/>
      <c r="AM1082" s="9">
        <f>IF(OR(#REF!="",#REF!=0),"",IF(#REF!&lt;12000,"&lt;12k",IF(AND(#REF!&gt;=12000,#REF!&lt;24000),"12k to 24k",IF(AND(#REF!&gt;=24000,#REF!&lt;=36000),"24k to 36k",IF(#REF!&gt;36000,"&gt;36k","")))))</f>
      </c>
    </row>
    <row x14ac:dyDescent="0.25" r="1083" customHeight="1" ht="18.75">
      <c r="A1083" s="1">
        <v>1736795</v>
      </c>
      <c r="B1083" s="2">
        <v>11405259</v>
      </c>
      <c r="C1083" s="3" t="s">
        <v>0</v>
      </c>
      <c r="D1083" s="3" t="s">
        <v>485</v>
      </c>
      <c r="E1083" s="2">
        <v>2017</v>
      </c>
      <c r="F1083" s="4">
        <v>44283</v>
      </c>
      <c r="G1083" s="3" t="s">
        <v>2</v>
      </c>
      <c r="H1083" s="4">
        <v>44283</v>
      </c>
      <c r="I1083" s="4">
        <f>_xlfn.XLOOKUP(#REF!,[1]!Backup_F8_Previous_Wave[ODINO],[1]!Backup_F8_Previous_Wave[Production Date],"")</f>
      </c>
      <c r="J1083" s="10">
        <f>_xlfn.XLOOKUP(#REF!,[1]!Backup_F8_Previous_Wave[ODINO],[1]!Backup_F8_Previous_Wave[Wave Date],"")</f>
      </c>
      <c r="K1083" s="6">
        <f>_xlfn.XLOOKUP(#REF!,[1]!Backup_F8_Previous_Wave[ODINO],[1]!Backup_F8_Previous_Wave[Full VIN],"")</f>
      </c>
      <c r="L1083" s="3" t="s">
        <v>3513</v>
      </c>
      <c r="M1083" s="3" t="s">
        <v>4</v>
      </c>
      <c r="N1083" s="3" t="s">
        <v>3514</v>
      </c>
      <c r="O1083" s="3" t="s">
        <v>31</v>
      </c>
      <c r="P1083" s="6">
        <f>_xlfn.XLOOKUP(#REF!,[1]!Table2[BINNING],[1]!Table2[VFG],"")</f>
      </c>
      <c r="Q1083" s="6">
        <f>IF(ISNUMBER(FIND("|",#REF!,1)),LEFT(#REF!,FIND("|",#REF!,1)-2),#REF!)</f>
      </c>
      <c r="R1083" s="6">
        <f>IF(ISNUMBER(FIND("|",#REF!,1)),RIGHT(#REF!,LEN(#REF!)-FIND("|",#REF!,1)-1),"")</f>
      </c>
      <c r="S1083" s="3" t="s">
        <v>7</v>
      </c>
      <c r="T1083" s="3" t="s">
        <v>7</v>
      </c>
      <c r="U1083" s="2">
        <v>0</v>
      </c>
      <c r="V1083" s="2">
        <v>0</v>
      </c>
      <c r="W1083" s="2">
        <v>37000</v>
      </c>
      <c r="X1083" s="3" t="s">
        <v>525</v>
      </c>
      <c r="Y1083" s="2">
        <v>60</v>
      </c>
      <c r="Z1083" s="3"/>
      <c r="AA1083" s="3"/>
      <c r="AB1083" s="7" t="s">
        <v>3515</v>
      </c>
      <c r="AC1083" s="3" t="s">
        <v>489</v>
      </c>
      <c r="AD1083" s="3" t="s">
        <v>490</v>
      </c>
      <c r="AE1083" s="3" t="s">
        <v>491</v>
      </c>
      <c r="AF1083" s="3" t="s">
        <v>211</v>
      </c>
      <c r="AG1083" s="4"/>
      <c r="AH1083" s="3"/>
      <c r="AI1083" s="4"/>
      <c r="AJ10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3" s="8">
        <f>IF(#REF!=MAX(#REF!),"New","Old")</f>
      </c>
      <c r="AL1083" s="3"/>
      <c r="AM1083" s="9">
        <f>IF(OR(#REF!="",#REF!=0),"",IF(#REF!&lt;12000,"&lt;12k",IF(AND(#REF!&gt;=12000,#REF!&lt;24000),"12k to 24k",IF(AND(#REF!&gt;=24000,#REF!&lt;=36000),"24k to 36k",IF(#REF!&gt;36000,"&gt;36k","")))))</f>
      </c>
    </row>
    <row x14ac:dyDescent="0.25" r="1084" customHeight="1" ht="18.75">
      <c r="A1084" s="1">
        <v>1737193</v>
      </c>
      <c r="B1084" s="2">
        <v>11405515</v>
      </c>
      <c r="C1084" s="3" t="s">
        <v>0</v>
      </c>
      <c r="D1084" s="3" t="s">
        <v>187</v>
      </c>
      <c r="E1084" s="2">
        <v>2017</v>
      </c>
      <c r="F1084" s="4">
        <v>44285</v>
      </c>
      <c r="G1084" s="3" t="s">
        <v>2</v>
      </c>
      <c r="H1084" s="4">
        <v>44285</v>
      </c>
      <c r="I1084" s="4">
        <f>_xlfn.XLOOKUP(#REF!,[1]!Backup_F8_Previous_Wave[ODINO],[1]!Backup_F8_Previous_Wave[Production Date],"")</f>
      </c>
      <c r="J1084" s="10">
        <f>_xlfn.XLOOKUP(#REF!,[1]!Backup_F8_Previous_Wave[ODINO],[1]!Backup_F8_Previous_Wave[Wave Date],"")</f>
      </c>
      <c r="K1084" s="6">
        <f>_xlfn.XLOOKUP(#REF!,[1]!Backup_F8_Previous_Wave[ODINO],[1]!Backup_F8_Previous_Wave[Full VIN],"")</f>
      </c>
      <c r="L1084" s="3" t="s">
        <v>3516</v>
      </c>
      <c r="M1084" s="3" t="s">
        <v>4</v>
      </c>
      <c r="N1084" s="3" t="s">
        <v>3517</v>
      </c>
      <c r="O1084" s="3" t="s">
        <v>124</v>
      </c>
      <c r="P1084" s="6">
        <f>_xlfn.XLOOKUP(#REF!,[1]!Table2[BINNING],[1]!Table2[VFG],"")</f>
      </c>
      <c r="Q1084" s="6">
        <f>IF(ISNUMBER(FIND("|",#REF!,1)),LEFT(#REF!,FIND("|",#REF!,1)-2),#REF!)</f>
      </c>
      <c r="R1084" s="6">
        <f>IF(ISNUMBER(FIND("|",#REF!,1)),RIGHT(#REF!,LEN(#REF!)-FIND("|",#REF!,1)-1),"")</f>
      </c>
      <c r="S1084" s="3" t="s">
        <v>7</v>
      </c>
      <c r="T1084" s="3" t="s">
        <v>7</v>
      </c>
      <c r="U1084" s="2">
        <v>0</v>
      </c>
      <c r="V1084" s="2">
        <v>0</v>
      </c>
      <c r="W1084" s="2">
        <v>62212</v>
      </c>
      <c r="X1084" s="3" t="s">
        <v>18</v>
      </c>
      <c r="Y1084" s="2">
        <v>65</v>
      </c>
      <c r="Z1084" s="3"/>
      <c r="AA1084" s="3"/>
      <c r="AB1084" s="7" t="s">
        <v>3518</v>
      </c>
      <c r="AC1084" s="3" t="s">
        <v>191</v>
      </c>
      <c r="AD1084" s="3" t="s">
        <v>192</v>
      </c>
      <c r="AE1084" s="3" t="s">
        <v>193</v>
      </c>
      <c r="AF1084" s="3" t="s">
        <v>141</v>
      </c>
      <c r="AG1084" s="4"/>
      <c r="AH1084" s="3"/>
      <c r="AI1084" s="4"/>
      <c r="AJ10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4" s="8">
        <f>IF(#REF!=MAX(#REF!),"New","Old")</f>
      </c>
      <c r="AL1084" s="3"/>
      <c r="AM1084" s="9">
        <f>IF(OR(#REF!="",#REF!=0),"",IF(#REF!&lt;12000,"&lt;12k",IF(AND(#REF!&gt;=12000,#REF!&lt;24000),"12k to 24k",IF(AND(#REF!&gt;=24000,#REF!&lt;=36000),"24k to 36k",IF(#REF!&gt;36000,"&gt;36k","")))))</f>
      </c>
    </row>
    <row x14ac:dyDescent="0.25" r="1085" customHeight="1" ht="18.75">
      <c r="A1085" s="1">
        <v>1737344</v>
      </c>
      <c r="B1085" s="2">
        <v>11405661</v>
      </c>
      <c r="C1085" s="3" t="s">
        <v>173</v>
      </c>
      <c r="D1085" s="3" t="s">
        <v>510</v>
      </c>
      <c r="E1085" s="2">
        <v>2013</v>
      </c>
      <c r="F1085" s="4">
        <v>44262</v>
      </c>
      <c r="G1085" s="3" t="s">
        <v>2</v>
      </c>
      <c r="H1085" s="4">
        <v>44285</v>
      </c>
      <c r="I1085" s="4">
        <f>_xlfn.XLOOKUP(#REF!,[1]!Backup_F8_Previous_Wave[ODINO],[1]!Backup_F8_Previous_Wave[Production Date],"")</f>
      </c>
      <c r="J1085" s="10">
        <f>_xlfn.XLOOKUP(#REF!,[1]!Backup_F8_Previous_Wave[ODINO],[1]!Backup_F8_Previous_Wave[Wave Date],"")</f>
      </c>
      <c r="K1085" s="6">
        <f>_xlfn.XLOOKUP(#REF!,[1]!Backup_F8_Previous_Wave[ODINO],[1]!Backup_F8_Previous_Wave[Full VIN],"")</f>
      </c>
      <c r="L1085" s="3" t="s">
        <v>3519</v>
      </c>
      <c r="M1085" s="3" t="s">
        <v>4</v>
      </c>
      <c r="N1085" s="3" t="s">
        <v>3520</v>
      </c>
      <c r="O1085" s="3" t="s">
        <v>144</v>
      </c>
      <c r="P1085" s="6">
        <f>_xlfn.XLOOKUP(#REF!,[1]!Table2[BINNING],[1]!Table2[VFG],"")</f>
      </c>
      <c r="Q1085" s="6">
        <f>IF(ISNUMBER(FIND("|",#REF!,1)),LEFT(#REF!,FIND("|",#REF!,1)-2),#REF!)</f>
      </c>
      <c r="R1085" s="6">
        <f>IF(ISNUMBER(FIND("|",#REF!,1)),RIGHT(#REF!,LEN(#REF!)-FIND("|",#REF!,1)-1),"")</f>
      </c>
      <c r="S1085" s="3" t="s">
        <v>7</v>
      </c>
      <c r="T1085" s="3" t="s">
        <v>7</v>
      </c>
      <c r="U1085" s="2">
        <v>0</v>
      </c>
      <c r="V1085" s="2">
        <v>0</v>
      </c>
      <c r="W1085" s="2">
        <v>97500</v>
      </c>
      <c r="X1085" s="3" t="s">
        <v>63</v>
      </c>
      <c r="Y1085" s="2">
        <v>0</v>
      </c>
      <c r="Z1085" s="3"/>
      <c r="AA1085" s="3"/>
      <c r="AB1085" s="7" t="s">
        <v>3521</v>
      </c>
      <c r="AC1085" s="3" t="s">
        <v>146</v>
      </c>
      <c r="AD1085" s="3" t="s">
        <v>514</v>
      </c>
      <c r="AE1085" s="3" t="s">
        <v>515</v>
      </c>
      <c r="AF1085" s="3" t="s">
        <v>45</v>
      </c>
      <c r="AG1085" s="4"/>
      <c r="AH1085" s="3"/>
      <c r="AI1085" s="4"/>
      <c r="AJ10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5" s="8">
        <f>IF(#REF!=MAX(#REF!),"New","Old")</f>
      </c>
      <c r="AL1085" s="3"/>
      <c r="AM1085" s="9">
        <f>IF(OR(#REF!="",#REF!=0),"",IF(#REF!&lt;12000,"&lt;12k",IF(AND(#REF!&gt;=12000,#REF!&lt;24000),"12k to 24k",IF(AND(#REF!&gt;=24000,#REF!&lt;=36000),"24k to 36k",IF(#REF!&gt;36000,"&gt;36k","")))))</f>
      </c>
    </row>
    <row x14ac:dyDescent="0.25" r="1086" customHeight="1" ht="18.75">
      <c r="A1086" s="1">
        <v>1737385</v>
      </c>
      <c r="B1086" s="2">
        <v>11405685</v>
      </c>
      <c r="C1086" s="3" t="s">
        <v>173</v>
      </c>
      <c r="D1086" s="3" t="s">
        <v>204</v>
      </c>
      <c r="E1086" s="2">
        <v>2017</v>
      </c>
      <c r="F1086" s="4">
        <v>44284</v>
      </c>
      <c r="G1086" s="3" t="s">
        <v>2</v>
      </c>
      <c r="H1086" s="4">
        <v>44285</v>
      </c>
      <c r="I1086" s="4">
        <f>_xlfn.XLOOKUP(#REF!,[1]!Backup_F8_Previous_Wave[ODINO],[1]!Backup_F8_Previous_Wave[Production Date],"")</f>
      </c>
      <c r="J1086" s="10">
        <f>_xlfn.XLOOKUP(#REF!,[1]!Backup_F8_Previous_Wave[ODINO],[1]!Backup_F8_Previous_Wave[Wave Date],"")</f>
      </c>
      <c r="K1086" s="6">
        <f>_xlfn.XLOOKUP(#REF!,[1]!Backup_F8_Previous_Wave[ODINO],[1]!Backup_F8_Previous_Wave[Full VIN],"")</f>
      </c>
      <c r="L1086" s="3" t="s">
        <v>3522</v>
      </c>
      <c r="M1086" s="3" t="s">
        <v>4</v>
      </c>
      <c r="N1086" s="3" t="s">
        <v>3523</v>
      </c>
      <c r="O1086" s="3" t="s">
        <v>31</v>
      </c>
      <c r="P1086" s="6">
        <f>_xlfn.XLOOKUP(#REF!,[1]!Table2[BINNING],[1]!Table2[VFG],"")</f>
      </c>
      <c r="Q1086" s="6">
        <f>IF(ISNUMBER(FIND("|",#REF!,1)),LEFT(#REF!,FIND("|",#REF!,1)-2),#REF!)</f>
      </c>
      <c r="R1086" s="6">
        <f>IF(ISNUMBER(FIND("|",#REF!,1)),RIGHT(#REF!,LEN(#REF!)-FIND("|",#REF!,1)-1),"")</f>
      </c>
      <c r="S1086" s="3" t="s">
        <v>7</v>
      </c>
      <c r="T1086" s="3" t="s">
        <v>7</v>
      </c>
      <c r="U1086" s="2">
        <v>0</v>
      </c>
      <c r="V1086" s="2">
        <v>0</v>
      </c>
      <c r="W1086" s="2">
        <v>55740</v>
      </c>
      <c r="X1086" s="3" t="s">
        <v>81</v>
      </c>
      <c r="Y1086" s="2">
        <v>65</v>
      </c>
      <c r="Z1086" s="3"/>
      <c r="AA1086" s="3"/>
      <c r="AB1086" s="7" t="s">
        <v>3524</v>
      </c>
      <c r="AC1086" s="3" t="s">
        <v>208</v>
      </c>
      <c r="AD1086" s="3" t="s">
        <v>209</v>
      </c>
      <c r="AE1086" s="3" t="s">
        <v>210</v>
      </c>
      <c r="AF1086" s="3" t="s">
        <v>211</v>
      </c>
      <c r="AG1086" s="4"/>
      <c r="AH1086" s="3"/>
      <c r="AI1086" s="4"/>
      <c r="AJ10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6" s="8">
        <f>IF(#REF!=MAX(#REF!),"New","Old")</f>
      </c>
      <c r="AL1086" s="3"/>
      <c r="AM1086" s="9">
        <f>IF(OR(#REF!="",#REF!=0),"",IF(#REF!&lt;12000,"&lt;12k",IF(AND(#REF!&gt;=12000,#REF!&lt;24000),"12k to 24k",IF(AND(#REF!&gt;=24000,#REF!&lt;=36000),"24k to 36k",IF(#REF!&gt;36000,"&gt;36k","")))))</f>
      </c>
    </row>
    <row x14ac:dyDescent="0.25" r="1087" customHeight="1" ht="18.75">
      <c r="A1087" s="1">
        <v>1737773</v>
      </c>
      <c r="B1087" s="2">
        <v>11405952</v>
      </c>
      <c r="C1087" s="3" t="s">
        <v>0</v>
      </c>
      <c r="D1087" s="3" t="s">
        <v>187</v>
      </c>
      <c r="E1087" s="2">
        <v>2018</v>
      </c>
      <c r="F1087" s="4">
        <v>44286</v>
      </c>
      <c r="G1087" s="3" t="s">
        <v>2</v>
      </c>
      <c r="H1087" s="4">
        <v>44287</v>
      </c>
      <c r="I1087" s="4"/>
      <c r="J1087" s="10">
        <f>_xlfn.XLOOKUP(#REF!,[1]!Backup_F8_Previous_Wave[ODINO],[1]!Backup_F8_Previous_Wave[Wave Date],"")</f>
      </c>
      <c r="K1087" s="3"/>
      <c r="L1087" s="3" t="s">
        <v>3525</v>
      </c>
      <c r="M1087" s="3" t="s">
        <v>4</v>
      </c>
      <c r="N1087" s="3" t="s">
        <v>3526</v>
      </c>
      <c r="O1087" s="3" t="s">
        <v>3042</v>
      </c>
      <c r="P1087" s="6">
        <f>_xlfn.XLOOKUP(#REF!,[1]!Table2[BINNING],[1]!Table2[VFG],"")</f>
      </c>
      <c r="Q1087" s="6">
        <f>IF(ISNUMBER(FIND("|",#REF!,1)),LEFT(#REF!,FIND("|",#REF!,1)-2),#REF!)</f>
      </c>
      <c r="R1087" s="6">
        <f>IF(ISNUMBER(FIND("|",#REF!,1)),RIGHT(#REF!,LEN(#REF!)-FIND("|",#REF!,1)-1),"")</f>
      </c>
      <c r="S1087" s="3" t="s">
        <v>7</v>
      </c>
      <c r="T1087" s="3" t="s">
        <v>7</v>
      </c>
      <c r="U1087" s="2">
        <v>0</v>
      </c>
      <c r="V1087" s="2">
        <v>0</v>
      </c>
      <c r="W1087" s="2">
        <v>33000</v>
      </c>
      <c r="X1087" s="3" t="s">
        <v>238</v>
      </c>
      <c r="Y1087" s="2">
        <v>0</v>
      </c>
      <c r="Z1087" s="3"/>
      <c r="AA1087" s="3"/>
      <c r="AB1087" s="7" t="s">
        <v>3527</v>
      </c>
      <c r="AC1087" s="3" t="s">
        <v>44</v>
      </c>
      <c r="AD1087" s="3" t="s">
        <v>44</v>
      </c>
      <c r="AE1087" s="3" t="s">
        <v>44</v>
      </c>
      <c r="AF1087" s="3" t="s">
        <v>141</v>
      </c>
      <c r="AG1087" s="4"/>
      <c r="AH1087" s="3"/>
      <c r="AI1087" s="4"/>
      <c r="AJ10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7" s="8">
        <f>IF(#REF!=MAX(#REF!),"New","Old")</f>
      </c>
      <c r="AL1087" s="3"/>
      <c r="AM1087" s="9">
        <f>IF(OR(#REF!="",#REF!=0),"",IF(#REF!&lt;12000,"&lt;12k",IF(AND(#REF!&gt;=12000,#REF!&lt;24000),"12k to 24k",IF(AND(#REF!&gt;=24000,#REF!&lt;=36000),"24k to 36k",IF(#REF!&gt;36000,"&gt;36k","")))))</f>
      </c>
    </row>
    <row x14ac:dyDescent="0.25" r="1088" customHeight="1" ht="18.75">
      <c r="A1088" s="1">
        <v>1737776</v>
      </c>
      <c r="B1088" s="2">
        <v>11405948</v>
      </c>
      <c r="C1088" s="3" t="s">
        <v>0</v>
      </c>
      <c r="D1088" s="3" t="s">
        <v>234</v>
      </c>
      <c r="E1088" s="2">
        <v>2015</v>
      </c>
      <c r="F1088" s="4">
        <v>43922</v>
      </c>
      <c r="G1088" s="3" t="s">
        <v>108</v>
      </c>
      <c r="H1088" s="4">
        <v>44287</v>
      </c>
      <c r="I1088" s="4">
        <f>_xlfn.XLOOKUP(#REF!,[1]!Backup_F8_Previous_Wave[ODINO],[1]!Backup_F8_Previous_Wave[Production Date],"")</f>
      </c>
      <c r="J1088" s="10">
        <f>_xlfn.XLOOKUP(#REF!,[1]!Backup_F8_Previous_Wave[ODINO],[1]!Backup_F8_Previous_Wave[Wave Date],"")</f>
      </c>
      <c r="K1088" s="6">
        <f>_xlfn.XLOOKUP(#REF!,[1]!Backup_F8_Previous_Wave[ODINO],[1]!Backup_F8_Previous_Wave[Full VIN],"")</f>
      </c>
      <c r="L1088" s="3" t="s">
        <v>3528</v>
      </c>
      <c r="M1088" s="3" t="s">
        <v>4</v>
      </c>
      <c r="N1088" s="3" t="s">
        <v>3529</v>
      </c>
      <c r="O1088" s="3" t="s">
        <v>791</v>
      </c>
      <c r="P1088" s="6">
        <f>_xlfn.XLOOKUP(#REF!,[1]!Table2[BINNING],[1]!Table2[VFG],"")</f>
      </c>
      <c r="Q1088" s="6">
        <f>IF(ISNUMBER(FIND("|",#REF!,1)),LEFT(#REF!,FIND("|",#REF!,1)-2),#REF!)</f>
      </c>
      <c r="R1088" s="6">
        <f>IF(ISNUMBER(FIND("|",#REF!,1)),RIGHT(#REF!,LEN(#REF!)-FIND("|",#REF!,1)-1),"")</f>
      </c>
      <c r="S1088" s="3" t="s">
        <v>7</v>
      </c>
      <c r="T1088" s="3" t="s">
        <v>7</v>
      </c>
      <c r="U1088" s="2">
        <v>0</v>
      </c>
      <c r="V1088" s="2">
        <v>0</v>
      </c>
      <c r="W1088" s="2">
        <v>110000</v>
      </c>
      <c r="X1088" s="3" t="s">
        <v>229</v>
      </c>
      <c r="Y1088" s="2">
        <v>0</v>
      </c>
      <c r="Z1088" s="3"/>
      <c r="AA1088" s="3"/>
      <c r="AB1088" s="7" t="s">
        <v>3530</v>
      </c>
      <c r="AC1088" s="3" t="s">
        <v>240</v>
      </c>
      <c r="AD1088" s="3" t="s">
        <v>241</v>
      </c>
      <c r="AE1088" s="3" t="s">
        <v>242</v>
      </c>
      <c r="AF1088" s="3" t="s">
        <v>243</v>
      </c>
      <c r="AG1088" s="4"/>
      <c r="AH1088" s="3"/>
      <c r="AI1088" s="4"/>
      <c r="AJ10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8" s="8">
        <f>IF(#REF!=MAX(#REF!),"New","Old")</f>
      </c>
      <c r="AL1088" s="3"/>
      <c r="AM1088" s="9">
        <f>IF(OR(#REF!="",#REF!=0),"",IF(#REF!&lt;12000,"&lt;12k",IF(AND(#REF!&gt;=12000,#REF!&lt;24000),"12k to 24k",IF(AND(#REF!&gt;=24000,#REF!&lt;=36000),"24k to 36k",IF(#REF!&gt;36000,"&gt;36k","")))))</f>
      </c>
    </row>
    <row x14ac:dyDescent="0.25" r="1089" customHeight="1" ht="18.75">
      <c r="A1089" s="1">
        <v>1737950</v>
      </c>
      <c r="B1089" s="2">
        <v>11406085</v>
      </c>
      <c r="C1089" s="3" t="s">
        <v>0</v>
      </c>
      <c r="D1089" s="3" t="s">
        <v>1</v>
      </c>
      <c r="E1089" s="2">
        <v>2011</v>
      </c>
      <c r="F1089" s="4">
        <v>44288</v>
      </c>
      <c r="G1089" s="3" t="s">
        <v>108</v>
      </c>
      <c r="H1089" s="4">
        <v>44288</v>
      </c>
      <c r="I1089" s="4">
        <f>_xlfn.XLOOKUP(#REF!,[1]!Backup_F8_Previous_Wave[ODINO],[1]!Backup_F8_Previous_Wave[Production Date],"")</f>
      </c>
      <c r="J1089" s="10">
        <f>_xlfn.XLOOKUP(#REF!,[1]!Backup_F8_Previous_Wave[ODINO],[1]!Backup_F8_Previous_Wave[Wave Date],"")</f>
      </c>
      <c r="K1089" s="6">
        <f>_xlfn.XLOOKUP(#REF!,[1]!Backup_F8_Previous_Wave[ODINO],[1]!Backup_F8_Previous_Wave[Full VIN],"")</f>
      </c>
      <c r="L1089" s="3" t="s">
        <v>3531</v>
      </c>
      <c r="M1089" s="3" t="s">
        <v>4</v>
      </c>
      <c r="N1089" s="3" t="s">
        <v>3532</v>
      </c>
      <c r="O1089" s="3" t="s">
        <v>151</v>
      </c>
      <c r="P1089" s="6">
        <f>_xlfn.XLOOKUP(#REF!,[1]!Table2[BINNING],[1]!Table2[VFG],"")</f>
      </c>
      <c r="Q1089" s="6">
        <f>IF(ISNUMBER(FIND("|",#REF!,1)),LEFT(#REF!,FIND("|",#REF!,1)-2),#REF!)</f>
      </c>
      <c r="R1089" s="6">
        <f>IF(ISNUMBER(FIND("|",#REF!,1)),RIGHT(#REF!,LEN(#REF!)-FIND("|",#REF!,1)-1),"")</f>
      </c>
      <c r="S1089" s="3" t="s">
        <v>7</v>
      </c>
      <c r="T1089" s="3" t="s">
        <v>7</v>
      </c>
      <c r="U1089" s="2">
        <v>0</v>
      </c>
      <c r="V1089" s="2">
        <v>0</v>
      </c>
      <c r="W1089" s="2">
        <v>150000</v>
      </c>
      <c r="X1089" s="3" t="s">
        <v>525</v>
      </c>
      <c r="Y1089" s="2">
        <v>20</v>
      </c>
      <c r="Z1089" s="3"/>
      <c r="AA1089" s="3"/>
      <c r="AB1089" s="7" t="s">
        <v>3533</v>
      </c>
      <c r="AC1089" s="3" t="s">
        <v>10</v>
      </c>
      <c r="AD1089" s="3" t="s">
        <v>11</v>
      </c>
      <c r="AE1089" s="3" t="s">
        <v>12</v>
      </c>
      <c r="AF1089" s="3" t="s">
        <v>13</v>
      </c>
      <c r="AG1089" s="4"/>
      <c r="AH1089" s="3"/>
      <c r="AI1089" s="4"/>
      <c r="AJ10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89" s="8">
        <f>IF(#REF!=MAX(#REF!),"New","Old")</f>
      </c>
      <c r="AL1089" s="3"/>
      <c r="AM1089" s="9">
        <f>IF(OR(#REF!="",#REF!=0),"",IF(#REF!&lt;12000,"&lt;12k",IF(AND(#REF!&gt;=12000,#REF!&lt;24000),"12k to 24k",IF(AND(#REF!&gt;=24000,#REF!&lt;=36000),"24k to 36k",IF(#REF!&gt;36000,"&gt;36k","")))))</f>
      </c>
    </row>
    <row x14ac:dyDescent="0.25" r="1090" customHeight="1" ht="18.75">
      <c r="A1090" s="1">
        <v>1737968</v>
      </c>
      <c r="B1090" s="2">
        <v>11406097</v>
      </c>
      <c r="C1090" s="3" t="s">
        <v>0</v>
      </c>
      <c r="D1090" s="3" t="s">
        <v>59</v>
      </c>
      <c r="E1090" s="2">
        <v>2014</v>
      </c>
      <c r="F1090" s="4">
        <v>44287</v>
      </c>
      <c r="G1090" s="3" t="s">
        <v>108</v>
      </c>
      <c r="H1090" s="4">
        <v>44288</v>
      </c>
      <c r="I1090" s="4"/>
      <c r="J1090" s="10">
        <f>_xlfn.XLOOKUP(#REF!,[1]!Backup_F8_Previous_Wave[ODINO],[1]!Backup_F8_Previous_Wave[Wave Date],"")</f>
      </c>
      <c r="K1090" s="3"/>
      <c r="L1090" s="3" t="s">
        <v>3534</v>
      </c>
      <c r="M1090" s="3" t="s">
        <v>4</v>
      </c>
      <c r="N1090" s="3" t="s">
        <v>3535</v>
      </c>
      <c r="O1090" s="3" t="s">
        <v>62</v>
      </c>
      <c r="P1090" s="6">
        <f>_xlfn.XLOOKUP(#REF!,[1]!Table2[BINNING],[1]!Table2[VFG],"")</f>
      </c>
      <c r="Q1090" s="6">
        <f>IF(ISNUMBER(FIND("|",#REF!,1)),LEFT(#REF!,FIND("|",#REF!,1)-2),#REF!)</f>
      </c>
      <c r="R1090" s="6">
        <f>IF(ISNUMBER(FIND("|",#REF!,1)),RIGHT(#REF!,LEN(#REF!)-FIND("|",#REF!,1)-1),"")</f>
      </c>
      <c r="S1090" s="3" t="s">
        <v>7</v>
      </c>
      <c r="T1090" s="3" t="s">
        <v>7</v>
      </c>
      <c r="U1090" s="2">
        <v>0</v>
      </c>
      <c r="V1090" s="2">
        <v>0</v>
      </c>
      <c r="W1090" s="2">
        <v>131000</v>
      </c>
      <c r="X1090" s="3" t="s">
        <v>106</v>
      </c>
      <c r="Y1090" s="2"/>
      <c r="Z1090" s="3"/>
      <c r="AA1090" s="3"/>
      <c r="AB1090" s="7" t="s">
        <v>3536</v>
      </c>
      <c r="AC1090" s="3" t="s">
        <v>44</v>
      </c>
      <c r="AD1090" s="3" t="s">
        <v>44</v>
      </c>
      <c r="AE1090" s="3" t="s">
        <v>44</v>
      </c>
      <c r="AF1090" s="3" t="s">
        <v>211</v>
      </c>
      <c r="AG1090" s="4"/>
      <c r="AH1090" s="3"/>
      <c r="AI1090" s="4"/>
      <c r="AJ10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0" s="8">
        <f>IF(#REF!=MAX(#REF!),"New","Old")</f>
      </c>
      <c r="AL1090" s="3"/>
      <c r="AM1090" s="9">
        <f>IF(OR(#REF!="",#REF!=0),"",IF(#REF!&lt;12000,"&lt;12k",IF(AND(#REF!&gt;=12000,#REF!&lt;24000),"12k to 24k",IF(AND(#REF!&gt;=24000,#REF!&lt;=36000),"24k to 36k",IF(#REF!&gt;36000,"&gt;36k","")))))</f>
      </c>
    </row>
    <row x14ac:dyDescent="0.25" r="1091" customHeight="1" ht="18.75">
      <c r="A1091" s="1">
        <v>1738037</v>
      </c>
      <c r="B1091" s="2">
        <v>11406144</v>
      </c>
      <c r="C1091" s="3" t="s">
        <v>0</v>
      </c>
      <c r="D1091" s="3" t="s">
        <v>485</v>
      </c>
      <c r="E1091" s="2">
        <v>2020</v>
      </c>
      <c r="F1091" s="4">
        <v>44004</v>
      </c>
      <c r="G1091" s="3" t="s">
        <v>108</v>
      </c>
      <c r="H1091" s="4">
        <v>44288</v>
      </c>
      <c r="I1091" s="4">
        <f>_xlfn.XLOOKUP(#REF!,[1]!Backup_F8_Previous_Wave[ODINO],[1]!Backup_F8_Previous_Wave[Production Date],"")</f>
      </c>
      <c r="J1091" s="10">
        <f>_xlfn.XLOOKUP(#REF!,[1]!Backup_F8_Previous_Wave[ODINO],[1]!Backup_F8_Previous_Wave[Wave Date],"")</f>
      </c>
      <c r="K1091" s="6">
        <f>_xlfn.XLOOKUP(#REF!,[1]!Backup_F8_Previous_Wave[ODINO],[1]!Backup_F8_Previous_Wave[Full VIN],"")</f>
      </c>
      <c r="L1091" s="3" t="s">
        <v>3537</v>
      </c>
      <c r="M1091" s="3" t="s">
        <v>4</v>
      </c>
      <c r="N1091" s="3" t="s">
        <v>3538</v>
      </c>
      <c r="O1091" s="3" t="s">
        <v>3539</v>
      </c>
      <c r="P1091" s="6">
        <f>_xlfn.XLOOKUP(#REF!,[1]!Table2[BINNING],[1]!Table2[VFG],"")</f>
      </c>
      <c r="Q1091" s="6">
        <f>IF(ISNUMBER(FIND("|",#REF!,1)),LEFT(#REF!,FIND("|",#REF!,1)-2),#REF!)</f>
      </c>
      <c r="R1091" s="6">
        <f>IF(ISNUMBER(FIND("|",#REF!,1)),RIGHT(#REF!,LEN(#REF!)-FIND("|",#REF!,1)-1),"")</f>
      </c>
      <c r="S1091" s="3" t="s">
        <v>7</v>
      </c>
      <c r="T1091" s="3" t="s">
        <v>7</v>
      </c>
      <c r="U1091" s="2">
        <v>0</v>
      </c>
      <c r="V1091" s="2">
        <v>0</v>
      </c>
      <c r="W1091" s="2">
        <v>20318</v>
      </c>
      <c r="X1091" s="3" t="s">
        <v>106</v>
      </c>
      <c r="Y1091" s="2"/>
      <c r="Z1091" s="3"/>
      <c r="AA1091" s="3"/>
      <c r="AB1091" s="7" t="s">
        <v>3540</v>
      </c>
      <c r="AC1091" s="3" t="s">
        <v>489</v>
      </c>
      <c r="AD1091" s="3" t="s">
        <v>490</v>
      </c>
      <c r="AE1091" s="3" t="s">
        <v>491</v>
      </c>
      <c r="AF1091" s="3" t="s">
        <v>211</v>
      </c>
      <c r="AG1091" s="4"/>
      <c r="AH1091" s="3"/>
      <c r="AI1091" s="4"/>
      <c r="AJ10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1" s="8">
        <f>IF(#REF!=MAX(#REF!),"New","Old")</f>
      </c>
      <c r="AL1091" s="3"/>
      <c r="AM1091" s="9">
        <f>IF(OR(#REF!="",#REF!=0),"",IF(#REF!&lt;12000,"&lt;12k",IF(AND(#REF!&gt;=12000,#REF!&lt;24000),"12k to 24k",IF(AND(#REF!&gt;=24000,#REF!&lt;=36000),"24k to 36k",IF(#REF!&gt;36000,"&gt;36k","")))))</f>
      </c>
    </row>
    <row x14ac:dyDescent="0.25" r="1092" customHeight="1" ht="18.75">
      <c r="A1092" s="1">
        <v>1738179</v>
      </c>
      <c r="B1092" s="2">
        <v>11406225</v>
      </c>
      <c r="C1092" s="3" t="s">
        <v>0</v>
      </c>
      <c r="D1092" s="3" t="s">
        <v>38</v>
      </c>
      <c r="E1092" s="2">
        <v>2008</v>
      </c>
      <c r="F1092" s="4">
        <v>43171</v>
      </c>
      <c r="G1092" s="3" t="s">
        <v>2</v>
      </c>
      <c r="H1092" s="4">
        <v>44289</v>
      </c>
      <c r="I1092" s="4">
        <f>_xlfn.XLOOKUP(#REF!,[1]!Backup_F8_Previous_Wave[ODINO],[1]!Backup_F8_Previous_Wave[Production Date],"")</f>
      </c>
      <c r="J1092" s="10">
        <f>_xlfn.XLOOKUP(#REF!,[1]!Backup_F8_Previous_Wave[ODINO],[1]!Backup_F8_Previous_Wave[Wave Date],"")</f>
      </c>
      <c r="K1092" s="6">
        <f>_xlfn.XLOOKUP(#REF!,[1]!Backup_F8_Previous_Wave[ODINO],[1]!Backup_F8_Previous_Wave[Full VIN],"")</f>
      </c>
      <c r="L1092" s="3" t="s">
        <v>3541</v>
      </c>
      <c r="M1092" s="3" t="s">
        <v>4</v>
      </c>
      <c r="N1092" s="3" t="s">
        <v>3542</v>
      </c>
      <c r="O1092" s="3" t="s">
        <v>144</v>
      </c>
      <c r="P1092" s="6">
        <f>_xlfn.XLOOKUP(#REF!,[1]!Table2[BINNING],[1]!Table2[VFG],"")</f>
      </c>
      <c r="Q1092" s="6">
        <f>IF(ISNUMBER(FIND("|",#REF!,1)),LEFT(#REF!,FIND("|",#REF!,1)-2),#REF!)</f>
      </c>
      <c r="R1092" s="6">
        <f>IF(ISNUMBER(FIND("|",#REF!,1)),RIGHT(#REF!,LEN(#REF!)-FIND("|",#REF!,1)-1),"")</f>
      </c>
      <c r="S1092" s="3" t="s">
        <v>7</v>
      </c>
      <c r="T1092" s="3" t="s">
        <v>7</v>
      </c>
      <c r="U1092" s="2">
        <v>0</v>
      </c>
      <c r="V1092" s="2">
        <v>0</v>
      </c>
      <c r="W1092" s="2">
        <v>94000</v>
      </c>
      <c r="X1092" s="3" t="s">
        <v>18</v>
      </c>
      <c r="Y1092" s="2">
        <v>45</v>
      </c>
      <c r="Z1092" s="3"/>
      <c r="AA1092" s="3"/>
      <c r="AB1092" s="7" t="s">
        <v>3543</v>
      </c>
      <c r="AC1092" s="3" t="s">
        <v>146</v>
      </c>
      <c r="AD1092" s="3" t="s">
        <v>147</v>
      </c>
      <c r="AE1092" s="3" t="s">
        <v>148</v>
      </c>
      <c r="AF1092" s="3" t="s">
        <v>45</v>
      </c>
      <c r="AG1092" s="4"/>
      <c r="AH1092" s="3"/>
      <c r="AI1092" s="4"/>
      <c r="AJ10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2" s="8">
        <f>IF(#REF!=MAX(#REF!),"New","Old")</f>
      </c>
      <c r="AL1092" s="3"/>
      <c r="AM1092" s="9">
        <f>IF(OR(#REF!="",#REF!=0),"",IF(#REF!&lt;12000,"&lt;12k",IF(AND(#REF!&gt;=12000,#REF!&lt;24000),"12k to 24k",IF(AND(#REF!&gt;=24000,#REF!&lt;=36000),"24k to 36k",IF(#REF!&gt;36000,"&gt;36k","")))))</f>
      </c>
    </row>
    <row x14ac:dyDescent="0.25" r="1093" customHeight="1" ht="18.75">
      <c r="A1093" s="1">
        <v>1738524</v>
      </c>
      <c r="B1093" s="2">
        <v>11406455</v>
      </c>
      <c r="C1093" s="3" t="s">
        <v>0</v>
      </c>
      <c r="D1093" s="3" t="s">
        <v>187</v>
      </c>
      <c r="E1093" s="2">
        <v>2021</v>
      </c>
      <c r="F1093" s="4">
        <v>44291</v>
      </c>
      <c r="G1093" s="3" t="s">
        <v>108</v>
      </c>
      <c r="H1093" s="4">
        <v>44291</v>
      </c>
      <c r="I1093" s="4">
        <f>_xlfn.XLOOKUP(#REF!,[1]!Backup_F8_Previous_Wave[ODINO],[1]!Backup_F8_Previous_Wave[Production Date],"")</f>
      </c>
      <c r="J1093" s="10">
        <f>_xlfn.XLOOKUP(#REF!,[1]!Backup_F8_Previous_Wave[ODINO],[1]!Backup_F8_Previous_Wave[Wave Date],"")</f>
      </c>
      <c r="K1093" s="6">
        <f>_xlfn.XLOOKUP(#REF!,[1]!Backup_F8_Previous_Wave[ODINO],[1]!Backup_F8_Previous_Wave[Full VIN],"")</f>
      </c>
      <c r="L1093" s="3" t="s">
        <v>3544</v>
      </c>
      <c r="M1093" s="3" t="s">
        <v>4</v>
      </c>
      <c r="N1093" s="3" t="s">
        <v>3545</v>
      </c>
      <c r="O1093" s="3" t="s">
        <v>124</v>
      </c>
      <c r="P1093" s="6">
        <f>_xlfn.XLOOKUP(#REF!,[1]!Table2[BINNING],[1]!Table2[VFG],"")</f>
      </c>
      <c r="Q1093" s="6">
        <f>IF(ISNUMBER(FIND("|",#REF!,1)),LEFT(#REF!,FIND("|",#REF!,1)-2),#REF!)</f>
      </c>
      <c r="R1093" s="6">
        <f>IF(ISNUMBER(FIND("|",#REF!,1)),RIGHT(#REF!,LEN(#REF!)-FIND("|",#REF!,1)-1),"")</f>
      </c>
      <c r="S1093" s="3" t="s">
        <v>7</v>
      </c>
      <c r="T1093" s="3" t="s">
        <v>7</v>
      </c>
      <c r="U1093" s="2">
        <v>0</v>
      </c>
      <c r="V1093" s="2">
        <v>0</v>
      </c>
      <c r="W1093" s="2">
        <v>500</v>
      </c>
      <c r="X1093" s="3" t="s">
        <v>583</v>
      </c>
      <c r="Y1093" s="2">
        <v>10</v>
      </c>
      <c r="Z1093" s="3"/>
      <c r="AA1093" s="3"/>
      <c r="AB1093" s="7" t="s">
        <v>3546</v>
      </c>
      <c r="AC1093" s="3" t="s">
        <v>191</v>
      </c>
      <c r="AD1093" s="3" t="s">
        <v>192</v>
      </c>
      <c r="AE1093" s="3" t="s">
        <v>193</v>
      </c>
      <c r="AF1093" s="3" t="s">
        <v>141</v>
      </c>
      <c r="AG1093" s="4"/>
      <c r="AH1093" s="3"/>
      <c r="AI1093" s="4"/>
      <c r="AJ10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3" s="8">
        <f>IF(#REF!=MAX(#REF!),"New","Old")</f>
      </c>
      <c r="AL1093" s="3"/>
      <c r="AM1093" s="9">
        <f>IF(OR(#REF!="",#REF!=0),"",IF(#REF!&lt;12000,"&lt;12k",IF(AND(#REF!&gt;=12000,#REF!&lt;24000),"12k to 24k",IF(AND(#REF!&gt;=24000,#REF!&lt;=36000),"24k to 36k",IF(#REF!&gt;36000,"&gt;36k","")))))</f>
      </c>
    </row>
    <row x14ac:dyDescent="0.25" r="1094" customHeight="1" ht="18.75">
      <c r="A1094" s="1">
        <v>1738700</v>
      </c>
      <c r="B1094" s="2">
        <v>11406616</v>
      </c>
      <c r="C1094" s="3" t="s">
        <v>0</v>
      </c>
      <c r="D1094" s="3" t="s">
        <v>187</v>
      </c>
      <c r="E1094" s="2">
        <v>2018</v>
      </c>
      <c r="F1094" s="4">
        <v>44291</v>
      </c>
      <c r="G1094" s="3" t="s">
        <v>108</v>
      </c>
      <c r="H1094" s="4">
        <v>44291</v>
      </c>
      <c r="I1094" s="4">
        <f>_xlfn.XLOOKUP(#REF!,[1]!Backup_F8_Previous_Wave[ODINO],[1]!Backup_F8_Previous_Wave[Production Date],"")</f>
      </c>
      <c r="J1094" s="10">
        <f>_xlfn.XLOOKUP(#REF!,[1]!Backup_F8_Previous_Wave[ODINO],[1]!Backup_F8_Previous_Wave[Wave Date],"")</f>
      </c>
      <c r="K1094" s="6">
        <f>_xlfn.XLOOKUP(#REF!,[1]!Backup_F8_Previous_Wave[ODINO],[1]!Backup_F8_Previous_Wave[Full VIN],"")</f>
      </c>
      <c r="L1094" s="3" t="s">
        <v>3547</v>
      </c>
      <c r="M1094" s="3" t="s">
        <v>4</v>
      </c>
      <c r="N1094" s="3" t="s">
        <v>3548</v>
      </c>
      <c r="O1094" s="3" t="s">
        <v>124</v>
      </c>
      <c r="P1094" s="6">
        <f>_xlfn.XLOOKUP(#REF!,[1]!Table2[BINNING],[1]!Table2[VFG],"")</f>
      </c>
      <c r="Q1094" s="6">
        <f>IF(ISNUMBER(FIND("|",#REF!,1)),LEFT(#REF!,FIND("|",#REF!,1)-2),#REF!)</f>
      </c>
      <c r="R1094" s="6">
        <f>IF(ISNUMBER(FIND("|",#REF!,1)),RIGHT(#REF!,LEN(#REF!)-FIND("|",#REF!,1)-1),"")</f>
      </c>
      <c r="S1094" s="3" t="s">
        <v>7</v>
      </c>
      <c r="T1094" s="3" t="s">
        <v>7</v>
      </c>
      <c r="U1094" s="2">
        <v>0</v>
      </c>
      <c r="V1094" s="2">
        <v>0</v>
      </c>
      <c r="W1094" s="2">
        <v>37000</v>
      </c>
      <c r="X1094" s="3" t="s">
        <v>50</v>
      </c>
      <c r="Y1094" s="2">
        <v>65</v>
      </c>
      <c r="Z1094" s="3"/>
      <c r="AA1094" s="3"/>
      <c r="AB1094" s="7" t="s">
        <v>3549</v>
      </c>
      <c r="AC1094" s="3" t="s">
        <v>191</v>
      </c>
      <c r="AD1094" s="3" t="s">
        <v>192</v>
      </c>
      <c r="AE1094" s="3" t="s">
        <v>193</v>
      </c>
      <c r="AF1094" s="3" t="s">
        <v>141</v>
      </c>
      <c r="AG1094" s="4"/>
      <c r="AH1094" s="3"/>
      <c r="AI1094" s="4"/>
      <c r="AJ10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4" s="8">
        <f>IF(#REF!=MAX(#REF!),"New","Old")</f>
      </c>
      <c r="AL1094" s="3"/>
      <c r="AM1094" s="9">
        <f>IF(OR(#REF!="",#REF!=0),"",IF(#REF!&lt;12000,"&lt;12k",IF(AND(#REF!&gt;=12000,#REF!&lt;24000),"12k to 24k",IF(AND(#REF!&gt;=24000,#REF!&lt;=36000),"24k to 36k",IF(#REF!&gt;36000,"&gt;36k","")))))</f>
      </c>
    </row>
    <row x14ac:dyDescent="0.25" r="1095" customHeight="1" ht="18.75">
      <c r="A1095" s="1">
        <v>1738857</v>
      </c>
      <c r="B1095" s="2">
        <v>11406720</v>
      </c>
      <c r="C1095" s="3" t="s">
        <v>0</v>
      </c>
      <c r="D1095" s="3" t="s">
        <v>86</v>
      </c>
      <c r="E1095" s="2">
        <v>2020</v>
      </c>
      <c r="F1095" s="4">
        <v>44292</v>
      </c>
      <c r="G1095" s="3" t="s">
        <v>108</v>
      </c>
      <c r="H1095" s="4">
        <v>44292</v>
      </c>
      <c r="I1095" s="4"/>
      <c r="J1095" s="10">
        <f>_xlfn.XLOOKUP(#REF!,[1]!Backup_F8_Previous_Wave[ODINO],[1]!Backup_F8_Previous_Wave[Wave Date],"")</f>
      </c>
      <c r="K1095" s="3"/>
      <c r="L1095" s="3" t="s">
        <v>3550</v>
      </c>
      <c r="M1095" s="3" t="s">
        <v>4</v>
      </c>
      <c r="N1095" s="3" t="s">
        <v>3551</v>
      </c>
      <c r="O1095" s="3" t="s">
        <v>2597</v>
      </c>
      <c r="P1095" s="6">
        <f>_xlfn.XLOOKUP(#REF!,[1]!Table2[BINNING],[1]!Table2[VFG],"")</f>
      </c>
      <c r="Q1095" s="6">
        <f>IF(ISNUMBER(FIND("|",#REF!,1)),LEFT(#REF!,FIND("|",#REF!,1)-2),#REF!)</f>
      </c>
      <c r="R1095" s="6">
        <f>IF(ISNUMBER(FIND("|",#REF!,1)),RIGHT(#REF!,LEN(#REF!)-FIND("|",#REF!,1)-1),"")</f>
      </c>
      <c r="S1095" s="3" t="s">
        <v>7</v>
      </c>
      <c r="T1095" s="3" t="s">
        <v>7</v>
      </c>
      <c r="U1095" s="2">
        <v>0</v>
      </c>
      <c r="V1095" s="2">
        <v>0</v>
      </c>
      <c r="W1095" s="2">
        <v>8000</v>
      </c>
      <c r="X1095" s="3" t="s">
        <v>317</v>
      </c>
      <c r="Y1095" s="2">
        <v>0</v>
      </c>
      <c r="Z1095" s="3"/>
      <c r="AA1095" s="3"/>
      <c r="AB1095" s="7" t="s">
        <v>3552</v>
      </c>
      <c r="AC1095" s="3" t="s">
        <v>44</v>
      </c>
      <c r="AD1095" s="3" t="s">
        <v>44</v>
      </c>
      <c r="AE1095" s="3" t="s">
        <v>44</v>
      </c>
      <c r="AF1095" s="3" t="s">
        <v>95</v>
      </c>
      <c r="AG1095" s="4"/>
      <c r="AH1095" s="3"/>
      <c r="AI1095" s="4"/>
      <c r="AJ10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5" s="8">
        <f>IF(#REF!=MAX(#REF!),"New","Old")</f>
      </c>
      <c r="AL1095" s="3"/>
      <c r="AM1095" s="9">
        <f>IF(OR(#REF!="",#REF!=0),"",IF(#REF!&lt;12000,"&lt;12k",IF(AND(#REF!&gt;=12000,#REF!&lt;24000),"12k to 24k",IF(AND(#REF!&gt;=24000,#REF!&lt;=36000),"24k to 36k",IF(#REF!&gt;36000,"&gt;36k","")))))</f>
      </c>
    </row>
    <row x14ac:dyDescent="0.25" r="1096" customHeight="1" ht="18.75">
      <c r="A1096" s="1">
        <v>1738902</v>
      </c>
      <c r="B1096" s="2">
        <v>11406748</v>
      </c>
      <c r="C1096" s="3" t="s">
        <v>0</v>
      </c>
      <c r="D1096" s="3" t="s">
        <v>38</v>
      </c>
      <c r="E1096" s="2">
        <v>2019</v>
      </c>
      <c r="F1096" s="4">
        <v>44283</v>
      </c>
      <c r="G1096" s="3" t="s">
        <v>2</v>
      </c>
      <c r="H1096" s="4">
        <v>44292</v>
      </c>
      <c r="I1096" s="4">
        <f>_xlfn.XLOOKUP(#REF!,[1]!Backup_F8_Previous_Wave[ODINO],[1]!Backup_F8_Previous_Wave[Production Date],"")</f>
      </c>
      <c r="J1096" s="10">
        <f>_xlfn.XLOOKUP(#REF!,[1]!Backup_F8_Previous_Wave[ODINO],[1]!Backup_F8_Previous_Wave[Wave Date],"")</f>
      </c>
      <c r="K1096" s="6">
        <f>_xlfn.XLOOKUP(#REF!,[1]!Backup_F8_Previous_Wave[ODINO],[1]!Backup_F8_Previous_Wave[Full VIN],"")</f>
      </c>
      <c r="L1096" s="3" t="s">
        <v>3553</v>
      </c>
      <c r="M1096" s="3" t="s">
        <v>4</v>
      </c>
      <c r="N1096" s="3" t="s">
        <v>3554</v>
      </c>
      <c r="O1096" s="3" t="s">
        <v>105</v>
      </c>
      <c r="P1096" s="6">
        <f>_xlfn.XLOOKUP(#REF!,[1]!Table2[BINNING],[1]!Table2[VFG],"")</f>
      </c>
      <c r="Q1096" s="6">
        <f>IF(ISNUMBER(FIND("|",#REF!,1)),LEFT(#REF!,FIND("|",#REF!,1)-2),#REF!)</f>
      </c>
      <c r="R1096" s="6">
        <f>IF(ISNUMBER(FIND("|",#REF!,1)),RIGHT(#REF!,LEN(#REF!)-FIND("|",#REF!,1)-1),"")</f>
      </c>
      <c r="S1096" s="3" t="s">
        <v>7</v>
      </c>
      <c r="T1096" s="3" t="s">
        <v>7</v>
      </c>
      <c r="U1096" s="2">
        <v>0</v>
      </c>
      <c r="V1096" s="2">
        <v>0</v>
      </c>
      <c r="W1096" s="2">
        <v>35150</v>
      </c>
      <c r="X1096" s="3" t="s">
        <v>125</v>
      </c>
      <c r="Y1096" s="2">
        <v>45</v>
      </c>
      <c r="Z1096" s="3"/>
      <c r="AA1096" s="3"/>
      <c r="AB1096" s="7" t="s">
        <v>3555</v>
      </c>
      <c r="AC1096" s="3" t="s">
        <v>826</v>
      </c>
      <c r="AD1096" s="3" t="s">
        <v>147</v>
      </c>
      <c r="AE1096" s="3" t="s">
        <v>148</v>
      </c>
      <c r="AF1096" s="3" t="s">
        <v>45</v>
      </c>
      <c r="AG1096" s="4"/>
      <c r="AH1096" s="3"/>
      <c r="AI1096" s="4"/>
      <c r="AJ10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6" s="8">
        <f>IF(#REF!=MAX(#REF!),"New","Old")</f>
      </c>
      <c r="AL1096" s="3"/>
      <c r="AM1096" s="9">
        <f>IF(OR(#REF!="",#REF!=0),"",IF(#REF!&lt;12000,"&lt;12k",IF(AND(#REF!&gt;=12000,#REF!&lt;24000),"12k to 24k",IF(AND(#REF!&gt;=24000,#REF!&lt;=36000),"24k to 36k",IF(#REF!&gt;36000,"&gt;36k","")))))</f>
      </c>
    </row>
    <row x14ac:dyDescent="0.25" r="1097" customHeight="1" ht="18.75">
      <c r="A1097" s="1">
        <v>1739079</v>
      </c>
      <c r="B1097" s="2">
        <v>11406852</v>
      </c>
      <c r="C1097" s="3" t="s">
        <v>0</v>
      </c>
      <c r="D1097" s="3" t="s">
        <v>181</v>
      </c>
      <c r="E1097" s="2">
        <v>2015</v>
      </c>
      <c r="F1097" s="4">
        <v>44272</v>
      </c>
      <c r="G1097" s="3" t="s">
        <v>2</v>
      </c>
      <c r="H1097" s="4">
        <v>44293</v>
      </c>
      <c r="I1097" s="4">
        <f>_xlfn.XLOOKUP(#REF!,[1]!Backup_F8_Previous_Wave[ODINO],[1]!Backup_F8_Previous_Wave[Production Date],"")</f>
      </c>
      <c r="J1097" s="10">
        <f>_xlfn.XLOOKUP(#REF!,[1]!Backup_F8_Previous_Wave[ODINO],[1]!Backup_F8_Previous_Wave[Wave Date],"")</f>
      </c>
      <c r="K1097" s="6">
        <f>_xlfn.XLOOKUP(#REF!,[1]!Backup_F8_Previous_Wave[ODINO],[1]!Backup_F8_Previous_Wave[Full VIN],"")</f>
      </c>
      <c r="L1097" s="3" t="s">
        <v>3180</v>
      </c>
      <c r="M1097" s="3" t="s">
        <v>4</v>
      </c>
      <c r="N1097" s="3" t="s">
        <v>3556</v>
      </c>
      <c r="O1097" s="3" t="s">
        <v>196</v>
      </c>
      <c r="P1097" s="6">
        <f>_xlfn.XLOOKUP(#REF!,[1]!Table2[BINNING],[1]!Table2[VFG],"")</f>
      </c>
      <c r="Q1097" s="6">
        <f>IF(ISNUMBER(FIND("|",#REF!,1)),LEFT(#REF!,FIND("|",#REF!,1)-2),#REF!)</f>
      </c>
      <c r="R1097" s="6">
        <f>IF(ISNUMBER(FIND("|",#REF!,1)),RIGHT(#REF!,LEN(#REF!)-FIND("|",#REF!,1)-1),"")</f>
      </c>
      <c r="S1097" s="3" t="s">
        <v>7</v>
      </c>
      <c r="T1097" s="3" t="s">
        <v>7</v>
      </c>
      <c r="U1097" s="2">
        <v>0</v>
      </c>
      <c r="V1097" s="2">
        <v>0</v>
      </c>
      <c r="W1097" s="2">
        <v>75000</v>
      </c>
      <c r="X1097" s="3" t="s">
        <v>63</v>
      </c>
      <c r="Y1097" s="2">
        <v>60</v>
      </c>
      <c r="Z1097" s="3"/>
      <c r="AA1097" s="3"/>
      <c r="AB1097" s="7" t="s">
        <v>3557</v>
      </c>
      <c r="AC1097" s="3" t="s">
        <v>297</v>
      </c>
      <c r="AD1097" s="3" t="s">
        <v>298</v>
      </c>
      <c r="AE1097" s="3" t="s">
        <v>299</v>
      </c>
      <c r="AF1097" s="3" t="s">
        <v>198</v>
      </c>
      <c r="AG1097" s="4"/>
      <c r="AH1097" s="3"/>
      <c r="AI1097" s="4"/>
      <c r="AJ10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7" s="8">
        <f>IF(#REF!=MAX(#REF!),"New","Old")</f>
      </c>
      <c r="AL1097" s="3"/>
      <c r="AM1097" s="9">
        <f>IF(OR(#REF!="",#REF!=0),"",IF(#REF!&lt;12000,"&lt;12k",IF(AND(#REF!&gt;=12000,#REF!&lt;24000),"12k to 24k",IF(AND(#REF!&gt;=24000,#REF!&lt;=36000),"24k to 36k",IF(#REF!&gt;36000,"&gt;36k","")))))</f>
      </c>
    </row>
    <row x14ac:dyDescent="0.25" r="1098" customHeight="1" ht="18.75">
      <c r="A1098" s="1">
        <v>1739095</v>
      </c>
      <c r="B1098" s="2">
        <v>11406865</v>
      </c>
      <c r="C1098" s="3" t="s">
        <v>0</v>
      </c>
      <c r="D1098" s="3" t="s">
        <v>181</v>
      </c>
      <c r="E1098" s="2">
        <v>2017</v>
      </c>
      <c r="F1098" s="4">
        <v>44256</v>
      </c>
      <c r="G1098" s="3" t="s">
        <v>2</v>
      </c>
      <c r="H1098" s="4">
        <v>44293</v>
      </c>
      <c r="I1098" s="4">
        <f>_xlfn.XLOOKUP(#REF!,[1]!Backup_F8_Previous_Wave[ODINO],[1]!Backup_F8_Previous_Wave[Production Date],"")</f>
      </c>
      <c r="J1098" s="10">
        <f>_xlfn.XLOOKUP(#REF!,[1]!Backup_F8_Previous_Wave[ODINO],[1]!Backup_F8_Previous_Wave[Wave Date],"")</f>
      </c>
      <c r="K1098" s="6">
        <f>_xlfn.XLOOKUP(#REF!,[1]!Backup_F8_Previous_Wave[ODINO],[1]!Backup_F8_Previous_Wave[Full VIN],"")</f>
      </c>
      <c r="L1098" s="3" t="s">
        <v>3558</v>
      </c>
      <c r="M1098" s="3" t="s">
        <v>4</v>
      </c>
      <c r="N1098" s="3" t="s">
        <v>3559</v>
      </c>
      <c r="O1098" s="3" t="s">
        <v>196</v>
      </c>
      <c r="P1098" s="6">
        <f>_xlfn.XLOOKUP(#REF!,[1]!Table2[BINNING],[1]!Table2[VFG],"")</f>
      </c>
      <c r="Q1098" s="6">
        <f>IF(ISNUMBER(FIND("|",#REF!,1)),LEFT(#REF!,FIND("|",#REF!,1)-2),#REF!)</f>
      </c>
      <c r="R1098" s="6">
        <f>IF(ISNUMBER(FIND("|",#REF!,1)),RIGHT(#REF!,LEN(#REF!)-FIND("|",#REF!,1)-1),"")</f>
      </c>
      <c r="S1098" s="3" t="s">
        <v>7</v>
      </c>
      <c r="T1098" s="3" t="s">
        <v>7</v>
      </c>
      <c r="U1098" s="2">
        <v>0</v>
      </c>
      <c r="V1098" s="2">
        <v>0</v>
      </c>
      <c r="W1098" s="2">
        <v>40000</v>
      </c>
      <c r="X1098" s="3" t="s">
        <v>63</v>
      </c>
      <c r="Y1098" s="2">
        <v>70</v>
      </c>
      <c r="Z1098" s="3"/>
      <c r="AA1098" s="3"/>
      <c r="AB1098" s="7" t="s">
        <v>3560</v>
      </c>
      <c r="AC1098" s="3" t="s">
        <v>297</v>
      </c>
      <c r="AD1098" s="3" t="s">
        <v>298</v>
      </c>
      <c r="AE1098" s="3" t="s">
        <v>299</v>
      </c>
      <c r="AF1098" s="3" t="s">
        <v>198</v>
      </c>
      <c r="AG1098" s="4"/>
      <c r="AH1098" s="3"/>
      <c r="AI1098" s="4"/>
      <c r="AJ10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8" s="8">
        <f>IF(#REF!=MAX(#REF!),"New","Old")</f>
      </c>
      <c r="AL1098" s="3"/>
      <c r="AM1098" s="9">
        <f>IF(OR(#REF!="",#REF!=0),"",IF(#REF!&lt;12000,"&lt;12k",IF(AND(#REF!&gt;=12000,#REF!&lt;24000),"12k to 24k",IF(AND(#REF!&gt;=24000,#REF!&lt;=36000),"24k to 36k",IF(#REF!&gt;36000,"&gt;36k","")))))</f>
      </c>
    </row>
    <row x14ac:dyDescent="0.25" r="1099" customHeight="1" ht="18.75">
      <c r="A1099" s="1">
        <v>1739365</v>
      </c>
      <c r="B1099" s="2">
        <v>11407056</v>
      </c>
      <c r="C1099" s="3" t="s">
        <v>173</v>
      </c>
      <c r="D1099" s="3" t="s">
        <v>510</v>
      </c>
      <c r="E1099" s="2">
        <v>2010</v>
      </c>
      <c r="F1099" s="4">
        <v>44293</v>
      </c>
      <c r="G1099" s="3" t="s">
        <v>108</v>
      </c>
      <c r="H1099" s="4">
        <v>44294</v>
      </c>
      <c r="I1099" s="4">
        <f>_xlfn.XLOOKUP(#REF!,[1]!Backup_F8_Previous_Wave[ODINO],[1]!Backup_F8_Previous_Wave[Production Date],"")</f>
      </c>
      <c r="J1099" s="10">
        <f>_xlfn.XLOOKUP(#REF!,[1]!Backup_F8_Previous_Wave[ODINO],[1]!Backup_F8_Previous_Wave[Wave Date],"")</f>
      </c>
      <c r="K1099" s="6">
        <f>_xlfn.XLOOKUP(#REF!,[1]!Backup_F8_Previous_Wave[ODINO],[1]!Backup_F8_Previous_Wave[Full VIN],"")</f>
      </c>
      <c r="L1099" s="3" t="s">
        <v>3561</v>
      </c>
      <c r="M1099" s="3" t="s">
        <v>4</v>
      </c>
      <c r="N1099" s="3" t="s">
        <v>3562</v>
      </c>
      <c r="O1099" s="3" t="s">
        <v>1191</v>
      </c>
      <c r="P1099" s="6">
        <f>_xlfn.XLOOKUP(#REF!,[1]!Table2[BINNING],[1]!Table2[VFG],"")</f>
      </c>
      <c r="Q1099" s="6">
        <f>IF(ISNUMBER(FIND("|",#REF!,1)),LEFT(#REF!,FIND("|",#REF!,1)-2),#REF!)</f>
      </c>
      <c r="R1099" s="6">
        <f>IF(ISNUMBER(FIND("|",#REF!,1)),RIGHT(#REF!,LEN(#REF!)-FIND("|",#REF!,1)-1),"")</f>
      </c>
      <c r="S1099" s="3" t="s">
        <v>7</v>
      </c>
      <c r="T1099" s="3" t="s">
        <v>7</v>
      </c>
      <c r="U1099" s="2">
        <v>0</v>
      </c>
      <c r="V1099" s="2">
        <v>0</v>
      </c>
      <c r="W1099" s="2">
        <v>101000</v>
      </c>
      <c r="X1099" s="3" t="s">
        <v>404</v>
      </c>
      <c r="Y1099" s="2">
        <v>0</v>
      </c>
      <c r="Z1099" s="3"/>
      <c r="AA1099" s="3"/>
      <c r="AB1099" s="7" t="s">
        <v>3563</v>
      </c>
      <c r="AC1099" s="3" t="s">
        <v>146</v>
      </c>
      <c r="AD1099" s="3" t="s">
        <v>514</v>
      </c>
      <c r="AE1099" s="3" t="s">
        <v>515</v>
      </c>
      <c r="AF1099" s="3" t="s">
        <v>45</v>
      </c>
      <c r="AG1099" s="4"/>
      <c r="AH1099" s="3"/>
      <c r="AI1099" s="4"/>
      <c r="AJ10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099" s="8">
        <f>IF(#REF!=MAX(#REF!),"New","Old")</f>
      </c>
      <c r="AL1099" s="3"/>
      <c r="AM1099" s="9">
        <f>IF(OR(#REF!="",#REF!=0),"",IF(#REF!&lt;12000,"&lt;12k",IF(AND(#REF!&gt;=12000,#REF!&lt;24000),"12k to 24k",IF(AND(#REF!&gt;=24000,#REF!&lt;=36000),"24k to 36k",IF(#REF!&gt;36000,"&gt;36k","")))))</f>
      </c>
    </row>
    <row x14ac:dyDescent="0.25" r="1100" customHeight="1" ht="18.75">
      <c r="A1100" s="1">
        <v>1739400</v>
      </c>
      <c r="B1100" s="2">
        <v>11407076</v>
      </c>
      <c r="C1100" s="3" t="s">
        <v>0</v>
      </c>
      <c r="D1100" s="3" t="s">
        <v>234</v>
      </c>
      <c r="E1100" s="2">
        <v>2016</v>
      </c>
      <c r="F1100" s="4">
        <v>44110</v>
      </c>
      <c r="G1100" s="3" t="s">
        <v>14</v>
      </c>
      <c r="H1100" s="4">
        <v>44294</v>
      </c>
      <c r="I1100" s="4">
        <f>_xlfn.XLOOKUP(#REF!,[1]!Backup_F8_Previous_Wave[ODINO],[1]!Backup_F8_Previous_Wave[Production Date],"")</f>
      </c>
      <c r="J1100" s="10">
        <f>_xlfn.XLOOKUP(#REF!,[1]!Backup_F8_Previous_Wave[ODINO],[1]!Backup_F8_Previous_Wave[Wave Date],"")</f>
      </c>
      <c r="K1100" s="6">
        <f>_xlfn.XLOOKUP(#REF!,[1]!Backup_F8_Previous_Wave[ODINO],[1]!Backup_F8_Previous_Wave[Full VIN],"")</f>
      </c>
      <c r="L1100" s="3" t="s">
        <v>3564</v>
      </c>
      <c r="M1100" s="3" t="s">
        <v>4</v>
      </c>
      <c r="N1100" s="3" t="s">
        <v>3565</v>
      </c>
      <c r="O1100" s="3" t="s">
        <v>3149</v>
      </c>
      <c r="P1100" s="6">
        <f>_xlfn.XLOOKUP(#REF!,[1]!Table2[BINNING],[1]!Table2[VFG],"")</f>
      </c>
      <c r="Q1100" s="6">
        <f>IF(ISNUMBER(FIND("|",#REF!,1)),LEFT(#REF!,FIND("|",#REF!,1)-2),#REF!)</f>
      </c>
      <c r="R1100" s="6">
        <f>IF(ISNUMBER(FIND("|",#REF!,1)),RIGHT(#REF!,LEN(#REF!)-FIND("|",#REF!,1)-1),"")</f>
      </c>
      <c r="S1100" s="3" t="s">
        <v>7</v>
      </c>
      <c r="T1100" s="3" t="s">
        <v>7</v>
      </c>
      <c r="U1100" s="2">
        <v>0</v>
      </c>
      <c r="V1100" s="2">
        <v>0</v>
      </c>
      <c r="W1100" s="2">
        <v>40000</v>
      </c>
      <c r="X1100" s="3" t="s">
        <v>24</v>
      </c>
      <c r="Y1100" s="2">
        <v>0</v>
      </c>
      <c r="Z1100" s="3"/>
      <c r="AA1100" s="3"/>
      <c r="AB1100" s="7" t="s">
        <v>3566</v>
      </c>
      <c r="AC1100" s="3" t="s">
        <v>240</v>
      </c>
      <c r="AD1100" s="3" t="s">
        <v>241</v>
      </c>
      <c r="AE1100" s="3" t="s">
        <v>242</v>
      </c>
      <c r="AF1100" s="3" t="s">
        <v>243</v>
      </c>
      <c r="AG1100" s="4"/>
      <c r="AH1100" s="3"/>
      <c r="AI1100" s="4"/>
      <c r="AJ11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0" s="8">
        <f>IF(#REF!=MAX(#REF!),"New","Old")</f>
      </c>
      <c r="AL1100" s="3"/>
      <c r="AM1100" s="9">
        <f>IF(OR(#REF!="",#REF!=0),"",IF(#REF!&lt;12000,"&lt;12k",IF(AND(#REF!&gt;=12000,#REF!&lt;24000),"12k to 24k",IF(AND(#REF!&gt;=24000,#REF!&lt;=36000),"24k to 36k",IF(#REF!&gt;36000,"&gt;36k","")))))</f>
      </c>
    </row>
    <row x14ac:dyDescent="0.25" r="1101" customHeight="1" ht="18.75">
      <c r="A1101" s="1">
        <v>1739424</v>
      </c>
      <c r="B1101" s="2">
        <v>11407084</v>
      </c>
      <c r="C1101" s="3" t="s">
        <v>0</v>
      </c>
      <c r="D1101" s="3" t="s">
        <v>59</v>
      </c>
      <c r="E1101" s="2">
        <v>2017</v>
      </c>
      <c r="F1101" s="4">
        <v>44288</v>
      </c>
      <c r="G1101" s="3" t="s">
        <v>108</v>
      </c>
      <c r="H1101" s="4">
        <v>44294</v>
      </c>
      <c r="I1101" s="4">
        <f>_xlfn.XLOOKUP(#REF!,[1]!Backup_F8_Previous_Wave[ODINO],[1]!Backup_F8_Previous_Wave[Production Date],"")</f>
      </c>
      <c r="J1101" s="10">
        <f>_xlfn.XLOOKUP(#REF!,[1]!Backup_F8_Previous_Wave[ODINO],[1]!Backup_F8_Previous_Wave[Wave Date],"")</f>
      </c>
      <c r="K1101" s="6">
        <f>_xlfn.XLOOKUP(#REF!,[1]!Backup_F8_Previous_Wave[ODINO],[1]!Backup_F8_Previous_Wave[Full VIN],"")</f>
      </c>
      <c r="L1101" s="3" t="s">
        <v>3567</v>
      </c>
      <c r="M1101" s="3" t="s">
        <v>4</v>
      </c>
      <c r="N1101" s="3" t="s">
        <v>3568</v>
      </c>
      <c r="O1101" s="3" t="s">
        <v>237</v>
      </c>
      <c r="P1101" s="6">
        <f>_xlfn.XLOOKUP(#REF!,[1]!Table2[BINNING],[1]!Table2[VFG],"")</f>
      </c>
      <c r="Q1101" s="6">
        <f>IF(ISNUMBER(FIND("|",#REF!,1)),LEFT(#REF!,FIND("|",#REF!,1)-2),#REF!)</f>
      </c>
      <c r="R1101" s="6">
        <f>IF(ISNUMBER(FIND("|",#REF!,1)),RIGHT(#REF!,LEN(#REF!)-FIND("|",#REF!,1)-1),"")</f>
      </c>
      <c r="S1101" s="3" t="s">
        <v>7</v>
      </c>
      <c r="T1101" s="3" t="s">
        <v>7</v>
      </c>
      <c r="U1101" s="2">
        <v>0</v>
      </c>
      <c r="V1101" s="2">
        <v>0</v>
      </c>
      <c r="W1101" s="2">
        <v>21000</v>
      </c>
      <c r="X1101" s="3" t="s">
        <v>112</v>
      </c>
      <c r="Y1101" s="2">
        <v>70</v>
      </c>
      <c r="Z1101" s="3"/>
      <c r="AA1101" s="3"/>
      <c r="AB1101" s="7" t="s">
        <v>3569</v>
      </c>
      <c r="AC1101" s="3" t="s">
        <v>65</v>
      </c>
      <c r="AD1101" s="3" t="s">
        <v>66</v>
      </c>
      <c r="AE1101" s="3" t="s">
        <v>67</v>
      </c>
      <c r="AF1101" s="3" t="s">
        <v>68</v>
      </c>
      <c r="AG1101" s="4"/>
      <c r="AH1101" s="3"/>
      <c r="AI1101" s="4"/>
      <c r="AJ11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1" s="8">
        <f>IF(#REF!=MAX(#REF!),"New","Old")</f>
      </c>
      <c r="AL1101" s="3"/>
      <c r="AM1101" s="9">
        <f>IF(OR(#REF!="",#REF!=0),"",IF(#REF!&lt;12000,"&lt;12k",IF(AND(#REF!&gt;=12000,#REF!&lt;24000),"12k to 24k",IF(AND(#REF!&gt;=24000,#REF!&lt;=36000),"24k to 36k",IF(#REF!&gt;36000,"&gt;36k","")))))</f>
      </c>
    </row>
    <row x14ac:dyDescent="0.25" r="1102" customHeight="1" ht="18.75">
      <c r="A1102" s="1">
        <v>1739589</v>
      </c>
      <c r="B1102" s="2">
        <v>11407204</v>
      </c>
      <c r="C1102" s="3" t="s">
        <v>0</v>
      </c>
      <c r="D1102" s="3" t="s">
        <v>38</v>
      </c>
      <c r="E1102" s="2">
        <v>2012</v>
      </c>
      <c r="F1102" s="4">
        <v>44285</v>
      </c>
      <c r="G1102" s="3" t="s">
        <v>2</v>
      </c>
      <c r="H1102" s="4">
        <v>44295</v>
      </c>
      <c r="I1102" s="4">
        <f>_xlfn.XLOOKUP(#REF!,[1]!Backup_F8_Previous_Wave[ODINO],[1]!Backup_F8_Previous_Wave[Production Date],"")</f>
      </c>
      <c r="J1102" s="10">
        <f>_xlfn.XLOOKUP(#REF!,[1]!Backup_F8_Previous_Wave[ODINO],[1]!Backup_F8_Previous_Wave[Wave Date],"")</f>
      </c>
      <c r="K1102" s="6">
        <f>_xlfn.XLOOKUP(#REF!,[1]!Backup_F8_Previous_Wave[ODINO],[1]!Backup_F8_Previous_Wave[Full VIN],"")</f>
      </c>
      <c r="L1102" s="3" t="s">
        <v>3570</v>
      </c>
      <c r="M1102" s="3" t="s">
        <v>4</v>
      </c>
      <c r="N1102" s="3" t="s">
        <v>3571</v>
      </c>
      <c r="O1102" s="3" t="s">
        <v>3210</v>
      </c>
      <c r="P1102" s="6">
        <f>_xlfn.XLOOKUP(#REF!,[1]!Table2[BINNING],[1]!Table2[VFG],"")</f>
      </c>
      <c r="Q1102" s="6">
        <f>IF(ISNUMBER(FIND("|",#REF!,1)),LEFT(#REF!,FIND("|",#REF!,1)-2),#REF!)</f>
      </c>
      <c r="R1102" s="6">
        <f>IF(ISNUMBER(FIND("|",#REF!,1)),RIGHT(#REF!,LEN(#REF!)-FIND("|",#REF!,1)-1),"")</f>
      </c>
      <c r="S1102" s="3" t="s">
        <v>7</v>
      </c>
      <c r="T1102" s="3" t="s">
        <v>7</v>
      </c>
      <c r="U1102" s="2">
        <v>0</v>
      </c>
      <c r="V1102" s="2">
        <v>0</v>
      </c>
      <c r="W1102" s="2">
        <v>92000</v>
      </c>
      <c r="X1102" s="3" t="s">
        <v>24</v>
      </c>
      <c r="Y1102" s="2">
        <v>0</v>
      </c>
      <c r="Z1102" s="3"/>
      <c r="AA1102" s="3"/>
      <c r="AB1102" s="7" t="s">
        <v>3572</v>
      </c>
      <c r="AC1102" s="3" t="s">
        <v>146</v>
      </c>
      <c r="AD1102" s="3" t="s">
        <v>147</v>
      </c>
      <c r="AE1102" s="3" t="s">
        <v>148</v>
      </c>
      <c r="AF1102" s="3" t="s">
        <v>45</v>
      </c>
      <c r="AG1102" s="4"/>
      <c r="AH1102" s="3"/>
      <c r="AI1102" s="4"/>
      <c r="AJ11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2" s="8">
        <f>IF(#REF!=MAX(#REF!),"New","Old")</f>
      </c>
      <c r="AL1102" s="3"/>
      <c r="AM1102" s="9">
        <f>IF(OR(#REF!="",#REF!=0),"",IF(#REF!&lt;12000,"&lt;12k",IF(AND(#REF!&gt;=12000,#REF!&lt;24000),"12k to 24k",IF(AND(#REF!&gt;=24000,#REF!&lt;=36000),"24k to 36k",IF(#REF!&gt;36000,"&gt;36k","")))))</f>
      </c>
    </row>
    <row x14ac:dyDescent="0.25" r="1103" customHeight="1" ht="18.75">
      <c r="A1103" s="1">
        <v>1739600</v>
      </c>
      <c r="B1103" s="2">
        <v>11407206</v>
      </c>
      <c r="C1103" s="3" t="s">
        <v>0</v>
      </c>
      <c r="D1103" s="3" t="s">
        <v>59</v>
      </c>
      <c r="E1103" s="2">
        <v>2016</v>
      </c>
      <c r="F1103" s="4">
        <v>44294</v>
      </c>
      <c r="G1103" s="3" t="s">
        <v>108</v>
      </c>
      <c r="H1103" s="4">
        <v>44295</v>
      </c>
      <c r="I1103" s="4"/>
      <c r="J1103" s="10">
        <f>_xlfn.XLOOKUP(#REF!,[1]!Backup_F8_Previous_Wave[ODINO],[1]!Backup_F8_Previous_Wave[Wave Date],"")</f>
      </c>
      <c r="K1103" s="3"/>
      <c r="L1103" s="3" t="s">
        <v>3573</v>
      </c>
      <c r="M1103" s="3" t="s">
        <v>4</v>
      </c>
      <c r="N1103" s="3" t="s">
        <v>3574</v>
      </c>
      <c r="O1103" s="3" t="s">
        <v>552</v>
      </c>
      <c r="P1103" s="6">
        <f>_xlfn.XLOOKUP(#REF!,[1]!Table2[BINNING],[1]!Table2[VFG],"")</f>
      </c>
      <c r="Q1103" s="6">
        <f>IF(ISNUMBER(FIND("|",#REF!,1)),LEFT(#REF!,FIND("|",#REF!,1)-2),#REF!)</f>
      </c>
      <c r="R1103" s="6">
        <f>IF(ISNUMBER(FIND("|",#REF!,1)),RIGHT(#REF!,LEN(#REF!)-FIND("|",#REF!,1)-1),"")</f>
      </c>
      <c r="S1103" s="3" t="s">
        <v>7</v>
      </c>
      <c r="T1103" s="3" t="s">
        <v>7</v>
      </c>
      <c r="U1103" s="2">
        <v>0</v>
      </c>
      <c r="V1103" s="2">
        <v>0</v>
      </c>
      <c r="W1103" s="2">
        <v>56217</v>
      </c>
      <c r="X1103" s="3" t="s">
        <v>518</v>
      </c>
      <c r="Y1103" s="2"/>
      <c r="Z1103" s="3"/>
      <c r="AA1103" s="3"/>
      <c r="AB1103" s="7" t="s">
        <v>3575</v>
      </c>
      <c r="AC1103" s="3" t="s">
        <v>44</v>
      </c>
      <c r="AD1103" s="3" t="s">
        <v>44</v>
      </c>
      <c r="AE1103" s="3" t="s">
        <v>44</v>
      </c>
      <c r="AF1103" s="3" t="s">
        <v>68</v>
      </c>
      <c r="AG1103" s="4"/>
      <c r="AH1103" s="3"/>
      <c r="AI1103" s="4"/>
      <c r="AJ11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3" s="8">
        <f>IF(#REF!=MAX(#REF!),"New","Old")</f>
      </c>
      <c r="AL1103" s="3"/>
      <c r="AM1103" s="9">
        <f>IF(OR(#REF!="",#REF!=0),"",IF(#REF!&lt;12000,"&lt;12k",IF(AND(#REF!&gt;=12000,#REF!&lt;24000),"12k to 24k",IF(AND(#REF!&gt;=24000,#REF!&lt;=36000),"24k to 36k",IF(#REF!&gt;36000,"&gt;36k","")))))</f>
      </c>
    </row>
    <row x14ac:dyDescent="0.25" r="1104" customHeight="1" ht="18.75">
      <c r="A1104" s="1">
        <v>1739692</v>
      </c>
      <c r="B1104" s="2">
        <v>11407271</v>
      </c>
      <c r="C1104" s="3" t="s">
        <v>0</v>
      </c>
      <c r="D1104" s="3" t="s">
        <v>181</v>
      </c>
      <c r="E1104" s="2">
        <v>2016</v>
      </c>
      <c r="F1104" s="4">
        <v>44295</v>
      </c>
      <c r="G1104" s="3" t="s">
        <v>108</v>
      </c>
      <c r="H1104" s="4">
        <v>44295</v>
      </c>
      <c r="I1104" s="4"/>
      <c r="J1104" s="10">
        <f>_xlfn.XLOOKUP(#REF!,[1]!Backup_F8_Previous_Wave[ODINO],[1]!Backup_F8_Previous_Wave[Wave Date],"")</f>
      </c>
      <c r="K1104" s="3"/>
      <c r="L1104" s="3" t="s">
        <v>3576</v>
      </c>
      <c r="M1104" s="3" t="s">
        <v>4</v>
      </c>
      <c r="N1104" s="3" t="s">
        <v>3577</v>
      </c>
      <c r="O1104" s="3" t="s">
        <v>196</v>
      </c>
      <c r="P1104" s="6">
        <f>_xlfn.XLOOKUP(#REF!,[1]!Table2[BINNING],[1]!Table2[VFG],"")</f>
      </c>
      <c r="Q1104" s="6">
        <f>IF(ISNUMBER(FIND("|",#REF!,1)),LEFT(#REF!,FIND("|",#REF!,1)-2),#REF!)</f>
      </c>
      <c r="R1104" s="6">
        <f>IF(ISNUMBER(FIND("|",#REF!,1)),RIGHT(#REF!,LEN(#REF!)-FIND("|",#REF!,1)-1),"")</f>
      </c>
      <c r="S1104" s="3" t="s">
        <v>7</v>
      </c>
      <c r="T1104" s="3" t="s">
        <v>7</v>
      </c>
      <c r="U1104" s="2">
        <v>0</v>
      </c>
      <c r="V1104" s="2">
        <v>0</v>
      </c>
      <c r="W1104" s="2">
        <v>5</v>
      </c>
      <c r="X1104" s="3" t="s">
        <v>72</v>
      </c>
      <c r="Y1104" s="2">
        <v>75</v>
      </c>
      <c r="Z1104" s="3"/>
      <c r="AA1104" s="3"/>
      <c r="AB1104" s="7" t="s">
        <v>3578</v>
      </c>
      <c r="AC1104" s="3" t="s">
        <v>44</v>
      </c>
      <c r="AD1104" s="3" t="s">
        <v>44</v>
      </c>
      <c r="AE1104" s="3" t="s">
        <v>44</v>
      </c>
      <c r="AF1104" s="3" t="s">
        <v>198</v>
      </c>
      <c r="AG1104" s="4"/>
      <c r="AH1104" s="3"/>
      <c r="AI1104" s="4"/>
      <c r="AJ11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4" s="8">
        <f>IF(#REF!=MAX(#REF!),"New","Old")</f>
      </c>
      <c r="AL1104" s="3"/>
      <c r="AM1104" s="9">
        <f>IF(OR(#REF!="",#REF!=0),"",IF(#REF!&lt;12000,"&lt;12k",IF(AND(#REF!&gt;=12000,#REF!&lt;24000),"12k to 24k",IF(AND(#REF!&gt;=24000,#REF!&lt;=36000),"24k to 36k",IF(#REF!&gt;36000,"&gt;36k","")))))</f>
      </c>
    </row>
    <row x14ac:dyDescent="0.25" r="1105" customHeight="1" ht="18.75">
      <c r="A1105" s="1">
        <v>1739722</v>
      </c>
      <c r="B1105" s="2">
        <v>11407286</v>
      </c>
      <c r="C1105" s="3" t="s">
        <v>0</v>
      </c>
      <c r="D1105" s="3" t="s">
        <v>96</v>
      </c>
      <c r="E1105" s="2">
        <v>2008</v>
      </c>
      <c r="F1105" s="4">
        <v>44131</v>
      </c>
      <c r="G1105" s="3" t="s">
        <v>14</v>
      </c>
      <c r="H1105" s="4">
        <v>44295</v>
      </c>
      <c r="I1105" s="4">
        <f>_xlfn.XLOOKUP(#REF!,[1]!Backup_F8_Previous_Wave[ODINO],[1]!Backup_F8_Previous_Wave[Production Date],"")</f>
      </c>
      <c r="J1105" s="10">
        <f>_xlfn.XLOOKUP(#REF!,[1]!Backup_F8_Previous_Wave[ODINO],[1]!Backup_F8_Previous_Wave[Wave Date],"")</f>
      </c>
      <c r="K1105" s="6">
        <f>_xlfn.XLOOKUP(#REF!,[1]!Backup_F8_Previous_Wave[ODINO],[1]!Backup_F8_Previous_Wave[Full VIN],"")</f>
      </c>
      <c r="L1105" s="3" t="s">
        <v>2662</v>
      </c>
      <c r="M1105" s="3" t="s">
        <v>4</v>
      </c>
      <c r="N1105" s="3" t="s">
        <v>3579</v>
      </c>
      <c r="O1105" s="3" t="s">
        <v>1191</v>
      </c>
      <c r="P1105" s="6">
        <f>_xlfn.XLOOKUP(#REF!,[1]!Table2[BINNING],[1]!Table2[VFG],"")</f>
      </c>
      <c r="Q1105" s="6">
        <f>IF(ISNUMBER(FIND("|",#REF!,1)),LEFT(#REF!,FIND("|",#REF!,1)-2),#REF!)</f>
      </c>
      <c r="R1105" s="6">
        <f>IF(ISNUMBER(FIND("|",#REF!,1)),RIGHT(#REF!,LEN(#REF!)-FIND("|",#REF!,1)-1),"")</f>
      </c>
      <c r="S1105" s="3" t="s">
        <v>7</v>
      </c>
      <c r="T1105" s="3" t="s">
        <v>7</v>
      </c>
      <c r="U1105" s="2">
        <v>0</v>
      </c>
      <c r="V1105" s="2">
        <v>0</v>
      </c>
      <c r="W1105" s="2">
        <v>170000</v>
      </c>
      <c r="X1105" s="3" t="s">
        <v>404</v>
      </c>
      <c r="Y1105" s="2">
        <v>0</v>
      </c>
      <c r="Z1105" s="3"/>
      <c r="AA1105" s="3"/>
      <c r="AB1105" s="7" t="s">
        <v>3580</v>
      </c>
      <c r="AC1105" s="3" t="s">
        <v>693</v>
      </c>
      <c r="AD1105" s="3" t="s">
        <v>543</v>
      </c>
      <c r="AE1105" s="3" t="s">
        <v>694</v>
      </c>
      <c r="AF1105" s="3" t="s">
        <v>695</v>
      </c>
      <c r="AG1105" s="4"/>
      <c r="AH1105" s="3"/>
      <c r="AI1105" s="4"/>
      <c r="AJ11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5" s="8">
        <f>IF(#REF!=MAX(#REF!),"New","Old")</f>
      </c>
      <c r="AL1105" s="3"/>
      <c r="AM1105" s="9">
        <f>IF(OR(#REF!="",#REF!=0),"",IF(#REF!&lt;12000,"&lt;12k",IF(AND(#REF!&gt;=12000,#REF!&lt;24000),"12k to 24k",IF(AND(#REF!&gt;=24000,#REF!&lt;=36000),"24k to 36k",IF(#REF!&gt;36000,"&gt;36k","")))))</f>
      </c>
    </row>
    <row x14ac:dyDescent="0.25" r="1106" customHeight="1" ht="18.75">
      <c r="A1106" s="1">
        <v>1739879</v>
      </c>
      <c r="B1106" s="2">
        <v>11407394</v>
      </c>
      <c r="C1106" s="3" t="s">
        <v>0</v>
      </c>
      <c r="D1106" s="3" t="s">
        <v>1</v>
      </c>
      <c r="E1106" s="2">
        <v>2016</v>
      </c>
      <c r="F1106" s="4">
        <v>44270</v>
      </c>
      <c r="G1106" s="3" t="s">
        <v>2</v>
      </c>
      <c r="H1106" s="4">
        <v>44296</v>
      </c>
      <c r="I1106" s="4">
        <f>_xlfn.XLOOKUP(#REF!,[1]!Backup_F8_Previous_Wave[ODINO],[1]!Backup_F8_Previous_Wave[Production Date],"")</f>
      </c>
      <c r="J1106" s="10">
        <f>_xlfn.XLOOKUP(#REF!,[1]!Backup_F8_Previous_Wave[ODINO],[1]!Backup_F8_Previous_Wave[Wave Date],"")</f>
      </c>
      <c r="K1106" s="6">
        <f>_xlfn.XLOOKUP(#REF!,[1]!Backup_F8_Previous_Wave[ODINO],[1]!Backup_F8_Previous_Wave[Full VIN],"")</f>
      </c>
      <c r="L1106" s="3" t="s">
        <v>3581</v>
      </c>
      <c r="M1106" s="3" t="s">
        <v>4</v>
      </c>
      <c r="N1106" s="3" t="s">
        <v>3582</v>
      </c>
      <c r="O1106" s="3" t="s">
        <v>151</v>
      </c>
      <c r="P1106" s="6">
        <f>_xlfn.XLOOKUP(#REF!,[1]!Table2[BINNING],[1]!Table2[VFG],"")</f>
      </c>
      <c r="Q1106" s="6">
        <f>IF(ISNUMBER(FIND("|",#REF!,1)),LEFT(#REF!,FIND("|",#REF!,1)-2),#REF!)</f>
      </c>
      <c r="R1106" s="6">
        <f>IF(ISNUMBER(FIND("|",#REF!,1)),RIGHT(#REF!,LEN(#REF!)-FIND("|",#REF!,1)-1),"")</f>
      </c>
      <c r="S1106" s="3" t="s">
        <v>7</v>
      </c>
      <c r="T1106" s="3" t="s">
        <v>7</v>
      </c>
      <c r="U1106" s="2">
        <v>0</v>
      </c>
      <c r="V1106" s="2">
        <v>0</v>
      </c>
      <c r="W1106" s="2">
        <v>51000</v>
      </c>
      <c r="X1106" s="3" t="s">
        <v>139</v>
      </c>
      <c r="Y1106" s="2">
        <v>0</v>
      </c>
      <c r="Z1106" s="3"/>
      <c r="AA1106" s="3"/>
      <c r="AB1106" s="7" t="s">
        <v>3583</v>
      </c>
      <c r="AC1106" s="3" t="s">
        <v>20</v>
      </c>
      <c r="AD1106" s="3" t="s">
        <v>11</v>
      </c>
      <c r="AE1106" s="3" t="s">
        <v>21</v>
      </c>
      <c r="AF1106" s="3" t="s">
        <v>13</v>
      </c>
      <c r="AG1106" s="4"/>
      <c r="AH1106" s="3"/>
      <c r="AI1106" s="4"/>
      <c r="AJ11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6" s="8">
        <f>IF(#REF!=MAX(#REF!),"New","Old")</f>
      </c>
      <c r="AL1106" s="3"/>
      <c r="AM1106" s="9">
        <f>IF(OR(#REF!="",#REF!=0),"",IF(#REF!&lt;12000,"&lt;12k",IF(AND(#REF!&gt;=12000,#REF!&lt;24000),"12k to 24k",IF(AND(#REF!&gt;=24000,#REF!&lt;=36000),"24k to 36k",IF(#REF!&gt;36000,"&gt;36k","")))))</f>
      </c>
    </row>
    <row x14ac:dyDescent="0.25" r="1107" customHeight="1" ht="18.75">
      <c r="A1107" s="1">
        <v>1740071</v>
      </c>
      <c r="B1107" s="2">
        <v>11407522</v>
      </c>
      <c r="C1107" s="3" t="s">
        <v>0</v>
      </c>
      <c r="D1107" s="3" t="s">
        <v>59</v>
      </c>
      <c r="E1107" s="2">
        <v>2012</v>
      </c>
      <c r="F1107" s="4">
        <v>44297</v>
      </c>
      <c r="G1107" s="3" t="s">
        <v>108</v>
      </c>
      <c r="H1107" s="4">
        <v>44297</v>
      </c>
      <c r="I1107" s="4"/>
      <c r="J1107" s="10">
        <f>_xlfn.XLOOKUP(#REF!,[1]!Backup_F8_Previous_Wave[ODINO],[1]!Backup_F8_Previous_Wave[Wave Date],"")</f>
      </c>
      <c r="K1107" s="3"/>
      <c r="L1107" s="3" t="s">
        <v>3584</v>
      </c>
      <c r="M1107" s="3" t="s">
        <v>4</v>
      </c>
      <c r="N1107" s="3" t="s">
        <v>3585</v>
      </c>
      <c r="O1107" s="3" t="s">
        <v>31</v>
      </c>
      <c r="P1107" s="6">
        <f>_xlfn.XLOOKUP(#REF!,[1]!Table2[BINNING],[1]!Table2[VFG],"")</f>
      </c>
      <c r="Q1107" s="6">
        <f>IF(ISNUMBER(FIND("|",#REF!,1)),LEFT(#REF!,FIND("|",#REF!,1)-2),#REF!)</f>
      </c>
      <c r="R1107" s="6">
        <f>IF(ISNUMBER(FIND("|",#REF!,1)),RIGHT(#REF!,LEN(#REF!)-FIND("|",#REF!,1)-1),"")</f>
      </c>
      <c r="S1107" s="3" t="s">
        <v>7</v>
      </c>
      <c r="T1107" s="3" t="s">
        <v>7</v>
      </c>
      <c r="U1107" s="2">
        <v>0</v>
      </c>
      <c r="V1107" s="2">
        <v>0</v>
      </c>
      <c r="W1107" s="2">
        <v>20000</v>
      </c>
      <c r="X1107" s="3" t="s">
        <v>100</v>
      </c>
      <c r="Y1107" s="2">
        <v>70</v>
      </c>
      <c r="Z1107" s="3"/>
      <c r="AA1107" s="3"/>
      <c r="AB1107" s="7" t="s">
        <v>3586</v>
      </c>
      <c r="AC1107" s="3" t="s">
        <v>44</v>
      </c>
      <c r="AD1107" s="3" t="s">
        <v>44</v>
      </c>
      <c r="AE1107" s="3" t="s">
        <v>44</v>
      </c>
      <c r="AF1107" s="3" t="s">
        <v>68</v>
      </c>
      <c r="AG1107" s="4"/>
      <c r="AH1107" s="3"/>
      <c r="AI1107" s="4"/>
      <c r="AJ11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7" s="8">
        <f>IF(#REF!=MAX(#REF!),"New","Old")</f>
      </c>
      <c r="AL1107" s="3"/>
      <c r="AM1107" s="9">
        <f>IF(OR(#REF!="",#REF!=0),"",IF(#REF!&lt;12000,"&lt;12k",IF(AND(#REF!&gt;=12000,#REF!&lt;24000),"12k to 24k",IF(AND(#REF!&gt;=24000,#REF!&lt;=36000),"24k to 36k",IF(#REF!&gt;36000,"&gt;36k","")))))</f>
      </c>
    </row>
    <row x14ac:dyDescent="0.25" r="1108" customHeight="1" ht="18.75">
      <c r="A1108" s="1">
        <v>1740090</v>
      </c>
      <c r="B1108" s="2">
        <v>11407532</v>
      </c>
      <c r="C1108" s="3" t="s">
        <v>0</v>
      </c>
      <c r="D1108" s="3" t="s">
        <v>86</v>
      </c>
      <c r="E1108" s="2">
        <v>2017</v>
      </c>
      <c r="F1108" s="4">
        <v>44295</v>
      </c>
      <c r="G1108" s="3" t="s">
        <v>108</v>
      </c>
      <c r="H1108" s="4">
        <v>44298</v>
      </c>
      <c r="I1108" s="4">
        <f>_xlfn.XLOOKUP(#REF!,[1]!Backup_F8_Previous_Wave[ODINO],[1]!Backup_F8_Previous_Wave[Production Date],"")</f>
      </c>
      <c r="J1108" s="10">
        <f>_xlfn.XLOOKUP(#REF!,[1]!Backup_F8_Previous_Wave[ODINO],[1]!Backup_F8_Previous_Wave[Wave Date],"")</f>
      </c>
      <c r="K1108" s="6">
        <f>_xlfn.XLOOKUP(#REF!,[1]!Backup_F8_Previous_Wave[ODINO],[1]!Backup_F8_Previous_Wave[Full VIN],"")</f>
      </c>
      <c r="L1108" s="3" t="s">
        <v>3587</v>
      </c>
      <c r="M1108" s="3" t="s">
        <v>4</v>
      </c>
      <c r="N1108" s="3" t="s">
        <v>3588</v>
      </c>
      <c r="O1108" s="3" t="s">
        <v>62</v>
      </c>
      <c r="P1108" s="6">
        <f>_xlfn.XLOOKUP(#REF!,[1]!Table2[BINNING],[1]!Table2[VFG],"")</f>
      </c>
      <c r="Q1108" s="6">
        <f>IF(ISNUMBER(FIND("|",#REF!,1)),LEFT(#REF!,FIND("|",#REF!,1)-2),#REF!)</f>
      </c>
      <c r="R1108" s="6">
        <f>IF(ISNUMBER(FIND("|",#REF!,1)),RIGHT(#REF!,LEN(#REF!)-FIND("|",#REF!,1)-1),"")</f>
      </c>
      <c r="S1108" s="3" t="s">
        <v>7</v>
      </c>
      <c r="T1108" s="3" t="s">
        <v>7</v>
      </c>
      <c r="U1108" s="2">
        <v>0</v>
      </c>
      <c r="V1108" s="2">
        <v>0</v>
      </c>
      <c r="W1108" s="2">
        <v>1</v>
      </c>
      <c r="X1108" s="3" t="s">
        <v>32</v>
      </c>
      <c r="Y1108" s="2">
        <v>58</v>
      </c>
      <c r="Z1108" s="3"/>
      <c r="AA1108" s="3"/>
      <c r="AB1108" s="7" t="s">
        <v>3589</v>
      </c>
      <c r="AC1108" s="3" t="s">
        <v>92</v>
      </c>
      <c r="AD1108" s="3" t="s">
        <v>93</v>
      </c>
      <c r="AE1108" s="3" t="s">
        <v>94</v>
      </c>
      <c r="AF1108" s="3" t="s">
        <v>95</v>
      </c>
      <c r="AG1108" s="4"/>
      <c r="AH1108" s="3"/>
      <c r="AI1108" s="4"/>
      <c r="AJ11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8" s="8">
        <f>IF(#REF!=MAX(#REF!),"New","Old")</f>
      </c>
      <c r="AL1108" s="3"/>
      <c r="AM1108" s="9">
        <f>IF(OR(#REF!="",#REF!=0),"",IF(#REF!&lt;12000,"&lt;12k",IF(AND(#REF!&gt;=12000,#REF!&lt;24000),"12k to 24k",IF(AND(#REF!&gt;=24000,#REF!&lt;=36000),"24k to 36k",IF(#REF!&gt;36000,"&gt;36k","")))))</f>
      </c>
    </row>
    <row x14ac:dyDescent="0.25" r="1109" customHeight="1" ht="18.75">
      <c r="A1109" s="1">
        <v>1740468</v>
      </c>
      <c r="B1109" s="2">
        <v>11407856</v>
      </c>
      <c r="C1109" s="3" t="s">
        <v>0</v>
      </c>
      <c r="D1109" s="3" t="s">
        <v>86</v>
      </c>
      <c r="E1109" s="2">
        <v>2014</v>
      </c>
      <c r="F1109" s="4">
        <v>44288</v>
      </c>
      <c r="G1109" s="3" t="s">
        <v>108</v>
      </c>
      <c r="H1109" s="4">
        <v>44299</v>
      </c>
      <c r="I1109" s="4">
        <f>_xlfn.XLOOKUP(#REF!,[1]!Backup_F8_Previous_Wave[ODINO],[1]!Backup_F8_Previous_Wave[Production Date],"")</f>
      </c>
      <c r="J1109" s="10">
        <f>_xlfn.XLOOKUP(#REF!,[1]!Backup_F8_Previous_Wave[ODINO],[1]!Backup_F8_Previous_Wave[Wave Date],"")</f>
      </c>
      <c r="K1109" s="6">
        <f>_xlfn.XLOOKUP(#REF!,[1]!Backup_F8_Previous_Wave[ODINO],[1]!Backup_F8_Previous_Wave[Full VIN],"")</f>
      </c>
      <c r="L1109" s="3" t="s">
        <v>3590</v>
      </c>
      <c r="M1109" s="3" t="s">
        <v>4</v>
      </c>
      <c r="N1109" s="3" t="s">
        <v>3591</v>
      </c>
      <c r="O1109" s="3" t="s">
        <v>3592</v>
      </c>
      <c r="P1109" s="6">
        <f>_xlfn.XLOOKUP(#REF!,[1]!Table2[BINNING],[1]!Table2[VFG],"")</f>
      </c>
      <c r="Q1109" s="6">
        <f>IF(ISNUMBER(FIND("|",#REF!,1)),LEFT(#REF!,FIND("|",#REF!,1)-2),#REF!)</f>
      </c>
      <c r="R1109" s="6">
        <f>IF(ISNUMBER(FIND("|",#REF!,1)),RIGHT(#REF!,LEN(#REF!)-FIND("|",#REF!,1)-1),"")</f>
      </c>
      <c r="S1109" s="3" t="s">
        <v>7</v>
      </c>
      <c r="T1109" s="3" t="s">
        <v>7</v>
      </c>
      <c r="U1109" s="2">
        <v>0</v>
      </c>
      <c r="V1109" s="2">
        <v>0</v>
      </c>
      <c r="W1109" s="2">
        <v>129000</v>
      </c>
      <c r="X1109" s="3" t="s">
        <v>358</v>
      </c>
      <c r="Y1109" s="2"/>
      <c r="Z1109" s="3"/>
      <c r="AA1109" s="3"/>
      <c r="AB1109" s="7" t="s">
        <v>3593</v>
      </c>
      <c r="AC1109" s="3" t="s">
        <v>92</v>
      </c>
      <c r="AD1109" s="3" t="s">
        <v>93</v>
      </c>
      <c r="AE1109" s="3" t="s">
        <v>94</v>
      </c>
      <c r="AF1109" s="3" t="s">
        <v>95</v>
      </c>
      <c r="AG1109" s="4"/>
      <c r="AH1109" s="3"/>
      <c r="AI1109" s="4"/>
      <c r="AJ11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09" s="8">
        <f>IF(#REF!=MAX(#REF!),"New","Old")</f>
      </c>
      <c r="AL1109" s="3"/>
      <c r="AM1109" s="9">
        <f>IF(OR(#REF!="",#REF!=0),"",IF(#REF!&lt;12000,"&lt;12k",IF(AND(#REF!&gt;=12000,#REF!&lt;24000),"12k to 24k",IF(AND(#REF!&gt;=24000,#REF!&lt;=36000),"24k to 36k",IF(#REF!&gt;36000,"&gt;36k","")))))</f>
      </c>
    </row>
    <row x14ac:dyDescent="0.25" r="1110" customHeight="1" ht="18.75">
      <c r="A1110" s="1">
        <v>1740839</v>
      </c>
      <c r="B1110" s="2">
        <v>11408089</v>
      </c>
      <c r="C1110" s="3" t="s">
        <v>0</v>
      </c>
      <c r="D1110" s="3" t="s">
        <v>187</v>
      </c>
      <c r="E1110" s="2">
        <v>2020</v>
      </c>
      <c r="F1110" s="4">
        <v>44286</v>
      </c>
      <c r="G1110" s="3" t="s">
        <v>2</v>
      </c>
      <c r="H1110" s="4">
        <v>44300</v>
      </c>
      <c r="I1110" s="4">
        <f>_xlfn.XLOOKUP(#REF!,[1]!Backup_F8_Previous_Wave[ODINO],[1]!Backup_F8_Previous_Wave[Production Date],"")</f>
      </c>
      <c r="J1110" s="10">
        <f>_xlfn.XLOOKUP(#REF!,[1]!Backup_F8_Previous_Wave[ODINO],[1]!Backup_F8_Previous_Wave[Wave Date],"")</f>
      </c>
      <c r="K1110" s="6">
        <f>_xlfn.XLOOKUP(#REF!,[1]!Backup_F8_Previous_Wave[ODINO],[1]!Backup_F8_Previous_Wave[Full VIN],"")</f>
      </c>
      <c r="L1110" s="3" t="s">
        <v>2055</v>
      </c>
      <c r="M1110" s="3" t="s">
        <v>4</v>
      </c>
      <c r="N1110" s="3" t="s">
        <v>3594</v>
      </c>
      <c r="O1110" s="3" t="s">
        <v>124</v>
      </c>
      <c r="P1110" s="6">
        <f>_xlfn.XLOOKUP(#REF!,[1]!Table2[BINNING],[1]!Table2[VFG],"")</f>
      </c>
      <c r="Q1110" s="6">
        <f>IF(ISNUMBER(FIND("|",#REF!,1)),LEFT(#REF!,FIND("|",#REF!,1)-2),#REF!)</f>
      </c>
      <c r="R1110" s="6">
        <f>IF(ISNUMBER(FIND("|",#REF!,1)),RIGHT(#REF!,LEN(#REF!)-FIND("|",#REF!,1)-1),"")</f>
      </c>
      <c r="S1110" s="3" t="s">
        <v>7</v>
      </c>
      <c r="T1110" s="3" t="s">
        <v>7</v>
      </c>
      <c r="U1110" s="2">
        <v>0</v>
      </c>
      <c r="V1110" s="2">
        <v>0</v>
      </c>
      <c r="W1110" s="2">
        <v>10000</v>
      </c>
      <c r="X1110" s="3" t="s">
        <v>63</v>
      </c>
      <c r="Y1110" s="2">
        <v>70</v>
      </c>
      <c r="Z1110" s="3"/>
      <c r="AA1110" s="3"/>
      <c r="AB1110" s="7" t="s">
        <v>3595</v>
      </c>
      <c r="AC1110" s="3" t="s">
        <v>191</v>
      </c>
      <c r="AD1110" s="3" t="s">
        <v>192</v>
      </c>
      <c r="AE1110" s="3" t="s">
        <v>193</v>
      </c>
      <c r="AF1110" s="3" t="s">
        <v>141</v>
      </c>
      <c r="AG1110" s="4"/>
      <c r="AH1110" s="3"/>
      <c r="AI1110" s="4"/>
      <c r="AJ11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0" s="8">
        <f>IF(#REF!=MAX(#REF!),"New","Old")</f>
      </c>
      <c r="AL1110" s="3"/>
      <c r="AM1110" s="9">
        <f>IF(OR(#REF!="",#REF!=0),"",IF(#REF!&lt;12000,"&lt;12k",IF(AND(#REF!&gt;=12000,#REF!&lt;24000),"12k to 24k",IF(AND(#REF!&gt;=24000,#REF!&lt;=36000),"24k to 36k",IF(#REF!&gt;36000,"&gt;36k","")))))</f>
      </c>
    </row>
    <row x14ac:dyDescent="0.25" r="1111" customHeight="1" ht="18.75">
      <c r="A1111" s="1">
        <v>1741016</v>
      </c>
      <c r="B1111" s="2">
        <v>11408220</v>
      </c>
      <c r="C1111" s="3" t="s">
        <v>0</v>
      </c>
      <c r="D1111" s="3" t="s">
        <v>38</v>
      </c>
      <c r="E1111" s="2">
        <v>2007</v>
      </c>
      <c r="F1111" s="4">
        <v>43144</v>
      </c>
      <c r="G1111" s="3" t="s">
        <v>2</v>
      </c>
      <c r="H1111" s="4">
        <v>44301</v>
      </c>
      <c r="I1111" s="4">
        <f>_xlfn.XLOOKUP(#REF!,[1]!Backup_F8_Previous_Wave[ODINO],[1]!Backup_F8_Previous_Wave[Production Date],"")</f>
      </c>
      <c r="J1111" s="10">
        <f>_xlfn.XLOOKUP(#REF!,[1]!Backup_F8_Previous_Wave[ODINO],[1]!Backup_F8_Previous_Wave[Wave Date],"")</f>
      </c>
      <c r="K1111" s="6">
        <f>_xlfn.XLOOKUP(#REF!,[1]!Backup_F8_Previous_Wave[ODINO],[1]!Backup_F8_Previous_Wave[Full VIN],"")</f>
      </c>
      <c r="L1111" s="3" t="s">
        <v>3596</v>
      </c>
      <c r="M1111" s="3" t="s">
        <v>4</v>
      </c>
      <c r="N1111" s="3" t="s">
        <v>3597</v>
      </c>
      <c r="O1111" s="3" t="s">
        <v>2523</v>
      </c>
      <c r="P1111" s="6">
        <f>_xlfn.XLOOKUP(#REF!,[1]!Table2[BINNING],[1]!Table2[VFG],"")</f>
      </c>
      <c r="Q1111" s="6">
        <f>IF(ISNUMBER(FIND("|",#REF!,1)),LEFT(#REF!,FIND("|",#REF!,1)-2),#REF!)</f>
      </c>
      <c r="R1111" s="6">
        <f>IF(ISNUMBER(FIND("|",#REF!,1)),RIGHT(#REF!,LEN(#REF!)-FIND("|",#REF!,1)-1),"")</f>
      </c>
      <c r="S1111" s="3" t="s">
        <v>7</v>
      </c>
      <c r="T1111" s="3" t="s">
        <v>7</v>
      </c>
      <c r="U1111" s="2">
        <v>0</v>
      </c>
      <c r="V1111" s="2">
        <v>0</v>
      </c>
      <c r="W1111" s="2"/>
      <c r="X1111" s="3" t="s">
        <v>282</v>
      </c>
      <c r="Y1111" s="2"/>
      <c r="Z1111" s="3"/>
      <c r="AA1111" s="3"/>
      <c r="AB1111" s="7" t="s">
        <v>3598</v>
      </c>
      <c r="AC1111" s="3" t="s">
        <v>146</v>
      </c>
      <c r="AD1111" s="3" t="s">
        <v>147</v>
      </c>
      <c r="AE1111" s="3" t="s">
        <v>148</v>
      </c>
      <c r="AF1111" s="3" t="s">
        <v>45</v>
      </c>
      <c r="AG1111" s="4"/>
      <c r="AH1111" s="3"/>
      <c r="AI1111" s="4"/>
      <c r="AJ11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1" s="8">
        <f>IF(#REF!=MAX(#REF!),"New","Old")</f>
      </c>
      <c r="AL1111" s="3"/>
      <c r="AM1111" s="9">
        <f>IF(OR(#REF!="",#REF!=0),"",IF(#REF!&lt;12000,"&lt;12k",IF(AND(#REF!&gt;=12000,#REF!&lt;24000),"12k to 24k",IF(AND(#REF!&gt;=24000,#REF!&lt;=36000),"24k to 36k",IF(#REF!&gt;36000,"&gt;36k","")))))</f>
      </c>
    </row>
    <row x14ac:dyDescent="0.25" r="1112" customHeight="1" ht="18.75">
      <c r="A1112" s="1">
        <v>1741026</v>
      </c>
      <c r="B1112" s="2">
        <v>11408216</v>
      </c>
      <c r="C1112" s="3" t="s">
        <v>0</v>
      </c>
      <c r="D1112" s="3" t="s">
        <v>485</v>
      </c>
      <c r="E1112" s="2">
        <v>2017</v>
      </c>
      <c r="F1112" s="4">
        <v>44044</v>
      </c>
      <c r="G1112" s="3" t="s">
        <v>39</v>
      </c>
      <c r="H1112" s="4">
        <v>44301</v>
      </c>
      <c r="I1112" s="4">
        <f>_xlfn.XLOOKUP(#REF!,[1]!Backup_F8_Previous_Wave[ODINO],[1]!Backup_F8_Previous_Wave[Production Date],"")</f>
      </c>
      <c r="J1112" s="10">
        <f>_xlfn.XLOOKUP(#REF!,[1]!Backup_F8_Previous_Wave[ODINO],[1]!Backup_F8_Previous_Wave[Wave Date],"")</f>
      </c>
      <c r="K1112" s="6">
        <f>_xlfn.XLOOKUP(#REF!,[1]!Backup_F8_Previous_Wave[ODINO],[1]!Backup_F8_Previous_Wave[Full VIN],"")</f>
      </c>
      <c r="L1112" s="3" t="s">
        <v>934</v>
      </c>
      <c r="M1112" s="3" t="s">
        <v>4</v>
      </c>
      <c r="N1112" s="3" t="s">
        <v>3599</v>
      </c>
      <c r="O1112" s="3" t="s">
        <v>62</v>
      </c>
      <c r="P1112" s="6">
        <f>_xlfn.XLOOKUP(#REF!,[1]!Table2[BINNING],[1]!Table2[VFG],"")</f>
      </c>
      <c r="Q1112" s="6">
        <f>IF(ISNUMBER(FIND("|",#REF!,1)),LEFT(#REF!,FIND("|",#REF!,1)-2),#REF!)</f>
      </c>
      <c r="R1112" s="6">
        <f>IF(ISNUMBER(FIND("|",#REF!,1)),RIGHT(#REF!,LEN(#REF!)-FIND("|",#REF!,1)-1),"")</f>
      </c>
      <c r="S1112" s="3" t="s">
        <v>7</v>
      </c>
      <c r="T1112" s="3" t="s">
        <v>7</v>
      </c>
      <c r="U1112" s="2">
        <v>0</v>
      </c>
      <c r="V1112" s="2">
        <v>0</v>
      </c>
      <c r="W1112" s="2">
        <v>60000</v>
      </c>
      <c r="X1112" s="3" t="s">
        <v>63</v>
      </c>
      <c r="Y1112" s="2">
        <v>0</v>
      </c>
      <c r="Z1112" s="3"/>
      <c r="AA1112" s="3"/>
      <c r="AB1112" s="7" t="s">
        <v>3600</v>
      </c>
      <c r="AC1112" s="3" t="s">
        <v>489</v>
      </c>
      <c r="AD1112" s="3" t="s">
        <v>490</v>
      </c>
      <c r="AE1112" s="3" t="s">
        <v>491</v>
      </c>
      <c r="AF1112" s="3" t="s">
        <v>211</v>
      </c>
      <c r="AG1112" s="4"/>
      <c r="AH1112" s="3"/>
      <c r="AI1112" s="4"/>
      <c r="AJ11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2" s="8">
        <f>IF(#REF!=MAX(#REF!),"New","Old")</f>
      </c>
      <c r="AL1112" s="3"/>
      <c r="AM1112" s="9">
        <f>IF(OR(#REF!="",#REF!=0),"",IF(#REF!&lt;12000,"&lt;12k",IF(AND(#REF!&gt;=12000,#REF!&lt;24000),"12k to 24k",IF(AND(#REF!&gt;=24000,#REF!&lt;=36000),"24k to 36k",IF(#REF!&gt;36000,"&gt;36k","")))))</f>
      </c>
    </row>
    <row x14ac:dyDescent="0.25" r="1113" customHeight="1" ht="18.75">
      <c r="A1113" s="1">
        <v>1741243</v>
      </c>
      <c r="B1113" s="2">
        <v>11408374</v>
      </c>
      <c r="C1113" s="3" t="s">
        <v>0</v>
      </c>
      <c r="D1113" s="3" t="s">
        <v>38</v>
      </c>
      <c r="E1113" s="2">
        <v>2012</v>
      </c>
      <c r="F1113" s="4">
        <v>44301</v>
      </c>
      <c r="G1113" s="3" t="s">
        <v>108</v>
      </c>
      <c r="H1113" s="4">
        <v>44302</v>
      </c>
      <c r="I1113" s="4">
        <f>_xlfn.XLOOKUP(#REF!,[1]!Backup_F8_Previous_Wave[ODINO],[1]!Backup_F8_Previous_Wave[Production Date],"")</f>
      </c>
      <c r="J1113" s="10">
        <f>_xlfn.XLOOKUP(#REF!,[1]!Backup_F8_Previous_Wave[ODINO],[1]!Backup_F8_Previous_Wave[Wave Date],"")</f>
      </c>
      <c r="K1113" s="6">
        <f>_xlfn.XLOOKUP(#REF!,[1]!Backup_F8_Previous_Wave[ODINO],[1]!Backup_F8_Previous_Wave[Full VIN],"")</f>
      </c>
      <c r="L1113" s="3" t="s">
        <v>3601</v>
      </c>
      <c r="M1113" s="3" t="s">
        <v>4</v>
      </c>
      <c r="N1113" s="3" t="s">
        <v>3602</v>
      </c>
      <c r="O1113" s="3" t="s">
        <v>144</v>
      </c>
      <c r="P1113" s="6">
        <f>_xlfn.XLOOKUP(#REF!,[1]!Table2[BINNING],[1]!Table2[VFG],"")</f>
      </c>
      <c r="Q1113" s="6">
        <f>IF(ISNUMBER(FIND("|",#REF!,1)),LEFT(#REF!,FIND("|",#REF!,1)-2),#REF!)</f>
      </c>
      <c r="R1113" s="6">
        <f>IF(ISNUMBER(FIND("|",#REF!,1)),RIGHT(#REF!,LEN(#REF!)-FIND("|",#REF!,1)-1),"")</f>
      </c>
      <c r="S1113" s="3" t="s">
        <v>7</v>
      </c>
      <c r="T1113" s="3" t="s">
        <v>7</v>
      </c>
      <c r="U1113" s="2">
        <v>0</v>
      </c>
      <c r="V1113" s="2">
        <v>0</v>
      </c>
      <c r="W1113" s="2"/>
      <c r="X1113" s="3" t="s">
        <v>229</v>
      </c>
      <c r="Y1113" s="2"/>
      <c r="Z1113" s="3"/>
      <c r="AA1113" s="3"/>
      <c r="AB1113" s="7" t="s">
        <v>3603</v>
      </c>
      <c r="AC1113" s="3" t="s">
        <v>146</v>
      </c>
      <c r="AD1113" s="3" t="s">
        <v>147</v>
      </c>
      <c r="AE1113" s="3" t="s">
        <v>148</v>
      </c>
      <c r="AF1113" s="3" t="s">
        <v>45</v>
      </c>
      <c r="AG1113" s="4"/>
      <c r="AH1113" s="3"/>
      <c r="AI1113" s="4"/>
      <c r="AJ11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3" s="8">
        <f>IF(#REF!=MAX(#REF!),"New","Old")</f>
      </c>
      <c r="AL1113" s="3"/>
      <c r="AM1113" s="9">
        <f>IF(OR(#REF!="",#REF!=0),"",IF(#REF!&lt;12000,"&lt;12k",IF(AND(#REF!&gt;=12000,#REF!&lt;24000),"12k to 24k",IF(AND(#REF!&gt;=24000,#REF!&lt;=36000),"24k to 36k",IF(#REF!&gt;36000,"&gt;36k","")))))</f>
      </c>
    </row>
    <row x14ac:dyDescent="0.25" r="1114" customHeight="1" ht="18.75">
      <c r="A1114" s="1">
        <v>1741321</v>
      </c>
      <c r="B1114" s="2">
        <v>11408430</v>
      </c>
      <c r="C1114" s="3" t="s">
        <v>0</v>
      </c>
      <c r="D1114" s="3" t="s">
        <v>86</v>
      </c>
      <c r="E1114" s="2">
        <v>2020</v>
      </c>
      <c r="F1114" s="4">
        <v>44286</v>
      </c>
      <c r="G1114" s="3" t="s">
        <v>2</v>
      </c>
      <c r="H1114" s="4">
        <v>44302</v>
      </c>
      <c r="I1114" s="4">
        <f>_xlfn.XLOOKUP(#REF!,[1]!Backup_F8_Previous_Wave[ODINO],[1]!Backup_F8_Previous_Wave[Production Date],"")</f>
      </c>
      <c r="J1114" s="10">
        <f>_xlfn.XLOOKUP(#REF!,[1]!Backup_F8_Previous_Wave[ODINO],[1]!Backup_F8_Previous_Wave[Wave Date],"")</f>
      </c>
      <c r="K1114" s="6">
        <f>_xlfn.XLOOKUP(#REF!,[1]!Backup_F8_Previous_Wave[ODINO],[1]!Backup_F8_Previous_Wave[Full VIN],"")</f>
      </c>
      <c r="L1114" s="3" t="s">
        <v>3604</v>
      </c>
      <c r="M1114" s="3" t="s">
        <v>4</v>
      </c>
      <c r="N1114" s="3" t="s">
        <v>3605</v>
      </c>
      <c r="O1114" s="3" t="s">
        <v>2597</v>
      </c>
      <c r="P1114" s="6">
        <f>_xlfn.XLOOKUP(#REF!,[1]!Table2[BINNING],[1]!Table2[VFG],"")</f>
      </c>
      <c r="Q1114" s="6">
        <f>IF(ISNUMBER(FIND("|",#REF!,1)),LEFT(#REF!,FIND("|",#REF!,1)-2),#REF!)</f>
      </c>
      <c r="R1114" s="6">
        <f>IF(ISNUMBER(FIND("|",#REF!,1)),RIGHT(#REF!,LEN(#REF!)-FIND("|",#REF!,1)-1),"")</f>
      </c>
      <c r="S1114" s="3" t="s">
        <v>7</v>
      </c>
      <c r="T1114" s="3" t="s">
        <v>7</v>
      </c>
      <c r="U1114" s="2">
        <v>0</v>
      </c>
      <c r="V1114" s="2">
        <v>0</v>
      </c>
      <c r="W1114" s="2">
        <v>1100</v>
      </c>
      <c r="X1114" s="3" t="s">
        <v>1993</v>
      </c>
      <c r="Y1114" s="2"/>
      <c r="Z1114" s="3"/>
      <c r="AA1114" s="3"/>
      <c r="AB1114" s="7" t="s">
        <v>3606</v>
      </c>
      <c r="AC1114" s="3" t="s">
        <v>685</v>
      </c>
      <c r="AD1114" s="3" t="s">
        <v>93</v>
      </c>
      <c r="AE1114" s="3" t="s">
        <v>94</v>
      </c>
      <c r="AF1114" s="3" t="s">
        <v>95</v>
      </c>
      <c r="AG1114" s="4"/>
      <c r="AH1114" s="3"/>
      <c r="AI1114" s="4"/>
      <c r="AJ11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4" s="8">
        <f>IF(#REF!=MAX(#REF!),"New","Old")</f>
      </c>
      <c r="AL1114" s="3"/>
      <c r="AM1114" s="9">
        <f>IF(OR(#REF!="",#REF!=0),"",IF(#REF!&lt;12000,"&lt;12k",IF(AND(#REF!&gt;=12000,#REF!&lt;24000),"12k to 24k",IF(AND(#REF!&gt;=24000,#REF!&lt;=36000),"24k to 36k",IF(#REF!&gt;36000,"&gt;36k","")))))</f>
      </c>
    </row>
    <row x14ac:dyDescent="0.25" r="1115" customHeight="1" ht="18.75">
      <c r="A1115" s="1">
        <v>1741370</v>
      </c>
      <c r="B1115" s="2">
        <v>11408467</v>
      </c>
      <c r="C1115" s="3" t="s">
        <v>0</v>
      </c>
      <c r="D1115" s="3" t="s">
        <v>38</v>
      </c>
      <c r="E1115" s="2">
        <v>2011</v>
      </c>
      <c r="F1115" s="4">
        <v>44055</v>
      </c>
      <c r="G1115" s="3" t="s">
        <v>39</v>
      </c>
      <c r="H1115" s="4">
        <v>44302</v>
      </c>
      <c r="I1115" s="4">
        <f>_xlfn.XLOOKUP(#REF!,[1]!Backup_F8_Previous_Wave[ODINO],[1]!Backup_F8_Previous_Wave[Production Date],"")</f>
      </c>
      <c r="J1115" s="10">
        <f>_xlfn.XLOOKUP(#REF!,[1]!Backup_F8_Previous_Wave[ODINO],[1]!Backup_F8_Previous_Wave[Wave Date],"")</f>
      </c>
      <c r="K1115" s="6">
        <f>_xlfn.XLOOKUP(#REF!,[1]!Backup_F8_Previous_Wave[ODINO],[1]!Backup_F8_Previous_Wave[Full VIN],"")</f>
      </c>
      <c r="L1115" s="3" t="s">
        <v>1280</v>
      </c>
      <c r="M1115" s="3" t="s">
        <v>4</v>
      </c>
      <c r="N1115" s="3" t="s">
        <v>3607</v>
      </c>
      <c r="O1115" s="3" t="s">
        <v>105</v>
      </c>
      <c r="P1115" s="6">
        <f>_xlfn.XLOOKUP(#REF!,[1]!Table2[BINNING],[1]!Table2[VFG],"")</f>
      </c>
      <c r="Q1115" s="6">
        <f>IF(ISNUMBER(FIND("|",#REF!,1)),LEFT(#REF!,FIND("|",#REF!,1)-2),#REF!)</f>
      </c>
      <c r="R1115" s="6">
        <f>IF(ISNUMBER(FIND("|",#REF!,1)),RIGHT(#REF!,LEN(#REF!)-FIND("|",#REF!,1)-1),"")</f>
      </c>
      <c r="S1115" s="3" t="s">
        <v>7</v>
      </c>
      <c r="T1115" s="3" t="s">
        <v>7</v>
      </c>
      <c r="U1115" s="2">
        <v>0</v>
      </c>
      <c r="V1115" s="2">
        <v>0</v>
      </c>
      <c r="W1115" s="2">
        <v>170000</v>
      </c>
      <c r="X1115" s="3" t="s">
        <v>63</v>
      </c>
      <c r="Y1115" s="2">
        <v>55</v>
      </c>
      <c r="Z1115" s="3"/>
      <c r="AA1115" s="3"/>
      <c r="AB1115" s="7" t="s">
        <v>3608</v>
      </c>
      <c r="AC1115" s="3" t="s">
        <v>146</v>
      </c>
      <c r="AD1115" s="3" t="s">
        <v>147</v>
      </c>
      <c r="AE1115" s="3" t="s">
        <v>148</v>
      </c>
      <c r="AF1115" s="3" t="s">
        <v>45</v>
      </c>
      <c r="AG1115" s="4"/>
      <c r="AH1115" s="3"/>
      <c r="AI1115" s="4"/>
      <c r="AJ11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5" s="8">
        <f>IF(#REF!=MAX(#REF!),"New","Old")</f>
      </c>
      <c r="AL1115" s="3"/>
      <c r="AM1115" s="9">
        <f>IF(OR(#REF!="",#REF!=0),"",IF(#REF!&lt;12000,"&lt;12k",IF(AND(#REF!&gt;=12000,#REF!&lt;24000),"12k to 24k",IF(AND(#REF!&gt;=24000,#REF!&lt;=36000),"24k to 36k",IF(#REF!&gt;36000,"&gt;36k","")))))</f>
      </c>
    </row>
    <row x14ac:dyDescent="0.25" r="1116" customHeight="1" ht="18.75">
      <c r="A1116" s="1">
        <v>1741431</v>
      </c>
      <c r="B1116" s="2">
        <v>11408506</v>
      </c>
      <c r="C1116" s="3" t="s">
        <v>0</v>
      </c>
      <c r="D1116" s="3" t="s">
        <v>187</v>
      </c>
      <c r="E1116" s="2">
        <v>2020</v>
      </c>
      <c r="F1116" s="4">
        <v>44295</v>
      </c>
      <c r="G1116" s="3" t="s">
        <v>108</v>
      </c>
      <c r="H1116" s="4">
        <v>44303</v>
      </c>
      <c r="I1116" s="4">
        <f>_xlfn.XLOOKUP(#REF!,[1]!Backup_F8_Previous_Wave[ODINO],[1]!Backup_F8_Previous_Wave[Production Date],"")</f>
      </c>
      <c r="J1116" s="10">
        <f>_xlfn.XLOOKUP(#REF!,[1]!Backup_F8_Previous_Wave[ODINO],[1]!Backup_F8_Previous_Wave[Wave Date],"")</f>
      </c>
      <c r="K1116" s="6">
        <f>_xlfn.XLOOKUP(#REF!,[1]!Backup_F8_Previous_Wave[ODINO],[1]!Backup_F8_Previous_Wave[Full VIN],"")</f>
      </c>
      <c r="L1116" s="3" t="s">
        <v>3609</v>
      </c>
      <c r="M1116" s="3" t="s">
        <v>4</v>
      </c>
      <c r="N1116" s="3" t="s">
        <v>3610</v>
      </c>
      <c r="O1116" s="3" t="s">
        <v>124</v>
      </c>
      <c r="P1116" s="6">
        <f>_xlfn.XLOOKUP(#REF!,[1]!Table2[BINNING],[1]!Table2[VFG],"")</f>
      </c>
      <c r="Q1116" s="6">
        <f>IF(ISNUMBER(FIND("|",#REF!,1)),LEFT(#REF!,FIND("|",#REF!,1)-2),#REF!)</f>
      </c>
      <c r="R1116" s="6">
        <f>IF(ISNUMBER(FIND("|",#REF!,1)),RIGHT(#REF!,LEN(#REF!)-FIND("|",#REF!,1)-1),"")</f>
      </c>
      <c r="S1116" s="3" t="s">
        <v>7</v>
      </c>
      <c r="T1116" s="3" t="s">
        <v>7</v>
      </c>
      <c r="U1116" s="2">
        <v>0</v>
      </c>
      <c r="V1116" s="2">
        <v>0</v>
      </c>
      <c r="W1116" s="2">
        <v>10000</v>
      </c>
      <c r="X1116" s="3" t="s">
        <v>238</v>
      </c>
      <c r="Y1116" s="2">
        <v>35</v>
      </c>
      <c r="Z1116" s="3"/>
      <c r="AA1116" s="3"/>
      <c r="AB1116" s="7" t="s">
        <v>3611</v>
      </c>
      <c r="AC1116" s="3" t="s">
        <v>191</v>
      </c>
      <c r="AD1116" s="3" t="s">
        <v>192</v>
      </c>
      <c r="AE1116" s="3" t="s">
        <v>193</v>
      </c>
      <c r="AF1116" s="3" t="s">
        <v>141</v>
      </c>
      <c r="AG1116" s="4"/>
      <c r="AH1116" s="3"/>
      <c r="AI1116" s="4"/>
      <c r="AJ11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6" s="8">
        <f>IF(#REF!=MAX(#REF!),"New","Old")</f>
      </c>
      <c r="AL1116" s="3"/>
      <c r="AM1116" s="9">
        <f>IF(OR(#REF!="",#REF!=0),"",IF(#REF!&lt;12000,"&lt;12k",IF(AND(#REF!&gt;=12000,#REF!&lt;24000),"12k to 24k",IF(AND(#REF!&gt;=24000,#REF!&lt;=36000),"24k to 36k",IF(#REF!&gt;36000,"&gt;36k","")))))</f>
      </c>
    </row>
    <row x14ac:dyDescent="0.25" r="1117" customHeight="1" ht="18.75">
      <c r="A1117" s="1">
        <v>1741624</v>
      </c>
      <c r="B1117" s="2">
        <v>11408639</v>
      </c>
      <c r="C1117" s="3" t="s">
        <v>0</v>
      </c>
      <c r="D1117" s="3" t="s">
        <v>1</v>
      </c>
      <c r="E1117" s="2">
        <v>2010</v>
      </c>
      <c r="F1117" s="4">
        <v>44282</v>
      </c>
      <c r="G1117" s="3" t="s">
        <v>2</v>
      </c>
      <c r="H1117" s="4">
        <v>44304</v>
      </c>
      <c r="I1117" s="4">
        <f>_xlfn.XLOOKUP(#REF!,[1]!Backup_F8_Previous_Wave[ODINO],[1]!Backup_F8_Previous_Wave[Production Date],"")</f>
      </c>
      <c r="J1117" s="10">
        <f>_xlfn.XLOOKUP(#REF!,[1]!Backup_F8_Previous_Wave[ODINO],[1]!Backup_F8_Previous_Wave[Wave Date],"")</f>
      </c>
      <c r="K1117" s="6">
        <f>_xlfn.XLOOKUP(#REF!,[1]!Backup_F8_Previous_Wave[ODINO],[1]!Backup_F8_Previous_Wave[Full VIN],"")</f>
      </c>
      <c r="L1117" s="3" t="s">
        <v>3612</v>
      </c>
      <c r="M1117" s="3" t="s">
        <v>4</v>
      </c>
      <c r="N1117" s="3" t="s">
        <v>3613</v>
      </c>
      <c r="O1117" s="3" t="s">
        <v>62</v>
      </c>
      <c r="P1117" s="6">
        <f>_xlfn.XLOOKUP(#REF!,[1]!Table2[BINNING],[1]!Table2[VFG],"")</f>
      </c>
      <c r="Q1117" s="6">
        <f>IF(ISNUMBER(FIND("|",#REF!,1)),LEFT(#REF!,FIND("|",#REF!,1)-2),#REF!)</f>
      </c>
      <c r="R1117" s="6">
        <f>IF(ISNUMBER(FIND("|",#REF!,1)),RIGHT(#REF!,LEN(#REF!)-FIND("|",#REF!,1)-1),"")</f>
      </c>
      <c r="S1117" s="3" t="s">
        <v>7</v>
      </c>
      <c r="T1117" s="3" t="s">
        <v>7</v>
      </c>
      <c r="U1117" s="2">
        <v>0</v>
      </c>
      <c r="V1117" s="2">
        <v>0</v>
      </c>
      <c r="W1117" s="2">
        <v>151000</v>
      </c>
      <c r="X1117" s="3" t="s">
        <v>63</v>
      </c>
      <c r="Y1117" s="2"/>
      <c r="Z1117" s="3"/>
      <c r="AA1117" s="3"/>
      <c r="AB1117" s="7" t="s">
        <v>3614</v>
      </c>
      <c r="AC1117" s="3" t="s">
        <v>10</v>
      </c>
      <c r="AD1117" s="3" t="s">
        <v>11</v>
      </c>
      <c r="AE1117" s="3" t="s">
        <v>12</v>
      </c>
      <c r="AF1117" s="3" t="s">
        <v>13</v>
      </c>
      <c r="AG1117" s="4"/>
      <c r="AH1117" s="3"/>
      <c r="AI1117" s="4"/>
      <c r="AJ11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7" s="8">
        <f>IF(#REF!=MAX(#REF!),"New","Old")</f>
      </c>
      <c r="AL1117" s="3"/>
      <c r="AM1117" s="9">
        <f>IF(OR(#REF!="",#REF!=0),"",IF(#REF!&lt;12000,"&lt;12k",IF(AND(#REF!&gt;=12000,#REF!&lt;24000),"12k to 24k",IF(AND(#REF!&gt;=24000,#REF!&lt;=36000),"24k to 36k",IF(#REF!&gt;36000,"&gt;36k","")))))</f>
      </c>
    </row>
    <row x14ac:dyDescent="0.25" r="1118" customHeight="1" ht="18.75">
      <c r="A1118" s="1">
        <v>1741708</v>
      </c>
      <c r="B1118" s="2">
        <v>11412756</v>
      </c>
      <c r="C1118" s="3" t="s">
        <v>0</v>
      </c>
      <c r="D1118" s="3" t="s">
        <v>647</v>
      </c>
      <c r="E1118" s="2">
        <v>2015</v>
      </c>
      <c r="F1118" s="4">
        <v>44228</v>
      </c>
      <c r="G1118" s="3" t="s">
        <v>2</v>
      </c>
      <c r="H1118" s="4">
        <v>44304</v>
      </c>
      <c r="I1118" s="4">
        <f>_xlfn.XLOOKUP(#REF!,[1]!Backup_F8_Previous_Wave[ODINO],[1]!Backup_F8_Previous_Wave[Production Date],"")</f>
      </c>
      <c r="J1118" s="10">
        <f>_xlfn.XLOOKUP(#REF!,[1]!Backup_F8_Previous_Wave[ODINO],[1]!Backup_F8_Previous_Wave[Wave Date],"")</f>
      </c>
      <c r="K1118" s="6">
        <f>_xlfn.XLOOKUP(#REF!,[1]!Backup_F8_Previous_Wave[ODINO],[1]!Backup_F8_Previous_Wave[Full VIN],"")</f>
      </c>
      <c r="L1118" s="3" t="s">
        <v>2951</v>
      </c>
      <c r="M1118" s="3" t="s">
        <v>4</v>
      </c>
      <c r="N1118" s="3" t="s">
        <v>3615</v>
      </c>
      <c r="O1118" s="3" t="s">
        <v>3616</v>
      </c>
      <c r="P1118" s="6">
        <f>_xlfn.XLOOKUP(#REF!,[1]!Table2[BINNING],[1]!Table2[VFG],"")</f>
      </c>
      <c r="Q1118" s="6">
        <f>IF(ISNUMBER(FIND("|",#REF!,1)),LEFT(#REF!,FIND("|",#REF!,1)-2),#REF!)</f>
      </c>
      <c r="R1118" s="6">
        <f>IF(ISNUMBER(FIND("|",#REF!,1)),RIGHT(#REF!,LEN(#REF!)-FIND("|",#REF!,1)-1),"")</f>
      </c>
      <c r="S1118" s="3" t="s">
        <v>7</v>
      </c>
      <c r="T1118" s="3" t="s">
        <v>7</v>
      </c>
      <c r="U1118" s="2">
        <v>0</v>
      </c>
      <c r="V1118" s="2">
        <v>0</v>
      </c>
      <c r="W1118" s="2"/>
      <c r="X1118" s="3" t="s">
        <v>81</v>
      </c>
      <c r="Y1118" s="2"/>
      <c r="Z1118" s="3"/>
      <c r="AA1118" s="3"/>
      <c r="AB1118" s="7" t="s">
        <v>3617</v>
      </c>
      <c r="AC1118" s="3" t="s">
        <v>652</v>
      </c>
      <c r="AD1118" s="3" t="s">
        <v>653</v>
      </c>
      <c r="AE1118" s="3" t="s">
        <v>654</v>
      </c>
      <c r="AF1118" s="3" t="s">
        <v>102</v>
      </c>
      <c r="AG1118" s="4"/>
      <c r="AH1118" s="3"/>
      <c r="AI1118" s="4"/>
      <c r="AJ11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8" s="8">
        <f>IF(#REF!=MAX(#REF!),"New","Old")</f>
      </c>
      <c r="AL1118" s="3"/>
      <c r="AM1118" s="9">
        <f>IF(OR(#REF!="",#REF!=0),"",IF(#REF!&lt;12000,"&lt;12k",IF(AND(#REF!&gt;=12000,#REF!&lt;24000),"12k to 24k",IF(AND(#REF!&gt;=24000,#REF!&lt;=36000),"24k to 36k",IF(#REF!&gt;36000,"&gt;36k","")))))</f>
      </c>
    </row>
    <row x14ac:dyDescent="0.25" r="1119" customHeight="1" ht="18.75">
      <c r="A1119" s="1">
        <v>1741711</v>
      </c>
      <c r="B1119" s="2">
        <v>11412759</v>
      </c>
      <c r="C1119" s="3" t="s">
        <v>0</v>
      </c>
      <c r="D1119" s="3" t="s">
        <v>38</v>
      </c>
      <c r="E1119" s="2">
        <v>2013</v>
      </c>
      <c r="F1119" s="4">
        <v>44295</v>
      </c>
      <c r="G1119" s="3" t="s">
        <v>108</v>
      </c>
      <c r="H1119" s="4">
        <v>44304</v>
      </c>
      <c r="I1119" s="4">
        <f>_xlfn.XLOOKUP(#REF!,[1]!Backup_F8_Previous_Wave[ODINO],[1]!Backup_F8_Previous_Wave[Production Date],"")</f>
      </c>
      <c r="J1119" s="10">
        <f>_xlfn.XLOOKUP(#REF!,[1]!Backup_F8_Previous_Wave[ODINO],[1]!Backup_F8_Previous_Wave[Wave Date],"")</f>
      </c>
      <c r="K1119" s="6">
        <f>_xlfn.XLOOKUP(#REF!,[1]!Backup_F8_Previous_Wave[ODINO],[1]!Backup_F8_Previous_Wave[Full VIN],"")</f>
      </c>
      <c r="L1119" s="3" t="s">
        <v>127</v>
      </c>
      <c r="M1119" s="3" t="s">
        <v>4</v>
      </c>
      <c r="N1119" s="3" t="s">
        <v>3618</v>
      </c>
      <c r="O1119" s="3" t="s">
        <v>144</v>
      </c>
      <c r="P1119" s="6">
        <f>_xlfn.XLOOKUP(#REF!,[1]!Table2[BINNING],[1]!Table2[VFG],"")</f>
      </c>
      <c r="Q1119" s="6">
        <f>IF(ISNUMBER(FIND("|",#REF!,1)),LEFT(#REF!,FIND("|",#REF!,1)-2),#REF!)</f>
      </c>
      <c r="R1119" s="6">
        <f>IF(ISNUMBER(FIND("|",#REF!,1)),RIGHT(#REF!,LEN(#REF!)-FIND("|",#REF!,1)-1),"")</f>
      </c>
      <c r="S1119" s="3" t="s">
        <v>7</v>
      </c>
      <c r="T1119" s="3" t="s">
        <v>7</v>
      </c>
      <c r="U1119" s="2">
        <v>0</v>
      </c>
      <c r="V1119" s="2">
        <v>0</v>
      </c>
      <c r="W1119" s="2"/>
      <c r="X1119" s="3" t="s">
        <v>404</v>
      </c>
      <c r="Y1119" s="2"/>
      <c r="Z1119" s="3"/>
      <c r="AA1119" s="3"/>
      <c r="AB1119" s="7" t="s">
        <v>3619</v>
      </c>
      <c r="AC1119" s="3" t="s">
        <v>146</v>
      </c>
      <c r="AD1119" s="3" t="s">
        <v>147</v>
      </c>
      <c r="AE1119" s="3" t="s">
        <v>148</v>
      </c>
      <c r="AF1119" s="3" t="s">
        <v>45</v>
      </c>
      <c r="AG1119" s="4"/>
      <c r="AH1119" s="3"/>
      <c r="AI1119" s="4"/>
      <c r="AJ11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19" s="8">
        <f>IF(#REF!=MAX(#REF!),"New","Old")</f>
      </c>
      <c r="AL1119" s="3"/>
      <c r="AM1119" s="9">
        <f>IF(OR(#REF!="",#REF!=0),"",IF(#REF!&lt;12000,"&lt;12k",IF(AND(#REF!&gt;=12000,#REF!&lt;24000),"12k to 24k",IF(AND(#REF!&gt;=24000,#REF!&lt;=36000),"24k to 36k",IF(#REF!&gt;36000,"&gt;36k","")))))</f>
      </c>
    </row>
    <row x14ac:dyDescent="0.25" r="1120" customHeight="1" ht="18.75">
      <c r="A1120" s="1">
        <v>1741744</v>
      </c>
      <c r="B1120" s="2">
        <v>11412776</v>
      </c>
      <c r="C1120" s="3" t="s">
        <v>0</v>
      </c>
      <c r="D1120" s="3" t="s">
        <v>38</v>
      </c>
      <c r="E1120" s="2">
        <v>2013</v>
      </c>
      <c r="F1120" s="4">
        <v>44228</v>
      </c>
      <c r="G1120" s="3" t="s">
        <v>2</v>
      </c>
      <c r="H1120" s="4">
        <v>44305</v>
      </c>
      <c r="I1120" s="4">
        <f>_xlfn.XLOOKUP(#REF!,[1]!Backup_F8_Previous_Wave[ODINO],[1]!Backup_F8_Previous_Wave[Production Date],"")</f>
      </c>
      <c r="J1120" s="10">
        <f>_xlfn.XLOOKUP(#REF!,[1]!Backup_F8_Previous_Wave[ODINO],[1]!Backup_F8_Previous_Wave[Wave Date],"")</f>
      </c>
      <c r="K1120" s="6">
        <f>_xlfn.XLOOKUP(#REF!,[1]!Backup_F8_Previous_Wave[ODINO],[1]!Backup_F8_Previous_Wave[Full VIN],"")</f>
      </c>
      <c r="L1120" s="3" t="s">
        <v>3620</v>
      </c>
      <c r="M1120" s="3" t="s">
        <v>4</v>
      </c>
      <c r="N1120" s="3" t="s">
        <v>3621</v>
      </c>
      <c r="O1120" s="3" t="s">
        <v>144</v>
      </c>
      <c r="P1120" s="6">
        <f>_xlfn.XLOOKUP(#REF!,[1]!Table2[BINNING],[1]!Table2[VFG],"")</f>
      </c>
      <c r="Q1120" s="6">
        <f>IF(ISNUMBER(FIND("|",#REF!,1)),LEFT(#REF!,FIND("|",#REF!,1)-2),#REF!)</f>
      </c>
      <c r="R1120" s="6">
        <f>IF(ISNUMBER(FIND("|",#REF!,1)),RIGHT(#REF!,LEN(#REF!)-FIND("|",#REF!,1)-1),"")</f>
      </c>
      <c r="S1120" s="3" t="s">
        <v>7</v>
      </c>
      <c r="T1120" s="3" t="s">
        <v>7</v>
      </c>
      <c r="U1120" s="2">
        <v>0</v>
      </c>
      <c r="V1120" s="2">
        <v>0</v>
      </c>
      <c r="W1120" s="2"/>
      <c r="X1120" s="3" t="s">
        <v>229</v>
      </c>
      <c r="Y1120" s="2"/>
      <c r="Z1120" s="3"/>
      <c r="AA1120" s="3"/>
      <c r="AB1120" s="7" t="s">
        <v>3622</v>
      </c>
      <c r="AC1120" s="3" t="s">
        <v>146</v>
      </c>
      <c r="AD1120" s="3" t="s">
        <v>147</v>
      </c>
      <c r="AE1120" s="3" t="s">
        <v>148</v>
      </c>
      <c r="AF1120" s="3" t="s">
        <v>45</v>
      </c>
      <c r="AG1120" s="4"/>
      <c r="AH1120" s="3"/>
      <c r="AI1120" s="4"/>
      <c r="AJ11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0" s="8">
        <f>IF(#REF!=MAX(#REF!),"New","Old")</f>
      </c>
      <c r="AL1120" s="3"/>
      <c r="AM1120" s="9">
        <f>IF(OR(#REF!="",#REF!=0),"",IF(#REF!&lt;12000,"&lt;12k",IF(AND(#REF!&gt;=12000,#REF!&lt;24000),"12k to 24k",IF(AND(#REF!&gt;=24000,#REF!&lt;=36000),"24k to 36k",IF(#REF!&gt;36000,"&gt;36k","")))))</f>
      </c>
    </row>
    <row x14ac:dyDescent="0.25" r="1121" customHeight="1" ht="18.75">
      <c r="A1121" s="1">
        <v>1741760</v>
      </c>
      <c r="B1121" s="2">
        <v>11412785</v>
      </c>
      <c r="C1121" s="3" t="s">
        <v>173</v>
      </c>
      <c r="D1121" s="3" t="s">
        <v>174</v>
      </c>
      <c r="E1121" s="2">
        <v>2020</v>
      </c>
      <c r="F1121" s="4">
        <v>44304</v>
      </c>
      <c r="G1121" s="3" t="s">
        <v>108</v>
      </c>
      <c r="H1121" s="4">
        <v>44305</v>
      </c>
      <c r="I1121" s="4">
        <f>_xlfn.XLOOKUP(#REF!,[1]!Backup_F8_Previous_Wave[ODINO],[1]!Backup_F8_Previous_Wave[Production Date],"")</f>
      </c>
      <c r="J1121" s="10">
        <f>_xlfn.XLOOKUP(#REF!,[1]!Backup_F8_Previous_Wave[ODINO],[1]!Backup_F8_Previous_Wave[Wave Date],"")</f>
      </c>
      <c r="K1121" s="6">
        <f>_xlfn.XLOOKUP(#REF!,[1]!Backup_F8_Previous_Wave[ODINO],[1]!Backup_F8_Previous_Wave[Full VIN],"")</f>
      </c>
      <c r="L1121" s="3" t="s">
        <v>3623</v>
      </c>
      <c r="M1121" s="3" t="s">
        <v>4</v>
      </c>
      <c r="N1121" s="3" t="s">
        <v>3624</v>
      </c>
      <c r="O1121" s="3" t="s">
        <v>3625</v>
      </c>
      <c r="P1121" s="6">
        <f>_xlfn.XLOOKUP(#REF!,[1]!Table2[BINNING],[1]!Table2[VFG],"")</f>
      </c>
      <c r="Q1121" s="6">
        <f>IF(ISNUMBER(FIND("|",#REF!,1)),LEFT(#REF!,FIND("|",#REF!,1)-2),#REF!)</f>
      </c>
      <c r="R1121" s="6">
        <f>IF(ISNUMBER(FIND("|",#REF!,1)),RIGHT(#REF!,LEN(#REF!)-FIND("|",#REF!,1)-1),"")</f>
      </c>
      <c r="S1121" s="3" t="s">
        <v>7</v>
      </c>
      <c r="T1121" s="3" t="s">
        <v>7</v>
      </c>
      <c r="U1121" s="2">
        <v>0</v>
      </c>
      <c r="V1121" s="2">
        <v>0</v>
      </c>
      <c r="W1121" s="2">
        <v>15000</v>
      </c>
      <c r="X1121" s="3" t="s">
        <v>139</v>
      </c>
      <c r="Y1121" s="2"/>
      <c r="Z1121" s="3"/>
      <c r="AA1121" s="3"/>
      <c r="AB1121" s="7" t="s">
        <v>3626</v>
      </c>
      <c r="AC1121" s="3" t="s">
        <v>3627</v>
      </c>
      <c r="AD1121" s="3" t="s">
        <v>1777</v>
      </c>
      <c r="AE1121" s="3" t="s">
        <v>3628</v>
      </c>
      <c r="AF1121" s="3" t="s">
        <v>198</v>
      </c>
      <c r="AG1121" s="4"/>
      <c r="AH1121" s="3"/>
      <c r="AI1121" s="4"/>
      <c r="AJ11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1" s="8">
        <f>IF(#REF!=MAX(#REF!),"New","Old")</f>
      </c>
      <c r="AL1121" s="3"/>
      <c r="AM1121" s="9">
        <f>IF(OR(#REF!="",#REF!=0),"",IF(#REF!&lt;12000,"&lt;12k",IF(AND(#REF!&gt;=12000,#REF!&lt;24000),"12k to 24k",IF(AND(#REF!&gt;=24000,#REF!&lt;=36000),"24k to 36k",IF(#REF!&gt;36000,"&gt;36k","")))))</f>
      </c>
    </row>
    <row x14ac:dyDescent="0.25" r="1122" customHeight="1" ht="18.75">
      <c r="A1122" s="1">
        <v>1741936</v>
      </c>
      <c r="B1122" s="2">
        <v>11412921</v>
      </c>
      <c r="C1122" s="3" t="s">
        <v>0</v>
      </c>
      <c r="D1122" s="3" t="s">
        <v>38</v>
      </c>
      <c r="E1122" s="2">
        <v>2018</v>
      </c>
      <c r="F1122" s="4">
        <v>44284</v>
      </c>
      <c r="G1122" s="3" t="s">
        <v>2</v>
      </c>
      <c r="H1122" s="4">
        <v>44305</v>
      </c>
      <c r="I1122" s="4">
        <f>_xlfn.XLOOKUP(#REF!,[1]!Backup_F8_Previous_Wave[ODINO],[1]!Backup_F8_Previous_Wave[Production Date],"")</f>
      </c>
      <c r="J1122" s="10">
        <f>_xlfn.XLOOKUP(#REF!,[1]!Backup_F8_Previous_Wave[ODINO],[1]!Backup_F8_Previous_Wave[Wave Date],"")</f>
      </c>
      <c r="K1122" s="6">
        <f>_xlfn.XLOOKUP(#REF!,[1]!Backup_F8_Previous_Wave[ODINO],[1]!Backup_F8_Previous_Wave[Full VIN],"")</f>
      </c>
      <c r="L1122" s="3" t="s">
        <v>3629</v>
      </c>
      <c r="M1122" s="3" t="s">
        <v>4</v>
      </c>
      <c r="N1122" s="3" t="s">
        <v>3630</v>
      </c>
      <c r="O1122" s="3" t="s">
        <v>105</v>
      </c>
      <c r="P1122" s="6">
        <f>_xlfn.XLOOKUP(#REF!,[1]!Table2[BINNING],[1]!Table2[VFG],"")</f>
      </c>
      <c r="Q1122" s="6">
        <f>IF(ISNUMBER(FIND("|",#REF!,1)),LEFT(#REF!,FIND("|",#REF!,1)-2),#REF!)</f>
      </c>
      <c r="R1122" s="6">
        <f>IF(ISNUMBER(FIND("|",#REF!,1)),RIGHT(#REF!,LEN(#REF!)-FIND("|",#REF!,1)-1),"")</f>
      </c>
      <c r="S1122" s="3" t="s">
        <v>7</v>
      </c>
      <c r="T1122" s="3" t="s">
        <v>7</v>
      </c>
      <c r="U1122" s="2">
        <v>0</v>
      </c>
      <c r="V1122" s="2">
        <v>0</v>
      </c>
      <c r="W1122" s="2">
        <v>42960</v>
      </c>
      <c r="X1122" s="3" t="s">
        <v>81</v>
      </c>
      <c r="Y1122" s="2"/>
      <c r="Z1122" s="3"/>
      <c r="AA1122" s="3"/>
      <c r="AB1122" s="7" t="s">
        <v>3631</v>
      </c>
      <c r="AC1122" s="3" t="s">
        <v>826</v>
      </c>
      <c r="AD1122" s="3" t="s">
        <v>147</v>
      </c>
      <c r="AE1122" s="3" t="s">
        <v>148</v>
      </c>
      <c r="AF1122" s="3" t="s">
        <v>45</v>
      </c>
      <c r="AG1122" s="4"/>
      <c r="AH1122" s="3"/>
      <c r="AI1122" s="4"/>
      <c r="AJ11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2" s="8">
        <f>IF(#REF!=MAX(#REF!),"New","Old")</f>
      </c>
      <c r="AL1122" s="3"/>
      <c r="AM1122" s="9">
        <f>IF(OR(#REF!="",#REF!=0),"",IF(#REF!&lt;12000,"&lt;12k",IF(AND(#REF!&gt;=12000,#REF!&lt;24000),"12k to 24k",IF(AND(#REF!&gt;=24000,#REF!&lt;=36000),"24k to 36k",IF(#REF!&gt;36000,"&gt;36k","")))))</f>
      </c>
    </row>
    <row x14ac:dyDescent="0.25" r="1123" customHeight="1" ht="18.75">
      <c r="A1123" s="1">
        <v>1742051</v>
      </c>
      <c r="B1123" s="2">
        <v>11412995</v>
      </c>
      <c r="C1123" s="3" t="s">
        <v>0</v>
      </c>
      <c r="D1123" s="3" t="s">
        <v>485</v>
      </c>
      <c r="E1123" s="2">
        <v>2017</v>
      </c>
      <c r="F1123" s="4">
        <v>44302</v>
      </c>
      <c r="G1123" s="3" t="s">
        <v>108</v>
      </c>
      <c r="H1123" s="4">
        <v>44306</v>
      </c>
      <c r="I1123" s="4">
        <f>_xlfn.XLOOKUP(#REF!,[1]!Backup_F8_Previous_Wave[ODINO],[1]!Backup_F8_Previous_Wave[Production Date],"")</f>
      </c>
      <c r="J1123" s="10">
        <f>_xlfn.XLOOKUP(#REF!,[1]!Backup_F8_Previous_Wave[ODINO],[1]!Backup_F8_Previous_Wave[Wave Date],"")</f>
      </c>
      <c r="K1123" s="6">
        <f>_xlfn.XLOOKUP(#REF!,[1]!Backup_F8_Previous_Wave[ODINO],[1]!Backup_F8_Previous_Wave[Full VIN],"")</f>
      </c>
      <c r="L1123" s="3" t="s">
        <v>3632</v>
      </c>
      <c r="M1123" s="3" t="s">
        <v>4</v>
      </c>
      <c r="N1123" s="3" t="s">
        <v>3633</v>
      </c>
      <c r="O1123" s="3" t="s">
        <v>62</v>
      </c>
      <c r="P1123" s="6">
        <f>_xlfn.XLOOKUP(#REF!,[1]!Table2[BINNING],[1]!Table2[VFG],"")</f>
      </c>
      <c r="Q1123" s="6">
        <f>IF(ISNUMBER(FIND("|",#REF!,1)),LEFT(#REF!,FIND("|",#REF!,1)-2),#REF!)</f>
      </c>
      <c r="R1123" s="6">
        <f>IF(ISNUMBER(FIND("|",#REF!,1)),RIGHT(#REF!,LEN(#REF!)-FIND("|",#REF!,1)-1),"")</f>
      </c>
      <c r="S1123" s="3" t="s">
        <v>7</v>
      </c>
      <c r="T1123" s="3" t="s">
        <v>7</v>
      </c>
      <c r="U1123" s="2">
        <v>0</v>
      </c>
      <c r="V1123" s="2">
        <v>0</v>
      </c>
      <c r="W1123" s="2"/>
      <c r="X1123" s="3" t="s">
        <v>24</v>
      </c>
      <c r="Y1123" s="2">
        <v>70</v>
      </c>
      <c r="Z1123" s="3"/>
      <c r="AA1123" s="3"/>
      <c r="AB1123" s="7" t="s">
        <v>3634</v>
      </c>
      <c r="AC1123" s="3" t="s">
        <v>489</v>
      </c>
      <c r="AD1123" s="3" t="s">
        <v>490</v>
      </c>
      <c r="AE1123" s="3" t="s">
        <v>491</v>
      </c>
      <c r="AF1123" s="3" t="s">
        <v>211</v>
      </c>
      <c r="AG1123" s="4"/>
      <c r="AH1123" s="3"/>
      <c r="AI1123" s="4"/>
      <c r="AJ11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3" s="8">
        <f>IF(#REF!=MAX(#REF!),"New","Old")</f>
      </c>
      <c r="AL1123" s="3"/>
      <c r="AM1123" s="9">
        <f>IF(OR(#REF!="",#REF!=0),"",IF(#REF!&lt;12000,"&lt;12k",IF(AND(#REF!&gt;=12000,#REF!&lt;24000),"12k to 24k",IF(AND(#REF!&gt;=24000,#REF!&lt;=36000),"24k to 36k",IF(#REF!&gt;36000,"&gt;36k","")))))</f>
      </c>
    </row>
    <row x14ac:dyDescent="0.25" r="1124" customHeight="1" ht="18.75">
      <c r="A1124" s="1">
        <v>1742082</v>
      </c>
      <c r="B1124" s="2">
        <v>11413020</v>
      </c>
      <c r="C1124" s="3" t="s">
        <v>0</v>
      </c>
      <c r="D1124" s="3" t="s">
        <v>485</v>
      </c>
      <c r="E1124" s="2">
        <v>2015</v>
      </c>
      <c r="F1124" s="4">
        <v>44304</v>
      </c>
      <c r="G1124" s="3" t="s">
        <v>108</v>
      </c>
      <c r="H1124" s="4">
        <v>44306</v>
      </c>
      <c r="I1124" s="4">
        <f>_xlfn.XLOOKUP(#REF!,[1]!Backup_F8_Previous_Wave[ODINO],[1]!Backup_F8_Previous_Wave[Production Date],"")</f>
      </c>
      <c r="J1124" s="10">
        <f>_xlfn.XLOOKUP(#REF!,[1]!Backup_F8_Previous_Wave[ODINO],[1]!Backup_F8_Previous_Wave[Wave Date],"")</f>
      </c>
      <c r="K1124" s="6">
        <f>_xlfn.XLOOKUP(#REF!,[1]!Backup_F8_Previous_Wave[ODINO],[1]!Backup_F8_Previous_Wave[Full VIN],"")</f>
      </c>
      <c r="L1124" s="3" t="s">
        <v>3635</v>
      </c>
      <c r="M1124" s="3" t="s">
        <v>4</v>
      </c>
      <c r="N1124" s="3" t="s">
        <v>3636</v>
      </c>
      <c r="O1124" s="3" t="s">
        <v>31</v>
      </c>
      <c r="P1124" s="6">
        <f>_xlfn.XLOOKUP(#REF!,[1]!Table2[BINNING],[1]!Table2[VFG],"")</f>
      </c>
      <c r="Q1124" s="6">
        <f>IF(ISNUMBER(FIND("|",#REF!,1)),LEFT(#REF!,FIND("|",#REF!,1)-2),#REF!)</f>
      </c>
      <c r="R1124" s="6">
        <f>IF(ISNUMBER(FIND("|",#REF!,1)),RIGHT(#REF!,LEN(#REF!)-FIND("|",#REF!,1)-1),"")</f>
      </c>
      <c r="S1124" s="3" t="s">
        <v>7</v>
      </c>
      <c r="T1124" s="3" t="s">
        <v>7</v>
      </c>
      <c r="U1124" s="2">
        <v>0</v>
      </c>
      <c r="V1124" s="2">
        <v>0</v>
      </c>
      <c r="W1124" s="2">
        <v>99800</v>
      </c>
      <c r="X1124" s="3" t="s">
        <v>8</v>
      </c>
      <c r="Y1124" s="2">
        <v>75</v>
      </c>
      <c r="Z1124" s="3"/>
      <c r="AA1124" s="3"/>
      <c r="AB1124" s="7" t="s">
        <v>3637</v>
      </c>
      <c r="AC1124" s="3" t="s">
        <v>489</v>
      </c>
      <c r="AD1124" s="3" t="s">
        <v>490</v>
      </c>
      <c r="AE1124" s="3" t="s">
        <v>491</v>
      </c>
      <c r="AF1124" s="3" t="s">
        <v>211</v>
      </c>
      <c r="AG1124" s="4"/>
      <c r="AH1124" s="3"/>
      <c r="AI1124" s="4"/>
      <c r="AJ11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4" s="8">
        <f>IF(#REF!=MAX(#REF!),"New","Old")</f>
      </c>
      <c r="AL1124" s="3"/>
      <c r="AM1124" s="9">
        <f>IF(OR(#REF!="",#REF!=0),"",IF(#REF!&lt;12000,"&lt;12k",IF(AND(#REF!&gt;=12000,#REF!&lt;24000),"12k to 24k",IF(AND(#REF!&gt;=24000,#REF!&lt;=36000),"24k to 36k",IF(#REF!&gt;36000,"&gt;36k","")))))</f>
      </c>
    </row>
    <row x14ac:dyDescent="0.25" r="1125" customHeight="1" ht="18.75">
      <c r="A1125" s="1">
        <v>1742194</v>
      </c>
      <c r="B1125" s="2">
        <v>11413103</v>
      </c>
      <c r="C1125" s="3" t="s">
        <v>0</v>
      </c>
      <c r="D1125" s="3" t="s">
        <v>3638</v>
      </c>
      <c r="E1125" s="2">
        <v>2021</v>
      </c>
      <c r="F1125" s="4">
        <v>44305</v>
      </c>
      <c r="G1125" s="3" t="s">
        <v>108</v>
      </c>
      <c r="H1125" s="4">
        <v>44306</v>
      </c>
      <c r="I1125" s="4">
        <f>_xlfn.XLOOKUP(#REF!,[1]!Backup_F8_Previous_Wave[ODINO],[1]!Backup_F8_Previous_Wave[Production Date],"")</f>
      </c>
      <c r="J1125" s="10">
        <f>_xlfn.XLOOKUP(#REF!,[1]!Backup_F8_Previous_Wave[ODINO],[1]!Backup_F8_Previous_Wave[Wave Date],"")</f>
      </c>
      <c r="K1125" s="6">
        <f>_xlfn.XLOOKUP(#REF!,[1]!Backup_F8_Previous_Wave[ODINO],[1]!Backup_F8_Previous_Wave[Full VIN],"")</f>
      </c>
      <c r="L1125" s="3" t="s">
        <v>3639</v>
      </c>
      <c r="M1125" s="3" t="s">
        <v>4</v>
      </c>
      <c r="N1125" s="3" t="s">
        <v>3640</v>
      </c>
      <c r="O1125" s="3" t="s">
        <v>151</v>
      </c>
      <c r="P1125" s="6">
        <f>_xlfn.XLOOKUP(#REF!,[1]!Table2[BINNING],[1]!Table2[VFG],"")</f>
      </c>
      <c r="Q1125" s="6">
        <f>IF(ISNUMBER(FIND("|",#REF!,1)),LEFT(#REF!,FIND("|",#REF!,1)-2),#REF!)</f>
      </c>
      <c r="R1125" s="6">
        <f>IF(ISNUMBER(FIND("|",#REF!,1)),RIGHT(#REF!,LEN(#REF!)-FIND("|",#REF!,1)-1),"")</f>
      </c>
      <c r="S1125" s="3" t="s">
        <v>7</v>
      </c>
      <c r="T1125" s="3" t="s">
        <v>7</v>
      </c>
      <c r="U1125" s="2">
        <v>1</v>
      </c>
      <c r="V1125" s="2">
        <v>0</v>
      </c>
      <c r="W1125" s="2">
        <v>2500</v>
      </c>
      <c r="X1125" s="3" t="s">
        <v>166</v>
      </c>
      <c r="Y1125" s="2">
        <v>20</v>
      </c>
      <c r="Z1125" s="3"/>
      <c r="AA1125" s="3"/>
      <c r="AB1125" s="7" t="s">
        <v>3641</v>
      </c>
      <c r="AC1125" s="3" t="s">
        <v>3642</v>
      </c>
      <c r="AD1125" s="3" t="s">
        <v>3643</v>
      </c>
      <c r="AE1125" s="3" t="s">
        <v>3644</v>
      </c>
      <c r="AF1125" s="3" t="s">
        <v>68</v>
      </c>
      <c r="AG1125" s="4"/>
      <c r="AH1125" s="3"/>
      <c r="AI1125" s="4"/>
      <c r="AJ11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5" s="8">
        <f>IF(#REF!=MAX(#REF!),"New","Old")</f>
      </c>
      <c r="AL1125" s="3"/>
      <c r="AM1125" s="9">
        <f>IF(OR(#REF!="",#REF!=0),"",IF(#REF!&lt;12000,"&lt;12k",IF(AND(#REF!&gt;=12000,#REF!&lt;24000),"12k to 24k",IF(AND(#REF!&gt;=24000,#REF!&lt;=36000),"24k to 36k",IF(#REF!&gt;36000,"&gt;36k","")))))</f>
      </c>
    </row>
    <row x14ac:dyDescent="0.25" r="1126" customHeight="1" ht="18.75">
      <c r="A1126" s="1">
        <v>1742336</v>
      </c>
      <c r="B1126" s="2">
        <v>11413198</v>
      </c>
      <c r="C1126" s="3" t="s">
        <v>0</v>
      </c>
      <c r="D1126" s="3" t="s">
        <v>181</v>
      </c>
      <c r="E1126" s="2">
        <v>2014</v>
      </c>
      <c r="F1126" s="4">
        <v>44301</v>
      </c>
      <c r="G1126" s="3" t="s">
        <v>108</v>
      </c>
      <c r="H1126" s="4">
        <v>44307</v>
      </c>
      <c r="I1126" s="4">
        <f>_xlfn.XLOOKUP(#REF!,[1]!Backup_F8_Previous_Wave[ODINO],[1]!Backup_F8_Previous_Wave[Production Date],"")</f>
      </c>
      <c r="J1126" s="10">
        <f>_xlfn.XLOOKUP(#REF!,[1]!Backup_F8_Previous_Wave[ODINO],[1]!Backup_F8_Previous_Wave[Wave Date],"")</f>
      </c>
      <c r="K1126" s="6">
        <f>_xlfn.XLOOKUP(#REF!,[1]!Backup_F8_Previous_Wave[ODINO],[1]!Backup_F8_Previous_Wave[Full VIN],"")</f>
      </c>
      <c r="L1126" s="3" t="s">
        <v>3645</v>
      </c>
      <c r="M1126" s="3" t="s">
        <v>4</v>
      </c>
      <c r="N1126" s="3" t="s">
        <v>3646</v>
      </c>
      <c r="O1126" s="3" t="s">
        <v>746</v>
      </c>
      <c r="P1126" s="6">
        <f>_xlfn.XLOOKUP(#REF!,[1]!Table2[BINNING],[1]!Table2[VFG],"")</f>
      </c>
      <c r="Q1126" s="6">
        <f>IF(ISNUMBER(FIND("|",#REF!,1)),LEFT(#REF!,FIND("|",#REF!,1)-2),#REF!)</f>
      </c>
      <c r="R1126" s="6">
        <f>IF(ISNUMBER(FIND("|",#REF!,1)),RIGHT(#REF!,LEN(#REF!)-FIND("|",#REF!,1)-1),"")</f>
      </c>
      <c r="S1126" s="3" t="s">
        <v>7</v>
      </c>
      <c r="T1126" s="3" t="s">
        <v>7</v>
      </c>
      <c r="U1126" s="2">
        <v>0</v>
      </c>
      <c r="V1126" s="2">
        <v>0</v>
      </c>
      <c r="W1126" s="2">
        <v>141000</v>
      </c>
      <c r="X1126" s="3" t="s">
        <v>433</v>
      </c>
      <c r="Y1126" s="2">
        <v>50</v>
      </c>
      <c r="Z1126" s="3"/>
      <c r="AA1126" s="3"/>
      <c r="AB1126" s="7" t="s">
        <v>3647</v>
      </c>
      <c r="AC1126" s="3" t="s">
        <v>297</v>
      </c>
      <c r="AD1126" s="3" t="s">
        <v>298</v>
      </c>
      <c r="AE1126" s="3" t="s">
        <v>2417</v>
      </c>
      <c r="AF1126" s="3" t="s">
        <v>198</v>
      </c>
      <c r="AG1126" s="4"/>
      <c r="AH1126" s="3"/>
      <c r="AI1126" s="4"/>
      <c r="AJ11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6" s="8">
        <f>IF(#REF!=MAX(#REF!),"New","Old")</f>
      </c>
      <c r="AL1126" s="3"/>
      <c r="AM1126" s="9">
        <f>IF(OR(#REF!="",#REF!=0),"",IF(#REF!&lt;12000,"&lt;12k",IF(AND(#REF!&gt;=12000,#REF!&lt;24000),"12k to 24k",IF(AND(#REF!&gt;=24000,#REF!&lt;=36000),"24k to 36k",IF(#REF!&gt;36000,"&gt;36k","")))))</f>
      </c>
    </row>
    <row x14ac:dyDescent="0.25" r="1127" customHeight="1" ht="18.75">
      <c r="A1127" s="1">
        <v>1742338</v>
      </c>
      <c r="B1127" s="2">
        <v>11413188</v>
      </c>
      <c r="C1127" s="3" t="s">
        <v>0</v>
      </c>
      <c r="D1127" s="3" t="s">
        <v>187</v>
      </c>
      <c r="E1127" s="2">
        <v>2019</v>
      </c>
      <c r="F1127" s="4">
        <v>44295</v>
      </c>
      <c r="G1127" s="3" t="s">
        <v>108</v>
      </c>
      <c r="H1127" s="4">
        <v>44307</v>
      </c>
      <c r="I1127" s="4">
        <f>_xlfn.XLOOKUP(#REF!,[1]!Backup_F8_Previous_Wave[ODINO],[1]!Backup_F8_Previous_Wave[Production Date],"")</f>
      </c>
      <c r="J1127" s="10">
        <f>_xlfn.XLOOKUP(#REF!,[1]!Backup_F8_Previous_Wave[ODINO],[1]!Backup_F8_Previous_Wave[Wave Date],"")</f>
      </c>
      <c r="K1127" s="6">
        <f>_xlfn.XLOOKUP(#REF!,[1]!Backup_F8_Previous_Wave[ODINO],[1]!Backup_F8_Previous_Wave[Full VIN],"")</f>
      </c>
      <c r="L1127" s="3" t="s">
        <v>1812</v>
      </c>
      <c r="M1127" s="3" t="s">
        <v>4</v>
      </c>
      <c r="N1127" s="3" t="s">
        <v>3648</v>
      </c>
      <c r="O1127" s="3" t="s">
        <v>124</v>
      </c>
      <c r="P1127" s="6">
        <f>_xlfn.XLOOKUP(#REF!,[1]!Table2[BINNING],[1]!Table2[VFG],"")</f>
      </c>
      <c r="Q1127" s="6">
        <f>IF(ISNUMBER(FIND("|",#REF!,1)),LEFT(#REF!,FIND("|",#REF!,1)-2),#REF!)</f>
      </c>
      <c r="R1127" s="6">
        <f>IF(ISNUMBER(FIND("|",#REF!,1)),RIGHT(#REF!,LEN(#REF!)-FIND("|",#REF!,1)-1),"")</f>
      </c>
      <c r="S1127" s="3" t="s">
        <v>7</v>
      </c>
      <c r="T1127" s="3" t="s">
        <v>7</v>
      </c>
      <c r="U1127" s="2">
        <v>0</v>
      </c>
      <c r="V1127" s="2">
        <v>0</v>
      </c>
      <c r="W1127" s="2">
        <v>32000</v>
      </c>
      <c r="X1127" s="3" t="s">
        <v>229</v>
      </c>
      <c r="Y1127" s="2">
        <v>2</v>
      </c>
      <c r="Z1127" s="3"/>
      <c r="AA1127" s="3"/>
      <c r="AB1127" s="7" t="s">
        <v>3649</v>
      </c>
      <c r="AC1127" s="3" t="s">
        <v>191</v>
      </c>
      <c r="AD1127" s="3" t="s">
        <v>192</v>
      </c>
      <c r="AE1127" s="3" t="s">
        <v>193</v>
      </c>
      <c r="AF1127" s="3" t="s">
        <v>141</v>
      </c>
      <c r="AG1127" s="4"/>
      <c r="AH1127" s="3"/>
      <c r="AI1127" s="4"/>
      <c r="AJ11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7" s="8">
        <f>IF(#REF!=MAX(#REF!),"New","Old")</f>
      </c>
      <c r="AL1127" s="3"/>
      <c r="AM1127" s="9">
        <f>IF(OR(#REF!="",#REF!=0),"",IF(#REF!&lt;12000,"&lt;12k",IF(AND(#REF!&gt;=12000,#REF!&lt;24000),"12k to 24k",IF(AND(#REF!&gt;=24000,#REF!&lt;=36000),"24k to 36k",IF(#REF!&gt;36000,"&gt;36k","")))))</f>
      </c>
    </row>
    <row x14ac:dyDescent="0.25" r="1128" customHeight="1" ht="18.75">
      <c r="A1128" s="1">
        <v>1742386</v>
      </c>
      <c r="B1128" s="2">
        <v>11413237</v>
      </c>
      <c r="C1128" s="3" t="s">
        <v>0</v>
      </c>
      <c r="D1128" s="3" t="s">
        <v>485</v>
      </c>
      <c r="E1128" s="2">
        <v>2016</v>
      </c>
      <c r="F1128" s="4">
        <v>44307</v>
      </c>
      <c r="G1128" s="3" t="s">
        <v>108</v>
      </c>
      <c r="H1128" s="4">
        <v>44307</v>
      </c>
      <c r="I1128" s="4"/>
      <c r="J1128" s="10">
        <f>_xlfn.XLOOKUP(#REF!,[1]!Backup_F8_Previous_Wave[ODINO],[1]!Backup_F8_Previous_Wave[Wave Date],"")</f>
      </c>
      <c r="K1128" s="3"/>
      <c r="L1128" s="3" t="s">
        <v>1762</v>
      </c>
      <c r="M1128" s="3" t="s">
        <v>4</v>
      </c>
      <c r="N1128" s="3" t="s">
        <v>3650</v>
      </c>
      <c r="O1128" s="3" t="s">
        <v>31</v>
      </c>
      <c r="P1128" s="6">
        <f>_xlfn.XLOOKUP(#REF!,[1]!Table2[BINNING],[1]!Table2[VFG],"")</f>
      </c>
      <c r="Q1128" s="6">
        <f>IF(ISNUMBER(FIND("|",#REF!,1)),LEFT(#REF!,FIND("|",#REF!,1)-2),#REF!)</f>
      </c>
      <c r="R1128" s="6">
        <f>IF(ISNUMBER(FIND("|",#REF!,1)),RIGHT(#REF!,LEN(#REF!)-FIND("|",#REF!,1)-1),"")</f>
      </c>
      <c r="S1128" s="3" t="s">
        <v>7</v>
      </c>
      <c r="T1128" s="3" t="s">
        <v>7</v>
      </c>
      <c r="U1128" s="2">
        <v>0</v>
      </c>
      <c r="V1128" s="2">
        <v>0</v>
      </c>
      <c r="W1128" s="2">
        <v>30</v>
      </c>
      <c r="X1128" s="3" t="s">
        <v>63</v>
      </c>
      <c r="Y1128" s="2">
        <v>60</v>
      </c>
      <c r="Z1128" s="3"/>
      <c r="AA1128" s="3"/>
      <c r="AB1128" s="7" t="s">
        <v>3651</v>
      </c>
      <c r="AC1128" s="3" t="s">
        <v>44</v>
      </c>
      <c r="AD1128" s="3" t="s">
        <v>44</v>
      </c>
      <c r="AE1128" s="3" t="s">
        <v>44</v>
      </c>
      <c r="AF1128" s="3" t="s">
        <v>211</v>
      </c>
      <c r="AG1128" s="4"/>
      <c r="AH1128" s="3"/>
      <c r="AI1128" s="4"/>
      <c r="AJ11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8" s="8">
        <f>IF(#REF!=MAX(#REF!),"New","Old")</f>
      </c>
      <c r="AL1128" s="3"/>
      <c r="AM1128" s="9">
        <f>IF(OR(#REF!="",#REF!=0),"",IF(#REF!&lt;12000,"&lt;12k",IF(AND(#REF!&gt;=12000,#REF!&lt;24000),"12k to 24k",IF(AND(#REF!&gt;=24000,#REF!&lt;=36000),"24k to 36k",IF(#REF!&gt;36000,"&gt;36k","")))))</f>
      </c>
    </row>
    <row x14ac:dyDescent="0.25" r="1129" customHeight="1" ht="18.75">
      <c r="A1129" s="1">
        <v>1742472</v>
      </c>
      <c r="B1129" s="2">
        <v>11413295</v>
      </c>
      <c r="C1129" s="3" t="s">
        <v>0</v>
      </c>
      <c r="D1129" s="3" t="s">
        <v>59</v>
      </c>
      <c r="E1129" s="2">
        <v>2016</v>
      </c>
      <c r="F1129" s="4">
        <v>44287</v>
      </c>
      <c r="G1129" s="3" t="s">
        <v>108</v>
      </c>
      <c r="H1129" s="4">
        <v>44307</v>
      </c>
      <c r="I1129" s="4"/>
      <c r="J1129" s="10">
        <f>_xlfn.XLOOKUP(#REF!,[1]!Backup_F8_Previous_Wave[ODINO],[1]!Backup_F8_Previous_Wave[Wave Date],"")</f>
      </c>
      <c r="K1129" s="3"/>
      <c r="L1129" s="3" t="s">
        <v>3652</v>
      </c>
      <c r="M1129" s="3" t="s">
        <v>4</v>
      </c>
      <c r="N1129" s="3" t="s">
        <v>3653</v>
      </c>
      <c r="O1129" s="3" t="s">
        <v>552</v>
      </c>
      <c r="P1129" s="6">
        <f>_xlfn.XLOOKUP(#REF!,[1]!Table2[BINNING],[1]!Table2[VFG],"")</f>
      </c>
      <c r="Q1129" s="6">
        <f>IF(ISNUMBER(FIND("|",#REF!,1)),LEFT(#REF!,FIND("|",#REF!,1)-2),#REF!)</f>
      </c>
      <c r="R1129" s="6">
        <f>IF(ISNUMBER(FIND("|",#REF!,1)),RIGHT(#REF!,LEN(#REF!)-FIND("|",#REF!,1)-1),"")</f>
      </c>
      <c r="S1129" s="3" t="s">
        <v>7</v>
      </c>
      <c r="T1129" s="3" t="s">
        <v>7</v>
      </c>
      <c r="U1129" s="2">
        <v>0</v>
      </c>
      <c r="V1129" s="2">
        <v>0</v>
      </c>
      <c r="W1129" s="2">
        <v>1</v>
      </c>
      <c r="X1129" s="3" t="s">
        <v>229</v>
      </c>
      <c r="Y1129" s="2">
        <v>45</v>
      </c>
      <c r="Z1129" s="3"/>
      <c r="AA1129" s="3"/>
      <c r="AB1129" s="7" t="s">
        <v>3654</v>
      </c>
      <c r="AC1129" s="3" t="s">
        <v>44</v>
      </c>
      <c r="AD1129" s="3" t="s">
        <v>44</v>
      </c>
      <c r="AE1129" s="3" t="s">
        <v>44</v>
      </c>
      <c r="AF1129" s="3" t="s">
        <v>68</v>
      </c>
      <c r="AG1129" s="4"/>
      <c r="AH1129" s="3"/>
      <c r="AI1129" s="4"/>
      <c r="AJ11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29" s="8">
        <f>IF(#REF!=MAX(#REF!),"New","Old")</f>
      </c>
      <c r="AL1129" s="3"/>
      <c r="AM1129" s="9">
        <f>IF(OR(#REF!="",#REF!=0),"",IF(#REF!&lt;12000,"&lt;12k",IF(AND(#REF!&gt;=12000,#REF!&lt;24000),"12k to 24k",IF(AND(#REF!&gt;=24000,#REF!&lt;=36000),"24k to 36k",IF(#REF!&gt;36000,"&gt;36k","")))))</f>
      </c>
    </row>
    <row x14ac:dyDescent="0.25" r="1130" customHeight="1" ht="18.75">
      <c r="A1130" s="1">
        <v>1742499</v>
      </c>
      <c r="B1130" s="2">
        <v>11413312</v>
      </c>
      <c r="C1130" s="3" t="s">
        <v>0</v>
      </c>
      <c r="D1130" s="3" t="s">
        <v>1</v>
      </c>
      <c r="E1130" s="2">
        <v>2020</v>
      </c>
      <c r="F1130" s="4">
        <v>44307</v>
      </c>
      <c r="G1130" s="3" t="s">
        <v>108</v>
      </c>
      <c r="H1130" s="4">
        <v>44308</v>
      </c>
      <c r="I1130" s="4">
        <f>_xlfn.XLOOKUP(#REF!,[1]!Backup_F8_Previous_Wave[ODINO],[1]!Backup_F8_Previous_Wave[Production Date],"")</f>
      </c>
      <c r="J1130" s="10">
        <f>_xlfn.XLOOKUP(#REF!,[1]!Backup_F8_Previous_Wave[ODINO],[1]!Backup_F8_Previous_Wave[Wave Date],"")</f>
      </c>
      <c r="K1130" s="6">
        <f>_xlfn.XLOOKUP(#REF!,[1]!Backup_F8_Previous_Wave[ODINO],[1]!Backup_F8_Previous_Wave[Full VIN],"")</f>
      </c>
      <c r="L1130" s="3" t="s">
        <v>3655</v>
      </c>
      <c r="M1130" s="3" t="s">
        <v>4</v>
      </c>
      <c r="N1130" s="3" t="s">
        <v>3656</v>
      </c>
      <c r="O1130" s="3" t="s">
        <v>151</v>
      </c>
      <c r="P1130" s="6">
        <f>_xlfn.XLOOKUP(#REF!,[1]!Table2[BINNING],[1]!Table2[VFG],"")</f>
      </c>
      <c r="Q1130" s="6">
        <f>IF(ISNUMBER(FIND("|",#REF!,1)),LEFT(#REF!,FIND("|",#REF!,1)-2),#REF!)</f>
      </c>
      <c r="R1130" s="6">
        <f>IF(ISNUMBER(FIND("|",#REF!,1)),RIGHT(#REF!,LEN(#REF!)-FIND("|",#REF!,1)-1),"")</f>
      </c>
      <c r="S1130" s="3" t="s">
        <v>7</v>
      </c>
      <c r="T1130" s="3" t="s">
        <v>7</v>
      </c>
      <c r="U1130" s="2">
        <v>0</v>
      </c>
      <c r="V1130" s="2">
        <v>0</v>
      </c>
      <c r="W1130" s="2">
        <v>5464</v>
      </c>
      <c r="X1130" s="3" t="s">
        <v>106</v>
      </c>
      <c r="Y1130" s="2">
        <v>0</v>
      </c>
      <c r="Z1130" s="3"/>
      <c r="AA1130" s="3"/>
      <c r="AB1130" s="7" t="s">
        <v>3657</v>
      </c>
      <c r="AC1130" s="3" t="s">
        <v>20</v>
      </c>
      <c r="AD1130" s="3" t="s">
        <v>11</v>
      </c>
      <c r="AE1130" s="3" t="s">
        <v>135</v>
      </c>
      <c r="AF1130" s="3" t="s">
        <v>27</v>
      </c>
      <c r="AG1130" s="4"/>
      <c r="AH1130" s="3"/>
      <c r="AI1130" s="4"/>
      <c r="AJ11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0" s="8">
        <f>IF(#REF!=MAX(#REF!),"New","Old")</f>
      </c>
      <c r="AL1130" s="3"/>
      <c r="AM1130" s="9">
        <f>IF(OR(#REF!="",#REF!=0),"",IF(#REF!&lt;12000,"&lt;12k",IF(AND(#REF!&gt;=12000,#REF!&lt;24000),"12k to 24k",IF(AND(#REF!&gt;=24000,#REF!&lt;=36000),"24k to 36k",IF(#REF!&gt;36000,"&gt;36k","")))))</f>
      </c>
    </row>
    <row x14ac:dyDescent="0.25" r="1131" customHeight="1" ht="18.75">
      <c r="A1131" s="1">
        <v>1742637</v>
      </c>
      <c r="B1131" s="2">
        <v>11413409</v>
      </c>
      <c r="C1131" s="3" t="s">
        <v>0</v>
      </c>
      <c r="D1131" s="3" t="s">
        <v>136</v>
      </c>
      <c r="E1131" s="2">
        <v>2019</v>
      </c>
      <c r="F1131" s="4">
        <v>44308</v>
      </c>
      <c r="G1131" s="3" t="s">
        <v>108</v>
      </c>
      <c r="H1131" s="4">
        <v>44308</v>
      </c>
      <c r="I1131" s="4">
        <f>_xlfn.XLOOKUP(#REF!,[1]!Backup_F8_Previous_Wave[ODINO],[1]!Backup_F8_Previous_Wave[Production Date],"")</f>
      </c>
      <c r="J1131" s="10">
        <f>_xlfn.XLOOKUP(#REF!,[1]!Backup_F8_Previous_Wave[ODINO],[1]!Backup_F8_Previous_Wave[Wave Date],"")</f>
      </c>
      <c r="K1131" s="6">
        <f>_xlfn.XLOOKUP(#REF!,[1]!Backup_F8_Previous_Wave[ODINO],[1]!Backup_F8_Previous_Wave[Full VIN],"")</f>
      </c>
      <c r="L1131" s="3" t="s">
        <v>3658</v>
      </c>
      <c r="M1131" s="3" t="s">
        <v>4</v>
      </c>
      <c r="N1131" s="3" t="s">
        <v>3659</v>
      </c>
      <c r="O1131" s="3" t="s">
        <v>552</v>
      </c>
      <c r="P1131" s="6">
        <f>_xlfn.XLOOKUP(#REF!,[1]!Table2[BINNING],[1]!Table2[VFG],"")</f>
      </c>
      <c r="Q1131" s="6">
        <f>IF(ISNUMBER(FIND("|",#REF!,1)),LEFT(#REF!,FIND("|",#REF!,1)-2),#REF!)</f>
      </c>
      <c r="R1131" s="6">
        <f>IF(ISNUMBER(FIND("|",#REF!,1)),RIGHT(#REF!,LEN(#REF!)-FIND("|",#REF!,1)-1),"")</f>
      </c>
      <c r="S1131" s="3" t="s">
        <v>7</v>
      </c>
      <c r="T1131" s="3" t="s">
        <v>7</v>
      </c>
      <c r="U1131" s="2">
        <v>0</v>
      </c>
      <c r="V1131" s="2">
        <v>0</v>
      </c>
      <c r="W1131" s="2">
        <v>41000</v>
      </c>
      <c r="X1131" s="3" t="s">
        <v>63</v>
      </c>
      <c r="Y1131" s="2">
        <v>0</v>
      </c>
      <c r="Z1131" s="3"/>
      <c r="AA1131" s="3"/>
      <c r="AB1131" s="7" t="s">
        <v>3660</v>
      </c>
      <c r="AC1131" s="3" t="s">
        <v>341</v>
      </c>
      <c r="AD1131" s="3" t="s">
        <v>342</v>
      </c>
      <c r="AE1131" s="3" t="s">
        <v>343</v>
      </c>
      <c r="AF1131" s="3" t="s">
        <v>141</v>
      </c>
      <c r="AG1131" s="4"/>
      <c r="AH1131" s="3"/>
      <c r="AI1131" s="4"/>
      <c r="AJ11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1" s="8">
        <f>IF(#REF!=MAX(#REF!),"New","Old")</f>
      </c>
      <c r="AL1131" s="3"/>
      <c r="AM1131" s="9">
        <f>IF(OR(#REF!="",#REF!=0),"",IF(#REF!&lt;12000,"&lt;12k",IF(AND(#REF!&gt;=12000,#REF!&lt;24000),"12k to 24k",IF(AND(#REF!&gt;=24000,#REF!&lt;=36000),"24k to 36k",IF(#REF!&gt;36000,"&gt;36k","")))))</f>
      </c>
    </row>
    <row x14ac:dyDescent="0.25" r="1132" customHeight="1" ht="18.75">
      <c r="A1132" s="1">
        <v>1742842</v>
      </c>
      <c r="B1132" s="2">
        <v>11413537</v>
      </c>
      <c r="C1132" s="3" t="s">
        <v>173</v>
      </c>
      <c r="D1132" s="3" t="s">
        <v>204</v>
      </c>
      <c r="E1132" s="2">
        <v>2019</v>
      </c>
      <c r="F1132" s="4">
        <v>44307</v>
      </c>
      <c r="G1132" s="3" t="s">
        <v>108</v>
      </c>
      <c r="H1132" s="4">
        <v>44309</v>
      </c>
      <c r="I1132" s="4">
        <f>_xlfn.XLOOKUP(#REF!,[1]!Backup_F8_Previous_Wave[ODINO],[1]!Backup_F8_Previous_Wave[Production Date],"")</f>
      </c>
      <c r="J1132" s="10">
        <f>_xlfn.XLOOKUP(#REF!,[1]!Backup_F8_Previous_Wave[ODINO],[1]!Backup_F8_Previous_Wave[Wave Date],"")</f>
      </c>
      <c r="K1132" s="6">
        <f>_xlfn.XLOOKUP(#REF!,[1]!Backup_F8_Previous_Wave[ODINO],[1]!Backup_F8_Previous_Wave[Full VIN],"")</f>
      </c>
      <c r="L1132" s="3" t="s">
        <v>3661</v>
      </c>
      <c r="M1132" s="3" t="s">
        <v>4</v>
      </c>
      <c r="N1132" s="3" t="s">
        <v>3662</v>
      </c>
      <c r="O1132" s="3" t="s">
        <v>62</v>
      </c>
      <c r="P1132" s="6">
        <f>_xlfn.XLOOKUP(#REF!,[1]!Table2[BINNING],[1]!Table2[VFG],"")</f>
      </c>
      <c r="Q1132" s="6">
        <f>IF(ISNUMBER(FIND("|",#REF!,1)),LEFT(#REF!,FIND("|",#REF!,1)-2),#REF!)</f>
      </c>
      <c r="R1132" s="6">
        <f>IF(ISNUMBER(FIND("|",#REF!,1)),RIGHT(#REF!,LEN(#REF!)-FIND("|",#REF!,1)-1),"")</f>
      </c>
      <c r="S1132" s="3" t="s">
        <v>7</v>
      </c>
      <c r="T1132" s="3" t="s">
        <v>7</v>
      </c>
      <c r="U1132" s="2">
        <v>0</v>
      </c>
      <c r="V1132" s="2">
        <v>0</v>
      </c>
      <c r="W1132" s="2"/>
      <c r="X1132" s="3" t="s">
        <v>125</v>
      </c>
      <c r="Y1132" s="2"/>
      <c r="Z1132" s="3"/>
      <c r="AA1132" s="3"/>
      <c r="AB1132" s="7" t="s">
        <v>3663</v>
      </c>
      <c r="AC1132" s="3" t="s">
        <v>208</v>
      </c>
      <c r="AD1132" s="3" t="s">
        <v>209</v>
      </c>
      <c r="AE1132" s="3" t="s">
        <v>210</v>
      </c>
      <c r="AF1132" s="3" t="s">
        <v>211</v>
      </c>
      <c r="AG1132" s="4"/>
      <c r="AH1132" s="3"/>
      <c r="AI1132" s="4"/>
      <c r="AJ11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2" s="8">
        <f>IF(#REF!=MAX(#REF!),"New","Old")</f>
      </c>
      <c r="AL1132" s="3"/>
      <c r="AM1132" s="9">
        <f>IF(OR(#REF!="",#REF!=0),"",IF(#REF!&lt;12000,"&lt;12k",IF(AND(#REF!&gt;=12000,#REF!&lt;24000),"12k to 24k",IF(AND(#REF!&gt;=24000,#REF!&lt;=36000),"24k to 36k",IF(#REF!&gt;36000,"&gt;36k","")))))</f>
      </c>
    </row>
    <row x14ac:dyDescent="0.25" r="1133" customHeight="1" ht="18.75">
      <c r="A1133" s="1">
        <v>1742911</v>
      </c>
      <c r="B1133" s="2">
        <v>11413579</v>
      </c>
      <c r="C1133" s="3" t="s">
        <v>173</v>
      </c>
      <c r="D1133" s="3" t="s">
        <v>504</v>
      </c>
      <c r="E1133" s="2">
        <v>2006</v>
      </c>
      <c r="F1133" s="4">
        <v>44284</v>
      </c>
      <c r="G1133" s="3" t="s">
        <v>2</v>
      </c>
      <c r="H1133" s="4">
        <v>44309</v>
      </c>
      <c r="I1133" s="4">
        <f>_xlfn.XLOOKUP(#REF!,[1]!Backup_F8_Previous_Wave[ODINO],[1]!Backup_F8_Previous_Wave[Production Date],"")</f>
      </c>
      <c r="J1133" s="10">
        <f>_xlfn.XLOOKUP(#REF!,[1]!Backup_F8_Previous_Wave[ODINO],[1]!Backup_F8_Previous_Wave[Wave Date],"")</f>
      </c>
      <c r="K1133" s="6">
        <f>_xlfn.XLOOKUP(#REF!,[1]!Backup_F8_Previous_Wave[ODINO],[1]!Backup_F8_Previous_Wave[Full VIN],"")</f>
      </c>
      <c r="L1133" s="3" t="s">
        <v>3664</v>
      </c>
      <c r="M1133" s="3" t="s">
        <v>4</v>
      </c>
      <c r="N1133" s="3" t="s">
        <v>3665</v>
      </c>
      <c r="O1133" s="3" t="s">
        <v>1247</v>
      </c>
      <c r="P1133" s="6">
        <f>_xlfn.XLOOKUP(#REF!,[1]!Table2[BINNING],[1]!Table2[VFG],"")</f>
      </c>
      <c r="Q1133" s="6">
        <f>IF(ISNUMBER(FIND("|",#REF!,1)),LEFT(#REF!,FIND("|",#REF!,1)-2),#REF!)</f>
      </c>
      <c r="R1133" s="6">
        <f>IF(ISNUMBER(FIND("|",#REF!,1)),RIGHT(#REF!,LEN(#REF!)-FIND("|",#REF!,1)-1),"")</f>
      </c>
      <c r="S1133" s="3" t="s">
        <v>7</v>
      </c>
      <c r="T1133" s="3" t="s">
        <v>7</v>
      </c>
      <c r="U1133" s="2">
        <v>0</v>
      </c>
      <c r="V1133" s="2">
        <v>0</v>
      </c>
      <c r="W1133" s="2">
        <v>144250</v>
      </c>
      <c r="X1133" s="3" t="s">
        <v>90</v>
      </c>
      <c r="Y1133" s="2"/>
      <c r="Z1133" s="3"/>
      <c r="AA1133" s="3"/>
      <c r="AB1133" s="7" t="s">
        <v>3666</v>
      </c>
      <c r="AC1133" s="3" t="s">
        <v>83</v>
      </c>
      <c r="AD1133" s="3" t="s">
        <v>508</v>
      </c>
      <c r="AE1133" s="3" t="s">
        <v>509</v>
      </c>
      <c r="AF1133" s="3" t="s">
        <v>68</v>
      </c>
      <c r="AG1133" s="4"/>
      <c r="AH1133" s="3"/>
      <c r="AI1133" s="4"/>
      <c r="AJ11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3" s="8">
        <f>IF(#REF!=MAX(#REF!),"New","Old")</f>
      </c>
      <c r="AL1133" s="3"/>
      <c r="AM1133" s="9">
        <f>IF(OR(#REF!="",#REF!=0),"",IF(#REF!&lt;12000,"&lt;12k",IF(AND(#REF!&gt;=12000,#REF!&lt;24000),"12k to 24k",IF(AND(#REF!&gt;=24000,#REF!&lt;=36000),"24k to 36k",IF(#REF!&gt;36000,"&gt;36k","")))))</f>
      </c>
    </row>
    <row x14ac:dyDescent="0.25" r="1134" customHeight="1" ht="18.75">
      <c r="A1134" s="1">
        <v>1743039</v>
      </c>
      <c r="B1134" s="2">
        <v>11413674</v>
      </c>
      <c r="C1134" s="3" t="s">
        <v>173</v>
      </c>
      <c r="D1134" s="3" t="s">
        <v>510</v>
      </c>
      <c r="E1134" s="2">
        <v>2008</v>
      </c>
      <c r="F1134" s="4">
        <v>44288</v>
      </c>
      <c r="G1134" s="3" t="s">
        <v>108</v>
      </c>
      <c r="H1134" s="4">
        <v>44310</v>
      </c>
      <c r="I1134" s="4">
        <f>_xlfn.XLOOKUP(#REF!,[1]!Backup_F8_Previous_Wave[ODINO],[1]!Backup_F8_Previous_Wave[Production Date],"")</f>
      </c>
      <c r="J1134" s="10">
        <f>_xlfn.XLOOKUP(#REF!,[1]!Backup_F8_Previous_Wave[ODINO],[1]!Backup_F8_Previous_Wave[Wave Date],"")</f>
      </c>
      <c r="K1134" s="6">
        <f>_xlfn.XLOOKUP(#REF!,[1]!Backup_F8_Previous_Wave[ODINO],[1]!Backup_F8_Previous_Wave[Full VIN],"")</f>
      </c>
      <c r="L1134" s="3" t="s">
        <v>3667</v>
      </c>
      <c r="M1134" s="3" t="s">
        <v>4</v>
      </c>
      <c r="N1134" s="3" t="s">
        <v>3668</v>
      </c>
      <c r="O1134" s="3" t="s">
        <v>62</v>
      </c>
      <c r="P1134" s="6">
        <f>_xlfn.XLOOKUP(#REF!,[1]!Table2[BINNING],[1]!Table2[VFG],"")</f>
      </c>
      <c r="Q1134" s="6">
        <f>IF(ISNUMBER(FIND("|",#REF!,1)),LEFT(#REF!,FIND("|",#REF!,1)-2),#REF!)</f>
      </c>
      <c r="R1134" s="6">
        <f>IF(ISNUMBER(FIND("|",#REF!,1)),RIGHT(#REF!,LEN(#REF!)-FIND("|",#REF!,1)-1),"")</f>
      </c>
      <c r="S1134" s="3" t="s">
        <v>7</v>
      </c>
      <c r="T1134" s="3" t="s">
        <v>7</v>
      </c>
      <c r="U1134" s="2">
        <v>0</v>
      </c>
      <c r="V1134" s="2">
        <v>0</v>
      </c>
      <c r="W1134" s="2">
        <v>221000</v>
      </c>
      <c r="X1134" s="3" t="s">
        <v>72</v>
      </c>
      <c r="Y1134" s="2">
        <v>0</v>
      </c>
      <c r="Z1134" s="3"/>
      <c r="AA1134" s="3"/>
      <c r="AB1134" s="7" t="s">
        <v>3669</v>
      </c>
      <c r="AC1134" s="3" t="s">
        <v>146</v>
      </c>
      <c r="AD1134" s="3" t="s">
        <v>514</v>
      </c>
      <c r="AE1134" s="3" t="s">
        <v>515</v>
      </c>
      <c r="AF1134" s="3" t="s">
        <v>45</v>
      </c>
      <c r="AG1134" s="4"/>
      <c r="AH1134" s="3"/>
      <c r="AI1134" s="4"/>
      <c r="AJ11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4" s="8">
        <f>IF(#REF!=MAX(#REF!),"New","Old")</f>
      </c>
      <c r="AL1134" s="3"/>
      <c r="AM1134" s="9">
        <f>IF(OR(#REF!="",#REF!=0),"",IF(#REF!&lt;12000,"&lt;12k",IF(AND(#REF!&gt;=12000,#REF!&lt;24000),"12k to 24k",IF(AND(#REF!&gt;=24000,#REF!&lt;=36000),"24k to 36k",IF(#REF!&gt;36000,"&gt;36k","")))))</f>
      </c>
    </row>
    <row x14ac:dyDescent="0.25" r="1135" customHeight="1" ht="18.75">
      <c r="A1135" s="1">
        <v>1743230</v>
      </c>
      <c r="B1135" s="2">
        <v>11413854</v>
      </c>
      <c r="C1135" s="3" t="s">
        <v>173</v>
      </c>
      <c r="D1135" s="3" t="s">
        <v>204</v>
      </c>
      <c r="E1135" s="2">
        <v>2020</v>
      </c>
      <c r="F1135" s="4">
        <v>44309</v>
      </c>
      <c r="G1135" s="3" t="s">
        <v>108</v>
      </c>
      <c r="H1135" s="4">
        <v>44311</v>
      </c>
      <c r="I1135" s="4">
        <f>_xlfn.XLOOKUP(#REF!,[1]!Backup_F8_Previous_Wave[ODINO],[1]!Backup_F8_Previous_Wave[Production Date],"")</f>
      </c>
      <c r="J1135" s="10">
        <f>_xlfn.XLOOKUP(#REF!,[1]!Backup_F8_Previous_Wave[ODINO],[1]!Backup_F8_Previous_Wave[Wave Date],"")</f>
      </c>
      <c r="K1135" s="6">
        <f>_xlfn.XLOOKUP(#REF!,[1]!Backup_F8_Previous_Wave[ODINO],[1]!Backup_F8_Previous_Wave[Full VIN],"")</f>
      </c>
      <c r="L1135" s="3" t="s">
        <v>3670</v>
      </c>
      <c r="M1135" s="3" t="s">
        <v>4</v>
      </c>
      <c r="N1135" s="3" t="s">
        <v>3671</v>
      </c>
      <c r="O1135" s="3" t="s">
        <v>3149</v>
      </c>
      <c r="P1135" s="6">
        <f>_xlfn.XLOOKUP(#REF!,[1]!Table2[BINNING],[1]!Table2[VFG],"")</f>
      </c>
      <c r="Q1135" s="6">
        <f>IF(ISNUMBER(FIND("|",#REF!,1)),LEFT(#REF!,FIND("|",#REF!,1)-2),#REF!)</f>
      </c>
      <c r="R1135" s="6">
        <f>IF(ISNUMBER(FIND("|",#REF!,1)),RIGHT(#REF!,LEN(#REF!)-FIND("|",#REF!,1)-1),"")</f>
      </c>
      <c r="S1135" s="3" t="s">
        <v>7</v>
      </c>
      <c r="T1135" s="3" t="s">
        <v>7</v>
      </c>
      <c r="U1135" s="2">
        <v>0</v>
      </c>
      <c r="V1135" s="2">
        <v>0</v>
      </c>
      <c r="W1135" s="2">
        <v>5000</v>
      </c>
      <c r="X1135" s="3" t="s">
        <v>106</v>
      </c>
      <c r="Y1135" s="2">
        <v>55</v>
      </c>
      <c r="Z1135" s="3"/>
      <c r="AA1135" s="3"/>
      <c r="AB1135" s="7" t="s">
        <v>3672</v>
      </c>
      <c r="AC1135" s="3" t="s">
        <v>208</v>
      </c>
      <c r="AD1135" s="3" t="s">
        <v>209</v>
      </c>
      <c r="AE1135" s="3" t="s">
        <v>210</v>
      </c>
      <c r="AF1135" s="3" t="s">
        <v>211</v>
      </c>
      <c r="AG1135" s="4"/>
      <c r="AH1135" s="3"/>
      <c r="AI1135" s="4"/>
      <c r="AJ11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5" s="8">
        <f>IF(#REF!=MAX(#REF!),"New","Old")</f>
      </c>
      <c r="AL1135" s="3"/>
      <c r="AM1135" s="9">
        <f>IF(OR(#REF!="",#REF!=0),"",IF(#REF!&lt;12000,"&lt;12k",IF(AND(#REF!&gt;=12000,#REF!&lt;24000),"12k to 24k",IF(AND(#REF!&gt;=24000,#REF!&lt;=36000),"24k to 36k",IF(#REF!&gt;36000,"&gt;36k","")))))</f>
      </c>
    </row>
    <row x14ac:dyDescent="0.25" r="1136" customHeight="1" ht="18.75">
      <c r="A1136" s="1">
        <v>1743246</v>
      </c>
      <c r="B1136" s="2">
        <v>11413864</v>
      </c>
      <c r="C1136" s="3" t="s">
        <v>173</v>
      </c>
      <c r="D1136" s="3" t="s">
        <v>174</v>
      </c>
      <c r="E1136" s="2">
        <v>2013</v>
      </c>
      <c r="F1136" s="4">
        <v>43819</v>
      </c>
      <c r="G1136" s="3" t="s">
        <v>14</v>
      </c>
      <c r="H1136" s="4">
        <v>44311</v>
      </c>
      <c r="I1136" s="4">
        <f>_xlfn.XLOOKUP(#REF!,[1]!Backup_F8_Previous_Wave[ODINO],[1]!Backup_F8_Previous_Wave[Production Date],"")</f>
      </c>
      <c r="J1136" s="10">
        <f>_xlfn.XLOOKUP(#REF!,[1]!Backup_F8_Previous_Wave[ODINO],[1]!Backup_F8_Previous_Wave[Wave Date],"")</f>
      </c>
      <c r="K1136" s="6">
        <f>_xlfn.XLOOKUP(#REF!,[1]!Backup_F8_Previous_Wave[ODINO],[1]!Backup_F8_Previous_Wave[Full VIN],"")</f>
      </c>
      <c r="L1136" s="3" t="s">
        <v>3673</v>
      </c>
      <c r="M1136" s="3" t="s">
        <v>4</v>
      </c>
      <c r="N1136" s="3" t="s">
        <v>3674</v>
      </c>
      <c r="O1136" s="3" t="s">
        <v>144</v>
      </c>
      <c r="P1136" s="6">
        <f>_xlfn.XLOOKUP(#REF!,[1]!Table2[BINNING],[1]!Table2[VFG],"")</f>
      </c>
      <c r="Q1136" s="6">
        <f>IF(ISNUMBER(FIND("|",#REF!,1)),LEFT(#REF!,FIND("|",#REF!,1)-2),#REF!)</f>
      </c>
      <c r="R1136" s="6">
        <f>IF(ISNUMBER(FIND("|",#REF!,1)),RIGHT(#REF!,LEN(#REF!)-FIND("|",#REF!,1)-1),"")</f>
      </c>
      <c r="S1136" s="3" t="s">
        <v>7</v>
      </c>
      <c r="T1136" s="3" t="s">
        <v>7</v>
      </c>
      <c r="U1136" s="2">
        <v>0</v>
      </c>
      <c r="V1136" s="2">
        <v>0</v>
      </c>
      <c r="W1136" s="2">
        <v>60000</v>
      </c>
      <c r="X1136" s="3" t="s">
        <v>282</v>
      </c>
      <c r="Y1136" s="2">
        <v>50</v>
      </c>
      <c r="Z1136" s="3"/>
      <c r="AA1136" s="3"/>
      <c r="AB1136" s="7" t="s">
        <v>3675</v>
      </c>
      <c r="AC1136" s="3" t="s">
        <v>733</v>
      </c>
      <c r="AD1136" s="3" t="s">
        <v>734</v>
      </c>
      <c r="AE1136" s="3" t="s">
        <v>734</v>
      </c>
      <c r="AF1136" s="3" t="s">
        <v>45</v>
      </c>
      <c r="AG1136" s="4"/>
      <c r="AH1136" s="3"/>
      <c r="AI1136" s="4"/>
      <c r="AJ11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6" s="8">
        <f>IF(#REF!=MAX(#REF!),"New","Old")</f>
      </c>
      <c r="AL1136" s="3"/>
      <c r="AM1136" s="9">
        <f>IF(OR(#REF!="",#REF!=0),"",IF(#REF!&lt;12000,"&lt;12k",IF(AND(#REF!&gt;=12000,#REF!&lt;24000),"12k to 24k",IF(AND(#REF!&gt;=24000,#REF!&lt;=36000),"24k to 36k",IF(#REF!&gt;36000,"&gt;36k","")))))</f>
      </c>
    </row>
    <row x14ac:dyDescent="0.25" r="1137" customHeight="1" ht="18.75">
      <c r="A1137" s="1">
        <v>1743249</v>
      </c>
      <c r="B1137" s="2">
        <v>11413866</v>
      </c>
      <c r="C1137" s="3" t="s">
        <v>0</v>
      </c>
      <c r="D1137" s="3" t="s">
        <v>69</v>
      </c>
      <c r="E1137" s="2">
        <v>2014</v>
      </c>
      <c r="F1137" s="4">
        <v>44311</v>
      </c>
      <c r="G1137" s="3" t="s">
        <v>108</v>
      </c>
      <c r="H1137" s="4">
        <v>44311</v>
      </c>
      <c r="I1137" s="4">
        <f>_xlfn.XLOOKUP(#REF!,[1]!Backup_F8_Previous_Wave[ODINO],[1]!Backup_F8_Previous_Wave[Production Date],"")</f>
      </c>
      <c r="J1137" s="10">
        <f>_xlfn.XLOOKUP(#REF!,[1]!Backup_F8_Previous_Wave[ODINO],[1]!Backup_F8_Previous_Wave[Wave Date],"")</f>
      </c>
      <c r="K1137" s="6">
        <f>_xlfn.XLOOKUP(#REF!,[1]!Backup_F8_Previous_Wave[ODINO],[1]!Backup_F8_Previous_Wave[Full VIN],"")</f>
      </c>
      <c r="L1137" s="3" t="s">
        <v>3676</v>
      </c>
      <c r="M1137" s="3" t="s">
        <v>4</v>
      </c>
      <c r="N1137" s="3" t="s">
        <v>3677</v>
      </c>
      <c r="O1137" s="3" t="s">
        <v>62</v>
      </c>
      <c r="P1137" s="6">
        <f>_xlfn.XLOOKUP(#REF!,[1]!Table2[BINNING],[1]!Table2[VFG],"")</f>
      </c>
      <c r="Q1137" s="6">
        <f>IF(ISNUMBER(FIND("|",#REF!,1)),LEFT(#REF!,FIND("|",#REF!,1)-2),#REF!)</f>
      </c>
      <c r="R1137" s="6">
        <f>IF(ISNUMBER(FIND("|",#REF!,1)),RIGHT(#REF!,LEN(#REF!)-FIND("|",#REF!,1)-1),"")</f>
      </c>
      <c r="S1137" s="3" t="s">
        <v>7</v>
      </c>
      <c r="T1137" s="3" t="s">
        <v>7</v>
      </c>
      <c r="U1137" s="2">
        <v>0</v>
      </c>
      <c r="V1137" s="2">
        <v>0</v>
      </c>
      <c r="W1137" s="2"/>
      <c r="X1137" s="3" t="s">
        <v>63</v>
      </c>
      <c r="Y1137" s="2"/>
      <c r="Z1137" s="3"/>
      <c r="AA1137" s="3"/>
      <c r="AB1137" s="7" t="s">
        <v>3678</v>
      </c>
      <c r="AC1137" s="3" t="s">
        <v>395</v>
      </c>
      <c r="AD1137" s="3" t="s">
        <v>75</v>
      </c>
      <c r="AE1137" s="3" t="s">
        <v>76</v>
      </c>
      <c r="AF1137" s="3" t="s">
        <v>77</v>
      </c>
      <c r="AG1137" s="4"/>
      <c r="AH1137" s="3"/>
      <c r="AI1137" s="4"/>
      <c r="AJ11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7" s="8">
        <f>IF(#REF!=MAX(#REF!),"New","Old")</f>
      </c>
      <c r="AL1137" s="3"/>
      <c r="AM1137" s="9">
        <f>IF(OR(#REF!="",#REF!=0),"",IF(#REF!&lt;12000,"&lt;12k",IF(AND(#REF!&gt;=12000,#REF!&lt;24000),"12k to 24k",IF(AND(#REF!&gt;=24000,#REF!&lt;=36000),"24k to 36k",IF(#REF!&gt;36000,"&gt;36k","")))))</f>
      </c>
    </row>
    <row x14ac:dyDescent="0.25" r="1138" customHeight="1" ht="18.75">
      <c r="A1138" s="1">
        <v>1743589</v>
      </c>
      <c r="B1138" s="2">
        <v>11414082</v>
      </c>
      <c r="C1138" s="3" t="s">
        <v>0</v>
      </c>
      <c r="D1138" s="3" t="s">
        <v>59</v>
      </c>
      <c r="E1138" s="2">
        <v>2010</v>
      </c>
      <c r="F1138" s="4">
        <v>41103</v>
      </c>
      <c r="G1138" s="3" t="s">
        <v>39</v>
      </c>
      <c r="H1138" s="4">
        <v>44313</v>
      </c>
      <c r="I1138" s="4">
        <f>_xlfn.XLOOKUP(#REF!,[1]!Backup_F8_Previous_Wave[ODINO],[1]!Backup_F8_Previous_Wave[Production Date],"")</f>
      </c>
      <c r="J1138" s="10">
        <f>_xlfn.XLOOKUP(#REF!,[1]!Backup_F8_Previous_Wave[ODINO],[1]!Backup_F8_Previous_Wave[Wave Date],"")</f>
      </c>
      <c r="K1138" s="6">
        <f>_xlfn.XLOOKUP(#REF!,[1]!Backup_F8_Previous_Wave[ODINO],[1]!Backup_F8_Previous_Wave[Full VIN],"")</f>
      </c>
      <c r="L1138" s="3" t="s">
        <v>1598</v>
      </c>
      <c r="M1138" s="3" t="s">
        <v>4</v>
      </c>
      <c r="N1138" s="3" t="s">
        <v>3679</v>
      </c>
      <c r="O1138" s="3" t="s">
        <v>309</v>
      </c>
      <c r="P1138" s="6">
        <f>_xlfn.XLOOKUP(#REF!,[1]!Table2[BINNING],[1]!Table2[VFG],"")</f>
      </c>
      <c r="Q1138" s="6">
        <f>IF(ISNUMBER(FIND("|",#REF!,1)),LEFT(#REF!,FIND("|",#REF!,1)-2),#REF!)</f>
      </c>
      <c r="R1138" s="6">
        <f>IF(ISNUMBER(FIND("|",#REF!,1)),RIGHT(#REF!,LEN(#REF!)-FIND("|",#REF!,1)-1),"")</f>
      </c>
      <c r="S1138" s="3" t="s">
        <v>7</v>
      </c>
      <c r="T1138" s="3" t="s">
        <v>7</v>
      </c>
      <c r="U1138" s="2">
        <v>0</v>
      </c>
      <c r="V1138" s="2">
        <v>0</v>
      </c>
      <c r="W1138" s="2">
        <v>0</v>
      </c>
      <c r="X1138" s="3" t="s">
        <v>358</v>
      </c>
      <c r="Y1138" s="2">
        <v>0</v>
      </c>
      <c r="Z1138" s="3"/>
      <c r="AA1138" s="3"/>
      <c r="AB1138" s="7" t="s">
        <v>3680</v>
      </c>
      <c r="AC1138" s="3" t="s">
        <v>83</v>
      </c>
      <c r="AD1138" s="3" t="s">
        <v>66</v>
      </c>
      <c r="AE1138" s="3" t="s">
        <v>121</v>
      </c>
      <c r="AF1138" s="3" t="s">
        <v>68</v>
      </c>
      <c r="AG1138" s="4"/>
      <c r="AH1138" s="3"/>
      <c r="AI1138" s="4"/>
      <c r="AJ11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8" s="8">
        <f>IF(#REF!=MAX(#REF!),"New","Old")</f>
      </c>
      <c r="AL1138" s="3"/>
      <c r="AM1138" s="9">
        <f>IF(OR(#REF!="",#REF!=0),"",IF(#REF!&lt;12000,"&lt;12k",IF(AND(#REF!&gt;=12000,#REF!&lt;24000),"12k to 24k",IF(AND(#REF!&gt;=24000,#REF!&lt;=36000),"24k to 36k",IF(#REF!&gt;36000,"&gt;36k","")))))</f>
      </c>
    </row>
    <row x14ac:dyDescent="0.25" r="1139" customHeight="1" ht="18.75">
      <c r="A1139" s="1">
        <v>1743592</v>
      </c>
      <c r="B1139" s="2">
        <v>11414083</v>
      </c>
      <c r="C1139" s="3" t="s">
        <v>0</v>
      </c>
      <c r="D1139" s="3" t="s">
        <v>59</v>
      </c>
      <c r="E1139" s="2">
        <v>2010</v>
      </c>
      <c r="F1139" s="4">
        <v>44257</v>
      </c>
      <c r="G1139" s="3" t="s">
        <v>2</v>
      </c>
      <c r="H1139" s="4">
        <v>44313</v>
      </c>
      <c r="I1139" s="4">
        <f>_xlfn.XLOOKUP(#REF!,[1]!Backup_F8_Previous_Wave[ODINO],[1]!Backup_F8_Previous_Wave[Production Date],"")</f>
      </c>
      <c r="J1139" s="10">
        <f>_xlfn.XLOOKUP(#REF!,[1]!Backup_F8_Previous_Wave[ODINO],[1]!Backup_F8_Previous_Wave[Wave Date],"")</f>
      </c>
      <c r="K1139" s="6">
        <f>_xlfn.XLOOKUP(#REF!,[1]!Backup_F8_Previous_Wave[ODINO],[1]!Backup_F8_Previous_Wave[Full VIN],"")</f>
      </c>
      <c r="L1139" s="3" t="s">
        <v>1598</v>
      </c>
      <c r="M1139" s="3" t="s">
        <v>4</v>
      </c>
      <c r="N1139" s="3" t="s">
        <v>3681</v>
      </c>
      <c r="O1139" s="3" t="s">
        <v>62</v>
      </c>
      <c r="P1139" s="6">
        <f>_xlfn.XLOOKUP(#REF!,[1]!Table2[BINNING],[1]!Table2[VFG],"")</f>
      </c>
      <c r="Q1139" s="6">
        <f>IF(ISNUMBER(FIND("|",#REF!,1)),LEFT(#REF!,FIND("|",#REF!,1)-2),#REF!)</f>
      </c>
      <c r="R1139" s="6">
        <f>IF(ISNUMBER(FIND("|",#REF!,1)),RIGHT(#REF!,LEN(#REF!)-FIND("|",#REF!,1)-1),"")</f>
      </c>
      <c r="S1139" s="3" t="s">
        <v>7</v>
      </c>
      <c r="T1139" s="3" t="s">
        <v>7</v>
      </c>
      <c r="U1139" s="2">
        <v>0</v>
      </c>
      <c r="V1139" s="2">
        <v>0</v>
      </c>
      <c r="W1139" s="2">
        <v>155000</v>
      </c>
      <c r="X1139" s="3" t="s">
        <v>358</v>
      </c>
      <c r="Y1139" s="2">
        <v>0</v>
      </c>
      <c r="Z1139" s="3"/>
      <c r="AA1139" s="3"/>
      <c r="AB1139" s="7" t="s">
        <v>3682</v>
      </c>
      <c r="AC1139" s="3" t="s">
        <v>83</v>
      </c>
      <c r="AD1139" s="3" t="s">
        <v>66</v>
      </c>
      <c r="AE1139" s="3" t="s">
        <v>121</v>
      </c>
      <c r="AF1139" s="3" t="s">
        <v>68</v>
      </c>
      <c r="AG1139" s="4"/>
      <c r="AH1139" s="3"/>
      <c r="AI1139" s="4"/>
      <c r="AJ11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39" s="8">
        <f>IF(#REF!=MAX(#REF!),"New","Old")</f>
      </c>
      <c r="AL1139" s="3"/>
      <c r="AM1139" s="9">
        <f>IF(OR(#REF!="",#REF!=0),"",IF(#REF!&lt;12000,"&lt;12k",IF(AND(#REF!&gt;=12000,#REF!&lt;24000),"12k to 24k",IF(AND(#REF!&gt;=24000,#REF!&lt;=36000),"24k to 36k",IF(#REF!&gt;36000,"&gt;36k","")))))</f>
      </c>
    </row>
    <row x14ac:dyDescent="0.25" r="1140" customHeight="1" ht="18.75">
      <c r="A1140" s="1">
        <v>1743677</v>
      </c>
      <c r="B1140" s="2">
        <v>11414142</v>
      </c>
      <c r="C1140" s="3" t="s">
        <v>0</v>
      </c>
      <c r="D1140" s="3" t="s">
        <v>181</v>
      </c>
      <c r="E1140" s="2">
        <v>2016</v>
      </c>
      <c r="F1140" s="4">
        <v>44310</v>
      </c>
      <c r="G1140" s="3" t="s">
        <v>108</v>
      </c>
      <c r="H1140" s="4">
        <v>44313</v>
      </c>
      <c r="I1140" s="4">
        <f>_xlfn.XLOOKUP(#REF!,[1]!Backup_F8_Previous_Wave[ODINO],[1]!Backup_F8_Previous_Wave[Production Date],"")</f>
      </c>
      <c r="J1140" s="10">
        <f>_xlfn.XLOOKUP(#REF!,[1]!Backup_F8_Previous_Wave[ODINO],[1]!Backup_F8_Previous_Wave[Wave Date],"")</f>
      </c>
      <c r="K1140" s="6">
        <f>_xlfn.XLOOKUP(#REF!,[1]!Backup_F8_Previous_Wave[ODINO],[1]!Backup_F8_Previous_Wave[Full VIN],"")</f>
      </c>
      <c r="L1140" s="3" t="s">
        <v>3683</v>
      </c>
      <c r="M1140" s="3" t="s">
        <v>4</v>
      </c>
      <c r="N1140" s="3" t="s">
        <v>3684</v>
      </c>
      <c r="O1140" s="3" t="s">
        <v>196</v>
      </c>
      <c r="P1140" s="6">
        <f>_xlfn.XLOOKUP(#REF!,[1]!Table2[BINNING],[1]!Table2[VFG],"")</f>
      </c>
      <c r="Q1140" s="6">
        <f>IF(ISNUMBER(FIND("|",#REF!,1)),LEFT(#REF!,FIND("|",#REF!,1)-2),#REF!)</f>
      </c>
      <c r="R1140" s="6">
        <f>IF(ISNUMBER(FIND("|",#REF!,1)),RIGHT(#REF!,LEN(#REF!)-FIND("|",#REF!,1)-1),"")</f>
      </c>
      <c r="S1140" s="3" t="s">
        <v>7</v>
      </c>
      <c r="T1140" s="3" t="s">
        <v>7</v>
      </c>
      <c r="U1140" s="2">
        <v>0</v>
      </c>
      <c r="V1140" s="2">
        <v>0</v>
      </c>
      <c r="W1140" s="2">
        <v>55000</v>
      </c>
      <c r="X1140" s="3" t="s">
        <v>433</v>
      </c>
      <c r="Y1140" s="2">
        <v>75</v>
      </c>
      <c r="Z1140" s="3"/>
      <c r="AA1140" s="3"/>
      <c r="AB1140" s="7" t="s">
        <v>3685</v>
      </c>
      <c r="AC1140" s="3" t="s">
        <v>297</v>
      </c>
      <c r="AD1140" s="3" t="s">
        <v>298</v>
      </c>
      <c r="AE1140" s="3" t="s">
        <v>299</v>
      </c>
      <c r="AF1140" s="3" t="s">
        <v>198</v>
      </c>
      <c r="AG1140" s="4"/>
      <c r="AH1140" s="3"/>
      <c r="AI1140" s="4"/>
      <c r="AJ11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0" s="8">
        <f>IF(#REF!=MAX(#REF!),"New","Old")</f>
      </c>
      <c r="AL1140" s="3"/>
      <c r="AM1140" s="9">
        <f>IF(OR(#REF!="",#REF!=0),"",IF(#REF!&lt;12000,"&lt;12k",IF(AND(#REF!&gt;=12000,#REF!&lt;24000),"12k to 24k",IF(AND(#REF!&gt;=24000,#REF!&lt;=36000),"24k to 36k",IF(#REF!&gt;36000,"&gt;36k","")))))</f>
      </c>
    </row>
    <row x14ac:dyDescent="0.25" r="1141" customHeight="1" ht="18.75">
      <c r="A1141" s="1">
        <v>1743840</v>
      </c>
      <c r="B1141" s="2">
        <v>11414259</v>
      </c>
      <c r="C1141" s="3" t="s">
        <v>0</v>
      </c>
      <c r="D1141" s="3" t="s">
        <v>136</v>
      </c>
      <c r="E1141" s="2">
        <v>2020</v>
      </c>
      <c r="F1141" s="4">
        <v>44194</v>
      </c>
      <c r="G1141" s="3" t="s">
        <v>14</v>
      </c>
      <c r="H1141" s="4">
        <v>44314</v>
      </c>
      <c r="I1141" s="4">
        <f>_xlfn.XLOOKUP(#REF!,[1]!Backup_F8_Previous_Wave[ODINO],[1]!Backup_F8_Previous_Wave[Production Date],"")</f>
      </c>
      <c r="J1141" s="10">
        <f>_xlfn.XLOOKUP(#REF!,[1]!Backup_F8_Previous_Wave[ODINO],[1]!Backup_F8_Previous_Wave[Wave Date],"")</f>
      </c>
      <c r="K1141" s="6">
        <f>_xlfn.XLOOKUP(#REF!,[1]!Backup_F8_Previous_Wave[ODINO],[1]!Backup_F8_Previous_Wave[Full VIN],"")</f>
      </c>
      <c r="L1141" s="3" t="s">
        <v>3686</v>
      </c>
      <c r="M1141" s="3" t="s">
        <v>4</v>
      </c>
      <c r="N1141" s="3" t="s">
        <v>3687</v>
      </c>
      <c r="O1141" s="3" t="s">
        <v>328</v>
      </c>
      <c r="P1141" s="6">
        <f>_xlfn.XLOOKUP(#REF!,[1]!Table2[BINNING],[1]!Table2[VFG],"")</f>
      </c>
      <c r="Q1141" s="6">
        <f>IF(ISNUMBER(FIND("|",#REF!,1)),LEFT(#REF!,FIND("|",#REF!,1)-2),#REF!)</f>
      </c>
      <c r="R1141" s="6">
        <f>IF(ISNUMBER(FIND("|",#REF!,1)),RIGHT(#REF!,LEN(#REF!)-FIND("|",#REF!,1)-1),"")</f>
      </c>
      <c r="S1141" s="3" t="s">
        <v>7</v>
      </c>
      <c r="T1141" s="3" t="s">
        <v>7</v>
      </c>
      <c r="U1141" s="2">
        <v>0</v>
      </c>
      <c r="V1141" s="2">
        <v>0</v>
      </c>
      <c r="W1141" s="2">
        <v>3000</v>
      </c>
      <c r="X1141" s="3" t="s">
        <v>63</v>
      </c>
      <c r="Y1141" s="2">
        <v>0</v>
      </c>
      <c r="Z1141" s="3"/>
      <c r="AA1141" s="3"/>
      <c r="AB1141" s="7" t="s">
        <v>3688</v>
      </c>
      <c r="AC1141" s="3" t="s">
        <v>341</v>
      </c>
      <c r="AD1141" s="3" t="s">
        <v>342</v>
      </c>
      <c r="AE1141" s="3" t="s">
        <v>343</v>
      </c>
      <c r="AF1141" s="3" t="s">
        <v>141</v>
      </c>
      <c r="AG1141" s="4"/>
      <c r="AH1141" s="3"/>
      <c r="AI1141" s="4"/>
      <c r="AJ11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1" s="8">
        <f>IF(#REF!=MAX(#REF!),"New","Old")</f>
      </c>
      <c r="AL1141" s="3"/>
      <c r="AM1141" s="9">
        <f>IF(OR(#REF!="",#REF!=0),"",IF(#REF!&lt;12000,"&lt;12k",IF(AND(#REF!&gt;=12000,#REF!&lt;24000),"12k to 24k",IF(AND(#REF!&gt;=24000,#REF!&lt;=36000),"24k to 36k",IF(#REF!&gt;36000,"&gt;36k","")))))</f>
      </c>
    </row>
    <row x14ac:dyDescent="0.25" r="1142" customHeight="1" ht="18.75">
      <c r="A1142" s="1">
        <v>1744218</v>
      </c>
      <c r="B1142" s="2">
        <v>11414537</v>
      </c>
      <c r="C1142" s="3" t="s">
        <v>0</v>
      </c>
      <c r="D1142" s="3" t="s">
        <v>1</v>
      </c>
      <c r="E1142" s="2">
        <v>2020</v>
      </c>
      <c r="F1142" s="4">
        <v>44314</v>
      </c>
      <c r="G1142" s="3" t="s">
        <v>108</v>
      </c>
      <c r="H1142" s="4">
        <v>44315</v>
      </c>
      <c r="I1142" s="4"/>
      <c r="J1142" s="10">
        <f>_xlfn.XLOOKUP(#REF!,[1]!Backup_F8_Previous_Wave[ODINO],[1]!Backup_F8_Previous_Wave[Wave Date],"")</f>
      </c>
      <c r="K1142" s="3"/>
      <c r="L1142" s="3" t="s">
        <v>3689</v>
      </c>
      <c r="M1142" s="3" t="s">
        <v>4</v>
      </c>
      <c r="N1142" s="3" t="s">
        <v>3690</v>
      </c>
      <c r="O1142" s="3" t="s">
        <v>3691</v>
      </c>
      <c r="P1142" s="6">
        <f>_xlfn.XLOOKUP(#REF!,[1]!Table2[BINNING],[1]!Table2[VFG],"")</f>
      </c>
      <c r="Q1142" s="6">
        <f>IF(ISNUMBER(FIND("|",#REF!,1)),LEFT(#REF!,FIND("|",#REF!,1)-2),#REF!)</f>
      </c>
      <c r="R1142" s="6">
        <f>IF(ISNUMBER(FIND("|",#REF!,1)),RIGHT(#REF!,LEN(#REF!)-FIND("|",#REF!,1)-1),"")</f>
      </c>
      <c r="S1142" s="3" t="s">
        <v>7</v>
      </c>
      <c r="T1142" s="3" t="s">
        <v>7</v>
      </c>
      <c r="U1142" s="2">
        <v>0</v>
      </c>
      <c r="V1142" s="2">
        <v>0</v>
      </c>
      <c r="W1142" s="2">
        <v>7800</v>
      </c>
      <c r="X1142" s="3" t="s">
        <v>72</v>
      </c>
      <c r="Y1142" s="2"/>
      <c r="Z1142" s="3"/>
      <c r="AA1142" s="3"/>
      <c r="AB1142" s="7" t="s">
        <v>3692</v>
      </c>
      <c r="AC1142" s="3" t="s">
        <v>44</v>
      </c>
      <c r="AD1142" s="3" t="s">
        <v>44</v>
      </c>
      <c r="AE1142" s="3" t="s">
        <v>44</v>
      </c>
      <c r="AF1142" s="3" t="s">
        <v>13</v>
      </c>
      <c r="AG1142" s="4"/>
      <c r="AH1142" s="3"/>
      <c r="AI1142" s="4"/>
      <c r="AJ11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2" s="8">
        <f>IF(#REF!=MAX(#REF!),"New","Old")</f>
      </c>
      <c r="AL1142" s="3"/>
      <c r="AM1142" s="9">
        <f>IF(OR(#REF!="",#REF!=0),"",IF(#REF!&lt;12000,"&lt;12k",IF(AND(#REF!&gt;=12000,#REF!&lt;24000),"12k to 24k",IF(AND(#REF!&gt;=24000,#REF!&lt;=36000),"24k to 36k",IF(#REF!&gt;36000,"&gt;36k","")))))</f>
      </c>
    </row>
    <row x14ac:dyDescent="0.25" r="1143" customHeight="1" ht="18.75">
      <c r="A1143" s="1">
        <v>1744266</v>
      </c>
      <c r="B1143" s="2">
        <v>11414574</v>
      </c>
      <c r="C1143" s="3" t="s">
        <v>0</v>
      </c>
      <c r="D1143" s="3" t="s">
        <v>96</v>
      </c>
      <c r="E1143" s="2">
        <v>2012</v>
      </c>
      <c r="F1143" s="4">
        <v>44314</v>
      </c>
      <c r="G1143" s="3" t="s">
        <v>108</v>
      </c>
      <c r="H1143" s="4">
        <v>44316</v>
      </c>
      <c r="I1143" s="4">
        <f>_xlfn.XLOOKUP(#REF!,[1]!Backup_F8_Previous_Wave[ODINO],[1]!Backup_F8_Previous_Wave[Production Date],"")</f>
      </c>
      <c r="J1143" s="10">
        <f>_xlfn.XLOOKUP(#REF!,[1]!Backup_F8_Previous_Wave[ODINO],[1]!Backup_F8_Previous_Wave[Wave Date],"")</f>
      </c>
      <c r="K1143" s="6">
        <f>_xlfn.XLOOKUP(#REF!,[1]!Backup_F8_Previous_Wave[ODINO],[1]!Backup_F8_Previous_Wave[Full VIN],"")</f>
      </c>
      <c r="L1143" s="3" t="s">
        <v>3693</v>
      </c>
      <c r="M1143" s="3" t="s">
        <v>4</v>
      </c>
      <c r="N1143" s="3" t="s">
        <v>3694</v>
      </c>
      <c r="O1143" s="3" t="s">
        <v>57</v>
      </c>
      <c r="P1143" s="6">
        <f>_xlfn.XLOOKUP(#REF!,[1]!Table2[BINNING],[1]!Table2[VFG],"")</f>
      </c>
      <c r="Q1143" s="6">
        <f>IF(ISNUMBER(FIND("|",#REF!,1)),LEFT(#REF!,FIND("|",#REF!,1)-2),#REF!)</f>
      </c>
      <c r="R1143" s="6">
        <f>IF(ISNUMBER(FIND("|",#REF!,1)),RIGHT(#REF!,LEN(#REF!)-FIND("|",#REF!,1)-1),"")</f>
      </c>
      <c r="S1143" s="3" t="s">
        <v>7</v>
      </c>
      <c r="T1143" s="3" t="s">
        <v>7</v>
      </c>
      <c r="U1143" s="2">
        <v>0</v>
      </c>
      <c r="V1143" s="2">
        <v>0</v>
      </c>
      <c r="W1143" s="2">
        <v>85000</v>
      </c>
      <c r="X1143" s="3" t="s">
        <v>63</v>
      </c>
      <c r="Y1143" s="2">
        <v>65</v>
      </c>
      <c r="Z1143" s="3"/>
      <c r="AA1143" s="3"/>
      <c r="AB1143" s="7" t="s">
        <v>3695</v>
      </c>
      <c r="AC1143" s="3" t="s">
        <v>542</v>
      </c>
      <c r="AD1143" s="3" t="s">
        <v>543</v>
      </c>
      <c r="AE1143" s="3" t="s">
        <v>544</v>
      </c>
      <c r="AF1143" s="3" t="s">
        <v>102</v>
      </c>
      <c r="AG1143" s="4"/>
      <c r="AH1143" s="3"/>
      <c r="AI1143" s="4"/>
      <c r="AJ11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3" s="8">
        <f>IF(#REF!=MAX(#REF!),"New","Old")</f>
      </c>
      <c r="AL1143" s="3"/>
      <c r="AM1143" s="9">
        <f>IF(OR(#REF!="",#REF!=0),"",IF(#REF!&lt;12000,"&lt;12k",IF(AND(#REF!&gt;=12000,#REF!&lt;24000),"12k to 24k",IF(AND(#REF!&gt;=24000,#REF!&lt;=36000),"24k to 36k",IF(#REF!&gt;36000,"&gt;36k","")))))</f>
      </c>
    </row>
    <row x14ac:dyDescent="0.25" r="1144" customHeight="1" ht="18.75">
      <c r="A1144" s="1">
        <v>1744280</v>
      </c>
      <c r="B1144" s="2">
        <v>11414582</v>
      </c>
      <c r="C1144" s="3" t="s">
        <v>0</v>
      </c>
      <c r="D1144" s="3" t="s">
        <v>38</v>
      </c>
      <c r="E1144" s="2">
        <v>2015</v>
      </c>
      <c r="F1144" s="4">
        <v>44303</v>
      </c>
      <c r="G1144" s="3" t="s">
        <v>108</v>
      </c>
      <c r="H1144" s="4">
        <v>44316</v>
      </c>
      <c r="I1144" s="4">
        <f>_xlfn.XLOOKUP(#REF!,[1]!Backup_F8_Previous_Wave[ODINO],[1]!Backup_F8_Previous_Wave[Production Date],"")</f>
      </c>
      <c r="J1144" s="10">
        <f>_xlfn.XLOOKUP(#REF!,[1]!Backup_F8_Previous_Wave[ODINO],[1]!Backup_F8_Previous_Wave[Wave Date],"")</f>
      </c>
      <c r="K1144" s="6">
        <f>_xlfn.XLOOKUP(#REF!,[1]!Backup_F8_Previous_Wave[ODINO],[1]!Backup_F8_Previous_Wave[Full VIN],"")</f>
      </c>
      <c r="L1144" s="3" t="s">
        <v>3696</v>
      </c>
      <c r="M1144" s="3" t="s">
        <v>4</v>
      </c>
      <c r="N1144" s="3" t="s">
        <v>3697</v>
      </c>
      <c r="O1144" s="3" t="s">
        <v>824</v>
      </c>
      <c r="P1144" s="6">
        <f>_xlfn.XLOOKUP(#REF!,[1]!Table2[BINNING],[1]!Table2[VFG],"")</f>
      </c>
      <c r="Q1144" s="6">
        <f>IF(ISNUMBER(FIND("|",#REF!,1)),LEFT(#REF!,FIND("|",#REF!,1)-2),#REF!)</f>
      </c>
      <c r="R1144" s="6">
        <f>IF(ISNUMBER(FIND("|",#REF!,1)),RIGHT(#REF!,LEN(#REF!)-FIND("|",#REF!,1)-1),"")</f>
      </c>
      <c r="S1144" s="3" t="s">
        <v>7</v>
      </c>
      <c r="T1144" s="3" t="s">
        <v>7</v>
      </c>
      <c r="U1144" s="2">
        <v>0</v>
      </c>
      <c r="V1144" s="2">
        <v>0</v>
      </c>
      <c r="W1144" s="2">
        <v>55000</v>
      </c>
      <c r="X1144" s="3" t="s">
        <v>238</v>
      </c>
      <c r="Y1144" s="2"/>
      <c r="Z1144" s="3"/>
      <c r="AA1144" s="3"/>
      <c r="AB1144" s="7" t="s">
        <v>3698</v>
      </c>
      <c r="AC1144" s="3" t="s">
        <v>826</v>
      </c>
      <c r="AD1144" s="3" t="s">
        <v>147</v>
      </c>
      <c r="AE1144" s="3" t="s">
        <v>148</v>
      </c>
      <c r="AF1144" s="3" t="s">
        <v>45</v>
      </c>
      <c r="AG1144" s="4"/>
      <c r="AH1144" s="3"/>
      <c r="AI1144" s="4"/>
      <c r="AJ11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4" s="8">
        <f>IF(#REF!=MAX(#REF!),"New","Old")</f>
      </c>
      <c r="AL1144" s="3"/>
      <c r="AM1144" s="9">
        <f>IF(OR(#REF!="",#REF!=0),"",IF(#REF!&lt;12000,"&lt;12k",IF(AND(#REF!&gt;=12000,#REF!&lt;24000),"12k to 24k",IF(AND(#REF!&gt;=24000,#REF!&lt;=36000),"24k to 36k",IF(#REF!&gt;36000,"&gt;36k","")))))</f>
      </c>
    </row>
    <row x14ac:dyDescent="0.25" r="1145" customHeight="1" ht="18.75">
      <c r="A1145" s="1">
        <v>1744290</v>
      </c>
      <c r="B1145" s="2">
        <v>11414591</v>
      </c>
      <c r="C1145" s="3" t="s">
        <v>0</v>
      </c>
      <c r="D1145" s="3" t="s">
        <v>485</v>
      </c>
      <c r="E1145" s="2">
        <v>2018</v>
      </c>
      <c r="F1145" s="4">
        <v>44360</v>
      </c>
      <c r="G1145" s="3" t="s">
        <v>108</v>
      </c>
      <c r="H1145" s="4">
        <v>44316</v>
      </c>
      <c r="I1145" s="4">
        <f>_xlfn.XLOOKUP(#REF!,[1]!Backup_F8_Previous_Wave[ODINO],[1]!Backup_F8_Previous_Wave[Production Date],"")</f>
      </c>
      <c r="J1145" s="10">
        <f>_xlfn.XLOOKUP(#REF!,[1]!Backup_F8_Previous_Wave[ODINO],[1]!Backup_F8_Previous_Wave[Wave Date],"")</f>
      </c>
      <c r="K1145" s="6">
        <f>_xlfn.XLOOKUP(#REF!,[1]!Backup_F8_Previous_Wave[ODINO],[1]!Backup_F8_Previous_Wave[Full VIN],"")</f>
      </c>
      <c r="L1145" s="3" t="s">
        <v>3699</v>
      </c>
      <c r="M1145" s="3" t="s">
        <v>4</v>
      </c>
      <c r="N1145" s="3" t="s">
        <v>3700</v>
      </c>
      <c r="O1145" s="3" t="s">
        <v>31</v>
      </c>
      <c r="P1145" s="6">
        <f>_xlfn.XLOOKUP(#REF!,[1]!Table2[BINNING],[1]!Table2[VFG],"")</f>
      </c>
      <c r="Q1145" s="6">
        <f>IF(ISNUMBER(FIND("|",#REF!,1)),LEFT(#REF!,FIND("|",#REF!,1)-2),#REF!)</f>
      </c>
      <c r="R1145" s="6">
        <f>IF(ISNUMBER(FIND("|",#REF!,1)),RIGHT(#REF!,LEN(#REF!)-FIND("|",#REF!,1)-1),"")</f>
      </c>
      <c r="S1145" s="3" t="s">
        <v>7</v>
      </c>
      <c r="T1145" s="3" t="s">
        <v>7</v>
      </c>
      <c r="U1145" s="2">
        <v>0</v>
      </c>
      <c r="V1145" s="2">
        <v>0</v>
      </c>
      <c r="W1145" s="2">
        <v>54000</v>
      </c>
      <c r="X1145" s="3" t="s">
        <v>63</v>
      </c>
      <c r="Y1145" s="2">
        <v>72</v>
      </c>
      <c r="Z1145" s="3"/>
      <c r="AA1145" s="3"/>
      <c r="AB1145" s="7" t="s">
        <v>3701</v>
      </c>
      <c r="AC1145" s="3" t="s">
        <v>489</v>
      </c>
      <c r="AD1145" s="3" t="s">
        <v>490</v>
      </c>
      <c r="AE1145" s="3" t="s">
        <v>491</v>
      </c>
      <c r="AF1145" s="3" t="s">
        <v>211</v>
      </c>
      <c r="AG1145" s="4"/>
      <c r="AH1145" s="3"/>
      <c r="AI1145" s="4"/>
      <c r="AJ11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5" s="8">
        <f>IF(#REF!=MAX(#REF!),"New","Old")</f>
      </c>
      <c r="AL1145" s="3"/>
      <c r="AM1145" s="9">
        <f>IF(OR(#REF!="",#REF!=0),"",IF(#REF!&lt;12000,"&lt;12k",IF(AND(#REF!&gt;=12000,#REF!&lt;24000),"12k to 24k",IF(AND(#REF!&gt;=24000,#REF!&lt;=36000),"24k to 36k",IF(#REF!&gt;36000,"&gt;36k","")))))</f>
      </c>
    </row>
    <row x14ac:dyDescent="0.25" r="1146" customHeight="1" ht="18.75">
      <c r="A1146" s="1">
        <v>1744468</v>
      </c>
      <c r="B1146" s="2">
        <v>11414691</v>
      </c>
      <c r="C1146" s="3" t="s">
        <v>0</v>
      </c>
      <c r="D1146" s="3" t="s">
        <v>59</v>
      </c>
      <c r="E1146" s="2">
        <v>2010</v>
      </c>
      <c r="F1146" s="4">
        <v>44316</v>
      </c>
      <c r="G1146" s="3" t="s">
        <v>108</v>
      </c>
      <c r="H1146" s="4">
        <v>44317</v>
      </c>
      <c r="I1146" s="4"/>
      <c r="J1146" s="10">
        <f>_xlfn.XLOOKUP(#REF!,[1]!Backup_F8_Previous_Wave[ODINO],[1]!Backup_F8_Previous_Wave[Wave Date],"")</f>
      </c>
      <c r="K1146" s="3"/>
      <c r="L1146" s="3" t="s">
        <v>265</v>
      </c>
      <c r="M1146" s="3" t="s">
        <v>4</v>
      </c>
      <c r="N1146" s="3" t="s">
        <v>3702</v>
      </c>
      <c r="O1146" s="3" t="s">
        <v>62</v>
      </c>
      <c r="P1146" s="6">
        <f>_xlfn.XLOOKUP(#REF!,[1]!Table2[BINNING],[1]!Table2[VFG],"")</f>
      </c>
      <c r="Q1146" s="6">
        <f>IF(ISNUMBER(FIND("|",#REF!,1)),LEFT(#REF!,FIND("|",#REF!,1)-2),#REF!)</f>
      </c>
      <c r="R1146" s="6">
        <f>IF(ISNUMBER(FIND("|",#REF!,1)),RIGHT(#REF!,LEN(#REF!)-FIND("|",#REF!,1)-1),"")</f>
      </c>
      <c r="S1146" s="3" t="s">
        <v>7</v>
      </c>
      <c r="T1146" s="3" t="s">
        <v>7</v>
      </c>
      <c r="U1146" s="2">
        <v>0</v>
      </c>
      <c r="V1146" s="2">
        <v>0</v>
      </c>
      <c r="W1146" s="2">
        <v>120000</v>
      </c>
      <c r="X1146" s="3" t="s">
        <v>32</v>
      </c>
      <c r="Y1146" s="2">
        <v>0</v>
      </c>
      <c r="Z1146" s="3"/>
      <c r="AA1146" s="3"/>
      <c r="AB1146" s="7" t="s">
        <v>3703</v>
      </c>
      <c r="AC1146" s="3" t="s">
        <v>44</v>
      </c>
      <c r="AD1146" s="3" t="s">
        <v>44</v>
      </c>
      <c r="AE1146" s="3" t="s">
        <v>44</v>
      </c>
      <c r="AF1146" s="3" t="s">
        <v>44</v>
      </c>
      <c r="AG1146" s="4"/>
      <c r="AH1146" s="3"/>
      <c r="AI1146" s="4"/>
      <c r="AJ11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6" s="8">
        <f>IF(#REF!=MAX(#REF!),"New","Old")</f>
      </c>
      <c r="AL1146" s="3"/>
      <c r="AM1146" s="9">
        <f>IF(OR(#REF!="",#REF!=0),"",IF(#REF!&lt;12000,"&lt;12k",IF(AND(#REF!&gt;=12000,#REF!&lt;24000),"12k to 24k",IF(AND(#REF!&gt;=24000,#REF!&lt;=36000),"24k to 36k",IF(#REF!&gt;36000,"&gt;36k","")))))</f>
      </c>
    </row>
    <row x14ac:dyDescent="0.25" r="1147" customHeight="1" ht="18.75">
      <c r="A1147" s="1">
        <v>1744530</v>
      </c>
      <c r="B1147" s="2">
        <v>11414756</v>
      </c>
      <c r="C1147" s="3" t="s">
        <v>0</v>
      </c>
      <c r="D1147" s="3" t="s">
        <v>46</v>
      </c>
      <c r="E1147" s="2">
        <v>2019</v>
      </c>
      <c r="F1147" s="4">
        <v>44317</v>
      </c>
      <c r="G1147" s="3" t="s">
        <v>108</v>
      </c>
      <c r="H1147" s="4">
        <v>44317</v>
      </c>
      <c r="I1147" s="4">
        <f>_xlfn.XLOOKUP(#REF!,[1]!Backup_F8_Previous_Wave[ODINO],[1]!Backup_F8_Previous_Wave[Production Date],"")</f>
      </c>
      <c r="J1147" s="10">
        <f>_xlfn.XLOOKUP(#REF!,[1]!Backup_F8_Previous_Wave[ODINO],[1]!Backup_F8_Previous_Wave[Wave Date],"")</f>
      </c>
      <c r="K1147" s="6">
        <f>_xlfn.XLOOKUP(#REF!,[1]!Backup_F8_Previous_Wave[ODINO],[1]!Backup_F8_Previous_Wave[Full VIN],"")</f>
      </c>
      <c r="L1147" s="3" t="s">
        <v>3704</v>
      </c>
      <c r="M1147" s="3" t="s">
        <v>4</v>
      </c>
      <c r="N1147" s="3" t="s">
        <v>3705</v>
      </c>
      <c r="O1147" s="3" t="s">
        <v>3706</v>
      </c>
      <c r="P1147" s="6">
        <f>_xlfn.XLOOKUP(#REF!,[1]!Table2[BINNING],[1]!Table2[VFG],"")</f>
      </c>
      <c r="Q1147" s="6">
        <f>IF(ISNUMBER(FIND("|",#REF!,1)),LEFT(#REF!,FIND("|",#REF!,1)-2),#REF!)</f>
      </c>
      <c r="R1147" s="6">
        <f>IF(ISNUMBER(FIND("|",#REF!,1)),RIGHT(#REF!,LEN(#REF!)-FIND("|",#REF!,1)-1),"")</f>
      </c>
      <c r="S1147" s="3" t="s">
        <v>7</v>
      </c>
      <c r="T1147" s="3" t="s">
        <v>7</v>
      </c>
      <c r="U1147" s="2">
        <v>0</v>
      </c>
      <c r="V1147" s="2">
        <v>0</v>
      </c>
      <c r="W1147" s="2">
        <v>15000</v>
      </c>
      <c r="X1147" s="3" t="s">
        <v>317</v>
      </c>
      <c r="Y1147" s="2">
        <v>0</v>
      </c>
      <c r="Z1147" s="3"/>
      <c r="AA1147" s="3"/>
      <c r="AB1147" s="7" t="s">
        <v>3707</v>
      </c>
      <c r="AC1147" s="3" t="s">
        <v>52</v>
      </c>
      <c r="AD1147" s="3" t="s">
        <v>53</v>
      </c>
      <c r="AE1147" s="3" t="s">
        <v>54</v>
      </c>
      <c r="AF1147" s="3" t="s">
        <v>27</v>
      </c>
      <c r="AG1147" s="4"/>
      <c r="AH1147" s="3"/>
      <c r="AI1147" s="4"/>
      <c r="AJ11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7" s="8">
        <f>IF(#REF!=MAX(#REF!),"New","Old")</f>
      </c>
      <c r="AL1147" s="3"/>
      <c r="AM1147" s="9">
        <f>IF(OR(#REF!="",#REF!=0),"",IF(#REF!&lt;12000,"&lt;12k",IF(AND(#REF!&gt;=12000,#REF!&lt;24000),"12k to 24k",IF(AND(#REF!&gt;=24000,#REF!&lt;=36000),"24k to 36k",IF(#REF!&gt;36000,"&gt;36k","")))))</f>
      </c>
    </row>
    <row x14ac:dyDescent="0.25" r="1148" customHeight="1" ht="18.75">
      <c r="A1148" s="1">
        <v>1744546</v>
      </c>
      <c r="B1148" s="2">
        <v>11414771</v>
      </c>
      <c r="C1148" s="3" t="s">
        <v>0</v>
      </c>
      <c r="D1148" s="3" t="s">
        <v>448</v>
      </c>
      <c r="E1148" s="2">
        <v>2013</v>
      </c>
      <c r="F1148" s="4">
        <v>44124</v>
      </c>
      <c r="G1148" s="3" t="s">
        <v>14</v>
      </c>
      <c r="H1148" s="4">
        <v>44318</v>
      </c>
      <c r="I1148" s="4"/>
      <c r="J1148" s="10">
        <f>_xlfn.XLOOKUP(#REF!,[1]!Backup_F8_Previous_Wave[ODINO],[1]!Backup_F8_Previous_Wave[Wave Date],"")</f>
      </c>
      <c r="K1148" s="3"/>
      <c r="L1148" s="3" t="s">
        <v>3708</v>
      </c>
      <c r="M1148" s="3" t="s">
        <v>4</v>
      </c>
      <c r="N1148" s="3" t="s">
        <v>3709</v>
      </c>
      <c r="O1148" s="3" t="s">
        <v>144</v>
      </c>
      <c r="P1148" s="6">
        <f>_xlfn.XLOOKUP(#REF!,[1]!Table2[BINNING],[1]!Table2[VFG],"")</f>
      </c>
      <c r="Q1148" s="6">
        <f>IF(ISNUMBER(FIND("|",#REF!,1)),LEFT(#REF!,FIND("|",#REF!,1)-2),#REF!)</f>
      </c>
      <c r="R1148" s="6">
        <f>IF(ISNUMBER(FIND("|",#REF!,1)),RIGHT(#REF!,LEN(#REF!)-FIND("|",#REF!,1)-1),"")</f>
      </c>
      <c r="S1148" s="3" t="s">
        <v>7</v>
      </c>
      <c r="T1148" s="3" t="s">
        <v>7</v>
      </c>
      <c r="U1148" s="2">
        <v>0</v>
      </c>
      <c r="V1148" s="2">
        <v>0</v>
      </c>
      <c r="W1148" s="2">
        <v>58000</v>
      </c>
      <c r="X1148" s="3" t="s">
        <v>139</v>
      </c>
      <c r="Y1148" s="2">
        <v>0</v>
      </c>
      <c r="Z1148" s="3"/>
      <c r="AA1148" s="3"/>
      <c r="AB1148" s="7" t="s">
        <v>3710</v>
      </c>
      <c r="AC1148" s="3" t="s">
        <v>44</v>
      </c>
      <c r="AD1148" s="3" t="s">
        <v>44</v>
      </c>
      <c r="AE1148" s="3" t="s">
        <v>44</v>
      </c>
      <c r="AF1148" s="3" t="s">
        <v>45</v>
      </c>
      <c r="AG1148" s="4"/>
      <c r="AH1148" s="3"/>
      <c r="AI1148" s="4"/>
      <c r="AJ11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8" s="8">
        <f>IF(#REF!=MAX(#REF!),"New","Old")</f>
      </c>
      <c r="AL1148" s="3"/>
      <c r="AM1148" s="9">
        <f>IF(OR(#REF!="",#REF!=0),"",IF(#REF!&lt;12000,"&lt;12k",IF(AND(#REF!&gt;=12000,#REF!&lt;24000),"12k to 24k",IF(AND(#REF!&gt;=24000,#REF!&lt;=36000),"24k to 36k",IF(#REF!&gt;36000,"&gt;36k","")))))</f>
      </c>
    </row>
    <row x14ac:dyDescent="0.25" r="1149" customHeight="1" ht="18.75">
      <c r="A1149" s="1">
        <v>1744558</v>
      </c>
      <c r="B1149" s="2">
        <v>11414780</v>
      </c>
      <c r="C1149" s="3" t="s">
        <v>0</v>
      </c>
      <c r="D1149" s="3" t="s">
        <v>187</v>
      </c>
      <c r="E1149" s="2">
        <v>2017</v>
      </c>
      <c r="F1149" s="4">
        <v>44136</v>
      </c>
      <c r="G1149" s="3" t="s">
        <v>14</v>
      </c>
      <c r="H1149" s="4">
        <v>44318</v>
      </c>
      <c r="I1149" s="4"/>
      <c r="J1149" s="10">
        <f>_xlfn.XLOOKUP(#REF!,[1]!Backup_F8_Previous_Wave[ODINO],[1]!Backup_F8_Previous_Wave[Wave Date],"")</f>
      </c>
      <c r="K1149" s="3"/>
      <c r="L1149" s="3" t="s">
        <v>3001</v>
      </c>
      <c r="M1149" s="3" t="s">
        <v>4</v>
      </c>
      <c r="N1149" s="3" t="s">
        <v>3711</v>
      </c>
      <c r="O1149" s="3" t="s">
        <v>670</v>
      </c>
      <c r="P1149" s="6">
        <f>_xlfn.XLOOKUP(#REF!,[1]!Table2[BINNING],[1]!Table2[VFG],"")</f>
      </c>
      <c r="Q1149" s="6">
        <f>IF(ISNUMBER(FIND("|",#REF!,1)),LEFT(#REF!,FIND("|",#REF!,1)-2),#REF!)</f>
      </c>
      <c r="R1149" s="6">
        <f>IF(ISNUMBER(FIND("|",#REF!,1)),RIGHT(#REF!,LEN(#REF!)-FIND("|",#REF!,1)-1),"")</f>
      </c>
      <c r="S1149" s="3" t="s">
        <v>7</v>
      </c>
      <c r="T1149" s="3" t="s">
        <v>7</v>
      </c>
      <c r="U1149" s="2">
        <v>0</v>
      </c>
      <c r="V1149" s="2">
        <v>0</v>
      </c>
      <c r="W1149" s="2">
        <v>42000</v>
      </c>
      <c r="X1149" s="3" t="s">
        <v>139</v>
      </c>
      <c r="Y1149" s="2">
        <v>0</v>
      </c>
      <c r="Z1149" s="3"/>
      <c r="AA1149" s="3"/>
      <c r="AB1149" s="7" t="s">
        <v>3712</v>
      </c>
      <c r="AC1149" s="3" t="s">
        <v>44</v>
      </c>
      <c r="AD1149" s="3" t="s">
        <v>44</v>
      </c>
      <c r="AE1149" s="3" t="s">
        <v>44</v>
      </c>
      <c r="AF1149" s="3" t="s">
        <v>141</v>
      </c>
      <c r="AG1149" s="4"/>
      <c r="AH1149" s="3"/>
      <c r="AI1149" s="4"/>
      <c r="AJ11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49" s="8">
        <f>IF(#REF!=MAX(#REF!),"New","Old")</f>
      </c>
      <c r="AL1149" s="3"/>
      <c r="AM1149" s="9">
        <f>IF(OR(#REF!="",#REF!=0),"",IF(#REF!&lt;12000,"&lt;12k",IF(AND(#REF!&gt;=12000,#REF!&lt;24000),"12k to 24k",IF(AND(#REF!&gt;=24000,#REF!&lt;=36000),"24k to 36k",IF(#REF!&gt;36000,"&gt;36k","")))))</f>
      </c>
    </row>
    <row x14ac:dyDescent="0.25" r="1150" customHeight="1" ht="18.75">
      <c r="A1150" s="1">
        <v>1744764</v>
      </c>
      <c r="B1150" s="2">
        <v>11414949</v>
      </c>
      <c r="C1150" s="3" t="s">
        <v>173</v>
      </c>
      <c r="D1150" s="3" t="s">
        <v>510</v>
      </c>
      <c r="E1150" s="2">
        <v>2008</v>
      </c>
      <c r="F1150" s="4">
        <v>44260</v>
      </c>
      <c r="G1150" s="3" t="s">
        <v>2</v>
      </c>
      <c r="H1150" s="4">
        <v>44319</v>
      </c>
      <c r="I1150" s="4"/>
      <c r="J1150" s="10">
        <f>_xlfn.XLOOKUP(#REF!,[1]!Backup_F8_Previous_Wave[ODINO],[1]!Backup_F8_Previous_Wave[Wave Date],"")</f>
      </c>
      <c r="K1150" s="3"/>
      <c r="L1150" s="3" t="s">
        <v>3713</v>
      </c>
      <c r="M1150" s="3" t="s">
        <v>4</v>
      </c>
      <c r="N1150" s="3" t="s">
        <v>3714</v>
      </c>
      <c r="O1150" s="3" t="s">
        <v>105</v>
      </c>
      <c r="P1150" s="6">
        <f>_xlfn.XLOOKUP(#REF!,[1]!Table2[BINNING],[1]!Table2[VFG],"")</f>
      </c>
      <c r="Q1150" s="6">
        <f>IF(ISNUMBER(FIND("|",#REF!,1)),LEFT(#REF!,FIND("|",#REF!,1)-2),#REF!)</f>
      </c>
      <c r="R1150" s="6">
        <f>IF(ISNUMBER(FIND("|",#REF!,1)),RIGHT(#REF!,LEN(#REF!)-FIND("|",#REF!,1)-1),"")</f>
      </c>
      <c r="S1150" s="3" t="s">
        <v>7</v>
      </c>
      <c r="T1150" s="3" t="s">
        <v>7</v>
      </c>
      <c r="U1150" s="2">
        <v>0</v>
      </c>
      <c r="V1150" s="2">
        <v>0</v>
      </c>
      <c r="W1150" s="2">
        <v>170000</v>
      </c>
      <c r="X1150" s="3" t="s">
        <v>229</v>
      </c>
      <c r="Y1150" s="2">
        <v>0</v>
      </c>
      <c r="Z1150" s="3"/>
      <c r="AA1150" s="3"/>
      <c r="AB1150" s="7" t="s">
        <v>3715</v>
      </c>
      <c r="AC1150" s="3" t="s">
        <v>44</v>
      </c>
      <c r="AD1150" s="3" t="s">
        <v>44</v>
      </c>
      <c r="AE1150" s="3" t="s">
        <v>44</v>
      </c>
      <c r="AF1150" s="3" t="s">
        <v>44</v>
      </c>
      <c r="AG1150" s="4"/>
      <c r="AH1150" s="3"/>
      <c r="AI1150" s="4"/>
      <c r="AJ11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0" s="8">
        <f>IF(#REF!=MAX(#REF!),"New","Old")</f>
      </c>
      <c r="AL1150" s="3"/>
      <c r="AM1150" s="9">
        <f>IF(OR(#REF!="",#REF!=0),"",IF(#REF!&lt;12000,"&lt;12k",IF(AND(#REF!&gt;=12000,#REF!&lt;24000),"12k to 24k",IF(AND(#REF!&gt;=24000,#REF!&lt;=36000),"24k to 36k",IF(#REF!&gt;36000,"&gt;36k","")))))</f>
      </c>
    </row>
    <row x14ac:dyDescent="0.25" r="1151" customHeight="1" ht="18.75">
      <c r="A1151" s="1">
        <v>1744832</v>
      </c>
      <c r="B1151" s="2">
        <v>11415002</v>
      </c>
      <c r="C1151" s="3" t="s">
        <v>0</v>
      </c>
      <c r="D1151" s="3" t="s">
        <v>96</v>
      </c>
      <c r="E1151" s="2">
        <v>2010</v>
      </c>
      <c r="F1151" s="4">
        <v>44319</v>
      </c>
      <c r="G1151" s="3" t="s">
        <v>108</v>
      </c>
      <c r="H1151" s="4">
        <v>44319</v>
      </c>
      <c r="I1151" s="4">
        <f>_xlfn.XLOOKUP(#REF!,[1]!Backup_F8_Previous_Wave[ODINO],[1]!Backup_F8_Previous_Wave[Production Date],"")</f>
      </c>
      <c r="J1151" s="10">
        <f>_xlfn.XLOOKUP(#REF!,[1]!Backup_F8_Previous_Wave[ODINO],[1]!Backup_F8_Previous_Wave[Wave Date],"")</f>
      </c>
      <c r="K1151" s="6">
        <f>_xlfn.XLOOKUP(#REF!,[1]!Backup_F8_Previous_Wave[ODINO],[1]!Backup_F8_Previous_Wave[Full VIN],"")</f>
      </c>
      <c r="L1151" s="3" t="s">
        <v>3716</v>
      </c>
      <c r="M1151" s="3" t="s">
        <v>4</v>
      </c>
      <c r="N1151" s="3" t="s">
        <v>3717</v>
      </c>
      <c r="O1151" s="3" t="s">
        <v>1191</v>
      </c>
      <c r="P1151" s="6">
        <f>_xlfn.XLOOKUP(#REF!,[1]!Table2[BINNING],[1]!Table2[VFG],"")</f>
      </c>
      <c r="Q1151" s="6">
        <f>IF(ISNUMBER(FIND("|",#REF!,1)),LEFT(#REF!,FIND("|",#REF!,1)-2),#REF!)</f>
      </c>
      <c r="R1151" s="6">
        <f>IF(ISNUMBER(FIND("|",#REF!,1)),RIGHT(#REF!,LEN(#REF!)-FIND("|",#REF!,1)-1),"")</f>
      </c>
      <c r="S1151" s="3" t="s">
        <v>7</v>
      </c>
      <c r="T1151" s="3" t="s">
        <v>7</v>
      </c>
      <c r="U1151" s="2">
        <v>0</v>
      </c>
      <c r="V1151" s="2">
        <v>0</v>
      </c>
      <c r="W1151" s="2"/>
      <c r="X1151" s="3" t="s">
        <v>63</v>
      </c>
      <c r="Y1151" s="2">
        <v>0</v>
      </c>
      <c r="Z1151" s="3"/>
      <c r="AA1151" s="3"/>
      <c r="AB1151" s="7" t="s">
        <v>3718</v>
      </c>
      <c r="AC1151" s="3" t="s">
        <v>693</v>
      </c>
      <c r="AD1151" s="3" t="s">
        <v>543</v>
      </c>
      <c r="AE1151" s="3" t="s">
        <v>694</v>
      </c>
      <c r="AF1151" s="3" t="s">
        <v>695</v>
      </c>
      <c r="AG1151" s="4"/>
      <c r="AH1151" s="3"/>
      <c r="AI1151" s="4"/>
      <c r="AJ11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1" s="8">
        <f>IF(#REF!=MAX(#REF!),"New","Old")</f>
      </c>
      <c r="AL1151" s="3"/>
      <c r="AM1151" s="9">
        <f>IF(OR(#REF!="",#REF!=0),"",IF(#REF!&lt;12000,"&lt;12k",IF(AND(#REF!&gt;=12000,#REF!&lt;24000),"12k to 24k",IF(AND(#REF!&gt;=24000,#REF!&lt;=36000),"24k to 36k",IF(#REF!&gt;36000,"&gt;36k","")))))</f>
      </c>
    </row>
    <row x14ac:dyDescent="0.25" r="1152" customHeight="1" ht="18.75">
      <c r="A1152" s="1">
        <v>1744891</v>
      </c>
      <c r="B1152" s="2">
        <v>11415049</v>
      </c>
      <c r="C1152" s="3" t="s">
        <v>0</v>
      </c>
      <c r="D1152" s="3" t="s">
        <v>86</v>
      </c>
      <c r="E1152" s="2">
        <v>2017</v>
      </c>
      <c r="F1152" s="4">
        <v>44311</v>
      </c>
      <c r="G1152" s="3" t="s">
        <v>108</v>
      </c>
      <c r="H1152" s="4">
        <v>44319</v>
      </c>
      <c r="I1152" s="4">
        <f>_xlfn.XLOOKUP(#REF!,[1]!Backup_F8_Previous_Wave[ODINO],[1]!Backup_F8_Previous_Wave[Production Date],"")</f>
      </c>
      <c r="J1152" s="10">
        <f>_xlfn.XLOOKUP(#REF!,[1]!Backup_F8_Previous_Wave[ODINO],[1]!Backup_F8_Previous_Wave[Wave Date],"")</f>
      </c>
      <c r="K1152" s="6">
        <f>_xlfn.XLOOKUP(#REF!,[1]!Backup_F8_Previous_Wave[ODINO],[1]!Backup_F8_Previous_Wave[Full VIN],"")</f>
      </c>
      <c r="L1152" s="3" t="s">
        <v>3719</v>
      </c>
      <c r="M1152" s="3" t="s">
        <v>4</v>
      </c>
      <c r="N1152" s="3" t="s">
        <v>3720</v>
      </c>
      <c r="O1152" s="3" t="s">
        <v>328</v>
      </c>
      <c r="P1152" s="6">
        <f>_xlfn.XLOOKUP(#REF!,[1]!Table2[BINNING],[1]!Table2[VFG],"")</f>
      </c>
      <c r="Q1152" s="6">
        <f>IF(ISNUMBER(FIND("|",#REF!,1)),LEFT(#REF!,FIND("|",#REF!,1)-2),#REF!)</f>
      </c>
      <c r="R1152" s="6">
        <f>IF(ISNUMBER(FIND("|",#REF!,1)),RIGHT(#REF!,LEN(#REF!)-FIND("|",#REF!,1)-1),"")</f>
      </c>
      <c r="S1152" s="3" t="s">
        <v>7</v>
      </c>
      <c r="T1152" s="3" t="s">
        <v>7</v>
      </c>
      <c r="U1152" s="2">
        <v>0</v>
      </c>
      <c r="V1152" s="2">
        <v>0</v>
      </c>
      <c r="W1152" s="2">
        <v>26987</v>
      </c>
      <c r="X1152" s="3" t="s">
        <v>119</v>
      </c>
      <c r="Y1152" s="2">
        <v>0</v>
      </c>
      <c r="Z1152" s="3"/>
      <c r="AA1152" s="3"/>
      <c r="AB1152" s="7" t="s">
        <v>3721</v>
      </c>
      <c r="AC1152" s="3" t="s">
        <v>92</v>
      </c>
      <c r="AD1152" s="3" t="s">
        <v>93</v>
      </c>
      <c r="AE1152" s="3" t="s">
        <v>94</v>
      </c>
      <c r="AF1152" s="3" t="s">
        <v>95</v>
      </c>
      <c r="AG1152" s="4"/>
      <c r="AH1152" s="3"/>
      <c r="AI1152" s="4"/>
      <c r="AJ11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2" s="8">
        <f>IF(#REF!=MAX(#REF!),"New","Old")</f>
      </c>
      <c r="AL1152" s="3"/>
      <c r="AM1152" s="9">
        <f>IF(OR(#REF!="",#REF!=0),"",IF(#REF!&lt;12000,"&lt;12k",IF(AND(#REF!&gt;=12000,#REF!&lt;24000),"12k to 24k",IF(AND(#REF!&gt;=24000,#REF!&lt;=36000),"24k to 36k",IF(#REF!&gt;36000,"&gt;36k","")))))</f>
      </c>
    </row>
    <row x14ac:dyDescent="0.25" r="1153" customHeight="1" ht="18.75">
      <c r="A1153" s="1">
        <v>1744943</v>
      </c>
      <c r="B1153" s="2">
        <v>11415083</v>
      </c>
      <c r="C1153" s="3" t="s">
        <v>0</v>
      </c>
      <c r="D1153" s="3" t="s">
        <v>1</v>
      </c>
      <c r="E1153" s="2">
        <v>2015</v>
      </c>
      <c r="F1153" s="4">
        <v>44270</v>
      </c>
      <c r="G1153" s="3" t="s">
        <v>2</v>
      </c>
      <c r="H1153" s="4">
        <v>44320</v>
      </c>
      <c r="I1153" s="4">
        <f>_xlfn.XLOOKUP(#REF!,[1]!Backup_F8_Previous_Wave[ODINO],[1]!Backup_F8_Previous_Wave[Production Date],"")</f>
      </c>
      <c r="J1153" s="10">
        <f>_xlfn.XLOOKUP(#REF!,[1]!Backup_F8_Previous_Wave[ODINO],[1]!Backup_F8_Previous_Wave[Wave Date],"")</f>
      </c>
      <c r="K1153" s="6">
        <f>_xlfn.XLOOKUP(#REF!,[1]!Backup_F8_Previous_Wave[ODINO],[1]!Backup_F8_Previous_Wave[Full VIN],"")</f>
      </c>
      <c r="L1153" s="3" t="s">
        <v>3722</v>
      </c>
      <c r="M1153" s="3" t="s">
        <v>4</v>
      </c>
      <c r="N1153" s="3" t="s">
        <v>3723</v>
      </c>
      <c r="O1153" s="3" t="s">
        <v>2296</v>
      </c>
      <c r="P1153" s="6">
        <f>_xlfn.XLOOKUP(#REF!,[1]!Table2[BINNING],[1]!Table2[VFG],"")</f>
      </c>
      <c r="Q1153" s="6">
        <f>IF(ISNUMBER(FIND("|",#REF!,1)),LEFT(#REF!,FIND("|",#REF!,1)-2),#REF!)</f>
      </c>
      <c r="R1153" s="6">
        <f>IF(ISNUMBER(FIND("|",#REF!,1)),RIGHT(#REF!,LEN(#REF!)-FIND("|",#REF!,1)-1),"")</f>
      </c>
      <c r="S1153" s="3" t="s">
        <v>7</v>
      </c>
      <c r="T1153" s="3" t="s">
        <v>7</v>
      </c>
      <c r="U1153" s="2">
        <v>0</v>
      </c>
      <c r="V1153" s="2">
        <v>0</v>
      </c>
      <c r="W1153" s="2">
        <v>71000</v>
      </c>
      <c r="X1153" s="3" t="s">
        <v>72</v>
      </c>
      <c r="Y1153" s="2">
        <v>0</v>
      </c>
      <c r="Z1153" s="3" t="s">
        <v>3724</v>
      </c>
      <c r="AA1153" s="3" t="s">
        <v>1092</v>
      </c>
      <c r="AB1153" s="7" t="s">
        <v>3725</v>
      </c>
      <c r="AC1153" s="3" t="s">
        <v>20</v>
      </c>
      <c r="AD1153" s="3" t="s">
        <v>11</v>
      </c>
      <c r="AE1153" s="3" t="s">
        <v>135</v>
      </c>
      <c r="AF1153" s="3" t="s">
        <v>27</v>
      </c>
      <c r="AG1153" s="4"/>
      <c r="AH1153" s="3"/>
      <c r="AI1153" s="4"/>
      <c r="AJ11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3" s="8">
        <f>IF(#REF!=MAX(#REF!),"New","Old")</f>
      </c>
      <c r="AL1153" s="3"/>
      <c r="AM1153" s="9">
        <f>IF(OR(#REF!="",#REF!=0),"",IF(#REF!&lt;12000,"&lt;12k",IF(AND(#REF!&gt;=12000,#REF!&lt;24000),"12k to 24k",IF(AND(#REF!&gt;=24000,#REF!&lt;=36000),"24k to 36k",IF(#REF!&gt;36000,"&gt;36k","")))))</f>
      </c>
    </row>
    <row x14ac:dyDescent="0.25" r="1154" customHeight="1" ht="18.75">
      <c r="A1154" s="1">
        <v>1744989</v>
      </c>
      <c r="B1154" s="2">
        <v>11415115</v>
      </c>
      <c r="C1154" s="3" t="s">
        <v>173</v>
      </c>
      <c r="D1154" s="3" t="s">
        <v>174</v>
      </c>
      <c r="E1154" s="2">
        <v>2014</v>
      </c>
      <c r="F1154" s="4">
        <v>44318</v>
      </c>
      <c r="G1154" s="3" t="s">
        <v>108</v>
      </c>
      <c r="H1154" s="4">
        <v>44320</v>
      </c>
      <c r="I1154" s="4">
        <f>_xlfn.XLOOKUP(#REF!,[1]!Backup_F8_Previous_Wave[ODINO],[1]!Backup_F8_Previous_Wave[Production Date],"")</f>
      </c>
      <c r="J1154" s="10">
        <f>_xlfn.XLOOKUP(#REF!,[1]!Backup_F8_Previous_Wave[ODINO],[1]!Backup_F8_Previous_Wave[Wave Date],"")</f>
      </c>
      <c r="K1154" s="6">
        <f>_xlfn.XLOOKUP(#REF!,[1]!Backup_F8_Previous_Wave[ODINO],[1]!Backup_F8_Previous_Wave[Full VIN],"")</f>
      </c>
      <c r="L1154" s="3" t="s">
        <v>3726</v>
      </c>
      <c r="M1154" s="3" t="s">
        <v>4</v>
      </c>
      <c r="N1154" s="3" t="s">
        <v>3727</v>
      </c>
      <c r="O1154" s="3" t="s">
        <v>105</v>
      </c>
      <c r="P1154" s="6">
        <f>_xlfn.XLOOKUP(#REF!,[1]!Table2[BINNING],[1]!Table2[VFG],"")</f>
      </c>
      <c r="Q1154" s="6">
        <f>IF(ISNUMBER(FIND("|",#REF!,1)),LEFT(#REF!,FIND("|",#REF!,1)-2),#REF!)</f>
      </c>
      <c r="R1154" s="6">
        <f>IF(ISNUMBER(FIND("|",#REF!,1)),RIGHT(#REF!,LEN(#REF!)-FIND("|",#REF!,1)-1),"")</f>
      </c>
      <c r="S1154" s="3" t="s">
        <v>7</v>
      </c>
      <c r="T1154" s="3" t="s">
        <v>7</v>
      </c>
      <c r="U1154" s="2">
        <v>0</v>
      </c>
      <c r="V1154" s="2">
        <v>0</v>
      </c>
      <c r="W1154" s="2">
        <v>92000</v>
      </c>
      <c r="X1154" s="3" t="s">
        <v>897</v>
      </c>
      <c r="Y1154" s="2">
        <v>20</v>
      </c>
      <c r="Z1154" s="3"/>
      <c r="AA1154" s="3"/>
      <c r="AB1154" s="7" t="s">
        <v>3728</v>
      </c>
      <c r="AC1154" s="3" t="s">
        <v>733</v>
      </c>
      <c r="AD1154" s="3" t="s">
        <v>734</v>
      </c>
      <c r="AE1154" s="3" t="s">
        <v>734</v>
      </c>
      <c r="AF1154" s="3" t="s">
        <v>45</v>
      </c>
      <c r="AG1154" s="4"/>
      <c r="AH1154" s="3"/>
      <c r="AI1154" s="4"/>
      <c r="AJ11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4" s="8">
        <f>IF(#REF!=MAX(#REF!),"New","Old")</f>
      </c>
      <c r="AL1154" s="3"/>
      <c r="AM1154" s="9">
        <f>IF(OR(#REF!="",#REF!=0),"",IF(#REF!&lt;12000,"&lt;12k",IF(AND(#REF!&gt;=12000,#REF!&lt;24000),"12k to 24k",IF(AND(#REF!&gt;=24000,#REF!&lt;=36000),"24k to 36k",IF(#REF!&gt;36000,"&gt;36k","")))))</f>
      </c>
    </row>
    <row x14ac:dyDescent="0.25" r="1155" customHeight="1" ht="18.75">
      <c r="A1155" s="1">
        <v>1745003</v>
      </c>
      <c r="B1155" s="2">
        <v>11415119</v>
      </c>
      <c r="C1155" s="3" t="s">
        <v>173</v>
      </c>
      <c r="D1155" s="3" t="s">
        <v>174</v>
      </c>
      <c r="E1155" s="2">
        <v>2014</v>
      </c>
      <c r="F1155" s="4">
        <v>44318</v>
      </c>
      <c r="G1155" s="3" t="s">
        <v>108</v>
      </c>
      <c r="H1155" s="4">
        <v>44320</v>
      </c>
      <c r="I1155" s="4">
        <f>_xlfn.XLOOKUP(#REF!,[1]!Backup_F8_Previous_Wave[ODINO],[1]!Backup_F8_Previous_Wave[Production Date],"")</f>
      </c>
      <c r="J1155" s="10">
        <f>_xlfn.XLOOKUP(#REF!,[1]!Backup_F8_Previous_Wave[ODINO],[1]!Backup_F8_Previous_Wave[Wave Date],"")</f>
      </c>
      <c r="K1155" s="6">
        <f>_xlfn.XLOOKUP(#REF!,[1]!Backup_F8_Previous_Wave[ODINO],[1]!Backup_F8_Previous_Wave[Full VIN],"")</f>
      </c>
      <c r="L1155" s="3" t="s">
        <v>3726</v>
      </c>
      <c r="M1155" s="3" t="s">
        <v>4</v>
      </c>
      <c r="N1155" s="3" t="s">
        <v>3729</v>
      </c>
      <c r="O1155" s="3" t="s">
        <v>105</v>
      </c>
      <c r="P1155" s="6">
        <f>_xlfn.XLOOKUP(#REF!,[1]!Table2[BINNING],[1]!Table2[VFG],"")</f>
      </c>
      <c r="Q1155" s="6">
        <f>IF(ISNUMBER(FIND("|",#REF!,1)),LEFT(#REF!,FIND("|",#REF!,1)-2),#REF!)</f>
      </c>
      <c r="R1155" s="6">
        <f>IF(ISNUMBER(FIND("|",#REF!,1)),RIGHT(#REF!,LEN(#REF!)-FIND("|",#REF!,1)-1),"")</f>
      </c>
      <c r="S1155" s="3" t="s">
        <v>7</v>
      </c>
      <c r="T1155" s="3" t="s">
        <v>7</v>
      </c>
      <c r="U1155" s="2">
        <v>0</v>
      </c>
      <c r="V1155" s="2">
        <v>0</v>
      </c>
      <c r="W1155" s="2">
        <v>92000</v>
      </c>
      <c r="X1155" s="3" t="s">
        <v>897</v>
      </c>
      <c r="Y1155" s="2">
        <v>20</v>
      </c>
      <c r="Z1155" s="3"/>
      <c r="AA1155" s="3"/>
      <c r="AB1155" s="7" t="s">
        <v>3730</v>
      </c>
      <c r="AC1155" s="3" t="s">
        <v>733</v>
      </c>
      <c r="AD1155" s="3" t="s">
        <v>734</v>
      </c>
      <c r="AE1155" s="3" t="s">
        <v>734</v>
      </c>
      <c r="AF1155" s="3" t="s">
        <v>45</v>
      </c>
      <c r="AG1155" s="4"/>
      <c r="AH1155" s="3"/>
      <c r="AI1155" s="4"/>
      <c r="AJ11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5" s="8">
        <f>IF(#REF!=MAX(#REF!),"New","Old")</f>
      </c>
      <c r="AL1155" s="3"/>
      <c r="AM1155" s="9">
        <f>IF(OR(#REF!="",#REF!=0),"",IF(#REF!&lt;12000,"&lt;12k",IF(AND(#REF!&gt;=12000,#REF!&lt;24000),"12k to 24k",IF(AND(#REF!&gt;=24000,#REF!&lt;=36000),"24k to 36k",IF(#REF!&gt;36000,"&gt;36k","")))))</f>
      </c>
    </row>
    <row x14ac:dyDescent="0.25" r="1156" customHeight="1" ht="18.75">
      <c r="A1156" s="1">
        <v>1745015</v>
      </c>
      <c r="B1156" s="2">
        <v>11415131</v>
      </c>
      <c r="C1156" s="3" t="s">
        <v>0</v>
      </c>
      <c r="D1156" s="3" t="s">
        <v>485</v>
      </c>
      <c r="E1156" s="2">
        <v>2015</v>
      </c>
      <c r="F1156" s="4">
        <v>44319</v>
      </c>
      <c r="G1156" s="3" t="s">
        <v>108</v>
      </c>
      <c r="H1156" s="4">
        <v>44320</v>
      </c>
      <c r="I1156" s="4">
        <f>_xlfn.XLOOKUP(#REF!,[1]!Backup_F8_Previous_Wave[ODINO],[1]!Backup_F8_Previous_Wave[Production Date],"")</f>
      </c>
      <c r="J1156" s="10">
        <f>_xlfn.XLOOKUP(#REF!,[1]!Backup_F8_Previous_Wave[ODINO],[1]!Backup_F8_Previous_Wave[Wave Date],"")</f>
      </c>
      <c r="K1156" s="6">
        <f>_xlfn.XLOOKUP(#REF!,[1]!Backup_F8_Previous_Wave[ODINO],[1]!Backup_F8_Previous_Wave[Full VIN],"")</f>
      </c>
      <c r="L1156" s="3" t="s">
        <v>3731</v>
      </c>
      <c r="M1156" s="3" t="s">
        <v>4</v>
      </c>
      <c r="N1156" s="3" t="s">
        <v>3732</v>
      </c>
      <c r="O1156" s="3" t="s">
        <v>31</v>
      </c>
      <c r="P1156" s="6">
        <f>_xlfn.XLOOKUP(#REF!,[1]!Table2[BINNING],[1]!Table2[VFG],"")</f>
      </c>
      <c r="Q1156" s="6">
        <f>IF(ISNUMBER(FIND("|",#REF!,1)),LEFT(#REF!,FIND("|",#REF!,1)-2),#REF!)</f>
      </c>
      <c r="R1156" s="6">
        <f>IF(ISNUMBER(FIND("|",#REF!,1)),RIGHT(#REF!,LEN(#REF!)-FIND("|",#REF!,1)-1),"")</f>
      </c>
      <c r="S1156" s="3" t="s">
        <v>7</v>
      </c>
      <c r="T1156" s="3" t="s">
        <v>7</v>
      </c>
      <c r="U1156" s="2">
        <v>0</v>
      </c>
      <c r="V1156" s="2">
        <v>0</v>
      </c>
      <c r="W1156" s="2">
        <v>97000</v>
      </c>
      <c r="X1156" s="3" t="s">
        <v>139</v>
      </c>
      <c r="Y1156" s="2">
        <v>70</v>
      </c>
      <c r="Z1156" s="3"/>
      <c r="AA1156" s="3"/>
      <c r="AB1156" s="7" t="s">
        <v>3733</v>
      </c>
      <c r="AC1156" s="3" t="s">
        <v>489</v>
      </c>
      <c r="AD1156" s="3" t="s">
        <v>490</v>
      </c>
      <c r="AE1156" s="3" t="s">
        <v>491</v>
      </c>
      <c r="AF1156" s="3" t="s">
        <v>211</v>
      </c>
      <c r="AG1156" s="4"/>
      <c r="AH1156" s="3"/>
      <c r="AI1156" s="4"/>
      <c r="AJ11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6" s="8">
        <f>IF(#REF!=MAX(#REF!),"New","Old")</f>
      </c>
      <c r="AL1156" s="3"/>
      <c r="AM1156" s="9">
        <f>IF(OR(#REF!="",#REF!=0),"",IF(#REF!&lt;12000,"&lt;12k",IF(AND(#REF!&gt;=12000,#REF!&lt;24000),"12k to 24k",IF(AND(#REF!&gt;=24000,#REF!&lt;=36000),"24k to 36k",IF(#REF!&gt;36000,"&gt;36k","")))))</f>
      </c>
    </row>
    <row x14ac:dyDescent="0.25" r="1157" customHeight="1" ht="18.75">
      <c r="A1157" s="1">
        <v>1745029</v>
      </c>
      <c r="B1157" s="2">
        <v>11415140</v>
      </c>
      <c r="C1157" s="3" t="s">
        <v>0</v>
      </c>
      <c r="D1157" s="3" t="s">
        <v>187</v>
      </c>
      <c r="E1157" s="2">
        <v>2019</v>
      </c>
      <c r="F1157" s="4">
        <v>44320</v>
      </c>
      <c r="G1157" s="3" t="s">
        <v>108</v>
      </c>
      <c r="H1157" s="4">
        <v>44320</v>
      </c>
      <c r="I1157" s="4"/>
      <c r="J1157" s="10">
        <f>_xlfn.XLOOKUP(#REF!,[1]!Backup_F8_Previous_Wave[ODINO],[1]!Backup_F8_Previous_Wave[Wave Date],"")</f>
      </c>
      <c r="K1157" s="3"/>
      <c r="L1157" s="3" t="s">
        <v>873</v>
      </c>
      <c r="M1157" s="3" t="s">
        <v>4</v>
      </c>
      <c r="N1157" s="3" t="s">
        <v>3734</v>
      </c>
      <c r="O1157" s="3" t="s">
        <v>3735</v>
      </c>
      <c r="P1157" s="6">
        <f>_xlfn.XLOOKUP(#REF!,[1]!Table2[BINNING],[1]!Table2[VFG],"")</f>
      </c>
      <c r="Q1157" s="6">
        <f>IF(ISNUMBER(FIND("|",#REF!,1)),LEFT(#REF!,FIND("|",#REF!,1)-2),#REF!)</f>
      </c>
      <c r="R1157" s="6">
        <f>IF(ISNUMBER(FIND("|",#REF!,1)),RIGHT(#REF!,LEN(#REF!)-FIND("|",#REF!,1)-1),"")</f>
      </c>
      <c r="S1157" s="3" t="s">
        <v>7</v>
      </c>
      <c r="T1157" s="3" t="s">
        <v>7</v>
      </c>
      <c r="U1157" s="2">
        <v>0</v>
      </c>
      <c r="V1157" s="2">
        <v>0</v>
      </c>
      <c r="W1157" s="2"/>
      <c r="X1157" s="3" t="s">
        <v>404</v>
      </c>
      <c r="Y1157" s="2"/>
      <c r="Z1157" s="3"/>
      <c r="AA1157" s="3"/>
      <c r="AB1157" s="7" t="s">
        <v>3736</v>
      </c>
      <c r="AC1157" s="3" t="s">
        <v>44</v>
      </c>
      <c r="AD1157" s="3" t="s">
        <v>44</v>
      </c>
      <c r="AE1157" s="3" t="s">
        <v>44</v>
      </c>
      <c r="AF1157" s="3" t="s">
        <v>141</v>
      </c>
      <c r="AG1157" s="4"/>
      <c r="AH1157" s="3"/>
      <c r="AI1157" s="4"/>
      <c r="AJ11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7" s="8">
        <f>IF(#REF!=MAX(#REF!),"New","Old")</f>
      </c>
      <c r="AL1157" s="3"/>
      <c r="AM1157" s="9">
        <f>IF(OR(#REF!="",#REF!=0),"",IF(#REF!&lt;12000,"&lt;12k",IF(AND(#REF!&gt;=12000,#REF!&lt;24000),"12k to 24k",IF(AND(#REF!&gt;=24000,#REF!&lt;=36000),"24k to 36k",IF(#REF!&gt;36000,"&gt;36k","")))))</f>
      </c>
    </row>
    <row x14ac:dyDescent="0.25" r="1158" customHeight="1" ht="18.75">
      <c r="A1158" s="1">
        <v>1745275</v>
      </c>
      <c r="B1158" s="2">
        <v>11415309</v>
      </c>
      <c r="C1158" s="3" t="s">
        <v>0</v>
      </c>
      <c r="D1158" s="3" t="s">
        <v>38</v>
      </c>
      <c r="E1158" s="2">
        <v>2014</v>
      </c>
      <c r="F1158" s="4">
        <v>44317</v>
      </c>
      <c r="G1158" s="3" t="s">
        <v>108</v>
      </c>
      <c r="H1158" s="4">
        <v>44321</v>
      </c>
      <c r="I1158" s="4"/>
      <c r="J1158" s="10">
        <f>_xlfn.XLOOKUP(#REF!,[1]!Backup_F8_Previous_Wave[ODINO],[1]!Backup_F8_Previous_Wave[Wave Date],"")</f>
      </c>
      <c r="K1158" s="6">
        <f>_xlfn.XLOOKUP(#REF!,[1]!Backup_F8_Previous_Wave[ODINO],[1]!Backup_F8_Previous_Wave[Full VIN],"")</f>
      </c>
      <c r="L1158" s="3" t="s">
        <v>3737</v>
      </c>
      <c r="M1158" s="3" t="s">
        <v>4</v>
      </c>
      <c r="N1158" s="3" t="s">
        <v>3738</v>
      </c>
      <c r="O1158" s="3" t="s">
        <v>144</v>
      </c>
      <c r="P1158" s="6">
        <f>_xlfn.XLOOKUP(#REF!,[1]!Table2[BINNING],[1]!Table2[VFG],"")</f>
      </c>
      <c r="Q1158" s="6">
        <f>IF(ISNUMBER(FIND("|",#REF!,1)),LEFT(#REF!,FIND("|",#REF!,1)-2),#REF!)</f>
      </c>
      <c r="R1158" s="6">
        <f>IF(ISNUMBER(FIND("|",#REF!,1)),RIGHT(#REF!,LEN(#REF!)-FIND("|",#REF!,1)-1),"")</f>
      </c>
      <c r="S1158" s="3" t="s">
        <v>7</v>
      </c>
      <c r="T1158" s="3" t="s">
        <v>7</v>
      </c>
      <c r="U1158" s="2">
        <v>0</v>
      </c>
      <c r="V1158" s="2">
        <v>0</v>
      </c>
      <c r="W1158" s="2">
        <v>43000</v>
      </c>
      <c r="X1158" s="3" t="s">
        <v>81</v>
      </c>
      <c r="Y1158" s="2">
        <v>0</v>
      </c>
      <c r="Z1158" s="3"/>
      <c r="AA1158" s="3"/>
      <c r="AB1158" s="7" t="s">
        <v>3739</v>
      </c>
      <c r="AC1158" s="3"/>
      <c r="AD1158" s="3"/>
      <c r="AE1158" s="3"/>
      <c r="AF1158" s="3"/>
      <c r="AG1158" s="4"/>
      <c r="AH1158" s="3"/>
      <c r="AI1158" s="4"/>
      <c r="AJ11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8" s="8">
        <f>IF(#REF!=MAX(#REF!),"New","Old")</f>
      </c>
      <c r="AL1158" s="3"/>
      <c r="AM1158" s="9">
        <f>IF(OR(#REF!="",#REF!=0),"",IF(#REF!&lt;12000,"&lt;12k",IF(AND(#REF!&gt;=12000,#REF!&lt;24000),"12k to 24k",IF(AND(#REF!&gt;=24000,#REF!&lt;=36000),"24k to 36k",IF(#REF!&gt;36000,"&gt;36k","")))))</f>
      </c>
    </row>
    <row x14ac:dyDescent="0.25" r="1159" customHeight="1" ht="18.75">
      <c r="A1159" s="1">
        <v>1745406</v>
      </c>
      <c r="B1159" s="2">
        <v>11415389</v>
      </c>
      <c r="C1159" s="3" t="s">
        <v>0</v>
      </c>
      <c r="D1159" s="3" t="s">
        <v>187</v>
      </c>
      <c r="E1159" s="2">
        <v>2018</v>
      </c>
      <c r="F1159" s="4">
        <v>44322</v>
      </c>
      <c r="G1159" s="3" t="s">
        <v>108</v>
      </c>
      <c r="H1159" s="4">
        <v>44322</v>
      </c>
      <c r="I1159" s="4"/>
      <c r="J1159" s="10">
        <f>_xlfn.XLOOKUP(#REF!,[1]!Backup_F8_Previous_Wave[ODINO],[1]!Backup_F8_Previous_Wave[Wave Date],"")</f>
      </c>
      <c r="K1159" s="3"/>
      <c r="L1159" s="3" t="s">
        <v>3740</v>
      </c>
      <c r="M1159" s="3" t="s">
        <v>4</v>
      </c>
      <c r="N1159" s="3" t="s">
        <v>3741</v>
      </c>
      <c r="O1159" s="3" t="s">
        <v>124</v>
      </c>
      <c r="P1159" s="6">
        <f>_xlfn.XLOOKUP(#REF!,[1]!Table2[BINNING],[1]!Table2[VFG],"")</f>
      </c>
      <c r="Q1159" s="6">
        <f>IF(ISNUMBER(FIND("|",#REF!,1)),LEFT(#REF!,FIND("|",#REF!,1)-2),#REF!)</f>
      </c>
      <c r="R1159" s="6">
        <f>IF(ISNUMBER(FIND("|",#REF!,1)),RIGHT(#REF!,LEN(#REF!)-FIND("|",#REF!,1)-1),"")</f>
      </c>
      <c r="S1159" s="3" t="s">
        <v>7</v>
      </c>
      <c r="T1159" s="3" t="s">
        <v>7</v>
      </c>
      <c r="U1159" s="2">
        <v>0</v>
      </c>
      <c r="V1159" s="2">
        <v>0</v>
      </c>
      <c r="W1159" s="2">
        <v>25000</v>
      </c>
      <c r="X1159" s="3" t="s">
        <v>90</v>
      </c>
      <c r="Y1159" s="2">
        <v>0</v>
      </c>
      <c r="Z1159" s="3"/>
      <c r="AA1159" s="3"/>
      <c r="AB1159" s="7" t="s">
        <v>3742</v>
      </c>
      <c r="AC1159" s="3" t="s">
        <v>44</v>
      </c>
      <c r="AD1159" s="3" t="s">
        <v>44</v>
      </c>
      <c r="AE1159" s="3" t="s">
        <v>44</v>
      </c>
      <c r="AF1159" s="3" t="s">
        <v>141</v>
      </c>
      <c r="AG1159" s="4"/>
      <c r="AH1159" s="3"/>
      <c r="AI1159" s="4"/>
      <c r="AJ11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59" s="8">
        <f>IF(#REF!=MAX(#REF!),"New","Old")</f>
      </c>
      <c r="AL1159" s="3"/>
      <c r="AM1159" s="9">
        <f>IF(OR(#REF!="",#REF!=0),"",IF(#REF!&lt;12000,"&lt;12k",IF(AND(#REF!&gt;=12000,#REF!&lt;24000),"12k to 24k",IF(AND(#REF!&gt;=24000,#REF!&lt;=36000),"24k to 36k",IF(#REF!&gt;36000,"&gt;36k","")))))</f>
      </c>
    </row>
    <row x14ac:dyDescent="0.25" r="1160" customHeight="1" ht="18.75">
      <c r="A1160" s="1">
        <v>1745459</v>
      </c>
      <c r="B1160" s="2">
        <v>11415431</v>
      </c>
      <c r="C1160" s="3" t="s">
        <v>0</v>
      </c>
      <c r="D1160" s="3" t="s">
        <v>485</v>
      </c>
      <c r="E1160" s="2">
        <v>2017</v>
      </c>
      <c r="F1160" s="4">
        <v>43983</v>
      </c>
      <c r="G1160" s="3" t="s">
        <v>108</v>
      </c>
      <c r="H1160" s="4">
        <v>44322</v>
      </c>
      <c r="I1160" s="4">
        <f>_xlfn.XLOOKUP(#REF!,[1]!Backup_F8_Previous_Wave[ODINO],[1]!Backup_F8_Previous_Wave[Production Date],"")</f>
      </c>
      <c r="J1160" s="10">
        <f>_xlfn.XLOOKUP(#REF!,[1]!Backup_F8_Previous_Wave[ODINO],[1]!Backup_F8_Previous_Wave[Wave Date],"")</f>
      </c>
      <c r="K1160" s="6">
        <f>_xlfn.XLOOKUP(#REF!,[1]!Backup_F8_Previous_Wave[ODINO],[1]!Backup_F8_Previous_Wave[Full VIN],"")</f>
      </c>
      <c r="L1160" s="3" t="s">
        <v>3743</v>
      </c>
      <c r="M1160" s="3" t="s">
        <v>4</v>
      </c>
      <c r="N1160" s="3" t="s">
        <v>3744</v>
      </c>
      <c r="O1160" s="3" t="s">
        <v>1218</v>
      </c>
      <c r="P1160" s="6">
        <f>_xlfn.XLOOKUP(#REF!,[1]!Table2[BINNING],[1]!Table2[VFG],"")</f>
      </c>
      <c r="Q1160" s="6">
        <f>IF(ISNUMBER(FIND("|",#REF!,1)),LEFT(#REF!,FIND("|",#REF!,1)-2),#REF!)</f>
      </c>
      <c r="R1160" s="6">
        <f>IF(ISNUMBER(FIND("|",#REF!,1)),RIGHT(#REF!,LEN(#REF!)-FIND("|",#REF!,1)-1),"")</f>
      </c>
      <c r="S1160" s="3" t="s">
        <v>7</v>
      </c>
      <c r="T1160" s="3" t="s">
        <v>7</v>
      </c>
      <c r="U1160" s="2">
        <v>0</v>
      </c>
      <c r="V1160" s="2">
        <v>0</v>
      </c>
      <c r="W1160" s="2"/>
      <c r="X1160" s="3" t="s">
        <v>32</v>
      </c>
      <c r="Y1160" s="2"/>
      <c r="Z1160" s="3"/>
      <c r="AA1160" s="3"/>
      <c r="AB1160" s="7" t="s">
        <v>3745</v>
      </c>
      <c r="AC1160" s="3" t="s">
        <v>489</v>
      </c>
      <c r="AD1160" s="3" t="s">
        <v>490</v>
      </c>
      <c r="AE1160" s="3" t="s">
        <v>491</v>
      </c>
      <c r="AF1160" s="3" t="s">
        <v>211</v>
      </c>
      <c r="AG1160" s="4"/>
      <c r="AH1160" s="3"/>
      <c r="AI1160" s="4"/>
      <c r="AJ11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0" s="8">
        <f>IF(#REF!=MAX(#REF!),"New","Old")</f>
      </c>
      <c r="AL1160" s="3"/>
      <c r="AM1160" s="9">
        <f>IF(OR(#REF!="",#REF!=0),"",IF(#REF!&lt;12000,"&lt;12k",IF(AND(#REF!&gt;=12000,#REF!&lt;24000),"12k to 24k",IF(AND(#REF!&gt;=24000,#REF!&lt;=36000),"24k to 36k",IF(#REF!&gt;36000,"&gt;36k","")))))</f>
      </c>
    </row>
    <row x14ac:dyDescent="0.25" r="1161" customHeight="1" ht="18.75">
      <c r="A1161" s="1">
        <v>1745524</v>
      </c>
      <c r="B1161" s="2">
        <v>11415474</v>
      </c>
      <c r="C1161" s="3" t="s">
        <v>0</v>
      </c>
      <c r="D1161" s="3" t="s">
        <v>96</v>
      </c>
      <c r="E1161" s="2">
        <v>2017</v>
      </c>
      <c r="F1161" s="4">
        <v>44319</v>
      </c>
      <c r="G1161" s="3" t="s">
        <v>108</v>
      </c>
      <c r="H1161" s="4">
        <v>44322</v>
      </c>
      <c r="I1161" s="4">
        <f>_xlfn.XLOOKUP(#REF!,[1]!Backup_F8_Previous_Wave[ODINO],[1]!Backup_F8_Previous_Wave[Production Date],"")</f>
      </c>
      <c r="J1161" s="10">
        <f>_xlfn.XLOOKUP(#REF!,[1]!Backup_F8_Previous_Wave[ODINO],[1]!Backup_F8_Previous_Wave[Wave Date],"")</f>
      </c>
      <c r="K1161" s="6">
        <f>_xlfn.XLOOKUP(#REF!,[1]!Backup_F8_Previous_Wave[ODINO],[1]!Backup_F8_Previous_Wave[Full VIN],"")</f>
      </c>
      <c r="L1161" s="3" t="s">
        <v>3746</v>
      </c>
      <c r="M1161" s="3" t="s">
        <v>4</v>
      </c>
      <c r="N1161" s="3" t="s">
        <v>3747</v>
      </c>
      <c r="O1161" s="3" t="s">
        <v>57</v>
      </c>
      <c r="P1161" s="6">
        <f>_xlfn.XLOOKUP(#REF!,[1]!Table2[BINNING],[1]!Table2[VFG],"")</f>
      </c>
      <c r="Q1161" s="6">
        <f>IF(ISNUMBER(FIND("|",#REF!,1)),LEFT(#REF!,FIND("|",#REF!,1)-2),#REF!)</f>
      </c>
      <c r="R1161" s="6">
        <f>IF(ISNUMBER(FIND("|",#REF!,1)),RIGHT(#REF!,LEN(#REF!)-FIND("|",#REF!,1)-1),"")</f>
      </c>
      <c r="S1161" s="3" t="s">
        <v>7</v>
      </c>
      <c r="T1161" s="3" t="s">
        <v>7</v>
      </c>
      <c r="U1161" s="2">
        <v>0</v>
      </c>
      <c r="V1161" s="2">
        <v>0</v>
      </c>
      <c r="W1161" s="2"/>
      <c r="X1161" s="3" t="s">
        <v>106</v>
      </c>
      <c r="Y1161" s="2"/>
      <c r="Z1161" s="3"/>
      <c r="AA1161" s="3"/>
      <c r="AB1161" s="7" t="s">
        <v>3748</v>
      </c>
      <c r="AC1161" s="3" t="s">
        <v>542</v>
      </c>
      <c r="AD1161" s="3" t="s">
        <v>543</v>
      </c>
      <c r="AE1161" s="3" t="s">
        <v>3749</v>
      </c>
      <c r="AF1161" s="3" t="s">
        <v>102</v>
      </c>
      <c r="AG1161" s="4"/>
      <c r="AH1161" s="3"/>
      <c r="AI1161" s="4"/>
      <c r="AJ11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1" s="8">
        <f>IF(#REF!=MAX(#REF!),"New","Old")</f>
      </c>
      <c r="AL1161" s="3"/>
      <c r="AM1161" s="9">
        <f>IF(OR(#REF!="",#REF!=0),"",IF(#REF!&lt;12000,"&lt;12k",IF(AND(#REF!&gt;=12000,#REF!&lt;24000),"12k to 24k",IF(AND(#REF!&gt;=24000,#REF!&lt;=36000),"24k to 36k",IF(#REF!&gt;36000,"&gt;36k","")))))</f>
      </c>
    </row>
    <row x14ac:dyDescent="0.25" r="1162" customHeight="1" ht="18.75">
      <c r="A1162" s="1">
        <v>1745595</v>
      </c>
      <c r="B1162" s="2">
        <v>11415516</v>
      </c>
      <c r="C1162" s="3" t="s">
        <v>0</v>
      </c>
      <c r="D1162" s="3" t="s">
        <v>187</v>
      </c>
      <c r="E1162" s="2">
        <v>2020</v>
      </c>
      <c r="F1162" s="4">
        <v>44316</v>
      </c>
      <c r="G1162" s="3" t="s">
        <v>108</v>
      </c>
      <c r="H1162" s="4">
        <v>44323</v>
      </c>
      <c r="I1162" s="4">
        <f>_xlfn.XLOOKUP(#REF!,[1]!Backup_F8_Previous_Wave[ODINO],[1]!Backup_F8_Previous_Wave[Production Date],"")</f>
      </c>
      <c r="J1162" s="10">
        <f>_xlfn.XLOOKUP(#REF!,[1]!Backup_F8_Previous_Wave[ODINO],[1]!Backup_F8_Previous_Wave[Wave Date],"")</f>
      </c>
      <c r="K1162" s="6">
        <f>_xlfn.XLOOKUP(#REF!,[1]!Backup_F8_Previous_Wave[ODINO],[1]!Backup_F8_Previous_Wave[Full VIN],"")</f>
      </c>
      <c r="L1162" s="3" t="s">
        <v>3750</v>
      </c>
      <c r="M1162" s="3" t="s">
        <v>4</v>
      </c>
      <c r="N1162" s="3" t="s">
        <v>3751</v>
      </c>
      <c r="O1162" s="3" t="s">
        <v>3735</v>
      </c>
      <c r="P1162" s="6">
        <f>_xlfn.XLOOKUP(#REF!,[1]!Table2[BINNING],[1]!Table2[VFG],"")</f>
      </c>
      <c r="Q1162" s="6">
        <f>IF(ISNUMBER(FIND("|",#REF!,1)),LEFT(#REF!,FIND("|",#REF!,1)-2),#REF!)</f>
      </c>
      <c r="R1162" s="6">
        <f>IF(ISNUMBER(FIND("|",#REF!,1)),RIGHT(#REF!,LEN(#REF!)-FIND("|",#REF!,1)-1),"")</f>
      </c>
      <c r="S1162" s="3" t="s">
        <v>7</v>
      </c>
      <c r="T1162" s="3" t="s">
        <v>7</v>
      </c>
      <c r="U1162" s="2">
        <v>0</v>
      </c>
      <c r="V1162" s="2">
        <v>0</v>
      </c>
      <c r="W1162" s="2">
        <v>7500</v>
      </c>
      <c r="X1162" s="3" t="s">
        <v>305</v>
      </c>
      <c r="Y1162" s="2">
        <v>15</v>
      </c>
      <c r="Z1162" s="3"/>
      <c r="AA1162" s="3"/>
      <c r="AB1162" s="7" t="s">
        <v>3752</v>
      </c>
      <c r="AC1162" s="3" t="s">
        <v>191</v>
      </c>
      <c r="AD1162" s="3" t="s">
        <v>192</v>
      </c>
      <c r="AE1162" s="3" t="s">
        <v>193</v>
      </c>
      <c r="AF1162" s="3" t="s">
        <v>141</v>
      </c>
      <c r="AG1162" s="4"/>
      <c r="AH1162" s="3"/>
      <c r="AI1162" s="4"/>
      <c r="AJ11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2" s="8">
        <f>IF(#REF!=MAX(#REF!),"New","Old")</f>
      </c>
      <c r="AL1162" s="3"/>
      <c r="AM1162" s="9">
        <f>IF(OR(#REF!="",#REF!=0),"",IF(#REF!&lt;12000,"&lt;12k",IF(AND(#REF!&gt;=12000,#REF!&lt;24000),"12k to 24k",IF(AND(#REF!&gt;=24000,#REF!&lt;=36000),"24k to 36k",IF(#REF!&gt;36000,"&gt;36k","")))))</f>
      </c>
    </row>
    <row x14ac:dyDescent="0.25" r="1163" customHeight="1" ht="18.75">
      <c r="A1163" s="1">
        <v>1745751</v>
      </c>
      <c r="B1163" s="2">
        <v>11415631</v>
      </c>
      <c r="C1163" s="3" t="s">
        <v>0</v>
      </c>
      <c r="D1163" s="3" t="s">
        <v>136</v>
      </c>
      <c r="E1163" s="2">
        <v>2020</v>
      </c>
      <c r="F1163" s="4">
        <v>44323</v>
      </c>
      <c r="G1163" s="3" t="s">
        <v>108</v>
      </c>
      <c r="H1163" s="4">
        <v>44324</v>
      </c>
      <c r="I1163" s="4">
        <f>_xlfn.XLOOKUP(#REF!,[1]!Backup_F8_Previous_Wave[ODINO],[1]!Backup_F8_Previous_Wave[Production Date],"")</f>
      </c>
      <c r="J1163" s="10">
        <f>_xlfn.XLOOKUP(#REF!,[1]!Backup_F8_Previous_Wave[ODINO],[1]!Backup_F8_Previous_Wave[Wave Date],"")</f>
      </c>
      <c r="K1163" s="6">
        <f>_xlfn.XLOOKUP(#REF!,[1]!Backup_F8_Previous_Wave[ODINO],[1]!Backup_F8_Previous_Wave[Full VIN],"")</f>
      </c>
      <c r="L1163" s="3" t="s">
        <v>3753</v>
      </c>
      <c r="M1163" s="3" t="s">
        <v>4</v>
      </c>
      <c r="N1163" s="3" t="s">
        <v>3754</v>
      </c>
      <c r="O1163" s="3" t="s">
        <v>1124</v>
      </c>
      <c r="P1163" s="6">
        <f>_xlfn.XLOOKUP(#REF!,[1]!Table2[BINNING],[1]!Table2[VFG],"")</f>
      </c>
      <c r="Q1163" s="6">
        <f>IF(ISNUMBER(FIND("|",#REF!,1)),LEFT(#REF!,FIND("|",#REF!,1)-2),#REF!)</f>
      </c>
      <c r="R1163" s="6">
        <f>IF(ISNUMBER(FIND("|",#REF!,1)),RIGHT(#REF!,LEN(#REF!)-FIND("|",#REF!,1)-1),"")</f>
      </c>
      <c r="S1163" s="3" t="s">
        <v>7</v>
      </c>
      <c r="T1163" s="3" t="s">
        <v>7</v>
      </c>
      <c r="U1163" s="2">
        <v>0</v>
      </c>
      <c r="V1163" s="2">
        <v>0</v>
      </c>
      <c r="W1163" s="2">
        <v>45000</v>
      </c>
      <c r="X1163" s="3" t="s">
        <v>525</v>
      </c>
      <c r="Y1163" s="2">
        <v>0</v>
      </c>
      <c r="Z1163" s="3"/>
      <c r="AA1163" s="3"/>
      <c r="AB1163" s="7" t="s">
        <v>3755</v>
      </c>
      <c r="AC1163" s="3" t="s">
        <v>341</v>
      </c>
      <c r="AD1163" s="3" t="s">
        <v>342</v>
      </c>
      <c r="AE1163" s="3" t="s">
        <v>343</v>
      </c>
      <c r="AF1163" s="3" t="s">
        <v>141</v>
      </c>
      <c r="AG1163" s="4"/>
      <c r="AH1163" s="3"/>
      <c r="AI1163" s="4"/>
      <c r="AJ11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3" s="8">
        <f>IF(#REF!=MAX(#REF!),"New","Old")</f>
      </c>
      <c r="AL1163" s="3"/>
      <c r="AM1163" s="9">
        <f>IF(OR(#REF!="",#REF!=0),"",IF(#REF!&lt;12000,"&lt;12k",IF(AND(#REF!&gt;=12000,#REF!&lt;24000),"12k to 24k",IF(AND(#REF!&gt;=24000,#REF!&lt;=36000),"24k to 36k",IF(#REF!&gt;36000,"&gt;36k","")))))</f>
      </c>
    </row>
    <row x14ac:dyDescent="0.25" r="1164" customHeight="1" ht="18.75">
      <c r="A1164" s="1">
        <v>1745822</v>
      </c>
      <c r="B1164" s="2">
        <v>11415676</v>
      </c>
      <c r="C1164" s="3" t="s">
        <v>0</v>
      </c>
      <c r="D1164" s="3" t="s">
        <v>69</v>
      </c>
      <c r="E1164" s="2">
        <v>2014</v>
      </c>
      <c r="F1164" s="4">
        <v>44323</v>
      </c>
      <c r="G1164" s="3" t="s">
        <v>108</v>
      </c>
      <c r="H1164" s="4">
        <v>44324</v>
      </c>
      <c r="I1164" s="4">
        <f>_xlfn.XLOOKUP(#REF!,[1]!Backup_F8_Previous_Wave[ODINO],[1]!Backup_F8_Previous_Wave[Production Date],"")</f>
      </c>
      <c r="J1164" s="10">
        <f>_xlfn.XLOOKUP(#REF!,[1]!Backup_F8_Previous_Wave[ODINO],[1]!Backup_F8_Previous_Wave[Wave Date],"")</f>
      </c>
      <c r="K1164" s="6">
        <f>_xlfn.XLOOKUP(#REF!,[1]!Backup_F8_Previous_Wave[ODINO],[1]!Backup_F8_Previous_Wave[Full VIN],"")</f>
      </c>
      <c r="L1164" s="3" t="s">
        <v>3756</v>
      </c>
      <c r="M1164" s="3" t="s">
        <v>4</v>
      </c>
      <c r="N1164" s="3" t="s">
        <v>3757</v>
      </c>
      <c r="O1164" s="3" t="s">
        <v>62</v>
      </c>
      <c r="P1164" s="6">
        <f>_xlfn.XLOOKUP(#REF!,[1]!Table2[BINNING],[1]!Table2[VFG],"")</f>
      </c>
      <c r="Q1164" s="6">
        <f>IF(ISNUMBER(FIND("|",#REF!,1)),LEFT(#REF!,FIND("|",#REF!,1)-2),#REF!)</f>
      </c>
      <c r="R1164" s="6">
        <f>IF(ISNUMBER(FIND("|",#REF!,1)),RIGHT(#REF!,LEN(#REF!)-FIND("|",#REF!,1)-1),"")</f>
      </c>
      <c r="S1164" s="3" t="s">
        <v>7</v>
      </c>
      <c r="T1164" s="3" t="s">
        <v>7</v>
      </c>
      <c r="U1164" s="2">
        <v>0</v>
      </c>
      <c r="V1164" s="2">
        <v>0</v>
      </c>
      <c r="W1164" s="2">
        <v>146000</v>
      </c>
      <c r="X1164" s="3" t="s">
        <v>467</v>
      </c>
      <c r="Y1164" s="2">
        <v>0</v>
      </c>
      <c r="Z1164" s="3"/>
      <c r="AA1164" s="3"/>
      <c r="AB1164" s="7" t="s">
        <v>3758</v>
      </c>
      <c r="AC1164" s="3" t="s">
        <v>395</v>
      </c>
      <c r="AD1164" s="3" t="s">
        <v>75</v>
      </c>
      <c r="AE1164" s="3" t="s">
        <v>76</v>
      </c>
      <c r="AF1164" s="3" t="s">
        <v>77</v>
      </c>
      <c r="AG1164" s="4"/>
      <c r="AH1164" s="3"/>
      <c r="AI1164" s="4"/>
      <c r="AJ11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4" s="8">
        <f>IF(#REF!=MAX(#REF!),"New","Old")</f>
      </c>
      <c r="AL1164" s="3"/>
      <c r="AM1164" s="9">
        <f>IF(OR(#REF!="",#REF!=0),"",IF(#REF!&lt;12000,"&lt;12k",IF(AND(#REF!&gt;=12000,#REF!&lt;24000),"12k to 24k",IF(AND(#REF!&gt;=24000,#REF!&lt;=36000),"24k to 36k",IF(#REF!&gt;36000,"&gt;36k","")))))</f>
      </c>
    </row>
    <row x14ac:dyDescent="0.25" r="1165" customHeight="1" ht="18.75">
      <c r="A1165" s="1">
        <v>1745951</v>
      </c>
      <c r="B1165" s="2">
        <v>11415758</v>
      </c>
      <c r="C1165" s="3" t="s">
        <v>0</v>
      </c>
      <c r="D1165" s="3" t="s">
        <v>234</v>
      </c>
      <c r="E1165" s="2">
        <v>2019</v>
      </c>
      <c r="F1165" s="4">
        <v>44324</v>
      </c>
      <c r="G1165" s="3" t="s">
        <v>108</v>
      </c>
      <c r="H1165" s="4">
        <v>44325</v>
      </c>
      <c r="I1165" s="4">
        <f>_xlfn.XLOOKUP(#REF!,[1]!Backup_F8_Previous_Wave[ODINO],[1]!Backup_F8_Previous_Wave[Production Date],"")</f>
      </c>
      <c r="J1165" s="10">
        <f>_xlfn.XLOOKUP(#REF!,[1]!Backup_F8_Previous_Wave[ODINO],[1]!Backup_F8_Previous_Wave[Wave Date],"")</f>
      </c>
      <c r="K1165" s="6">
        <f>_xlfn.XLOOKUP(#REF!,[1]!Backup_F8_Previous_Wave[ODINO],[1]!Backup_F8_Previous_Wave[Full VIN],"")</f>
      </c>
      <c r="L1165" s="3" t="s">
        <v>3759</v>
      </c>
      <c r="M1165" s="3" t="s">
        <v>4</v>
      </c>
      <c r="N1165" s="3" t="s">
        <v>3760</v>
      </c>
      <c r="O1165" s="3" t="s">
        <v>390</v>
      </c>
      <c r="P1165" s="6">
        <f>_xlfn.XLOOKUP(#REF!,[1]!Table2[BINNING],[1]!Table2[VFG],"")</f>
      </c>
      <c r="Q1165" s="6">
        <f>IF(ISNUMBER(FIND("|",#REF!,1)),LEFT(#REF!,FIND("|",#REF!,1)-2),#REF!)</f>
      </c>
      <c r="R1165" s="6">
        <f>IF(ISNUMBER(FIND("|",#REF!,1)),RIGHT(#REF!,LEN(#REF!)-FIND("|",#REF!,1)-1),"")</f>
      </c>
      <c r="S1165" s="3" t="s">
        <v>7</v>
      </c>
      <c r="T1165" s="3" t="s">
        <v>7</v>
      </c>
      <c r="U1165" s="2">
        <v>0</v>
      </c>
      <c r="V1165" s="2">
        <v>0</v>
      </c>
      <c r="W1165" s="2">
        <v>3000</v>
      </c>
      <c r="X1165" s="3" t="s">
        <v>139</v>
      </c>
      <c r="Y1165" s="2">
        <v>30</v>
      </c>
      <c r="Z1165" s="3"/>
      <c r="AA1165" s="3"/>
      <c r="AB1165" s="7" t="s">
        <v>3761</v>
      </c>
      <c r="AC1165" s="3" t="s">
        <v>240</v>
      </c>
      <c r="AD1165" s="3" t="s">
        <v>241</v>
      </c>
      <c r="AE1165" s="3" t="s">
        <v>242</v>
      </c>
      <c r="AF1165" s="3" t="s">
        <v>243</v>
      </c>
      <c r="AG1165" s="4"/>
      <c r="AH1165" s="3"/>
      <c r="AI1165" s="4"/>
      <c r="AJ11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5" s="8">
        <f>IF(#REF!=MAX(#REF!),"New","Old")</f>
      </c>
      <c r="AL1165" s="3"/>
      <c r="AM1165" s="9">
        <f>IF(OR(#REF!="",#REF!=0),"",IF(#REF!&lt;12000,"&lt;12k",IF(AND(#REF!&gt;=12000,#REF!&lt;24000),"12k to 24k",IF(AND(#REF!&gt;=24000,#REF!&lt;=36000),"24k to 36k",IF(#REF!&gt;36000,"&gt;36k","")))))</f>
      </c>
    </row>
    <row x14ac:dyDescent="0.25" r="1166" customHeight="1" ht="18.75">
      <c r="A1166" s="1">
        <v>1746076</v>
      </c>
      <c r="B1166" s="2">
        <v>11415914</v>
      </c>
      <c r="C1166" s="3" t="s">
        <v>0</v>
      </c>
      <c r="D1166" s="3" t="s">
        <v>181</v>
      </c>
      <c r="E1166" s="2">
        <v>2018</v>
      </c>
      <c r="F1166" s="4">
        <v>44317</v>
      </c>
      <c r="G1166" s="3" t="s">
        <v>108</v>
      </c>
      <c r="H1166" s="4">
        <v>44326</v>
      </c>
      <c r="I1166" s="4"/>
      <c r="J1166" s="10">
        <f>_xlfn.XLOOKUP(#REF!,[1]!Backup_F8_Previous_Wave[ODINO],[1]!Backup_F8_Previous_Wave[Wave Date],"")</f>
      </c>
      <c r="K1166" s="3"/>
      <c r="L1166" s="3" t="s">
        <v>3762</v>
      </c>
      <c r="M1166" s="3" t="s">
        <v>4</v>
      </c>
      <c r="N1166" s="3" t="s">
        <v>3763</v>
      </c>
      <c r="O1166" s="3" t="s">
        <v>196</v>
      </c>
      <c r="P1166" s="6">
        <f>_xlfn.XLOOKUP(#REF!,[1]!Table2[BINNING],[1]!Table2[VFG],"")</f>
      </c>
      <c r="Q1166" s="6">
        <f>IF(ISNUMBER(FIND("|",#REF!,1)),LEFT(#REF!,FIND("|",#REF!,1)-2),#REF!)</f>
      </c>
      <c r="R1166" s="6">
        <f>IF(ISNUMBER(FIND("|",#REF!,1)),RIGHT(#REF!,LEN(#REF!)-FIND("|",#REF!,1)-1),"")</f>
      </c>
      <c r="S1166" s="3" t="s">
        <v>7</v>
      </c>
      <c r="T1166" s="3" t="s">
        <v>7</v>
      </c>
      <c r="U1166" s="2">
        <v>0</v>
      </c>
      <c r="V1166" s="2">
        <v>0</v>
      </c>
      <c r="W1166" s="2">
        <v>57021</v>
      </c>
      <c r="X1166" s="3" t="s">
        <v>106</v>
      </c>
      <c r="Y1166" s="2">
        <v>60</v>
      </c>
      <c r="Z1166" s="3"/>
      <c r="AA1166" s="3"/>
      <c r="AB1166" s="7" t="s">
        <v>3764</v>
      </c>
      <c r="AC1166" s="3" t="s">
        <v>44</v>
      </c>
      <c r="AD1166" s="3" t="s">
        <v>44</v>
      </c>
      <c r="AE1166" s="3" t="s">
        <v>44</v>
      </c>
      <c r="AF1166" s="3" t="s">
        <v>198</v>
      </c>
      <c r="AG1166" s="4"/>
      <c r="AH1166" s="3"/>
      <c r="AI1166" s="4"/>
      <c r="AJ11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6" s="8">
        <f>IF(#REF!=MAX(#REF!),"New","Old")</f>
      </c>
      <c r="AL1166" s="3"/>
      <c r="AM1166" s="9">
        <f>IF(OR(#REF!="",#REF!=0),"",IF(#REF!&lt;12000,"&lt;12k",IF(AND(#REF!&gt;=12000,#REF!&lt;24000),"12k to 24k",IF(AND(#REF!&gt;=24000,#REF!&lt;=36000),"24k to 36k",IF(#REF!&gt;36000,"&gt;36k","")))))</f>
      </c>
    </row>
    <row x14ac:dyDescent="0.25" r="1167" customHeight="1" ht="18.75">
      <c r="A1167" s="1">
        <v>1746165</v>
      </c>
      <c r="B1167" s="2">
        <v>11415967</v>
      </c>
      <c r="C1167" s="3" t="s">
        <v>0</v>
      </c>
      <c r="D1167" s="3" t="s">
        <v>485</v>
      </c>
      <c r="E1167" s="2">
        <v>2018</v>
      </c>
      <c r="F1167" s="4">
        <v>44256</v>
      </c>
      <c r="G1167" s="3" t="s">
        <v>2</v>
      </c>
      <c r="H1167" s="4">
        <v>44326</v>
      </c>
      <c r="I1167" s="4">
        <f>_xlfn.XLOOKUP(#REF!,[1]!Backup_F8_Previous_Wave[ODINO],[1]!Backup_F8_Previous_Wave[Production Date],"")</f>
      </c>
      <c r="J1167" s="10">
        <f>_xlfn.XLOOKUP(#REF!,[1]!Backup_F8_Previous_Wave[ODINO],[1]!Backup_F8_Previous_Wave[Wave Date],"")</f>
      </c>
      <c r="K1167" s="6">
        <f>_xlfn.XLOOKUP(#REF!,[1]!Backup_F8_Previous_Wave[ODINO],[1]!Backup_F8_Previous_Wave[Full VIN],"")</f>
      </c>
      <c r="L1167" s="3" t="s">
        <v>3699</v>
      </c>
      <c r="M1167" s="3" t="s">
        <v>4</v>
      </c>
      <c r="N1167" s="3" t="s">
        <v>3765</v>
      </c>
      <c r="O1167" s="3" t="s">
        <v>31</v>
      </c>
      <c r="P1167" s="6">
        <f>_xlfn.XLOOKUP(#REF!,[1]!Table2[BINNING],[1]!Table2[VFG],"")</f>
      </c>
      <c r="Q1167" s="6">
        <f>IF(ISNUMBER(FIND("|",#REF!,1)),LEFT(#REF!,FIND("|",#REF!,1)-2),#REF!)</f>
      </c>
      <c r="R1167" s="6">
        <f>IF(ISNUMBER(FIND("|",#REF!,1)),RIGHT(#REF!,LEN(#REF!)-FIND("|",#REF!,1)-1),"")</f>
      </c>
      <c r="S1167" s="3" t="s">
        <v>7</v>
      </c>
      <c r="T1167" s="3" t="s">
        <v>7</v>
      </c>
      <c r="U1167" s="2">
        <v>0</v>
      </c>
      <c r="V1167" s="2">
        <v>0</v>
      </c>
      <c r="W1167" s="2">
        <v>27000</v>
      </c>
      <c r="X1167" s="3" t="s">
        <v>63</v>
      </c>
      <c r="Y1167" s="2">
        <v>60</v>
      </c>
      <c r="Z1167" s="3"/>
      <c r="AA1167" s="3"/>
      <c r="AB1167" s="7" t="s">
        <v>3766</v>
      </c>
      <c r="AC1167" s="3" t="s">
        <v>489</v>
      </c>
      <c r="AD1167" s="3" t="s">
        <v>490</v>
      </c>
      <c r="AE1167" s="3" t="s">
        <v>491</v>
      </c>
      <c r="AF1167" s="3" t="s">
        <v>211</v>
      </c>
      <c r="AG1167" s="4"/>
      <c r="AH1167" s="3"/>
      <c r="AI1167" s="4"/>
      <c r="AJ11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7" s="8">
        <f>IF(#REF!=MAX(#REF!),"New","Old")</f>
      </c>
      <c r="AL1167" s="3"/>
      <c r="AM1167" s="9">
        <f>IF(OR(#REF!="",#REF!=0),"",IF(#REF!&lt;12000,"&lt;12k",IF(AND(#REF!&gt;=12000,#REF!&lt;24000),"12k to 24k",IF(AND(#REF!&gt;=24000,#REF!&lt;=36000),"24k to 36k",IF(#REF!&gt;36000,"&gt;36k","")))))</f>
      </c>
    </row>
    <row x14ac:dyDescent="0.25" r="1168" customHeight="1" ht="18.75">
      <c r="A1168" s="1">
        <v>1746194</v>
      </c>
      <c r="B1168" s="2">
        <v>11415991</v>
      </c>
      <c r="C1168" s="3" t="s">
        <v>0</v>
      </c>
      <c r="D1168" s="3" t="s">
        <v>69</v>
      </c>
      <c r="E1168" s="2">
        <v>2012</v>
      </c>
      <c r="F1168" s="4">
        <v>44291</v>
      </c>
      <c r="G1168" s="3" t="s">
        <v>108</v>
      </c>
      <c r="H1168" s="4">
        <v>44326</v>
      </c>
      <c r="I1168" s="4"/>
      <c r="J1168" s="10">
        <f>_xlfn.XLOOKUP(#REF!,[1]!Backup_F8_Previous_Wave[ODINO],[1]!Backup_F8_Previous_Wave[Wave Date],"")</f>
      </c>
      <c r="K1168" s="3"/>
      <c r="L1168" s="3" t="s">
        <v>3767</v>
      </c>
      <c r="M1168" s="3" t="s">
        <v>4</v>
      </c>
      <c r="N1168" s="3" t="s">
        <v>3768</v>
      </c>
      <c r="O1168" s="3" t="s">
        <v>62</v>
      </c>
      <c r="P1168" s="6">
        <f>_xlfn.XLOOKUP(#REF!,[1]!Table2[BINNING],[1]!Table2[VFG],"")</f>
      </c>
      <c r="Q1168" s="6">
        <f>IF(ISNUMBER(FIND("|",#REF!,1)),LEFT(#REF!,FIND("|",#REF!,1)-2),#REF!)</f>
      </c>
      <c r="R1168" s="6">
        <f>IF(ISNUMBER(FIND("|",#REF!,1)),RIGHT(#REF!,LEN(#REF!)-FIND("|",#REF!,1)-1),"")</f>
      </c>
      <c r="S1168" s="3" t="s">
        <v>7</v>
      </c>
      <c r="T1168" s="3" t="s">
        <v>7</v>
      </c>
      <c r="U1168" s="2">
        <v>0</v>
      </c>
      <c r="V1168" s="2">
        <v>0</v>
      </c>
      <c r="W1168" s="2"/>
      <c r="X1168" s="3" t="s">
        <v>433</v>
      </c>
      <c r="Y1168" s="2">
        <v>25</v>
      </c>
      <c r="Z1168" s="3"/>
      <c r="AA1168" s="3"/>
      <c r="AB1168" s="7" t="s">
        <v>3769</v>
      </c>
      <c r="AC1168" s="3" t="s">
        <v>44</v>
      </c>
      <c r="AD1168" s="3" t="s">
        <v>44</v>
      </c>
      <c r="AE1168" s="3" t="s">
        <v>44</v>
      </c>
      <c r="AF1168" s="3" t="s">
        <v>77</v>
      </c>
      <c r="AG1168" s="4"/>
      <c r="AH1168" s="3"/>
      <c r="AI1168" s="4"/>
      <c r="AJ11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8" s="8">
        <f>IF(#REF!=MAX(#REF!),"New","Old")</f>
      </c>
      <c r="AL1168" s="3"/>
      <c r="AM1168" s="9">
        <f>IF(OR(#REF!="",#REF!=0),"",IF(#REF!&lt;12000,"&lt;12k",IF(AND(#REF!&gt;=12000,#REF!&lt;24000),"12k to 24k",IF(AND(#REF!&gt;=24000,#REF!&lt;=36000),"24k to 36k",IF(#REF!&gt;36000,"&gt;36k","")))))</f>
      </c>
    </row>
    <row x14ac:dyDescent="0.25" r="1169" customHeight="1" ht="18.75">
      <c r="A1169" s="1">
        <v>1746196</v>
      </c>
      <c r="B1169" s="2">
        <v>11416003</v>
      </c>
      <c r="C1169" s="3" t="s">
        <v>0</v>
      </c>
      <c r="D1169" s="3" t="s">
        <v>181</v>
      </c>
      <c r="E1169" s="2">
        <v>2017</v>
      </c>
      <c r="F1169" s="4">
        <v>44253</v>
      </c>
      <c r="G1169" s="3" t="s">
        <v>2</v>
      </c>
      <c r="H1169" s="4">
        <v>44326</v>
      </c>
      <c r="I1169" s="4">
        <f>_xlfn.XLOOKUP(#REF!,[1]!Backup_F8_Previous_Wave[ODINO],[1]!Backup_F8_Previous_Wave[Production Date],"")</f>
      </c>
      <c r="J1169" s="10">
        <f>_xlfn.XLOOKUP(#REF!,[1]!Backup_F8_Previous_Wave[ODINO],[1]!Backup_F8_Previous_Wave[Wave Date],"")</f>
      </c>
      <c r="K1169" s="6">
        <f>_xlfn.XLOOKUP(#REF!,[1]!Backup_F8_Previous_Wave[ODINO],[1]!Backup_F8_Previous_Wave[Full VIN],"")</f>
      </c>
      <c r="L1169" s="3" t="s">
        <v>3770</v>
      </c>
      <c r="M1169" s="3" t="s">
        <v>4</v>
      </c>
      <c r="N1169" s="3" t="s">
        <v>3771</v>
      </c>
      <c r="O1169" s="3" t="s">
        <v>196</v>
      </c>
      <c r="P1169" s="6">
        <f>_xlfn.XLOOKUP(#REF!,[1]!Table2[BINNING],[1]!Table2[VFG],"")</f>
      </c>
      <c r="Q1169" s="6">
        <f>IF(ISNUMBER(FIND("|",#REF!,1)),LEFT(#REF!,FIND("|",#REF!,1)-2),#REF!)</f>
      </c>
      <c r="R1169" s="6">
        <f>IF(ISNUMBER(FIND("|",#REF!,1)),RIGHT(#REF!,LEN(#REF!)-FIND("|",#REF!,1)-1),"")</f>
      </c>
      <c r="S1169" s="3" t="s">
        <v>7</v>
      </c>
      <c r="T1169" s="3" t="s">
        <v>7</v>
      </c>
      <c r="U1169" s="2">
        <v>0</v>
      </c>
      <c r="V1169" s="2">
        <v>0</v>
      </c>
      <c r="W1169" s="2">
        <v>60000</v>
      </c>
      <c r="X1169" s="3" t="s">
        <v>139</v>
      </c>
      <c r="Y1169" s="2">
        <v>80</v>
      </c>
      <c r="Z1169" s="3"/>
      <c r="AA1169" s="3"/>
      <c r="AB1169" s="7" t="s">
        <v>3772</v>
      </c>
      <c r="AC1169" s="3" t="s">
        <v>297</v>
      </c>
      <c r="AD1169" s="3" t="s">
        <v>298</v>
      </c>
      <c r="AE1169" s="3" t="s">
        <v>299</v>
      </c>
      <c r="AF1169" s="3" t="s">
        <v>198</v>
      </c>
      <c r="AG1169" s="4"/>
      <c r="AH1169" s="3"/>
      <c r="AI1169" s="4"/>
      <c r="AJ11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69" s="8">
        <f>IF(#REF!=MAX(#REF!),"New","Old")</f>
      </c>
      <c r="AL1169" s="3"/>
      <c r="AM1169" s="9">
        <f>IF(OR(#REF!="",#REF!=0),"",IF(#REF!&lt;12000,"&lt;12k",IF(AND(#REF!&gt;=12000,#REF!&lt;24000),"12k to 24k",IF(AND(#REF!&gt;=24000,#REF!&lt;=36000),"24k to 36k",IF(#REF!&gt;36000,"&gt;36k","")))))</f>
      </c>
    </row>
    <row x14ac:dyDescent="0.25" r="1170" customHeight="1" ht="18.75">
      <c r="A1170" s="1">
        <v>1746259</v>
      </c>
      <c r="B1170" s="2">
        <v>11416047</v>
      </c>
      <c r="C1170" s="3" t="s">
        <v>0</v>
      </c>
      <c r="D1170" s="3" t="s">
        <v>86</v>
      </c>
      <c r="E1170" s="2">
        <v>2020</v>
      </c>
      <c r="F1170" s="4">
        <v>43931</v>
      </c>
      <c r="G1170" s="3" t="s">
        <v>108</v>
      </c>
      <c r="H1170" s="4">
        <v>44327</v>
      </c>
      <c r="I1170" s="4"/>
      <c r="J1170" s="10">
        <f>_xlfn.XLOOKUP(#REF!,[1]!Backup_F8_Previous_Wave[ODINO],[1]!Backup_F8_Previous_Wave[Wave Date],"")</f>
      </c>
      <c r="K1170" s="3"/>
      <c r="L1170" s="3" t="s">
        <v>3773</v>
      </c>
      <c r="M1170" s="3" t="s">
        <v>4</v>
      </c>
      <c r="N1170" s="3" t="s">
        <v>3774</v>
      </c>
      <c r="O1170" s="3" t="s">
        <v>2597</v>
      </c>
      <c r="P1170" s="6">
        <f>_xlfn.XLOOKUP(#REF!,[1]!Table2[BINNING],[1]!Table2[VFG],"")</f>
      </c>
      <c r="Q1170" s="6">
        <f>IF(ISNUMBER(FIND("|",#REF!,1)),LEFT(#REF!,FIND("|",#REF!,1)-2),#REF!)</f>
      </c>
      <c r="R1170" s="6">
        <f>IF(ISNUMBER(FIND("|",#REF!,1)),RIGHT(#REF!,LEN(#REF!)-FIND("|",#REF!,1)-1),"")</f>
      </c>
      <c r="S1170" s="3" t="s">
        <v>7</v>
      </c>
      <c r="T1170" s="3" t="s">
        <v>7</v>
      </c>
      <c r="U1170" s="2">
        <v>0</v>
      </c>
      <c r="V1170" s="2">
        <v>0</v>
      </c>
      <c r="W1170" s="2">
        <v>55</v>
      </c>
      <c r="X1170" s="3" t="s">
        <v>106</v>
      </c>
      <c r="Y1170" s="2">
        <v>0</v>
      </c>
      <c r="Z1170" s="3"/>
      <c r="AA1170" s="3"/>
      <c r="AB1170" s="7" t="s">
        <v>3775</v>
      </c>
      <c r="AC1170" s="3" t="s">
        <v>44</v>
      </c>
      <c r="AD1170" s="3" t="s">
        <v>44</v>
      </c>
      <c r="AE1170" s="3" t="s">
        <v>44</v>
      </c>
      <c r="AF1170" s="3" t="s">
        <v>95</v>
      </c>
      <c r="AG1170" s="4"/>
      <c r="AH1170" s="3"/>
      <c r="AI1170" s="4"/>
      <c r="AJ11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0" s="8">
        <f>IF(#REF!=MAX(#REF!),"New","Old")</f>
      </c>
      <c r="AL1170" s="3"/>
      <c r="AM1170" s="9">
        <f>IF(OR(#REF!="",#REF!=0),"",IF(#REF!&lt;12000,"&lt;12k",IF(AND(#REF!&gt;=12000,#REF!&lt;24000),"12k to 24k",IF(AND(#REF!&gt;=24000,#REF!&lt;=36000),"24k to 36k",IF(#REF!&gt;36000,"&gt;36k","")))))</f>
      </c>
    </row>
    <row x14ac:dyDescent="0.25" r="1171" customHeight="1" ht="18.75">
      <c r="A1171" s="1">
        <v>1746296</v>
      </c>
      <c r="B1171" s="2">
        <v>11416070</v>
      </c>
      <c r="C1171" s="3" t="s">
        <v>0</v>
      </c>
      <c r="D1171" s="3" t="s">
        <v>187</v>
      </c>
      <c r="E1171" s="2">
        <v>2018</v>
      </c>
      <c r="F1171" s="4">
        <v>44318</v>
      </c>
      <c r="G1171" s="3" t="s">
        <v>108</v>
      </c>
      <c r="H1171" s="4">
        <v>44327</v>
      </c>
      <c r="I1171" s="4">
        <f>_xlfn.XLOOKUP(#REF!,[1]!Backup_F8_Previous_Wave[ODINO],[1]!Backup_F8_Previous_Wave[Production Date],"")</f>
      </c>
      <c r="J1171" s="10">
        <f>_xlfn.XLOOKUP(#REF!,[1]!Backup_F8_Previous_Wave[ODINO],[1]!Backup_F8_Previous_Wave[Wave Date],"")</f>
      </c>
      <c r="K1171" s="6">
        <f>_xlfn.XLOOKUP(#REF!,[1]!Backup_F8_Previous_Wave[ODINO],[1]!Backup_F8_Previous_Wave[Full VIN],"")</f>
      </c>
      <c r="L1171" s="3" t="s">
        <v>3776</v>
      </c>
      <c r="M1171" s="3" t="s">
        <v>4</v>
      </c>
      <c r="N1171" s="3" t="s">
        <v>3777</v>
      </c>
      <c r="O1171" s="3" t="s">
        <v>3778</v>
      </c>
      <c r="P1171" s="6">
        <f>_xlfn.XLOOKUP(#REF!,[1]!Table2[BINNING],[1]!Table2[VFG],"")</f>
      </c>
      <c r="Q1171" s="6">
        <f>IF(ISNUMBER(FIND("|",#REF!,1)),LEFT(#REF!,FIND("|",#REF!,1)-2),#REF!)</f>
      </c>
      <c r="R1171" s="6">
        <f>IF(ISNUMBER(FIND("|",#REF!,1)),RIGHT(#REF!,LEN(#REF!)-FIND("|",#REF!,1)-1),"")</f>
      </c>
      <c r="S1171" s="3" t="s">
        <v>7</v>
      </c>
      <c r="T1171" s="3" t="s">
        <v>7</v>
      </c>
      <c r="U1171" s="2">
        <v>0</v>
      </c>
      <c r="V1171" s="2">
        <v>0</v>
      </c>
      <c r="W1171" s="2">
        <v>34000</v>
      </c>
      <c r="X1171" s="3" t="s">
        <v>202</v>
      </c>
      <c r="Y1171" s="2"/>
      <c r="Z1171" s="3"/>
      <c r="AA1171" s="3"/>
      <c r="AB1171" s="7" t="s">
        <v>3779</v>
      </c>
      <c r="AC1171" s="3" t="s">
        <v>191</v>
      </c>
      <c r="AD1171" s="3" t="s">
        <v>192</v>
      </c>
      <c r="AE1171" s="3" t="s">
        <v>193</v>
      </c>
      <c r="AF1171" s="3" t="s">
        <v>141</v>
      </c>
      <c r="AG1171" s="4"/>
      <c r="AH1171" s="3"/>
      <c r="AI1171" s="4"/>
      <c r="AJ11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1" s="8">
        <f>IF(#REF!=MAX(#REF!),"New","Old")</f>
      </c>
      <c r="AL1171" s="3"/>
      <c r="AM1171" s="9">
        <f>IF(OR(#REF!="",#REF!=0),"",IF(#REF!&lt;12000,"&lt;12k",IF(AND(#REF!&gt;=12000,#REF!&lt;24000),"12k to 24k",IF(AND(#REF!&gt;=24000,#REF!&lt;=36000),"24k to 36k",IF(#REF!&gt;36000,"&gt;36k","")))))</f>
      </c>
    </row>
    <row x14ac:dyDescent="0.25" r="1172" customHeight="1" ht="18.75">
      <c r="A1172" s="1">
        <v>1746320</v>
      </c>
      <c r="B1172" s="2">
        <v>11416087</v>
      </c>
      <c r="C1172" s="3" t="s">
        <v>0</v>
      </c>
      <c r="D1172" s="3" t="s">
        <v>1</v>
      </c>
      <c r="E1172" s="2">
        <v>2017</v>
      </c>
      <c r="F1172" s="4">
        <v>44044</v>
      </c>
      <c r="G1172" s="3" t="s">
        <v>39</v>
      </c>
      <c r="H1172" s="4">
        <v>44327</v>
      </c>
      <c r="I1172" s="4">
        <f>_xlfn.XLOOKUP(#REF!,[1]!Backup_F8_Previous_Wave[ODINO],[1]!Backup_F8_Previous_Wave[Production Date],"")</f>
      </c>
      <c r="J1172" s="10">
        <f>_xlfn.XLOOKUP(#REF!,[1]!Backup_F8_Previous_Wave[ODINO],[1]!Backup_F8_Previous_Wave[Wave Date],"")</f>
      </c>
      <c r="K1172" s="6">
        <f>_xlfn.XLOOKUP(#REF!,[1]!Backup_F8_Previous_Wave[ODINO],[1]!Backup_F8_Previous_Wave[Full VIN],"")</f>
      </c>
      <c r="L1172" s="3" t="s">
        <v>2797</v>
      </c>
      <c r="M1172" s="3" t="s">
        <v>4</v>
      </c>
      <c r="N1172" s="3" t="s">
        <v>3780</v>
      </c>
      <c r="O1172" s="3" t="s">
        <v>105</v>
      </c>
      <c r="P1172" s="6">
        <f>_xlfn.XLOOKUP(#REF!,[1]!Table2[BINNING],[1]!Table2[VFG],"")</f>
      </c>
      <c r="Q1172" s="6">
        <f>IF(ISNUMBER(FIND("|",#REF!,1)),LEFT(#REF!,FIND("|",#REF!,1)-2),#REF!)</f>
      </c>
      <c r="R1172" s="6">
        <f>IF(ISNUMBER(FIND("|",#REF!,1)),RIGHT(#REF!,LEN(#REF!)-FIND("|",#REF!,1)-1),"")</f>
      </c>
      <c r="S1172" s="3" t="s">
        <v>7</v>
      </c>
      <c r="T1172" s="3" t="s">
        <v>7</v>
      </c>
      <c r="U1172" s="2">
        <v>0</v>
      </c>
      <c r="V1172" s="2">
        <v>0</v>
      </c>
      <c r="W1172" s="2">
        <v>50000</v>
      </c>
      <c r="X1172" s="3" t="s">
        <v>18</v>
      </c>
      <c r="Y1172" s="2"/>
      <c r="Z1172" s="3"/>
      <c r="AA1172" s="3"/>
      <c r="AB1172" s="7" t="s">
        <v>3781</v>
      </c>
      <c r="AC1172" s="3" t="s">
        <v>20</v>
      </c>
      <c r="AD1172" s="3" t="s">
        <v>11</v>
      </c>
      <c r="AE1172" s="3" t="s">
        <v>21</v>
      </c>
      <c r="AF1172" s="3" t="s">
        <v>13</v>
      </c>
      <c r="AG1172" s="4"/>
      <c r="AH1172" s="3"/>
      <c r="AI1172" s="4"/>
      <c r="AJ11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2" s="8">
        <f>IF(#REF!=MAX(#REF!),"New","Old")</f>
      </c>
      <c r="AL1172" s="3"/>
      <c r="AM1172" s="9">
        <f>IF(OR(#REF!="",#REF!=0),"",IF(#REF!&lt;12000,"&lt;12k",IF(AND(#REF!&gt;=12000,#REF!&lt;24000),"12k to 24k",IF(AND(#REF!&gt;=24000,#REF!&lt;=36000),"24k to 36k",IF(#REF!&gt;36000,"&gt;36k","")))))</f>
      </c>
    </row>
    <row x14ac:dyDescent="0.25" r="1173" customHeight="1" ht="18.75">
      <c r="A1173" s="1">
        <v>1746333</v>
      </c>
      <c r="B1173" s="2">
        <v>11416096</v>
      </c>
      <c r="C1173" s="3" t="s">
        <v>0</v>
      </c>
      <c r="D1173" s="3" t="s">
        <v>1</v>
      </c>
      <c r="E1173" s="2">
        <v>2017</v>
      </c>
      <c r="F1173" s="4">
        <v>44228</v>
      </c>
      <c r="G1173" s="3" t="s">
        <v>2</v>
      </c>
      <c r="H1173" s="4">
        <v>44327</v>
      </c>
      <c r="I1173" s="4">
        <f>_xlfn.XLOOKUP(#REF!,[1]!Backup_F8_Previous_Wave[ODINO],[1]!Backup_F8_Previous_Wave[Production Date],"")</f>
      </c>
      <c r="J1173" s="10">
        <f>_xlfn.XLOOKUP(#REF!,[1]!Backup_F8_Previous_Wave[ODINO],[1]!Backup_F8_Previous_Wave[Wave Date],"")</f>
      </c>
      <c r="K1173" s="6">
        <f>_xlfn.XLOOKUP(#REF!,[1]!Backup_F8_Previous_Wave[ODINO],[1]!Backup_F8_Previous_Wave[Full VIN],"")</f>
      </c>
      <c r="L1173" s="3" t="s">
        <v>2797</v>
      </c>
      <c r="M1173" s="3" t="s">
        <v>4</v>
      </c>
      <c r="N1173" s="3" t="s">
        <v>3782</v>
      </c>
      <c r="O1173" s="3" t="s">
        <v>57</v>
      </c>
      <c r="P1173" s="6">
        <f>_xlfn.XLOOKUP(#REF!,[1]!Table2[BINNING],[1]!Table2[VFG],"")</f>
      </c>
      <c r="Q1173" s="6">
        <f>IF(ISNUMBER(FIND("|",#REF!,1)),LEFT(#REF!,FIND("|",#REF!,1)-2),#REF!)</f>
      </c>
      <c r="R1173" s="6">
        <f>IF(ISNUMBER(FIND("|",#REF!,1)),RIGHT(#REF!,LEN(#REF!)-FIND("|",#REF!,1)-1),"")</f>
      </c>
      <c r="S1173" s="3" t="s">
        <v>7</v>
      </c>
      <c r="T1173" s="3" t="s">
        <v>7</v>
      </c>
      <c r="U1173" s="2">
        <v>0</v>
      </c>
      <c r="V1173" s="2">
        <v>0</v>
      </c>
      <c r="W1173" s="2">
        <v>55000</v>
      </c>
      <c r="X1173" s="3" t="s">
        <v>18</v>
      </c>
      <c r="Y1173" s="2">
        <v>65</v>
      </c>
      <c r="Z1173" s="3"/>
      <c r="AA1173" s="3"/>
      <c r="AB1173" s="7" t="s">
        <v>3783</v>
      </c>
      <c r="AC1173" s="3" t="s">
        <v>20</v>
      </c>
      <c r="AD1173" s="3" t="s">
        <v>11</v>
      </c>
      <c r="AE1173" s="3" t="s">
        <v>21</v>
      </c>
      <c r="AF1173" s="3" t="s">
        <v>13</v>
      </c>
      <c r="AG1173" s="4"/>
      <c r="AH1173" s="3"/>
      <c r="AI1173" s="4"/>
      <c r="AJ11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3" s="8">
        <f>IF(#REF!=MAX(#REF!),"New","Old")</f>
      </c>
      <c r="AL1173" s="3"/>
      <c r="AM1173" s="9">
        <f>IF(OR(#REF!="",#REF!=0),"",IF(#REF!&lt;12000,"&lt;12k",IF(AND(#REF!&gt;=12000,#REF!&lt;24000),"12k to 24k",IF(AND(#REF!&gt;=24000,#REF!&lt;=36000),"24k to 36k",IF(#REF!&gt;36000,"&gt;36k","")))))</f>
      </c>
    </row>
    <row x14ac:dyDescent="0.25" r="1174" customHeight="1" ht="18.75">
      <c r="A1174" s="1">
        <v>1746398</v>
      </c>
      <c r="B1174" s="2">
        <v>11416140</v>
      </c>
      <c r="C1174" s="3" t="s">
        <v>0</v>
      </c>
      <c r="D1174" s="3" t="s">
        <v>1387</v>
      </c>
      <c r="E1174" s="2">
        <v>2018</v>
      </c>
      <c r="F1174" s="4">
        <v>44116</v>
      </c>
      <c r="G1174" s="3" t="s">
        <v>14</v>
      </c>
      <c r="H1174" s="4">
        <v>44327</v>
      </c>
      <c r="I1174" s="4">
        <f>_xlfn.XLOOKUP(#REF!,[1]!Backup_F8_Previous_Wave[ODINO],[1]!Backup_F8_Previous_Wave[Production Date],"")</f>
      </c>
      <c r="J1174" s="10">
        <f>_xlfn.XLOOKUP(#REF!,[1]!Backup_F8_Previous_Wave[ODINO],[1]!Backup_F8_Previous_Wave[Wave Date],"")</f>
      </c>
      <c r="K1174" s="6">
        <f>_xlfn.XLOOKUP(#REF!,[1]!Backup_F8_Previous_Wave[ODINO],[1]!Backup_F8_Previous_Wave[Full VIN],"")</f>
      </c>
      <c r="L1174" s="3" t="s">
        <v>3784</v>
      </c>
      <c r="M1174" s="3" t="s">
        <v>4</v>
      </c>
      <c r="N1174" s="3" t="s">
        <v>3785</v>
      </c>
      <c r="O1174" s="3" t="s">
        <v>1871</v>
      </c>
      <c r="P1174" s="6">
        <f>_xlfn.XLOOKUP(#REF!,[1]!Table2[BINNING],[1]!Table2[VFG],"")</f>
      </c>
      <c r="Q1174" s="6">
        <f>IF(ISNUMBER(FIND("|",#REF!,1)),LEFT(#REF!,FIND("|",#REF!,1)-2),#REF!)</f>
      </c>
      <c r="R1174" s="6">
        <f>IF(ISNUMBER(FIND("|",#REF!,1)),RIGHT(#REF!,LEN(#REF!)-FIND("|",#REF!,1)-1),"")</f>
      </c>
      <c r="S1174" s="3" t="s">
        <v>7</v>
      </c>
      <c r="T1174" s="3" t="s">
        <v>957</v>
      </c>
      <c r="U1174" s="2">
        <v>1</v>
      </c>
      <c r="V1174" s="2">
        <v>0</v>
      </c>
      <c r="W1174" s="2">
        <v>75000</v>
      </c>
      <c r="X1174" s="3" t="s">
        <v>24</v>
      </c>
      <c r="Y1174" s="2">
        <v>0</v>
      </c>
      <c r="Z1174" s="3"/>
      <c r="AA1174" s="3"/>
      <c r="AB1174" s="7" t="s">
        <v>3786</v>
      </c>
      <c r="AC1174" s="3" t="s">
        <v>3787</v>
      </c>
      <c r="AD1174" s="3" t="s">
        <v>3788</v>
      </c>
      <c r="AE1174" s="3" t="s">
        <v>3789</v>
      </c>
      <c r="AF1174" s="3" t="s">
        <v>1391</v>
      </c>
      <c r="AG1174" s="4"/>
      <c r="AH1174" s="3"/>
      <c r="AI1174" s="4"/>
      <c r="AJ11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4" s="8">
        <f>IF(#REF!=MAX(#REF!),"New","Old")</f>
      </c>
      <c r="AL1174" s="3"/>
      <c r="AM1174" s="9">
        <f>IF(OR(#REF!="",#REF!=0),"",IF(#REF!&lt;12000,"&lt;12k",IF(AND(#REF!&gt;=12000,#REF!&lt;24000),"12k to 24k",IF(AND(#REF!&gt;=24000,#REF!&lt;=36000),"24k to 36k",IF(#REF!&gt;36000,"&gt;36k","")))))</f>
      </c>
    </row>
    <row x14ac:dyDescent="0.25" r="1175" customHeight="1" ht="18.75">
      <c r="A1175" s="1">
        <v>1746437</v>
      </c>
      <c r="B1175" s="2">
        <v>11416169</v>
      </c>
      <c r="C1175" s="3" t="s">
        <v>0</v>
      </c>
      <c r="D1175" s="3" t="s">
        <v>647</v>
      </c>
      <c r="E1175" s="2">
        <v>2013</v>
      </c>
      <c r="F1175" s="4">
        <v>44322</v>
      </c>
      <c r="G1175" s="3" t="s">
        <v>108</v>
      </c>
      <c r="H1175" s="4">
        <v>44327</v>
      </c>
      <c r="I1175" s="4">
        <f>_xlfn.XLOOKUP(#REF!,[1]!Backup_F8_Previous_Wave[ODINO],[1]!Backup_F8_Previous_Wave[Production Date],"")</f>
      </c>
      <c r="J1175" s="10">
        <f>_xlfn.XLOOKUP(#REF!,[1]!Backup_F8_Previous_Wave[ODINO],[1]!Backup_F8_Previous_Wave[Wave Date],"")</f>
      </c>
      <c r="K1175" s="6">
        <f>_xlfn.XLOOKUP(#REF!,[1]!Backup_F8_Previous_Wave[ODINO],[1]!Backup_F8_Previous_Wave[Full VIN],"")</f>
      </c>
      <c r="L1175" s="3" t="s">
        <v>3790</v>
      </c>
      <c r="M1175" s="3" t="s">
        <v>4</v>
      </c>
      <c r="N1175" s="3" t="s">
        <v>3791</v>
      </c>
      <c r="O1175" s="3" t="s">
        <v>31</v>
      </c>
      <c r="P1175" s="6">
        <f>_xlfn.XLOOKUP(#REF!,[1]!Table2[BINNING],[1]!Table2[VFG],"")</f>
      </c>
      <c r="Q1175" s="6">
        <f>IF(ISNUMBER(FIND("|",#REF!,1)),LEFT(#REF!,FIND("|",#REF!,1)-2),#REF!)</f>
      </c>
      <c r="R1175" s="6">
        <f>IF(ISNUMBER(FIND("|",#REF!,1)),RIGHT(#REF!,LEN(#REF!)-FIND("|",#REF!,1)-1),"")</f>
      </c>
      <c r="S1175" s="3" t="s">
        <v>7</v>
      </c>
      <c r="T1175" s="3" t="s">
        <v>7</v>
      </c>
      <c r="U1175" s="2">
        <v>0</v>
      </c>
      <c r="V1175" s="2">
        <v>0</v>
      </c>
      <c r="W1175" s="2">
        <v>0</v>
      </c>
      <c r="X1175" s="3" t="s">
        <v>18</v>
      </c>
      <c r="Y1175" s="2">
        <v>5</v>
      </c>
      <c r="Z1175" s="3"/>
      <c r="AA1175" s="3"/>
      <c r="AB1175" s="7" t="s">
        <v>3792</v>
      </c>
      <c r="AC1175" s="3" t="s">
        <v>652</v>
      </c>
      <c r="AD1175" s="3" t="s">
        <v>653</v>
      </c>
      <c r="AE1175" s="3" t="s">
        <v>654</v>
      </c>
      <c r="AF1175" s="3" t="s">
        <v>102</v>
      </c>
      <c r="AG1175" s="4"/>
      <c r="AH1175" s="3"/>
      <c r="AI1175" s="4"/>
      <c r="AJ11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5" s="8">
        <f>IF(#REF!=MAX(#REF!),"New","Old")</f>
      </c>
      <c r="AL1175" s="3"/>
      <c r="AM1175" s="9">
        <f>IF(OR(#REF!="",#REF!=0),"",IF(#REF!&lt;12000,"&lt;12k",IF(AND(#REF!&gt;=12000,#REF!&lt;24000),"12k to 24k",IF(AND(#REF!&gt;=24000,#REF!&lt;=36000),"24k to 36k",IF(#REF!&gt;36000,"&gt;36k","")))))</f>
      </c>
    </row>
    <row x14ac:dyDescent="0.25" r="1176" customHeight="1" ht="18.75">
      <c r="A1176" s="1">
        <v>1746653</v>
      </c>
      <c r="B1176" s="2">
        <v>11416312</v>
      </c>
      <c r="C1176" s="3" t="s">
        <v>0</v>
      </c>
      <c r="D1176" s="3" t="s">
        <v>181</v>
      </c>
      <c r="E1176" s="2">
        <v>2017</v>
      </c>
      <c r="F1176" s="4">
        <v>44235</v>
      </c>
      <c r="G1176" s="3" t="s">
        <v>2</v>
      </c>
      <c r="H1176" s="4">
        <v>44328</v>
      </c>
      <c r="I1176" s="4"/>
      <c r="J1176" s="10">
        <f>_xlfn.XLOOKUP(#REF!,[1]!Backup_F8_Previous_Wave[ODINO],[1]!Backup_F8_Previous_Wave[Wave Date],"")</f>
      </c>
      <c r="K1176" s="6">
        <f>_xlfn.XLOOKUP(#REF!,[1]!Backup_F8_Previous_Wave[ODINO],[1]!Backup_F8_Previous_Wave[Full VIN],"")</f>
      </c>
      <c r="L1176" s="3" t="s">
        <v>3371</v>
      </c>
      <c r="M1176" s="3" t="s">
        <v>4</v>
      </c>
      <c r="N1176" s="3" t="s">
        <v>3793</v>
      </c>
      <c r="O1176" s="3" t="s">
        <v>196</v>
      </c>
      <c r="P1176" s="6">
        <f>_xlfn.XLOOKUP(#REF!,[1]!Table2[BINNING],[1]!Table2[VFG],"")</f>
      </c>
      <c r="Q1176" s="6">
        <f>IF(ISNUMBER(FIND("|",#REF!,1)),LEFT(#REF!,FIND("|",#REF!,1)-2),#REF!)</f>
      </c>
      <c r="R1176" s="6">
        <f>IF(ISNUMBER(FIND("|",#REF!,1)),RIGHT(#REF!,LEN(#REF!)-FIND("|",#REF!,1)-1),"")</f>
      </c>
      <c r="S1176" s="3" t="s">
        <v>7</v>
      </c>
      <c r="T1176" s="3" t="s">
        <v>7</v>
      </c>
      <c r="U1176" s="2">
        <v>0</v>
      </c>
      <c r="V1176" s="2">
        <v>0</v>
      </c>
      <c r="W1176" s="2"/>
      <c r="X1176" s="3" t="s">
        <v>229</v>
      </c>
      <c r="Y1176" s="2"/>
      <c r="Z1176" s="3"/>
      <c r="AA1176" s="3"/>
      <c r="AB1176" s="7" t="s">
        <v>3794</v>
      </c>
      <c r="AC1176" s="3"/>
      <c r="AD1176" s="3"/>
      <c r="AE1176" s="3"/>
      <c r="AF1176" s="3"/>
      <c r="AG1176" s="4"/>
      <c r="AH1176" s="3"/>
      <c r="AI1176" s="4"/>
      <c r="AJ11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6" s="8">
        <f>IF(#REF!=MAX(#REF!),"New","Old")</f>
      </c>
      <c r="AL1176" s="3"/>
      <c r="AM1176" s="9">
        <f>IF(OR(#REF!="",#REF!=0),"",IF(#REF!&lt;12000,"&lt;12k",IF(AND(#REF!&gt;=12000,#REF!&lt;24000),"12k to 24k",IF(AND(#REF!&gt;=24000,#REF!&lt;=36000),"24k to 36k",IF(#REF!&gt;36000,"&gt;36k","")))))</f>
      </c>
    </row>
    <row x14ac:dyDescent="0.25" r="1177" customHeight="1" ht="18.75">
      <c r="A1177" s="1">
        <v>1746841</v>
      </c>
      <c r="B1177" s="2">
        <v>11416460</v>
      </c>
      <c r="C1177" s="3" t="s">
        <v>0</v>
      </c>
      <c r="D1177" s="3" t="s">
        <v>181</v>
      </c>
      <c r="E1177" s="2">
        <v>2016</v>
      </c>
      <c r="F1177" s="4">
        <v>44324</v>
      </c>
      <c r="G1177" s="3" t="s">
        <v>108</v>
      </c>
      <c r="H1177" s="4">
        <v>44329</v>
      </c>
      <c r="I1177" s="4"/>
      <c r="J1177" s="10">
        <f>_xlfn.XLOOKUP(#REF!,[1]!Backup_F8_Previous_Wave[ODINO],[1]!Backup_F8_Previous_Wave[Wave Date],"")</f>
      </c>
      <c r="K1177" s="3"/>
      <c r="L1177" s="3" t="s">
        <v>3795</v>
      </c>
      <c r="M1177" s="3" t="s">
        <v>4</v>
      </c>
      <c r="N1177" s="3" t="s">
        <v>3796</v>
      </c>
      <c r="O1177" s="3" t="s">
        <v>196</v>
      </c>
      <c r="P1177" s="6">
        <f>_xlfn.XLOOKUP(#REF!,[1]!Table2[BINNING],[1]!Table2[VFG],"")</f>
      </c>
      <c r="Q1177" s="6">
        <f>IF(ISNUMBER(FIND("|",#REF!,1)),LEFT(#REF!,FIND("|",#REF!,1)-2),#REF!)</f>
      </c>
      <c r="R1177" s="6">
        <f>IF(ISNUMBER(FIND("|",#REF!,1)),RIGHT(#REF!,LEN(#REF!)-FIND("|",#REF!,1)-1),"")</f>
      </c>
      <c r="S1177" s="3" t="s">
        <v>7</v>
      </c>
      <c r="T1177" s="3" t="s">
        <v>7</v>
      </c>
      <c r="U1177" s="2">
        <v>0</v>
      </c>
      <c r="V1177" s="2">
        <v>0</v>
      </c>
      <c r="W1177" s="2">
        <v>54000</v>
      </c>
      <c r="X1177" s="3" t="s">
        <v>90</v>
      </c>
      <c r="Y1177" s="2">
        <v>60</v>
      </c>
      <c r="Z1177" s="3"/>
      <c r="AA1177" s="3"/>
      <c r="AB1177" s="7" t="s">
        <v>3797</v>
      </c>
      <c r="AC1177" s="3" t="s">
        <v>44</v>
      </c>
      <c r="AD1177" s="3" t="s">
        <v>44</v>
      </c>
      <c r="AE1177" s="3" t="s">
        <v>44</v>
      </c>
      <c r="AF1177" s="3" t="s">
        <v>198</v>
      </c>
      <c r="AG1177" s="4"/>
      <c r="AH1177" s="3"/>
      <c r="AI1177" s="4"/>
      <c r="AJ11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7" s="8">
        <f>IF(#REF!=MAX(#REF!),"New","Old")</f>
      </c>
      <c r="AL1177" s="3"/>
      <c r="AM1177" s="9">
        <f>IF(OR(#REF!="",#REF!=0),"",IF(#REF!&lt;12000,"&lt;12k",IF(AND(#REF!&gt;=12000,#REF!&lt;24000),"12k to 24k",IF(AND(#REF!&gt;=24000,#REF!&lt;=36000),"24k to 36k",IF(#REF!&gt;36000,"&gt;36k","")))))</f>
      </c>
    </row>
    <row x14ac:dyDescent="0.25" r="1178" customHeight="1" ht="18.75">
      <c r="A1178" s="1">
        <v>1746896</v>
      </c>
      <c r="B1178" s="2">
        <v>11416498</v>
      </c>
      <c r="C1178" s="3" t="s">
        <v>173</v>
      </c>
      <c r="D1178" s="3" t="s">
        <v>174</v>
      </c>
      <c r="E1178" s="2">
        <v>2015</v>
      </c>
      <c r="F1178" s="4">
        <v>44321</v>
      </c>
      <c r="G1178" s="3" t="s">
        <v>108</v>
      </c>
      <c r="H1178" s="4">
        <v>44329</v>
      </c>
      <c r="I1178" s="4">
        <f>_xlfn.XLOOKUP(#REF!,[1]!Backup_F8_Previous_Wave[ODINO],[1]!Backup_F8_Previous_Wave[Production Date],"")</f>
      </c>
      <c r="J1178" s="10">
        <f>_xlfn.XLOOKUP(#REF!,[1]!Backup_F8_Previous_Wave[ODINO],[1]!Backup_F8_Previous_Wave[Wave Date],"")</f>
      </c>
      <c r="K1178" s="6">
        <f>_xlfn.XLOOKUP(#REF!,[1]!Backup_F8_Previous_Wave[ODINO],[1]!Backup_F8_Previous_Wave[Full VIN],"")</f>
      </c>
      <c r="L1178" s="3" t="s">
        <v>3798</v>
      </c>
      <c r="M1178" s="3" t="s">
        <v>4</v>
      </c>
      <c r="N1178" s="3" t="s">
        <v>3799</v>
      </c>
      <c r="O1178" s="3" t="s">
        <v>31</v>
      </c>
      <c r="P1178" s="6">
        <f>_xlfn.XLOOKUP(#REF!,[1]!Table2[BINNING],[1]!Table2[VFG],"")</f>
      </c>
      <c r="Q1178" s="6">
        <f>IF(ISNUMBER(FIND("|",#REF!,1)),LEFT(#REF!,FIND("|",#REF!,1)-2),#REF!)</f>
      </c>
      <c r="R1178" s="6">
        <f>IF(ISNUMBER(FIND("|",#REF!,1)),RIGHT(#REF!,LEN(#REF!)-FIND("|",#REF!,1)-1),"")</f>
      </c>
      <c r="S1178" s="3" t="s">
        <v>7</v>
      </c>
      <c r="T1178" s="3" t="s">
        <v>7</v>
      </c>
      <c r="U1178" s="2">
        <v>0</v>
      </c>
      <c r="V1178" s="2">
        <v>0</v>
      </c>
      <c r="W1178" s="2">
        <v>14000</v>
      </c>
      <c r="X1178" s="3" t="s">
        <v>106</v>
      </c>
      <c r="Y1178" s="2">
        <v>25</v>
      </c>
      <c r="Z1178" s="3"/>
      <c r="AA1178" s="3"/>
      <c r="AB1178" s="7" t="s">
        <v>3800</v>
      </c>
      <c r="AC1178" s="3" t="s">
        <v>733</v>
      </c>
      <c r="AD1178" s="3" t="s">
        <v>734</v>
      </c>
      <c r="AE1178" s="3" t="s">
        <v>734</v>
      </c>
      <c r="AF1178" s="3" t="s">
        <v>45</v>
      </c>
      <c r="AG1178" s="4"/>
      <c r="AH1178" s="3"/>
      <c r="AI1178" s="4"/>
      <c r="AJ11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8" s="8">
        <f>IF(#REF!=MAX(#REF!),"New","Old")</f>
      </c>
      <c r="AL1178" s="3"/>
      <c r="AM1178" s="9">
        <f>IF(OR(#REF!="",#REF!=0),"",IF(#REF!&lt;12000,"&lt;12k",IF(AND(#REF!&gt;=12000,#REF!&lt;24000),"12k to 24k",IF(AND(#REF!&gt;=24000,#REF!&lt;=36000),"24k to 36k",IF(#REF!&gt;36000,"&gt;36k","")))))</f>
      </c>
    </row>
    <row x14ac:dyDescent="0.25" r="1179" customHeight="1" ht="18.75">
      <c r="A1179" s="1">
        <v>1746952</v>
      </c>
      <c r="B1179" s="2">
        <v>11416536</v>
      </c>
      <c r="C1179" s="3" t="s">
        <v>0</v>
      </c>
      <c r="D1179" s="3" t="s">
        <v>38</v>
      </c>
      <c r="E1179" s="2">
        <v>2018</v>
      </c>
      <c r="F1179" s="4">
        <v>44320</v>
      </c>
      <c r="G1179" s="3" t="s">
        <v>108</v>
      </c>
      <c r="H1179" s="4">
        <v>44330</v>
      </c>
      <c r="I1179" s="4">
        <f>_xlfn.XLOOKUP(#REF!,[1]!Backup_F8_Previous_Wave[ODINO],[1]!Backup_F8_Previous_Wave[Production Date],"")</f>
      </c>
      <c r="J1179" s="10">
        <f>_xlfn.XLOOKUP(#REF!,[1]!Backup_F8_Previous_Wave[ODINO],[1]!Backup_F8_Previous_Wave[Wave Date],"")</f>
      </c>
      <c r="K1179" s="6">
        <f>_xlfn.XLOOKUP(#REF!,[1]!Backup_F8_Previous_Wave[ODINO],[1]!Backup_F8_Previous_Wave[Full VIN],"")</f>
      </c>
      <c r="L1179" s="3" t="s">
        <v>3801</v>
      </c>
      <c r="M1179" s="3" t="s">
        <v>4</v>
      </c>
      <c r="N1179" s="3" t="s">
        <v>3802</v>
      </c>
      <c r="O1179" s="3" t="s">
        <v>3803</v>
      </c>
      <c r="P1179" s="6">
        <f>_xlfn.XLOOKUP(#REF!,[1]!Table2[BINNING],[1]!Table2[VFG],"")</f>
      </c>
      <c r="Q1179" s="6">
        <f>IF(ISNUMBER(FIND("|",#REF!,1)),LEFT(#REF!,FIND("|",#REF!,1)-2),#REF!)</f>
      </c>
      <c r="R1179" s="6">
        <f>IF(ISNUMBER(FIND("|",#REF!,1)),RIGHT(#REF!,LEN(#REF!)-FIND("|",#REF!,1)-1),"")</f>
      </c>
      <c r="S1179" s="3" t="s">
        <v>7</v>
      </c>
      <c r="T1179" s="3" t="s">
        <v>7</v>
      </c>
      <c r="U1179" s="2">
        <v>0</v>
      </c>
      <c r="V1179" s="2">
        <v>0</v>
      </c>
      <c r="W1179" s="2">
        <v>83000</v>
      </c>
      <c r="X1179" s="3" t="s">
        <v>246</v>
      </c>
      <c r="Y1179" s="2">
        <v>50</v>
      </c>
      <c r="Z1179" s="3"/>
      <c r="AA1179" s="3"/>
      <c r="AB1179" s="7" t="s">
        <v>3804</v>
      </c>
      <c r="AC1179" s="3" t="s">
        <v>826</v>
      </c>
      <c r="AD1179" s="3" t="s">
        <v>147</v>
      </c>
      <c r="AE1179" s="3" t="s">
        <v>148</v>
      </c>
      <c r="AF1179" s="3" t="s">
        <v>45</v>
      </c>
      <c r="AG1179" s="4"/>
      <c r="AH1179" s="3"/>
      <c r="AI1179" s="4"/>
      <c r="AJ11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79" s="8">
        <f>IF(#REF!=MAX(#REF!),"New","Old")</f>
      </c>
      <c r="AL1179" s="3"/>
      <c r="AM1179" s="9">
        <f>IF(OR(#REF!="",#REF!=0),"",IF(#REF!&lt;12000,"&lt;12k",IF(AND(#REF!&gt;=12000,#REF!&lt;24000),"12k to 24k",IF(AND(#REF!&gt;=24000,#REF!&lt;=36000),"24k to 36k",IF(#REF!&gt;36000,"&gt;36k","")))))</f>
      </c>
    </row>
    <row x14ac:dyDescent="0.25" r="1180" customHeight="1" ht="18.75">
      <c r="A1180" s="1">
        <v>1747126</v>
      </c>
      <c r="B1180" s="2">
        <v>11416656</v>
      </c>
      <c r="C1180" s="3" t="s">
        <v>0</v>
      </c>
      <c r="D1180" s="3" t="s">
        <v>59</v>
      </c>
      <c r="E1180" s="2">
        <v>2010</v>
      </c>
      <c r="F1180" s="4">
        <v>44330</v>
      </c>
      <c r="G1180" s="3" t="s">
        <v>108</v>
      </c>
      <c r="H1180" s="4">
        <v>44331</v>
      </c>
      <c r="I1180" s="4">
        <f>_xlfn.XLOOKUP(#REF!,[1]!Backup_F8_Previous_Wave[ODINO],[1]!Backup_F8_Previous_Wave[Production Date],"")</f>
      </c>
      <c r="J1180" s="10">
        <f>_xlfn.XLOOKUP(#REF!,[1]!Backup_F8_Previous_Wave[ODINO],[1]!Backup_F8_Previous_Wave[Wave Date],"")</f>
      </c>
      <c r="K1180" s="6">
        <f>_xlfn.XLOOKUP(#REF!,[1]!Backup_F8_Previous_Wave[ODINO],[1]!Backup_F8_Previous_Wave[Full VIN],"")</f>
      </c>
      <c r="L1180" s="3" t="s">
        <v>3805</v>
      </c>
      <c r="M1180" s="3" t="s">
        <v>4</v>
      </c>
      <c r="N1180" s="3" t="s">
        <v>3806</v>
      </c>
      <c r="O1180" s="3" t="s">
        <v>62</v>
      </c>
      <c r="P1180" s="6">
        <f>_xlfn.XLOOKUP(#REF!,[1]!Table2[BINNING],[1]!Table2[VFG],"")</f>
      </c>
      <c r="Q1180" s="6">
        <f>IF(ISNUMBER(FIND("|",#REF!,1)),LEFT(#REF!,FIND("|",#REF!,1)-2),#REF!)</f>
      </c>
      <c r="R1180" s="6">
        <f>IF(ISNUMBER(FIND("|",#REF!,1)),RIGHT(#REF!,LEN(#REF!)-FIND("|",#REF!,1)-1),"")</f>
      </c>
      <c r="S1180" s="3" t="s">
        <v>7</v>
      </c>
      <c r="T1180" s="3" t="s">
        <v>7</v>
      </c>
      <c r="U1180" s="2">
        <v>0</v>
      </c>
      <c r="V1180" s="2">
        <v>0</v>
      </c>
      <c r="W1180" s="2">
        <v>142000</v>
      </c>
      <c r="X1180" s="3" t="s">
        <v>106</v>
      </c>
      <c r="Y1180" s="2">
        <v>0</v>
      </c>
      <c r="Z1180" s="3"/>
      <c r="AA1180" s="3"/>
      <c r="AB1180" s="7" t="s">
        <v>3807</v>
      </c>
      <c r="AC1180" s="3" t="s">
        <v>83</v>
      </c>
      <c r="AD1180" s="3" t="s">
        <v>66</v>
      </c>
      <c r="AE1180" s="3" t="s">
        <v>121</v>
      </c>
      <c r="AF1180" s="3" t="s">
        <v>68</v>
      </c>
      <c r="AG1180" s="4"/>
      <c r="AH1180" s="3"/>
      <c r="AI1180" s="4"/>
      <c r="AJ11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0" s="8">
        <f>IF(#REF!=MAX(#REF!),"New","Old")</f>
      </c>
      <c r="AL1180" s="3"/>
      <c r="AM1180" s="9">
        <f>IF(OR(#REF!="",#REF!=0),"",IF(#REF!&lt;12000,"&lt;12k",IF(AND(#REF!&gt;=12000,#REF!&lt;24000),"12k to 24k",IF(AND(#REF!&gt;=24000,#REF!&lt;=36000),"24k to 36k",IF(#REF!&gt;36000,"&gt;36k","")))))</f>
      </c>
    </row>
    <row x14ac:dyDescent="0.25" r="1181" customHeight="1" ht="18.75">
      <c r="A1181" s="1">
        <v>1747336</v>
      </c>
      <c r="B1181" s="2">
        <v>11416801</v>
      </c>
      <c r="C1181" s="3" t="s">
        <v>0</v>
      </c>
      <c r="D1181" s="3" t="s">
        <v>1</v>
      </c>
      <c r="E1181" s="2">
        <v>2020</v>
      </c>
      <c r="F1181" s="4">
        <v>44332</v>
      </c>
      <c r="G1181" s="3" t="s">
        <v>108</v>
      </c>
      <c r="H1181" s="4">
        <v>44332</v>
      </c>
      <c r="I1181" s="4">
        <f>_xlfn.XLOOKUP(#REF!,[1]!Backup_F8_Previous_Wave[ODINO],[1]!Backup_F8_Previous_Wave[Production Date],"")</f>
      </c>
      <c r="J1181" s="10">
        <f>_xlfn.XLOOKUP(#REF!,[1]!Backup_F8_Previous_Wave[ODINO],[1]!Backup_F8_Previous_Wave[Wave Date],"")</f>
      </c>
      <c r="K1181" s="6">
        <f>_xlfn.XLOOKUP(#REF!,[1]!Backup_F8_Previous_Wave[ODINO],[1]!Backup_F8_Previous_Wave[Full VIN],"")</f>
      </c>
      <c r="L1181" s="3" t="s">
        <v>3808</v>
      </c>
      <c r="M1181" s="3" t="s">
        <v>4</v>
      </c>
      <c r="N1181" s="3" t="s">
        <v>3809</v>
      </c>
      <c r="O1181" s="3" t="s">
        <v>124</v>
      </c>
      <c r="P1181" s="6">
        <f>_xlfn.XLOOKUP(#REF!,[1]!Table2[BINNING],[1]!Table2[VFG],"")</f>
      </c>
      <c r="Q1181" s="6">
        <f>IF(ISNUMBER(FIND("|",#REF!,1)),LEFT(#REF!,FIND("|",#REF!,1)-2),#REF!)</f>
      </c>
      <c r="R1181" s="6">
        <f>IF(ISNUMBER(FIND("|",#REF!,1)),RIGHT(#REF!,LEN(#REF!)-FIND("|",#REF!,1)-1),"")</f>
      </c>
      <c r="S1181" s="3" t="s">
        <v>7</v>
      </c>
      <c r="T1181" s="3" t="s">
        <v>7</v>
      </c>
      <c r="U1181" s="2">
        <v>0</v>
      </c>
      <c r="V1181" s="2">
        <v>0</v>
      </c>
      <c r="W1181" s="2">
        <v>5000</v>
      </c>
      <c r="X1181" s="3" t="s">
        <v>691</v>
      </c>
      <c r="Y1181" s="2">
        <v>60</v>
      </c>
      <c r="Z1181" s="3"/>
      <c r="AA1181" s="3"/>
      <c r="AB1181" s="7" t="s">
        <v>3810</v>
      </c>
      <c r="AC1181" s="3" t="s">
        <v>20</v>
      </c>
      <c r="AD1181" s="3" t="s">
        <v>11</v>
      </c>
      <c r="AE1181" s="3" t="s">
        <v>21</v>
      </c>
      <c r="AF1181" s="3" t="s">
        <v>13</v>
      </c>
      <c r="AG1181" s="4"/>
      <c r="AH1181" s="3"/>
      <c r="AI1181" s="4"/>
      <c r="AJ11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1" s="8">
        <f>IF(#REF!=MAX(#REF!),"New","Old")</f>
      </c>
      <c r="AL1181" s="3"/>
      <c r="AM1181" s="9">
        <f>IF(OR(#REF!="",#REF!=0),"",IF(#REF!&lt;12000,"&lt;12k",IF(AND(#REF!&gt;=12000,#REF!&lt;24000),"12k to 24k",IF(AND(#REF!&gt;=24000,#REF!&lt;=36000),"24k to 36k",IF(#REF!&gt;36000,"&gt;36k","")))))</f>
      </c>
    </row>
    <row x14ac:dyDescent="0.25" r="1182" customHeight="1" ht="18.75">
      <c r="A1182" s="1">
        <v>1747417</v>
      </c>
      <c r="B1182" s="2">
        <v>11417395</v>
      </c>
      <c r="C1182" s="3" t="s">
        <v>0</v>
      </c>
      <c r="D1182" s="3" t="s">
        <v>86</v>
      </c>
      <c r="E1182" s="2">
        <v>2013</v>
      </c>
      <c r="F1182" s="4">
        <v>44312</v>
      </c>
      <c r="G1182" s="3" t="s">
        <v>108</v>
      </c>
      <c r="H1182" s="4">
        <v>44333</v>
      </c>
      <c r="I1182" s="4">
        <f>_xlfn.XLOOKUP(#REF!,[1]!Backup_F8_Previous_Wave[ODINO],[1]!Backup_F8_Previous_Wave[Production Date],"")</f>
      </c>
      <c r="J1182" s="10">
        <f>_xlfn.XLOOKUP(#REF!,[1]!Backup_F8_Previous_Wave[ODINO],[1]!Backup_F8_Previous_Wave[Wave Date],"")</f>
      </c>
      <c r="K1182" s="6">
        <f>_xlfn.XLOOKUP(#REF!,[1]!Backup_F8_Previous_Wave[ODINO],[1]!Backup_F8_Previous_Wave[Full VIN],"")</f>
      </c>
      <c r="L1182" s="3" t="s">
        <v>3811</v>
      </c>
      <c r="M1182" s="3" t="s">
        <v>4</v>
      </c>
      <c r="N1182" s="3" t="s">
        <v>3812</v>
      </c>
      <c r="O1182" s="3" t="s">
        <v>62</v>
      </c>
      <c r="P1182" s="6">
        <f>_xlfn.XLOOKUP(#REF!,[1]!Table2[BINNING],[1]!Table2[VFG],"")</f>
      </c>
      <c r="Q1182" s="6">
        <f>IF(ISNUMBER(FIND("|",#REF!,1)),LEFT(#REF!,FIND("|",#REF!,1)-2),#REF!)</f>
      </c>
      <c r="R1182" s="6">
        <f>IF(ISNUMBER(FIND("|",#REF!,1)),RIGHT(#REF!,LEN(#REF!)-FIND("|",#REF!,1)-1),"")</f>
      </c>
      <c r="S1182" s="3" t="s">
        <v>7</v>
      </c>
      <c r="T1182" s="3" t="s">
        <v>7</v>
      </c>
      <c r="U1182" s="2">
        <v>0</v>
      </c>
      <c r="V1182" s="2">
        <v>0</v>
      </c>
      <c r="W1182" s="2">
        <v>122000</v>
      </c>
      <c r="X1182" s="3" t="s">
        <v>125</v>
      </c>
      <c r="Y1182" s="2"/>
      <c r="Z1182" s="3" t="s">
        <v>3813</v>
      </c>
      <c r="AA1182" s="3" t="s">
        <v>3814</v>
      </c>
      <c r="AB1182" s="7" t="s">
        <v>3815</v>
      </c>
      <c r="AC1182" s="3" t="s">
        <v>92</v>
      </c>
      <c r="AD1182" s="3" t="s">
        <v>93</v>
      </c>
      <c r="AE1182" s="3" t="s">
        <v>94</v>
      </c>
      <c r="AF1182" s="3" t="s">
        <v>95</v>
      </c>
      <c r="AG1182" s="4"/>
      <c r="AH1182" s="3"/>
      <c r="AI1182" s="4"/>
      <c r="AJ11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2" s="8">
        <f>IF(#REF!=MAX(#REF!),"New","Old")</f>
      </c>
      <c r="AL1182" s="3"/>
      <c r="AM1182" s="9">
        <f>IF(OR(#REF!="",#REF!=0),"",IF(#REF!&lt;12000,"&lt;12k",IF(AND(#REF!&gt;=12000,#REF!&lt;24000),"12k to 24k",IF(AND(#REF!&gt;=24000,#REF!&lt;=36000),"24k to 36k",IF(#REF!&gt;36000,"&gt;36k","")))))</f>
      </c>
    </row>
    <row x14ac:dyDescent="0.25" r="1183" customHeight="1" ht="18.75">
      <c r="A1183" s="1">
        <v>1747478</v>
      </c>
      <c r="B1183" s="2">
        <v>11417441</v>
      </c>
      <c r="C1183" s="3" t="s">
        <v>0</v>
      </c>
      <c r="D1183" s="3" t="s">
        <v>59</v>
      </c>
      <c r="E1183" s="2">
        <v>2012</v>
      </c>
      <c r="F1183" s="4">
        <v>44331</v>
      </c>
      <c r="G1183" s="3" t="s">
        <v>108</v>
      </c>
      <c r="H1183" s="4">
        <v>44333</v>
      </c>
      <c r="I1183" s="4">
        <f>_xlfn.XLOOKUP(#REF!,[1]!Backup_F8_Previous_Wave[ODINO],[1]!Backup_F8_Previous_Wave[Production Date],"")</f>
      </c>
      <c r="J1183" s="10">
        <f>_xlfn.XLOOKUP(#REF!,[1]!Backup_F8_Previous_Wave[ODINO],[1]!Backup_F8_Previous_Wave[Wave Date],"")</f>
      </c>
      <c r="K1183" s="6">
        <f>_xlfn.XLOOKUP(#REF!,[1]!Backup_F8_Previous_Wave[ODINO],[1]!Backup_F8_Previous_Wave[Full VIN],"")</f>
      </c>
      <c r="L1183" s="3" t="s">
        <v>3816</v>
      </c>
      <c r="M1183" s="3" t="s">
        <v>4</v>
      </c>
      <c r="N1183" s="3" t="s">
        <v>3817</v>
      </c>
      <c r="O1183" s="3" t="s">
        <v>62</v>
      </c>
      <c r="P1183" s="6">
        <f>_xlfn.XLOOKUP(#REF!,[1]!Table2[BINNING],[1]!Table2[VFG],"")</f>
      </c>
      <c r="Q1183" s="6">
        <f>IF(ISNUMBER(FIND("|",#REF!,1)),LEFT(#REF!,FIND("|",#REF!,1)-2),#REF!)</f>
      </c>
      <c r="R1183" s="6">
        <f>IF(ISNUMBER(FIND("|",#REF!,1)),RIGHT(#REF!,LEN(#REF!)-FIND("|",#REF!,1)-1),"")</f>
      </c>
      <c r="S1183" s="3" t="s">
        <v>7</v>
      </c>
      <c r="T1183" s="3" t="s">
        <v>7</v>
      </c>
      <c r="U1183" s="2">
        <v>0</v>
      </c>
      <c r="V1183" s="2">
        <v>0</v>
      </c>
      <c r="W1183" s="2"/>
      <c r="X1183" s="3" t="s">
        <v>81</v>
      </c>
      <c r="Y1183" s="2">
        <v>0</v>
      </c>
      <c r="Z1183" s="3"/>
      <c r="AA1183" s="3"/>
      <c r="AB1183" s="7" t="s">
        <v>3818</v>
      </c>
      <c r="AC1183" s="3" t="s">
        <v>83</v>
      </c>
      <c r="AD1183" s="3" t="s">
        <v>66</v>
      </c>
      <c r="AE1183" s="3" t="s">
        <v>121</v>
      </c>
      <c r="AF1183" s="3" t="s">
        <v>68</v>
      </c>
      <c r="AG1183" s="4"/>
      <c r="AH1183" s="3"/>
      <c r="AI1183" s="4"/>
      <c r="AJ11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3" s="8">
        <f>IF(#REF!=MAX(#REF!),"New","Old")</f>
      </c>
      <c r="AL1183" s="3"/>
      <c r="AM1183" s="9">
        <f>IF(OR(#REF!="",#REF!=0),"",IF(#REF!&lt;12000,"&lt;12k",IF(AND(#REF!&gt;=12000,#REF!&lt;24000),"12k to 24k",IF(AND(#REF!&gt;=24000,#REF!&lt;=36000),"24k to 36k",IF(#REF!&gt;36000,"&gt;36k","")))))</f>
      </c>
    </row>
    <row x14ac:dyDescent="0.25" r="1184" customHeight="1" ht="18.75">
      <c r="A1184" s="1">
        <v>1747560</v>
      </c>
      <c r="B1184" s="2">
        <v>11417510</v>
      </c>
      <c r="C1184" s="3" t="s">
        <v>0</v>
      </c>
      <c r="D1184" s="3" t="s">
        <v>59</v>
      </c>
      <c r="E1184" s="2">
        <v>2016</v>
      </c>
      <c r="F1184" s="4">
        <v>44331</v>
      </c>
      <c r="G1184" s="3" t="s">
        <v>108</v>
      </c>
      <c r="H1184" s="4">
        <v>44333</v>
      </c>
      <c r="I1184" s="4">
        <f>_xlfn.XLOOKUP(#REF!,[1]!Backup_F8_Previous_Wave[ODINO],[1]!Backup_F8_Previous_Wave[Production Date],"")</f>
      </c>
      <c r="J1184" s="10">
        <f>_xlfn.XLOOKUP(#REF!,[1]!Backup_F8_Previous_Wave[ODINO],[1]!Backup_F8_Previous_Wave[Wave Date],"")</f>
      </c>
      <c r="K1184" s="6">
        <f>_xlfn.XLOOKUP(#REF!,[1]!Backup_F8_Previous_Wave[ODINO],[1]!Backup_F8_Previous_Wave[Full VIN],"")</f>
      </c>
      <c r="L1184" s="3" t="s">
        <v>3652</v>
      </c>
      <c r="M1184" s="3" t="s">
        <v>4</v>
      </c>
      <c r="N1184" s="3" t="s">
        <v>3819</v>
      </c>
      <c r="O1184" s="3" t="s">
        <v>62</v>
      </c>
      <c r="P1184" s="6">
        <f>_xlfn.XLOOKUP(#REF!,[1]!Table2[BINNING],[1]!Table2[VFG],"")</f>
      </c>
      <c r="Q1184" s="6">
        <f>IF(ISNUMBER(FIND("|",#REF!,1)),LEFT(#REF!,FIND("|",#REF!,1)-2),#REF!)</f>
      </c>
      <c r="R1184" s="6">
        <f>IF(ISNUMBER(FIND("|",#REF!,1)),RIGHT(#REF!,LEN(#REF!)-FIND("|",#REF!,1)-1),"")</f>
      </c>
      <c r="S1184" s="3" t="s">
        <v>7</v>
      </c>
      <c r="T1184" s="3" t="s">
        <v>7</v>
      </c>
      <c r="U1184" s="2">
        <v>0</v>
      </c>
      <c r="V1184" s="2">
        <v>0</v>
      </c>
      <c r="W1184" s="2"/>
      <c r="X1184" s="3" t="s">
        <v>317</v>
      </c>
      <c r="Y1184" s="2">
        <v>0</v>
      </c>
      <c r="Z1184" s="3"/>
      <c r="AA1184" s="3"/>
      <c r="AB1184" s="7" t="s">
        <v>3820</v>
      </c>
      <c r="AC1184" s="3" t="s">
        <v>65</v>
      </c>
      <c r="AD1184" s="3" t="s">
        <v>66</v>
      </c>
      <c r="AE1184" s="3" t="s">
        <v>67</v>
      </c>
      <c r="AF1184" s="3" t="s">
        <v>68</v>
      </c>
      <c r="AG1184" s="4"/>
      <c r="AH1184" s="3"/>
      <c r="AI1184" s="4"/>
      <c r="AJ11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4" s="8">
        <f>IF(#REF!=MAX(#REF!),"New","Old")</f>
      </c>
      <c r="AL1184" s="3"/>
      <c r="AM1184" s="9">
        <f>IF(OR(#REF!="",#REF!=0),"",IF(#REF!&lt;12000,"&lt;12k",IF(AND(#REF!&gt;=12000,#REF!&lt;24000),"12k to 24k",IF(AND(#REF!&gt;=24000,#REF!&lt;=36000),"24k to 36k",IF(#REF!&gt;36000,"&gt;36k","")))))</f>
      </c>
    </row>
    <row x14ac:dyDescent="0.25" r="1185" customHeight="1" ht="18.75">
      <c r="A1185" s="1">
        <v>1747920</v>
      </c>
      <c r="B1185" s="2">
        <v>11417797</v>
      </c>
      <c r="C1185" s="3" t="s">
        <v>0</v>
      </c>
      <c r="D1185" s="3" t="s">
        <v>86</v>
      </c>
      <c r="E1185" s="2">
        <v>2013</v>
      </c>
      <c r="F1185" s="4">
        <v>44323</v>
      </c>
      <c r="G1185" s="3" t="s">
        <v>108</v>
      </c>
      <c r="H1185" s="4">
        <v>44335</v>
      </c>
      <c r="I1185" s="4">
        <f>_xlfn.XLOOKUP(#REF!,[1]!Backup_F8_Previous_Wave[ODINO],[1]!Backup_F8_Previous_Wave[Production Date],"")</f>
      </c>
      <c r="J1185" s="10">
        <f>_xlfn.XLOOKUP(#REF!,[1]!Backup_F8_Previous_Wave[ODINO],[1]!Backup_F8_Previous_Wave[Wave Date],"")</f>
      </c>
      <c r="K1185" s="6">
        <f>_xlfn.XLOOKUP(#REF!,[1]!Backup_F8_Previous_Wave[ODINO],[1]!Backup_F8_Previous_Wave[Full VIN],"")</f>
      </c>
      <c r="L1185" s="3" t="s">
        <v>3821</v>
      </c>
      <c r="M1185" s="3" t="s">
        <v>4</v>
      </c>
      <c r="N1185" s="3" t="s">
        <v>3822</v>
      </c>
      <c r="O1185" s="3" t="s">
        <v>105</v>
      </c>
      <c r="P1185" s="6">
        <f>_xlfn.XLOOKUP(#REF!,[1]!Table2[BINNING],[1]!Table2[VFG],"")</f>
      </c>
      <c r="Q1185" s="6">
        <f>IF(ISNUMBER(FIND("|",#REF!,1)),LEFT(#REF!,FIND("|",#REF!,1)-2),#REF!)</f>
      </c>
      <c r="R1185" s="6">
        <f>IF(ISNUMBER(FIND("|",#REF!,1)),RIGHT(#REF!,LEN(#REF!)-FIND("|",#REF!,1)-1),"")</f>
      </c>
      <c r="S1185" s="3" t="s">
        <v>7</v>
      </c>
      <c r="T1185" s="3" t="s">
        <v>7</v>
      </c>
      <c r="U1185" s="2">
        <v>0</v>
      </c>
      <c r="V1185" s="2">
        <v>0</v>
      </c>
      <c r="W1185" s="2"/>
      <c r="X1185" s="3" t="s">
        <v>90</v>
      </c>
      <c r="Y1185" s="2">
        <v>35</v>
      </c>
      <c r="Z1185" s="3"/>
      <c r="AA1185" s="3"/>
      <c r="AB1185" s="7" t="s">
        <v>3823</v>
      </c>
      <c r="AC1185" s="3" t="s">
        <v>92</v>
      </c>
      <c r="AD1185" s="3" t="s">
        <v>93</v>
      </c>
      <c r="AE1185" s="3" t="s">
        <v>94</v>
      </c>
      <c r="AF1185" s="3" t="s">
        <v>95</v>
      </c>
      <c r="AG1185" s="4"/>
      <c r="AH1185" s="3"/>
      <c r="AI1185" s="4"/>
      <c r="AJ11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5" s="8">
        <f>IF(#REF!=MAX(#REF!),"New","Old")</f>
      </c>
      <c r="AL1185" s="3"/>
      <c r="AM1185" s="9">
        <f>IF(OR(#REF!="",#REF!=0),"",IF(#REF!&lt;12000,"&lt;12k",IF(AND(#REF!&gt;=12000,#REF!&lt;24000),"12k to 24k",IF(AND(#REF!&gt;=24000,#REF!&lt;=36000),"24k to 36k",IF(#REF!&gt;36000,"&gt;36k","")))))</f>
      </c>
    </row>
    <row x14ac:dyDescent="0.25" r="1186" customHeight="1" ht="18.75">
      <c r="A1186" s="1">
        <v>1747922</v>
      </c>
      <c r="B1186" s="2">
        <v>11417799</v>
      </c>
      <c r="C1186" s="3" t="s">
        <v>173</v>
      </c>
      <c r="D1186" s="3" t="s">
        <v>174</v>
      </c>
      <c r="E1186" s="2">
        <v>2016</v>
      </c>
      <c r="F1186" s="4">
        <v>44330</v>
      </c>
      <c r="G1186" s="3" t="s">
        <v>108</v>
      </c>
      <c r="H1186" s="4">
        <v>44335</v>
      </c>
      <c r="I1186" s="4">
        <f>_xlfn.XLOOKUP(#REF!,[1]!Backup_F8_Previous_Wave[ODINO],[1]!Backup_F8_Previous_Wave[Production Date],"")</f>
      </c>
      <c r="J1186" s="10">
        <f>_xlfn.XLOOKUP(#REF!,[1]!Backup_F8_Previous_Wave[ODINO],[1]!Backup_F8_Previous_Wave[Wave Date],"")</f>
      </c>
      <c r="K1186" s="6">
        <f>_xlfn.XLOOKUP(#REF!,[1]!Backup_F8_Previous_Wave[ODINO],[1]!Backup_F8_Previous_Wave[Full VIN],"")</f>
      </c>
      <c r="L1186" s="3" t="s">
        <v>3824</v>
      </c>
      <c r="M1186" s="3" t="s">
        <v>4</v>
      </c>
      <c r="N1186" s="3" t="s">
        <v>3825</v>
      </c>
      <c r="O1186" s="3" t="s">
        <v>105</v>
      </c>
      <c r="P1186" s="6">
        <f>_xlfn.XLOOKUP(#REF!,[1]!Table2[BINNING],[1]!Table2[VFG],"")</f>
      </c>
      <c r="Q1186" s="6">
        <f>IF(ISNUMBER(FIND("|",#REF!,1)),LEFT(#REF!,FIND("|",#REF!,1)-2),#REF!)</f>
      </c>
      <c r="R1186" s="6">
        <f>IF(ISNUMBER(FIND("|",#REF!,1)),RIGHT(#REF!,LEN(#REF!)-FIND("|",#REF!,1)-1),"")</f>
      </c>
      <c r="S1186" s="3" t="s">
        <v>7</v>
      </c>
      <c r="T1186" s="3" t="s">
        <v>7</v>
      </c>
      <c r="U1186" s="2">
        <v>0</v>
      </c>
      <c r="V1186" s="2">
        <v>0</v>
      </c>
      <c r="W1186" s="2"/>
      <c r="X1186" s="3" t="s">
        <v>1087</v>
      </c>
      <c r="Y1186" s="2">
        <v>60</v>
      </c>
      <c r="Z1186" s="3"/>
      <c r="AA1186" s="3"/>
      <c r="AB1186" s="7" t="s">
        <v>3826</v>
      </c>
      <c r="AC1186" s="3" t="s">
        <v>733</v>
      </c>
      <c r="AD1186" s="3" t="s">
        <v>734</v>
      </c>
      <c r="AE1186" s="3" t="s">
        <v>734</v>
      </c>
      <c r="AF1186" s="3" t="s">
        <v>45</v>
      </c>
      <c r="AG1186" s="4"/>
      <c r="AH1186" s="3"/>
      <c r="AI1186" s="4"/>
      <c r="AJ11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6" s="8">
        <f>IF(#REF!=MAX(#REF!),"New","Old")</f>
      </c>
      <c r="AL1186" s="3"/>
      <c r="AM1186" s="9">
        <f>IF(OR(#REF!="",#REF!=0),"",IF(#REF!&lt;12000,"&lt;12k",IF(AND(#REF!&gt;=12000,#REF!&lt;24000),"12k to 24k",IF(AND(#REF!&gt;=24000,#REF!&lt;=36000),"24k to 36k",IF(#REF!&gt;36000,"&gt;36k","")))))</f>
      </c>
    </row>
    <row x14ac:dyDescent="0.25" r="1187" customHeight="1" ht="18.75">
      <c r="A1187" s="1">
        <v>1747965</v>
      </c>
      <c r="B1187" s="2">
        <v>11417836</v>
      </c>
      <c r="C1187" s="3" t="s">
        <v>0</v>
      </c>
      <c r="D1187" s="3" t="s">
        <v>38</v>
      </c>
      <c r="E1187" s="2">
        <v>2018</v>
      </c>
      <c r="F1187" s="4">
        <v>44335</v>
      </c>
      <c r="G1187" s="3" t="s">
        <v>108</v>
      </c>
      <c r="H1187" s="4">
        <v>44335</v>
      </c>
      <c r="I1187" s="4">
        <f>_xlfn.XLOOKUP(#REF!,[1]!Backup_F8_Previous_Wave[ODINO],[1]!Backup_F8_Previous_Wave[Production Date],"")</f>
      </c>
      <c r="J1187" s="10">
        <f>_xlfn.XLOOKUP(#REF!,[1]!Backup_F8_Previous_Wave[ODINO],[1]!Backup_F8_Previous_Wave[Wave Date],"")</f>
      </c>
      <c r="K1187" s="6">
        <f>_xlfn.XLOOKUP(#REF!,[1]!Backup_F8_Previous_Wave[ODINO],[1]!Backup_F8_Previous_Wave[Full VIN],"")</f>
      </c>
      <c r="L1187" s="3" t="s">
        <v>3827</v>
      </c>
      <c r="M1187" s="3" t="s">
        <v>4</v>
      </c>
      <c r="N1187" s="3" t="s">
        <v>3828</v>
      </c>
      <c r="O1187" s="3" t="s">
        <v>105</v>
      </c>
      <c r="P1187" s="6">
        <f>_xlfn.XLOOKUP(#REF!,[1]!Table2[BINNING],[1]!Table2[VFG],"")</f>
      </c>
      <c r="Q1187" s="6">
        <f>IF(ISNUMBER(FIND("|",#REF!,1)),LEFT(#REF!,FIND("|",#REF!,1)-2),#REF!)</f>
      </c>
      <c r="R1187" s="6">
        <f>IF(ISNUMBER(FIND("|",#REF!,1)),RIGHT(#REF!,LEN(#REF!)-FIND("|",#REF!,1)-1),"")</f>
      </c>
      <c r="S1187" s="3" t="s">
        <v>7</v>
      </c>
      <c r="T1187" s="3" t="s">
        <v>7</v>
      </c>
      <c r="U1187" s="2">
        <v>0</v>
      </c>
      <c r="V1187" s="2">
        <v>0</v>
      </c>
      <c r="W1187" s="2"/>
      <c r="X1187" s="3" t="s">
        <v>100</v>
      </c>
      <c r="Y1187" s="2"/>
      <c r="Z1187" s="3"/>
      <c r="AA1187" s="3"/>
      <c r="AB1187" s="7" t="s">
        <v>3829</v>
      </c>
      <c r="AC1187" s="3" t="s">
        <v>826</v>
      </c>
      <c r="AD1187" s="3" t="s">
        <v>147</v>
      </c>
      <c r="AE1187" s="3" t="s">
        <v>148</v>
      </c>
      <c r="AF1187" s="3" t="s">
        <v>45</v>
      </c>
      <c r="AG1187" s="4"/>
      <c r="AH1187" s="3"/>
      <c r="AI1187" s="4"/>
      <c r="AJ11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7" s="8">
        <f>IF(#REF!=MAX(#REF!),"New","Old")</f>
      </c>
      <c r="AL1187" s="3"/>
      <c r="AM1187" s="9">
        <f>IF(OR(#REF!="",#REF!=0),"",IF(#REF!&lt;12000,"&lt;12k",IF(AND(#REF!&gt;=12000,#REF!&lt;24000),"12k to 24k",IF(AND(#REF!&gt;=24000,#REF!&lt;=36000),"24k to 36k",IF(#REF!&gt;36000,"&gt;36k","")))))</f>
      </c>
    </row>
    <row x14ac:dyDescent="0.25" r="1188" customHeight="1" ht="18.75">
      <c r="A1188" s="1">
        <v>1748068</v>
      </c>
      <c r="B1188" s="2">
        <v>11417909</v>
      </c>
      <c r="C1188" s="3" t="s">
        <v>0</v>
      </c>
      <c r="D1188" s="3" t="s">
        <v>181</v>
      </c>
      <c r="E1188" s="2">
        <v>2013</v>
      </c>
      <c r="F1188" s="4">
        <v>44298</v>
      </c>
      <c r="G1188" s="3" t="s">
        <v>108</v>
      </c>
      <c r="H1188" s="4">
        <v>44336</v>
      </c>
      <c r="I1188" s="4">
        <f>_xlfn.XLOOKUP(#REF!,[1]!Backup_F8_Previous_Wave[ODINO],[1]!Backup_F8_Previous_Wave[Production Date],"")</f>
      </c>
      <c r="J1188" s="10">
        <f>_xlfn.XLOOKUP(#REF!,[1]!Backup_F8_Previous_Wave[ODINO],[1]!Backup_F8_Previous_Wave[Wave Date],"")</f>
      </c>
      <c r="K1188" s="6">
        <f>_xlfn.XLOOKUP(#REF!,[1]!Backup_F8_Previous_Wave[ODINO],[1]!Backup_F8_Previous_Wave[Full VIN],"")</f>
      </c>
      <c r="L1188" s="3" t="s">
        <v>3830</v>
      </c>
      <c r="M1188" s="3" t="s">
        <v>4</v>
      </c>
      <c r="N1188" s="3" t="s">
        <v>3831</v>
      </c>
      <c r="O1188" s="3" t="s">
        <v>62</v>
      </c>
      <c r="P1188" s="6">
        <f>_xlfn.XLOOKUP(#REF!,[1]!Table2[BINNING],[1]!Table2[VFG],"")</f>
      </c>
      <c r="Q1188" s="6">
        <f>IF(ISNUMBER(FIND("|",#REF!,1)),LEFT(#REF!,FIND("|",#REF!,1)-2),#REF!)</f>
      </c>
      <c r="R1188" s="6">
        <f>IF(ISNUMBER(FIND("|",#REF!,1)),RIGHT(#REF!,LEN(#REF!)-FIND("|",#REF!,1)-1),"")</f>
      </c>
      <c r="S1188" s="3" t="s">
        <v>7</v>
      </c>
      <c r="T1188" s="3" t="s">
        <v>7</v>
      </c>
      <c r="U1188" s="2">
        <v>0</v>
      </c>
      <c r="V1188" s="2">
        <v>0</v>
      </c>
      <c r="W1188" s="2">
        <v>112843</v>
      </c>
      <c r="X1188" s="3" t="s">
        <v>63</v>
      </c>
      <c r="Y1188" s="2">
        <v>0</v>
      </c>
      <c r="Z1188" s="3"/>
      <c r="AA1188" s="3"/>
      <c r="AB1188" s="7" t="s">
        <v>3832</v>
      </c>
      <c r="AC1188" s="3" t="s">
        <v>297</v>
      </c>
      <c r="AD1188" s="3" t="s">
        <v>298</v>
      </c>
      <c r="AE1188" s="3" t="s">
        <v>299</v>
      </c>
      <c r="AF1188" s="3" t="s">
        <v>198</v>
      </c>
      <c r="AG1188" s="4"/>
      <c r="AH1188" s="3"/>
      <c r="AI1188" s="4"/>
      <c r="AJ11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8" s="8">
        <f>IF(#REF!=MAX(#REF!),"New","Old")</f>
      </c>
      <c r="AL1188" s="3"/>
      <c r="AM1188" s="9">
        <f>IF(OR(#REF!="",#REF!=0),"",IF(#REF!&lt;12000,"&lt;12k",IF(AND(#REF!&gt;=12000,#REF!&lt;24000),"12k to 24k",IF(AND(#REF!&gt;=24000,#REF!&lt;=36000),"24k to 36k",IF(#REF!&gt;36000,"&gt;36k","")))))</f>
      </c>
    </row>
    <row x14ac:dyDescent="0.25" r="1189" customHeight="1" ht="18.75">
      <c r="A1189" s="1">
        <v>1748102</v>
      </c>
      <c r="B1189" s="2">
        <v>11417938</v>
      </c>
      <c r="C1189" s="3" t="s">
        <v>0</v>
      </c>
      <c r="D1189" s="3" t="s">
        <v>86</v>
      </c>
      <c r="E1189" s="2">
        <v>2020</v>
      </c>
      <c r="F1189" s="4">
        <v>44331</v>
      </c>
      <c r="G1189" s="3" t="s">
        <v>108</v>
      </c>
      <c r="H1189" s="4">
        <v>44336</v>
      </c>
      <c r="I1189" s="4">
        <f>_xlfn.XLOOKUP(#REF!,[1]!Backup_F8_Previous_Wave[ODINO],[1]!Backup_F8_Previous_Wave[Production Date],"")</f>
      </c>
      <c r="J1189" s="10">
        <f>_xlfn.XLOOKUP(#REF!,[1]!Backup_F8_Previous_Wave[ODINO],[1]!Backup_F8_Previous_Wave[Wave Date],"")</f>
      </c>
      <c r="K1189" s="6">
        <f>_xlfn.XLOOKUP(#REF!,[1]!Backup_F8_Previous_Wave[ODINO],[1]!Backup_F8_Previous_Wave[Full VIN],"")</f>
      </c>
      <c r="L1189" s="3" t="s">
        <v>3604</v>
      </c>
      <c r="M1189" s="3" t="s">
        <v>4</v>
      </c>
      <c r="N1189" s="3" t="s">
        <v>3833</v>
      </c>
      <c r="O1189" s="3" t="s">
        <v>62</v>
      </c>
      <c r="P1189" s="6">
        <f>_xlfn.XLOOKUP(#REF!,[1]!Table2[BINNING],[1]!Table2[VFG],"")</f>
      </c>
      <c r="Q1189" s="6">
        <f>IF(ISNUMBER(FIND("|",#REF!,1)),LEFT(#REF!,FIND("|",#REF!,1)-2),#REF!)</f>
      </c>
      <c r="R1189" s="6">
        <f>IF(ISNUMBER(FIND("|",#REF!,1)),RIGHT(#REF!,LEN(#REF!)-FIND("|",#REF!,1)-1),"")</f>
      </c>
      <c r="S1189" s="3" t="s">
        <v>7</v>
      </c>
      <c r="T1189" s="3" t="s">
        <v>7</v>
      </c>
      <c r="U1189" s="2">
        <v>0</v>
      </c>
      <c r="V1189" s="2">
        <v>0</v>
      </c>
      <c r="W1189" s="2">
        <v>16655</v>
      </c>
      <c r="X1189" s="3" t="s">
        <v>32</v>
      </c>
      <c r="Y1189" s="2"/>
      <c r="Z1189" s="3" t="s">
        <v>3834</v>
      </c>
      <c r="AA1189" s="3" t="s">
        <v>3422</v>
      </c>
      <c r="AB1189" s="7" t="s">
        <v>3835</v>
      </c>
      <c r="AC1189" s="3" t="s">
        <v>685</v>
      </c>
      <c r="AD1189" s="3" t="s">
        <v>93</v>
      </c>
      <c r="AE1189" s="3" t="s">
        <v>94</v>
      </c>
      <c r="AF1189" s="3" t="s">
        <v>95</v>
      </c>
      <c r="AG1189" s="4"/>
      <c r="AH1189" s="3"/>
      <c r="AI1189" s="4"/>
      <c r="AJ11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89" s="8">
        <f>IF(#REF!=MAX(#REF!),"New","Old")</f>
      </c>
      <c r="AL1189" s="3"/>
      <c r="AM1189" s="9">
        <f>IF(OR(#REF!="",#REF!=0),"",IF(#REF!&lt;12000,"&lt;12k",IF(AND(#REF!&gt;=12000,#REF!&lt;24000),"12k to 24k",IF(AND(#REF!&gt;=24000,#REF!&lt;=36000),"24k to 36k",IF(#REF!&gt;36000,"&gt;36k","")))))</f>
      </c>
    </row>
    <row x14ac:dyDescent="0.25" r="1190" customHeight="1" ht="18.75">
      <c r="A1190" s="1">
        <v>1748124</v>
      </c>
      <c r="B1190" s="2">
        <v>11417958</v>
      </c>
      <c r="C1190" s="3" t="s">
        <v>0</v>
      </c>
      <c r="D1190" s="3" t="s">
        <v>96</v>
      </c>
      <c r="E1190" s="2">
        <v>2013</v>
      </c>
      <c r="F1190" s="4">
        <v>42842</v>
      </c>
      <c r="G1190" s="3" t="s">
        <v>108</v>
      </c>
      <c r="H1190" s="4">
        <v>44336</v>
      </c>
      <c r="I1190" s="4">
        <f>_xlfn.XLOOKUP(#REF!,[1]!Backup_F8_Previous_Wave[ODINO],[1]!Backup_F8_Previous_Wave[Production Date],"")</f>
      </c>
      <c r="J1190" s="10">
        <f>_xlfn.XLOOKUP(#REF!,[1]!Backup_F8_Previous_Wave[ODINO],[1]!Backup_F8_Previous_Wave[Wave Date],"")</f>
      </c>
      <c r="K1190" s="6">
        <f>_xlfn.XLOOKUP(#REF!,[1]!Backup_F8_Previous_Wave[ODINO],[1]!Backup_F8_Previous_Wave[Full VIN],"")</f>
      </c>
      <c r="L1190" s="3" t="s">
        <v>3836</v>
      </c>
      <c r="M1190" s="3" t="s">
        <v>4</v>
      </c>
      <c r="N1190" s="3" t="s">
        <v>3837</v>
      </c>
      <c r="O1190" s="3" t="s">
        <v>552</v>
      </c>
      <c r="P1190" s="6">
        <f>_xlfn.XLOOKUP(#REF!,[1]!Table2[BINNING],[1]!Table2[VFG],"")</f>
      </c>
      <c r="Q1190" s="6">
        <f>IF(ISNUMBER(FIND("|",#REF!,1)),LEFT(#REF!,FIND("|",#REF!,1)-2),#REF!)</f>
      </c>
      <c r="R1190" s="6">
        <f>IF(ISNUMBER(FIND("|",#REF!,1)),RIGHT(#REF!,LEN(#REF!)-FIND("|",#REF!,1)-1),"")</f>
      </c>
      <c r="S1190" s="3" t="s">
        <v>7</v>
      </c>
      <c r="T1190" s="3" t="s">
        <v>7</v>
      </c>
      <c r="U1190" s="2">
        <v>0</v>
      </c>
      <c r="V1190" s="2">
        <v>0</v>
      </c>
      <c r="W1190" s="2">
        <v>0</v>
      </c>
      <c r="X1190" s="3" t="s">
        <v>229</v>
      </c>
      <c r="Y1190" s="2">
        <v>0</v>
      </c>
      <c r="Z1190" s="3" t="s">
        <v>3838</v>
      </c>
      <c r="AA1190" s="3" t="s">
        <v>3839</v>
      </c>
      <c r="AB1190" s="7" t="s">
        <v>3840</v>
      </c>
      <c r="AC1190" s="3" t="s">
        <v>542</v>
      </c>
      <c r="AD1190" s="3" t="s">
        <v>543</v>
      </c>
      <c r="AE1190" s="3" t="s">
        <v>544</v>
      </c>
      <c r="AF1190" s="3" t="s">
        <v>102</v>
      </c>
      <c r="AG1190" s="4"/>
      <c r="AH1190" s="3"/>
      <c r="AI1190" s="4"/>
      <c r="AJ11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0" s="8">
        <f>IF(#REF!=MAX(#REF!),"New","Old")</f>
      </c>
      <c r="AL1190" s="3"/>
      <c r="AM1190" s="9">
        <f>IF(OR(#REF!="",#REF!=0),"",IF(#REF!&lt;12000,"&lt;12k",IF(AND(#REF!&gt;=12000,#REF!&lt;24000),"12k to 24k",IF(AND(#REF!&gt;=24000,#REF!&lt;=36000),"24k to 36k",IF(#REF!&gt;36000,"&gt;36k","")))))</f>
      </c>
    </row>
    <row x14ac:dyDescent="0.25" r="1191" customHeight="1" ht="18.75">
      <c r="A1191" s="1">
        <v>1748144</v>
      </c>
      <c r="B1191" s="2">
        <v>11417973</v>
      </c>
      <c r="C1191" s="3" t="s">
        <v>0</v>
      </c>
      <c r="D1191" s="3" t="s">
        <v>485</v>
      </c>
      <c r="E1191" s="2">
        <v>2016</v>
      </c>
      <c r="F1191" s="4">
        <v>44124</v>
      </c>
      <c r="G1191" s="3" t="s">
        <v>14</v>
      </c>
      <c r="H1191" s="4">
        <v>44336</v>
      </c>
      <c r="I1191" s="4">
        <f>_xlfn.XLOOKUP(#REF!,[1]!Backup_F8_Previous_Wave[ODINO],[1]!Backup_F8_Previous_Wave[Production Date],"")</f>
      </c>
      <c r="J1191" s="10">
        <f>_xlfn.XLOOKUP(#REF!,[1]!Backup_F8_Previous_Wave[ODINO],[1]!Backup_F8_Previous_Wave[Wave Date],"")</f>
      </c>
      <c r="K1191" s="6">
        <f>_xlfn.XLOOKUP(#REF!,[1]!Backup_F8_Previous_Wave[ODINO],[1]!Backup_F8_Previous_Wave[Full VIN],"")</f>
      </c>
      <c r="L1191" s="3" t="s">
        <v>3841</v>
      </c>
      <c r="M1191" s="3" t="s">
        <v>4</v>
      </c>
      <c r="N1191" s="3" t="s">
        <v>3842</v>
      </c>
      <c r="O1191" s="3" t="s">
        <v>31</v>
      </c>
      <c r="P1191" s="6">
        <f>_xlfn.XLOOKUP(#REF!,[1]!Table2[BINNING],[1]!Table2[VFG],"")</f>
      </c>
      <c r="Q1191" s="6">
        <f>IF(ISNUMBER(FIND("|",#REF!,1)),LEFT(#REF!,FIND("|",#REF!,1)-2),#REF!)</f>
      </c>
      <c r="R1191" s="6">
        <f>IF(ISNUMBER(FIND("|",#REF!,1)),RIGHT(#REF!,LEN(#REF!)-FIND("|",#REF!,1)-1),"")</f>
      </c>
      <c r="S1191" s="3" t="s">
        <v>7</v>
      </c>
      <c r="T1191" s="3" t="s">
        <v>7</v>
      </c>
      <c r="U1191" s="2">
        <v>0</v>
      </c>
      <c r="V1191" s="2">
        <v>0</v>
      </c>
      <c r="W1191" s="2">
        <v>50200</v>
      </c>
      <c r="X1191" s="3" t="s">
        <v>106</v>
      </c>
      <c r="Y1191" s="2">
        <v>35</v>
      </c>
      <c r="Z1191" s="3"/>
      <c r="AA1191" s="3"/>
      <c r="AB1191" s="7" t="s">
        <v>3843</v>
      </c>
      <c r="AC1191" s="3" t="s">
        <v>489</v>
      </c>
      <c r="AD1191" s="3" t="s">
        <v>490</v>
      </c>
      <c r="AE1191" s="3" t="s">
        <v>491</v>
      </c>
      <c r="AF1191" s="3" t="s">
        <v>211</v>
      </c>
      <c r="AG1191" s="4"/>
      <c r="AH1191" s="3"/>
      <c r="AI1191" s="4"/>
      <c r="AJ11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1" s="8">
        <f>IF(#REF!=MAX(#REF!),"New","Old")</f>
      </c>
      <c r="AL1191" s="3"/>
      <c r="AM1191" s="9">
        <f>IF(OR(#REF!="",#REF!=0),"",IF(#REF!&lt;12000,"&lt;12k",IF(AND(#REF!&gt;=12000,#REF!&lt;24000),"12k to 24k",IF(AND(#REF!&gt;=24000,#REF!&lt;=36000),"24k to 36k",IF(#REF!&gt;36000,"&gt;36k","")))))</f>
      </c>
    </row>
    <row x14ac:dyDescent="0.25" r="1192" customHeight="1" ht="18.75">
      <c r="A1192" s="1">
        <v>1748148</v>
      </c>
      <c r="B1192" s="2">
        <v>11417975</v>
      </c>
      <c r="C1192" s="3" t="s">
        <v>0</v>
      </c>
      <c r="D1192" s="3" t="s">
        <v>86</v>
      </c>
      <c r="E1192" s="2">
        <v>2017</v>
      </c>
      <c r="F1192" s="4">
        <v>44331</v>
      </c>
      <c r="G1192" s="3" t="s">
        <v>108</v>
      </c>
      <c r="H1192" s="4">
        <v>44336</v>
      </c>
      <c r="I1192" s="4">
        <f>_xlfn.XLOOKUP(#REF!,[1]!Backup_F8_Previous_Wave[ODINO],[1]!Backup_F8_Previous_Wave[Production Date],"")</f>
      </c>
      <c r="J1192" s="10">
        <f>_xlfn.XLOOKUP(#REF!,[1]!Backup_F8_Previous_Wave[ODINO],[1]!Backup_F8_Previous_Wave[Wave Date],"")</f>
      </c>
      <c r="K1192" s="6">
        <f>_xlfn.XLOOKUP(#REF!,[1]!Backup_F8_Previous_Wave[ODINO],[1]!Backup_F8_Previous_Wave[Full VIN],"")</f>
      </c>
      <c r="L1192" s="3" t="s">
        <v>3844</v>
      </c>
      <c r="M1192" s="3" t="s">
        <v>4</v>
      </c>
      <c r="N1192" s="3" t="s">
        <v>3845</v>
      </c>
      <c r="O1192" s="3" t="s">
        <v>1218</v>
      </c>
      <c r="P1192" s="6">
        <f>_xlfn.XLOOKUP(#REF!,[1]!Table2[BINNING],[1]!Table2[VFG],"")</f>
      </c>
      <c r="Q1192" s="6">
        <f>IF(ISNUMBER(FIND("|",#REF!,1)),LEFT(#REF!,FIND("|",#REF!,1)-2),#REF!)</f>
      </c>
      <c r="R1192" s="6">
        <f>IF(ISNUMBER(FIND("|",#REF!,1)),RIGHT(#REF!,LEN(#REF!)-FIND("|",#REF!,1)-1),"")</f>
      </c>
      <c r="S1192" s="3" t="s">
        <v>7</v>
      </c>
      <c r="T1192" s="3" t="s">
        <v>7</v>
      </c>
      <c r="U1192" s="2">
        <v>0</v>
      </c>
      <c r="V1192" s="2">
        <v>0</v>
      </c>
      <c r="W1192" s="2"/>
      <c r="X1192" s="3" t="s">
        <v>106</v>
      </c>
      <c r="Y1192" s="2"/>
      <c r="Z1192" s="3"/>
      <c r="AA1192" s="3"/>
      <c r="AB1192" s="7" t="s">
        <v>3846</v>
      </c>
      <c r="AC1192" s="3" t="s">
        <v>92</v>
      </c>
      <c r="AD1192" s="3" t="s">
        <v>93</v>
      </c>
      <c r="AE1192" s="3" t="s">
        <v>94</v>
      </c>
      <c r="AF1192" s="3" t="s">
        <v>95</v>
      </c>
      <c r="AG1192" s="4"/>
      <c r="AH1192" s="3"/>
      <c r="AI1192" s="4"/>
      <c r="AJ11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2" s="8">
        <f>IF(#REF!=MAX(#REF!),"New","Old")</f>
      </c>
      <c r="AL1192" s="3"/>
      <c r="AM1192" s="9">
        <f>IF(OR(#REF!="",#REF!=0),"",IF(#REF!&lt;12000,"&lt;12k",IF(AND(#REF!&gt;=12000,#REF!&lt;24000),"12k to 24k",IF(AND(#REF!&gt;=24000,#REF!&lt;=36000),"24k to 36k",IF(#REF!&gt;36000,"&gt;36k","")))))</f>
      </c>
    </row>
    <row x14ac:dyDescent="0.25" r="1193" customHeight="1" ht="18.75">
      <c r="A1193" s="1">
        <v>1748152</v>
      </c>
      <c r="B1193" s="2">
        <v>11417979</v>
      </c>
      <c r="C1193" s="3" t="s">
        <v>173</v>
      </c>
      <c r="D1193" s="3" t="s">
        <v>1060</v>
      </c>
      <c r="E1193" s="2">
        <v>2019</v>
      </c>
      <c r="F1193" s="4">
        <v>44336</v>
      </c>
      <c r="G1193" s="3" t="s">
        <v>108</v>
      </c>
      <c r="H1193" s="4">
        <v>44336</v>
      </c>
      <c r="I1193" s="4"/>
      <c r="J1193" s="10">
        <f>_xlfn.XLOOKUP(#REF!,[1]!Backup_F8_Previous_Wave[ODINO],[1]!Backup_F8_Previous_Wave[Wave Date],"")</f>
      </c>
      <c r="K1193" s="3"/>
      <c r="L1193" s="3" t="s">
        <v>3847</v>
      </c>
      <c r="M1193" s="3" t="s">
        <v>4</v>
      </c>
      <c r="N1193" s="3" t="s">
        <v>3848</v>
      </c>
      <c r="O1193" s="3" t="s">
        <v>3849</v>
      </c>
      <c r="P1193" s="6">
        <f>_xlfn.XLOOKUP(#REF!,[1]!Table2[BINNING],[1]!Table2[VFG],"")</f>
      </c>
      <c r="Q1193" s="6">
        <f>IF(ISNUMBER(FIND("|",#REF!,1)),LEFT(#REF!,FIND("|",#REF!,1)-2),#REF!)</f>
      </c>
      <c r="R1193" s="6">
        <f>IF(ISNUMBER(FIND("|",#REF!,1)),RIGHT(#REF!,LEN(#REF!)-FIND("|",#REF!,1)-1),"")</f>
      </c>
      <c r="S1193" s="3" t="s">
        <v>7</v>
      </c>
      <c r="T1193" s="3" t="s">
        <v>7</v>
      </c>
      <c r="U1193" s="2">
        <v>0</v>
      </c>
      <c r="V1193" s="2">
        <v>0</v>
      </c>
      <c r="W1193" s="2"/>
      <c r="X1193" s="3" t="s">
        <v>63</v>
      </c>
      <c r="Y1193" s="2">
        <v>45</v>
      </c>
      <c r="Z1193" s="3"/>
      <c r="AA1193" s="3"/>
      <c r="AB1193" s="7" t="s">
        <v>3850</v>
      </c>
      <c r="AC1193" s="3" t="s">
        <v>44</v>
      </c>
      <c r="AD1193" s="3" t="s">
        <v>44</v>
      </c>
      <c r="AE1193" s="3" t="s">
        <v>44</v>
      </c>
      <c r="AF1193" s="3" t="s">
        <v>95</v>
      </c>
      <c r="AG1193" s="4"/>
      <c r="AH1193" s="3"/>
      <c r="AI1193" s="4"/>
      <c r="AJ11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3" s="8">
        <f>IF(#REF!=MAX(#REF!),"New","Old")</f>
      </c>
      <c r="AL1193" s="3"/>
      <c r="AM1193" s="9">
        <f>IF(OR(#REF!="",#REF!=0),"",IF(#REF!&lt;12000,"&lt;12k",IF(AND(#REF!&gt;=12000,#REF!&lt;24000),"12k to 24k",IF(AND(#REF!&gt;=24000,#REF!&lt;=36000),"24k to 36k",IF(#REF!&gt;36000,"&gt;36k","")))))</f>
      </c>
    </row>
    <row x14ac:dyDescent="0.25" r="1194" customHeight="1" ht="18.75">
      <c r="A1194" s="1">
        <v>1748192</v>
      </c>
      <c r="B1194" s="2">
        <v>11418013</v>
      </c>
      <c r="C1194" s="3" t="s">
        <v>0</v>
      </c>
      <c r="D1194" s="3" t="s">
        <v>187</v>
      </c>
      <c r="E1194" s="2">
        <v>2019</v>
      </c>
      <c r="F1194" s="4">
        <v>43952</v>
      </c>
      <c r="G1194" s="3" t="s">
        <v>108</v>
      </c>
      <c r="H1194" s="4">
        <v>44337</v>
      </c>
      <c r="I1194" s="4"/>
      <c r="J1194" s="10">
        <f>_xlfn.XLOOKUP(#REF!,[1]!Backup_F8_Previous_Wave[ODINO],[1]!Backup_F8_Previous_Wave[Wave Date],"")</f>
      </c>
      <c r="K1194" s="3"/>
      <c r="L1194" s="3" t="s">
        <v>3851</v>
      </c>
      <c r="M1194" s="3" t="s">
        <v>4</v>
      </c>
      <c r="N1194" s="3" t="s">
        <v>3852</v>
      </c>
      <c r="O1194" s="3" t="s">
        <v>151</v>
      </c>
      <c r="P1194" s="6">
        <f>_xlfn.XLOOKUP(#REF!,[1]!Table2[BINNING],[1]!Table2[VFG],"")</f>
      </c>
      <c r="Q1194" s="6">
        <f>IF(ISNUMBER(FIND("|",#REF!,1)),LEFT(#REF!,FIND("|",#REF!,1)-2),#REF!)</f>
      </c>
      <c r="R1194" s="6">
        <f>IF(ISNUMBER(FIND("|",#REF!,1)),RIGHT(#REF!,LEN(#REF!)-FIND("|",#REF!,1)-1),"")</f>
      </c>
      <c r="S1194" s="3" t="s">
        <v>7</v>
      </c>
      <c r="T1194" s="3" t="s">
        <v>7</v>
      </c>
      <c r="U1194" s="2">
        <v>0</v>
      </c>
      <c r="V1194" s="2">
        <v>0</v>
      </c>
      <c r="W1194" s="2"/>
      <c r="X1194" s="3" t="s">
        <v>218</v>
      </c>
      <c r="Y1194" s="2"/>
      <c r="Z1194" s="3"/>
      <c r="AA1194" s="3"/>
      <c r="AB1194" s="7" t="s">
        <v>3853</v>
      </c>
      <c r="AC1194" s="3" t="s">
        <v>44</v>
      </c>
      <c r="AD1194" s="3" t="s">
        <v>44</v>
      </c>
      <c r="AE1194" s="3" t="s">
        <v>44</v>
      </c>
      <c r="AF1194" s="3" t="s">
        <v>141</v>
      </c>
      <c r="AG1194" s="4"/>
      <c r="AH1194" s="3"/>
      <c r="AI1194" s="4"/>
      <c r="AJ11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4" s="8">
        <f>IF(#REF!=MAX(#REF!),"New","Old")</f>
      </c>
      <c r="AL1194" s="3"/>
      <c r="AM1194" s="9">
        <f>IF(OR(#REF!="",#REF!=0),"",IF(#REF!&lt;12000,"&lt;12k",IF(AND(#REF!&gt;=12000,#REF!&lt;24000),"12k to 24k",IF(AND(#REF!&gt;=24000,#REF!&lt;=36000),"24k to 36k",IF(#REF!&gt;36000,"&gt;36k","")))))</f>
      </c>
    </row>
    <row x14ac:dyDescent="0.25" r="1195" customHeight="1" ht="18.75">
      <c r="A1195" s="1">
        <v>1748213</v>
      </c>
      <c r="B1195" s="2">
        <v>11418031</v>
      </c>
      <c r="C1195" s="3" t="s">
        <v>0</v>
      </c>
      <c r="D1195" s="3" t="s">
        <v>38</v>
      </c>
      <c r="E1195" s="2">
        <v>2011</v>
      </c>
      <c r="F1195" s="4">
        <v>43952</v>
      </c>
      <c r="G1195" s="3" t="s">
        <v>108</v>
      </c>
      <c r="H1195" s="4">
        <v>44337</v>
      </c>
      <c r="I1195" s="4">
        <f>_xlfn.XLOOKUP(#REF!,[1]!Backup_F8_Previous_Wave[ODINO],[1]!Backup_F8_Previous_Wave[Production Date],"")</f>
      </c>
      <c r="J1195" s="10">
        <f>_xlfn.XLOOKUP(#REF!,[1]!Backup_F8_Previous_Wave[ODINO],[1]!Backup_F8_Previous_Wave[Wave Date],"")</f>
      </c>
      <c r="K1195" s="6">
        <f>_xlfn.XLOOKUP(#REF!,[1]!Backup_F8_Previous_Wave[ODINO],[1]!Backup_F8_Previous_Wave[Full VIN],"")</f>
      </c>
      <c r="L1195" s="3" t="s">
        <v>3854</v>
      </c>
      <c r="M1195" s="3" t="s">
        <v>4</v>
      </c>
      <c r="N1195" s="3" t="s">
        <v>3855</v>
      </c>
      <c r="O1195" s="3" t="s">
        <v>144</v>
      </c>
      <c r="P1195" s="6">
        <f>_xlfn.XLOOKUP(#REF!,[1]!Table2[BINNING],[1]!Table2[VFG],"")</f>
      </c>
      <c r="Q1195" s="6">
        <f>IF(ISNUMBER(FIND("|",#REF!,1)),LEFT(#REF!,FIND("|",#REF!,1)-2),#REF!)</f>
      </c>
      <c r="R1195" s="6">
        <f>IF(ISNUMBER(FIND("|",#REF!,1)),RIGHT(#REF!,LEN(#REF!)-FIND("|",#REF!,1)-1),"")</f>
      </c>
      <c r="S1195" s="3" t="s">
        <v>7</v>
      </c>
      <c r="T1195" s="3" t="s">
        <v>7</v>
      </c>
      <c r="U1195" s="2">
        <v>0</v>
      </c>
      <c r="V1195" s="2">
        <v>0</v>
      </c>
      <c r="W1195" s="2"/>
      <c r="X1195" s="3" t="s">
        <v>358</v>
      </c>
      <c r="Y1195" s="2"/>
      <c r="Z1195" s="3"/>
      <c r="AA1195" s="3"/>
      <c r="AB1195" s="7" t="s">
        <v>3856</v>
      </c>
      <c r="AC1195" s="3" t="s">
        <v>146</v>
      </c>
      <c r="AD1195" s="3" t="s">
        <v>147</v>
      </c>
      <c r="AE1195" s="3" t="s">
        <v>148</v>
      </c>
      <c r="AF1195" s="3" t="s">
        <v>45</v>
      </c>
      <c r="AG1195" s="4"/>
      <c r="AH1195" s="3"/>
      <c r="AI1195" s="4"/>
      <c r="AJ11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5" s="8">
        <f>IF(#REF!=MAX(#REF!),"New","Old")</f>
      </c>
      <c r="AL1195" s="3"/>
      <c r="AM1195" s="9">
        <f>IF(OR(#REF!="",#REF!=0),"",IF(#REF!&lt;12000,"&lt;12k",IF(AND(#REF!&gt;=12000,#REF!&lt;24000),"12k to 24k",IF(AND(#REF!&gt;=24000,#REF!&lt;=36000),"24k to 36k",IF(#REF!&gt;36000,"&gt;36k","")))))</f>
      </c>
    </row>
    <row x14ac:dyDescent="0.25" r="1196" customHeight="1" ht="18.75">
      <c r="A1196" s="1">
        <v>1748254</v>
      </c>
      <c r="B1196" s="2">
        <v>11418068</v>
      </c>
      <c r="C1196" s="3" t="s">
        <v>0</v>
      </c>
      <c r="D1196" s="3" t="s">
        <v>187</v>
      </c>
      <c r="E1196" s="2">
        <v>2019</v>
      </c>
      <c r="F1196" s="4">
        <v>44200</v>
      </c>
      <c r="G1196" s="3" t="s">
        <v>2</v>
      </c>
      <c r="H1196" s="4">
        <v>44337</v>
      </c>
      <c r="I1196" s="4">
        <f>_xlfn.XLOOKUP(#REF!,[1]!Backup_F8_Previous_Wave[ODINO],[1]!Backup_F8_Previous_Wave[Production Date],"")</f>
      </c>
      <c r="J1196" s="10">
        <f>_xlfn.XLOOKUP(#REF!,[1]!Backup_F8_Previous_Wave[ODINO],[1]!Backup_F8_Previous_Wave[Wave Date],"")</f>
      </c>
      <c r="K1196" s="6">
        <f>_xlfn.XLOOKUP(#REF!,[1]!Backup_F8_Previous_Wave[ODINO],[1]!Backup_F8_Previous_Wave[Full VIN],"")</f>
      </c>
      <c r="L1196" s="3" t="s">
        <v>2794</v>
      </c>
      <c r="M1196" s="3" t="s">
        <v>4</v>
      </c>
      <c r="N1196" s="3" t="s">
        <v>3857</v>
      </c>
      <c r="O1196" s="3" t="s">
        <v>124</v>
      </c>
      <c r="P1196" s="6">
        <f>_xlfn.XLOOKUP(#REF!,[1]!Table2[BINNING],[1]!Table2[VFG],"")</f>
      </c>
      <c r="Q1196" s="6">
        <f>IF(ISNUMBER(FIND("|",#REF!,1)),LEFT(#REF!,FIND("|",#REF!,1)-2),#REF!)</f>
      </c>
      <c r="R1196" s="6">
        <f>IF(ISNUMBER(FIND("|",#REF!,1)),RIGHT(#REF!,LEN(#REF!)-FIND("|",#REF!,1)-1),"")</f>
      </c>
      <c r="S1196" s="3" t="s">
        <v>7</v>
      </c>
      <c r="T1196" s="3" t="s">
        <v>7</v>
      </c>
      <c r="U1196" s="2">
        <v>0</v>
      </c>
      <c r="V1196" s="2">
        <v>0</v>
      </c>
      <c r="W1196" s="2"/>
      <c r="X1196" s="3" t="s">
        <v>63</v>
      </c>
      <c r="Y1196" s="2"/>
      <c r="Z1196" s="3"/>
      <c r="AA1196" s="3"/>
      <c r="AB1196" s="7" t="s">
        <v>3858</v>
      </c>
      <c r="AC1196" s="3" t="s">
        <v>191</v>
      </c>
      <c r="AD1196" s="3" t="s">
        <v>192</v>
      </c>
      <c r="AE1196" s="3" t="s">
        <v>193</v>
      </c>
      <c r="AF1196" s="3" t="s">
        <v>141</v>
      </c>
      <c r="AG1196" s="4"/>
      <c r="AH1196" s="3"/>
      <c r="AI1196" s="4"/>
      <c r="AJ11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6" s="8">
        <f>IF(#REF!=MAX(#REF!),"New","Old")</f>
      </c>
      <c r="AL1196" s="3"/>
      <c r="AM1196" s="9">
        <f>IF(OR(#REF!="",#REF!=0),"",IF(#REF!&lt;12000,"&lt;12k",IF(AND(#REF!&gt;=12000,#REF!&lt;24000),"12k to 24k",IF(AND(#REF!&gt;=24000,#REF!&lt;=36000),"24k to 36k",IF(#REF!&gt;36000,"&gt;36k","")))))</f>
      </c>
    </row>
    <row x14ac:dyDescent="0.25" r="1197" customHeight="1" ht="18.75">
      <c r="A1197" s="1">
        <v>1748279</v>
      </c>
      <c r="B1197" s="2">
        <v>11418090</v>
      </c>
      <c r="C1197" s="3" t="s">
        <v>0</v>
      </c>
      <c r="D1197" s="3" t="s">
        <v>181</v>
      </c>
      <c r="E1197" s="2">
        <v>2014</v>
      </c>
      <c r="F1197" s="4">
        <v>44336</v>
      </c>
      <c r="G1197" s="3" t="s">
        <v>108</v>
      </c>
      <c r="H1197" s="4">
        <v>44337</v>
      </c>
      <c r="I1197" s="4">
        <f>_xlfn.XLOOKUP(#REF!,[1]!Backup_F8_Previous_Wave[ODINO],[1]!Backup_F8_Previous_Wave[Production Date],"")</f>
      </c>
      <c r="J1197" s="10">
        <f>_xlfn.XLOOKUP(#REF!,[1]!Backup_F8_Previous_Wave[ODINO],[1]!Backup_F8_Previous_Wave[Wave Date],"")</f>
      </c>
      <c r="K1197" s="6">
        <f>_xlfn.XLOOKUP(#REF!,[1]!Backup_F8_Previous_Wave[ODINO],[1]!Backup_F8_Previous_Wave[Full VIN],"")</f>
      </c>
      <c r="L1197" s="3" t="s">
        <v>3859</v>
      </c>
      <c r="M1197" s="3" t="s">
        <v>4</v>
      </c>
      <c r="N1197" s="3" t="s">
        <v>3860</v>
      </c>
      <c r="O1197" s="3" t="s">
        <v>196</v>
      </c>
      <c r="P1197" s="6">
        <f>_xlfn.XLOOKUP(#REF!,[1]!Table2[BINNING],[1]!Table2[VFG],"")</f>
      </c>
      <c r="Q1197" s="6">
        <f>IF(ISNUMBER(FIND("|",#REF!,1)),LEFT(#REF!,FIND("|",#REF!,1)-2),#REF!)</f>
      </c>
      <c r="R1197" s="6">
        <f>IF(ISNUMBER(FIND("|",#REF!,1)),RIGHT(#REF!,LEN(#REF!)-FIND("|",#REF!,1)-1),"")</f>
      </c>
      <c r="S1197" s="3" t="s">
        <v>7</v>
      </c>
      <c r="T1197" s="3" t="s">
        <v>7</v>
      </c>
      <c r="U1197" s="2">
        <v>0</v>
      </c>
      <c r="V1197" s="2">
        <v>0</v>
      </c>
      <c r="W1197" s="2"/>
      <c r="X1197" s="3" t="s">
        <v>100</v>
      </c>
      <c r="Y1197" s="2">
        <v>75</v>
      </c>
      <c r="Z1197" s="3"/>
      <c r="AA1197" s="3"/>
      <c r="AB1197" s="7" t="s">
        <v>3861</v>
      </c>
      <c r="AC1197" s="3" t="s">
        <v>297</v>
      </c>
      <c r="AD1197" s="3" t="s">
        <v>298</v>
      </c>
      <c r="AE1197" s="3" t="s">
        <v>2417</v>
      </c>
      <c r="AF1197" s="3" t="s">
        <v>198</v>
      </c>
      <c r="AG1197" s="4"/>
      <c r="AH1197" s="3"/>
      <c r="AI1197" s="4"/>
      <c r="AJ11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7" s="8">
        <f>IF(#REF!=MAX(#REF!),"New","Old")</f>
      </c>
      <c r="AL1197" s="3"/>
      <c r="AM1197" s="9">
        <f>IF(OR(#REF!="",#REF!=0),"",IF(#REF!&lt;12000,"&lt;12k",IF(AND(#REF!&gt;=12000,#REF!&lt;24000),"12k to 24k",IF(AND(#REF!&gt;=24000,#REF!&lt;=36000),"24k to 36k",IF(#REF!&gt;36000,"&gt;36k","")))))</f>
      </c>
    </row>
    <row x14ac:dyDescent="0.25" r="1198" customHeight="1" ht="18.75">
      <c r="A1198" s="1">
        <v>1748369</v>
      </c>
      <c r="B1198" s="2">
        <v>11418160</v>
      </c>
      <c r="C1198" s="3" t="s">
        <v>0</v>
      </c>
      <c r="D1198" s="3" t="s">
        <v>38</v>
      </c>
      <c r="E1198" s="2">
        <v>2017</v>
      </c>
      <c r="F1198" s="4">
        <v>44338</v>
      </c>
      <c r="G1198" s="3" t="s">
        <v>108</v>
      </c>
      <c r="H1198" s="4">
        <v>44338</v>
      </c>
      <c r="I1198" s="4">
        <f>_xlfn.XLOOKUP(#REF!,[1]!Backup_F8_Previous_Wave[ODINO],[1]!Backup_F8_Previous_Wave[Production Date],"")</f>
      </c>
      <c r="J1198" s="10">
        <f>_xlfn.XLOOKUP(#REF!,[1]!Backup_F8_Previous_Wave[ODINO],[1]!Backup_F8_Previous_Wave[Wave Date],"")</f>
      </c>
      <c r="K1198" s="6">
        <f>_xlfn.XLOOKUP(#REF!,[1]!Backup_F8_Previous_Wave[ODINO],[1]!Backup_F8_Previous_Wave[Full VIN],"")</f>
      </c>
      <c r="L1198" s="3" t="s">
        <v>3862</v>
      </c>
      <c r="M1198" s="3" t="s">
        <v>4</v>
      </c>
      <c r="N1198" s="3" t="s">
        <v>3863</v>
      </c>
      <c r="O1198" s="3" t="s">
        <v>328</v>
      </c>
      <c r="P1198" s="6">
        <f>_xlfn.XLOOKUP(#REF!,[1]!Table2[BINNING],[1]!Table2[VFG],"")</f>
      </c>
      <c r="Q1198" s="6">
        <f>IF(ISNUMBER(FIND("|",#REF!,1)),LEFT(#REF!,FIND("|",#REF!,1)-2),#REF!)</f>
      </c>
      <c r="R1198" s="6">
        <f>IF(ISNUMBER(FIND("|",#REF!,1)),RIGHT(#REF!,LEN(#REF!)-FIND("|",#REF!,1)-1),"")</f>
      </c>
      <c r="S1198" s="3" t="s">
        <v>7</v>
      </c>
      <c r="T1198" s="3" t="s">
        <v>7</v>
      </c>
      <c r="U1198" s="2">
        <v>0</v>
      </c>
      <c r="V1198" s="2">
        <v>0</v>
      </c>
      <c r="W1198" s="2"/>
      <c r="X1198" s="3" t="s">
        <v>358</v>
      </c>
      <c r="Y1198" s="2">
        <v>0</v>
      </c>
      <c r="Z1198" s="3"/>
      <c r="AA1198" s="3"/>
      <c r="AB1198" s="7" t="s">
        <v>3864</v>
      </c>
      <c r="AC1198" s="3" t="s">
        <v>826</v>
      </c>
      <c r="AD1198" s="3" t="s">
        <v>147</v>
      </c>
      <c r="AE1198" s="3" t="s">
        <v>148</v>
      </c>
      <c r="AF1198" s="3" t="s">
        <v>45</v>
      </c>
      <c r="AG1198" s="4"/>
      <c r="AH1198" s="3"/>
      <c r="AI1198" s="4"/>
      <c r="AJ11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8" s="8">
        <f>IF(#REF!=MAX(#REF!),"New","Old")</f>
      </c>
      <c r="AL1198" s="3"/>
      <c r="AM1198" s="9">
        <f>IF(OR(#REF!="",#REF!=0),"",IF(#REF!&lt;12000,"&lt;12k",IF(AND(#REF!&gt;=12000,#REF!&lt;24000),"12k to 24k",IF(AND(#REF!&gt;=24000,#REF!&lt;=36000),"24k to 36k",IF(#REF!&gt;36000,"&gt;36k","")))))</f>
      </c>
    </row>
    <row x14ac:dyDescent="0.25" r="1199" customHeight="1" ht="18.75">
      <c r="A1199" s="1">
        <v>1748601</v>
      </c>
      <c r="B1199" s="2">
        <v>11418325</v>
      </c>
      <c r="C1199" s="3" t="s">
        <v>0</v>
      </c>
      <c r="D1199" s="3" t="s">
        <v>1</v>
      </c>
      <c r="E1199" s="2">
        <v>2020</v>
      </c>
      <c r="F1199" s="4">
        <v>44338</v>
      </c>
      <c r="G1199" s="3" t="s">
        <v>108</v>
      </c>
      <c r="H1199" s="4">
        <v>44340</v>
      </c>
      <c r="I1199" s="4">
        <f>_xlfn.XLOOKUP(#REF!,[1]!Backup_F8_Previous_Wave[ODINO],[1]!Backup_F8_Previous_Wave[Production Date],"")</f>
      </c>
      <c r="J1199" s="10">
        <f>_xlfn.XLOOKUP(#REF!,[1]!Backup_F8_Previous_Wave[ODINO],[1]!Backup_F8_Previous_Wave[Wave Date],"")</f>
      </c>
      <c r="K1199" s="6">
        <f>_xlfn.XLOOKUP(#REF!,[1]!Backup_F8_Previous_Wave[ODINO],[1]!Backup_F8_Previous_Wave[Full VIN],"")</f>
      </c>
      <c r="L1199" s="3" t="s">
        <v>3865</v>
      </c>
      <c r="M1199" s="3" t="s">
        <v>4</v>
      </c>
      <c r="N1199" s="3" t="s">
        <v>3866</v>
      </c>
      <c r="O1199" s="3" t="s">
        <v>151</v>
      </c>
      <c r="P1199" s="6">
        <f>_xlfn.XLOOKUP(#REF!,[1]!Table2[BINNING],[1]!Table2[VFG],"")</f>
      </c>
      <c r="Q1199" s="6">
        <f>IF(ISNUMBER(FIND("|",#REF!,1)),LEFT(#REF!,FIND("|",#REF!,1)-2),#REF!)</f>
      </c>
      <c r="R1199" s="6">
        <f>IF(ISNUMBER(FIND("|",#REF!,1)),RIGHT(#REF!,LEN(#REF!)-FIND("|",#REF!,1)-1),"")</f>
      </c>
      <c r="S1199" s="3" t="s">
        <v>7</v>
      </c>
      <c r="T1199" s="3" t="s">
        <v>7</v>
      </c>
      <c r="U1199" s="2">
        <v>0</v>
      </c>
      <c r="V1199" s="2">
        <v>0</v>
      </c>
      <c r="W1199" s="2"/>
      <c r="X1199" s="3" t="s">
        <v>139</v>
      </c>
      <c r="Y1199" s="2"/>
      <c r="Z1199" s="3"/>
      <c r="AA1199" s="3"/>
      <c r="AB1199" s="7" t="s">
        <v>3867</v>
      </c>
      <c r="AC1199" s="3" t="s">
        <v>20</v>
      </c>
      <c r="AD1199" s="3" t="s">
        <v>11</v>
      </c>
      <c r="AE1199" s="3" t="s">
        <v>21</v>
      </c>
      <c r="AF1199" s="3" t="s">
        <v>13</v>
      </c>
      <c r="AG1199" s="4"/>
      <c r="AH1199" s="3"/>
      <c r="AI1199" s="4"/>
      <c r="AJ11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199" s="8">
        <f>IF(#REF!=MAX(#REF!),"New","Old")</f>
      </c>
      <c r="AL1199" s="3"/>
      <c r="AM1199" s="9">
        <f>IF(OR(#REF!="",#REF!=0),"",IF(#REF!&lt;12000,"&lt;12k",IF(AND(#REF!&gt;=12000,#REF!&lt;24000),"12k to 24k",IF(AND(#REF!&gt;=24000,#REF!&lt;=36000),"24k to 36k",IF(#REF!&gt;36000,"&gt;36k","")))))</f>
      </c>
    </row>
    <row x14ac:dyDescent="0.25" r="1200" customHeight="1" ht="18.75">
      <c r="A1200" s="1">
        <v>1748731</v>
      </c>
      <c r="B1200" s="2">
        <v>11418419</v>
      </c>
      <c r="C1200" s="3" t="s">
        <v>0</v>
      </c>
      <c r="D1200" s="3" t="s">
        <v>485</v>
      </c>
      <c r="E1200" s="2">
        <v>2017</v>
      </c>
      <c r="F1200" s="4">
        <v>44340</v>
      </c>
      <c r="G1200" s="3" t="s">
        <v>108</v>
      </c>
      <c r="H1200" s="4">
        <v>44341</v>
      </c>
      <c r="I1200" s="4">
        <f>_xlfn.XLOOKUP(#REF!,[1]!Backup_F8_Previous_Wave[ODINO],[1]!Backup_F8_Previous_Wave[Production Date],"")</f>
      </c>
      <c r="J1200" s="10">
        <f>_xlfn.XLOOKUP(#REF!,[1]!Backup_F8_Previous_Wave[ODINO],[1]!Backup_F8_Previous_Wave[Wave Date],"")</f>
      </c>
      <c r="K1200" s="6">
        <f>_xlfn.XLOOKUP(#REF!,[1]!Backup_F8_Previous_Wave[ODINO],[1]!Backup_F8_Previous_Wave[Full VIN],"")</f>
      </c>
      <c r="L1200" s="3" t="s">
        <v>3868</v>
      </c>
      <c r="M1200" s="3" t="s">
        <v>4</v>
      </c>
      <c r="N1200" s="3" t="s">
        <v>3869</v>
      </c>
      <c r="O1200" s="3" t="s">
        <v>31</v>
      </c>
      <c r="P1200" s="6">
        <f>_xlfn.XLOOKUP(#REF!,[1]!Table2[BINNING],[1]!Table2[VFG],"")</f>
      </c>
      <c r="Q1200" s="6">
        <f>IF(ISNUMBER(FIND("|",#REF!,1)),LEFT(#REF!,FIND("|",#REF!,1)-2),#REF!)</f>
      </c>
      <c r="R1200" s="6">
        <f>IF(ISNUMBER(FIND("|",#REF!,1)),RIGHT(#REF!,LEN(#REF!)-FIND("|",#REF!,1)-1),"")</f>
      </c>
      <c r="S1200" s="3" t="s">
        <v>7</v>
      </c>
      <c r="T1200" s="3" t="s">
        <v>7</v>
      </c>
      <c r="U1200" s="2">
        <v>0</v>
      </c>
      <c r="V1200" s="2">
        <v>0</v>
      </c>
      <c r="W1200" s="2"/>
      <c r="X1200" s="3" t="s">
        <v>63</v>
      </c>
      <c r="Y1200" s="2">
        <v>75</v>
      </c>
      <c r="Z1200" s="3"/>
      <c r="AA1200" s="3"/>
      <c r="AB1200" s="7" t="s">
        <v>3870</v>
      </c>
      <c r="AC1200" s="3" t="s">
        <v>489</v>
      </c>
      <c r="AD1200" s="3" t="s">
        <v>490</v>
      </c>
      <c r="AE1200" s="3" t="s">
        <v>491</v>
      </c>
      <c r="AF1200" s="3" t="s">
        <v>211</v>
      </c>
      <c r="AG1200" s="4"/>
      <c r="AH1200" s="3"/>
      <c r="AI1200" s="4"/>
      <c r="AJ12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0" s="8">
        <f>IF(#REF!=MAX(#REF!),"New","Old")</f>
      </c>
      <c r="AL1200" s="3"/>
      <c r="AM1200" s="9">
        <f>IF(OR(#REF!="",#REF!=0),"",IF(#REF!&lt;12000,"&lt;12k",IF(AND(#REF!&gt;=12000,#REF!&lt;24000),"12k to 24k",IF(AND(#REF!&gt;=24000,#REF!&lt;=36000),"24k to 36k",IF(#REF!&gt;36000,"&gt;36k","")))))</f>
      </c>
    </row>
    <row x14ac:dyDescent="0.25" r="1201" customHeight="1" ht="18.75">
      <c r="A1201" s="1">
        <v>1748802</v>
      </c>
      <c r="B1201" s="2">
        <v>11418475</v>
      </c>
      <c r="C1201" s="3" t="s">
        <v>0</v>
      </c>
      <c r="D1201" s="3" t="s">
        <v>181</v>
      </c>
      <c r="E1201" s="2">
        <v>2017</v>
      </c>
      <c r="F1201" s="4">
        <v>44337</v>
      </c>
      <c r="G1201" s="3" t="s">
        <v>108</v>
      </c>
      <c r="H1201" s="4">
        <v>44341</v>
      </c>
      <c r="I1201" s="4">
        <f>_xlfn.XLOOKUP(#REF!,[1]!Backup_F8_Previous_Wave[ODINO],[1]!Backup_F8_Previous_Wave[Production Date],"")</f>
      </c>
      <c r="J1201" s="10">
        <f>_xlfn.XLOOKUP(#REF!,[1]!Backup_F8_Previous_Wave[ODINO],[1]!Backup_F8_Previous_Wave[Wave Date],"")</f>
      </c>
      <c r="K1201" s="6">
        <f>_xlfn.XLOOKUP(#REF!,[1]!Backup_F8_Previous_Wave[ODINO],[1]!Backup_F8_Previous_Wave[Full VIN],"")</f>
      </c>
      <c r="L1201" s="3" t="s">
        <v>3871</v>
      </c>
      <c r="M1201" s="3" t="s">
        <v>4</v>
      </c>
      <c r="N1201" s="3" t="s">
        <v>3872</v>
      </c>
      <c r="O1201" s="3" t="s">
        <v>196</v>
      </c>
      <c r="P1201" s="6">
        <f>_xlfn.XLOOKUP(#REF!,[1]!Table2[BINNING],[1]!Table2[VFG],"")</f>
      </c>
      <c r="Q1201" s="6">
        <f>IF(ISNUMBER(FIND("|",#REF!,1)),LEFT(#REF!,FIND("|",#REF!,1)-2),#REF!)</f>
      </c>
      <c r="R1201" s="6">
        <f>IF(ISNUMBER(FIND("|",#REF!,1)),RIGHT(#REF!,LEN(#REF!)-FIND("|",#REF!,1)-1),"")</f>
      </c>
      <c r="S1201" s="3" t="s">
        <v>7</v>
      </c>
      <c r="T1201" s="3" t="s">
        <v>7</v>
      </c>
      <c r="U1201" s="2">
        <v>0</v>
      </c>
      <c r="V1201" s="2">
        <v>0</v>
      </c>
      <c r="W1201" s="2">
        <v>44500</v>
      </c>
      <c r="X1201" s="3" t="s">
        <v>139</v>
      </c>
      <c r="Y1201" s="2">
        <v>55</v>
      </c>
      <c r="Z1201" s="3"/>
      <c r="AA1201" s="3"/>
      <c r="AB1201" s="7" t="s">
        <v>3873</v>
      </c>
      <c r="AC1201" s="3" t="s">
        <v>297</v>
      </c>
      <c r="AD1201" s="3" t="s">
        <v>298</v>
      </c>
      <c r="AE1201" s="3" t="s">
        <v>299</v>
      </c>
      <c r="AF1201" s="3" t="s">
        <v>198</v>
      </c>
      <c r="AG1201" s="4"/>
      <c r="AH1201" s="3"/>
      <c r="AI1201" s="4"/>
      <c r="AJ12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1" s="8">
        <f>IF(#REF!=MAX(#REF!),"New","Old")</f>
      </c>
      <c r="AL1201" s="3"/>
      <c r="AM1201" s="9">
        <f>IF(OR(#REF!="",#REF!=0),"",IF(#REF!&lt;12000,"&lt;12k",IF(AND(#REF!&gt;=12000,#REF!&lt;24000),"12k to 24k",IF(AND(#REF!&gt;=24000,#REF!&lt;=36000),"24k to 36k",IF(#REF!&gt;36000,"&gt;36k","")))))</f>
      </c>
    </row>
    <row x14ac:dyDescent="0.25" r="1202" customHeight="1" ht="18.75">
      <c r="A1202" s="1">
        <v>1748813</v>
      </c>
      <c r="B1202" s="2">
        <v>11418483</v>
      </c>
      <c r="C1202" s="3" t="s">
        <v>0</v>
      </c>
      <c r="D1202" s="3" t="s">
        <v>38</v>
      </c>
      <c r="E1202" s="2">
        <v>2020</v>
      </c>
      <c r="F1202" s="4">
        <v>44175</v>
      </c>
      <c r="G1202" s="3" t="s">
        <v>14</v>
      </c>
      <c r="H1202" s="4">
        <v>44341</v>
      </c>
      <c r="I1202" s="4"/>
      <c r="J1202" s="10">
        <f>_xlfn.XLOOKUP(#REF!,[1]!Backup_F8_Previous_Wave[ODINO],[1]!Backup_F8_Previous_Wave[Wave Date],"")</f>
      </c>
      <c r="K1202" s="3"/>
      <c r="L1202" s="3" t="s">
        <v>3874</v>
      </c>
      <c r="M1202" s="3" t="s">
        <v>4</v>
      </c>
      <c r="N1202" s="3" t="s">
        <v>3875</v>
      </c>
      <c r="O1202" s="3" t="s">
        <v>3876</v>
      </c>
      <c r="P1202" s="6">
        <f>_xlfn.XLOOKUP(#REF!,[1]!Table2[BINNING],[1]!Table2[VFG],"")</f>
      </c>
      <c r="Q1202" s="6">
        <f>IF(ISNUMBER(FIND("|",#REF!,1)),LEFT(#REF!,FIND("|",#REF!,1)-2),#REF!)</f>
      </c>
      <c r="R1202" s="6">
        <f>IF(ISNUMBER(FIND("|",#REF!,1)),RIGHT(#REF!,LEN(#REF!)-FIND("|",#REF!,1)-1),"")</f>
      </c>
      <c r="S1202" s="3" t="s">
        <v>7</v>
      </c>
      <c r="T1202" s="3" t="s">
        <v>7</v>
      </c>
      <c r="U1202" s="2">
        <v>0</v>
      </c>
      <c r="V1202" s="2">
        <v>0</v>
      </c>
      <c r="W1202" s="2"/>
      <c r="X1202" s="3" t="s">
        <v>32</v>
      </c>
      <c r="Y1202" s="2"/>
      <c r="Z1202" s="3"/>
      <c r="AA1202" s="3"/>
      <c r="AB1202" s="7" t="s">
        <v>3877</v>
      </c>
      <c r="AC1202" s="3" t="s">
        <v>44</v>
      </c>
      <c r="AD1202" s="3" t="s">
        <v>44</v>
      </c>
      <c r="AE1202" s="3" t="s">
        <v>44</v>
      </c>
      <c r="AF1202" s="3" t="s">
        <v>45</v>
      </c>
      <c r="AG1202" s="4"/>
      <c r="AH1202" s="3"/>
      <c r="AI1202" s="4"/>
      <c r="AJ12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2" s="8">
        <f>IF(#REF!=MAX(#REF!),"New","Old")</f>
      </c>
      <c r="AL1202" s="3"/>
      <c r="AM1202" s="9">
        <f>IF(OR(#REF!="",#REF!=0),"",IF(#REF!&lt;12000,"&lt;12k",IF(AND(#REF!&gt;=12000,#REF!&lt;24000),"12k to 24k",IF(AND(#REF!&gt;=24000,#REF!&lt;=36000),"24k to 36k",IF(#REF!&gt;36000,"&gt;36k","")))))</f>
      </c>
    </row>
    <row x14ac:dyDescent="0.25" r="1203" customHeight="1" ht="18.75">
      <c r="A1203" s="1">
        <v>1748847</v>
      </c>
      <c r="B1203" s="2">
        <v>11418509</v>
      </c>
      <c r="C1203" s="3" t="s">
        <v>0</v>
      </c>
      <c r="D1203" s="3" t="s">
        <v>1</v>
      </c>
      <c r="E1203" s="2">
        <v>2018</v>
      </c>
      <c r="F1203" s="4">
        <v>44338</v>
      </c>
      <c r="G1203" s="3" t="s">
        <v>108</v>
      </c>
      <c r="H1203" s="4">
        <v>44341</v>
      </c>
      <c r="I1203" s="4">
        <f>_xlfn.XLOOKUP(#REF!,[1]!Backup_F8_Previous_Wave[ODINO],[1]!Backup_F8_Previous_Wave[Production Date],"")</f>
      </c>
      <c r="J1203" s="10">
        <f>_xlfn.XLOOKUP(#REF!,[1]!Backup_F8_Previous_Wave[ODINO],[1]!Backup_F8_Previous_Wave[Wave Date],"")</f>
      </c>
      <c r="K1203" s="6">
        <f>_xlfn.XLOOKUP(#REF!,[1]!Backup_F8_Previous_Wave[ODINO],[1]!Backup_F8_Previous_Wave[Full VIN],"")</f>
      </c>
      <c r="L1203" s="3" t="s">
        <v>3878</v>
      </c>
      <c r="M1203" s="3" t="s">
        <v>4</v>
      </c>
      <c r="N1203" s="3" t="s">
        <v>3879</v>
      </c>
      <c r="O1203" s="3" t="s">
        <v>62</v>
      </c>
      <c r="P1203" s="6">
        <f>_xlfn.XLOOKUP(#REF!,[1]!Table2[BINNING],[1]!Table2[VFG],"")</f>
      </c>
      <c r="Q1203" s="6">
        <f>IF(ISNUMBER(FIND("|",#REF!,1)),LEFT(#REF!,FIND("|",#REF!,1)-2),#REF!)</f>
      </c>
      <c r="R1203" s="6">
        <f>IF(ISNUMBER(FIND("|",#REF!,1)),RIGHT(#REF!,LEN(#REF!)-FIND("|",#REF!,1)-1),"")</f>
      </c>
      <c r="S1203" s="3" t="s">
        <v>7</v>
      </c>
      <c r="T1203" s="3" t="s">
        <v>7</v>
      </c>
      <c r="U1203" s="2">
        <v>0</v>
      </c>
      <c r="V1203" s="2">
        <v>0</v>
      </c>
      <c r="W1203" s="2">
        <v>36000</v>
      </c>
      <c r="X1203" s="3" t="s">
        <v>63</v>
      </c>
      <c r="Y1203" s="2"/>
      <c r="Z1203" s="3" t="s">
        <v>3880</v>
      </c>
      <c r="AA1203" s="3" t="s">
        <v>3881</v>
      </c>
      <c r="AB1203" s="7" t="s">
        <v>3882</v>
      </c>
      <c r="AC1203" s="3" t="s">
        <v>20</v>
      </c>
      <c r="AD1203" s="3" t="s">
        <v>11</v>
      </c>
      <c r="AE1203" s="3" t="s">
        <v>135</v>
      </c>
      <c r="AF1203" s="3" t="s">
        <v>27</v>
      </c>
      <c r="AG1203" s="4"/>
      <c r="AH1203" s="3"/>
      <c r="AI1203" s="4"/>
      <c r="AJ12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3" s="8">
        <f>IF(#REF!=MAX(#REF!),"New","Old")</f>
      </c>
      <c r="AL1203" s="3"/>
      <c r="AM1203" s="9">
        <f>IF(OR(#REF!="",#REF!=0),"",IF(#REF!&lt;12000,"&lt;12k",IF(AND(#REF!&gt;=12000,#REF!&lt;24000),"12k to 24k",IF(AND(#REF!&gt;=24000,#REF!&lt;=36000),"24k to 36k",IF(#REF!&gt;36000,"&gt;36k","")))))</f>
      </c>
    </row>
    <row x14ac:dyDescent="0.25" r="1204" customHeight="1" ht="18.75">
      <c r="A1204" s="1">
        <v>1748893</v>
      </c>
      <c r="B1204" s="2">
        <v>11418545</v>
      </c>
      <c r="C1204" s="3" t="s">
        <v>0</v>
      </c>
      <c r="D1204" s="3" t="s">
        <v>38</v>
      </c>
      <c r="E1204" s="2">
        <v>2015</v>
      </c>
      <c r="F1204" s="4">
        <v>44326</v>
      </c>
      <c r="G1204" s="3" t="s">
        <v>108</v>
      </c>
      <c r="H1204" s="4">
        <v>44341</v>
      </c>
      <c r="I1204" s="4">
        <f>_xlfn.XLOOKUP(#REF!,[1]!Backup_F8_Previous_Wave[ODINO],[1]!Backup_F8_Previous_Wave[Production Date],"")</f>
      </c>
      <c r="J1204" s="10">
        <f>_xlfn.XLOOKUP(#REF!,[1]!Backup_F8_Previous_Wave[ODINO],[1]!Backup_F8_Previous_Wave[Wave Date],"")</f>
      </c>
      <c r="K1204" s="6">
        <f>_xlfn.XLOOKUP(#REF!,[1]!Backup_F8_Previous_Wave[ODINO],[1]!Backup_F8_Previous_Wave[Full VIN],"")</f>
      </c>
      <c r="L1204" s="3" t="s">
        <v>3883</v>
      </c>
      <c r="M1204" s="3" t="s">
        <v>4</v>
      </c>
      <c r="N1204" s="3" t="s">
        <v>3884</v>
      </c>
      <c r="O1204" s="3" t="s">
        <v>105</v>
      </c>
      <c r="P1204" s="6">
        <f>_xlfn.XLOOKUP(#REF!,[1]!Table2[BINNING],[1]!Table2[VFG],"")</f>
      </c>
      <c r="Q1204" s="6">
        <f>IF(ISNUMBER(FIND("|",#REF!,1)),LEFT(#REF!,FIND("|",#REF!,1)-2),#REF!)</f>
      </c>
      <c r="R1204" s="6">
        <f>IF(ISNUMBER(FIND("|",#REF!,1)),RIGHT(#REF!,LEN(#REF!)-FIND("|",#REF!,1)-1),"")</f>
      </c>
      <c r="S1204" s="3" t="s">
        <v>7</v>
      </c>
      <c r="T1204" s="3" t="s">
        <v>7</v>
      </c>
      <c r="U1204" s="2">
        <v>0</v>
      </c>
      <c r="V1204" s="2">
        <v>0</v>
      </c>
      <c r="W1204" s="2"/>
      <c r="X1204" s="3" t="s">
        <v>433</v>
      </c>
      <c r="Y1204" s="2"/>
      <c r="Z1204" s="3"/>
      <c r="AA1204" s="3"/>
      <c r="AB1204" s="7" t="s">
        <v>3885</v>
      </c>
      <c r="AC1204" s="3" t="s">
        <v>826</v>
      </c>
      <c r="AD1204" s="3" t="s">
        <v>147</v>
      </c>
      <c r="AE1204" s="3" t="s">
        <v>148</v>
      </c>
      <c r="AF1204" s="3" t="s">
        <v>45</v>
      </c>
      <c r="AG1204" s="4"/>
      <c r="AH1204" s="3"/>
      <c r="AI1204" s="4"/>
      <c r="AJ12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4" s="8">
        <f>IF(#REF!=MAX(#REF!),"New","Old")</f>
      </c>
      <c r="AL1204" s="3"/>
      <c r="AM1204" s="9">
        <f>IF(OR(#REF!="",#REF!=0),"",IF(#REF!&lt;12000,"&lt;12k",IF(AND(#REF!&gt;=12000,#REF!&lt;24000),"12k to 24k",IF(AND(#REF!&gt;=24000,#REF!&lt;=36000),"24k to 36k",IF(#REF!&gt;36000,"&gt;36k","")))))</f>
      </c>
    </row>
    <row x14ac:dyDescent="0.25" r="1205" customHeight="1" ht="18.75">
      <c r="A1205" s="1">
        <v>1748949</v>
      </c>
      <c r="B1205" s="2">
        <v>11418585</v>
      </c>
      <c r="C1205" s="3" t="s">
        <v>0</v>
      </c>
      <c r="D1205" s="3" t="s">
        <v>1</v>
      </c>
      <c r="E1205" s="2">
        <v>2016</v>
      </c>
      <c r="F1205" s="4">
        <v>44227</v>
      </c>
      <c r="G1205" s="3" t="s">
        <v>2</v>
      </c>
      <c r="H1205" s="4">
        <v>44342</v>
      </c>
      <c r="I1205" s="4">
        <f>_xlfn.XLOOKUP(#REF!,[1]!Backup_F8_Previous_Wave[ODINO],[1]!Backup_F8_Previous_Wave[Production Date],"")</f>
      </c>
      <c r="J1205" s="10">
        <f>_xlfn.XLOOKUP(#REF!,[1]!Backup_F8_Previous_Wave[ODINO],[1]!Backup_F8_Previous_Wave[Wave Date],"")</f>
      </c>
      <c r="K1205" s="6">
        <f>_xlfn.XLOOKUP(#REF!,[1]!Backup_F8_Previous_Wave[ODINO],[1]!Backup_F8_Previous_Wave[Full VIN],"")</f>
      </c>
      <c r="L1205" s="3" t="s">
        <v>3886</v>
      </c>
      <c r="M1205" s="3" t="s">
        <v>4</v>
      </c>
      <c r="N1205" s="3" t="s">
        <v>3887</v>
      </c>
      <c r="O1205" s="3" t="s">
        <v>31</v>
      </c>
      <c r="P1205" s="6">
        <f>_xlfn.XLOOKUP(#REF!,[1]!Table2[BINNING],[1]!Table2[VFG],"")</f>
      </c>
      <c r="Q1205" s="6">
        <f>IF(ISNUMBER(FIND("|",#REF!,1)),LEFT(#REF!,FIND("|",#REF!,1)-2),#REF!)</f>
      </c>
      <c r="R1205" s="6">
        <f>IF(ISNUMBER(FIND("|",#REF!,1)),RIGHT(#REF!,LEN(#REF!)-FIND("|",#REF!,1)-1),"")</f>
      </c>
      <c r="S1205" s="3" t="s">
        <v>7</v>
      </c>
      <c r="T1205" s="3" t="s">
        <v>7</v>
      </c>
      <c r="U1205" s="2">
        <v>0</v>
      </c>
      <c r="V1205" s="2">
        <v>0</v>
      </c>
      <c r="W1205" s="2"/>
      <c r="X1205" s="3" t="s">
        <v>238</v>
      </c>
      <c r="Y1205" s="2">
        <v>20</v>
      </c>
      <c r="Z1205" s="3"/>
      <c r="AA1205" s="3"/>
      <c r="AB1205" s="7" t="s">
        <v>3888</v>
      </c>
      <c r="AC1205" s="3" t="s">
        <v>20</v>
      </c>
      <c r="AD1205" s="3" t="s">
        <v>11</v>
      </c>
      <c r="AE1205" s="3" t="s">
        <v>21</v>
      </c>
      <c r="AF1205" s="3" t="s">
        <v>13</v>
      </c>
      <c r="AG1205" s="4"/>
      <c r="AH1205" s="3"/>
      <c r="AI1205" s="4"/>
      <c r="AJ12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5" s="8">
        <f>IF(#REF!=MAX(#REF!),"New","Old")</f>
      </c>
      <c r="AL1205" s="3"/>
      <c r="AM1205" s="9">
        <f>IF(OR(#REF!="",#REF!=0),"",IF(#REF!&lt;12000,"&lt;12k",IF(AND(#REF!&gt;=12000,#REF!&lt;24000),"12k to 24k",IF(AND(#REF!&gt;=24000,#REF!&lt;=36000),"24k to 36k",IF(#REF!&gt;36000,"&gt;36k","")))))</f>
      </c>
    </row>
    <row x14ac:dyDescent="0.25" r="1206" customHeight="1" ht="18.75">
      <c r="A1206" s="1">
        <v>1749082</v>
      </c>
      <c r="B1206" s="2">
        <v>11418683</v>
      </c>
      <c r="C1206" s="3" t="s">
        <v>0</v>
      </c>
      <c r="D1206" s="3" t="s">
        <v>3638</v>
      </c>
      <c r="E1206" s="2">
        <v>2021</v>
      </c>
      <c r="F1206" s="4">
        <v>44342</v>
      </c>
      <c r="G1206" s="3" t="s">
        <v>108</v>
      </c>
      <c r="H1206" s="4">
        <v>44342</v>
      </c>
      <c r="I1206" s="4">
        <f>_xlfn.XLOOKUP(#REF!,[1]!Backup_F8_Previous_Wave[ODINO],[1]!Backup_F8_Previous_Wave[Production Date],"")</f>
      </c>
      <c r="J1206" s="10">
        <f>_xlfn.XLOOKUP(#REF!,[1]!Backup_F8_Previous_Wave[ODINO],[1]!Backup_F8_Previous_Wave[Wave Date],"")</f>
      </c>
      <c r="K1206" s="6">
        <f>_xlfn.XLOOKUP(#REF!,[1]!Backup_F8_Previous_Wave[ODINO],[1]!Backup_F8_Previous_Wave[Full VIN],"")</f>
      </c>
      <c r="L1206" s="3" t="s">
        <v>3889</v>
      </c>
      <c r="M1206" s="3" t="s">
        <v>4</v>
      </c>
      <c r="N1206" s="3" t="s">
        <v>3890</v>
      </c>
      <c r="O1206" s="3" t="s">
        <v>3149</v>
      </c>
      <c r="P1206" s="6">
        <f>_xlfn.XLOOKUP(#REF!,[1]!Table2[BINNING],[1]!Table2[VFG],"")</f>
      </c>
      <c r="Q1206" s="6">
        <f>IF(ISNUMBER(FIND("|",#REF!,1)),LEFT(#REF!,FIND("|",#REF!,1)-2),#REF!)</f>
      </c>
      <c r="R1206" s="6">
        <f>IF(ISNUMBER(FIND("|",#REF!,1)),RIGHT(#REF!,LEN(#REF!)-FIND("|",#REF!,1)-1),"")</f>
      </c>
      <c r="S1206" s="3" t="s">
        <v>7</v>
      </c>
      <c r="T1206" s="3" t="s">
        <v>7</v>
      </c>
      <c r="U1206" s="2">
        <v>0</v>
      </c>
      <c r="V1206" s="2">
        <v>0</v>
      </c>
      <c r="W1206" s="2"/>
      <c r="X1206" s="3" t="s">
        <v>518</v>
      </c>
      <c r="Y1206" s="2">
        <v>0</v>
      </c>
      <c r="Z1206" s="3"/>
      <c r="AA1206" s="3"/>
      <c r="AB1206" s="7" t="s">
        <v>3891</v>
      </c>
      <c r="AC1206" s="3" t="s">
        <v>3642</v>
      </c>
      <c r="AD1206" s="3" t="s">
        <v>3643</v>
      </c>
      <c r="AE1206" s="3" t="s">
        <v>3644</v>
      </c>
      <c r="AF1206" s="3" t="s">
        <v>68</v>
      </c>
      <c r="AG1206" s="4"/>
      <c r="AH1206" s="3"/>
      <c r="AI1206" s="4"/>
      <c r="AJ12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6" s="8">
        <f>IF(#REF!=MAX(#REF!),"New","Old")</f>
      </c>
      <c r="AL1206" s="3"/>
      <c r="AM1206" s="9">
        <f>IF(OR(#REF!="",#REF!=0),"",IF(#REF!&lt;12000,"&lt;12k",IF(AND(#REF!&gt;=12000,#REF!&lt;24000),"12k to 24k",IF(AND(#REF!&gt;=24000,#REF!&lt;=36000),"24k to 36k",IF(#REF!&gt;36000,"&gt;36k","")))))</f>
      </c>
    </row>
    <row x14ac:dyDescent="0.25" r="1207" customHeight="1" ht="18.75">
      <c r="A1207" s="1">
        <v>1749103</v>
      </c>
      <c r="B1207" s="2">
        <v>11418701</v>
      </c>
      <c r="C1207" s="3" t="s">
        <v>0</v>
      </c>
      <c r="D1207" s="3" t="s">
        <v>181</v>
      </c>
      <c r="E1207" s="2">
        <v>2015</v>
      </c>
      <c r="F1207" s="4">
        <v>44266</v>
      </c>
      <c r="G1207" s="3" t="s">
        <v>2</v>
      </c>
      <c r="H1207" s="4">
        <v>44342</v>
      </c>
      <c r="I1207" s="4">
        <f>_xlfn.XLOOKUP(#REF!,[1]!Backup_F8_Previous_Wave[ODINO],[1]!Backup_F8_Previous_Wave[Production Date],"")</f>
      </c>
      <c r="J1207" s="10">
        <f>_xlfn.XLOOKUP(#REF!,[1]!Backup_F8_Previous_Wave[ODINO],[1]!Backup_F8_Previous_Wave[Wave Date],"")</f>
      </c>
      <c r="K1207" s="6">
        <f>_xlfn.XLOOKUP(#REF!,[1]!Backup_F8_Previous_Wave[ODINO],[1]!Backup_F8_Previous_Wave[Full VIN],"")</f>
      </c>
      <c r="L1207" s="3" t="s">
        <v>2427</v>
      </c>
      <c r="M1207" s="3" t="s">
        <v>4</v>
      </c>
      <c r="N1207" s="3" t="s">
        <v>3892</v>
      </c>
      <c r="O1207" s="3" t="s">
        <v>196</v>
      </c>
      <c r="P1207" s="6">
        <f>_xlfn.XLOOKUP(#REF!,[1]!Table2[BINNING],[1]!Table2[VFG],"")</f>
      </c>
      <c r="Q1207" s="6">
        <f>IF(ISNUMBER(FIND("|",#REF!,1)),LEFT(#REF!,FIND("|",#REF!,1)-2),#REF!)</f>
      </c>
      <c r="R1207" s="6">
        <f>IF(ISNUMBER(FIND("|",#REF!,1)),RIGHT(#REF!,LEN(#REF!)-FIND("|",#REF!,1)-1),"")</f>
      </c>
      <c r="S1207" s="3" t="s">
        <v>7</v>
      </c>
      <c r="T1207" s="3" t="s">
        <v>7</v>
      </c>
      <c r="U1207" s="2">
        <v>0</v>
      </c>
      <c r="V1207" s="2">
        <v>0</v>
      </c>
      <c r="W1207" s="2"/>
      <c r="X1207" s="3" t="s">
        <v>225</v>
      </c>
      <c r="Y1207" s="2">
        <v>65</v>
      </c>
      <c r="Z1207" s="3"/>
      <c r="AA1207" s="3"/>
      <c r="AB1207" s="7" t="s">
        <v>3893</v>
      </c>
      <c r="AC1207" s="3" t="s">
        <v>297</v>
      </c>
      <c r="AD1207" s="3" t="s">
        <v>298</v>
      </c>
      <c r="AE1207" s="3" t="s">
        <v>299</v>
      </c>
      <c r="AF1207" s="3" t="s">
        <v>198</v>
      </c>
      <c r="AG1207" s="4"/>
      <c r="AH1207" s="3"/>
      <c r="AI1207" s="4"/>
      <c r="AJ12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7" s="8">
        <f>IF(#REF!=MAX(#REF!),"New","Old")</f>
      </c>
      <c r="AL1207" s="3"/>
      <c r="AM1207" s="9">
        <f>IF(OR(#REF!="",#REF!=0),"",IF(#REF!&lt;12000,"&lt;12k",IF(AND(#REF!&gt;=12000,#REF!&lt;24000),"12k to 24k",IF(AND(#REF!&gt;=24000,#REF!&lt;=36000),"24k to 36k",IF(#REF!&gt;36000,"&gt;36k","")))))</f>
      </c>
    </row>
    <row x14ac:dyDescent="0.25" r="1208" customHeight="1" ht="18.75">
      <c r="A1208" s="1">
        <v>1749214</v>
      </c>
      <c r="B1208" s="2">
        <v>11418781</v>
      </c>
      <c r="C1208" s="3" t="s">
        <v>0</v>
      </c>
      <c r="D1208" s="3" t="s">
        <v>485</v>
      </c>
      <c r="E1208" s="2">
        <v>2017</v>
      </c>
      <c r="F1208" s="4">
        <v>44342</v>
      </c>
      <c r="G1208" s="3" t="s">
        <v>108</v>
      </c>
      <c r="H1208" s="4">
        <v>44343</v>
      </c>
      <c r="I1208" s="4">
        <f>_xlfn.XLOOKUP(#REF!,[1]!Backup_F8_Previous_Wave[ODINO],[1]!Backup_F8_Previous_Wave[Production Date],"")</f>
      </c>
      <c r="J1208" s="10">
        <f>_xlfn.XLOOKUP(#REF!,[1]!Backup_F8_Previous_Wave[ODINO],[1]!Backup_F8_Previous_Wave[Wave Date],"")</f>
      </c>
      <c r="K1208" s="6">
        <f>_xlfn.XLOOKUP(#REF!,[1]!Backup_F8_Previous_Wave[ODINO],[1]!Backup_F8_Previous_Wave[Full VIN],"")</f>
      </c>
      <c r="L1208" s="3" t="s">
        <v>3868</v>
      </c>
      <c r="M1208" s="3" t="s">
        <v>4</v>
      </c>
      <c r="N1208" s="3" t="s">
        <v>3894</v>
      </c>
      <c r="O1208" s="3" t="s">
        <v>2597</v>
      </c>
      <c r="P1208" s="6">
        <f>_xlfn.XLOOKUP(#REF!,[1]!Table2[BINNING],[1]!Table2[VFG],"")</f>
      </c>
      <c r="Q1208" s="6">
        <f>IF(ISNUMBER(FIND("|",#REF!,1)),LEFT(#REF!,FIND("|",#REF!,1)-2),#REF!)</f>
      </c>
      <c r="R1208" s="6">
        <f>IF(ISNUMBER(FIND("|",#REF!,1)),RIGHT(#REF!,LEN(#REF!)-FIND("|",#REF!,1)-1),"")</f>
      </c>
      <c r="S1208" s="3" t="s">
        <v>7</v>
      </c>
      <c r="T1208" s="3" t="s">
        <v>7</v>
      </c>
      <c r="U1208" s="2">
        <v>0</v>
      </c>
      <c r="V1208" s="2">
        <v>0</v>
      </c>
      <c r="W1208" s="2"/>
      <c r="X1208" s="3" t="s">
        <v>404</v>
      </c>
      <c r="Y1208" s="2">
        <v>1</v>
      </c>
      <c r="Z1208" s="3"/>
      <c r="AA1208" s="3"/>
      <c r="AB1208" s="7" t="s">
        <v>3895</v>
      </c>
      <c r="AC1208" s="3" t="s">
        <v>489</v>
      </c>
      <c r="AD1208" s="3" t="s">
        <v>490</v>
      </c>
      <c r="AE1208" s="3" t="s">
        <v>491</v>
      </c>
      <c r="AF1208" s="3" t="s">
        <v>211</v>
      </c>
      <c r="AG1208" s="4"/>
      <c r="AH1208" s="3"/>
      <c r="AI1208" s="4"/>
      <c r="AJ12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8" s="8">
        <f>IF(#REF!=MAX(#REF!),"New","Old")</f>
      </c>
      <c r="AL1208" s="3"/>
      <c r="AM1208" s="9">
        <f>IF(OR(#REF!="",#REF!=0),"",IF(#REF!&lt;12000,"&lt;12k",IF(AND(#REF!&gt;=12000,#REF!&lt;24000),"12k to 24k",IF(AND(#REF!&gt;=24000,#REF!&lt;=36000),"24k to 36k",IF(#REF!&gt;36000,"&gt;36k","")))))</f>
      </c>
    </row>
    <row x14ac:dyDescent="0.25" r="1209" customHeight="1" ht="18.75">
      <c r="A1209" s="1">
        <v>1749309</v>
      </c>
      <c r="B1209" s="2">
        <v>11418852</v>
      </c>
      <c r="C1209" s="3" t="s">
        <v>0</v>
      </c>
      <c r="D1209" s="3" t="s">
        <v>181</v>
      </c>
      <c r="E1209" s="2">
        <v>2011</v>
      </c>
      <c r="F1209" s="4">
        <v>44341</v>
      </c>
      <c r="G1209" s="3" t="s">
        <v>108</v>
      </c>
      <c r="H1209" s="4">
        <v>44344</v>
      </c>
      <c r="I1209" s="4">
        <f>_xlfn.XLOOKUP(#REF!,[1]!Backup_F8_Previous_Wave[ODINO],[1]!Backup_F8_Previous_Wave[Production Date],"")</f>
      </c>
      <c r="J1209" s="10">
        <f>_xlfn.XLOOKUP(#REF!,[1]!Backup_F8_Previous_Wave[ODINO],[1]!Backup_F8_Previous_Wave[Wave Date],"")</f>
      </c>
      <c r="K1209" s="6">
        <f>_xlfn.XLOOKUP(#REF!,[1]!Backup_F8_Previous_Wave[ODINO],[1]!Backup_F8_Previous_Wave[Full VIN],"")</f>
      </c>
      <c r="L1209" s="3" t="s">
        <v>3896</v>
      </c>
      <c r="M1209" s="3" t="s">
        <v>4</v>
      </c>
      <c r="N1209" s="3" t="s">
        <v>3897</v>
      </c>
      <c r="O1209" s="3" t="s">
        <v>105</v>
      </c>
      <c r="P1209" s="6">
        <f>_xlfn.XLOOKUP(#REF!,[1]!Table2[BINNING],[1]!Table2[VFG],"")</f>
      </c>
      <c r="Q1209" s="6">
        <f>IF(ISNUMBER(FIND("|",#REF!,1)),LEFT(#REF!,FIND("|",#REF!,1)-2),#REF!)</f>
      </c>
      <c r="R1209" s="6">
        <f>IF(ISNUMBER(FIND("|",#REF!,1)),RIGHT(#REF!,LEN(#REF!)-FIND("|",#REF!,1)-1),"")</f>
      </c>
      <c r="S1209" s="3" t="s">
        <v>7</v>
      </c>
      <c r="T1209" s="3" t="s">
        <v>7</v>
      </c>
      <c r="U1209" s="2">
        <v>0</v>
      </c>
      <c r="V1209" s="2">
        <v>0</v>
      </c>
      <c r="W1209" s="2">
        <v>120000</v>
      </c>
      <c r="X1209" s="3" t="s">
        <v>100</v>
      </c>
      <c r="Y1209" s="2">
        <v>55</v>
      </c>
      <c r="Z1209" s="3" t="s">
        <v>3898</v>
      </c>
      <c r="AA1209" s="3" t="s">
        <v>2631</v>
      </c>
      <c r="AB1209" s="7" t="s">
        <v>3899</v>
      </c>
      <c r="AC1209" s="3" t="s">
        <v>297</v>
      </c>
      <c r="AD1209" s="3" t="s">
        <v>298</v>
      </c>
      <c r="AE1209" s="3" t="s">
        <v>299</v>
      </c>
      <c r="AF1209" s="3" t="s">
        <v>198</v>
      </c>
      <c r="AG1209" s="4"/>
      <c r="AH1209" s="3"/>
      <c r="AI1209" s="4"/>
      <c r="AJ12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09" s="8">
        <f>IF(#REF!=MAX(#REF!),"New","Old")</f>
      </c>
      <c r="AL1209" s="3"/>
      <c r="AM1209" s="9">
        <f>IF(OR(#REF!="",#REF!=0),"",IF(#REF!&lt;12000,"&lt;12k",IF(AND(#REF!&gt;=12000,#REF!&lt;24000),"12k to 24k",IF(AND(#REF!&gt;=24000,#REF!&lt;=36000),"24k to 36k",IF(#REF!&gt;36000,"&gt;36k","")))))</f>
      </c>
    </row>
    <row x14ac:dyDescent="0.25" r="1210" customHeight="1" ht="18.75">
      <c r="A1210" s="1">
        <v>1749524</v>
      </c>
      <c r="B1210" s="2">
        <v>11419044</v>
      </c>
      <c r="C1210" s="3" t="s">
        <v>0</v>
      </c>
      <c r="D1210" s="3" t="s">
        <v>485</v>
      </c>
      <c r="E1210" s="2">
        <v>2014</v>
      </c>
      <c r="F1210" s="4">
        <v>44317</v>
      </c>
      <c r="G1210" s="3" t="s">
        <v>108</v>
      </c>
      <c r="H1210" s="4">
        <v>44346</v>
      </c>
      <c r="I1210" s="4">
        <f>_xlfn.XLOOKUP(#REF!,[1]!Backup_F8_Previous_Wave[ODINO],[1]!Backup_F8_Previous_Wave[Production Date],"")</f>
      </c>
      <c r="J1210" s="10">
        <f>_xlfn.XLOOKUP(#REF!,[1]!Backup_F8_Previous_Wave[ODINO],[1]!Backup_F8_Previous_Wave[Wave Date],"")</f>
      </c>
      <c r="K1210" s="6">
        <f>_xlfn.XLOOKUP(#REF!,[1]!Backup_F8_Previous_Wave[ODINO],[1]!Backup_F8_Previous_Wave[Full VIN],"")</f>
      </c>
      <c r="L1210" s="3" t="s">
        <v>3900</v>
      </c>
      <c r="M1210" s="3" t="s">
        <v>4</v>
      </c>
      <c r="N1210" s="3" t="s">
        <v>3901</v>
      </c>
      <c r="O1210" s="3" t="s">
        <v>62</v>
      </c>
      <c r="P1210" s="6">
        <f>_xlfn.XLOOKUP(#REF!,[1]!Table2[BINNING],[1]!Table2[VFG],"")</f>
      </c>
      <c r="Q1210" s="6">
        <f>IF(ISNUMBER(FIND("|",#REF!,1)),LEFT(#REF!,FIND("|",#REF!,1)-2),#REF!)</f>
      </c>
      <c r="R1210" s="6">
        <f>IF(ISNUMBER(FIND("|",#REF!,1)),RIGHT(#REF!,LEN(#REF!)-FIND("|",#REF!,1)-1),"")</f>
      </c>
      <c r="S1210" s="3" t="s">
        <v>7</v>
      </c>
      <c r="T1210" s="3" t="s">
        <v>7</v>
      </c>
      <c r="U1210" s="2">
        <v>0</v>
      </c>
      <c r="V1210" s="2">
        <v>0</v>
      </c>
      <c r="W1210" s="2"/>
      <c r="X1210" s="3" t="s">
        <v>106</v>
      </c>
      <c r="Y1210" s="2">
        <v>0</v>
      </c>
      <c r="Z1210" s="3"/>
      <c r="AA1210" s="3"/>
      <c r="AB1210" s="7" t="s">
        <v>3902</v>
      </c>
      <c r="AC1210" s="3" t="s">
        <v>1260</v>
      </c>
      <c r="AD1210" s="3" t="s">
        <v>490</v>
      </c>
      <c r="AE1210" s="3" t="s">
        <v>1261</v>
      </c>
      <c r="AF1210" s="3" t="s">
        <v>211</v>
      </c>
      <c r="AG1210" s="4"/>
      <c r="AH1210" s="3"/>
      <c r="AI1210" s="4"/>
      <c r="AJ12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0" s="8">
        <f>IF(#REF!=MAX(#REF!),"New","Old")</f>
      </c>
      <c r="AL1210" s="3"/>
      <c r="AM1210" s="9">
        <f>IF(OR(#REF!="",#REF!=0),"",IF(#REF!&lt;12000,"&lt;12k",IF(AND(#REF!&gt;=12000,#REF!&lt;24000),"12k to 24k",IF(AND(#REF!&gt;=24000,#REF!&lt;=36000),"24k to 36k",IF(#REF!&gt;36000,"&gt;36k","")))))</f>
      </c>
    </row>
    <row x14ac:dyDescent="0.25" r="1211" customHeight="1" ht="18.75">
      <c r="A1211" s="1">
        <v>1749543</v>
      </c>
      <c r="B1211" s="2">
        <v>11419058</v>
      </c>
      <c r="C1211" s="3" t="s">
        <v>0</v>
      </c>
      <c r="D1211" s="3" t="s">
        <v>485</v>
      </c>
      <c r="E1211" s="2">
        <v>2018</v>
      </c>
      <c r="F1211" s="4">
        <v>44316</v>
      </c>
      <c r="G1211" s="3" t="s">
        <v>108</v>
      </c>
      <c r="H1211" s="4">
        <v>44346</v>
      </c>
      <c r="I1211" s="4">
        <f>_xlfn.XLOOKUP(#REF!,[1]!Backup_F8_Previous_Wave[ODINO],[1]!Backup_F8_Previous_Wave[Production Date],"")</f>
      </c>
      <c r="J1211" s="10">
        <f>_xlfn.XLOOKUP(#REF!,[1]!Backup_F8_Previous_Wave[ODINO],[1]!Backup_F8_Previous_Wave[Wave Date],"")</f>
      </c>
      <c r="K1211" s="6">
        <f>_xlfn.XLOOKUP(#REF!,[1]!Backup_F8_Previous_Wave[ODINO],[1]!Backup_F8_Previous_Wave[Full VIN],"")</f>
      </c>
      <c r="L1211" s="3" t="s">
        <v>3699</v>
      </c>
      <c r="M1211" s="3" t="s">
        <v>4</v>
      </c>
      <c r="N1211" s="3" t="s">
        <v>3903</v>
      </c>
      <c r="O1211" s="3" t="s">
        <v>31</v>
      </c>
      <c r="P1211" s="6">
        <f>_xlfn.XLOOKUP(#REF!,[1]!Table2[BINNING],[1]!Table2[VFG],"")</f>
      </c>
      <c r="Q1211" s="6">
        <f>IF(ISNUMBER(FIND("|",#REF!,1)),LEFT(#REF!,FIND("|",#REF!,1)-2),#REF!)</f>
      </c>
      <c r="R1211" s="6">
        <f>IF(ISNUMBER(FIND("|",#REF!,1)),RIGHT(#REF!,LEN(#REF!)-FIND("|",#REF!,1)-1),"")</f>
      </c>
      <c r="S1211" s="3" t="s">
        <v>7</v>
      </c>
      <c r="T1211" s="3" t="s">
        <v>7</v>
      </c>
      <c r="U1211" s="2">
        <v>0</v>
      </c>
      <c r="V1211" s="2">
        <v>0</v>
      </c>
      <c r="W1211" s="2"/>
      <c r="X1211" s="3" t="s">
        <v>18</v>
      </c>
      <c r="Y1211" s="2">
        <v>70</v>
      </c>
      <c r="Z1211" s="3"/>
      <c r="AA1211" s="3"/>
      <c r="AB1211" s="7" t="s">
        <v>3904</v>
      </c>
      <c r="AC1211" s="3" t="s">
        <v>489</v>
      </c>
      <c r="AD1211" s="3" t="s">
        <v>490</v>
      </c>
      <c r="AE1211" s="3" t="s">
        <v>491</v>
      </c>
      <c r="AF1211" s="3" t="s">
        <v>211</v>
      </c>
      <c r="AG1211" s="4"/>
      <c r="AH1211" s="3"/>
      <c r="AI1211" s="4"/>
      <c r="AJ12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1" s="8">
        <f>IF(#REF!=MAX(#REF!),"New","Old")</f>
      </c>
      <c r="AL1211" s="3"/>
      <c r="AM1211" s="9">
        <f>IF(OR(#REF!="",#REF!=0),"",IF(#REF!&lt;12000,"&lt;12k",IF(AND(#REF!&gt;=12000,#REF!&lt;24000),"12k to 24k",IF(AND(#REF!&gt;=24000,#REF!&lt;=36000),"24k to 36k",IF(#REF!&gt;36000,"&gt;36k","")))))</f>
      </c>
    </row>
    <row x14ac:dyDescent="0.25" r="1212" customHeight="1" ht="18.75">
      <c r="A1212" s="1">
        <v>1749655</v>
      </c>
      <c r="B1212" s="2">
        <v>11419137</v>
      </c>
      <c r="C1212" s="3" t="s">
        <v>0</v>
      </c>
      <c r="D1212" s="3" t="s">
        <v>59</v>
      </c>
      <c r="E1212" s="2">
        <v>2016</v>
      </c>
      <c r="F1212" s="4">
        <v>44345</v>
      </c>
      <c r="G1212" s="3" t="s">
        <v>108</v>
      </c>
      <c r="H1212" s="4">
        <v>44348</v>
      </c>
      <c r="I1212" s="4">
        <f>_xlfn.XLOOKUP(#REF!,[1]!Backup_F8_Previous_Wave[ODINO],[1]!Backup_F8_Previous_Wave[Production Date],"")</f>
      </c>
      <c r="J1212" s="10">
        <f>_xlfn.XLOOKUP(#REF!,[1]!Backup_F8_Previous_Wave[ODINO],[1]!Backup_F8_Previous_Wave[Wave Date],"")</f>
      </c>
      <c r="K1212" s="6">
        <f>_xlfn.XLOOKUP(#REF!,[1]!Backup_F8_Previous_Wave[ODINO],[1]!Backup_F8_Previous_Wave[Full VIN],"")</f>
      </c>
      <c r="L1212" s="3" t="s">
        <v>3905</v>
      </c>
      <c r="M1212" s="3" t="s">
        <v>4</v>
      </c>
      <c r="N1212" s="3" t="s">
        <v>3906</v>
      </c>
      <c r="O1212" s="3" t="s">
        <v>62</v>
      </c>
      <c r="P1212" s="6">
        <f>_xlfn.XLOOKUP(#REF!,[1]!Table2[BINNING],[1]!Table2[VFG],"")</f>
      </c>
      <c r="Q1212" s="6">
        <f>IF(ISNUMBER(FIND("|",#REF!,1)),LEFT(#REF!,FIND("|",#REF!,1)-2),#REF!)</f>
      </c>
      <c r="R1212" s="6">
        <f>IF(ISNUMBER(FIND("|",#REF!,1)),RIGHT(#REF!,LEN(#REF!)-FIND("|",#REF!,1)-1),"")</f>
      </c>
      <c r="S1212" s="3" t="s">
        <v>7</v>
      </c>
      <c r="T1212" s="3" t="s">
        <v>7</v>
      </c>
      <c r="U1212" s="2">
        <v>0</v>
      </c>
      <c r="V1212" s="2">
        <v>0</v>
      </c>
      <c r="W1212" s="2"/>
      <c r="X1212" s="3" t="s">
        <v>317</v>
      </c>
      <c r="Y1212" s="2"/>
      <c r="Z1212" s="3"/>
      <c r="AA1212" s="3"/>
      <c r="AB1212" s="7" t="s">
        <v>3907</v>
      </c>
      <c r="AC1212" s="3" t="s">
        <v>65</v>
      </c>
      <c r="AD1212" s="3" t="s">
        <v>66</v>
      </c>
      <c r="AE1212" s="3" t="s">
        <v>67</v>
      </c>
      <c r="AF1212" s="3" t="s">
        <v>68</v>
      </c>
      <c r="AG1212" s="4"/>
      <c r="AH1212" s="3"/>
      <c r="AI1212" s="4"/>
      <c r="AJ12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2" s="8">
        <f>IF(#REF!=MAX(#REF!),"New","Old")</f>
      </c>
      <c r="AL1212" s="3"/>
      <c r="AM1212" s="9">
        <f>IF(OR(#REF!="",#REF!=0),"",IF(#REF!&lt;12000,"&lt;12k",IF(AND(#REF!&gt;=12000,#REF!&lt;24000),"12k to 24k",IF(AND(#REF!&gt;=24000,#REF!&lt;=36000),"24k to 36k",IF(#REF!&gt;36000,"&gt;36k","")))))</f>
      </c>
    </row>
    <row x14ac:dyDescent="0.25" r="1213" customHeight="1" ht="18.75">
      <c r="A1213" s="1">
        <v>1749670</v>
      </c>
      <c r="B1213" s="2">
        <v>11419146</v>
      </c>
      <c r="C1213" s="3" t="s">
        <v>0</v>
      </c>
      <c r="D1213" s="3" t="s">
        <v>181</v>
      </c>
      <c r="E1213" s="2">
        <v>2017</v>
      </c>
      <c r="F1213" s="4">
        <v>44288</v>
      </c>
      <c r="G1213" s="3" t="s">
        <v>108</v>
      </c>
      <c r="H1213" s="4">
        <v>44348</v>
      </c>
      <c r="I1213" s="4">
        <f>_xlfn.XLOOKUP(#REF!,[1]!Backup_F8_Previous_Wave[ODINO],[1]!Backup_F8_Previous_Wave[Production Date],"")</f>
      </c>
      <c r="J1213" s="10">
        <f>_xlfn.XLOOKUP(#REF!,[1]!Backup_F8_Previous_Wave[ODINO],[1]!Backup_F8_Previous_Wave[Wave Date],"")</f>
      </c>
      <c r="K1213" s="6">
        <f>_xlfn.XLOOKUP(#REF!,[1]!Backup_F8_Previous_Wave[ODINO],[1]!Backup_F8_Previous_Wave[Full VIN],"")</f>
      </c>
      <c r="L1213" s="3" t="s">
        <v>3908</v>
      </c>
      <c r="M1213" s="3" t="s">
        <v>4</v>
      </c>
      <c r="N1213" s="3" t="s">
        <v>3909</v>
      </c>
      <c r="O1213" s="3" t="s">
        <v>864</v>
      </c>
      <c r="P1213" s="6">
        <f>_xlfn.XLOOKUP(#REF!,[1]!Table2[BINNING],[1]!Table2[VFG],"")</f>
      </c>
      <c r="Q1213" s="6">
        <f>IF(ISNUMBER(FIND("|",#REF!,1)),LEFT(#REF!,FIND("|",#REF!,1)-2),#REF!)</f>
      </c>
      <c r="R1213" s="6">
        <f>IF(ISNUMBER(FIND("|",#REF!,1)),RIGHT(#REF!,LEN(#REF!)-FIND("|",#REF!,1)-1),"")</f>
      </c>
      <c r="S1213" s="3" t="s">
        <v>7</v>
      </c>
      <c r="T1213" s="3" t="s">
        <v>7</v>
      </c>
      <c r="U1213" s="2">
        <v>0</v>
      </c>
      <c r="V1213" s="2">
        <v>0</v>
      </c>
      <c r="W1213" s="2"/>
      <c r="X1213" s="3" t="s">
        <v>139</v>
      </c>
      <c r="Y1213" s="2"/>
      <c r="Z1213" s="3"/>
      <c r="AA1213" s="3"/>
      <c r="AB1213" s="7" t="s">
        <v>3910</v>
      </c>
      <c r="AC1213" s="3" t="s">
        <v>297</v>
      </c>
      <c r="AD1213" s="3" t="s">
        <v>298</v>
      </c>
      <c r="AE1213" s="3" t="s">
        <v>299</v>
      </c>
      <c r="AF1213" s="3" t="s">
        <v>198</v>
      </c>
      <c r="AG1213" s="4"/>
      <c r="AH1213" s="3"/>
      <c r="AI1213" s="4"/>
      <c r="AJ12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3" s="8">
        <f>IF(#REF!=MAX(#REF!),"New","Old")</f>
      </c>
      <c r="AL1213" s="3"/>
      <c r="AM1213" s="9">
        <f>IF(OR(#REF!="",#REF!=0),"",IF(#REF!&lt;12000,"&lt;12k",IF(AND(#REF!&gt;=12000,#REF!&lt;24000),"12k to 24k",IF(AND(#REF!&gt;=24000,#REF!&lt;=36000),"24k to 36k",IF(#REF!&gt;36000,"&gt;36k","")))))</f>
      </c>
    </row>
    <row x14ac:dyDescent="0.25" r="1214" customHeight="1" ht="18.75">
      <c r="A1214" s="1">
        <v>1749683</v>
      </c>
      <c r="B1214" s="2">
        <v>11419157</v>
      </c>
      <c r="C1214" s="3" t="s">
        <v>0</v>
      </c>
      <c r="D1214" s="3" t="s">
        <v>28</v>
      </c>
      <c r="E1214" s="2">
        <v>2021</v>
      </c>
      <c r="F1214" s="4">
        <v>44348</v>
      </c>
      <c r="G1214" s="3" t="s">
        <v>108</v>
      </c>
      <c r="H1214" s="4">
        <v>44348</v>
      </c>
      <c r="I1214" s="4">
        <f>_xlfn.XLOOKUP(#REF!,[1]!Backup_F8_Previous_Wave[ODINO],[1]!Backup_F8_Previous_Wave[Production Date],"")</f>
      </c>
      <c r="J1214" s="10">
        <f>_xlfn.XLOOKUP(#REF!,[1]!Backup_F8_Previous_Wave[ODINO],[1]!Backup_F8_Previous_Wave[Wave Date],"")</f>
      </c>
      <c r="K1214" s="6">
        <f>_xlfn.XLOOKUP(#REF!,[1]!Backup_F8_Previous_Wave[ODINO],[1]!Backup_F8_Previous_Wave[Full VIN],"")</f>
      </c>
      <c r="L1214" s="3" t="s">
        <v>3911</v>
      </c>
      <c r="M1214" s="3" t="s">
        <v>4</v>
      </c>
      <c r="N1214" s="3" t="s">
        <v>3912</v>
      </c>
      <c r="O1214" s="3" t="s">
        <v>62</v>
      </c>
      <c r="P1214" s="6">
        <f>_xlfn.XLOOKUP(#REF!,[1]!Table2[BINNING],[1]!Table2[VFG],"")</f>
      </c>
      <c r="Q1214" s="6">
        <f>IF(ISNUMBER(FIND("|",#REF!,1)),LEFT(#REF!,FIND("|",#REF!,1)-2),#REF!)</f>
      </c>
      <c r="R1214" s="6">
        <f>IF(ISNUMBER(FIND("|",#REF!,1)),RIGHT(#REF!,LEN(#REF!)-FIND("|",#REF!,1)-1),"")</f>
      </c>
      <c r="S1214" s="3" t="s">
        <v>7</v>
      </c>
      <c r="T1214" s="3" t="s">
        <v>7</v>
      </c>
      <c r="U1214" s="2">
        <v>0</v>
      </c>
      <c r="V1214" s="2">
        <v>0</v>
      </c>
      <c r="W1214" s="2"/>
      <c r="X1214" s="3" t="s">
        <v>225</v>
      </c>
      <c r="Y1214" s="2">
        <v>0</v>
      </c>
      <c r="Z1214" s="3"/>
      <c r="AA1214" s="3"/>
      <c r="AB1214" s="7" t="s">
        <v>3913</v>
      </c>
      <c r="AC1214" s="3" t="s">
        <v>662</v>
      </c>
      <c r="AD1214" s="3" t="s">
        <v>663</v>
      </c>
      <c r="AE1214" s="3" t="s">
        <v>664</v>
      </c>
      <c r="AF1214" s="3" t="s">
        <v>102</v>
      </c>
      <c r="AG1214" s="4"/>
      <c r="AH1214" s="3"/>
      <c r="AI1214" s="4"/>
      <c r="AJ12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4" s="8">
        <f>IF(#REF!=MAX(#REF!),"New","Old")</f>
      </c>
      <c r="AL1214" s="3"/>
      <c r="AM1214" s="9">
        <f>IF(OR(#REF!="",#REF!=0),"",IF(#REF!&lt;12000,"&lt;12k",IF(AND(#REF!&gt;=12000,#REF!&lt;24000),"12k to 24k",IF(AND(#REF!&gt;=24000,#REF!&lt;=36000),"24k to 36k",IF(#REF!&gt;36000,"&gt;36k","")))))</f>
      </c>
    </row>
    <row x14ac:dyDescent="0.25" r="1215" customHeight="1" ht="18.75">
      <c r="A1215" s="1">
        <v>1749717</v>
      </c>
      <c r="B1215" s="2">
        <v>11419184</v>
      </c>
      <c r="C1215" s="3" t="s">
        <v>0</v>
      </c>
      <c r="D1215" s="3" t="s">
        <v>1</v>
      </c>
      <c r="E1215" s="2">
        <v>2018</v>
      </c>
      <c r="F1215" s="4">
        <v>44345</v>
      </c>
      <c r="G1215" s="3" t="s">
        <v>108</v>
      </c>
      <c r="H1215" s="4">
        <v>44348</v>
      </c>
      <c r="I1215" s="4">
        <f>_xlfn.XLOOKUP(#REF!,[1]!Backup_F8_Previous_Wave[ODINO],[1]!Backup_F8_Previous_Wave[Production Date],"")</f>
      </c>
      <c r="J1215" s="10">
        <f>_xlfn.XLOOKUP(#REF!,[1]!Backup_F8_Previous_Wave[ODINO],[1]!Backup_F8_Previous_Wave[Wave Date],"")</f>
      </c>
      <c r="K1215" s="6">
        <f>_xlfn.XLOOKUP(#REF!,[1]!Backup_F8_Previous_Wave[ODINO],[1]!Backup_F8_Previous_Wave[Full VIN],"")</f>
      </c>
      <c r="L1215" s="3" t="s">
        <v>3914</v>
      </c>
      <c r="M1215" s="3" t="s">
        <v>4</v>
      </c>
      <c r="N1215" s="3" t="s">
        <v>3915</v>
      </c>
      <c r="O1215" s="3" t="s">
        <v>151</v>
      </c>
      <c r="P1215" s="6">
        <f>_xlfn.XLOOKUP(#REF!,[1]!Table2[BINNING],[1]!Table2[VFG],"")</f>
      </c>
      <c r="Q1215" s="6">
        <f>IF(ISNUMBER(FIND("|",#REF!,1)),LEFT(#REF!,FIND("|",#REF!,1)-2),#REF!)</f>
      </c>
      <c r="R1215" s="6">
        <f>IF(ISNUMBER(FIND("|",#REF!,1)),RIGHT(#REF!,LEN(#REF!)-FIND("|",#REF!,1)-1),"")</f>
      </c>
      <c r="S1215" s="3" t="s">
        <v>7</v>
      </c>
      <c r="T1215" s="3" t="s">
        <v>7</v>
      </c>
      <c r="U1215" s="2">
        <v>0</v>
      </c>
      <c r="V1215" s="2">
        <v>0</v>
      </c>
      <c r="W1215" s="2"/>
      <c r="X1215" s="3" t="s">
        <v>238</v>
      </c>
      <c r="Y1215" s="2">
        <v>0</v>
      </c>
      <c r="Z1215" s="3"/>
      <c r="AA1215" s="3"/>
      <c r="AB1215" s="7" t="s">
        <v>3916</v>
      </c>
      <c r="AC1215" s="3" t="s">
        <v>20</v>
      </c>
      <c r="AD1215" s="3" t="s">
        <v>11</v>
      </c>
      <c r="AE1215" s="3" t="s">
        <v>21</v>
      </c>
      <c r="AF1215" s="3" t="s">
        <v>13</v>
      </c>
      <c r="AG1215" s="4"/>
      <c r="AH1215" s="3"/>
      <c r="AI1215" s="4"/>
      <c r="AJ12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5" s="8">
        <f>IF(#REF!=MAX(#REF!),"New","Old")</f>
      </c>
      <c r="AL1215" s="3"/>
      <c r="AM1215" s="9">
        <f>IF(OR(#REF!="",#REF!=0),"",IF(#REF!&lt;12000,"&lt;12k",IF(AND(#REF!&gt;=12000,#REF!&lt;24000),"12k to 24k",IF(AND(#REF!&gt;=24000,#REF!&lt;=36000),"24k to 36k",IF(#REF!&gt;36000,"&gt;36k","")))))</f>
      </c>
    </row>
    <row x14ac:dyDescent="0.25" r="1216" customHeight="1" ht="18.75">
      <c r="A1216" s="1">
        <v>1749725</v>
      </c>
      <c r="B1216" s="2">
        <v>11419190</v>
      </c>
      <c r="C1216" s="3" t="s">
        <v>0</v>
      </c>
      <c r="D1216" s="3" t="s">
        <v>181</v>
      </c>
      <c r="E1216" s="2">
        <v>2017</v>
      </c>
      <c r="F1216" s="4">
        <v>44347</v>
      </c>
      <c r="G1216" s="3" t="s">
        <v>108</v>
      </c>
      <c r="H1216" s="4">
        <v>44348</v>
      </c>
      <c r="I1216" s="4">
        <f>_xlfn.XLOOKUP(#REF!,[1]!Backup_F8_Previous_Wave[ODINO],[1]!Backup_F8_Previous_Wave[Production Date],"")</f>
      </c>
      <c r="J1216" s="10">
        <f>_xlfn.XLOOKUP(#REF!,[1]!Backup_F8_Previous_Wave[ODINO],[1]!Backup_F8_Previous_Wave[Wave Date],"")</f>
      </c>
      <c r="K1216" s="6">
        <f>_xlfn.XLOOKUP(#REF!,[1]!Backup_F8_Previous_Wave[ODINO],[1]!Backup_F8_Previous_Wave[Full VIN],"")</f>
      </c>
      <c r="L1216" s="3" t="s">
        <v>3917</v>
      </c>
      <c r="M1216" s="3" t="s">
        <v>4</v>
      </c>
      <c r="N1216" s="3" t="s">
        <v>3918</v>
      </c>
      <c r="O1216" s="3" t="s">
        <v>3919</v>
      </c>
      <c r="P1216" s="6">
        <f>_xlfn.XLOOKUP(#REF!,[1]!Table2[BINNING],[1]!Table2[VFG],"")</f>
      </c>
      <c r="Q1216" s="6">
        <f>IF(ISNUMBER(FIND("|",#REF!,1)),LEFT(#REF!,FIND("|",#REF!,1)-2),#REF!)</f>
      </c>
      <c r="R1216" s="6">
        <f>IF(ISNUMBER(FIND("|",#REF!,1)),RIGHT(#REF!,LEN(#REF!)-FIND("|",#REF!,1)-1),"")</f>
      </c>
      <c r="S1216" s="3" t="s">
        <v>7</v>
      </c>
      <c r="T1216" s="3" t="s">
        <v>7</v>
      </c>
      <c r="U1216" s="2">
        <v>0</v>
      </c>
      <c r="V1216" s="2">
        <v>0</v>
      </c>
      <c r="W1216" s="2"/>
      <c r="X1216" s="3" t="s">
        <v>238</v>
      </c>
      <c r="Y1216" s="2">
        <v>65</v>
      </c>
      <c r="Z1216" s="3"/>
      <c r="AA1216" s="3"/>
      <c r="AB1216" s="7" t="s">
        <v>3920</v>
      </c>
      <c r="AC1216" s="3" t="s">
        <v>297</v>
      </c>
      <c r="AD1216" s="3" t="s">
        <v>298</v>
      </c>
      <c r="AE1216" s="3" t="s">
        <v>299</v>
      </c>
      <c r="AF1216" s="3" t="s">
        <v>198</v>
      </c>
      <c r="AG1216" s="4"/>
      <c r="AH1216" s="3"/>
      <c r="AI1216" s="4"/>
      <c r="AJ12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6" s="8">
        <f>IF(#REF!=MAX(#REF!),"New","Old")</f>
      </c>
      <c r="AL1216" s="3"/>
      <c r="AM1216" s="9">
        <f>IF(OR(#REF!="",#REF!=0),"",IF(#REF!&lt;12000,"&lt;12k",IF(AND(#REF!&gt;=12000,#REF!&lt;24000),"12k to 24k",IF(AND(#REF!&gt;=24000,#REF!&lt;=36000),"24k to 36k",IF(#REF!&gt;36000,"&gt;36k","")))))</f>
      </c>
    </row>
    <row x14ac:dyDescent="0.25" r="1217" customHeight="1" ht="18.75">
      <c r="A1217" s="1">
        <v>1749767</v>
      </c>
      <c r="B1217" s="2">
        <v>11419221</v>
      </c>
      <c r="C1217" s="3" t="s">
        <v>0</v>
      </c>
      <c r="D1217" s="3" t="s">
        <v>187</v>
      </c>
      <c r="E1217" s="2">
        <v>2021</v>
      </c>
      <c r="F1217" s="4">
        <v>44347</v>
      </c>
      <c r="G1217" s="3" t="s">
        <v>108</v>
      </c>
      <c r="H1217" s="4">
        <v>44348</v>
      </c>
      <c r="I1217" s="4">
        <f>_xlfn.XLOOKUP(#REF!,[1]!Backup_F8_Previous_Wave[ODINO],[1]!Backup_F8_Previous_Wave[Production Date],"")</f>
      </c>
      <c r="J1217" s="10">
        <f>_xlfn.XLOOKUP(#REF!,[1]!Backup_F8_Previous_Wave[ODINO],[1]!Backup_F8_Previous_Wave[Wave Date],"")</f>
      </c>
      <c r="K1217" s="6">
        <f>_xlfn.XLOOKUP(#REF!,[1]!Backup_F8_Previous_Wave[ODINO],[1]!Backup_F8_Previous_Wave[Full VIN],"")</f>
      </c>
      <c r="L1217" s="3" t="s">
        <v>3921</v>
      </c>
      <c r="M1217" s="3" t="s">
        <v>4</v>
      </c>
      <c r="N1217" s="3" t="s">
        <v>3922</v>
      </c>
      <c r="O1217" s="3" t="s">
        <v>124</v>
      </c>
      <c r="P1217" s="6">
        <f>_xlfn.XLOOKUP(#REF!,[1]!Table2[BINNING],[1]!Table2[VFG],"")</f>
      </c>
      <c r="Q1217" s="6">
        <f>IF(ISNUMBER(FIND("|",#REF!,1)),LEFT(#REF!,FIND("|",#REF!,1)-2),#REF!)</f>
      </c>
      <c r="R1217" s="6">
        <f>IF(ISNUMBER(FIND("|",#REF!,1)),RIGHT(#REF!,LEN(#REF!)-FIND("|",#REF!,1)-1),"")</f>
      </c>
      <c r="S1217" s="3" t="s">
        <v>7</v>
      </c>
      <c r="T1217" s="3" t="s">
        <v>7</v>
      </c>
      <c r="U1217" s="2">
        <v>0</v>
      </c>
      <c r="V1217" s="2">
        <v>0</v>
      </c>
      <c r="W1217" s="2"/>
      <c r="X1217" s="3" t="s">
        <v>106</v>
      </c>
      <c r="Y1217" s="2">
        <v>10</v>
      </c>
      <c r="Z1217" s="3"/>
      <c r="AA1217" s="3"/>
      <c r="AB1217" s="7" t="s">
        <v>3923</v>
      </c>
      <c r="AC1217" s="3" t="s">
        <v>191</v>
      </c>
      <c r="AD1217" s="3" t="s">
        <v>192</v>
      </c>
      <c r="AE1217" s="3" t="s">
        <v>193</v>
      </c>
      <c r="AF1217" s="3" t="s">
        <v>141</v>
      </c>
      <c r="AG1217" s="4"/>
      <c r="AH1217" s="3"/>
      <c r="AI1217" s="4"/>
      <c r="AJ12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7" s="8">
        <f>IF(#REF!=MAX(#REF!),"New","Old")</f>
      </c>
      <c r="AL1217" s="3"/>
      <c r="AM1217" s="9">
        <f>IF(OR(#REF!="",#REF!=0),"",IF(#REF!&lt;12000,"&lt;12k",IF(AND(#REF!&gt;=12000,#REF!&lt;24000),"12k to 24k",IF(AND(#REF!&gt;=24000,#REF!&lt;=36000),"24k to 36k",IF(#REF!&gt;36000,"&gt;36k","")))))</f>
      </c>
    </row>
    <row x14ac:dyDescent="0.25" r="1218" customHeight="1" ht="18.75">
      <c r="A1218" s="1">
        <v>1749820</v>
      </c>
      <c r="B1218" s="2">
        <v>11419264</v>
      </c>
      <c r="C1218" s="3" t="s">
        <v>0</v>
      </c>
      <c r="D1218" s="3" t="s">
        <v>234</v>
      </c>
      <c r="E1218" s="2">
        <v>2010</v>
      </c>
      <c r="F1218" s="4">
        <v>44348</v>
      </c>
      <c r="G1218" s="3" t="s">
        <v>108</v>
      </c>
      <c r="H1218" s="4">
        <v>44348</v>
      </c>
      <c r="I1218" s="4">
        <f>_xlfn.XLOOKUP(#REF!,[1]!Backup_F8_Previous_Wave[ODINO],[1]!Backup_F8_Previous_Wave[Production Date],"")</f>
      </c>
      <c r="J1218" s="10">
        <f>_xlfn.XLOOKUP(#REF!,[1]!Backup_F8_Previous_Wave[ODINO],[1]!Backup_F8_Previous_Wave[Wave Date],"")</f>
      </c>
      <c r="K1218" s="6">
        <f>_xlfn.XLOOKUP(#REF!,[1]!Backup_F8_Previous_Wave[ODINO],[1]!Backup_F8_Previous_Wave[Full VIN],"")</f>
      </c>
      <c r="L1218" s="3" t="s">
        <v>3924</v>
      </c>
      <c r="M1218" s="3" t="s">
        <v>4</v>
      </c>
      <c r="N1218" s="3" t="s">
        <v>3925</v>
      </c>
      <c r="O1218" s="3" t="s">
        <v>62</v>
      </c>
      <c r="P1218" s="6">
        <f>_xlfn.XLOOKUP(#REF!,[1]!Table2[BINNING],[1]!Table2[VFG],"")</f>
      </c>
      <c r="Q1218" s="6">
        <f>IF(ISNUMBER(FIND("|",#REF!,1)),LEFT(#REF!,FIND("|",#REF!,1)-2),#REF!)</f>
      </c>
      <c r="R1218" s="6">
        <f>IF(ISNUMBER(FIND("|",#REF!,1)),RIGHT(#REF!,LEN(#REF!)-FIND("|",#REF!,1)-1),"")</f>
      </c>
      <c r="S1218" s="3" t="s">
        <v>7</v>
      </c>
      <c r="T1218" s="3" t="s">
        <v>7</v>
      </c>
      <c r="U1218" s="2">
        <v>0</v>
      </c>
      <c r="V1218" s="2">
        <v>0</v>
      </c>
      <c r="W1218" s="2"/>
      <c r="X1218" s="3" t="s">
        <v>106</v>
      </c>
      <c r="Y1218" s="2">
        <v>0</v>
      </c>
      <c r="Z1218" s="3"/>
      <c r="AA1218" s="3"/>
      <c r="AB1218" s="7" t="s">
        <v>3926</v>
      </c>
      <c r="AC1218" s="3" t="s">
        <v>2208</v>
      </c>
      <c r="AD1218" s="3" t="s">
        <v>241</v>
      </c>
      <c r="AE1218" s="3" t="s">
        <v>2209</v>
      </c>
      <c r="AF1218" s="3" t="s">
        <v>2210</v>
      </c>
      <c r="AG1218" s="4"/>
      <c r="AH1218" s="3"/>
      <c r="AI1218" s="4"/>
      <c r="AJ12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8" s="8">
        <f>IF(#REF!=MAX(#REF!),"New","Old")</f>
      </c>
      <c r="AL1218" s="3"/>
      <c r="AM1218" s="9">
        <f>IF(OR(#REF!="",#REF!=0),"",IF(#REF!&lt;12000,"&lt;12k",IF(AND(#REF!&gt;=12000,#REF!&lt;24000),"12k to 24k",IF(AND(#REF!&gt;=24000,#REF!&lt;=36000),"24k to 36k",IF(#REF!&gt;36000,"&gt;36k","")))))</f>
      </c>
    </row>
    <row x14ac:dyDescent="0.25" r="1219" customHeight="1" ht="18.75">
      <c r="A1219" s="1">
        <v>1749829</v>
      </c>
      <c r="B1219" s="2">
        <v>11419269</v>
      </c>
      <c r="C1219" s="3" t="s">
        <v>0</v>
      </c>
      <c r="D1219" s="3" t="s">
        <v>187</v>
      </c>
      <c r="E1219" s="2">
        <v>2019</v>
      </c>
      <c r="F1219" s="4">
        <v>44348</v>
      </c>
      <c r="G1219" s="3" t="s">
        <v>108</v>
      </c>
      <c r="H1219" s="4">
        <v>44348</v>
      </c>
      <c r="I1219" s="4">
        <f>_xlfn.XLOOKUP(#REF!,[1]!Backup_F8_Previous_Wave[ODINO],[1]!Backup_F8_Previous_Wave[Production Date],"")</f>
      </c>
      <c r="J1219" s="10">
        <f>_xlfn.XLOOKUP(#REF!,[1]!Backup_F8_Previous_Wave[ODINO],[1]!Backup_F8_Previous_Wave[Wave Date],"")</f>
      </c>
      <c r="K1219" s="6">
        <f>_xlfn.XLOOKUP(#REF!,[1]!Backup_F8_Previous_Wave[ODINO],[1]!Backup_F8_Previous_Wave[Full VIN],"")</f>
      </c>
      <c r="L1219" s="3" t="s">
        <v>3927</v>
      </c>
      <c r="M1219" s="3" t="s">
        <v>4</v>
      </c>
      <c r="N1219" s="3" t="s">
        <v>3928</v>
      </c>
      <c r="O1219" s="3" t="s">
        <v>124</v>
      </c>
      <c r="P1219" s="6">
        <f>_xlfn.XLOOKUP(#REF!,[1]!Table2[BINNING],[1]!Table2[VFG],"")</f>
      </c>
      <c r="Q1219" s="6">
        <f>IF(ISNUMBER(FIND("|",#REF!,1)),LEFT(#REF!,FIND("|",#REF!,1)-2),#REF!)</f>
      </c>
      <c r="R1219" s="6">
        <f>IF(ISNUMBER(FIND("|",#REF!,1)),RIGHT(#REF!,LEN(#REF!)-FIND("|",#REF!,1)-1),"")</f>
      </c>
      <c r="S1219" s="3" t="s">
        <v>7</v>
      </c>
      <c r="T1219" s="3" t="s">
        <v>7</v>
      </c>
      <c r="U1219" s="2">
        <v>0</v>
      </c>
      <c r="V1219" s="2">
        <v>0</v>
      </c>
      <c r="W1219" s="2"/>
      <c r="X1219" s="3" t="s">
        <v>63</v>
      </c>
      <c r="Y1219" s="2"/>
      <c r="Z1219" s="3"/>
      <c r="AA1219" s="3"/>
      <c r="AB1219" s="7" t="s">
        <v>3929</v>
      </c>
      <c r="AC1219" s="3" t="s">
        <v>191</v>
      </c>
      <c r="AD1219" s="3" t="s">
        <v>192</v>
      </c>
      <c r="AE1219" s="3" t="s">
        <v>193</v>
      </c>
      <c r="AF1219" s="3" t="s">
        <v>141</v>
      </c>
      <c r="AG1219" s="4"/>
      <c r="AH1219" s="3"/>
      <c r="AI1219" s="4"/>
      <c r="AJ12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19" s="8">
        <f>IF(#REF!=MAX(#REF!),"New","Old")</f>
      </c>
      <c r="AL1219" s="3"/>
      <c r="AM1219" s="9">
        <f>IF(OR(#REF!="",#REF!=0),"",IF(#REF!&lt;12000,"&lt;12k",IF(AND(#REF!&gt;=12000,#REF!&lt;24000),"12k to 24k",IF(AND(#REF!&gt;=24000,#REF!&lt;=36000),"24k to 36k",IF(#REF!&gt;36000,"&gt;36k","")))))</f>
      </c>
    </row>
    <row x14ac:dyDescent="0.25" r="1220" customHeight="1" ht="18.75">
      <c r="A1220" s="1">
        <v>1749874</v>
      </c>
      <c r="B1220" s="2">
        <v>11419308</v>
      </c>
      <c r="C1220" s="3" t="s">
        <v>0</v>
      </c>
      <c r="D1220" s="3" t="s">
        <v>448</v>
      </c>
      <c r="E1220" s="2">
        <v>2014</v>
      </c>
      <c r="F1220" s="4">
        <v>44256</v>
      </c>
      <c r="G1220" s="3" t="s">
        <v>2</v>
      </c>
      <c r="H1220" s="4">
        <v>44349</v>
      </c>
      <c r="I1220" s="4">
        <f>_xlfn.XLOOKUP(#REF!,[1]!Backup_F8_Previous_Wave[ODINO],[1]!Backup_F8_Previous_Wave[Production Date],"")</f>
      </c>
      <c r="J1220" s="10">
        <f>_xlfn.XLOOKUP(#REF!,[1]!Backup_F8_Previous_Wave[ODINO],[1]!Backup_F8_Previous_Wave[Wave Date],"")</f>
      </c>
      <c r="K1220" s="6">
        <f>_xlfn.XLOOKUP(#REF!,[1]!Backup_F8_Previous_Wave[ODINO],[1]!Backup_F8_Previous_Wave[Full VIN],"")</f>
      </c>
      <c r="L1220" s="3" t="s">
        <v>3930</v>
      </c>
      <c r="M1220" s="3" t="s">
        <v>4</v>
      </c>
      <c r="N1220" s="3" t="s">
        <v>3931</v>
      </c>
      <c r="O1220" s="3" t="s">
        <v>144</v>
      </c>
      <c r="P1220" s="6">
        <f>_xlfn.XLOOKUP(#REF!,[1]!Table2[BINNING],[1]!Table2[VFG],"")</f>
      </c>
      <c r="Q1220" s="6">
        <f>IF(ISNUMBER(FIND("|",#REF!,1)),LEFT(#REF!,FIND("|",#REF!,1)-2),#REF!)</f>
      </c>
      <c r="R1220" s="6">
        <f>IF(ISNUMBER(FIND("|",#REF!,1)),RIGHT(#REF!,LEN(#REF!)-FIND("|",#REF!,1)-1),"")</f>
      </c>
      <c r="S1220" s="3" t="s">
        <v>7</v>
      </c>
      <c r="T1220" s="3" t="s">
        <v>7</v>
      </c>
      <c r="U1220" s="2">
        <v>0</v>
      </c>
      <c r="V1220" s="2">
        <v>0</v>
      </c>
      <c r="W1220" s="2"/>
      <c r="X1220" s="3" t="s">
        <v>81</v>
      </c>
      <c r="Y1220" s="2">
        <v>0</v>
      </c>
      <c r="Z1220" s="3"/>
      <c r="AA1220" s="3"/>
      <c r="AB1220" s="7" t="s">
        <v>3932</v>
      </c>
      <c r="AC1220" s="3" t="s">
        <v>452</v>
      </c>
      <c r="AD1220" s="3" t="s">
        <v>453</v>
      </c>
      <c r="AE1220" s="3" t="s">
        <v>454</v>
      </c>
      <c r="AF1220" s="3" t="s">
        <v>45</v>
      </c>
      <c r="AG1220" s="4"/>
      <c r="AH1220" s="3"/>
      <c r="AI1220" s="4"/>
      <c r="AJ12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0" s="8">
        <f>IF(#REF!=MAX(#REF!),"New","Old")</f>
      </c>
      <c r="AL1220" s="3"/>
      <c r="AM1220" s="9">
        <f>IF(OR(#REF!="",#REF!=0),"",IF(#REF!&lt;12000,"&lt;12k",IF(AND(#REF!&gt;=12000,#REF!&lt;24000),"12k to 24k",IF(AND(#REF!&gt;=24000,#REF!&lt;=36000),"24k to 36k",IF(#REF!&gt;36000,"&gt;36k","")))))</f>
      </c>
    </row>
    <row x14ac:dyDescent="0.25" r="1221" customHeight="1" ht="18.75">
      <c r="A1221" s="1">
        <v>1749965</v>
      </c>
      <c r="B1221" s="2">
        <v>11419372</v>
      </c>
      <c r="C1221" s="3" t="s">
        <v>0</v>
      </c>
      <c r="D1221" s="3" t="s">
        <v>1</v>
      </c>
      <c r="E1221" s="2">
        <v>2018</v>
      </c>
      <c r="F1221" s="4">
        <v>44348</v>
      </c>
      <c r="G1221" s="3" t="s">
        <v>108</v>
      </c>
      <c r="H1221" s="4">
        <v>44349</v>
      </c>
      <c r="I1221" s="4">
        <f>_xlfn.XLOOKUP(#REF!,[1]!Backup_F8_Previous_Wave[ODINO],[1]!Backup_F8_Previous_Wave[Production Date],"")</f>
      </c>
      <c r="J1221" s="10">
        <f>_xlfn.XLOOKUP(#REF!,[1]!Backup_F8_Previous_Wave[ODINO],[1]!Backup_F8_Previous_Wave[Wave Date],"")</f>
      </c>
      <c r="K1221" s="6">
        <f>_xlfn.XLOOKUP(#REF!,[1]!Backup_F8_Previous_Wave[ODINO],[1]!Backup_F8_Previous_Wave[Full VIN],"")</f>
      </c>
      <c r="L1221" s="3" t="s">
        <v>3933</v>
      </c>
      <c r="M1221" s="3" t="s">
        <v>4</v>
      </c>
      <c r="N1221" s="3" t="s">
        <v>3934</v>
      </c>
      <c r="O1221" s="3" t="s">
        <v>151</v>
      </c>
      <c r="P1221" s="6">
        <f>_xlfn.XLOOKUP(#REF!,[1]!Table2[BINNING],[1]!Table2[VFG],"")</f>
      </c>
      <c r="Q1221" s="6">
        <f>IF(ISNUMBER(FIND("|",#REF!,1)),LEFT(#REF!,FIND("|",#REF!,1)-2),#REF!)</f>
      </c>
      <c r="R1221" s="6">
        <f>IF(ISNUMBER(FIND("|",#REF!,1)),RIGHT(#REF!,LEN(#REF!)-FIND("|",#REF!,1)-1),"")</f>
      </c>
      <c r="S1221" s="3" t="s">
        <v>7</v>
      </c>
      <c r="T1221" s="3" t="s">
        <v>7</v>
      </c>
      <c r="U1221" s="2">
        <v>0</v>
      </c>
      <c r="V1221" s="2">
        <v>0</v>
      </c>
      <c r="W1221" s="2"/>
      <c r="X1221" s="3" t="s">
        <v>63</v>
      </c>
      <c r="Y1221" s="2">
        <v>45</v>
      </c>
      <c r="Z1221" s="3"/>
      <c r="AA1221" s="3"/>
      <c r="AB1221" s="7" t="s">
        <v>3935</v>
      </c>
      <c r="AC1221" s="3" t="s">
        <v>20</v>
      </c>
      <c r="AD1221" s="3" t="s">
        <v>11</v>
      </c>
      <c r="AE1221" s="3" t="s">
        <v>135</v>
      </c>
      <c r="AF1221" s="3" t="s">
        <v>27</v>
      </c>
      <c r="AG1221" s="4"/>
      <c r="AH1221" s="3"/>
      <c r="AI1221" s="4"/>
      <c r="AJ12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1" s="8">
        <f>IF(#REF!=MAX(#REF!),"New","Old")</f>
      </c>
      <c r="AL1221" s="3"/>
      <c r="AM1221" s="9">
        <f>IF(OR(#REF!="",#REF!=0),"",IF(#REF!&lt;12000,"&lt;12k",IF(AND(#REF!&gt;=12000,#REF!&lt;24000),"12k to 24k",IF(AND(#REF!&gt;=24000,#REF!&lt;=36000),"24k to 36k",IF(#REF!&gt;36000,"&gt;36k","")))))</f>
      </c>
    </row>
    <row x14ac:dyDescent="0.25" r="1222" customHeight="1" ht="18.75">
      <c r="A1222" s="1">
        <v>1749998</v>
      </c>
      <c r="B1222" s="2">
        <v>11419396</v>
      </c>
      <c r="C1222" s="3" t="s">
        <v>0</v>
      </c>
      <c r="D1222" s="3" t="s">
        <v>1</v>
      </c>
      <c r="E1222" s="2">
        <v>2019</v>
      </c>
      <c r="F1222" s="4">
        <v>44338</v>
      </c>
      <c r="G1222" s="3" t="s">
        <v>108</v>
      </c>
      <c r="H1222" s="4">
        <v>44349</v>
      </c>
      <c r="I1222" s="4">
        <f>_xlfn.XLOOKUP(#REF!,[1]!Backup_F8_Previous_Wave[ODINO],[1]!Backup_F8_Previous_Wave[Production Date],"")</f>
      </c>
      <c r="J1222" s="10">
        <f>_xlfn.XLOOKUP(#REF!,[1]!Backup_F8_Previous_Wave[ODINO],[1]!Backup_F8_Previous_Wave[Wave Date],"")</f>
      </c>
      <c r="K1222" s="6">
        <f>_xlfn.XLOOKUP(#REF!,[1]!Backup_F8_Previous_Wave[ODINO],[1]!Backup_F8_Previous_Wave[Full VIN],"")</f>
      </c>
      <c r="L1222" s="3" t="s">
        <v>3936</v>
      </c>
      <c r="M1222" s="3" t="s">
        <v>4</v>
      </c>
      <c r="N1222" s="3" t="s">
        <v>3937</v>
      </c>
      <c r="O1222" s="3" t="s">
        <v>151</v>
      </c>
      <c r="P1222" s="6">
        <f>_xlfn.XLOOKUP(#REF!,[1]!Table2[BINNING],[1]!Table2[VFG],"")</f>
      </c>
      <c r="Q1222" s="6">
        <f>IF(ISNUMBER(FIND("|",#REF!,1)),LEFT(#REF!,FIND("|",#REF!,1)-2),#REF!)</f>
      </c>
      <c r="R1222" s="6">
        <f>IF(ISNUMBER(FIND("|",#REF!,1)),RIGHT(#REF!,LEN(#REF!)-FIND("|",#REF!,1)-1),"")</f>
      </c>
      <c r="S1222" s="3" t="s">
        <v>7</v>
      </c>
      <c r="T1222" s="3" t="s">
        <v>7</v>
      </c>
      <c r="U1222" s="2">
        <v>0</v>
      </c>
      <c r="V1222" s="2">
        <v>0</v>
      </c>
      <c r="W1222" s="2"/>
      <c r="X1222" s="3" t="s">
        <v>253</v>
      </c>
      <c r="Y1222" s="2">
        <v>0</v>
      </c>
      <c r="Z1222" s="3"/>
      <c r="AA1222" s="3"/>
      <c r="AB1222" s="7" t="s">
        <v>3938</v>
      </c>
      <c r="AC1222" s="3" t="s">
        <v>20</v>
      </c>
      <c r="AD1222" s="3" t="s">
        <v>11</v>
      </c>
      <c r="AE1222" s="3" t="s">
        <v>21</v>
      </c>
      <c r="AF1222" s="3" t="s">
        <v>13</v>
      </c>
      <c r="AG1222" s="4"/>
      <c r="AH1222" s="3"/>
      <c r="AI1222" s="4"/>
      <c r="AJ12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2" s="8">
        <f>IF(#REF!=MAX(#REF!),"New","Old")</f>
      </c>
      <c r="AL1222" s="3"/>
      <c r="AM1222" s="9">
        <f>IF(OR(#REF!="",#REF!=0),"",IF(#REF!&lt;12000,"&lt;12k",IF(AND(#REF!&gt;=12000,#REF!&lt;24000),"12k to 24k",IF(AND(#REF!&gt;=24000,#REF!&lt;=36000),"24k to 36k",IF(#REF!&gt;36000,"&gt;36k","")))))</f>
      </c>
    </row>
    <row x14ac:dyDescent="0.25" r="1223" customHeight="1" ht="18.75">
      <c r="A1223" s="1">
        <v>1750087</v>
      </c>
      <c r="B1223" s="2">
        <v>11419464</v>
      </c>
      <c r="C1223" s="3" t="s">
        <v>0</v>
      </c>
      <c r="D1223" s="3" t="s">
        <v>485</v>
      </c>
      <c r="E1223" s="2">
        <v>2015</v>
      </c>
      <c r="F1223" s="4">
        <v>44350</v>
      </c>
      <c r="G1223" s="3" t="s">
        <v>108</v>
      </c>
      <c r="H1223" s="4">
        <v>44350</v>
      </c>
      <c r="I1223" s="4"/>
      <c r="J1223" s="10">
        <f>_xlfn.XLOOKUP(#REF!,[1]!Backup_F8_Previous_Wave[ODINO],[1]!Backup_F8_Previous_Wave[Wave Date],"")</f>
      </c>
      <c r="K1223" s="3"/>
      <c r="L1223" s="3" t="s">
        <v>3939</v>
      </c>
      <c r="M1223" s="3" t="s">
        <v>4</v>
      </c>
      <c r="N1223" s="3" t="s">
        <v>3940</v>
      </c>
      <c r="O1223" s="3" t="s">
        <v>2684</v>
      </c>
      <c r="P1223" s="6">
        <f>_xlfn.XLOOKUP(#REF!,[1]!Table2[BINNING],[1]!Table2[VFG],"")</f>
      </c>
      <c r="Q1223" s="6">
        <f>IF(ISNUMBER(FIND("|",#REF!,1)),LEFT(#REF!,FIND("|",#REF!,1)-2),#REF!)</f>
      </c>
      <c r="R1223" s="6">
        <f>IF(ISNUMBER(FIND("|",#REF!,1)),RIGHT(#REF!,LEN(#REF!)-FIND("|",#REF!,1)-1),"")</f>
      </c>
      <c r="S1223" s="3" t="s">
        <v>7</v>
      </c>
      <c r="T1223" s="3" t="s">
        <v>7</v>
      </c>
      <c r="U1223" s="2">
        <v>0</v>
      </c>
      <c r="V1223" s="2">
        <v>0</v>
      </c>
      <c r="W1223" s="2"/>
      <c r="X1223" s="3" t="s">
        <v>125</v>
      </c>
      <c r="Y1223" s="2"/>
      <c r="Z1223" s="3"/>
      <c r="AA1223" s="3"/>
      <c r="AB1223" s="7" t="s">
        <v>3941</v>
      </c>
      <c r="AC1223" s="3" t="s">
        <v>44</v>
      </c>
      <c r="AD1223" s="3" t="s">
        <v>44</v>
      </c>
      <c r="AE1223" s="3" t="s">
        <v>44</v>
      </c>
      <c r="AF1223" s="3" t="s">
        <v>211</v>
      </c>
      <c r="AG1223" s="4"/>
      <c r="AH1223" s="3"/>
      <c r="AI1223" s="4"/>
      <c r="AJ12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3" s="8">
        <f>IF(#REF!=MAX(#REF!),"New","Old")</f>
      </c>
      <c r="AL1223" s="3"/>
      <c r="AM1223" s="9">
        <f>IF(OR(#REF!="",#REF!=0),"",IF(#REF!&lt;12000,"&lt;12k",IF(AND(#REF!&gt;=12000,#REF!&lt;24000),"12k to 24k",IF(AND(#REF!&gt;=24000,#REF!&lt;=36000),"24k to 36k",IF(#REF!&gt;36000,"&gt;36k","")))))</f>
      </c>
    </row>
    <row x14ac:dyDescent="0.25" r="1224" customHeight="1" ht="18.75">
      <c r="A1224" s="1">
        <v>1750125</v>
      </c>
      <c r="B1224" s="2">
        <v>11419497</v>
      </c>
      <c r="C1224" s="3" t="s">
        <v>0</v>
      </c>
      <c r="D1224" s="3" t="s">
        <v>38</v>
      </c>
      <c r="E1224" s="2">
        <v>2011</v>
      </c>
      <c r="F1224" s="4">
        <v>44013</v>
      </c>
      <c r="G1224" s="3" t="s">
        <v>39</v>
      </c>
      <c r="H1224" s="4">
        <v>44350</v>
      </c>
      <c r="I1224" s="4">
        <f>_xlfn.XLOOKUP(#REF!,[1]!Backup_F8_Previous_Wave[ODINO],[1]!Backup_F8_Previous_Wave[Production Date],"")</f>
      </c>
      <c r="J1224" s="10">
        <f>_xlfn.XLOOKUP(#REF!,[1]!Backup_F8_Previous_Wave[ODINO],[1]!Backup_F8_Previous_Wave[Wave Date],"")</f>
      </c>
      <c r="K1224" s="6">
        <f>_xlfn.XLOOKUP(#REF!,[1]!Backup_F8_Previous_Wave[ODINO],[1]!Backup_F8_Previous_Wave[Full VIN],"")</f>
      </c>
      <c r="L1224" s="3" t="s">
        <v>3942</v>
      </c>
      <c r="M1224" s="3" t="s">
        <v>4</v>
      </c>
      <c r="N1224" s="3" t="s">
        <v>3943</v>
      </c>
      <c r="O1224" s="3" t="s">
        <v>552</v>
      </c>
      <c r="P1224" s="6">
        <f>_xlfn.XLOOKUP(#REF!,[1]!Table2[BINNING],[1]!Table2[VFG],"")</f>
      </c>
      <c r="Q1224" s="6">
        <f>IF(ISNUMBER(FIND("|",#REF!,1)),LEFT(#REF!,FIND("|",#REF!,1)-2),#REF!)</f>
      </c>
      <c r="R1224" s="6">
        <f>IF(ISNUMBER(FIND("|",#REF!,1)),RIGHT(#REF!,LEN(#REF!)-FIND("|",#REF!,1)-1),"")</f>
      </c>
      <c r="S1224" s="3" t="s">
        <v>7</v>
      </c>
      <c r="T1224" s="3" t="s">
        <v>7</v>
      </c>
      <c r="U1224" s="2">
        <v>0</v>
      </c>
      <c r="V1224" s="2">
        <v>0</v>
      </c>
      <c r="W1224" s="2">
        <v>180000</v>
      </c>
      <c r="X1224" s="3" t="s">
        <v>229</v>
      </c>
      <c r="Y1224" s="2">
        <v>60</v>
      </c>
      <c r="Z1224" s="3"/>
      <c r="AA1224" s="3"/>
      <c r="AB1224" s="7" t="s">
        <v>3944</v>
      </c>
      <c r="AC1224" s="3" t="s">
        <v>146</v>
      </c>
      <c r="AD1224" s="3" t="s">
        <v>147</v>
      </c>
      <c r="AE1224" s="3" t="s">
        <v>148</v>
      </c>
      <c r="AF1224" s="3" t="s">
        <v>45</v>
      </c>
      <c r="AG1224" s="4"/>
      <c r="AH1224" s="3"/>
      <c r="AI1224" s="4"/>
      <c r="AJ12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4" s="8">
        <f>IF(#REF!=MAX(#REF!),"New","Old")</f>
      </c>
      <c r="AL1224" s="3"/>
      <c r="AM1224" s="9">
        <f>IF(OR(#REF!="",#REF!=0),"",IF(#REF!&lt;12000,"&lt;12k",IF(AND(#REF!&gt;=12000,#REF!&lt;24000),"12k to 24k",IF(AND(#REF!&gt;=24000,#REF!&lt;=36000),"24k to 36k",IF(#REF!&gt;36000,"&gt;36k","")))))</f>
      </c>
    </row>
    <row x14ac:dyDescent="0.25" r="1225" customHeight="1" ht="18.75">
      <c r="A1225" s="1">
        <v>1750171</v>
      </c>
      <c r="B1225" s="2">
        <v>11419535</v>
      </c>
      <c r="C1225" s="3" t="s">
        <v>0</v>
      </c>
      <c r="D1225" s="3" t="s">
        <v>181</v>
      </c>
      <c r="E1225" s="2">
        <v>2019</v>
      </c>
      <c r="F1225" s="4">
        <v>44348</v>
      </c>
      <c r="G1225" s="3" t="s">
        <v>108</v>
      </c>
      <c r="H1225" s="4">
        <v>44350</v>
      </c>
      <c r="I1225" s="4">
        <f>_xlfn.XLOOKUP(#REF!,[1]!Backup_F8_Previous_Wave[ODINO],[1]!Backup_F8_Previous_Wave[Production Date],"")</f>
      </c>
      <c r="J1225" s="10">
        <f>_xlfn.XLOOKUP(#REF!,[1]!Backup_F8_Previous_Wave[ODINO],[1]!Backup_F8_Previous_Wave[Wave Date],"")</f>
      </c>
      <c r="K1225" s="6">
        <f>_xlfn.XLOOKUP(#REF!,[1]!Backup_F8_Previous_Wave[ODINO],[1]!Backup_F8_Previous_Wave[Full VIN],"")</f>
      </c>
      <c r="L1225" s="3" t="s">
        <v>3945</v>
      </c>
      <c r="M1225" s="3" t="s">
        <v>4</v>
      </c>
      <c r="N1225" s="3" t="s">
        <v>3946</v>
      </c>
      <c r="O1225" s="3" t="s">
        <v>196</v>
      </c>
      <c r="P1225" s="6">
        <f>_xlfn.XLOOKUP(#REF!,[1]!Table2[BINNING],[1]!Table2[VFG],"")</f>
      </c>
      <c r="Q1225" s="6">
        <f>IF(ISNUMBER(FIND("|",#REF!,1)),LEFT(#REF!,FIND("|",#REF!,1)-2),#REF!)</f>
      </c>
      <c r="R1225" s="6">
        <f>IF(ISNUMBER(FIND("|",#REF!,1)),RIGHT(#REF!,LEN(#REF!)-FIND("|",#REF!,1)-1),"")</f>
      </c>
      <c r="S1225" s="3" t="s">
        <v>7</v>
      </c>
      <c r="T1225" s="3" t="s">
        <v>7</v>
      </c>
      <c r="U1225" s="2">
        <v>0</v>
      </c>
      <c r="V1225" s="2">
        <v>0</v>
      </c>
      <c r="W1225" s="2">
        <v>40000</v>
      </c>
      <c r="X1225" s="3" t="s">
        <v>238</v>
      </c>
      <c r="Y1225" s="2"/>
      <c r="Z1225" s="3" t="s">
        <v>3947</v>
      </c>
      <c r="AA1225" s="3" t="s">
        <v>3948</v>
      </c>
      <c r="AB1225" s="7" t="s">
        <v>3949</v>
      </c>
      <c r="AC1225" s="3" t="s">
        <v>297</v>
      </c>
      <c r="AD1225" s="3" t="s">
        <v>298</v>
      </c>
      <c r="AE1225" s="3" t="s">
        <v>299</v>
      </c>
      <c r="AF1225" s="3" t="s">
        <v>198</v>
      </c>
      <c r="AG1225" s="4"/>
      <c r="AH1225" s="3"/>
      <c r="AI1225" s="4"/>
      <c r="AJ12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5" s="8">
        <f>IF(#REF!=MAX(#REF!),"New","Old")</f>
      </c>
      <c r="AL1225" s="3"/>
      <c r="AM1225" s="9">
        <f>IF(OR(#REF!="",#REF!=0),"",IF(#REF!&lt;12000,"&lt;12k",IF(AND(#REF!&gt;=12000,#REF!&lt;24000),"12k to 24k",IF(AND(#REF!&gt;=24000,#REF!&lt;=36000),"24k to 36k",IF(#REF!&gt;36000,"&gt;36k","")))))</f>
      </c>
    </row>
    <row x14ac:dyDescent="0.25" r="1226" customHeight="1" ht="18.75">
      <c r="A1226" s="1">
        <v>1750350</v>
      </c>
      <c r="B1226" s="2">
        <v>11419672</v>
      </c>
      <c r="C1226" s="3" t="s">
        <v>0</v>
      </c>
      <c r="D1226" s="3" t="s">
        <v>96</v>
      </c>
      <c r="E1226" s="2">
        <v>2015</v>
      </c>
      <c r="F1226" s="4">
        <v>44336</v>
      </c>
      <c r="G1226" s="3" t="s">
        <v>108</v>
      </c>
      <c r="H1226" s="4">
        <v>44351</v>
      </c>
      <c r="I1226" s="4">
        <f>_xlfn.XLOOKUP(#REF!,[1]!Backup_F8_Previous_Wave[ODINO],[1]!Backup_F8_Previous_Wave[Production Date],"")</f>
      </c>
      <c r="J1226" s="10">
        <f>_xlfn.XLOOKUP(#REF!,[1]!Backup_F8_Previous_Wave[ODINO],[1]!Backup_F8_Previous_Wave[Wave Date],"")</f>
      </c>
      <c r="K1226" s="6">
        <f>_xlfn.XLOOKUP(#REF!,[1]!Backup_F8_Previous_Wave[ODINO],[1]!Backup_F8_Previous_Wave[Full VIN],"")</f>
      </c>
      <c r="L1226" s="3" t="s">
        <v>3950</v>
      </c>
      <c r="M1226" s="3" t="s">
        <v>4</v>
      </c>
      <c r="N1226" s="3" t="s">
        <v>3951</v>
      </c>
      <c r="O1226" s="3" t="s">
        <v>3952</v>
      </c>
      <c r="P1226" s="6">
        <f>_xlfn.XLOOKUP(#REF!,[1]!Table2[BINNING],[1]!Table2[VFG],"")</f>
      </c>
      <c r="Q1226" s="6">
        <f>IF(ISNUMBER(FIND("|",#REF!,1)),LEFT(#REF!,FIND("|",#REF!,1)-2),#REF!)</f>
      </c>
      <c r="R1226" s="6">
        <f>IF(ISNUMBER(FIND("|",#REF!,1)),RIGHT(#REF!,LEN(#REF!)-FIND("|",#REF!,1)-1),"")</f>
      </c>
      <c r="S1226" s="3" t="s">
        <v>7</v>
      </c>
      <c r="T1226" s="3" t="s">
        <v>7</v>
      </c>
      <c r="U1226" s="2">
        <v>0</v>
      </c>
      <c r="V1226" s="2">
        <v>0</v>
      </c>
      <c r="W1226" s="2"/>
      <c r="X1226" s="3" t="s">
        <v>467</v>
      </c>
      <c r="Y1226" s="2">
        <v>5</v>
      </c>
      <c r="Z1226" s="3"/>
      <c r="AA1226" s="3"/>
      <c r="AB1226" s="7" t="s">
        <v>3953</v>
      </c>
      <c r="AC1226" s="3" t="s">
        <v>542</v>
      </c>
      <c r="AD1226" s="3" t="s">
        <v>543</v>
      </c>
      <c r="AE1226" s="3" t="s">
        <v>544</v>
      </c>
      <c r="AF1226" s="3" t="s">
        <v>102</v>
      </c>
      <c r="AG1226" s="4"/>
      <c r="AH1226" s="3"/>
      <c r="AI1226" s="4"/>
      <c r="AJ12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6" s="8">
        <f>IF(#REF!=MAX(#REF!),"New","Old")</f>
      </c>
      <c r="AL1226" s="3"/>
      <c r="AM1226" s="9">
        <f>IF(OR(#REF!="",#REF!=0),"",IF(#REF!&lt;12000,"&lt;12k",IF(AND(#REF!&gt;=12000,#REF!&lt;24000),"12k to 24k",IF(AND(#REF!&gt;=24000,#REF!&lt;=36000),"24k to 36k",IF(#REF!&gt;36000,"&gt;36k","")))))</f>
      </c>
    </row>
    <row x14ac:dyDescent="0.25" r="1227" customHeight="1" ht="18.75">
      <c r="A1227" s="1">
        <v>1750441</v>
      </c>
      <c r="B1227" s="2">
        <v>11419737</v>
      </c>
      <c r="C1227" s="3" t="s">
        <v>0</v>
      </c>
      <c r="D1227" s="3" t="s">
        <v>59</v>
      </c>
      <c r="E1227" s="2">
        <v>2012</v>
      </c>
      <c r="F1227" s="4">
        <v>44350</v>
      </c>
      <c r="G1227" s="3" t="s">
        <v>108</v>
      </c>
      <c r="H1227" s="4">
        <v>44352</v>
      </c>
      <c r="I1227" s="4">
        <f>_xlfn.XLOOKUP(#REF!,[1]!Backup_F8_Previous_Wave[ODINO],[1]!Backup_F8_Previous_Wave[Production Date],"")</f>
      </c>
      <c r="J1227" s="10">
        <f>_xlfn.XLOOKUP(#REF!,[1]!Backup_F8_Previous_Wave[ODINO],[1]!Backup_F8_Previous_Wave[Wave Date],"")</f>
      </c>
      <c r="K1227" s="6">
        <f>_xlfn.XLOOKUP(#REF!,[1]!Backup_F8_Previous_Wave[ODINO],[1]!Backup_F8_Previous_Wave[Full VIN],"")</f>
      </c>
      <c r="L1227" s="3" t="s">
        <v>3954</v>
      </c>
      <c r="M1227" s="3" t="s">
        <v>4</v>
      </c>
      <c r="N1227" s="3" t="s">
        <v>3955</v>
      </c>
      <c r="O1227" s="3" t="s">
        <v>31</v>
      </c>
      <c r="P1227" s="6">
        <f>_xlfn.XLOOKUP(#REF!,[1]!Table2[BINNING],[1]!Table2[VFG],"")</f>
      </c>
      <c r="Q1227" s="6">
        <f>IF(ISNUMBER(FIND("|",#REF!,1)),LEFT(#REF!,FIND("|",#REF!,1)-2),#REF!)</f>
      </c>
      <c r="R1227" s="6">
        <f>IF(ISNUMBER(FIND("|",#REF!,1)),RIGHT(#REF!,LEN(#REF!)-FIND("|",#REF!,1)-1),"")</f>
      </c>
      <c r="S1227" s="3" t="s">
        <v>7</v>
      </c>
      <c r="T1227" s="3" t="s">
        <v>7</v>
      </c>
      <c r="U1227" s="2">
        <v>0</v>
      </c>
      <c r="V1227" s="2">
        <v>0</v>
      </c>
      <c r="W1227" s="2"/>
      <c r="X1227" s="3" t="s">
        <v>139</v>
      </c>
      <c r="Y1227" s="2">
        <v>15</v>
      </c>
      <c r="Z1227" s="3"/>
      <c r="AA1227" s="3"/>
      <c r="AB1227" s="7" t="s">
        <v>3956</v>
      </c>
      <c r="AC1227" s="3" t="s">
        <v>83</v>
      </c>
      <c r="AD1227" s="3" t="s">
        <v>66</v>
      </c>
      <c r="AE1227" s="3" t="s">
        <v>121</v>
      </c>
      <c r="AF1227" s="3" t="s">
        <v>68</v>
      </c>
      <c r="AG1227" s="4"/>
      <c r="AH1227" s="3"/>
      <c r="AI1227" s="4"/>
      <c r="AJ12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7" s="8">
        <f>IF(#REF!=MAX(#REF!),"New","Old")</f>
      </c>
      <c r="AL1227" s="3"/>
      <c r="AM1227" s="9">
        <f>IF(OR(#REF!="",#REF!=0),"",IF(#REF!&lt;12000,"&lt;12k",IF(AND(#REF!&gt;=12000,#REF!&lt;24000),"12k to 24k",IF(AND(#REF!&gt;=24000,#REF!&lt;=36000),"24k to 36k",IF(#REF!&gt;36000,"&gt;36k","")))))</f>
      </c>
    </row>
    <row x14ac:dyDescent="0.25" r="1228" customHeight="1" ht="18.75">
      <c r="A1228" s="1">
        <v>1750473</v>
      </c>
      <c r="B1228" s="2">
        <v>11419764</v>
      </c>
      <c r="C1228" s="3" t="s">
        <v>0</v>
      </c>
      <c r="D1228" s="3" t="s">
        <v>86</v>
      </c>
      <c r="E1228" s="2">
        <v>2012</v>
      </c>
      <c r="F1228" s="4">
        <v>44352</v>
      </c>
      <c r="G1228" s="3" t="s">
        <v>108</v>
      </c>
      <c r="H1228" s="4">
        <v>44352</v>
      </c>
      <c r="I1228" s="4"/>
      <c r="J1228" s="10">
        <f>_xlfn.XLOOKUP(#REF!,[1]!Backup_F8_Previous_Wave[ODINO],[1]!Backup_F8_Previous_Wave[Wave Date],"")</f>
      </c>
      <c r="K1228" s="3"/>
      <c r="L1228" s="3" t="s">
        <v>3957</v>
      </c>
      <c r="M1228" s="3" t="s">
        <v>4</v>
      </c>
      <c r="N1228" s="3" t="s">
        <v>3958</v>
      </c>
      <c r="O1228" s="3" t="s">
        <v>31</v>
      </c>
      <c r="P1228" s="6">
        <f>_xlfn.XLOOKUP(#REF!,[1]!Table2[BINNING],[1]!Table2[VFG],"")</f>
      </c>
      <c r="Q1228" s="6">
        <f>IF(ISNUMBER(FIND("|",#REF!,1)),LEFT(#REF!,FIND("|",#REF!,1)-2),#REF!)</f>
      </c>
      <c r="R1228" s="6">
        <f>IF(ISNUMBER(FIND("|",#REF!,1)),RIGHT(#REF!,LEN(#REF!)-FIND("|",#REF!,1)-1),"")</f>
      </c>
      <c r="S1228" s="3" t="s">
        <v>7</v>
      </c>
      <c r="T1228" s="3" t="s">
        <v>7</v>
      </c>
      <c r="U1228" s="2">
        <v>0</v>
      </c>
      <c r="V1228" s="2">
        <v>0</v>
      </c>
      <c r="W1228" s="2"/>
      <c r="X1228" s="3" t="s">
        <v>106</v>
      </c>
      <c r="Y1228" s="2"/>
      <c r="Z1228" s="3"/>
      <c r="AA1228" s="3"/>
      <c r="AB1228" s="7" t="s">
        <v>3959</v>
      </c>
      <c r="AC1228" s="3" t="s">
        <v>44</v>
      </c>
      <c r="AD1228" s="3" t="s">
        <v>44</v>
      </c>
      <c r="AE1228" s="3" t="s">
        <v>44</v>
      </c>
      <c r="AF1228" s="3" t="s">
        <v>27</v>
      </c>
      <c r="AG1228" s="4"/>
      <c r="AH1228" s="3"/>
      <c r="AI1228" s="4"/>
      <c r="AJ12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8" s="8">
        <f>IF(#REF!=MAX(#REF!),"New","Old")</f>
      </c>
      <c r="AL1228" s="3"/>
      <c r="AM1228" s="9">
        <f>IF(OR(#REF!="",#REF!=0),"",IF(#REF!&lt;12000,"&lt;12k",IF(AND(#REF!&gt;=12000,#REF!&lt;24000),"12k to 24k",IF(AND(#REF!&gt;=24000,#REF!&lt;=36000),"24k to 36k",IF(#REF!&gt;36000,"&gt;36k","")))))</f>
      </c>
    </row>
    <row x14ac:dyDescent="0.25" r="1229" customHeight="1" ht="18.75">
      <c r="A1229" s="1">
        <v>1750535</v>
      </c>
      <c r="B1229" s="2">
        <v>11419809</v>
      </c>
      <c r="C1229" s="3" t="s">
        <v>0</v>
      </c>
      <c r="D1229" s="3" t="s">
        <v>28</v>
      </c>
      <c r="E1229" s="2">
        <v>2021</v>
      </c>
      <c r="F1229" s="4">
        <v>44352</v>
      </c>
      <c r="G1229" s="3" t="s">
        <v>108</v>
      </c>
      <c r="H1229" s="4">
        <v>44353</v>
      </c>
      <c r="I1229" s="4">
        <f>_xlfn.XLOOKUP(#REF!,[1]!Backup_F8_Previous_Wave[ODINO],[1]!Backup_F8_Previous_Wave[Production Date],"")</f>
      </c>
      <c r="J1229" s="10">
        <f>_xlfn.XLOOKUP(#REF!,[1]!Backup_F8_Previous_Wave[ODINO],[1]!Backup_F8_Previous_Wave[Wave Date],"")</f>
      </c>
      <c r="K1229" s="6">
        <f>_xlfn.XLOOKUP(#REF!,[1]!Backup_F8_Previous_Wave[ODINO],[1]!Backup_F8_Previous_Wave[Full VIN],"")</f>
      </c>
      <c r="L1229" s="3" t="s">
        <v>3960</v>
      </c>
      <c r="M1229" s="3" t="s">
        <v>4</v>
      </c>
      <c r="N1229" s="3" t="s">
        <v>3961</v>
      </c>
      <c r="O1229" s="3" t="s">
        <v>62</v>
      </c>
      <c r="P1229" s="6">
        <f>_xlfn.XLOOKUP(#REF!,[1]!Table2[BINNING],[1]!Table2[VFG],"")</f>
      </c>
      <c r="Q1229" s="6">
        <f>IF(ISNUMBER(FIND("|",#REF!,1)),LEFT(#REF!,FIND("|",#REF!,1)-2),#REF!)</f>
      </c>
      <c r="R1229" s="6">
        <f>IF(ISNUMBER(FIND("|",#REF!,1)),RIGHT(#REF!,LEN(#REF!)-FIND("|",#REF!,1)-1),"")</f>
      </c>
      <c r="S1229" s="3" t="s">
        <v>7</v>
      </c>
      <c r="T1229" s="3" t="s">
        <v>7</v>
      </c>
      <c r="U1229" s="2">
        <v>0</v>
      </c>
      <c r="V1229" s="2">
        <v>0</v>
      </c>
      <c r="W1229" s="2"/>
      <c r="X1229" s="3" t="s">
        <v>798</v>
      </c>
      <c r="Y1229" s="2"/>
      <c r="Z1229" s="3"/>
      <c r="AA1229" s="3"/>
      <c r="AB1229" s="7" t="s">
        <v>3962</v>
      </c>
      <c r="AC1229" s="3" t="s">
        <v>662</v>
      </c>
      <c r="AD1229" s="3" t="s">
        <v>663</v>
      </c>
      <c r="AE1229" s="3" t="s">
        <v>664</v>
      </c>
      <c r="AF1229" s="3" t="s">
        <v>102</v>
      </c>
      <c r="AG1229" s="4"/>
      <c r="AH1229" s="3"/>
      <c r="AI1229" s="4"/>
      <c r="AJ12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29" s="8">
        <f>IF(#REF!=MAX(#REF!),"New","Old")</f>
      </c>
      <c r="AL1229" s="3"/>
      <c r="AM1229" s="9">
        <f>IF(OR(#REF!="",#REF!=0),"",IF(#REF!&lt;12000,"&lt;12k",IF(AND(#REF!&gt;=12000,#REF!&lt;24000),"12k to 24k",IF(AND(#REF!&gt;=24000,#REF!&lt;=36000),"24k to 36k",IF(#REF!&gt;36000,"&gt;36k","")))))</f>
      </c>
    </row>
    <row x14ac:dyDescent="0.25" r="1230" customHeight="1" ht="18.75">
      <c r="A1230" s="1">
        <v>1750546</v>
      </c>
      <c r="B1230" s="2">
        <v>11419818</v>
      </c>
      <c r="C1230" s="3" t="s">
        <v>0</v>
      </c>
      <c r="D1230" s="3" t="s">
        <v>38</v>
      </c>
      <c r="E1230" s="2">
        <v>2010</v>
      </c>
      <c r="F1230" s="4">
        <v>44353</v>
      </c>
      <c r="G1230" s="3" t="s">
        <v>108</v>
      </c>
      <c r="H1230" s="4">
        <v>44353</v>
      </c>
      <c r="I1230" s="4">
        <f>_xlfn.XLOOKUP(#REF!,[1]!Backup_F8_Previous_Wave[ODINO],[1]!Backup_F8_Previous_Wave[Production Date],"")</f>
      </c>
      <c r="J1230" s="10">
        <f>_xlfn.XLOOKUP(#REF!,[1]!Backup_F8_Previous_Wave[ODINO],[1]!Backup_F8_Previous_Wave[Wave Date],"")</f>
      </c>
      <c r="K1230" s="6">
        <f>_xlfn.XLOOKUP(#REF!,[1]!Backup_F8_Previous_Wave[ODINO],[1]!Backup_F8_Previous_Wave[Full VIN],"")</f>
      </c>
      <c r="L1230" s="3" t="s">
        <v>3963</v>
      </c>
      <c r="M1230" s="3" t="s">
        <v>4</v>
      </c>
      <c r="N1230" s="3" t="s">
        <v>3964</v>
      </c>
      <c r="O1230" s="3" t="s">
        <v>3399</v>
      </c>
      <c r="P1230" s="6">
        <f>_xlfn.XLOOKUP(#REF!,[1]!Table2[BINNING],[1]!Table2[VFG],"")</f>
      </c>
      <c r="Q1230" s="6">
        <f>IF(ISNUMBER(FIND("|",#REF!,1)),LEFT(#REF!,FIND("|",#REF!,1)-2),#REF!)</f>
      </c>
      <c r="R1230" s="6">
        <f>IF(ISNUMBER(FIND("|",#REF!,1)),RIGHT(#REF!,LEN(#REF!)-FIND("|",#REF!,1)-1),"")</f>
      </c>
      <c r="S1230" s="3" t="s">
        <v>7</v>
      </c>
      <c r="T1230" s="3" t="s">
        <v>7</v>
      </c>
      <c r="U1230" s="2">
        <v>1</v>
      </c>
      <c r="V1230" s="2">
        <v>0</v>
      </c>
      <c r="W1230" s="2"/>
      <c r="X1230" s="3" t="s">
        <v>81</v>
      </c>
      <c r="Y1230" s="2">
        <v>0</v>
      </c>
      <c r="Z1230" s="3"/>
      <c r="AA1230" s="3"/>
      <c r="AB1230" s="7" t="s">
        <v>3965</v>
      </c>
      <c r="AC1230" s="3" t="s">
        <v>146</v>
      </c>
      <c r="AD1230" s="3" t="s">
        <v>147</v>
      </c>
      <c r="AE1230" s="3" t="s">
        <v>148</v>
      </c>
      <c r="AF1230" s="3" t="s">
        <v>45</v>
      </c>
      <c r="AG1230" s="4"/>
      <c r="AH1230" s="3"/>
      <c r="AI1230" s="4"/>
      <c r="AJ12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0" s="8">
        <f>IF(#REF!=MAX(#REF!),"New","Old")</f>
      </c>
      <c r="AL1230" s="3"/>
      <c r="AM1230" s="9">
        <f>IF(OR(#REF!="",#REF!=0),"",IF(#REF!&lt;12000,"&lt;12k",IF(AND(#REF!&gt;=12000,#REF!&lt;24000),"12k to 24k",IF(AND(#REF!&gt;=24000,#REF!&lt;=36000),"24k to 36k",IF(#REF!&gt;36000,"&gt;36k","")))))</f>
      </c>
    </row>
    <row x14ac:dyDescent="0.25" r="1231" customHeight="1" ht="18.75">
      <c r="A1231" s="1">
        <v>1750657</v>
      </c>
      <c r="B1231" s="2">
        <v>11419902</v>
      </c>
      <c r="C1231" s="3" t="s">
        <v>0</v>
      </c>
      <c r="D1231" s="3" t="s">
        <v>38</v>
      </c>
      <c r="E1231" s="2">
        <v>2020</v>
      </c>
      <c r="F1231" s="4">
        <v>44353</v>
      </c>
      <c r="G1231" s="3" t="s">
        <v>108</v>
      </c>
      <c r="H1231" s="4">
        <v>44354</v>
      </c>
      <c r="I1231" s="4">
        <f>_xlfn.XLOOKUP(#REF!,[1]!Backup_F8_Previous_Wave[ODINO],[1]!Backup_F8_Previous_Wave[Production Date],"")</f>
      </c>
      <c r="J1231" s="10">
        <f>_xlfn.XLOOKUP(#REF!,[1]!Backup_F8_Previous_Wave[ODINO],[1]!Backup_F8_Previous_Wave[Wave Date],"")</f>
      </c>
      <c r="K1231" s="6">
        <f>_xlfn.XLOOKUP(#REF!,[1]!Backup_F8_Previous_Wave[ODINO],[1]!Backup_F8_Previous_Wave[Full VIN],"")</f>
      </c>
      <c r="L1231" s="3" t="s">
        <v>3966</v>
      </c>
      <c r="M1231" s="3" t="s">
        <v>4</v>
      </c>
      <c r="N1231" s="3" t="s">
        <v>3967</v>
      </c>
      <c r="O1231" s="3" t="s">
        <v>105</v>
      </c>
      <c r="P1231" s="6">
        <f>_xlfn.XLOOKUP(#REF!,[1]!Table2[BINNING],[1]!Table2[VFG],"")</f>
      </c>
      <c r="Q1231" s="6">
        <f>IF(ISNUMBER(FIND("|",#REF!,1)),LEFT(#REF!,FIND("|",#REF!,1)-2),#REF!)</f>
      </c>
      <c r="R1231" s="6">
        <f>IF(ISNUMBER(FIND("|",#REF!,1)),RIGHT(#REF!,LEN(#REF!)-FIND("|",#REF!,1)-1),"")</f>
      </c>
      <c r="S1231" s="3" t="s">
        <v>7</v>
      </c>
      <c r="T1231" s="3" t="s">
        <v>7</v>
      </c>
      <c r="U1231" s="2">
        <v>0</v>
      </c>
      <c r="V1231" s="2">
        <v>0</v>
      </c>
      <c r="W1231" s="2">
        <v>2000</v>
      </c>
      <c r="X1231" s="3" t="s">
        <v>106</v>
      </c>
      <c r="Y1231" s="2">
        <v>60</v>
      </c>
      <c r="Z1231" s="3" t="s">
        <v>3968</v>
      </c>
      <c r="AA1231" s="3" t="s">
        <v>2104</v>
      </c>
      <c r="AB1231" s="7" t="s">
        <v>3969</v>
      </c>
      <c r="AC1231" s="3" t="s">
        <v>826</v>
      </c>
      <c r="AD1231" s="3" t="s">
        <v>147</v>
      </c>
      <c r="AE1231" s="3" t="s">
        <v>148</v>
      </c>
      <c r="AF1231" s="3" t="s">
        <v>45</v>
      </c>
      <c r="AG1231" s="4"/>
      <c r="AH1231" s="3"/>
      <c r="AI1231" s="4"/>
      <c r="AJ12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1" s="8">
        <f>IF(#REF!=MAX(#REF!),"New","Old")</f>
      </c>
      <c r="AL1231" s="3"/>
      <c r="AM1231" s="9">
        <f>IF(OR(#REF!="",#REF!=0),"",IF(#REF!&lt;12000,"&lt;12k",IF(AND(#REF!&gt;=12000,#REF!&lt;24000),"12k to 24k",IF(AND(#REF!&gt;=24000,#REF!&lt;=36000),"24k to 36k",IF(#REF!&gt;36000,"&gt;36k","")))))</f>
      </c>
    </row>
    <row x14ac:dyDescent="0.25" r="1232" customHeight="1" ht="18.75">
      <c r="A1232" s="1">
        <v>1750836</v>
      </c>
      <c r="B1232" s="2">
        <v>11420043</v>
      </c>
      <c r="C1232" s="3" t="s">
        <v>0</v>
      </c>
      <c r="D1232" s="3" t="s">
        <v>448</v>
      </c>
      <c r="E1232" s="2">
        <v>2013</v>
      </c>
      <c r="F1232" s="4">
        <v>44354</v>
      </c>
      <c r="G1232" s="3" t="s">
        <v>108</v>
      </c>
      <c r="H1232" s="4">
        <v>44354</v>
      </c>
      <c r="I1232" s="4"/>
      <c r="J1232" s="10">
        <f>_xlfn.XLOOKUP(#REF!,[1]!Backup_F8_Previous_Wave[ODINO],[1]!Backup_F8_Previous_Wave[Wave Date],"")</f>
      </c>
      <c r="K1232" s="3"/>
      <c r="L1232" s="3" t="s">
        <v>3015</v>
      </c>
      <c r="M1232" s="3" t="s">
        <v>4</v>
      </c>
      <c r="N1232" s="3" t="s">
        <v>3970</v>
      </c>
      <c r="O1232" s="3" t="s">
        <v>144</v>
      </c>
      <c r="P1232" s="6">
        <f>_xlfn.XLOOKUP(#REF!,[1]!Table2[BINNING],[1]!Table2[VFG],"")</f>
      </c>
      <c r="Q1232" s="6">
        <f>IF(ISNUMBER(FIND("|",#REF!,1)),LEFT(#REF!,FIND("|",#REF!,1)-2),#REF!)</f>
      </c>
      <c r="R1232" s="6">
        <f>IF(ISNUMBER(FIND("|",#REF!,1)),RIGHT(#REF!,LEN(#REF!)-FIND("|",#REF!,1)-1),"")</f>
      </c>
      <c r="S1232" s="3" t="s">
        <v>7</v>
      </c>
      <c r="T1232" s="3" t="s">
        <v>7</v>
      </c>
      <c r="U1232" s="2">
        <v>0</v>
      </c>
      <c r="V1232" s="2">
        <v>0</v>
      </c>
      <c r="W1232" s="2"/>
      <c r="X1232" s="3" t="s">
        <v>238</v>
      </c>
      <c r="Y1232" s="2"/>
      <c r="Z1232" s="3"/>
      <c r="AA1232" s="3"/>
      <c r="AB1232" s="7" t="s">
        <v>3971</v>
      </c>
      <c r="AC1232" s="3" t="s">
        <v>44</v>
      </c>
      <c r="AD1232" s="3" t="s">
        <v>44</v>
      </c>
      <c r="AE1232" s="3" t="s">
        <v>44</v>
      </c>
      <c r="AF1232" s="3" t="s">
        <v>45</v>
      </c>
      <c r="AG1232" s="4"/>
      <c r="AH1232" s="3"/>
      <c r="AI1232" s="4"/>
      <c r="AJ12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2" s="8">
        <f>IF(#REF!=MAX(#REF!),"New","Old")</f>
      </c>
      <c r="AL1232" s="3"/>
      <c r="AM1232" s="9">
        <f>IF(OR(#REF!="",#REF!=0),"",IF(#REF!&lt;12000,"&lt;12k",IF(AND(#REF!&gt;=12000,#REF!&lt;24000),"12k to 24k",IF(AND(#REF!&gt;=24000,#REF!&lt;=36000),"24k to 36k",IF(#REF!&gt;36000,"&gt;36k","")))))</f>
      </c>
    </row>
    <row x14ac:dyDescent="0.25" r="1233" customHeight="1" ht="18.75">
      <c r="A1233" s="1">
        <v>1750872</v>
      </c>
      <c r="B1233" s="2">
        <v>11420075</v>
      </c>
      <c r="C1233" s="3" t="s">
        <v>0</v>
      </c>
      <c r="D1233" s="3" t="s">
        <v>86</v>
      </c>
      <c r="E1233" s="2">
        <v>2013</v>
      </c>
      <c r="F1233" s="4">
        <v>44344</v>
      </c>
      <c r="G1233" s="3" t="s">
        <v>108</v>
      </c>
      <c r="H1233" s="4">
        <v>44355</v>
      </c>
      <c r="I1233" s="4">
        <f>_xlfn.XLOOKUP(#REF!,[1]!Backup_F8_Previous_Wave[ODINO],[1]!Backup_F8_Previous_Wave[Production Date],"")</f>
      </c>
      <c r="J1233" s="10">
        <f>_xlfn.XLOOKUP(#REF!,[1]!Backup_F8_Previous_Wave[ODINO],[1]!Backup_F8_Previous_Wave[Wave Date],"")</f>
      </c>
      <c r="K1233" s="6">
        <f>_xlfn.XLOOKUP(#REF!,[1]!Backup_F8_Previous_Wave[ODINO],[1]!Backup_F8_Previous_Wave[Full VIN],"")</f>
      </c>
      <c r="L1233" s="3" t="s">
        <v>3972</v>
      </c>
      <c r="M1233" s="3" t="s">
        <v>4</v>
      </c>
      <c r="N1233" s="3" t="s">
        <v>3973</v>
      </c>
      <c r="O1233" s="3" t="s">
        <v>62</v>
      </c>
      <c r="P1233" s="6">
        <f>_xlfn.XLOOKUP(#REF!,[1]!Table2[BINNING],[1]!Table2[VFG],"")</f>
      </c>
      <c r="Q1233" s="6">
        <f>IF(ISNUMBER(FIND("|",#REF!,1)),LEFT(#REF!,FIND("|",#REF!,1)-2),#REF!)</f>
      </c>
      <c r="R1233" s="6">
        <f>IF(ISNUMBER(FIND("|",#REF!,1)),RIGHT(#REF!,LEN(#REF!)-FIND("|",#REF!,1)-1),"")</f>
      </c>
      <c r="S1233" s="3" t="s">
        <v>7</v>
      </c>
      <c r="T1233" s="3" t="s">
        <v>7</v>
      </c>
      <c r="U1233" s="2">
        <v>0</v>
      </c>
      <c r="V1233" s="2">
        <v>0</v>
      </c>
      <c r="W1233" s="2">
        <v>65000</v>
      </c>
      <c r="X1233" s="3" t="s">
        <v>63</v>
      </c>
      <c r="Y1233" s="2"/>
      <c r="Z1233" s="3"/>
      <c r="AA1233" s="3"/>
      <c r="AB1233" s="7" t="s">
        <v>3974</v>
      </c>
      <c r="AC1233" s="3" t="s">
        <v>92</v>
      </c>
      <c r="AD1233" s="3" t="s">
        <v>93</v>
      </c>
      <c r="AE1233" s="3" t="s">
        <v>94</v>
      </c>
      <c r="AF1233" s="3" t="s">
        <v>95</v>
      </c>
      <c r="AG1233" s="4"/>
      <c r="AH1233" s="3"/>
      <c r="AI1233" s="4"/>
      <c r="AJ12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3" s="8">
        <f>IF(#REF!=MAX(#REF!),"New","Old")</f>
      </c>
      <c r="AL1233" s="3"/>
      <c r="AM1233" s="9">
        <f>IF(OR(#REF!="",#REF!=0),"",IF(#REF!&lt;12000,"&lt;12k",IF(AND(#REF!&gt;=12000,#REF!&lt;24000),"12k to 24k",IF(AND(#REF!&gt;=24000,#REF!&lt;=36000),"24k to 36k",IF(#REF!&gt;36000,"&gt;36k","")))))</f>
      </c>
    </row>
    <row x14ac:dyDescent="0.25" r="1234" customHeight="1" ht="18.75">
      <c r="A1234" s="1">
        <v>1750935</v>
      </c>
      <c r="B1234" s="2">
        <v>11420128</v>
      </c>
      <c r="C1234" s="3" t="s">
        <v>0</v>
      </c>
      <c r="D1234" s="3" t="s">
        <v>96</v>
      </c>
      <c r="E1234" s="2">
        <v>2018</v>
      </c>
      <c r="F1234" s="4">
        <v>43892</v>
      </c>
      <c r="G1234" s="3" t="s">
        <v>2</v>
      </c>
      <c r="H1234" s="4">
        <v>44355</v>
      </c>
      <c r="I1234" s="4"/>
      <c r="J1234" s="10">
        <f>_xlfn.XLOOKUP(#REF!,[1]!Backup_F8_Previous_Wave[ODINO],[1]!Backup_F8_Previous_Wave[Wave Date],"")</f>
      </c>
      <c r="K1234" s="3"/>
      <c r="L1234" s="3" t="s">
        <v>3975</v>
      </c>
      <c r="M1234" s="3" t="s">
        <v>4</v>
      </c>
      <c r="N1234" s="3" t="s">
        <v>3976</v>
      </c>
      <c r="O1234" s="3" t="s">
        <v>3977</v>
      </c>
      <c r="P1234" s="6">
        <f>_xlfn.XLOOKUP(#REF!,[1]!Table2[BINNING],[1]!Table2[VFG],"")</f>
      </c>
      <c r="Q1234" s="6">
        <f>IF(ISNUMBER(FIND("|",#REF!,1)),LEFT(#REF!,FIND("|",#REF!,1)-2),#REF!)</f>
      </c>
      <c r="R1234" s="6">
        <f>IF(ISNUMBER(FIND("|",#REF!,1)),RIGHT(#REF!,LEN(#REF!)-FIND("|",#REF!,1)-1),"")</f>
      </c>
      <c r="S1234" s="3" t="s">
        <v>7</v>
      </c>
      <c r="T1234" s="3" t="s">
        <v>7</v>
      </c>
      <c r="U1234" s="2">
        <v>0</v>
      </c>
      <c r="V1234" s="2">
        <v>0</v>
      </c>
      <c r="W1234" s="2">
        <v>42000</v>
      </c>
      <c r="X1234" s="3" t="s">
        <v>100</v>
      </c>
      <c r="Y1234" s="2"/>
      <c r="Z1234" s="3" t="s">
        <v>3978</v>
      </c>
      <c r="AA1234" s="3" t="s">
        <v>2631</v>
      </c>
      <c r="AB1234" s="7" t="s">
        <v>3979</v>
      </c>
      <c r="AC1234" s="3" t="s">
        <v>44</v>
      </c>
      <c r="AD1234" s="3" t="s">
        <v>44</v>
      </c>
      <c r="AE1234" s="3" t="s">
        <v>44</v>
      </c>
      <c r="AF1234" s="3" t="s">
        <v>102</v>
      </c>
      <c r="AG1234" s="4"/>
      <c r="AH1234" s="3"/>
      <c r="AI1234" s="4"/>
      <c r="AJ12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4" s="8">
        <f>IF(#REF!=MAX(#REF!),"New","Old")</f>
      </c>
      <c r="AL1234" s="3"/>
      <c r="AM1234" s="9">
        <f>IF(OR(#REF!="",#REF!=0),"",IF(#REF!&lt;12000,"&lt;12k",IF(AND(#REF!&gt;=12000,#REF!&lt;24000),"12k to 24k",IF(AND(#REF!&gt;=24000,#REF!&lt;=36000),"24k to 36k",IF(#REF!&gt;36000,"&gt;36k","")))))</f>
      </c>
    </row>
    <row x14ac:dyDescent="0.25" r="1235" customHeight="1" ht="18.75">
      <c r="A1235" s="1">
        <v>1751152</v>
      </c>
      <c r="B1235" s="2">
        <v>11420302</v>
      </c>
      <c r="C1235" s="3" t="s">
        <v>0</v>
      </c>
      <c r="D1235" s="3" t="s">
        <v>187</v>
      </c>
      <c r="E1235" s="2">
        <v>2017</v>
      </c>
      <c r="F1235" s="4">
        <v>44088</v>
      </c>
      <c r="G1235" s="3" t="s">
        <v>39</v>
      </c>
      <c r="H1235" s="4">
        <v>44356</v>
      </c>
      <c r="I1235" s="4">
        <f>_xlfn.XLOOKUP(#REF!,[1]!Backup_F8_Previous_Wave[ODINO],[1]!Backup_F8_Previous_Wave[Production Date],"")</f>
      </c>
      <c r="J1235" s="10">
        <f>_xlfn.XLOOKUP(#REF!,[1]!Backup_F8_Previous_Wave[ODINO],[1]!Backup_F8_Previous_Wave[Wave Date],"")</f>
      </c>
      <c r="K1235" s="6">
        <f>_xlfn.XLOOKUP(#REF!,[1]!Backup_F8_Previous_Wave[ODINO],[1]!Backup_F8_Previous_Wave[Full VIN],"")</f>
      </c>
      <c r="L1235" s="3" t="s">
        <v>3980</v>
      </c>
      <c r="M1235" s="3" t="s">
        <v>4</v>
      </c>
      <c r="N1235" s="3" t="s">
        <v>3981</v>
      </c>
      <c r="O1235" s="3" t="s">
        <v>124</v>
      </c>
      <c r="P1235" s="6">
        <f>_xlfn.XLOOKUP(#REF!,[1]!Table2[BINNING],[1]!Table2[VFG],"")</f>
      </c>
      <c r="Q1235" s="6">
        <f>IF(ISNUMBER(FIND("|",#REF!,1)),LEFT(#REF!,FIND("|",#REF!,1)-2),#REF!)</f>
      </c>
      <c r="R1235" s="6">
        <f>IF(ISNUMBER(FIND("|",#REF!,1)),RIGHT(#REF!,LEN(#REF!)-FIND("|",#REF!,1)-1),"")</f>
      </c>
      <c r="S1235" s="3" t="s">
        <v>7</v>
      </c>
      <c r="T1235" s="3" t="s">
        <v>7</v>
      </c>
      <c r="U1235" s="2">
        <v>0</v>
      </c>
      <c r="V1235" s="2">
        <v>0</v>
      </c>
      <c r="W1235" s="2">
        <v>128000</v>
      </c>
      <c r="X1235" s="3" t="s">
        <v>100</v>
      </c>
      <c r="Y1235" s="2"/>
      <c r="Z1235" s="3" t="s">
        <v>3982</v>
      </c>
      <c r="AA1235" s="3" t="s">
        <v>3983</v>
      </c>
      <c r="AB1235" s="7" t="s">
        <v>3984</v>
      </c>
      <c r="AC1235" s="3" t="s">
        <v>191</v>
      </c>
      <c r="AD1235" s="3" t="s">
        <v>192</v>
      </c>
      <c r="AE1235" s="3" t="s">
        <v>193</v>
      </c>
      <c r="AF1235" s="3" t="s">
        <v>141</v>
      </c>
      <c r="AG1235" s="4"/>
      <c r="AH1235" s="3"/>
      <c r="AI1235" s="4"/>
      <c r="AJ12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5" s="8">
        <f>IF(#REF!=MAX(#REF!),"New","Old")</f>
      </c>
      <c r="AL1235" s="3"/>
      <c r="AM1235" s="9">
        <f>IF(OR(#REF!="",#REF!=0),"",IF(#REF!&lt;12000,"&lt;12k",IF(AND(#REF!&gt;=12000,#REF!&lt;24000),"12k to 24k",IF(AND(#REF!&gt;=24000,#REF!&lt;=36000),"24k to 36k",IF(#REF!&gt;36000,"&gt;36k","")))))</f>
      </c>
    </row>
    <row x14ac:dyDescent="0.25" r="1236" customHeight="1" ht="18.75">
      <c r="A1236" s="1">
        <v>1751312</v>
      </c>
      <c r="B1236" s="2">
        <v>11420430</v>
      </c>
      <c r="C1236" s="3" t="s">
        <v>0</v>
      </c>
      <c r="D1236" s="3" t="s">
        <v>234</v>
      </c>
      <c r="E1236" s="2">
        <v>2014</v>
      </c>
      <c r="F1236" s="4">
        <v>44228</v>
      </c>
      <c r="G1236" s="3" t="s">
        <v>2</v>
      </c>
      <c r="H1236" s="4">
        <v>44357</v>
      </c>
      <c r="I1236" s="4">
        <f>_xlfn.XLOOKUP(#REF!,[1]!Backup_F8_Previous_Wave[ODINO],[1]!Backup_F8_Previous_Wave[Production Date],"")</f>
      </c>
      <c r="J1236" s="10">
        <f>_xlfn.XLOOKUP(#REF!,[1]!Backup_F8_Previous_Wave[ODINO],[1]!Backup_F8_Previous_Wave[Wave Date],"")</f>
      </c>
      <c r="K1236" s="6">
        <f>_xlfn.XLOOKUP(#REF!,[1]!Backup_F8_Previous_Wave[ODINO],[1]!Backup_F8_Previous_Wave[Full VIN],"")</f>
      </c>
      <c r="L1236" s="3" t="s">
        <v>3985</v>
      </c>
      <c r="M1236" s="3" t="s">
        <v>4</v>
      </c>
      <c r="N1236" s="3" t="s">
        <v>3986</v>
      </c>
      <c r="O1236" s="3" t="s">
        <v>746</v>
      </c>
      <c r="P1236" s="6">
        <f>_xlfn.XLOOKUP(#REF!,[1]!Table2[BINNING],[1]!Table2[VFG],"")</f>
      </c>
      <c r="Q1236" s="6">
        <f>IF(ISNUMBER(FIND("|",#REF!,1)),LEFT(#REF!,FIND("|",#REF!,1)-2),#REF!)</f>
      </c>
      <c r="R1236" s="6">
        <f>IF(ISNUMBER(FIND("|",#REF!,1)),RIGHT(#REF!,LEN(#REF!)-FIND("|",#REF!,1)-1),"")</f>
      </c>
      <c r="S1236" s="3" t="s">
        <v>7</v>
      </c>
      <c r="T1236" s="3" t="s">
        <v>7</v>
      </c>
      <c r="U1236" s="2">
        <v>0</v>
      </c>
      <c r="V1236" s="2">
        <v>0</v>
      </c>
      <c r="W1236" s="2"/>
      <c r="X1236" s="3" t="s">
        <v>583</v>
      </c>
      <c r="Y1236" s="2"/>
      <c r="Z1236" s="3"/>
      <c r="AA1236" s="3"/>
      <c r="AB1236" s="7" t="s">
        <v>3987</v>
      </c>
      <c r="AC1236" s="3" t="s">
        <v>240</v>
      </c>
      <c r="AD1236" s="3" t="s">
        <v>241</v>
      </c>
      <c r="AE1236" s="3" t="s">
        <v>242</v>
      </c>
      <c r="AF1236" s="3" t="s">
        <v>243</v>
      </c>
      <c r="AG1236" s="4"/>
      <c r="AH1236" s="3"/>
      <c r="AI1236" s="4"/>
      <c r="AJ12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6" s="8">
        <f>IF(#REF!=MAX(#REF!),"New","Old")</f>
      </c>
      <c r="AL1236" s="3"/>
      <c r="AM1236" s="9">
        <f>IF(OR(#REF!="",#REF!=0),"",IF(#REF!&lt;12000,"&lt;12k",IF(AND(#REF!&gt;=12000,#REF!&lt;24000),"12k to 24k",IF(AND(#REF!&gt;=24000,#REF!&lt;=36000),"24k to 36k",IF(#REF!&gt;36000,"&gt;36k","")))))</f>
      </c>
    </row>
    <row x14ac:dyDescent="0.25" r="1237" customHeight="1" ht="18.75">
      <c r="A1237" s="1">
        <v>1751319</v>
      </c>
      <c r="B1237" s="2">
        <v>11420437</v>
      </c>
      <c r="C1237" s="3" t="s">
        <v>173</v>
      </c>
      <c r="D1237" s="3" t="s">
        <v>510</v>
      </c>
      <c r="E1237" s="2">
        <v>2018</v>
      </c>
      <c r="F1237" s="4">
        <v>44356</v>
      </c>
      <c r="G1237" s="3" t="s">
        <v>108</v>
      </c>
      <c r="H1237" s="4">
        <v>44357</v>
      </c>
      <c r="I1237" s="4"/>
      <c r="J1237" s="10">
        <f>_xlfn.XLOOKUP(#REF!,[1]!Backup_F8_Previous_Wave[ODINO],[1]!Backup_F8_Previous_Wave[Wave Date],"")</f>
      </c>
      <c r="K1237" s="3"/>
      <c r="L1237" s="3" t="s">
        <v>3988</v>
      </c>
      <c r="M1237" s="3" t="s">
        <v>4</v>
      </c>
      <c r="N1237" s="3" t="s">
        <v>3989</v>
      </c>
      <c r="O1237" s="3" t="s">
        <v>723</v>
      </c>
      <c r="P1237" s="6">
        <f>_xlfn.XLOOKUP(#REF!,[1]!Table2[BINNING],[1]!Table2[VFG],"")</f>
      </c>
      <c r="Q1237" s="6">
        <f>IF(ISNUMBER(FIND("|",#REF!,1)),LEFT(#REF!,FIND("|",#REF!,1)-2),#REF!)</f>
      </c>
      <c r="R1237" s="6">
        <f>IF(ISNUMBER(FIND("|",#REF!,1)),RIGHT(#REF!,LEN(#REF!)-FIND("|",#REF!,1)-1),"")</f>
      </c>
      <c r="S1237" s="3" t="s">
        <v>7</v>
      </c>
      <c r="T1237" s="3" t="s">
        <v>7</v>
      </c>
      <c r="U1237" s="2">
        <v>0</v>
      </c>
      <c r="V1237" s="2">
        <v>0</v>
      </c>
      <c r="W1237" s="2"/>
      <c r="X1237" s="3" t="s">
        <v>63</v>
      </c>
      <c r="Y1237" s="2">
        <v>40</v>
      </c>
      <c r="Z1237" s="3"/>
      <c r="AA1237" s="3"/>
      <c r="AB1237" s="7" t="s">
        <v>3990</v>
      </c>
      <c r="AC1237" s="3" t="s">
        <v>44</v>
      </c>
      <c r="AD1237" s="3" t="s">
        <v>44</v>
      </c>
      <c r="AE1237" s="3" t="s">
        <v>44</v>
      </c>
      <c r="AF1237" s="3" t="s">
        <v>45</v>
      </c>
      <c r="AG1237" s="4"/>
      <c r="AH1237" s="3"/>
      <c r="AI1237" s="4"/>
      <c r="AJ12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7" s="8">
        <f>IF(#REF!=MAX(#REF!),"New","Old")</f>
      </c>
      <c r="AL1237" s="3"/>
      <c r="AM1237" s="9">
        <f>IF(OR(#REF!="",#REF!=0),"",IF(#REF!&lt;12000,"&lt;12k",IF(AND(#REF!&gt;=12000,#REF!&lt;24000),"12k to 24k",IF(AND(#REF!&gt;=24000,#REF!&lt;=36000),"24k to 36k",IF(#REF!&gt;36000,"&gt;36k","")))))</f>
      </c>
    </row>
    <row x14ac:dyDescent="0.25" r="1238" customHeight="1" ht="18.75">
      <c r="A1238" s="1">
        <v>1751364</v>
      </c>
      <c r="B1238" s="2">
        <v>11420472</v>
      </c>
      <c r="C1238" s="3" t="s">
        <v>0</v>
      </c>
      <c r="D1238" s="3" t="s">
        <v>448</v>
      </c>
      <c r="E1238" s="2">
        <v>2013</v>
      </c>
      <c r="F1238" s="4">
        <v>44326</v>
      </c>
      <c r="G1238" s="3" t="s">
        <v>108</v>
      </c>
      <c r="H1238" s="4">
        <v>44357</v>
      </c>
      <c r="I1238" s="4">
        <f>_xlfn.XLOOKUP(#REF!,[1]!Backup_F8_Previous_Wave[ODINO],[1]!Backup_F8_Previous_Wave[Production Date],"")</f>
      </c>
      <c r="J1238" s="10">
        <f>_xlfn.XLOOKUP(#REF!,[1]!Backup_F8_Previous_Wave[ODINO],[1]!Backup_F8_Previous_Wave[Wave Date],"")</f>
      </c>
      <c r="K1238" s="6">
        <f>_xlfn.XLOOKUP(#REF!,[1]!Backup_F8_Previous_Wave[ODINO],[1]!Backup_F8_Previous_Wave[Full VIN],"")</f>
      </c>
      <c r="L1238" s="3" t="s">
        <v>3991</v>
      </c>
      <c r="M1238" s="3" t="s">
        <v>4</v>
      </c>
      <c r="N1238" s="3" t="s">
        <v>3992</v>
      </c>
      <c r="O1238" s="3" t="s">
        <v>3625</v>
      </c>
      <c r="P1238" s="6">
        <f>_xlfn.XLOOKUP(#REF!,[1]!Table2[BINNING],[1]!Table2[VFG],"")</f>
      </c>
      <c r="Q1238" s="6">
        <f>IF(ISNUMBER(FIND("|",#REF!,1)),LEFT(#REF!,FIND("|",#REF!,1)-2),#REF!)</f>
      </c>
      <c r="R1238" s="6">
        <f>IF(ISNUMBER(FIND("|",#REF!,1)),RIGHT(#REF!,LEN(#REF!)-FIND("|",#REF!,1)-1),"")</f>
      </c>
      <c r="S1238" s="3" t="s">
        <v>7</v>
      </c>
      <c r="T1238" s="3" t="s">
        <v>7</v>
      </c>
      <c r="U1238" s="2">
        <v>0</v>
      </c>
      <c r="V1238" s="2">
        <v>0</v>
      </c>
      <c r="W1238" s="2"/>
      <c r="X1238" s="3" t="s">
        <v>18</v>
      </c>
      <c r="Y1238" s="2"/>
      <c r="Z1238" s="3"/>
      <c r="AA1238" s="3"/>
      <c r="AB1238" s="7" t="s">
        <v>3993</v>
      </c>
      <c r="AC1238" s="3" t="s">
        <v>452</v>
      </c>
      <c r="AD1238" s="3" t="s">
        <v>453</v>
      </c>
      <c r="AE1238" s="3" t="s">
        <v>454</v>
      </c>
      <c r="AF1238" s="3" t="s">
        <v>45</v>
      </c>
      <c r="AG1238" s="4"/>
      <c r="AH1238" s="3"/>
      <c r="AI1238" s="4"/>
      <c r="AJ12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8" s="8">
        <f>IF(#REF!=MAX(#REF!),"New","Old")</f>
      </c>
      <c r="AL1238" s="3"/>
      <c r="AM1238" s="9">
        <f>IF(OR(#REF!="",#REF!=0),"",IF(#REF!&lt;12000,"&lt;12k",IF(AND(#REF!&gt;=12000,#REF!&lt;24000),"12k to 24k",IF(AND(#REF!&gt;=24000,#REF!&lt;=36000),"24k to 36k",IF(#REF!&gt;36000,"&gt;36k","")))))</f>
      </c>
    </row>
    <row x14ac:dyDescent="0.25" r="1239" customHeight="1" ht="18.75">
      <c r="A1239" s="1">
        <v>1751374</v>
      </c>
      <c r="B1239" s="2">
        <v>11420481</v>
      </c>
      <c r="C1239" s="3" t="s">
        <v>0</v>
      </c>
      <c r="D1239" s="3" t="s">
        <v>234</v>
      </c>
      <c r="E1239" s="2">
        <v>2015</v>
      </c>
      <c r="F1239" s="4">
        <v>44357</v>
      </c>
      <c r="G1239" s="3" t="s">
        <v>108</v>
      </c>
      <c r="H1239" s="4">
        <v>44357</v>
      </c>
      <c r="I1239" s="4">
        <f>_xlfn.XLOOKUP(#REF!,[1]!Backup_F8_Previous_Wave[ODINO],[1]!Backup_F8_Previous_Wave[Production Date],"")</f>
      </c>
      <c r="J1239" s="10">
        <f>_xlfn.XLOOKUP(#REF!,[1]!Backup_F8_Previous_Wave[ODINO],[1]!Backup_F8_Previous_Wave[Wave Date],"")</f>
      </c>
      <c r="K1239" s="6">
        <f>_xlfn.XLOOKUP(#REF!,[1]!Backup_F8_Previous_Wave[ODINO],[1]!Backup_F8_Previous_Wave[Full VIN],"")</f>
      </c>
      <c r="L1239" s="3" t="s">
        <v>3994</v>
      </c>
      <c r="M1239" s="3" t="s">
        <v>4</v>
      </c>
      <c r="N1239" s="3" t="s">
        <v>3995</v>
      </c>
      <c r="O1239" s="3" t="s">
        <v>151</v>
      </c>
      <c r="P1239" s="6">
        <f>_xlfn.XLOOKUP(#REF!,[1]!Table2[BINNING],[1]!Table2[VFG],"")</f>
      </c>
      <c r="Q1239" s="6">
        <f>IF(ISNUMBER(FIND("|",#REF!,1)),LEFT(#REF!,FIND("|",#REF!,1)-2),#REF!)</f>
      </c>
      <c r="R1239" s="6">
        <f>IF(ISNUMBER(FIND("|",#REF!,1)),RIGHT(#REF!,LEN(#REF!)-FIND("|",#REF!,1)-1),"")</f>
      </c>
      <c r="S1239" s="3" t="s">
        <v>7</v>
      </c>
      <c r="T1239" s="3" t="s">
        <v>7</v>
      </c>
      <c r="U1239" s="2">
        <v>0</v>
      </c>
      <c r="V1239" s="2">
        <v>0</v>
      </c>
      <c r="W1239" s="2"/>
      <c r="X1239" s="3" t="s">
        <v>139</v>
      </c>
      <c r="Y1239" s="2">
        <v>0</v>
      </c>
      <c r="Z1239" s="3"/>
      <c r="AA1239" s="3"/>
      <c r="AB1239" s="7" t="s">
        <v>3996</v>
      </c>
      <c r="AC1239" s="3" t="s">
        <v>240</v>
      </c>
      <c r="AD1239" s="3" t="s">
        <v>241</v>
      </c>
      <c r="AE1239" s="3" t="s">
        <v>242</v>
      </c>
      <c r="AF1239" s="3" t="s">
        <v>243</v>
      </c>
      <c r="AG1239" s="4"/>
      <c r="AH1239" s="3"/>
      <c r="AI1239" s="4"/>
      <c r="AJ12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39" s="8">
        <f>IF(#REF!=MAX(#REF!),"New","Old")</f>
      </c>
      <c r="AL1239" s="3"/>
      <c r="AM1239" s="9">
        <f>IF(OR(#REF!="",#REF!=0),"",IF(#REF!&lt;12000,"&lt;12k",IF(AND(#REF!&gt;=12000,#REF!&lt;24000),"12k to 24k",IF(AND(#REF!&gt;=24000,#REF!&lt;=36000),"24k to 36k",IF(#REF!&gt;36000,"&gt;36k","")))))</f>
      </c>
    </row>
    <row x14ac:dyDescent="0.25" r="1240" customHeight="1" ht="18.75">
      <c r="A1240" s="1">
        <v>1751397</v>
      </c>
      <c r="B1240" s="2">
        <v>11420502</v>
      </c>
      <c r="C1240" s="3" t="s">
        <v>0</v>
      </c>
      <c r="D1240" s="3" t="s">
        <v>181</v>
      </c>
      <c r="E1240" s="2">
        <v>2017</v>
      </c>
      <c r="F1240" s="4">
        <v>44357</v>
      </c>
      <c r="G1240" s="3" t="s">
        <v>108</v>
      </c>
      <c r="H1240" s="4">
        <v>44357</v>
      </c>
      <c r="I1240" s="4">
        <f>_xlfn.XLOOKUP(#REF!,[1]!Backup_F8_Previous_Wave[ODINO],[1]!Backup_F8_Previous_Wave[Production Date],"")</f>
      </c>
      <c r="J1240" s="10">
        <f>_xlfn.XLOOKUP(#REF!,[1]!Backup_F8_Previous_Wave[ODINO],[1]!Backup_F8_Previous_Wave[Wave Date],"")</f>
      </c>
      <c r="K1240" s="6">
        <f>_xlfn.XLOOKUP(#REF!,[1]!Backup_F8_Previous_Wave[ODINO],[1]!Backup_F8_Previous_Wave[Full VIN],"")</f>
      </c>
      <c r="L1240" s="3" t="s">
        <v>3997</v>
      </c>
      <c r="M1240" s="3" t="s">
        <v>4</v>
      </c>
      <c r="N1240" s="3" t="s">
        <v>3998</v>
      </c>
      <c r="O1240" s="3" t="s">
        <v>196</v>
      </c>
      <c r="P1240" s="6">
        <f>_xlfn.XLOOKUP(#REF!,[1]!Table2[BINNING],[1]!Table2[VFG],"")</f>
      </c>
      <c r="Q1240" s="6">
        <f>IF(ISNUMBER(FIND("|",#REF!,1)),LEFT(#REF!,FIND("|",#REF!,1)-2),#REF!)</f>
      </c>
      <c r="R1240" s="6">
        <f>IF(ISNUMBER(FIND("|",#REF!,1)),RIGHT(#REF!,LEN(#REF!)-FIND("|",#REF!,1)-1),"")</f>
      </c>
      <c r="S1240" s="3" t="s">
        <v>7</v>
      </c>
      <c r="T1240" s="3" t="s">
        <v>7</v>
      </c>
      <c r="U1240" s="2">
        <v>0</v>
      </c>
      <c r="V1240" s="2">
        <v>0</v>
      </c>
      <c r="W1240" s="2"/>
      <c r="X1240" s="3" t="s">
        <v>63</v>
      </c>
      <c r="Y1240" s="2">
        <v>60</v>
      </c>
      <c r="Z1240" s="3"/>
      <c r="AA1240" s="3"/>
      <c r="AB1240" s="7" t="s">
        <v>3999</v>
      </c>
      <c r="AC1240" s="3" t="s">
        <v>297</v>
      </c>
      <c r="AD1240" s="3" t="s">
        <v>298</v>
      </c>
      <c r="AE1240" s="3" t="s">
        <v>299</v>
      </c>
      <c r="AF1240" s="3" t="s">
        <v>198</v>
      </c>
      <c r="AG1240" s="4"/>
      <c r="AH1240" s="3"/>
      <c r="AI1240" s="4"/>
      <c r="AJ12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0" s="8">
        <f>IF(#REF!=MAX(#REF!),"New","Old")</f>
      </c>
      <c r="AL1240" s="3"/>
      <c r="AM1240" s="9">
        <f>IF(OR(#REF!="",#REF!=0),"",IF(#REF!&lt;12000,"&lt;12k",IF(AND(#REF!&gt;=12000,#REF!&lt;24000),"12k to 24k",IF(AND(#REF!&gt;=24000,#REF!&lt;=36000),"24k to 36k",IF(#REF!&gt;36000,"&gt;36k","")))))</f>
      </c>
    </row>
    <row x14ac:dyDescent="0.25" r="1241" customHeight="1" ht="18.75">
      <c r="A1241" s="1">
        <v>1751607</v>
      </c>
      <c r="B1241" s="2">
        <v>11420663</v>
      </c>
      <c r="C1241" s="3" t="s">
        <v>0</v>
      </c>
      <c r="D1241" s="3" t="s">
        <v>59</v>
      </c>
      <c r="E1241" s="2">
        <v>2019</v>
      </c>
      <c r="F1241" s="4">
        <v>44358</v>
      </c>
      <c r="G1241" s="3" t="s">
        <v>108</v>
      </c>
      <c r="H1241" s="4">
        <v>44359</v>
      </c>
      <c r="I1241" s="4">
        <f>_xlfn.XLOOKUP(#REF!,[1]!Backup_F8_Previous_Wave[ODINO],[1]!Backup_F8_Previous_Wave[Production Date],"")</f>
      </c>
      <c r="J1241" s="10">
        <f>_xlfn.XLOOKUP(#REF!,[1]!Backup_F8_Previous_Wave[ODINO],[1]!Backup_F8_Previous_Wave[Wave Date],"")</f>
      </c>
      <c r="K1241" s="6">
        <f>_xlfn.XLOOKUP(#REF!,[1]!Backup_F8_Previous_Wave[ODINO],[1]!Backup_F8_Previous_Wave[Full VIN],"")</f>
      </c>
      <c r="L1241" s="3" t="s">
        <v>4000</v>
      </c>
      <c r="M1241" s="3" t="s">
        <v>4</v>
      </c>
      <c r="N1241" s="3" t="s">
        <v>4001</v>
      </c>
      <c r="O1241" s="3" t="s">
        <v>552</v>
      </c>
      <c r="P1241" s="6">
        <f>_xlfn.XLOOKUP(#REF!,[1]!Table2[BINNING],[1]!Table2[VFG],"")</f>
      </c>
      <c r="Q1241" s="6">
        <f>IF(ISNUMBER(FIND("|",#REF!,1)),LEFT(#REF!,FIND("|",#REF!,1)-2),#REF!)</f>
      </c>
      <c r="R1241" s="6">
        <f>IF(ISNUMBER(FIND("|",#REF!,1)),RIGHT(#REF!,LEN(#REF!)-FIND("|",#REF!,1)-1),"")</f>
      </c>
      <c r="S1241" s="3" t="s">
        <v>7</v>
      </c>
      <c r="T1241" s="3" t="s">
        <v>7</v>
      </c>
      <c r="U1241" s="2">
        <v>0</v>
      </c>
      <c r="V1241" s="2">
        <v>0</v>
      </c>
      <c r="W1241" s="2"/>
      <c r="X1241" s="3" t="s">
        <v>106</v>
      </c>
      <c r="Y1241" s="2">
        <v>0</v>
      </c>
      <c r="Z1241" s="3"/>
      <c r="AA1241" s="3"/>
      <c r="AB1241" s="7" t="s">
        <v>4002</v>
      </c>
      <c r="AC1241" s="3" t="s">
        <v>65</v>
      </c>
      <c r="AD1241" s="3" t="s">
        <v>84</v>
      </c>
      <c r="AE1241" s="3" t="s">
        <v>319</v>
      </c>
      <c r="AF1241" s="3" t="s">
        <v>68</v>
      </c>
      <c r="AG1241" s="4"/>
      <c r="AH1241" s="3"/>
      <c r="AI1241" s="4"/>
      <c r="AJ12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1" s="8">
        <f>IF(#REF!=MAX(#REF!),"New","Old")</f>
      </c>
      <c r="AL1241" s="3"/>
      <c r="AM1241" s="9">
        <f>IF(OR(#REF!="",#REF!=0),"",IF(#REF!&lt;12000,"&lt;12k",IF(AND(#REF!&gt;=12000,#REF!&lt;24000),"12k to 24k",IF(AND(#REF!&gt;=24000,#REF!&lt;=36000),"24k to 36k",IF(#REF!&gt;36000,"&gt;36k","")))))</f>
      </c>
    </row>
    <row x14ac:dyDescent="0.25" r="1242" customHeight="1" ht="18.75">
      <c r="A1242" s="1">
        <v>1751660</v>
      </c>
      <c r="B1242" s="2">
        <v>11420696</v>
      </c>
      <c r="C1242" s="3" t="s">
        <v>0</v>
      </c>
      <c r="D1242" s="3" t="s">
        <v>59</v>
      </c>
      <c r="E1242" s="2">
        <v>2014</v>
      </c>
      <c r="F1242" s="4">
        <v>44359</v>
      </c>
      <c r="G1242" s="3" t="s">
        <v>108</v>
      </c>
      <c r="H1242" s="4">
        <v>44359</v>
      </c>
      <c r="I1242" s="4">
        <f>_xlfn.XLOOKUP(#REF!,[1]!Backup_F8_Previous_Wave[ODINO],[1]!Backup_F8_Previous_Wave[Production Date],"")</f>
      </c>
      <c r="J1242" s="10">
        <f>_xlfn.XLOOKUP(#REF!,[1]!Backup_F8_Previous_Wave[ODINO],[1]!Backup_F8_Previous_Wave[Wave Date],"")</f>
      </c>
      <c r="K1242" s="6">
        <f>_xlfn.XLOOKUP(#REF!,[1]!Backup_F8_Previous_Wave[ODINO],[1]!Backup_F8_Previous_Wave[Full VIN],"")</f>
      </c>
      <c r="L1242" s="3" t="s">
        <v>4003</v>
      </c>
      <c r="M1242" s="3" t="s">
        <v>4</v>
      </c>
      <c r="N1242" s="3" t="s">
        <v>4004</v>
      </c>
      <c r="O1242" s="3" t="s">
        <v>62</v>
      </c>
      <c r="P1242" s="6">
        <f>_xlfn.XLOOKUP(#REF!,[1]!Table2[BINNING],[1]!Table2[VFG],"")</f>
      </c>
      <c r="Q1242" s="6">
        <f>IF(ISNUMBER(FIND("|",#REF!,1)),LEFT(#REF!,FIND("|",#REF!,1)-2),#REF!)</f>
      </c>
      <c r="R1242" s="6">
        <f>IF(ISNUMBER(FIND("|",#REF!,1)),RIGHT(#REF!,LEN(#REF!)-FIND("|",#REF!,1)-1),"")</f>
      </c>
      <c r="S1242" s="3" t="s">
        <v>7</v>
      </c>
      <c r="T1242" s="3" t="s">
        <v>7</v>
      </c>
      <c r="U1242" s="2">
        <v>0</v>
      </c>
      <c r="V1242" s="2">
        <v>0</v>
      </c>
      <c r="W1242" s="2"/>
      <c r="X1242" s="3" t="s">
        <v>139</v>
      </c>
      <c r="Y1242" s="2">
        <v>0</v>
      </c>
      <c r="Z1242" s="3"/>
      <c r="AA1242" s="3"/>
      <c r="AB1242" s="7" t="s">
        <v>4005</v>
      </c>
      <c r="AC1242" s="3" t="s">
        <v>65</v>
      </c>
      <c r="AD1242" s="3" t="s">
        <v>66</v>
      </c>
      <c r="AE1242" s="3" t="s">
        <v>67</v>
      </c>
      <c r="AF1242" s="3" t="s">
        <v>68</v>
      </c>
      <c r="AG1242" s="4"/>
      <c r="AH1242" s="3"/>
      <c r="AI1242" s="4"/>
      <c r="AJ12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2" s="8">
        <f>IF(#REF!=MAX(#REF!),"New","Old")</f>
      </c>
      <c r="AL1242" s="3"/>
      <c r="AM1242" s="9">
        <f>IF(OR(#REF!="",#REF!=0),"",IF(#REF!&lt;12000,"&lt;12k",IF(AND(#REF!&gt;=12000,#REF!&lt;24000),"12k to 24k",IF(AND(#REF!&gt;=24000,#REF!&lt;=36000),"24k to 36k",IF(#REF!&gt;36000,"&gt;36k","")))))</f>
      </c>
    </row>
    <row x14ac:dyDescent="0.25" r="1243" customHeight="1" ht="18.75">
      <c r="A1243" s="1">
        <v>1751708</v>
      </c>
      <c r="B1243" s="2">
        <v>11420724</v>
      </c>
      <c r="C1243" s="3" t="s">
        <v>0</v>
      </c>
      <c r="D1243" s="3" t="s">
        <v>1</v>
      </c>
      <c r="E1243" s="2">
        <v>2016</v>
      </c>
      <c r="F1243" s="4">
        <v>44296</v>
      </c>
      <c r="G1243" s="3" t="s">
        <v>108</v>
      </c>
      <c r="H1243" s="4">
        <v>44360</v>
      </c>
      <c r="I1243" s="4">
        <f>_xlfn.XLOOKUP(#REF!,[1]!Backup_F8_Previous_Wave[ODINO],[1]!Backup_F8_Previous_Wave[Production Date],"")</f>
      </c>
      <c r="J1243" s="10">
        <f>_xlfn.XLOOKUP(#REF!,[1]!Backup_F8_Previous_Wave[ODINO],[1]!Backup_F8_Previous_Wave[Wave Date],"")</f>
      </c>
      <c r="K1243" s="6">
        <f>_xlfn.XLOOKUP(#REF!,[1]!Backup_F8_Previous_Wave[ODINO],[1]!Backup_F8_Previous_Wave[Full VIN],"")</f>
      </c>
      <c r="L1243" s="3" t="s">
        <v>4006</v>
      </c>
      <c r="M1243" s="3" t="s">
        <v>4</v>
      </c>
      <c r="N1243" s="3" t="s">
        <v>4007</v>
      </c>
      <c r="O1243" s="3" t="s">
        <v>31</v>
      </c>
      <c r="P1243" s="6">
        <f>_xlfn.XLOOKUP(#REF!,[1]!Table2[BINNING],[1]!Table2[VFG],"")</f>
      </c>
      <c r="Q1243" s="6">
        <f>IF(ISNUMBER(FIND("|",#REF!,1)),LEFT(#REF!,FIND("|",#REF!,1)-2),#REF!)</f>
      </c>
      <c r="R1243" s="6">
        <f>IF(ISNUMBER(FIND("|",#REF!,1)),RIGHT(#REF!,LEN(#REF!)-FIND("|",#REF!,1)-1),"")</f>
      </c>
      <c r="S1243" s="3" t="s">
        <v>7</v>
      </c>
      <c r="T1243" s="3" t="s">
        <v>7</v>
      </c>
      <c r="U1243" s="2">
        <v>0</v>
      </c>
      <c r="V1243" s="2">
        <v>0</v>
      </c>
      <c r="W1243" s="2"/>
      <c r="X1243" s="3" t="s">
        <v>63</v>
      </c>
      <c r="Y1243" s="2">
        <v>10</v>
      </c>
      <c r="Z1243" s="3"/>
      <c r="AA1243" s="3"/>
      <c r="AB1243" s="7" t="s">
        <v>4008</v>
      </c>
      <c r="AC1243" s="3" t="s">
        <v>20</v>
      </c>
      <c r="AD1243" s="3" t="s">
        <v>11</v>
      </c>
      <c r="AE1243" s="3" t="s">
        <v>135</v>
      </c>
      <c r="AF1243" s="3" t="s">
        <v>27</v>
      </c>
      <c r="AG1243" s="4"/>
      <c r="AH1243" s="3"/>
      <c r="AI1243" s="4"/>
      <c r="AJ12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3" s="8">
        <f>IF(#REF!=MAX(#REF!),"New","Old")</f>
      </c>
      <c r="AL1243" s="3"/>
      <c r="AM1243" s="9">
        <f>IF(OR(#REF!="",#REF!=0),"",IF(#REF!&lt;12000,"&lt;12k",IF(AND(#REF!&gt;=12000,#REF!&lt;24000),"12k to 24k",IF(AND(#REF!&gt;=24000,#REF!&lt;=36000),"24k to 36k",IF(#REF!&gt;36000,"&gt;36k","")))))</f>
      </c>
    </row>
    <row x14ac:dyDescent="0.25" r="1244" customHeight="1" ht="18.75">
      <c r="A1244" s="1">
        <v>1751717</v>
      </c>
      <c r="B1244" s="2">
        <v>11420731</v>
      </c>
      <c r="C1244" s="3" t="s">
        <v>0</v>
      </c>
      <c r="D1244" s="3" t="s">
        <v>38</v>
      </c>
      <c r="E1244" s="2">
        <v>2020</v>
      </c>
      <c r="F1244" s="4">
        <v>44342</v>
      </c>
      <c r="G1244" s="3" t="s">
        <v>108</v>
      </c>
      <c r="H1244" s="4">
        <v>44360</v>
      </c>
      <c r="I1244" s="4">
        <f>_xlfn.XLOOKUP(#REF!,[1]!Backup_F8_Previous_Wave[ODINO],[1]!Backup_F8_Previous_Wave[Production Date],"")</f>
      </c>
      <c r="J1244" s="10">
        <f>_xlfn.XLOOKUP(#REF!,[1]!Backup_F8_Previous_Wave[ODINO],[1]!Backup_F8_Previous_Wave[Wave Date],"")</f>
      </c>
      <c r="K1244" s="6">
        <f>_xlfn.XLOOKUP(#REF!,[1]!Backup_F8_Previous_Wave[ODINO],[1]!Backup_F8_Previous_Wave[Full VIN],"")</f>
      </c>
      <c r="L1244" s="3" t="s">
        <v>1745</v>
      </c>
      <c r="M1244" s="3" t="s">
        <v>4</v>
      </c>
      <c r="N1244" s="3" t="s">
        <v>4009</v>
      </c>
      <c r="O1244" s="3" t="s">
        <v>4010</v>
      </c>
      <c r="P1244" s="6">
        <f>_xlfn.XLOOKUP(#REF!,[1]!Table2[BINNING],[1]!Table2[VFG],"")</f>
      </c>
      <c r="Q1244" s="6">
        <f>IF(ISNUMBER(FIND("|",#REF!,1)),LEFT(#REF!,FIND("|",#REF!,1)-2),#REF!)</f>
      </c>
      <c r="R1244" s="6">
        <f>IF(ISNUMBER(FIND("|",#REF!,1)),RIGHT(#REF!,LEN(#REF!)-FIND("|",#REF!,1)-1),"")</f>
      </c>
      <c r="S1244" s="3" t="s">
        <v>7</v>
      </c>
      <c r="T1244" s="3" t="s">
        <v>7</v>
      </c>
      <c r="U1244" s="2">
        <v>0</v>
      </c>
      <c r="V1244" s="2">
        <v>0</v>
      </c>
      <c r="W1244" s="2"/>
      <c r="X1244" s="3" t="s">
        <v>881</v>
      </c>
      <c r="Y1244" s="2"/>
      <c r="Z1244" s="3"/>
      <c r="AA1244" s="3"/>
      <c r="AB1244" s="7" t="s">
        <v>4011</v>
      </c>
      <c r="AC1244" s="3" t="s">
        <v>826</v>
      </c>
      <c r="AD1244" s="3" t="s">
        <v>147</v>
      </c>
      <c r="AE1244" s="3" t="s">
        <v>148</v>
      </c>
      <c r="AF1244" s="3" t="s">
        <v>45</v>
      </c>
      <c r="AG1244" s="4"/>
      <c r="AH1244" s="3"/>
      <c r="AI1244" s="4"/>
      <c r="AJ12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4" s="8">
        <f>IF(#REF!=MAX(#REF!),"New","Old")</f>
      </c>
      <c r="AL1244" s="3"/>
      <c r="AM1244" s="9">
        <f>IF(OR(#REF!="",#REF!=0),"",IF(#REF!&lt;12000,"&lt;12k",IF(AND(#REF!&gt;=12000,#REF!&lt;24000),"12k to 24k",IF(AND(#REF!&gt;=24000,#REF!&lt;=36000),"24k to 36k",IF(#REF!&gt;36000,"&gt;36k","")))))</f>
      </c>
    </row>
    <row x14ac:dyDescent="0.25" r="1245" customHeight="1" ht="18.75">
      <c r="A1245" s="1">
        <v>1751772</v>
      </c>
      <c r="B1245" s="2">
        <v>11420776</v>
      </c>
      <c r="C1245" s="3" t="s">
        <v>0</v>
      </c>
      <c r="D1245" s="3" t="s">
        <v>86</v>
      </c>
      <c r="E1245" s="2">
        <v>2015</v>
      </c>
      <c r="F1245" s="4">
        <v>44359</v>
      </c>
      <c r="G1245" s="3" t="s">
        <v>108</v>
      </c>
      <c r="H1245" s="4">
        <v>44360</v>
      </c>
      <c r="I1245" s="4"/>
      <c r="J1245" s="10">
        <f>_xlfn.XLOOKUP(#REF!,[1]!Backup_F8_Previous_Wave[ODINO],[1]!Backup_F8_Previous_Wave[Wave Date],"")</f>
      </c>
      <c r="K1245" s="3"/>
      <c r="L1245" s="3" t="s">
        <v>4012</v>
      </c>
      <c r="M1245" s="3" t="s">
        <v>4</v>
      </c>
      <c r="N1245" s="3" t="s">
        <v>4013</v>
      </c>
      <c r="O1245" s="3" t="s">
        <v>31</v>
      </c>
      <c r="P1245" s="6">
        <f>_xlfn.XLOOKUP(#REF!,[1]!Table2[BINNING],[1]!Table2[VFG],"")</f>
      </c>
      <c r="Q1245" s="6">
        <f>IF(ISNUMBER(FIND("|",#REF!,1)),LEFT(#REF!,FIND("|",#REF!,1)-2),#REF!)</f>
      </c>
      <c r="R1245" s="6">
        <f>IF(ISNUMBER(FIND("|",#REF!,1)),RIGHT(#REF!,LEN(#REF!)-FIND("|",#REF!,1)-1),"")</f>
      </c>
      <c r="S1245" s="3" t="s">
        <v>7</v>
      </c>
      <c r="T1245" s="3" t="s">
        <v>7</v>
      </c>
      <c r="U1245" s="2">
        <v>0</v>
      </c>
      <c r="V1245" s="2">
        <v>0</v>
      </c>
      <c r="W1245" s="2"/>
      <c r="X1245" s="3" t="s">
        <v>100</v>
      </c>
      <c r="Y1245" s="2">
        <v>45</v>
      </c>
      <c r="Z1245" s="3"/>
      <c r="AA1245" s="3"/>
      <c r="AB1245" s="7" t="s">
        <v>4014</v>
      </c>
      <c r="AC1245" s="3" t="s">
        <v>44</v>
      </c>
      <c r="AD1245" s="3" t="s">
        <v>44</v>
      </c>
      <c r="AE1245" s="3" t="s">
        <v>44</v>
      </c>
      <c r="AF1245" s="3" t="s">
        <v>95</v>
      </c>
      <c r="AG1245" s="4"/>
      <c r="AH1245" s="3"/>
      <c r="AI1245" s="4"/>
      <c r="AJ12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5" s="8">
        <f>IF(#REF!=MAX(#REF!),"New","Old")</f>
      </c>
      <c r="AL1245" s="3"/>
      <c r="AM1245" s="9">
        <f>IF(OR(#REF!="",#REF!=0),"",IF(#REF!&lt;12000,"&lt;12k",IF(AND(#REF!&gt;=12000,#REF!&lt;24000),"12k to 24k",IF(AND(#REF!&gt;=24000,#REF!&lt;=36000),"24k to 36k",IF(#REF!&gt;36000,"&gt;36k","")))))</f>
      </c>
    </row>
    <row x14ac:dyDescent="0.25" r="1246" customHeight="1" ht="18.75">
      <c r="A1246" s="1">
        <v>1751783</v>
      </c>
      <c r="B1246" s="2">
        <v>11420784</v>
      </c>
      <c r="C1246" s="3" t="s">
        <v>0</v>
      </c>
      <c r="D1246" s="3" t="s">
        <v>1</v>
      </c>
      <c r="E1246" s="2">
        <v>2021</v>
      </c>
      <c r="F1246" s="4">
        <v>44359</v>
      </c>
      <c r="G1246" s="3" t="s">
        <v>108</v>
      </c>
      <c r="H1246" s="4">
        <v>44360</v>
      </c>
      <c r="I1246" s="4">
        <f>_xlfn.XLOOKUP(#REF!,[1]!Backup_F8_Previous_Wave[ODINO],[1]!Backup_F8_Previous_Wave[Production Date],"")</f>
      </c>
      <c r="J1246" s="10">
        <f>_xlfn.XLOOKUP(#REF!,[1]!Backup_F8_Previous_Wave[ODINO],[1]!Backup_F8_Previous_Wave[Wave Date],"")</f>
      </c>
      <c r="K1246" s="6">
        <f>_xlfn.XLOOKUP(#REF!,[1]!Backup_F8_Previous_Wave[ODINO],[1]!Backup_F8_Previous_Wave[Full VIN],"")</f>
      </c>
      <c r="L1246" s="3" t="s">
        <v>4015</v>
      </c>
      <c r="M1246" s="3" t="s">
        <v>4</v>
      </c>
      <c r="N1246" s="3" t="s">
        <v>4016</v>
      </c>
      <c r="O1246" s="3" t="s">
        <v>151</v>
      </c>
      <c r="P1246" s="6">
        <f>_xlfn.XLOOKUP(#REF!,[1]!Table2[BINNING],[1]!Table2[VFG],"")</f>
      </c>
      <c r="Q1246" s="6">
        <f>IF(ISNUMBER(FIND("|",#REF!,1)),LEFT(#REF!,FIND("|",#REF!,1)-2),#REF!)</f>
      </c>
      <c r="R1246" s="6">
        <f>IF(ISNUMBER(FIND("|",#REF!,1)),RIGHT(#REF!,LEN(#REF!)-FIND("|",#REF!,1)-1),"")</f>
      </c>
      <c r="S1246" s="3" t="s">
        <v>7</v>
      </c>
      <c r="T1246" s="3" t="s">
        <v>7</v>
      </c>
      <c r="U1246" s="2">
        <v>0</v>
      </c>
      <c r="V1246" s="2">
        <v>0</v>
      </c>
      <c r="W1246" s="2"/>
      <c r="X1246" s="3" t="s">
        <v>525</v>
      </c>
      <c r="Y1246" s="2"/>
      <c r="Z1246" s="3"/>
      <c r="AA1246" s="3"/>
      <c r="AB1246" s="7" t="s">
        <v>4017</v>
      </c>
      <c r="AC1246" s="3" t="s">
        <v>4018</v>
      </c>
      <c r="AD1246" s="3" t="s">
        <v>11</v>
      </c>
      <c r="AE1246" s="3" t="s">
        <v>21</v>
      </c>
      <c r="AF1246" s="3" t="s">
        <v>13</v>
      </c>
      <c r="AG1246" s="4"/>
      <c r="AH1246" s="3"/>
      <c r="AI1246" s="4"/>
      <c r="AJ12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6" s="8">
        <f>IF(#REF!=MAX(#REF!),"New","Old")</f>
      </c>
      <c r="AL1246" s="3"/>
      <c r="AM1246" s="9">
        <f>IF(OR(#REF!="",#REF!=0),"",IF(#REF!&lt;12000,"&lt;12k",IF(AND(#REF!&gt;=12000,#REF!&lt;24000),"12k to 24k",IF(AND(#REF!&gt;=24000,#REF!&lt;=36000),"24k to 36k",IF(#REF!&gt;36000,"&gt;36k","")))))</f>
      </c>
    </row>
    <row x14ac:dyDescent="0.25" r="1247" customHeight="1" ht="18.75">
      <c r="A1247" s="1">
        <v>1751788</v>
      </c>
      <c r="B1247" s="2">
        <v>11420787</v>
      </c>
      <c r="C1247" s="3" t="s">
        <v>0</v>
      </c>
      <c r="D1247" s="3" t="s">
        <v>1</v>
      </c>
      <c r="E1247" s="2">
        <v>2019</v>
      </c>
      <c r="F1247" s="4">
        <v>44360</v>
      </c>
      <c r="G1247" s="3" t="s">
        <v>108</v>
      </c>
      <c r="H1247" s="4">
        <v>44361</v>
      </c>
      <c r="I1247" s="4">
        <f>_xlfn.XLOOKUP(#REF!,[1]!Backup_F8_Previous_Wave[ODINO],[1]!Backup_F8_Previous_Wave[Production Date],"")</f>
      </c>
      <c r="J1247" s="10">
        <f>_xlfn.XLOOKUP(#REF!,[1]!Backup_F8_Previous_Wave[ODINO],[1]!Backup_F8_Previous_Wave[Wave Date],"")</f>
      </c>
      <c r="K1247" s="6">
        <f>_xlfn.XLOOKUP(#REF!,[1]!Backup_F8_Previous_Wave[ODINO],[1]!Backup_F8_Previous_Wave[Full VIN],"")</f>
      </c>
      <c r="L1247" s="3" t="s">
        <v>4019</v>
      </c>
      <c r="M1247" s="3" t="s">
        <v>4</v>
      </c>
      <c r="N1247" s="3" t="s">
        <v>4020</v>
      </c>
      <c r="O1247" s="3" t="s">
        <v>151</v>
      </c>
      <c r="P1247" s="6">
        <f>_xlfn.XLOOKUP(#REF!,[1]!Table2[BINNING],[1]!Table2[VFG],"")</f>
      </c>
      <c r="Q1247" s="6">
        <f>IF(ISNUMBER(FIND("|",#REF!,1)),LEFT(#REF!,FIND("|",#REF!,1)-2),#REF!)</f>
      </c>
      <c r="R1247" s="6">
        <f>IF(ISNUMBER(FIND("|",#REF!,1)),RIGHT(#REF!,LEN(#REF!)-FIND("|",#REF!,1)-1),"")</f>
      </c>
      <c r="S1247" s="3" t="s">
        <v>7</v>
      </c>
      <c r="T1247" s="3" t="s">
        <v>7</v>
      </c>
      <c r="U1247" s="2">
        <v>0</v>
      </c>
      <c r="V1247" s="2">
        <v>0</v>
      </c>
      <c r="W1247" s="2"/>
      <c r="X1247" s="3" t="s">
        <v>246</v>
      </c>
      <c r="Y1247" s="2">
        <v>0</v>
      </c>
      <c r="Z1247" s="3"/>
      <c r="AA1247" s="3"/>
      <c r="AB1247" s="7" t="s">
        <v>4021</v>
      </c>
      <c r="AC1247" s="3" t="s">
        <v>20</v>
      </c>
      <c r="AD1247" s="3" t="s">
        <v>11</v>
      </c>
      <c r="AE1247" s="3" t="s">
        <v>21</v>
      </c>
      <c r="AF1247" s="3" t="s">
        <v>13</v>
      </c>
      <c r="AG1247" s="4"/>
      <c r="AH1247" s="3"/>
      <c r="AI1247" s="4"/>
      <c r="AJ12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7" s="8">
        <f>IF(#REF!=MAX(#REF!),"New","Old")</f>
      </c>
      <c r="AL1247" s="3"/>
      <c r="AM1247" s="9">
        <f>IF(OR(#REF!="",#REF!=0),"",IF(#REF!&lt;12000,"&lt;12k",IF(AND(#REF!&gt;=12000,#REF!&lt;24000),"12k to 24k",IF(AND(#REF!&gt;=24000,#REF!&lt;=36000),"24k to 36k",IF(#REF!&gt;36000,"&gt;36k","")))))</f>
      </c>
    </row>
    <row x14ac:dyDescent="0.25" r="1248" customHeight="1" ht="18.75">
      <c r="A1248" s="1">
        <v>1751870</v>
      </c>
      <c r="B1248" s="2">
        <v>11420846</v>
      </c>
      <c r="C1248" s="3" t="s">
        <v>0</v>
      </c>
      <c r="D1248" s="3" t="s">
        <v>181</v>
      </c>
      <c r="E1248" s="2">
        <v>2015</v>
      </c>
      <c r="F1248" s="4">
        <v>43252</v>
      </c>
      <c r="G1248" s="3" t="s">
        <v>108</v>
      </c>
      <c r="H1248" s="4">
        <v>44361</v>
      </c>
      <c r="I1248" s="4">
        <f>_xlfn.XLOOKUP(#REF!,[1]!Backup_F8_Previous_Wave[ODINO],[1]!Backup_F8_Previous_Wave[Production Date],"")</f>
      </c>
      <c r="J1248" s="10">
        <f>_xlfn.XLOOKUP(#REF!,[1]!Backup_F8_Previous_Wave[ODINO],[1]!Backup_F8_Previous_Wave[Wave Date],"")</f>
      </c>
      <c r="K1248" s="6">
        <f>_xlfn.XLOOKUP(#REF!,[1]!Backup_F8_Previous_Wave[ODINO],[1]!Backup_F8_Previous_Wave[Full VIN],"")</f>
      </c>
      <c r="L1248" s="3" t="s">
        <v>4022</v>
      </c>
      <c r="M1248" s="3" t="s">
        <v>4</v>
      </c>
      <c r="N1248" s="3" t="s">
        <v>4023</v>
      </c>
      <c r="O1248" s="3" t="s">
        <v>2296</v>
      </c>
      <c r="P1248" s="6">
        <f>_xlfn.XLOOKUP(#REF!,[1]!Table2[BINNING],[1]!Table2[VFG],"")</f>
      </c>
      <c r="Q1248" s="6">
        <f>IF(ISNUMBER(FIND("|",#REF!,1)),LEFT(#REF!,FIND("|",#REF!,1)-2),#REF!)</f>
      </c>
      <c r="R1248" s="6">
        <f>IF(ISNUMBER(FIND("|",#REF!,1)),RIGHT(#REF!,LEN(#REF!)-FIND("|",#REF!,1)-1),"")</f>
      </c>
      <c r="S1248" s="3" t="s">
        <v>7</v>
      </c>
      <c r="T1248" s="3" t="s">
        <v>7</v>
      </c>
      <c r="U1248" s="2">
        <v>0</v>
      </c>
      <c r="V1248" s="2">
        <v>0</v>
      </c>
      <c r="W1248" s="2">
        <v>95000</v>
      </c>
      <c r="X1248" s="3" t="s">
        <v>18</v>
      </c>
      <c r="Y1248" s="2"/>
      <c r="Z1248" s="3" t="s">
        <v>4024</v>
      </c>
      <c r="AA1248" s="3" t="s">
        <v>2949</v>
      </c>
      <c r="AB1248" s="7" t="s">
        <v>4025</v>
      </c>
      <c r="AC1248" s="3" t="s">
        <v>297</v>
      </c>
      <c r="AD1248" s="3" t="s">
        <v>298</v>
      </c>
      <c r="AE1248" s="3" t="s">
        <v>299</v>
      </c>
      <c r="AF1248" s="3" t="s">
        <v>198</v>
      </c>
      <c r="AG1248" s="4"/>
      <c r="AH1248" s="3"/>
      <c r="AI1248" s="4"/>
      <c r="AJ12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8" s="8">
        <f>IF(#REF!=MAX(#REF!),"New","Old")</f>
      </c>
      <c r="AL1248" s="3"/>
      <c r="AM1248" s="9">
        <f>IF(OR(#REF!="",#REF!=0),"",IF(#REF!&lt;12000,"&lt;12k",IF(AND(#REF!&gt;=12000,#REF!&lt;24000),"12k to 24k",IF(AND(#REF!&gt;=24000,#REF!&lt;=36000),"24k to 36k",IF(#REF!&gt;36000,"&gt;36k","")))))</f>
      </c>
    </row>
    <row x14ac:dyDescent="0.25" r="1249" customHeight="1" ht="18.75">
      <c r="A1249" s="1">
        <v>1751882</v>
      </c>
      <c r="B1249" s="2">
        <v>11420858</v>
      </c>
      <c r="C1249" s="3" t="s">
        <v>0</v>
      </c>
      <c r="D1249" s="3" t="s">
        <v>38</v>
      </c>
      <c r="E1249" s="2">
        <v>2011</v>
      </c>
      <c r="F1249" s="4">
        <v>42171</v>
      </c>
      <c r="G1249" s="3" t="s">
        <v>108</v>
      </c>
      <c r="H1249" s="4">
        <v>44361</v>
      </c>
      <c r="I1249" s="4">
        <f>_xlfn.XLOOKUP(#REF!,[1]!Backup_F8_Previous_Wave[ODINO],[1]!Backup_F8_Previous_Wave[Production Date],"")</f>
      </c>
      <c r="J1249" s="10">
        <f>_xlfn.XLOOKUP(#REF!,[1]!Backup_F8_Previous_Wave[ODINO],[1]!Backup_F8_Previous_Wave[Wave Date],"")</f>
      </c>
      <c r="K1249" s="6">
        <f>_xlfn.XLOOKUP(#REF!,[1]!Backup_F8_Previous_Wave[ODINO],[1]!Backup_F8_Previous_Wave[Full VIN],"")</f>
      </c>
      <c r="L1249" s="3" t="s">
        <v>4026</v>
      </c>
      <c r="M1249" s="3" t="s">
        <v>4</v>
      </c>
      <c r="N1249" s="3" t="s">
        <v>4027</v>
      </c>
      <c r="O1249" s="3" t="s">
        <v>144</v>
      </c>
      <c r="P1249" s="6">
        <f>_xlfn.XLOOKUP(#REF!,[1]!Table2[BINNING],[1]!Table2[VFG],"")</f>
      </c>
      <c r="Q1249" s="6">
        <f>IF(ISNUMBER(FIND("|",#REF!,1)),LEFT(#REF!,FIND("|",#REF!,1)-2),#REF!)</f>
      </c>
      <c r="R1249" s="6">
        <f>IF(ISNUMBER(FIND("|",#REF!,1)),RIGHT(#REF!,LEN(#REF!)-FIND("|",#REF!,1)-1),"")</f>
      </c>
      <c r="S1249" s="3" t="s">
        <v>7</v>
      </c>
      <c r="T1249" s="3" t="s">
        <v>7</v>
      </c>
      <c r="U1249" s="2">
        <v>0</v>
      </c>
      <c r="V1249" s="2">
        <v>0</v>
      </c>
      <c r="W1249" s="2"/>
      <c r="X1249" s="3" t="s">
        <v>112</v>
      </c>
      <c r="Y1249" s="2"/>
      <c r="Z1249" s="3"/>
      <c r="AA1249" s="3"/>
      <c r="AB1249" s="7" t="s">
        <v>4028</v>
      </c>
      <c r="AC1249" s="3" t="s">
        <v>146</v>
      </c>
      <c r="AD1249" s="3" t="s">
        <v>147</v>
      </c>
      <c r="AE1249" s="3" t="s">
        <v>148</v>
      </c>
      <c r="AF1249" s="3" t="s">
        <v>45</v>
      </c>
      <c r="AG1249" s="4"/>
      <c r="AH1249" s="3"/>
      <c r="AI1249" s="4"/>
      <c r="AJ12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49" s="8">
        <f>IF(#REF!=MAX(#REF!),"New","Old")</f>
      </c>
      <c r="AL1249" s="3"/>
      <c r="AM1249" s="9">
        <f>IF(OR(#REF!="",#REF!=0),"",IF(#REF!&lt;12000,"&lt;12k",IF(AND(#REF!&gt;=12000,#REF!&lt;24000),"12k to 24k",IF(AND(#REF!&gt;=24000,#REF!&lt;=36000),"24k to 36k",IF(#REF!&gt;36000,"&gt;36k","")))))</f>
      </c>
    </row>
    <row x14ac:dyDescent="0.25" r="1250" customHeight="1" ht="18.75">
      <c r="A1250" s="1">
        <v>1751933</v>
      </c>
      <c r="B1250" s="2">
        <v>11420891</v>
      </c>
      <c r="C1250" s="3" t="s">
        <v>0</v>
      </c>
      <c r="D1250" s="3" t="s">
        <v>1</v>
      </c>
      <c r="E1250" s="2">
        <v>2016</v>
      </c>
      <c r="F1250" s="4">
        <v>44228</v>
      </c>
      <c r="G1250" s="3" t="s">
        <v>2</v>
      </c>
      <c r="H1250" s="4">
        <v>44361</v>
      </c>
      <c r="I1250" s="4">
        <f>_xlfn.XLOOKUP(#REF!,[1]!Backup_F8_Previous_Wave[ODINO],[1]!Backup_F8_Previous_Wave[Production Date],"")</f>
      </c>
      <c r="J1250" s="10">
        <f>_xlfn.XLOOKUP(#REF!,[1]!Backup_F8_Previous_Wave[ODINO],[1]!Backup_F8_Previous_Wave[Wave Date],"")</f>
      </c>
      <c r="K1250" s="6">
        <f>_xlfn.XLOOKUP(#REF!,[1]!Backup_F8_Previous_Wave[ODINO],[1]!Backup_F8_Previous_Wave[Full VIN],"")</f>
      </c>
      <c r="L1250" s="3" t="s">
        <v>4029</v>
      </c>
      <c r="M1250" s="3" t="s">
        <v>4</v>
      </c>
      <c r="N1250" s="3" t="s">
        <v>4030</v>
      </c>
      <c r="O1250" s="3" t="s">
        <v>62</v>
      </c>
      <c r="P1250" s="6">
        <f>_xlfn.XLOOKUP(#REF!,[1]!Table2[BINNING],[1]!Table2[VFG],"")</f>
      </c>
      <c r="Q1250" s="6">
        <f>IF(ISNUMBER(FIND("|",#REF!,1)),LEFT(#REF!,FIND("|",#REF!,1)-2),#REF!)</f>
      </c>
      <c r="R1250" s="6">
        <f>IF(ISNUMBER(FIND("|",#REF!,1)),RIGHT(#REF!,LEN(#REF!)-FIND("|",#REF!,1)-1),"")</f>
      </c>
      <c r="S1250" s="3" t="s">
        <v>7</v>
      </c>
      <c r="T1250" s="3" t="s">
        <v>7</v>
      </c>
      <c r="U1250" s="2">
        <v>0</v>
      </c>
      <c r="V1250" s="2">
        <v>0</v>
      </c>
      <c r="W1250" s="2">
        <v>107000</v>
      </c>
      <c r="X1250" s="3" t="s">
        <v>63</v>
      </c>
      <c r="Y1250" s="2"/>
      <c r="Z1250" s="3"/>
      <c r="AA1250" s="3"/>
      <c r="AB1250" s="7" t="s">
        <v>4031</v>
      </c>
      <c r="AC1250" s="3" t="s">
        <v>20</v>
      </c>
      <c r="AD1250" s="3" t="s">
        <v>11</v>
      </c>
      <c r="AE1250" s="3" t="s">
        <v>135</v>
      </c>
      <c r="AF1250" s="3" t="s">
        <v>27</v>
      </c>
      <c r="AG1250" s="4"/>
      <c r="AH1250" s="3"/>
      <c r="AI1250" s="4"/>
      <c r="AJ12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0" s="8">
        <f>IF(#REF!=MAX(#REF!),"New","Old")</f>
      </c>
      <c r="AL1250" s="3"/>
      <c r="AM1250" s="9">
        <f>IF(OR(#REF!="",#REF!=0),"",IF(#REF!&lt;12000,"&lt;12k",IF(AND(#REF!&gt;=12000,#REF!&lt;24000),"12k to 24k",IF(AND(#REF!&gt;=24000,#REF!&lt;=36000),"24k to 36k",IF(#REF!&gt;36000,"&gt;36k","")))))</f>
      </c>
    </row>
    <row x14ac:dyDescent="0.25" r="1251" customHeight="1" ht="18.75">
      <c r="A1251" s="1">
        <v>1751991</v>
      </c>
      <c r="B1251" s="2">
        <v>11420937</v>
      </c>
      <c r="C1251" s="3" t="s">
        <v>0</v>
      </c>
      <c r="D1251" s="3" t="s">
        <v>69</v>
      </c>
      <c r="E1251" s="2">
        <v>2011</v>
      </c>
      <c r="F1251" s="4">
        <v>44316</v>
      </c>
      <c r="G1251" s="3" t="s">
        <v>108</v>
      </c>
      <c r="H1251" s="4">
        <v>44361</v>
      </c>
      <c r="I1251" s="4">
        <f>_xlfn.XLOOKUP(#REF!,[1]!Backup_F8_Previous_Wave[ODINO],[1]!Backup_F8_Previous_Wave[Production Date],"")</f>
      </c>
      <c r="J1251" s="10">
        <f>_xlfn.XLOOKUP(#REF!,[1]!Backup_F8_Previous_Wave[ODINO],[1]!Backup_F8_Previous_Wave[Wave Date],"")</f>
      </c>
      <c r="K1251" s="6">
        <f>_xlfn.XLOOKUP(#REF!,[1]!Backup_F8_Previous_Wave[ODINO],[1]!Backup_F8_Previous_Wave[Full VIN],"")</f>
      </c>
      <c r="L1251" s="3" t="s">
        <v>4032</v>
      </c>
      <c r="M1251" s="3" t="s">
        <v>4</v>
      </c>
      <c r="N1251" s="3" t="s">
        <v>4033</v>
      </c>
      <c r="O1251" s="3" t="s">
        <v>62</v>
      </c>
      <c r="P1251" s="6">
        <f>_xlfn.XLOOKUP(#REF!,[1]!Table2[BINNING],[1]!Table2[VFG],"")</f>
      </c>
      <c r="Q1251" s="6">
        <f>IF(ISNUMBER(FIND("|",#REF!,1)),LEFT(#REF!,FIND("|",#REF!,1)-2),#REF!)</f>
      </c>
      <c r="R1251" s="6">
        <f>IF(ISNUMBER(FIND("|",#REF!,1)),RIGHT(#REF!,LEN(#REF!)-FIND("|",#REF!,1)-1),"")</f>
      </c>
      <c r="S1251" s="3" t="s">
        <v>7</v>
      </c>
      <c r="T1251" s="3" t="s">
        <v>7</v>
      </c>
      <c r="U1251" s="2">
        <v>0</v>
      </c>
      <c r="V1251" s="2">
        <v>0</v>
      </c>
      <c r="W1251" s="2"/>
      <c r="X1251" s="3" t="s">
        <v>106</v>
      </c>
      <c r="Y1251" s="2">
        <v>0</v>
      </c>
      <c r="Z1251" s="3"/>
      <c r="AA1251" s="3"/>
      <c r="AB1251" s="7" t="s">
        <v>4034</v>
      </c>
      <c r="AC1251" s="3" t="s">
        <v>74</v>
      </c>
      <c r="AD1251" s="3" t="s">
        <v>75</v>
      </c>
      <c r="AE1251" s="3" t="s">
        <v>76</v>
      </c>
      <c r="AF1251" s="3" t="s">
        <v>77</v>
      </c>
      <c r="AG1251" s="4"/>
      <c r="AH1251" s="3"/>
      <c r="AI1251" s="4"/>
      <c r="AJ12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1" s="8">
        <f>IF(#REF!=MAX(#REF!),"New","Old")</f>
      </c>
      <c r="AL1251" s="3"/>
      <c r="AM1251" s="9">
        <f>IF(OR(#REF!="",#REF!=0),"",IF(#REF!&lt;12000,"&lt;12k",IF(AND(#REF!&gt;=12000,#REF!&lt;24000),"12k to 24k",IF(AND(#REF!&gt;=24000,#REF!&lt;=36000),"24k to 36k",IF(#REF!&gt;36000,"&gt;36k","")))))</f>
      </c>
    </row>
    <row x14ac:dyDescent="0.25" r="1252" customHeight="1" ht="18.75">
      <c r="A1252" s="1">
        <v>1752092</v>
      </c>
      <c r="B1252" s="2">
        <v>11421010</v>
      </c>
      <c r="C1252" s="3" t="s">
        <v>0</v>
      </c>
      <c r="D1252" s="3" t="s">
        <v>181</v>
      </c>
      <c r="E1252" s="2">
        <v>2014</v>
      </c>
      <c r="F1252" s="4">
        <v>43997</v>
      </c>
      <c r="G1252" s="3" t="s">
        <v>108</v>
      </c>
      <c r="H1252" s="4">
        <v>44362</v>
      </c>
      <c r="I1252" s="4">
        <f>_xlfn.XLOOKUP(#REF!,[1]!Backup_F8_Previous_Wave[ODINO],[1]!Backup_F8_Previous_Wave[Production Date],"")</f>
      </c>
      <c r="J1252" s="10">
        <f>_xlfn.XLOOKUP(#REF!,[1]!Backup_F8_Previous_Wave[ODINO],[1]!Backup_F8_Previous_Wave[Wave Date],"")</f>
      </c>
      <c r="K1252" s="6">
        <f>_xlfn.XLOOKUP(#REF!,[1]!Backup_F8_Previous_Wave[ODINO],[1]!Backup_F8_Previous_Wave[Full VIN],"")</f>
      </c>
      <c r="L1252" s="3" t="s">
        <v>4035</v>
      </c>
      <c r="M1252" s="3" t="s">
        <v>4</v>
      </c>
      <c r="N1252" s="3" t="s">
        <v>4036</v>
      </c>
      <c r="O1252" s="3" t="s">
        <v>600</v>
      </c>
      <c r="P1252" s="6">
        <f>_xlfn.XLOOKUP(#REF!,[1]!Table2[BINNING],[1]!Table2[VFG],"")</f>
      </c>
      <c r="Q1252" s="6">
        <f>IF(ISNUMBER(FIND("|",#REF!,1)),LEFT(#REF!,FIND("|",#REF!,1)-2),#REF!)</f>
      </c>
      <c r="R1252" s="6">
        <f>IF(ISNUMBER(FIND("|",#REF!,1)),RIGHT(#REF!,LEN(#REF!)-FIND("|",#REF!,1)-1),"")</f>
      </c>
      <c r="S1252" s="3" t="s">
        <v>7</v>
      </c>
      <c r="T1252" s="3" t="s">
        <v>7</v>
      </c>
      <c r="U1252" s="2">
        <v>0</v>
      </c>
      <c r="V1252" s="2">
        <v>0</v>
      </c>
      <c r="W1252" s="2">
        <v>49000</v>
      </c>
      <c r="X1252" s="3" t="s">
        <v>282</v>
      </c>
      <c r="Y1252" s="2"/>
      <c r="Z1252" s="3" t="s">
        <v>4037</v>
      </c>
      <c r="AA1252" s="3" t="s">
        <v>4038</v>
      </c>
      <c r="AB1252" s="7" t="s">
        <v>4039</v>
      </c>
      <c r="AC1252" s="3" t="s">
        <v>297</v>
      </c>
      <c r="AD1252" s="3" t="s">
        <v>298</v>
      </c>
      <c r="AE1252" s="3" t="s">
        <v>299</v>
      </c>
      <c r="AF1252" s="3" t="s">
        <v>198</v>
      </c>
      <c r="AG1252" s="4"/>
      <c r="AH1252" s="3"/>
      <c r="AI1252" s="4"/>
      <c r="AJ12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2" s="8">
        <f>IF(#REF!=MAX(#REF!),"New","Old")</f>
      </c>
      <c r="AL1252" s="3"/>
      <c r="AM1252" s="9">
        <f>IF(OR(#REF!="",#REF!=0),"",IF(#REF!&lt;12000,"&lt;12k",IF(AND(#REF!&gt;=12000,#REF!&lt;24000),"12k to 24k",IF(AND(#REF!&gt;=24000,#REF!&lt;=36000),"24k to 36k",IF(#REF!&gt;36000,"&gt;36k","")))))</f>
      </c>
    </row>
    <row x14ac:dyDescent="0.25" r="1253" customHeight="1" ht="18.75">
      <c r="A1253" s="1">
        <v>1752150</v>
      </c>
      <c r="B1253" s="2">
        <v>11421057</v>
      </c>
      <c r="C1253" s="3" t="s">
        <v>0</v>
      </c>
      <c r="D1253" s="3" t="s">
        <v>187</v>
      </c>
      <c r="E1253" s="2">
        <v>2019</v>
      </c>
      <c r="F1253" s="4">
        <v>44362</v>
      </c>
      <c r="G1253" s="3" t="s">
        <v>108</v>
      </c>
      <c r="H1253" s="4">
        <v>44362</v>
      </c>
      <c r="I1253" s="4">
        <f>_xlfn.XLOOKUP(#REF!,[1]!Backup_F8_Previous_Wave[ODINO],[1]!Backup_F8_Previous_Wave[Production Date],"")</f>
      </c>
      <c r="J1253" s="10">
        <f>_xlfn.XLOOKUP(#REF!,[1]!Backup_F8_Previous_Wave[ODINO],[1]!Backup_F8_Previous_Wave[Wave Date],"")</f>
      </c>
      <c r="K1253" s="6">
        <f>_xlfn.XLOOKUP(#REF!,[1]!Backup_F8_Previous_Wave[ODINO],[1]!Backup_F8_Previous_Wave[Full VIN],"")</f>
      </c>
      <c r="L1253" s="3" t="s">
        <v>2537</v>
      </c>
      <c r="M1253" s="3" t="s">
        <v>4</v>
      </c>
      <c r="N1253" s="3" t="s">
        <v>4040</v>
      </c>
      <c r="O1253" s="3" t="s">
        <v>124</v>
      </c>
      <c r="P1253" s="6">
        <f>_xlfn.XLOOKUP(#REF!,[1]!Table2[BINNING],[1]!Table2[VFG],"")</f>
      </c>
      <c r="Q1253" s="6">
        <f>IF(ISNUMBER(FIND("|",#REF!,1)),LEFT(#REF!,FIND("|",#REF!,1)-2),#REF!)</f>
      </c>
      <c r="R1253" s="6">
        <f>IF(ISNUMBER(FIND("|",#REF!,1)),RIGHT(#REF!,LEN(#REF!)-FIND("|",#REF!,1)-1),"")</f>
      </c>
      <c r="S1253" s="3" t="s">
        <v>7</v>
      </c>
      <c r="T1253" s="3" t="s">
        <v>7</v>
      </c>
      <c r="U1253" s="2">
        <v>0</v>
      </c>
      <c r="V1253" s="2">
        <v>0</v>
      </c>
      <c r="W1253" s="2">
        <v>7000</v>
      </c>
      <c r="X1253" s="3" t="s">
        <v>63</v>
      </c>
      <c r="Y1253" s="2">
        <v>65</v>
      </c>
      <c r="Z1253" s="3"/>
      <c r="AA1253" s="3"/>
      <c r="AB1253" s="7" t="s">
        <v>4041</v>
      </c>
      <c r="AC1253" s="3" t="s">
        <v>191</v>
      </c>
      <c r="AD1253" s="3" t="s">
        <v>192</v>
      </c>
      <c r="AE1253" s="3" t="s">
        <v>193</v>
      </c>
      <c r="AF1253" s="3" t="s">
        <v>141</v>
      </c>
      <c r="AG1253" s="4"/>
      <c r="AH1253" s="3"/>
      <c r="AI1253" s="4"/>
      <c r="AJ12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3" s="8">
        <f>IF(#REF!=MAX(#REF!),"New","Old")</f>
      </c>
      <c r="AL1253" s="3"/>
      <c r="AM1253" s="9">
        <f>IF(OR(#REF!="",#REF!=0),"",IF(#REF!&lt;12000,"&lt;12k",IF(AND(#REF!&gt;=12000,#REF!&lt;24000),"12k to 24k",IF(AND(#REF!&gt;=24000,#REF!&lt;=36000),"24k to 36k",IF(#REF!&gt;36000,"&gt;36k","")))))</f>
      </c>
    </row>
    <row x14ac:dyDescent="0.25" r="1254" customHeight="1" ht="18.75">
      <c r="A1254" s="1">
        <v>1752242</v>
      </c>
      <c r="B1254" s="2">
        <v>11421124</v>
      </c>
      <c r="C1254" s="3" t="s">
        <v>0</v>
      </c>
      <c r="D1254" s="3" t="s">
        <v>59</v>
      </c>
      <c r="E1254" s="2">
        <v>2012</v>
      </c>
      <c r="F1254" s="4">
        <v>44348</v>
      </c>
      <c r="G1254" s="3" t="s">
        <v>108</v>
      </c>
      <c r="H1254" s="4">
        <v>44363</v>
      </c>
      <c r="I1254" s="4"/>
      <c r="J1254" s="10">
        <f>_xlfn.XLOOKUP(#REF!,[1]!Backup_F8_Previous_Wave[ODINO],[1]!Backup_F8_Previous_Wave[Wave Date],"")</f>
      </c>
      <c r="K1254" s="3"/>
      <c r="L1254" s="3" t="s">
        <v>4042</v>
      </c>
      <c r="M1254" s="3" t="s">
        <v>4</v>
      </c>
      <c r="N1254" s="3" t="s">
        <v>4043</v>
      </c>
      <c r="O1254" s="3" t="s">
        <v>80</v>
      </c>
      <c r="P1254" s="6">
        <f>_xlfn.XLOOKUP(#REF!,[1]!Table2[BINNING],[1]!Table2[VFG],"")</f>
      </c>
      <c r="Q1254" s="6">
        <f>IF(ISNUMBER(FIND("|",#REF!,1)),LEFT(#REF!,FIND("|",#REF!,1)-2),#REF!)</f>
      </c>
      <c r="R1254" s="6">
        <f>IF(ISNUMBER(FIND("|",#REF!,1)),RIGHT(#REF!,LEN(#REF!)-FIND("|",#REF!,1)-1),"")</f>
      </c>
      <c r="S1254" s="3" t="s">
        <v>7</v>
      </c>
      <c r="T1254" s="3" t="s">
        <v>7</v>
      </c>
      <c r="U1254" s="2">
        <v>0</v>
      </c>
      <c r="V1254" s="2">
        <v>0</v>
      </c>
      <c r="W1254" s="2"/>
      <c r="X1254" s="3" t="s">
        <v>139</v>
      </c>
      <c r="Y1254" s="2">
        <v>0</v>
      </c>
      <c r="Z1254" s="3"/>
      <c r="AA1254" s="3"/>
      <c r="AB1254" s="7" t="s">
        <v>4044</v>
      </c>
      <c r="AC1254" s="3" t="s">
        <v>44</v>
      </c>
      <c r="AD1254" s="3" t="s">
        <v>44</v>
      </c>
      <c r="AE1254" s="3" t="s">
        <v>44</v>
      </c>
      <c r="AF1254" s="3" t="s">
        <v>68</v>
      </c>
      <c r="AG1254" s="4"/>
      <c r="AH1254" s="3"/>
      <c r="AI1254" s="4"/>
      <c r="AJ12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4" s="8">
        <f>IF(#REF!=MAX(#REF!),"New","Old")</f>
      </c>
      <c r="AL1254" s="3"/>
      <c r="AM1254" s="9">
        <f>IF(OR(#REF!="",#REF!=0),"",IF(#REF!&lt;12000,"&lt;12k",IF(AND(#REF!&gt;=12000,#REF!&lt;24000),"12k to 24k",IF(AND(#REF!&gt;=24000,#REF!&lt;=36000),"24k to 36k",IF(#REF!&gt;36000,"&gt;36k","")))))</f>
      </c>
    </row>
    <row x14ac:dyDescent="0.25" r="1255" customHeight="1" ht="18.75">
      <c r="A1255" s="1">
        <v>1752345</v>
      </c>
      <c r="B1255" s="2">
        <v>11421200</v>
      </c>
      <c r="C1255" s="3" t="s">
        <v>0</v>
      </c>
      <c r="D1255" s="3" t="s">
        <v>28</v>
      </c>
      <c r="E1255" s="2">
        <v>2021</v>
      </c>
      <c r="F1255" s="4">
        <v>44361</v>
      </c>
      <c r="G1255" s="3" t="s">
        <v>108</v>
      </c>
      <c r="H1255" s="4">
        <v>44363</v>
      </c>
      <c r="I1255" s="4">
        <f>_xlfn.XLOOKUP(#REF!,[1]!Backup_F8_Previous_Wave[ODINO],[1]!Backup_F8_Previous_Wave[Production Date],"")</f>
      </c>
      <c r="J1255" s="10">
        <f>_xlfn.XLOOKUP(#REF!,[1]!Backup_F8_Previous_Wave[ODINO],[1]!Backup_F8_Previous_Wave[Wave Date],"")</f>
      </c>
      <c r="K1255" s="6">
        <f>_xlfn.XLOOKUP(#REF!,[1]!Backup_F8_Previous_Wave[ODINO],[1]!Backup_F8_Previous_Wave[Full VIN],"")</f>
      </c>
      <c r="L1255" s="3" t="s">
        <v>4045</v>
      </c>
      <c r="M1255" s="3" t="s">
        <v>4</v>
      </c>
      <c r="N1255" s="3" t="s">
        <v>4046</v>
      </c>
      <c r="O1255" s="3" t="s">
        <v>62</v>
      </c>
      <c r="P1255" s="6">
        <f>_xlfn.XLOOKUP(#REF!,[1]!Table2[BINNING],[1]!Table2[VFG],"")</f>
      </c>
      <c r="Q1255" s="6">
        <f>IF(ISNUMBER(FIND("|",#REF!,1)),LEFT(#REF!,FIND("|",#REF!,1)-2),#REF!)</f>
      </c>
      <c r="R1255" s="6">
        <f>IF(ISNUMBER(FIND("|",#REF!,1)),RIGHT(#REF!,LEN(#REF!)-FIND("|",#REF!,1)-1),"")</f>
      </c>
      <c r="S1255" s="3" t="s">
        <v>7</v>
      </c>
      <c r="T1255" s="3" t="s">
        <v>7</v>
      </c>
      <c r="U1255" s="2">
        <v>0</v>
      </c>
      <c r="V1255" s="2">
        <v>0</v>
      </c>
      <c r="W1255" s="2"/>
      <c r="X1255" s="3" t="s">
        <v>24</v>
      </c>
      <c r="Y1255" s="2"/>
      <c r="Z1255" s="3"/>
      <c r="AA1255" s="3"/>
      <c r="AB1255" s="7" t="s">
        <v>4047</v>
      </c>
      <c r="AC1255" s="3" t="s">
        <v>662</v>
      </c>
      <c r="AD1255" s="3" t="s">
        <v>663</v>
      </c>
      <c r="AE1255" s="3" t="s">
        <v>664</v>
      </c>
      <c r="AF1255" s="3" t="s">
        <v>102</v>
      </c>
      <c r="AG1255" s="4"/>
      <c r="AH1255" s="3"/>
      <c r="AI1255" s="4"/>
      <c r="AJ12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5" s="8">
        <f>IF(#REF!=MAX(#REF!),"New","Old")</f>
      </c>
      <c r="AL1255" s="3"/>
      <c r="AM1255" s="9">
        <f>IF(OR(#REF!="",#REF!=0),"",IF(#REF!&lt;12000,"&lt;12k",IF(AND(#REF!&gt;=12000,#REF!&lt;24000),"12k to 24k",IF(AND(#REF!&gt;=24000,#REF!&lt;=36000),"24k to 36k",IF(#REF!&gt;36000,"&gt;36k","")))))</f>
      </c>
    </row>
    <row x14ac:dyDescent="0.25" r="1256" customHeight="1" ht="18.75">
      <c r="A1256" s="1">
        <v>1752381</v>
      </c>
      <c r="B1256" s="2">
        <v>11421225</v>
      </c>
      <c r="C1256" s="3" t="s">
        <v>0</v>
      </c>
      <c r="D1256" s="3" t="s">
        <v>38</v>
      </c>
      <c r="E1256" s="2">
        <v>2012</v>
      </c>
      <c r="F1256" s="4">
        <v>44362</v>
      </c>
      <c r="G1256" s="3" t="s">
        <v>108</v>
      </c>
      <c r="H1256" s="4">
        <v>44364</v>
      </c>
      <c r="I1256" s="4"/>
      <c r="J1256" s="10">
        <f>_xlfn.XLOOKUP(#REF!,[1]!Backup_F8_Previous_Wave[ODINO],[1]!Backup_F8_Previous_Wave[Wave Date],"")</f>
      </c>
      <c r="K1256" s="3"/>
      <c r="L1256" s="3" t="s">
        <v>4048</v>
      </c>
      <c r="M1256" s="3" t="s">
        <v>4</v>
      </c>
      <c r="N1256" s="3" t="s">
        <v>4049</v>
      </c>
      <c r="O1256" s="3" t="s">
        <v>144</v>
      </c>
      <c r="P1256" s="6">
        <f>_xlfn.XLOOKUP(#REF!,[1]!Table2[BINNING],[1]!Table2[VFG],"")</f>
      </c>
      <c r="Q1256" s="6">
        <f>IF(ISNUMBER(FIND("|",#REF!,1)),LEFT(#REF!,FIND("|",#REF!,1)-2),#REF!)</f>
      </c>
      <c r="R1256" s="6">
        <f>IF(ISNUMBER(FIND("|",#REF!,1)),RIGHT(#REF!,LEN(#REF!)-FIND("|",#REF!,1)-1),"")</f>
      </c>
      <c r="S1256" s="3" t="s">
        <v>7</v>
      </c>
      <c r="T1256" s="3" t="s">
        <v>7</v>
      </c>
      <c r="U1256" s="2">
        <v>0</v>
      </c>
      <c r="V1256" s="2">
        <v>0</v>
      </c>
      <c r="W1256" s="2"/>
      <c r="X1256" s="3" t="s">
        <v>106</v>
      </c>
      <c r="Y1256" s="2">
        <v>0</v>
      </c>
      <c r="Z1256" s="3"/>
      <c r="AA1256" s="3"/>
      <c r="AB1256" s="7" t="s">
        <v>4050</v>
      </c>
      <c r="AC1256" s="3" t="s">
        <v>44</v>
      </c>
      <c r="AD1256" s="3" t="s">
        <v>44</v>
      </c>
      <c r="AE1256" s="3" t="s">
        <v>44</v>
      </c>
      <c r="AF1256" s="3" t="s">
        <v>45</v>
      </c>
      <c r="AG1256" s="4"/>
      <c r="AH1256" s="3"/>
      <c r="AI1256" s="4"/>
      <c r="AJ12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6" s="8">
        <f>IF(#REF!=MAX(#REF!),"New","Old")</f>
      </c>
      <c r="AL1256" s="3"/>
      <c r="AM1256" s="9">
        <f>IF(OR(#REF!="",#REF!=0),"",IF(#REF!&lt;12000,"&lt;12k",IF(AND(#REF!&gt;=12000,#REF!&lt;24000),"12k to 24k",IF(AND(#REF!&gt;=24000,#REF!&lt;=36000),"24k to 36k",IF(#REF!&gt;36000,"&gt;36k","")))))</f>
      </c>
    </row>
    <row x14ac:dyDescent="0.25" r="1257" customHeight="1" ht="18.75">
      <c r="A1257" s="1">
        <v>1752383</v>
      </c>
      <c r="B1257" s="2">
        <v>11421226</v>
      </c>
      <c r="C1257" s="3" t="s">
        <v>0</v>
      </c>
      <c r="D1257" s="3" t="s">
        <v>181</v>
      </c>
      <c r="E1257" s="2">
        <v>2016</v>
      </c>
      <c r="F1257" s="4">
        <v>44363</v>
      </c>
      <c r="G1257" s="3" t="s">
        <v>108</v>
      </c>
      <c r="H1257" s="4">
        <v>44364</v>
      </c>
      <c r="I1257" s="4"/>
      <c r="J1257" s="10">
        <f>_xlfn.XLOOKUP(#REF!,[1]!Backup_F8_Previous_Wave[ODINO],[1]!Backup_F8_Previous_Wave[Wave Date],"")</f>
      </c>
      <c r="K1257" s="3"/>
      <c r="L1257" s="3" t="s">
        <v>2245</v>
      </c>
      <c r="M1257" s="3" t="s">
        <v>4</v>
      </c>
      <c r="N1257" s="3" t="s">
        <v>4051</v>
      </c>
      <c r="O1257" s="3" t="s">
        <v>196</v>
      </c>
      <c r="P1257" s="6">
        <f>_xlfn.XLOOKUP(#REF!,[1]!Table2[BINNING],[1]!Table2[VFG],"")</f>
      </c>
      <c r="Q1257" s="6">
        <f>IF(ISNUMBER(FIND("|",#REF!,1)),LEFT(#REF!,FIND("|",#REF!,1)-2),#REF!)</f>
      </c>
      <c r="R1257" s="6">
        <f>IF(ISNUMBER(FIND("|",#REF!,1)),RIGHT(#REF!,LEN(#REF!)-FIND("|",#REF!,1)-1),"")</f>
      </c>
      <c r="S1257" s="3" t="s">
        <v>7</v>
      </c>
      <c r="T1257" s="3" t="s">
        <v>7</v>
      </c>
      <c r="U1257" s="2">
        <v>0</v>
      </c>
      <c r="V1257" s="2">
        <v>0</v>
      </c>
      <c r="W1257" s="2"/>
      <c r="X1257" s="3" t="s">
        <v>63</v>
      </c>
      <c r="Y1257" s="2">
        <v>15</v>
      </c>
      <c r="Z1257" s="3"/>
      <c r="AA1257" s="3"/>
      <c r="AB1257" s="7" t="s">
        <v>4052</v>
      </c>
      <c r="AC1257" s="3" t="s">
        <v>44</v>
      </c>
      <c r="AD1257" s="3" t="s">
        <v>44</v>
      </c>
      <c r="AE1257" s="3" t="s">
        <v>44</v>
      </c>
      <c r="AF1257" s="3" t="s">
        <v>198</v>
      </c>
      <c r="AG1257" s="4"/>
      <c r="AH1257" s="3"/>
      <c r="AI1257" s="4"/>
      <c r="AJ12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7" s="8">
        <f>IF(#REF!=MAX(#REF!),"New","Old")</f>
      </c>
      <c r="AL1257" s="3"/>
      <c r="AM1257" s="9">
        <f>IF(OR(#REF!="",#REF!=0),"",IF(#REF!&lt;12000,"&lt;12k",IF(AND(#REF!&gt;=12000,#REF!&lt;24000),"12k to 24k",IF(AND(#REF!&gt;=24000,#REF!&lt;=36000),"24k to 36k",IF(#REF!&gt;36000,"&gt;36k","")))))</f>
      </c>
    </row>
    <row x14ac:dyDescent="0.25" r="1258" customHeight="1" ht="18.75">
      <c r="A1258" s="1">
        <v>1752554</v>
      </c>
      <c r="B1258" s="2">
        <v>11421359</v>
      </c>
      <c r="C1258" s="3" t="s">
        <v>0</v>
      </c>
      <c r="D1258" s="3" t="s">
        <v>1</v>
      </c>
      <c r="E1258" s="2">
        <v>2016</v>
      </c>
      <c r="F1258" s="4">
        <v>44365</v>
      </c>
      <c r="G1258" s="3" t="s">
        <v>108</v>
      </c>
      <c r="H1258" s="4">
        <v>44365</v>
      </c>
      <c r="I1258" s="4">
        <f>_xlfn.XLOOKUP(#REF!,[1]!Backup_F8_Previous_Wave[ODINO],[1]!Backup_F8_Previous_Wave[Production Date],"")</f>
      </c>
      <c r="J1258" s="10">
        <f>_xlfn.XLOOKUP(#REF!,[1]!Backup_F8_Previous_Wave[ODINO],[1]!Backup_F8_Previous_Wave[Wave Date],"")</f>
      </c>
      <c r="K1258" s="6">
        <f>_xlfn.XLOOKUP(#REF!,[1]!Backup_F8_Previous_Wave[ODINO],[1]!Backup_F8_Previous_Wave[Full VIN],"")</f>
      </c>
      <c r="L1258" s="3" t="s">
        <v>4053</v>
      </c>
      <c r="M1258" s="3" t="s">
        <v>4</v>
      </c>
      <c r="N1258" s="3" t="s">
        <v>4054</v>
      </c>
      <c r="O1258" s="3" t="s">
        <v>151</v>
      </c>
      <c r="P1258" s="6">
        <f>_xlfn.XLOOKUP(#REF!,[1]!Table2[BINNING],[1]!Table2[VFG],"")</f>
      </c>
      <c r="Q1258" s="6">
        <f>IF(ISNUMBER(FIND("|",#REF!,1)),LEFT(#REF!,FIND("|",#REF!,1)-2),#REF!)</f>
      </c>
      <c r="R1258" s="6">
        <f>IF(ISNUMBER(FIND("|",#REF!,1)),RIGHT(#REF!,LEN(#REF!)-FIND("|",#REF!,1)-1),"")</f>
      </c>
      <c r="S1258" s="3" t="s">
        <v>7</v>
      </c>
      <c r="T1258" s="3" t="s">
        <v>7</v>
      </c>
      <c r="U1258" s="2">
        <v>0</v>
      </c>
      <c r="V1258" s="2">
        <v>0</v>
      </c>
      <c r="W1258" s="2"/>
      <c r="X1258" s="3" t="s">
        <v>139</v>
      </c>
      <c r="Y1258" s="2">
        <v>0</v>
      </c>
      <c r="Z1258" s="3"/>
      <c r="AA1258" s="3"/>
      <c r="AB1258" s="7" t="s">
        <v>4055</v>
      </c>
      <c r="AC1258" s="3" t="s">
        <v>20</v>
      </c>
      <c r="AD1258" s="3" t="s">
        <v>11</v>
      </c>
      <c r="AE1258" s="3" t="s">
        <v>21</v>
      </c>
      <c r="AF1258" s="3" t="s">
        <v>13</v>
      </c>
      <c r="AG1258" s="4"/>
      <c r="AH1258" s="3"/>
      <c r="AI1258" s="4"/>
      <c r="AJ12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8" s="8">
        <f>IF(#REF!=MAX(#REF!),"New","Old")</f>
      </c>
      <c r="AL1258" s="3"/>
      <c r="AM1258" s="9">
        <f>IF(OR(#REF!="",#REF!=0),"",IF(#REF!&lt;12000,"&lt;12k",IF(AND(#REF!&gt;=12000,#REF!&lt;24000),"12k to 24k",IF(AND(#REF!&gt;=24000,#REF!&lt;=36000),"24k to 36k",IF(#REF!&gt;36000,"&gt;36k","")))))</f>
      </c>
    </row>
    <row x14ac:dyDescent="0.25" r="1259" customHeight="1" ht="18.75">
      <c r="A1259" s="1">
        <v>1752676</v>
      </c>
      <c r="B1259" s="2">
        <v>11421447</v>
      </c>
      <c r="C1259" s="3" t="s">
        <v>173</v>
      </c>
      <c r="D1259" s="3" t="s">
        <v>1060</v>
      </c>
      <c r="E1259" s="2">
        <v>2016</v>
      </c>
      <c r="F1259" s="4">
        <v>44365</v>
      </c>
      <c r="G1259" s="3" t="s">
        <v>108</v>
      </c>
      <c r="H1259" s="4">
        <v>44365</v>
      </c>
      <c r="I1259" s="4">
        <f>_xlfn.XLOOKUP(#REF!,[1]!Backup_F8_Previous_Wave[ODINO],[1]!Backup_F8_Previous_Wave[Production Date],"")</f>
      </c>
      <c r="J1259" s="10">
        <f>_xlfn.XLOOKUP(#REF!,[1]!Backup_F8_Previous_Wave[ODINO],[1]!Backup_F8_Previous_Wave[Wave Date],"")</f>
      </c>
      <c r="K1259" s="6">
        <f>_xlfn.XLOOKUP(#REF!,[1]!Backup_F8_Previous_Wave[ODINO],[1]!Backup_F8_Previous_Wave[Full VIN],"")</f>
      </c>
      <c r="L1259" s="3" t="s">
        <v>4056</v>
      </c>
      <c r="M1259" s="3" t="s">
        <v>4</v>
      </c>
      <c r="N1259" s="3" t="s">
        <v>4057</v>
      </c>
      <c r="O1259" s="3" t="s">
        <v>31</v>
      </c>
      <c r="P1259" s="6">
        <f>_xlfn.XLOOKUP(#REF!,[1]!Table2[BINNING],[1]!Table2[VFG],"")</f>
      </c>
      <c r="Q1259" s="6">
        <f>IF(ISNUMBER(FIND("|",#REF!,1)),LEFT(#REF!,FIND("|",#REF!,1)-2),#REF!)</f>
      </c>
      <c r="R1259" s="6">
        <f>IF(ISNUMBER(FIND("|",#REF!,1)),RIGHT(#REF!,LEN(#REF!)-FIND("|",#REF!,1)-1),"")</f>
      </c>
      <c r="S1259" s="3" t="s">
        <v>7</v>
      </c>
      <c r="T1259" s="3" t="s">
        <v>7</v>
      </c>
      <c r="U1259" s="2">
        <v>0</v>
      </c>
      <c r="V1259" s="2">
        <v>0</v>
      </c>
      <c r="W1259" s="2"/>
      <c r="X1259" s="3" t="s">
        <v>358</v>
      </c>
      <c r="Y1259" s="2">
        <v>0</v>
      </c>
      <c r="Z1259" s="3"/>
      <c r="AA1259" s="3"/>
      <c r="AB1259" s="7" t="s">
        <v>4058</v>
      </c>
      <c r="AC1259" s="3" t="s">
        <v>2771</v>
      </c>
      <c r="AD1259" s="3" t="s">
        <v>978</v>
      </c>
      <c r="AE1259" s="3" t="s">
        <v>979</v>
      </c>
      <c r="AF1259" s="3" t="s">
        <v>95</v>
      </c>
      <c r="AG1259" s="4"/>
      <c r="AH1259" s="3"/>
      <c r="AI1259" s="4"/>
      <c r="AJ12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59" s="8">
        <f>IF(#REF!=MAX(#REF!),"New","Old")</f>
      </c>
      <c r="AL1259" s="3"/>
      <c r="AM1259" s="9">
        <f>IF(OR(#REF!="",#REF!=0),"",IF(#REF!&lt;12000,"&lt;12k",IF(AND(#REF!&gt;=12000,#REF!&lt;24000),"12k to 24k",IF(AND(#REF!&gt;=24000,#REF!&lt;=36000),"24k to 36k",IF(#REF!&gt;36000,"&gt;36k","")))))</f>
      </c>
    </row>
    <row x14ac:dyDescent="0.25" r="1260" customHeight="1" ht="18.75">
      <c r="A1260" s="1">
        <v>1752815</v>
      </c>
      <c r="B1260" s="2">
        <v>11421546</v>
      </c>
      <c r="C1260" s="3" t="s">
        <v>0</v>
      </c>
      <c r="D1260" s="3" t="s">
        <v>86</v>
      </c>
      <c r="E1260" s="2">
        <v>2019</v>
      </c>
      <c r="F1260" s="4">
        <v>44347</v>
      </c>
      <c r="G1260" s="3" t="s">
        <v>108</v>
      </c>
      <c r="H1260" s="4">
        <v>44367</v>
      </c>
      <c r="I1260" s="4">
        <f>_xlfn.XLOOKUP(#REF!,[1]!Backup_F8_Previous_Wave[ODINO],[1]!Backup_F8_Previous_Wave[Production Date],"")</f>
      </c>
      <c r="J1260" s="10">
        <f>_xlfn.XLOOKUP(#REF!,[1]!Backup_F8_Previous_Wave[ODINO],[1]!Backup_F8_Previous_Wave[Wave Date],"")</f>
      </c>
      <c r="K1260" s="6">
        <f>_xlfn.XLOOKUP(#REF!,[1]!Backup_F8_Previous_Wave[ODINO],[1]!Backup_F8_Previous_Wave[Full VIN],"")</f>
      </c>
      <c r="L1260" s="3" t="s">
        <v>4059</v>
      </c>
      <c r="M1260" s="3" t="s">
        <v>4</v>
      </c>
      <c r="N1260" s="3" t="s">
        <v>4060</v>
      </c>
      <c r="O1260" s="3" t="s">
        <v>746</v>
      </c>
      <c r="P1260" s="6">
        <f>_xlfn.XLOOKUP(#REF!,[1]!Table2[BINNING],[1]!Table2[VFG],"")</f>
      </c>
      <c r="Q1260" s="6">
        <f>IF(ISNUMBER(FIND("|",#REF!,1)),LEFT(#REF!,FIND("|",#REF!,1)-2),#REF!)</f>
      </c>
      <c r="R1260" s="6">
        <f>IF(ISNUMBER(FIND("|",#REF!,1)),RIGHT(#REF!,LEN(#REF!)-FIND("|",#REF!,1)-1),"")</f>
      </c>
      <c r="S1260" s="3" t="s">
        <v>7</v>
      </c>
      <c r="T1260" s="3" t="s">
        <v>7</v>
      </c>
      <c r="U1260" s="2">
        <v>0</v>
      </c>
      <c r="V1260" s="2">
        <v>0</v>
      </c>
      <c r="W1260" s="2"/>
      <c r="X1260" s="3" t="s">
        <v>63</v>
      </c>
      <c r="Y1260" s="2">
        <v>0</v>
      </c>
      <c r="Z1260" s="3"/>
      <c r="AA1260" s="3"/>
      <c r="AB1260" s="7" t="s">
        <v>4061</v>
      </c>
      <c r="AC1260" s="3" t="s">
        <v>92</v>
      </c>
      <c r="AD1260" s="3" t="s">
        <v>93</v>
      </c>
      <c r="AE1260" s="3" t="s">
        <v>94</v>
      </c>
      <c r="AF1260" s="3" t="s">
        <v>95</v>
      </c>
      <c r="AG1260" s="4"/>
      <c r="AH1260" s="3"/>
      <c r="AI1260" s="4"/>
      <c r="AJ12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0" s="8">
        <f>IF(#REF!=MAX(#REF!),"New","Old")</f>
      </c>
      <c r="AL1260" s="3"/>
      <c r="AM1260" s="9">
        <f>IF(OR(#REF!="",#REF!=0),"",IF(#REF!&lt;12000,"&lt;12k",IF(AND(#REF!&gt;=12000,#REF!&lt;24000),"12k to 24k",IF(AND(#REF!&gt;=24000,#REF!&lt;=36000),"24k to 36k",IF(#REF!&gt;36000,"&gt;36k","")))))</f>
      </c>
    </row>
    <row x14ac:dyDescent="0.25" r="1261" customHeight="1" ht="18.75">
      <c r="A1261" s="1">
        <v>1752880</v>
      </c>
      <c r="B1261" s="2">
        <v>11421594</v>
      </c>
      <c r="C1261" s="3" t="s">
        <v>0</v>
      </c>
      <c r="D1261" s="3" t="s">
        <v>485</v>
      </c>
      <c r="E1261" s="2">
        <v>2018</v>
      </c>
      <c r="F1261" s="4">
        <v>44233</v>
      </c>
      <c r="G1261" s="3" t="s">
        <v>2</v>
      </c>
      <c r="H1261" s="4">
        <v>44368</v>
      </c>
      <c r="I1261" s="4">
        <f>_xlfn.XLOOKUP(#REF!,[1]!Backup_F8_Previous_Wave[ODINO],[1]!Backup_F8_Previous_Wave[Production Date],"")</f>
      </c>
      <c r="J1261" s="10">
        <f>_xlfn.XLOOKUP(#REF!,[1]!Backup_F8_Previous_Wave[ODINO],[1]!Backup_F8_Previous_Wave[Wave Date],"")</f>
      </c>
      <c r="K1261" s="6">
        <f>_xlfn.XLOOKUP(#REF!,[1]!Backup_F8_Previous_Wave[ODINO],[1]!Backup_F8_Previous_Wave[Full VIN],"")</f>
      </c>
      <c r="L1261" s="3" t="s">
        <v>4062</v>
      </c>
      <c r="M1261" s="3" t="s">
        <v>4</v>
      </c>
      <c r="N1261" s="3" t="s">
        <v>4063</v>
      </c>
      <c r="O1261" s="3" t="s">
        <v>31</v>
      </c>
      <c r="P1261" s="6">
        <f>_xlfn.XLOOKUP(#REF!,[1]!Table2[BINNING],[1]!Table2[VFG],"")</f>
      </c>
      <c r="Q1261" s="6">
        <f>IF(ISNUMBER(FIND("|",#REF!,1)),LEFT(#REF!,FIND("|",#REF!,1)-2),#REF!)</f>
      </c>
      <c r="R1261" s="6">
        <f>IF(ISNUMBER(FIND("|",#REF!,1)),RIGHT(#REF!,LEN(#REF!)-FIND("|",#REF!,1)-1),"")</f>
      </c>
      <c r="S1261" s="3" t="s">
        <v>7</v>
      </c>
      <c r="T1261" s="3" t="s">
        <v>7</v>
      </c>
      <c r="U1261" s="2">
        <v>0</v>
      </c>
      <c r="V1261" s="2">
        <v>0</v>
      </c>
      <c r="W1261" s="2"/>
      <c r="X1261" s="3" t="s">
        <v>18</v>
      </c>
      <c r="Y1261" s="2">
        <v>65</v>
      </c>
      <c r="Z1261" s="3"/>
      <c r="AA1261" s="3"/>
      <c r="AB1261" s="7" t="s">
        <v>4064</v>
      </c>
      <c r="AC1261" s="3" t="s">
        <v>489</v>
      </c>
      <c r="AD1261" s="3" t="s">
        <v>490</v>
      </c>
      <c r="AE1261" s="3" t="s">
        <v>491</v>
      </c>
      <c r="AF1261" s="3" t="s">
        <v>211</v>
      </c>
      <c r="AG1261" s="4"/>
      <c r="AH1261" s="3"/>
      <c r="AI1261" s="4"/>
      <c r="AJ12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1" s="8">
        <f>IF(#REF!=MAX(#REF!),"New","Old")</f>
      </c>
      <c r="AL1261" s="3"/>
      <c r="AM1261" s="9">
        <f>IF(OR(#REF!="",#REF!=0),"",IF(#REF!&lt;12000,"&lt;12k",IF(AND(#REF!&gt;=12000,#REF!&lt;24000),"12k to 24k",IF(AND(#REF!&gt;=24000,#REF!&lt;=36000),"24k to 36k",IF(#REF!&gt;36000,"&gt;36k","")))))</f>
      </c>
    </row>
    <row x14ac:dyDescent="0.25" r="1262" customHeight="1" ht="18.75">
      <c r="A1262" s="1">
        <v>1752923</v>
      </c>
      <c r="B1262" s="2">
        <v>11421626</v>
      </c>
      <c r="C1262" s="3" t="s">
        <v>0</v>
      </c>
      <c r="D1262" s="3" t="s">
        <v>181</v>
      </c>
      <c r="E1262" s="2">
        <v>2017</v>
      </c>
      <c r="F1262" s="4">
        <v>44354</v>
      </c>
      <c r="G1262" s="3" t="s">
        <v>108</v>
      </c>
      <c r="H1262" s="4">
        <v>44368</v>
      </c>
      <c r="I1262" s="4">
        <f>_xlfn.XLOOKUP(#REF!,[1]!Backup_F8_Previous_Wave[ODINO],[1]!Backup_F8_Previous_Wave[Production Date],"")</f>
      </c>
      <c r="J1262" s="10">
        <f>_xlfn.XLOOKUP(#REF!,[1]!Backup_F8_Previous_Wave[ODINO],[1]!Backup_F8_Previous_Wave[Wave Date],"")</f>
      </c>
      <c r="K1262" s="6">
        <f>_xlfn.XLOOKUP(#REF!,[1]!Backup_F8_Previous_Wave[ODINO],[1]!Backup_F8_Previous_Wave[Full VIN],"")</f>
      </c>
      <c r="L1262" s="3" t="s">
        <v>3037</v>
      </c>
      <c r="M1262" s="3" t="s">
        <v>4</v>
      </c>
      <c r="N1262" s="3" t="s">
        <v>4065</v>
      </c>
      <c r="O1262" s="3" t="s">
        <v>196</v>
      </c>
      <c r="P1262" s="6">
        <f>_xlfn.XLOOKUP(#REF!,[1]!Table2[BINNING],[1]!Table2[VFG],"")</f>
      </c>
      <c r="Q1262" s="6">
        <f>IF(ISNUMBER(FIND("|",#REF!,1)),LEFT(#REF!,FIND("|",#REF!,1)-2),#REF!)</f>
      </c>
      <c r="R1262" s="6">
        <f>IF(ISNUMBER(FIND("|",#REF!,1)),RIGHT(#REF!,LEN(#REF!)-FIND("|",#REF!,1)-1),"")</f>
      </c>
      <c r="S1262" s="3" t="s">
        <v>7</v>
      </c>
      <c r="T1262" s="3" t="s">
        <v>7</v>
      </c>
      <c r="U1262" s="2">
        <v>0</v>
      </c>
      <c r="V1262" s="2">
        <v>0</v>
      </c>
      <c r="W1262" s="2"/>
      <c r="X1262" s="3" t="s">
        <v>467</v>
      </c>
      <c r="Y1262" s="2"/>
      <c r="Z1262" s="3"/>
      <c r="AA1262" s="3"/>
      <c r="AB1262" s="7" t="s">
        <v>4066</v>
      </c>
      <c r="AC1262" s="3" t="s">
        <v>297</v>
      </c>
      <c r="AD1262" s="3" t="s">
        <v>298</v>
      </c>
      <c r="AE1262" s="3" t="s">
        <v>299</v>
      </c>
      <c r="AF1262" s="3" t="s">
        <v>198</v>
      </c>
      <c r="AG1262" s="4"/>
      <c r="AH1262" s="3"/>
      <c r="AI1262" s="4"/>
      <c r="AJ12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2" s="8">
        <f>IF(#REF!=MAX(#REF!),"New","Old")</f>
      </c>
      <c r="AL1262" s="3"/>
      <c r="AM1262" s="9">
        <f>IF(OR(#REF!="",#REF!=0),"",IF(#REF!&lt;12000,"&lt;12k",IF(AND(#REF!&gt;=12000,#REF!&lt;24000),"12k to 24k",IF(AND(#REF!&gt;=24000,#REF!&lt;=36000),"24k to 36k",IF(#REF!&gt;36000,"&gt;36k","")))))</f>
      </c>
    </row>
    <row x14ac:dyDescent="0.25" r="1263" customHeight="1" ht="18.75">
      <c r="A1263" s="1">
        <v>1753120</v>
      </c>
      <c r="B1263" s="2">
        <v>11421770</v>
      </c>
      <c r="C1263" s="3" t="s">
        <v>0</v>
      </c>
      <c r="D1263" s="3" t="s">
        <v>1</v>
      </c>
      <c r="E1263" s="2">
        <v>2018</v>
      </c>
      <c r="F1263" s="4">
        <v>44364</v>
      </c>
      <c r="G1263" s="3" t="s">
        <v>108</v>
      </c>
      <c r="H1263" s="4">
        <v>44369</v>
      </c>
      <c r="I1263" s="4">
        <f>_xlfn.XLOOKUP(#REF!,[1]!Backup_F8_Previous_Wave[ODINO],[1]!Backup_F8_Previous_Wave[Production Date],"")</f>
      </c>
      <c r="J1263" s="10">
        <f>_xlfn.XLOOKUP(#REF!,[1]!Backup_F8_Previous_Wave[ODINO],[1]!Backup_F8_Previous_Wave[Wave Date],"")</f>
      </c>
      <c r="K1263" s="6">
        <f>_xlfn.XLOOKUP(#REF!,[1]!Backup_F8_Previous_Wave[ODINO],[1]!Backup_F8_Previous_Wave[Full VIN],"")</f>
      </c>
      <c r="L1263" s="3" t="s">
        <v>4067</v>
      </c>
      <c r="M1263" s="3" t="s">
        <v>4</v>
      </c>
      <c r="N1263" s="3" t="s">
        <v>4068</v>
      </c>
      <c r="O1263" s="3" t="s">
        <v>4069</v>
      </c>
      <c r="P1263" s="6">
        <f>_xlfn.XLOOKUP(#REF!,[1]!Table2[BINNING],[1]!Table2[VFG],"")</f>
      </c>
      <c r="Q1263" s="6">
        <f>IF(ISNUMBER(FIND("|",#REF!,1)),LEFT(#REF!,FIND("|",#REF!,1)-2),#REF!)</f>
      </c>
      <c r="R1263" s="6">
        <f>IF(ISNUMBER(FIND("|",#REF!,1)),RIGHT(#REF!,LEN(#REF!)-FIND("|",#REF!,1)-1),"")</f>
      </c>
      <c r="S1263" s="3" t="s">
        <v>7</v>
      </c>
      <c r="T1263" s="3" t="s">
        <v>7</v>
      </c>
      <c r="U1263" s="2">
        <v>0</v>
      </c>
      <c r="V1263" s="2">
        <v>0</v>
      </c>
      <c r="W1263" s="2"/>
      <c r="X1263" s="3" t="s">
        <v>90</v>
      </c>
      <c r="Y1263" s="2">
        <v>50</v>
      </c>
      <c r="Z1263" s="3"/>
      <c r="AA1263" s="3"/>
      <c r="AB1263" s="7" t="s">
        <v>4070</v>
      </c>
      <c r="AC1263" s="3" t="s">
        <v>20</v>
      </c>
      <c r="AD1263" s="3" t="s">
        <v>11</v>
      </c>
      <c r="AE1263" s="3" t="s">
        <v>135</v>
      </c>
      <c r="AF1263" s="3" t="s">
        <v>27</v>
      </c>
      <c r="AG1263" s="4"/>
      <c r="AH1263" s="3"/>
      <c r="AI1263" s="4"/>
      <c r="AJ12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3" s="8">
        <f>IF(#REF!=MAX(#REF!),"New","Old")</f>
      </c>
      <c r="AL1263" s="3"/>
      <c r="AM1263" s="9">
        <f>IF(OR(#REF!="",#REF!=0),"",IF(#REF!&lt;12000,"&lt;12k",IF(AND(#REF!&gt;=12000,#REF!&lt;24000),"12k to 24k",IF(AND(#REF!&gt;=24000,#REF!&lt;=36000),"24k to 36k",IF(#REF!&gt;36000,"&gt;36k","")))))</f>
      </c>
    </row>
    <row x14ac:dyDescent="0.25" r="1264" customHeight="1" ht="18.75">
      <c r="A1264" s="1">
        <v>1753785</v>
      </c>
      <c r="B1264" s="2">
        <v>11422263</v>
      </c>
      <c r="C1264" s="3" t="s">
        <v>0</v>
      </c>
      <c r="D1264" s="3" t="s">
        <v>485</v>
      </c>
      <c r="E1264" s="2">
        <v>2015</v>
      </c>
      <c r="F1264" s="4">
        <v>44367</v>
      </c>
      <c r="G1264" s="3" t="s">
        <v>108</v>
      </c>
      <c r="H1264" s="4">
        <v>44372</v>
      </c>
      <c r="I1264" s="4"/>
      <c r="J1264" s="10">
        <f>_xlfn.XLOOKUP(#REF!,[1]!Backup_F8_Previous_Wave[ODINO],[1]!Backup_F8_Previous_Wave[Wave Date],"")</f>
      </c>
      <c r="K1264" s="3"/>
      <c r="L1264" s="3" t="s">
        <v>4071</v>
      </c>
      <c r="M1264" s="3" t="s">
        <v>4</v>
      </c>
      <c r="N1264" s="3" t="s">
        <v>4072</v>
      </c>
      <c r="O1264" s="3" t="s">
        <v>552</v>
      </c>
      <c r="P1264" s="6">
        <f>_xlfn.XLOOKUP(#REF!,[1]!Table2[BINNING],[1]!Table2[VFG],"")</f>
      </c>
      <c r="Q1264" s="6">
        <f>IF(ISNUMBER(FIND("|",#REF!,1)),LEFT(#REF!,FIND("|",#REF!,1)-2),#REF!)</f>
      </c>
      <c r="R1264" s="6">
        <f>IF(ISNUMBER(FIND("|",#REF!,1)),RIGHT(#REF!,LEN(#REF!)-FIND("|",#REF!,1)-1),"")</f>
      </c>
      <c r="S1264" s="3" t="s">
        <v>7</v>
      </c>
      <c r="T1264" s="3" t="s">
        <v>7</v>
      </c>
      <c r="U1264" s="2">
        <v>0</v>
      </c>
      <c r="V1264" s="2">
        <v>0</v>
      </c>
      <c r="W1264" s="2"/>
      <c r="X1264" s="3" t="s">
        <v>90</v>
      </c>
      <c r="Y1264" s="2">
        <v>40</v>
      </c>
      <c r="Z1264" s="3"/>
      <c r="AA1264" s="3"/>
      <c r="AB1264" s="7" t="s">
        <v>4073</v>
      </c>
      <c r="AC1264" s="3" t="s">
        <v>44</v>
      </c>
      <c r="AD1264" s="3" t="s">
        <v>44</v>
      </c>
      <c r="AE1264" s="3" t="s">
        <v>44</v>
      </c>
      <c r="AF1264" s="3" t="s">
        <v>211</v>
      </c>
      <c r="AG1264" s="4"/>
      <c r="AH1264" s="3"/>
      <c r="AI1264" s="4"/>
      <c r="AJ12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4" s="8">
        <f>IF(#REF!=MAX(#REF!),"New","Old")</f>
      </c>
      <c r="AL1264" s="3"/>
      <c r="AM1264" s="9">
        <f>IF(OR(#REF!="",#REF!=0),"",IF(#REF!&lt;12000,"&lt;12k",IF(AND(#REF!&gt;=12000,#REF!&lt;24000),"12k to 24k",IF(AND(#REF!&gt;=24000,#REF!&lt;=36000),"24k to 36k",IF(#REF!&gt;36000,"&gt;36k","")))))</f>
      </c>
    </row>
    <row x14ac:dyDescent="0.25" r="1265" customHeight="1" ht="18.75">
      <c r="A1265" s="1">
        <v>1753823</v>
      </c>
      <c r="B1265" s="2">
        <v>11422292</v>
      </c>
      <c r="C1265" s="3" t="s">
        <v>0</v>
      </c>
      <c r="D1265" s="3" t="s">
        <v>1</v>
      </c>
      <c r="E1265" s="2">
        <v>2018</v>
      </c>
      <c r="F1265" s="4">
        <v>44372</v>
      </c>
      <c r="G1265" s="3" t="s">
        <v>108</v>
      </c>
      <c r="H1265" s="4">
        <v>44372</v>
      </c>
      <c r="I1265" s="4"/>
      <c r="J1265" s="10">
        <f>_xlfn.XLOOKUP(#REF!,[1]!Backup_F8_Previous_Wave[ODINO],[1]!Backup_F8_Previous_Wave[Wave Date],"")</f>
      </c>
      <c r="K1265" s="3"/>
      <c r="L1265" s="3" t="s">
        <v>4074</v>
      </c>
      <c r="M1265" s="3" t="s">
        <v>4</v>
      </c>
      <c r="N1265" s="3" t="s">
        <v>4075</v>
      </c>
      <c r="O1265" s="3" t="s">
        <v>151</v>
      </c>
      <c r="P1265" s="6">
        <f>_xlfn.XLOOKUP(#REF!,[1]!Table2[BINNING],[1]!Table2[VFG],"")</f>
      </c>
      <c r="Q1265" s="6">
        <f>IF(ISNUMBER(FIND("|",#REF!,1)),LEFT(#REF!,FIND("|",#REF!,1)-2),#REF!)</f>
      </c>
      <c r="R1265" s="6">
        <f>IF(ISNUMBER(FIND("|",#REF!,1)),RIGHT(#REF!,LEN(#REF!)-FIND("|",#REF!,1)-1),"")</f>
      </c>
      <c r="S1265" s="3" t="s">
        <v>7</v>
      </c>
      <c r="T1265" s="3" t="s">
        <v>7</v>
      </c>
      <c r="U1265" s="2">
        <v>0</v>
      </c>
      <c r="V1265" s="2">
        <v>0</v>
      </c>
      <c r="W1265" s="2"/>
      <c r="X1265" s="3" t="s">
        <v>63</v>
      </c>
      <c r="Y1265" s="2"/>
      <c r="Z1265" s="3"/>
      <c r="AA1265" s="3"/>
      <c r="AB1265" s="7" t="s">
        <v>4076</v>
      </c>
      <c r="AC1265" s="3" t="s">
        <v>44</v>
      </c>
      <c r="AD1265" s="3" t="s">
        <v>44</v>
      </c>
      <c r="AE1265" s="3" t="s">
        <v>44</v>
      </c>
      <c r="AF1265" s="3" t="s">
        <v>27</v>
      </c>
      <c r="AG1265" s="4"/>
      <c r="AH1265" s="3"/>
      <c r="AI1265" s="4"/>
      <c r="AJ12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5" s="8">
        <f>IF(#REF!=MAX(#REF!),"New","Old")</f>
      </c>
      <c r="AL1265" s="3"/>
      <c r="AM1265" s="9">
        <f>IF(OR(#REF!="",#REF!=0),"",IF(#REF!&lt;12000,"&lt;12k",IF(AND(#REF!&gt;=12000,#REF!&lt;24000),"12k to 24k",IF(AND(#REF!&gt;=24000,#REF!&lt;=36000),"24k to 36k",IF(#REF!&gt;36000,"&gt;36k","")))))</f>
      </c>
    </row>
    <row x14ac:dyDescent="0.25" r="1266" customHeight="1" ht="18.75">
      <c r="A1266" s="1">
        <v>1753875</v>
      </c>
      <c r="B1266" s="2">
        <v>11422336</v>
      </c>
      <c r="C1266" s="3" t="s">
        <v>0</v>
      </c>
      <c r="D1266" s="3" t="s">
        <v>181</v>
      </c>
      <c r="E1266" s="2">
        <v>2013</v>
      </c>
      <c r="F1266" s="4">
        <v>44321</v>
      </c>
      <c r="G1266" s="3" t="s">
        <v>108</v>
      </c>
      <c r="H1266" s="4">
        <v>44372</v>
      </c>
      <c r="I1266" s="4"/>
      <c r="J1266" s="10">
        <f>_xlfn.XLOOKUP(#REF!,[1]!Backup_F8_Previous_Wave[ODINO],[1]!Backup_F8_Previous_Wave[Wave Date],"")</f>
      </c>
      <c r="K1266" s="3"/>
      <c r="L1266" s="3" t="s">
        <v>4077</v>
      </c>
      <c r="M1266" s="3" t="s">
        <v>4</v>
      </c>
      <c r="N1266" s="3" t="s">
        <v>4078</v>
      </c>
      <c r="O1266" s="3" t="s">
        <v>144</v>
      </c>
      <c r="P1266" s="6">
        <f>_xlfn.XLOOKUP(#REF!,[1]!Table2[BINNING],[1]!Table2[VFG],"")</f>
      </c>
      <c r="Q1266" s="6">
        <f>IF(ISNUMBER(FIND("|",#REF!,1)),LEFT(#REF!,FIND("|",#REF!,1)-2),#REF!)</f>
      </c>
      <c r="R1266" s="6">
        <f>IF(ISNUMBER(FIND("|",#REF!,1)),RIGHT(#REF!,LEN(#REF!)-FIND("|",#REF!,1)-1),"")</f>
      </c>
      <c r="S1266" s="3" t="s">
        <v>7</v>
      </c>
      <c r="T1266" s="3" t="s">
        <v>7</v>
      </c>
      <c r="U1266" s="2">
        <v>0</v>
      </c>
      <c r="V1266" s="2">
        <v>0</v>
      </c>
      <c r="W1266" s="2"/>
      <c r="X1266" s="3" t="s">
        <v>72</v>
      </c>
      <c r="Y1266" s="2"/>
      <c r="Z1266" s="3"/>
      <c r="AA1266" s="3"/>
      <c r="AB1266" s="7" t="s">
        <v>4079</v>
      </c>
      <c r="AC1266" s="3" t="s">
        <v>44</v>
      </c>
      <c r="AD1266" s="3" t="s">
        <v>44</v>
      </c>
      <c r="AE1266" s="3" t="s">
        <v>44</v>
      </c>
      <c r="AF1266" s="3" t="s">
        <v>198</v>
      </c>
      <c r="AG1266" s="4"/>
      <c r="AH1266" s="3"/>
      <c r="AI1266" s="4"/>
      <c r="AJ12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6" s="8">
        <f>IF(#REF!=MAX(#REF!),"New","Old")</f>
      </c>
      <c r="AL1266" s="3"/>
      <c r="AM1266" s="9">
        <f>IF(OR(#REF!="",#REF!=0),"",IF(#REF!&lt;12000,"&lt;12k",IF(AND(#REF!&gt;=12000,#REF!&lt;24000),"12k to 24k",IF(AND(#REF!&gt;=24000,#REF!&lt;=36000),"24k to 36k",IF(#REF!&gt;36000,"&gt;36k","")))))</f>
      </c>
    </row>
    <row x14ac:dyDescent="0.25" r="1267" customHeight="1" ht="18.75">
      <c r="A1267" s="1">
        <v>1753888</v>
      </c>
      <c r="B1267" s="2">
        <v>11422347</v>
      </c>
      <c r="C1267" s="3" t="s">
        <v>0</v>
      </c>
      <c r="D1267" s="3" t="s">
        <v>187</v>
      </c>
      <c r="E1267" s="2">
        <v>2013</v>
      </c>
      <c r="F1267" s="4">
        <v>44299</v>
      </c>
      <c r="G1267" s="3" t="s">
        <v>108</v>
      </c>
      <c r="H1267" s="4">
        <v>44372</v>
      </c>
      <c r="I1267" s="4">
        <f>_xlfn.XLOOKUP(#REF!,[1]!Backup_F8_Previous_Wave[ODINO],[1]!Backup_F8_Previous_Wave[Production Date],"")</f>
      </c>
      <c r="J1267" s="10">
        <f>_xlfn.XLOOKUP(#REF!,[1]!Backup_F8_Previous_Wave[ODINO],[1]!Backup_F8_Previous_Wave[Wave Date],"")</f>
      </c>
      <c r="K1267" s="6">
        <f>_xlfn.XLOOKUP(#REF!,[1]!Backup_F8_Previous_Wave[ODINO],[1]!Backup_F8_Previous_Wave[Full VIN],"")</f>
      </c>
      <c r="L1267" s="3" t="s">
        <v>4080</v>
      </c>
      <c r="M1267" s="3" t="s">
        <v>4</v>
      </c>
      <c r="N1267" s="3" t="s">
        <v>4081</v>
      </c>
      <c r="O1267" s="3" t="s">
        <v>4082</v>
      </c>
      <c r="P1267" s="6">
        <f>_xlfn.XLOOKUP(#REF!,[1]!Table2[BINNING],[1]!Table2[VFG],"")</f>
      </c>
      <c r="Q1267" s="6">
        <f>IF(ISNUMBER(FIND("|",#REF!,1)),LEFT(#REF!,FIND("|",#REF!,1)-2),#REF!)</f>
      </c>
      <c r="R1267" s="6">
        <f>IF(ISNUMBER(FIND("|",#REF!,1)),RIGHT(#REF!,LEN(#REF!)-FIND("|",#REF!,1)-1),"")</f>
      </c>
      <c r="S1267" s="3" t="s">
        <v>7</v>
      </c>
      <c r="T1267" s="3" t="s">
        <v>7</v>
      </c>
      <c r="U1267" s="2">
        <v>0</v>
      </c>
      <c r="V1267" s="2">
        <v>0</v>
      </c>
      <c r="W1267" s="2">
        <v>87000</v>
      </c>
      <c r="X1267" s="3" t="s">
        <v>282</v>
      </c>
      <c r="Y1267" s="2"/>
      <c r="Z1267" s="3" t="s">
        <v>4083</v>
      </c>
      <c r="AA1267" s="3" t="s">
        <v>4038</v>
      </c>
      <c r="AB1267" s="7" t="s">
        <v>4084</v>
      </c>
      <c r="AC1267" s="3" t="s">
        <v>1106</v>
      </c>
      <c r="AD1267" s="3" t="s">
        <v>192</v>
      </c>
      <c r="AE1267" s="3" t="s">
        <v>193</v>
      </c>
      <c r="AF1267" s="3" t="s">
        <v>141</v>
      </c>
      <c r="AG1267" s="4"/>
      <c r="AH1267" s="3"/>
      <c r="AI1267" s="4"/>
      <c r="AJ12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7" s="8">
        <f>IF(#REF!=MAX(#REF!),"New","Old")</f>
      </c>
      <c r="AL1267" s="3"/>
      <c r="AM1267" s="9">
        <f>IF(OR(#REF!="",#REF!=0),"",IF(#REF!&lt;12000,"&lt;12k",IF(AND(#REF!&gt;=12000,#REF!&lt;24000),"12k to 24k",IF(AND(#REF!&gt;=24000,#REF!&lt;=36000),"24k to 36k",IF(#REF!&gt;36000,"&gt;36k","")))))</f>
      </c>
    </row>
    <row x14ac:dyDescent="0.25" r="1268" customHeight="1" ht="18.75">
      <c r="A1268" s="1">
        <v>1753911</v>
      </c>
      <c r="B1268" s="2">
        <v>11422365</v>
      </c>
      <c r="C1268" s="3" t="s">
        <v>0</v>
      </c>
      <c r="D1268" s="3" t="s">
        <v>187</v>
      </c>
      <c r="E1268" s="2">
        <v>2017</v>
      </c>
      <c r="F1268" s="4">
        <v>44371</v>
      </c>
      <c r="G1268" s="3" t="s">
        <v>108</v>
      </c>
      <c r="H1268" s="4">
        <v>44372</v>
      </c>
      <c r="I1268" s="4"/>
      <c r="J1268" s="10">
        <f>_xlfn.XLOOKUP(#REF!,[1]!Backup_F8_Previous_Wave[ODINO],[1]!Backup_F8_Previous_Wave[Wave Date],"")</f>
      </c>
      <c r="K1268" s="3"/>
      <c r="L1268" s="3" t="s">
        <v>4085</v>
      </c>
      <c r="M1268" s="3" t="s">
        <v>4</v>
      </c>
      <c r="N1268" s="3" t="s">
        <v>4086</v>
      </c>
      <c r="O1268" s="3" t="s">
        <v>31</v>
      </c>
      <c r="P1268" s="6">
        <f>_xlfn.XLOOKUP(#REF!,[1]!Table2[BINNING],[1]!Table2[VFG],"")</f>
      </c>
      <c r="Q1268" s="6">
        <f>IF(ISNUMBER(FIND("|",#REF!,1)),LEFT(#REF!,FIND("|",#REF!,1)-2),#REF!)</f>
      </c>
      <c r="R1268" s="6">
        <f>IF(ISNUMBER(FIND("|",#REF!,1)),RIGHT(#REF!,LEN(#REF!)-FIND("|",#REF!,1)-1),"")</f>
      </c>
      <c r="S1268" s="3" t="s">
        <v>7</v>
      </c>
      <c r="T1268" s="3" t="s">
        <v>7</v>
      </c>
      <c r="U1268" s="2">
        <v>0</v>
      </c>
      <c r="V1268" s="2">
        <v>0</v>
      </c>
      <c r="W1268" s="2">
        <v>32000</v>
      </c>
      <c r="X1268" s="3" t="s">
        <v>229</v>
      </c>
      <c r="Y1268" s="2"/>
      <c r="Z1268" s="3"/>
      <c r="AA1268" s="3"/>
      <c r="AB1268" s="7" t="s">
        <v>4087</v>
      </c>
      <c r="AC1268" s="3" t="s">
        <v>44</v>
      </c>
      <c r="AD1268" s="3" t="s">
        <v>44</v>
      </c>
      <c r="AE1268" s="3" t="s">
        <v>44</v>
      </c>
      <c r="AF1268" s="3" t="s">
        <v>141</v>
      </c>
      <c r="AG1268" s="4"/>
      <c r="AH1268" s="3"/>
      <c r="AI1268" s="4"/>
      <c r="AJ12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8" s="8">
        <f>IF(#REF!=MAX(#REF!),"New","Old")</f>
      </c>
      <c r="AL1268" s="3"/>
      <c r="AM1268" s="9">
        <f>IF(OR(#REF!="",#REF!=0),"",IF(#REF!&lt;12000,"&lt;12k",IF(AND(#REF!&gt;=12000,#REF!&lt;24000),"12k to 24k",IF(AND(#REF!&gt;=24000,#REF!&lt;=36000),"24k to 36k",IF(#REF!&gt;36000,"&gt;36k","")))))</f>
      </c>
    </row>
    <row x14ac:dyDescent="0.25" r="1269" customHeight="1" ht="18.75">
      <c r="A1269" s="1">
        <v>1754088</v>
      </c>
      <c r="B1269" s="2">
        <v>11422491</v>
      </c>
      <c r="C1269" s="3" t="s">
        <v>0</v>
      </c>
      <c r="D1269" s="3" t="s">
        <v>3129</v>
      </c>
      <c r="E1269" s="2">
        <v>2020</v>
      </c>
      <c r="F1269" s="4">
        <v>44374</v>
      </c>
      <c r="G1269" s="3" t="s">
        <v>108</v>
      </c>
      <c r="H1269" s="4">
        <v>44374</v>
      </c>
      <c r="I1269" s="4"/>
      <c r="J1269" s="10">
        <f>_xlfn.XLOOKUP(#REF!,[1]!Backup_F8_Previous_Wave[ODINO],[1]!Backup_F8_Previous_Wave[Wave Date],"")</f>
      </c>
      <c r="K1269" s="3"/>
      <c r="L1269" s="3" t="s">
        <v>4088</v>
      </c>
      <c r="M1269" s="3" t="s">
        <v>4</v>
      </c>
      <c r="N1269" s="3" t="s">
        <v>4089</v>
      </c>
      <c r="O1269" s="3" t="s">
        <v>151</v>
      </c>
      <c r="P1269" s="6">
        <f>_xlfn.XLOOKUP(#REF!,[1]!Table2[BINNING],[1]!Table2[VFG],"")</f>
      </c>
      <c r="Q1269" s="6">
        <f>IF(ISNUMBER(FIND("|",#REF!,1)),LEFT(#REF!,FIND("|",#REF!,1)-2),#REF!)</f>
      </c>
      <c r="R1269" s="6">
        <f>IF(ISNUMBER(FIND("|",#REF!,1)),RIGHT(#REF!,LEN(#REF!)-FIND("|",#REF!,1)-1),"")</f>
      </c>
      <c r="S1269" s="3" t="s">
        <v>7</v>
      </c>
      <c r="T1269" s="3" t="s">
        <v>7</v>
      </c>
      <c r="U1269" s="2">
        <v>0</v>
      </c>
      <c r="V1269" s="2">
        <v>0</v>
      </c>
      <c r="W1269" s="2"/>
      <c r="X1269" s="3" t="s">
        <v>63</v>
      </c>
      <c r="Y1269" s="2">
        <v>0</v>
      </c>
      <c r="Z1269" s="3"/>
      <c r="AA1269" s="3"/>
      <c r="AB1269" s="7" t="s">
        <v>4090</v>
      </c>
      <c r="AC1269" s="3" t="s">
        <v>44</v>
      </c>
      <c r="AD1269" s="3" t="s">
        <v>44</v>
      </c>
      <c r="AE1269" s="3" t="s">
        <v>44</v>
      </c>
      <c r="AF1269" s="3" t="s">
        <v>3134</v>
      </c>
      <c r="AG1269" s="4"/>
      <c r="AH1269" s="3"/>
      <c r="AI1269" s="4"/>
      <c r="AJ12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69" s="8">
        <f>IF(#REF!=MAX(#REF!),"New","Old")</f>
      </c>
      <c r="AL1269" s="3"/>
      <c r="AM1269" s="9">
        <f>IF(OR(#REF!="",#REF!=0),"",IF(#REF!&lt;12000,"&lt;12k",IF(AND(#REF!&gt;=12000,#REF!&lt;24000),"12k to 24k",IF(AND(#REF!&gt;=24000,#REF!&lt;=36000),"24k to 36k",IF(#REF!&gt;36000,"&gt;36k","")))))</f>
      </c>
    </row>
    <row x14ac:dyDescent="0.25" r="1270" customHeight="1" ht="18.75">
      <c r="A1270" s="1">
        <v>1754411</v>
      </c>
      <c r="B1270" s="2">
        <v>11422748</v>
      </c>
      <c r="C1270" s="3" t="s">
        <v>0</v>
      </c>
      <c r="D1270" s="3" t="s">
        <v>181</v>
      </c>
      <c r="E1270" s="2">
        <v>2016</v>
      </c>
      <c r="F1270" s="4">
        <v>44376</v>
      </c>
      <c r="G1270" s="3" t="s">
        <v>108</v>
      </c>
      <c r="H1270" s="4">
        <v>44376</v>
      </c>
      <c r="I1270" s="4">
        <f>_xlfn.XLOOKUP(#REF!,[1]!Backup_F8_Previous_Wave[ODINO],[1]!Backup_F8_Previous_Wave[Production Date],"")</f>
      </c>
      <c r="J1270" s="10">
        <f>_xlfn.XLOOKUP(#REF!,[1]!Backup_F8_Previous_Wave[ODINO],[1]!Backup_F8_Previous_Wave[Wave Date],"")</f>
      </c>
      <c r="K1270" s="6">
        <f>_xlfn.XLOOKUP(#REF!,[1]!Backup_F8_Previous_Wave[ODINO],[1]!Backup_F8_Previous_Wave[Full VIN],"")</f>
      </c>
      <c r="L1270" s="3" t="s">
        <v>4091</v>
      </c>
      <c r="M1270" s="3" t="s">
        <v>4</v>
      </c>
      <c r="N1270" s="3" t="s">
        <v>4092</v>
      </c>
      <c r="O1270" s="3" t="s">
        <v>62</v>
      </c>
      <c r="P1270" s="6">
        <f>_xlfn.XLOOKUP(#REF!,[1]!Table2[BINNING],[1]!Table2[VFG],"")</f>
      </c>
      <c r="Q1270" s="6">
        <f>IF(ISNUMBER(FIND("|",#REF!,1)),LEFT(#REF!,FIND("|",#REF!,1)-2),#REF!)</f>
      </c>
      <c r="R1270" s="6">
        <f>IF(ISNUMBER(FIND("|",#REF!,1)),RIGHT(#REF!,LEN(#REF!)-FIND("|",#REF!,1)-1),"")</f>
      </c>
      <c r="S1270" s="3" t="s">
        <v>7</v>
      </c>
      <c r="T1270" s="3" t="s">
        <v>7</v>
      </c>
      <c r="U1270" s="2">
        <v>0</v>
      </c>
      <c r="V1270" s="2">
        <v>0</v>
      </c>
      <c r="W1270" s="2"/>
      <c r="X1270" s="3" t="s">
        <v>253</v>
      </c>
      <c r="Y1270" s="2"/>
      <c r="Z1270" s="3"/>
      <c r="AA1270" s="3"/>
      <c r="AB1270" s="7" t="s">
        <v>4093</v>
      </c>
      <c r="AC1270" s="3" t="s">
        <v>297</v>
      </c>
      <c r="AD1270" s="3" t="s">
        <v>298</v>
      </c>
      <c r="AE1270" s="3" t="s">
        <v>299</v>
      </c>
      <c r="AF1270" s="3" t="s">
        <v>198</v>
      </c>
      <c r="AG1270" s="4"/>
      <c r="AH1270" s="3"/>
      <c r="AI1270" s="4"/>
      <c r="AJ12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0" s="8">
        <f>IF(#REF!=MAX(#REF!),"New","Old")</f>
      </c>
      <c r="AL1270" s="3"/>
      <c r="AM1270" s="9">
        <f>IF(OR(#REF!="",#REF!=0),"",IF(#REF!&lt;12000,"&lt;12k",IF(AND(#REF!&gt;=12000,#REF!&lt;24000),"12k to 24k",IF(AND(#REF!&gt;=24000,#REF!&lt;=36000),"24k to 36k",IF(#REF!&gt;36000,"&gt;36k","")))))</f>
      </c>
    </row>
    <row x14ac:dyDescent="0.25" r="1271" customHeight="1" ht="18.75">
      <c r="A1271" s="1">
        <v>1754545</v>
      </c>
      <c r="B1271" s="2">
        <v>11422854</v>
      </c>
      <c r="C1271" s="3" t="s">
        <v>0</v>
      </c>
      <c r="D1271" s="3" t="s">
        <v>4094</v>
      </c>
      <c r="E1271" s="2">
        <v>2000</v>
      </c>
      <c r="F1271" s="4">
        <v>44376</v>
      </c>
      <c r="G1271" s="3" t="s">
        <v>108</v>
      </c>
      <c r="H1271" s="4">
        <v>44376</v>
      </c>
      <c r="I1271" s="4">
        <f>_xlfn.XLOOKUP(#REF!,[1]!Backup_F8_Previous_Wave[ODINO],[1]!Backup_F8_Previous_Wave[Production Date],"")</f>
      </c>
      <c r="J1271" s="10">
        <f>_xlfn.XLOOKUP(#REF!,[1]!Backup_F8_Previous_Wave[ODINO],[1]!Backup_F8_Previous_Wave[Wave Date],"")</f>
      </c>
      <c r="K1271" s="6">
        <f>_xlfn.XLOOKUP(#REF!,[1]!Backup_F8_Previous_Wave[ODINO],[1]!Backup_F8_Previous_Wave[Full VIN],"")</f>
      </c>
      <c r="L1271" s="3" t="s">
        <v>4095</v>
      </c>
      <c r="M1271" s="3" t="s">
        <v>4</v>
      </c>
      <c r="N1271" s="3" t="s">
        <v>4096</v>
      </c>
      <c r="O1271" s="3" t="s">
        <v>237</v>
      </c>
      <c r="P1271" s="6">
        <f>_xlfn.XLOOKUP(#REF!,[1]!Table2[BINNING],[1]!Table2[VFG],"")</f>
      </c>
      <c r="Q1271" s="6">
        <f>IF(ISNUMBER(FIND("|",#REF!,1)),LEFT(#REF!,FIND("|",#REF!,1)-2),#REF!)</f>
      </c>
      <c r="R1271" s="6">
        <f>IF(ISNUMBER(FIND("|",#REF!,1)),RIGHT(#REF!,LEN(#REF!)-FIND("|",#REF!,1)-1),"")</f>
      </c>
      <c r="S1271" s="3" t="s">
        <v>7</v>
      </c>
      <c r="T1271" s="3" t="s">
        <v>7</v>
      </c>
      <c r="U1271" s="2">
        <v>0</v>
      </c>
      <c r="V1271" s="2">
        <v>0</v>
      </c>
      <c r="W1271" s="2"/>
      <c r="X1271" s="3" t="s">
        <v>125</v>
      </c>
      <c r="Y1271" s="2">
        <v>60</v>
      </c>
      <c r="Z1271" s="3"/>
      <c r="AA1271" s="3"/>
      <c r="AB1271" s="7" t="s">
        <v>4097</v>
      </c>
      <c r="AC1271" s="3" t="s">
        <v>4098</v>
      </c>
      <c r="AD1271" s="3" t="s">
        <v>4099</v>
      </c>
      <c r="AE1271" s="3" t="s">
        <v>4100</v>
      </c>
      <c r="AF1271" s="3" t="s">
        <v>141</v>
      </c>
      <c r="AG1271" s="4"/>
      <c r="AH1271" s="3"/>
      <c r="AI1271" s="4"/>
      <c r="AJ12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1" s="8">
        <f>IF(#REF!=MAX(#REF!),"New","Old")</f>
      </c>
      <c r="AL1271" s="3"/>
      <c r="AM1271" s="9">
        <f>IF(OR(#REF!="",#REF!=0),"",IF(#REF!&lt;12000,"&lt;12k",IF(AND(#REF!&gt;=12000,#REF!&lt;24000),"12k to 24k",IF(AND(#REF!&gt;=24000,#REF!&lt;=36000),"24k to 36k",IF(#REF!&gt;36000,"&gt;36k","")))))</f>
      </c>
    </row>
    <row x14ac:dyDescent="0.25" r="1272" customHeight="1" ht="18.75">
      <c r="A1272" s="1">
        <v>1754580</v>
      </c>
      <c r="B1272" s="2">
        <v>11422885</v>
      </c>
      <c r="C1272" s="3" t="s">
        <v>173</v>
      </c>
      <c r="D1272" s="3" t="s">
        <v>504</v>
      </c>
      <c r="E1272" s="2">
        <v>2017</v>
      </c>
      <c r="F1272" s="4">
        <v>44367</v>
      </c>
      <c r="G1272" s="3" t="s">
        <v>108</v>
      </c>
      <c r="H1272" s="4">
        <v>44377</v>
      </c>
      <c r="I1272" s="4"/>
      <c r="J1272" s="10">
        <f>_xlfn.XLOOKUP(#REF!,[1]!Backup_F8_Previous_Wave[ODINO],[1]!Backup_F8_Previous_Wave[Wave Date],"")</f>
      </c>
      <c r="K1272" s="3"/>
      <c r="L1272" s="3" t="s">
        <v>4101</v>
      </c>
      <c r="M1272" s="3" t="s">
        <v>4</v>
      </c>
      <c r="N1272" s="3" t="s">
        <v>4102</v>
      </c>
      <c r="O1272" s="3" t="s">
        <v>4103</v>
      </c>
      <c r="P1272" s="6">
        <f>_xlfn.XLOOKUP(#REF!,[1]!Table2[BINNING],[1]!Table2[VFG],"")</f>
      </c>
      <c r="Q1272" s="6">
        <f>IF(ISNUMBER(FIND("|",#REF!,1)),LEFT(#REF!,FIND("|",#REF!,1)-2),#REF!)</f>
      </c>
      <c r="R1272" s="6">
        <f>IF(ISNUMBER(FIND("|",#REF!,1)),RIGHT(#REF!,LEN(#REF!)-FIND("|",#REF!,1)-1),"")</f>
      </c>
      <c r="S1272" s="3" t="s">
        <v>7</v>
      </c>
      <c r="T1272" s="3" t="s">
        <v>7</v>
      </c>
      <c r="U1272" s="2">
        <v>0</v>
      </c>
      <c r="V1272" s="2">
        <v>0</v>
      </c>
      <c r="W1272" s="2"/>
      <c r="X1272" s="3" t="s">
        <v>32</v>
      </c>
      <c r="Y1272" s="2"/>
      <c r="Z1272" s="3"/>
      <c r="AA1272" s="3"/>
      <c r="AB1272" s="7" t="s">
        <v>4104</v>
      </c>
      <c r="AC1272" s="3" t="s">
        <v>44</v>
      </c>
      <c r="AD1272" s="3" t="s">
        <v>44</v>
      </c>
      <c r="AE1272" s="3" t="s">
        <v>44</v>
      </c>
      <c r="AF1272" s="3" t="s">
        <v>68</v>
      </c>
      <c r="AG1272" s="4"/>
      <c r="AH1272" s="3"/>
      <c r="AI1272" s="4"/>
      <c r="AJ12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2" s="8">
        <f>IF(#REF!=MAX(#REF!),"New","Old")</f>
      </c>
      <c r="AL1272" s="3"/>
      <c r="AM1272" s="9">
        <f>IF(OR(#REF!="",#REF!=0),"",IF(#REF!&lt;12000,"&lt;12k",IF(AND(#REF!&gt;=12000,#REF!&lt;24000),"12k to 24k",IF(AND(#REF!&gt;=24000,#REF!&lt;=36000),"24k to 36k",IF(#REF!&gt;36000,"&gt;36k","")))))</f>
      </c>
    </row>
    <row x14ac:dyDescent="0.25" r="1273" customHeight="1" ht="18.75">
      <c r="A1273" s="1">
        <v>1754988</v>
      </c>
      <c r="B1273" s="2">
        <v>11423198</v>
      </c>
      <c r="C1273" s="3" t="s">
        <v>0</v>
      </c>
      <c r="D1273" s="3" t="s">
        <v>96</v>
      </c>
      <c r="E1273" s="2">
        <v>2013</v>
      </c>
      <c r="F1273" s="4">
        <v>44379</v>
      </c>
      <c r="G1273" s="3" t="s">
        <v>39</v>
      </c>
      <c r="H1273" s="4">
        <v>44379</v>
      </c>
      <c r="I1273" s="4"/>
      <c r="J1273" s="10">
        <f>_xlfn.XLOOKUP(#REF!,[1]!Backup_F8_Previous_Wave[ODINO],[1]!Backup_F8_Previous_Wave[Wave Date],"")</f>
      </c>
      <c r="K1273" s="3"/>
      <c r="L1273" s="3" t="s">
        <v>4105</v>
      </c>
      <c r="M1273" s="3" t="s">
        <v>4</v>
      </c>
      <c r="N1273" s="3" t="s">
        <v>4106</v>
      </c>
      <c r="O1273" s="3" t="s">
        <v>31</v>
      </c>
      <c r="P1273" s="6">
        <f>_xlfn.XLOOKUP(#REF!,[1]!Table2[BINNING],[1]!Table2[VFG],"")</f>
      </c>
      <c r="Q1273" s="6">
        <f>IF(ISNUMBER(FIND("|",#REF!,1)),LEFT(#REF!,FIND("|",#REF!,1)-2),#REF!)</f>
      </c>
      <c r="R1273" s="6">
        <f>IF(ISNUMBER(FIND("|",#REF!,1)),RIGHT(#REF!,LEN(#REF!)-FIND("|",#REF!,1)-1),"")</f>
      </c>
      <c r="S1273" s="3" t="s">
        <v>7</v>
      </c>
      <c r="T1273" s="3" t="s">
        <v>7</v>
      </c>
      <c r="U1273" s="2">
        <v>0</v>
      </c>
      <c r="V1273" s="2">
        <v>0</v>
      </c>
      <c r="W1273" s="2"/>
      <c r="X1273" s="3" t="s">
        <v>229</v>
      </c>
      <c r="Y1273" s="2">
        <v>10</v>
      </c>
      <c r="Z1273" s="3"/>
      <c r="AA1273" s="3"/>
      <c r="AB1273" s="7" t="s">
        <v>4107</v>
      </c>
      <c r="AC1273" s="3" t="s">
        <v>44</v>
      </c>
      <c r="AD1273" s="3" t="s">
        <v>44</v>
      </c>
      <c r="AE1273" s="3" t="s">
        <v>44</v>
      </c>
      <c r="AF1273" s="3" t="s">
        <v>102</v>
      </c>
      <c r="AG1273" s="4"/>
      <c r="AH1273" s="3"/>
      <c r="AI1273" s="4"/>
      <c r="AJ12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3" s="8">
        <f>IF(#REF!=MAX(#REF!),"New","Old")</f>
      </c>
      <c r="AL1273" s="3"/>
      <c r="AM1273" s="9">
        <f>IF(OR(#REF!="",#REF!=0),"",IF(#REF!&lt;12000,"&lt;12k",IF(AND(#REF!&gt;=12000,#REF!&lt;24000),"12k to 24k",IF(AND(#REF!&gt;=24000,#REF!&lt;=36000),"24k to 36k",IF(#REF!&gt;36000,"&gt;36k","")))))</f>
      </c>
    </row>
    <row x14ac:dyDescent="0.25" r="1274" customHeight="1" ht="18.75">
      <c r="A1274" s="1">
        <v>1755080</v>
      </c>
      <c r="B1274" s="2">
        <v>11423272</v>
      </c>
      <c r="C1274" s="3" t="s">
        <v>0</v>
      </c>
      <c r="D1274" s="3" t="s">
        <v>2134</v>
      </c>
      <c r="E1274" s="2">
        <v>2016</v>
      </c>
      <c r="F1274" s="4">
        <v>44368</v>
      </c>
      <c r="G1274" s="3" t="s">
        <v>108</v>
      </c>
      <c r="H1274" s="4">
        <v>44379</v>
      </c>
      <c r="I1274" s="4">
        <f>_xlfn.XLOOKUP(#REF!,[1]!Backup_F8_Previous_Wave[ODINO],[1]!Backup_F8_Previous_Wave[Production Date],"")</f>
      </c>
      <c r="J1274" s="10">
        <f>_xlfn.XLOOKUP(#REF!,[1]!Backup_F8_Previous_Wave[ODINO],[1]!Backup_F8_Previous_Wave[Wave Date],"")</f>
      </c>
      <c r="K1274" s="6">
        <f>_xlfn.XLOOKUP(#REF!,[1]!Backup_F8_Previous_Wave[ODINO],[1]!Backup_F8_Previous_Wave[Full VIN],"")</f>
      </c>
      <c r="L1274" s="3" t="s">
        <v>4108</v>
      </c>
      <c r="M1274" s="3" t="s">
        <v>4</v>
      </c>
      <c r="N1274" s="3" t="s">
        <v>4109</v>
      </c>
      <c r="O1274" s="3" t="s">
        <v>4110</v>
      </c>
      <c r="P1274" s="6">
        <f>_xlfn.XLOOKUP(#REF!,[1]!Table2[BINNING],[1]!Table2[VFG],"")</f>
      </c>
      <c r="Q1274" s="6">
        <f>IF(ISNUMBER(FIND("|",#REF!,1)),LEFT(#REF!,FIND("|",#REF!,1)-2),#REF!)</f>
      </c>
      <c r="R1274" s="6">
        <f>IF(ISNUMBER(FIND("|",#REF!,1)),RIGHT(#REF!,LEN(#REF!)-FIND("|",#REF!,1)-1),"")</f>
      </c>
      <c r="S1274" s="3" t="s">
        <v>7</v>
      </c>
      <c r="T1274" s="3" t="s">
        <v>7</v>
      </c>
      <c r="U1274" s="2">
        <v>0</v>
      </c>
      <c r="V1274" s="2">
        <v>0</v>
      </c>
      <c r="W1274" s="2"/>
      <c r="X1274" s="3" t="s">
        <v>18</v>
      </c>
      <c r="Y1274" s="2">
        <v>60</v>
      </c>
      <c r="Z1274" s="3"/>
      <c r="AA1274" s="3"/>
      <c r="AB1274" s="7" t="s">
        <v>4111</v>
      </c>
      <c r="AC1274" s="3" t="s">
        <v>2139</v>
      </c>
      <c r="AD1274" s="3" t="s">
        <v>2140</v>
      </c>
      <c r="AE1274" s="3" t="s">
        <v>2141</v>
      </c>
      <c r="AF1274" s="3" t="s">
        <v>2142</v>
      </c>
      <c r="AG1274" s="4"/>
      <c r="AH1274" s="3"/>
      <c r="AI1274" s="4"/>
      <c r="AJ12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4" s="8">
        <f>IF(#REF!=MAX(#REF!),"New","Old")</f>
      </c>
      <c r="AL1274" s="3"/>
      <c r="AM1274" s="9">
        <f>IF(OR(#REF!="",#REF!=0),"",IF(#REF!&lt;12000,"&lt;12k",IF(AND(#REF!&gt;=12000,#REF!&lt;24000),"12k to 24k",IF(AND(#REF!&gt;=24000,#REF!&lt;=36000),"24k to 36k",IF(#REF!&gt;36000,"&gt;36k","")))))</f>
      </c>
    </row>
    <row x14ac:dyDescent="0.25" r="1275" customHeight="1" ht="18.75">
      <c r="A1275" s="1">
        <v>1755126</v>
      </c>
      <c r="B1275" s="2">
        <v>11423304</v>
      </c>
      <c r="C1275" s="3" t="s">
        <v>0</v>
      </c>
      <c r="D1275" s="3" t="s">
        <v>59</v>
      </c>
      <c r="E1275" s="2">
        <v>2012</v>
      </c>
      <c r="F1275" s="4">
        <v>44371</v>
      </c>
      <c r="G1275" s="3" t="s">
        <v>108</v>
      </c>
      <c r="H1275" s="4">
        <v>44380</v>
      </c>
      <c r="I1275" s="4">
        <f>_xlfn.XLOOKUP(#REF!,[1]!Backup_F8_Previous_Wave[ODINO],[1]!Backup_F8_Previous_Wave[Production Date],"")</f>
      </c>
      <c r="J1275" s="10">
        <f>_xlfn.XLOOKUP(#REF!,[1]!Backup_F8_Previous_Wave[ODINO],[1]!Backup_F8_Previous_Wave[Wave Date],"")</f>
      </c>
      <c r="K1275" s="6">
        <f>_xlfn.XLOOKUP(#REF!,[1]!Backup_F8_Previous_Wave[ODINO],[1]!Backup_F8_Previous_Wave[Full VIN],"")</f>
      </c>
      <c r="L1275" s="3" t="s">
        <v>4112</v>
      </c>
      <c r="M1275" s="3" t="s">
        <v>4</v>
      </c>
      <c r="N1275" s="3" t="s">
        <v>4113</v>
      </c>
      <c r="O1275" s="3" t="s">
        <v>62</v>
      </c>
      <c r="P1275" s="6">
        <f>_xlfn.XLOOKUP(#REF!,[1]!Table2[BINNING],[1]!Table2[VFG],"")</f>
      </c>
      <c r="Q1275" s="6">
        <f>IF(ISNUMBER(FIND("|",#REF!,1)),LEFT(#REF!,FIND("|",#REF!,1)-2),#REF!)</f>
      </c>
      <c r="R1275" s="6">
        <f>IF(ISNUMBER(FIND("|",#REF!,1)),RIGHT(#REF!,LEN(#REF!)-FIND("|",#REF!,1)-1),"")</f>
      </c>
      <c r="S1275" s="3" t="s">
        <v>7</v>
      </c>
      <c r="T1275" s="3" t="s">
        <v>7</v>
      </c>
      <c r="U1275" s="2">
        <v>0</v>
      </c>
      <c r="V1275" s="2">
        <v>0</v>
      </c>
      <c r="W1275" s="2"/>
      <c r="X1275" s="3" t="s">
        <v>317</v>
      </c>
      <c r="Y1275" s="2"/>
      <c r="Z1275" s="3"/>
      <c r="AA1275" s="3"/>
      <c r="AB1275" s="7" t="s">
        <v>4114</v>
      </c>
      <c r="AC1275" s="3" t="s">
        <v>83</v>
      </c>
      <c r="AD1275" s="3" t="s">
        <v>66</v>
      </c>
      <c r="AE1275" s="3" t="s">
        <v>121</v>
      </c>
      <c r="AF1275" s="3" t="s">
        <v>68</v>
      </c>
      <c r="AG1275" s="4"/>
      <c r="AH1275" s="3"/>
      <c r="AI1275" s="4"/>
      <c r="AJ12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5" s="8">
        <f>IF(#REF!=MAX(#REF!),"New","Old")</f>
      </c>
      <c r="AL1275" s="3"/>
      <c r="AM1275" s="9">
        <f>IF(OR(#REF!="",#REF!=0),"",IF(#REF!&lt;12000,"&lt;12k",IF(AND(#REF!&gt;=12000,#REF!&lt;24000),"12k to 24k",IF(AND(#REF!&gt;=24000,#REF!&lt;=36000),"24k to 36k",IF(#REF!&gt;36000,"&gt;36k","")))))</f>
      </c>
    </row>
    <row x14ac:dyDescent="0.25" r="1276" customHeight="1" ht="18.75">
      <c r="A1276" s="1">
        <v>1755201</v>
      </c>
      <c r="B1276" s="2">
        <v>11423365</v>
      </c>
      <c r="C1276" s="3" t="s">
        <v>0</v>
      </c>
      <c r="D1276" s="3" t="s">
        <v>3638</v>
      </c>
      <c r="E1276" s="2">
        <v>2021</v>
      </c>
      <c r="F1276" s="4">
        <v>44379</v>
      </c>
      <c r="G1276" s="3" t="s">
        <v>39</v>
      </c>
      <c r="H1276" s="4">
        <v>44380</v>
      </c>
      <c r="I1276" s="4">
        <f>_xlfn.XLOOKUP(#REF!,[1]!Backup_F8_Previous_Wave[ODINO],[1]!Backup_F8_Previous_Wave[Production Date],"")</f>
      </c>
      <c r="J1276" s="10">
        <f>_xlfn.XLOOKUP(#REF!,[1]!Backup_F8_Previous_Wave[ODINO],[1]!Backup_F8_Previous_Wave[Wave Date],"")</f>
      </c>
      <c r="K1276" s="6">
        <f>_xlfn.XLOOKUP(#REF!,[1]!Backup_F8_Previous_Wave[ODINO],[1]!Backup_F8_Previous_Wave[Full VIN],"")</f>
      </c>
      <c r="L1276" s="3" t="s">
        <v>4115</v>
      </c>
      <c r="M1276" s="3" t="s">
        <v>4</v>
      </c>
      <c r="N1276" s="3" t="s">
        <v>4116</v>
      </c>
      <c r="O1276" s="3" t="s">
        <v>3149</v>
      </c>
      <c r="P1276" s="6">
        <f>_xlfn.XLOOKUP(#REF!,[1]!Table2[BINNING],[1]!Table2[VFG],"")</f>
      </c>
      <c r="Q1276" s="6">
        <f>IF(ISNUMBER(FIND("|",#REF!,1)),LEFT(#REF!,FIND("|",#REF!,1)-2),#REF!)</f>
      </c>
      <c r="R1276" s="6">
        <f>IF(ISNUMBER(FIND("|",#REF!,1)),RIGHT(#REF!,LEN(#REF!)-FIND("|",#REF!,1)-1),"")</f>
      </c>
      <c r="S1276" s="3" t="s">
        <v>7</v>
      </c>
      <c r="T1276" s="3" t="s">
        <v>7</v>
      </c>
      <c r="U1276" s="2">
        <v>0</v>
      </c>
      <c r="V1276" s="2">
        <v>0</v>
      </c>
      <c r="W1276" s="2"/>
      <c r="X1276" s="3" t="s">
        <v>1993</v>
      </c>
      <c r="Y1276" s="2">
        <v>55</v>
      </c>
      <c r="Z1276" s="3"/>
      <c r="AA1276" s="3"/>
      <c r="AB1276" s="7" t="s">
        <v>4117</v>
      </c>
      <c r="AC1276" s="3" t="s">
        <v>3642</v>
      </c>
      <c r="AD1276" s="3" t="s">
        <v>3643</v>
      </c>
      <c r="AE1276" s="3" t="s">
        <v>3644</v>
      </c>
      <c r="AF1276" s="3" t="s">
        <v>68</v>
      </c>
      <c r="AG1276" s="4"/>
      <c r="AH1276" s="3"/>
      <c r="AI1276" s="4"/>
      <c r="AJ12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6" s="8">
        <f>IF(#REF!=MAX(#REF!),"New","Old")</f>
      </c>
      <c r="AL1276" s="3"/>
      <c r="AM1276" s="9">
        <f>IF(OR(#REF!="",#REF!=0),"",IF(#REF!&lt;12000,"&lt;12k",IF(AND(#REF!&gt;=12000,#REF!&lt;24000),"12k to 24k",IF(AND(#REF!&gt;=24000,#REF!&lt;=36000),"24k to 36k",IF(#REF!&gt;36000,"&gt;36k","")))))</f>
      </c>
    </row>
    <row x14ac:dyDescent="0.25" r="1277" customHeight="1" ht="18.75">
      <c r="A1277" s="1">
        <v>1755224</v>
      </c>
      <c r="B1277" s="2">
        <v>11423381</v>
      </c>
      <c r="C1277" s="3" t="s">
        <v>0</v>
      </c>
      <c r="D1277" s="3" t="s">
        <v>181</v>
      </c>
      <c r="E1277" s="2">
        <v>2018</v>
      </c>
      <c r="F1277" s="4">
        <v>44353</v>
      </c>
      <c r="G1277" s="3" t="s">
        <v>108</v>
      </c>
      <c r="H1277" s="4">
        <v>44381</v>
      </c>
      <c r="I1277" s="4">
        <f>_xlfn.XLOOKUP(#REF!,[1]!Backup_F8_Previous_Wave[ODINO],[1]!Backup_F8_Previous_Wave[Production Date],"")</f>
      </c>
      <c r="J1277" s="10">
        <f>_xlfn.XLOOKUP(#REF!,[1]!Backup_F8_Previous_Wave[ODINO],[1]!Backup_F8_Previous_Wave[Wave Date],"")</f>
      </c>
      <c r="K1277" s="6">
        <f>_xlfn.XLOOKUP(#REF!,[1]!Backup_F8_Previous_Wave[ODINO],[1]!Backup_F8_Previous_Wave[Full VIN],"")</f>
      </c>
      <c r="L1277" s="3" t="s">
        <v>4118</v>
      </c>
      <c r="M1277" s="3" t="s">
        <v>4</v>
      </c>
      <c r="N1277" s="3" t="s">
        <v>4119</v>
      </c>
      <c r="O1277" s="3" t="s">
        <v>864</v>
      </c>
      <c r="P1277" s="6">
        <f>_xlfn.XLOOKUP(#REF!,[1]!Table2[BINNING],[1]!Table2[VFG],"")</f>
      </c>
      <c r="Q1277" s="6">
        <f>IF(ISNUMBER(FIND("|",#REF!,1)),LEFT(#REF!,FIND("|",#REF!,1)-2),#REF!)</f>
      </c>
      <c r="R1277" s="6">
        <f>IF(ISNUMBER(FIND("|",#REF!,1)),RIGHT(#REF!,LEN(#REF!)-FIND("|",#REF!,1)-1),"")</f>
      </c>
      <c r="S1277" s="3" t="s">
        <v>7</v>
      </c>
      <c r="T1277" s="3" t="s">
        <v>7</v>
      </c>
      <c r="U1277" s="2">
        <v>0</v>
      </c>
      <c r="V1277" s="2">
        <v>0</v>
      </c>
      <c r="W1277" s="2"/>
      <c r="X1277" s="3" t="s">
        <v>202</v>
      </c>
      <c r="Y1277" s="2">
        <v>65</v>
      </c>
      <c r="Z1277" s="3"/>
      <c r="AA1277" s="3"/>
      <c r="AB1277" s="7" t="s">
        <v>4120</v>
      </c>
      <c r="AC1277" s="3" t="s">
        <v>297</v>
      </c>
      <c r="AD1277" s="3" t="s">
        <v>298</v>
      </c>
      <c r="AE1277" s="3" t="s">
        <v>299</v>
      </c>
      <c r="AF1277" s="3" t="s">
        <v>198</v>
      </c>
      <c r="AG1277" s="4"/>
      <c r="AH1277" s="3"/>
      <c r="AI1277" s="4"/>
      <c r="AJ12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7" s="8">
        <f>IF(#REF!=MAX(#REF!),"New","Old")</f>
      </c>
      <c r="AL1277" s="3"/>
      <c r="AM1277" s="9">
        <f>IF(OR(#REF!="",#REF!=0),"",IF(#REF!&lt;12000,"&lt;12k",IF(AND(#REF!&gt;=12000,#REF!&lt;24000),"12k to 24k",IF(AND(#REF!&gt;=24000,#REF!&lt;=36000),"24k to 36k",IF(#REF!&gt;36000,"&gt;36k","")))))</f>
      </c>
    </row>
    <row x14ac:dyDescent="0.25" r="1278" customHeight="1" ht="18.75">
      <c r="A1278" s="1">
        <v>1755389</v>
      </c>
      <c r="B1278" s="2">
        <v>11423503</v>
      </c>
      <c r="C1278" s="3" t="s">
        <v>0</v>
      </c>
      <c r="D1278" s="3" t="s">
        <v>181</v>
      </c>
      <c r="E1278" s="2">
        <v>2017</v>
      </c>
      <c r="F1278" s="4">
        <v>44288</v>
      </c>
      <c r="G1278" s="3" t="s">
        <v>108</v>
      </c>
      <c r="H1278" s="4">
        <v>44382</v>
      </c>
      <c r="I1278" s="4">
        <f>_xlfn.XLOOKUP(#REF!,[1]!Backup_F8_Previous_Wave[ODINO],[1]!Backup_F8_Previous_Wave[Production Date],"")</f>
      </c>
      <c r="J1278" s="10">
        <f>_xlfn.XLOOKUP(#REF!,[1]!Backup_F8_Previous_Wave[ODINO],[1]!Backup_F8_Previous_Wave[Wave Date],"")</f>
      </c>
      <c r="K1278" s="6">
        <f>_xlfn.XLOOKUP(#REF!,[1]!Backup_F8_Previous_Wave[ODINO],[1]!Backup_F8_Previous_Wave[Full VIN],"")</f>
      </c>
      <c r="L1278" s="3" t="s">
        <v>4121</v>
      </c>
      <c r="M1278" s="3" t="s">
        <v>4</v>
      </c>
      <c r="N1278" s="3" t="s">
        <v>4122</v>
      </c>
      <c r="O1278" s="3" t="s">
        <v>196</v>
      </c>
      <c r="P1278" s="6">
        <f>_xlfn.XLOOKUP(#REF!,[1]!Table2[BINNING],[1]!Table2[VFG],"")</f>
      </c>
      <c r="Q1278" s="6">
        <f>IF(ISNUMBER(FIND("|",#REF!,1)),LEFT(#REF!,FIND("|",#REF!,1)-2),#REF!)</f>
      </c>
      <c r="R1278" s="6">
        <f>IF(ISNUMBER(FIND("|",#REF!,1)),RIGHT(#REF!,LEN(#REF!)-FIND("|",#REF!,1)-1),"")</f>
      </c>
      <c r="S1278" s="3" t="s">
        <v>7</v>
      </c>
      <c r="T1278" s="3" t="s">
        <v>7</v>
      </c>
      <c r="U1278" s="2">
        <v>0</v>
      </c>
      <c r="V1278" s="2">
        <v>0</v>
      </c>
      <c r="W1278" s="2"/>
      <c r="X1278" s="3" t="s">
        <v>63</v>
      </c>
      <c r="Y1278" s="2">
        <v>55</v>
      </c>
      <c r="Z1278" s="3"/>
      <c r="AA1278" s="3"/>
      <c r="AB1278" s="7" t="s">
        <v>4123</v>
      </c>
      <c r="AC1278" s="3" t="s">
        <v>297</v>
      </c>
      <c r="AD1278" s="3" t="s">
        <v>298</v>
      </c>
      <c r="AE1278" s="3" t="s">
        <v>299</v>
      </c>
      <c r="AF1278" s="3" t="s">
        <v>198</v>
      </c>
      <c r="AG1278" s="4"/>
      <c r="AH1278" s="3"/>
      <c r="AI1278" s="4"/>
      <c r="AJ12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8" s="8">
        <f>IF(#REF!=MAX(#REF!),"New","Old")</f>
      </c>
      <c r="AL1278" s="3"/>
      <c r="AM1278" s="9">
        <f>IF(OR(#REF!="",#REF!=0),"",IF(#REF!&lt;12000,"&lt;12k",IF(AND(#REF!&gt;=12000,#REF!&lt;24000),"12k to 24k",IF(AND(#REF!&gt;=24000,#REF!&lt;=36000),"24k to 36k",IF(#REF!&gt;36000,"&gt;36k","")))))</f>
      </c>
    </row>
    <row x14ac:dyDescent="0.25" r="1279" customHeight="1" ht="18.75">
      <c r="A1279" s="1">
        <v>1755443</v>
      </c>
      <c r="B1279" s="2">
        <v>11423545</v>
      </c>
      <c r="C1279" s="3" t="s">
        <v>0</v>
      </c>
      <c r="D1279" s="3" t="s">
        <v>485</v>
      </c>
      <c r="E1279" s="2">
        <v>2015</v>
      </c>
      <c r="F1279" s="4">
        <v>44382</v>
      </c>
      <c r="G1279" s="3" t="s">
        <v>39</v>
      </c>
      <c r="H1279" s="4">
        <v>44383</v>
      </c>
      <c r="I1279" s="4">
        <f>_xlfn.XLOOKUP(#REF!,[1]!Backup_F8_Previous_Wave[ODINO],[1]!Backup_F8_Previous_Wave[Production Date],"")</f>
      </c>
      <c r="J1279" s="10">
        <f>_xlfn.XLOOKUP(#REF!,[1]!Backup_F8_Previous_Wave[ODINO],[1]!Backup_F8_Previous_Wave[Wave Date],"")</f>
      </c>
      <c r="K1279" s="6">
        <f>_xlfn.XLOOKUP(#REF!,[1]!Backup_F8_Previous_Wave[ODINO],[1]!Backup_F8_Previous_Wave[Full VIN],"")</f>
      </c>
      <c r="L1279" s="3" t="s">
        <v>2558</v>
      </c>
      <c r="M1279" s="3" t="s">
        <v>4</v>
      </c>
      <c r="N1279" s="3" t="s">
        <v>4124</v>
      </c>
      <c r="O1279" s="3" t="s">
        <v>31</v>
      </c>
      <c r="P1279" s="6">
        <f>_xlfn.XLOOKUP(#REF!,[1]!Table2[BINNING],[1]!Table2[VFG],"")</f>
      </c>
      <c r="Q1279" s="6">
        <f>IF(ISNUMBER(FIND("|",#REF!,1)),LEFT(#REF!,FIND("|",#REF!,1)-2),#REF!)</f>
      </c>
      <c r="R1279" s="6">
        <f>IF(ISNUMBER(FIND("|",#REF!,1)),RIGHT(#REF!,LEN(#REF!)-FIND("|",#REF!,1)-1),"")</f>
      </c>
      <c r="S1279" s="3" t="s">
        <v>7</v>
      </c>
      <c r="T1279" s="3" t="s">
        <v>7</v>
      </c>
      <c r="U1279" s="2">
        <v>0</v>
      </c>
      <c r="V1279" s="2">
        <v>0</v>
      </c>
      <c r="W1279" s="2"/>
      <c r="X1279" s="3" t="s">
        <v>63</v>
      </c>
      <c r="Y1279" s="2"/>
      <c r="Z1279" s="3"/>
      <c r="AA1279" s="3"/>
      <c r="AB1279" s="7" t="s">
        <v>4125</v>
      </c>
      <c r="AC1279" s="3" t="s">
        <v>489</v>
      </c>
      <c r="AD1279" s="3" t="s">
        <v>490</v>
      </c>
      <c r="AE1279" s="3" t="s">
        <v>491</v>
      </c>
      <c r="AF1279" s="3" t="s">
        <v>211</v>
      </c>
      <c r="AG1279" s="4"/>
      <c r="AH1279" s="3"/>
      <c r="AI1279" s="4"/>
      <c r="AJ12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79" s="8">
        <f>IF(#REF!=MAX(#REF!),"New","Old")</f>
      </c>
      <c r="AL1279" s="3"/>
      <c r="AM1279" s="9">
        <f>IF(OR(#REF!="",#REF!=0),"",IF(#REF!&lt;12000,"&lt;12k",IF(AND(#REF!&gt;=12000,#REF!&lt;24000),"12k to 24k",IF(AND(#REF!&gt;=24000,#REF!&lt;=36000),"24k to 36k",IF(#REF!&gt;36000,"&gt;36k","")))))</f>
      </c>
    </row>
    <row x14ac:dyDescent="0.25" r="1280" customHeight="1" ht="18.75">
      <c r="A1280" s="1">
        <v>1755528</v>
      </c>
      <c r="B1280" s="2">
        <v>11423598</v>
      </c>
      <c r="C1280" s="3" t="s">
        <v>0</v>
      </c>
      <c r="D1280" s="3" t="s">
        <v>86</v>
      </c>
      <c r="E1280" s="2">
        <v>2018</v>
      </c>
      <c r="F1280" s="4">
        <v>44374</v>
      </c>
      <c r="G1280" s="3" t="s">
        <v>108</v>
      </c>
      <c r="H1280" s="4">
        <v>44383</v>
      </c>
      <c r="I1280" s="4">
        <f>_xlfn.XLOOKUP(#REF!,[1]!Backup_F8_Previous_Wave[ODINO],[1]!Backup_F8_Previous_Wave[Production Date],"")</f>
      </c>
      <c r="J1280" s="10">
        <f>_xlfn.XLOOKUP(#REF!,[1]!Backup_F8_Previous_Wave[ODINO],[1]!Backup_F8_Previous_Wave[Wave Date],"")</f>
      </c>
      <c r="K1280" s="6">
        <f>_xlfn.XLOOKUP(#REF!,[1]!Backup_F8_Previous_Wave[ODINO],[1]!Backup_F8_Previous_Wave[Full VIN],"")</f>
      </c>
      <c r="L1280" s="3" t="s">
        <v>4126</v>
      </c>
      <c r="M1280" s="3" t="s">
        <v>4</v>
      </c>
      <c r="N1280" s="3" t="s">
        <v>4127</v>
      </c>
      <c r="O1280" s="3" t="s">
        <v>4128</v>
      </c>
      <c r="P1280" s="6">
        <f>_xlfn.XLOOKUP(#REF!,[1]!Table2[BINNING],[1]!Table2[VFG],"")</f>
      </c>
      <c r="Q1280" s="6">
        <f>IF(ISNUMBER(FIND("|",#REF!,1)),LEFT(#REF!,FIND("|",#REF!,1)-2),#REF!)</f>
      </c>
      <c r="R1280" s="6">
        <f>IF(ISNUMBER(FIND("|",#REF!,1)),RIGHT(#REF!,LEN(#REF!)-FIND("|",#REF!,1)-1),"")</f>
      </c>
      <c r="S1280" s="3" t="s">
        <v>7</v>
      </c>
      <c r="T1280" s="3" t="s">
        <v>7</v>
      </c>
      <c r="U1280" s="2">
        <v>0</v>
      </c>
      <c r="V1280" s="2">
        <v>0</v>
      </c>
      <c r="W1280" s="2"/>
      <c r="X1280" s="3" t="s">
        <v>90</v>
      </c>
      <c r="Y1280" s="2">
        <v>55</v>
      </c>
      <c r="Z1280" s="3"/>
      <c r="AA1280" s="3"/>
      <c r="AB1280" s="7" t="s">
        <v>4129</v>
      </c>
      <c r="AC1280" s="3" t="s">
        <v>92</v>
      </c>
      <c r="AD1280" s="3" t="s">
        <v>93</v>
      </c>
      <c r="AE1280" s="3" t="s">
        <v>94</v>
      </c>
      <c r="AF1280" s="3" t="s">
        <v>95</v>
      </c>
      <c r="AG1280" s="4"/>
      <c r="AH1280" s="3"/>
      <c r="AI1280" s="4"/>
      <c r="AJ12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0" s="8">
        <f>IF(#REF!=MAX(#REF!),"New","Old")</f>
      </c>
      <c r="AL1280" s="3"/>
      <c r="AM1280" s="9">
        <f>IF(OR(#REF!="",#REF!=0),"",IF(#REF!&lt;12000,"&lt;12k",IF(AND(#REF!&gt;=12000,#REF!&lt;24000),"12k to 24k",IF(AND(#REF!&gt;=24000,#REF!&lt;=36000),"24k to 36k",IF(#REF!&gt;36000,"&gt;36k","")))))</f>
      </c>
    </row>
    <row x14ac:dyDescent="0.25" r="1281" customHeight="1" ht="18.75">
      <c r="A1281" s="1">
        <v>1755561</v>
      </c>
      <c r="B1281" s="2">
        <v>11423622</v>
      </c>
      <c r="C1281" s="3" t="s">
        <v>0</v>
      </c>
      <c r="D1281" s="3" t="s">
        <v>485</v>
      </c>
      <c r="E1281" s="2">
        <v>2015</v>
      </c>
      <c r="F1281" s="4">
        <v>43648</v>
      </c>
      <c r="G1281" s="3" t="s">
        <v>39</v>
      </c>
      <c r="H1281" s="4">
        <v>44383</v>
      </c>
      <c r="I1281" s="4">
        <f>_xlfn.XLOOKUP(#REF!,[1]!Backup_F8_Previous_Wave[ODINO],[1]!Backup_F8_Previous_Wave[Production Date],"")</f>
      </c>
      <c r="J1281" s="10">
        <f>_xlfn.XLOOKUP(#REF!,[1]!Backup_F8_Previous_Wave[ODINO],[1]!Backup_F8_Previous_Wave[Wave Date],"")</f>
      </c>
      <c r="K1281" s="6">
        <f>_xlfn.XLOOKUP(#REF!,[1]!Backup_F8_Previous_Wave[ODINO],[1]!Backup_F8_Previous_Wave[Full VIN],"")</f>
      </c>
      <c r="L1281" s="3" t="s">
        <v>4130</v>
      </c>
      <c r="M1281" s="3" t="s">
        <v>4</v>
      </c>
      <c r="N1281" s="3" t="s">
        <v>4131</v>
      </c>
      <c r="O1281" s="3" t="s">
        <v>4132</v>
      </c>
      <c r="P1281" s="6">
        <f>_xlfn.XLOOKUP(#REF!,[1]!Table2[BINNING],[1]!Table2[VFG],"")</f>
      </c>
      <c r="Q1281" s="6">
        <f>IF(ISNUMBER(FIND("|",#REF!,1)),LEFT(#REF!,FIND("|",#REF!,1)-2),#REF!)</f>
      </c>
      <c r="R1281" s="6">
        <f>IF(ISNUMBER(FIND("|",#REF!,1)),RIGHT(#REF!,LEN(#REF!)-FIND("|",#REF!,1)-1),"")</f>
      </c>
      <c r="S1281" s="3" t="s">
        <v>7</v>
      </c>
      <c r="T1281" s="3" t="s">
        <v>7</v>
      </c>
      <c r="U1281" s="2">
        <v>0</v>
      </c>
      <c r="V1281" s="2">
        <v>0</v>
      </c>
      <c r="W1281" s="2"/>
      <c r="X1281" s="3" t="s">
        <v>238</v>
      </c>
      <c r="Y1281" s="2"/>
      <c r="Z1281" s="3"/>
      <c r="AA1281" s="3"/>
      <c r="AB1281" s="7" t="s">
        <v>4133</v>
      </c>
      <c r="AC1281" s="3" t="s">
        <v>489</v>
      </c>
      <c r="AD1281" s="3" t="s">
        <v>490</v>
      </c>
      <c r="AE1281" s="3" t="s">
        <v>491</v>
      </c>
      <c r="AF1281" s="3" t="s">
        <v>211</v>
      </c>
      <c r="AG1281" s="4"/>
      <c r="AH1281" s="3"/>
      <c r="AI1281" s="4"/>
      <c r="AJ12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1" s="8">
        <f>IF(#REF!=MAX(#REF!),"New","Old")</f>
      </c>
      <c r="AL1281" s="3"/>
      <c r="AM1281" s="9">
        <f>IF(OR(#REF!="",#REF!=0),"",IF(#REF!&lt;12000,"&lt;12k",IF(AND(#REF!&gt;=12000,#REF!&lt;24000),"12k to 24k",IF(AND(#REF!&gt;=24000,#REF!&lt;=36000),"24k to 36k",IF(#REF!&gt;36000,"&gt;36k","")))))</f>
      </c>
    </row>
    <row x14ac:dyDescent="0.25" r="1282" customHeight="1" ht="18.75">
      <c r="A1282" s="1">
        <v>1755605</v>
      </c>
      <c r="B1282" s="2">
        <v>11423655</v>
      </c>
      <c r="C1282" s="3" t="s">
        <v>0</v>
      </c>
      <c r="D1282" s="3" t="s">
        <v>3638</v>
      </c>
      <c r="E1282" s="2">
        <v>2021</v>
      </c>
      <c r="F1282" s="4">
        <v>44382</v>
      </c>
      <c r="G1282" s="3" t="s">
        <v>39</v>
      </c>
      <c r="H1282" s="4">
        <v>44383</v>
      </c>
      <c r="I1282" s="4">
        <f>_xlfn.XLOOKUP(#REF!,[1]!Backup_F8_Previous_Wave[ODINO],[1]!Backup_F8_Previous_Wave[Production Date],"")</f>
      </c>
      <c r="J1282" s="10">
        <f>_xlfn.XLOOKUP(#REF!,[1]!Backup_F8_Previous_Wave[ODINO],[1]!Backup_F8_Previous_Wave[Wave Date],"")</f>
      </c>
      <c r="K1282" s="6">
        <f>_xlfn.XLOOKUP(#REF!,[1]!Backup_F8_Previous_Wave[ODINO],[1]!Backup_F8_Previous_Wave[Full VIN],"")</f>
      </c>
      <c r="L1282" s="3" t="s">
        <v>4134</v>
      </c>
      <c r="M1282" s="3" t="s">
        <v>4</v>
      </c>
      <c r="N1282" s="3" t="s">
        <v>4135</v>
      </c>
      <c r="O1282" s="3" t="s">
        <v>3149</v>
      </c>
      <c r="P1282" s="6">
        <f>_xlfn.XLOOKUP(#REF!,[1]!Table2[BINNING],[1]!Table2[VFG],"")</f>
      </c>
      <c r="Q1282" s="6">
        <f>IF(ISNUMBER(FIND("|",#REF!,1)),LEFT(#REF!,FIND("|",#REF!,1)-2),#REF!)</f>
      </c>
      <c r="R1282" s="6">
        <f>IF(ISNUMBER(FIND("|",#REF!,1)),RIGHT(#REF!,LEN(#REF!)-FIND("|",#REF!,1)-1),"")</f>
      </c>
      <c r="S1282" s="3" t="s">
        <v>7</v>
      </c>
      <c r="T1282" s="3" t="s">
        <v>7</v>
      </c>
      <c r="U1282" s="2">
        <v>0</v>
      </c>
      <c r="V1282" s="2">
        <v>0</v>
      </c>
      <c r="W1282" s="2"/>
      <c r="X1282" s="3" t="s">
        <v>125</v>
      </c>
      <c r="Y1282" s="2">
        <v>65</v>
      </c>
      <c r="Z1282" s="3"/>
      <c r="AA1282" s="3"/>
      <c r="AB1282" s="7" t="s">
        <v>4136</v>
      </c>
      <c r="AC1282" s="3" t="s">
        <v>3642</v>
      </c>
      <c r="AD1282" s="3" t="s">
        <v>3643</v>
      </c>
      <c r="AE1282" s="3" t="s">
        <v>3644</v>
      </c>
      <c r="AF1282" s="3" t="s">
        <v>68</v>
      </c>
      <c r="AG1282" s="4"/>
      <c r="AH1282" s="3"/>
      <c r="AI1282" s="4"/>
      <c r="AJ12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2" s="8">
        <f>IF(#REF!=MAX(#REF!),"New","Old")</f>
      </c>
      <c r="AL1282" s="3"/>
      <c r="AM1282" s="9">
        <f>IF(OR(#REF!="",#REF!=0),"",IF(#REF!&lt;12000,"&lt;12k",IF(AND(#REF!&gt;=12000,#REF!&lt;24000),"12k to 24k",IF(AND(#REF!&gt;=24000,#REF!&lt;=36000),"24k to 36k",IF(#REF!&gt;36000,"&gt;36k","")))))</f>
      </c>
    </row>
    <row x14ac:dyDescent="0.25" r="1283" customHeight="1" ht="18.75">
      <c r="A1283" s="1">
        <v>1755612</v>
      </c>
      <c r="B1283" s="2">
        <v>11423661</v>
      </c>
      <c r="C1283" s="3" t="s">
        <v>0</v>
      </c>
      <c r="D1283" s="3" t="s">
        <v>181</v>
      </c>
      <c r="E1283" s="2">
        <v>2016</v>
      </c>
      <c r="F1283" s="4">
        <v>44362</v>
      </c>
      <c r="G1283" s="3" t="s">
        <v>108</v>
      </c>
      <c r="H1283" s="4">
        <v>44383</v>
      </c>
      <c r="I1283" s="4">
        <f>_xlfn.XLOOKUP(#REF!,[1]!Backup_F8_Previous_Wave[ODINO],[1]!Backup_F8_Previous_Wave[Production Date],"")</f>
      </c>
      <c r="J1283" s="10">
        <f>_xlfn.XLOOKUP(#REF!,[1]!Backup_F8_Previous_Wave[ODINO],[1]!Backup_F8_Previous_Wave[Wave Date],"")</f>
      </c>
      <c r="K1283" s="6">
        <f>_xlfn.XLOOKUP(#REF!,[1]!Backup_F8_Previous_Wave[ODINO],[1]!Backup_F8_Previous_Wave[Full VIN],"")</f>
      </c>
      <c r="L1283" s="3" t="s">
        <v>4137</v>
      </c>
      <c r="M1283" s="3" t="s">
        <v>4</v>
      </c>
      <c r="N1283" s="3" t="s">
        <v>4138</v>
      </c>
      <c r="O1283" s="3" t="s">
        <v>196</v>
      </c>
      <c r="P1283" s="6">
        <f>_xlfn.XLOOKUP(#REF!,[1]!Table2[BINNING],[1]!Table2[VFG],"")</f>
      </c>
      <c r="Q1283" s="6">
        <f>IF(ISNUMBER(FIND("|",#REF!,1)),LEFT(#REF!,FIND("|",#REF!,1)-2),#REF!)</f>
      </c>
      <c r="R1283" s="6">
        <f>IF(ISNUMBER(FIND("|",#REF!,1)),RIGHT(#REF!,LEN(#REF!)-FIND("|",#REF!,1)-1),"")</f>
      </c>
      <c r="S1283" s="3" t="s">
        <v>7</v>
      </c>
      <c r="T1283" s="3" t="s">
        <v>7</v>
      </c>
      <c r="U1283" s="2">
        <v>0</v>
      </c>
      <c r="V1283" s="2">
        <v>0</v>
      </c>
      <c r="W1283" s="2"/>
      <c r="X1283" s="3" t="s">
        <v>583</v>
      </c>
      <c r="Y1283" s="2">
        <v>0</v>
      </c>
      <c r="Z1283" s="3"/>
      <c r="AA1283" s="3"/>
      <c r="AB1283" s="7" t="s">
        <v>4139</v>
      </c>
      <c r="AC1283" s="3" t="s">
        <v>297</v>
      </c>
      <c r="AD1283" s="3" t="s">
        <v>298</v>
      </c>
      <c r="AE1283" s="3" t="s">
        <v>299</v>
      </c>
      <c r="AF1283" s="3" t="s">
        <v>198</v>
      </c>
      <c r="AG1283" s="4"/>
      <c r="AH1283" s="3"/>
      <c r="AI1283" s="4"/>
      <c r="AJ12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3" s="8">
        <f>IF(#REF!=MAX(#REF!),"New","Old")</f>
      </c>
      <c r="AL1283" s="3"/>
      <c r="AM1283" s="9">
        <f>IF(OR(#REF!="",#REF!=0),"",IF(#REF!&lt;12000,"&lt;12k",IF(AND(#REF!&gt;=12000,#REF!&lt;24000),"12k to 24k",IF(AND(#REF!&gt;=24000,#REF!&lt;=36000),"24k to 36k",IF(#REF!&gt;36000,"&gt;36k","")))))</f>
      </c>
    </row>
    <row x14ac:dyDescent="0.25" r="1284" customHeight="1" ht="18.75">
      <c r="A1284" s="1">
        <v>1755695</v>
      </c>
      <c r="B1284" s="2">
        <v>11423714</v>
      </c>
      <c r="C1284" s="3" t="s">
        <v>0</v>
      </c>
      <c r="D1284" s="3" t="s">
        <v>181</v>
      </c>
      <c r="E1284" s="2">
        <v>2018</v>
      </c>
      <c r="F1284" s="4">
        <v>44383</v>
      </c>
      <c r="G1284" s="3" t="s">
        <v>39</v>
      </c>
      <c r="H1284" s="4">
        <v>44384</v>
      </c>
      <c r="I1284" s="4">
        <f>_xlfn.XLOOKUP(#REF!,[1]!Backup_F8_Previous_Wave[ODINO],[1]!Backup_F8_Previous_Wave[Production Date],"")</f>
      </c>
      <c r="J1284" s="10">
        <f>_xlfn.XLOOKUP(#REF!,[1]!Backup_F8_Previous_Wave[ODINO],[1]!Backup_F8_Previous_Wave[Wave Date],"")</f>
      </c>
      <c r="K1284" s="6">
        <f>_xlfn.XLOOKUP(#REF!,[1]!Backup_F8_Previous_Wave[ODINO],[1]!Backup_F8_Previous_Wave[Full VIN],"")</f>
      </c>
      <c r="L1284" s="3" t="s">
        <v>2119</v>
      </c>
      <c r="M1284" s="3" t="s">
        <v>4</v>
      </c>
      <c r="N1284" s="3" t="s">
        <v>4140</v>
      </c>
      <c r="O1284" s="3" t="s">
        <v>864</v>
      </c>
      <c r="P1284" s="6">
        <f>_xlfn.XLOOKUP(#REF!,[1]!Table2[BINNING],[1]!Table2[VFG],"")</f>
      </c>
      <c r="Q1284" s="6">
        <f>IF(ISNUMBER(FIND("|",#REF!,1)),LEFT(#REF!,FIND("|",#REF!,1)-2),#REF!)</f>
      </c>
      <c r="R1284" s="6">
        <f>IF(ISNUMBER(FIND("|",#REF!,1)),RIGHT(#REF!,LEN(#REF!)-FIND("|",#REF!,1)-1),"")</f>
      </c>
      <c r="S1284" s="3" t="s">
        <v>7</v>
      </c>
      <c r="T1284" s="3" t="s">
        <v>7</v>
      </c>
      <c r="U1284" s="2">
        <v>0</v>
      </c>
      <c r="V1284" s="2">
        <v>0</v>
      </c>
      <c r="W1284" s="2"/>
      <c r="X1284" s="3" t="s">
        <v>253</v>
      </c>
      <c r="Y1284" s="2"/>
      <c r="Z1284" s="3"/>
      <c r="AA1284" s="3"/>
      <c r="AB1284" s="7" t="s">
        <v>4141</v>
      </c>
      <c r="AC1284" s="3" t="s">
        <v>297</v>
      </c>
      <c r="AD1284" s="3" t="s">
        <v>298</v>
      </c>
      <c r="AE1284" s="3" t="s">
        <v>299</v>
      </c>
      <c r="AF1284" s="3" t="s">
        <v>198</v>
      </c>
      <c r="AG1284" s="4"/>
      <c r="AH1284" s="3"/>
      <c r="AI1284" s="4"/>
      <c r="AJ12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4" s="8">
        <f>IF(#REF!=MAX(#REF!),"New","Old")</f>
      </c>
      <c r="AL1284" s="3"/>
      <c r="AM1284" s="9">
        <f>IF(OR(#REF!="",#REF!=0),"",IF(#REF!&lt;12000,"&lt;12k",IF(AND(#REF!&gt;=12000,#REF!&lt;24000),"12k to 24k",IF(AND(#REF!&gt;=24000,#REF!&lt;=36000),"24k to 36k",IF(#REF!&gt;36000,"&gt;36k","")))))</f>
      </c>
    </row>
    <row x14ac:dyDescent="0.25" r="1285" customHeight="1" ht="18.75">
      <c r="A1285" s="1">
        <v>1755759</v>
      </c>
      <c r="B1285" s="2">
        <v>11423760</v>
      </c>
      <c r="C1285" s="3" t="s">
        <v>0</v>
      </c>
      <c r="D1285" s="3" t="s">
        <v>86</v>
      </c>
      <c r="E1285" s="2">
        <v>2020</v>
      </c>
      <c r="F1285" s="4">
        <v>44081</v>
      </c>
      <c r="G1285" s="3" t="s">
        <v>39</v>
      </c>
      <c r="H1285" s="4">
        <v>44384</v>
      </c>
      <c r="I1285" s="4">
        <f>_xlfn.XLOOKUP(#REF!,[1]!Backup_F8_Previous_Wave[ODINO],[1]!Backup_F8_Previous_Wave[Production Date],"")</f>
      </c>
      <c r="J1285" s="10">
        <f>_xlfn.XLOOKUP(#REF!,[1]!Backup_F8_Previous_Wave[ODINO],[1]!Backup_F8_Previous_Wave[Wave Date],"")</f>
      </c>
      <c r="K1285" s="6">
        <f>_xlfn.XLOOKUP(#REF!,[1]!Backup_F8_Previous_Wave[ODINO],[1]!Backup_F8_Previous_Wave[Full VIN],"")</f>
      </c>
      <c r="L1285" s="3" t="s">
        <v>4142</v>
      </c>
      <c r="M1285" s="3" t="s">
        <v>4</v>
      </c>
      <c r="N1285" s="3" t="s">
        <v>4143</v>
      </c>
      <c r="O1285" s="3" t="s">
        <v>2597</v>
      </c>
      <c r="P1285" s="6">
        <f>_xlfn.XLOOKUP(#REF!,[1]!Table2[BINNING],[1]!Table2[VFG],"")</f>
      </c>
      <c r="Q1285" s="6">
        <f>IF(ISNUMBER(FIND("|",#REF!,1)),LEFT(#REF!,FIND("|",#REF!,1)-2),#REF!)</f>
      </c>
      <c r="R1285" s="6">
        <f>IF(ISNUMBER(FIND("|",#REF!,1)),RIGHT(#REF!,LEN(#REF!)-FIND("|",#REF!,1)-1),"")</f>
      </c>
      <c r="S1285" s="3" t="s">
        <v>7</v>
      </c>
      <c r="T1285" s="3" t="s">
        <v>7</v>
      </c>
      <c r="U1285" s="2">
        <v>1</v>
      </c>
      <c r="V1285" s="2">
        <v>0</v>
      </c>
      <c r="W1285" s="2">
        <v>1000</v>
      </c>
      <c r="X1285" s="3" t="s">
        <v>32</v>
      </c>
      <c r="Y1285" s="2"/>
      <c r="Z1285" s="3" t="s">
        <v>4144</v>
      </c>
      <c r="AA1285" s="3" t="s">
        <v>3422</v>
      </c>
      <c r="AB1285" s="7" t="s">
        <v>4145</v>
      </c>
      <c r="AC1285" s="3" t="s">
        <v>685</v>
      </c>
      <c r="AD1285" s="3" t="s">
        <v>93</v>
      </c>
      <c r="AE1285" s="3" t="s">
        <v>94</v>
      </c>
      <c r="AF1285" s="3" t="s">
        <v>95</v>
      </c>
      <c r="AG1285" s="4"/>
      <c r="AH1285" s="3"/>
      <c r="AI1285" s="4"/>
      <c r="AJ12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5" s="8">
        <f>IF(#REF!=MAX(#REF!),"New","Old")</f>
      </c>
      <c r="AL1285" s="3"/>
      <c r="AM1285" s="9">
        <f>IF(OR(#REF!="",#REF!=0),"",IF(#REF!&lt;12000,"&lt;12k",IF(AND(#REF!&gt;=12000,#REF!&lt;24000),"12k to 24k",IF(AND(#REF!&gt;=24000,#REF!&lt;=36000),"24k to 36k",IF(#REF!&gt;36000,"&gt;36k","")))))</f>
      </c>
    </row>
    <row x14ac:dyDescent="0.25" r="1286" customHeight="1" ht="18.75">
      <c r="A1286" s="1">
        <v>1755816</v>
      </c>
      <c r="B1286" s="2">
        <v>11423808</v>
      </c>
      <c r="C1286" s="3" t="s">
        <v>0</v>
      </c>
      <c r="D1286" s="3" t="s">
        <v>1</v>
      </c>
      <c r="E1286" s="2">
        <v>2015</v>
      </c>
      <c r="F1286" s="4">
        <v>44384</v>
      </c>
      <c r="G1286" s="3" t="s">
        <v>39</v>
      </c>
      <c r="H1286" s="4">
        <v>44384</v>
      </c>
      <c r="I1286" s="4">
        <f>_xlfn.XLOOKUP(#REF!,[1]!Backup_F8_Previous_Wave[ODINO],[1]!Backup_F8_Previous_Wave[Production Date],"")</f>
      </c>
      <c r="J1286" s="10">
        <f>_xlfn.XLOOKUP(#REF!,[1]!Backup_F8_Previous_Wave[ODINO],[1]!Backup_F8_Previous_Wave[Wave Date],"")</f>
      </c>
      <c r="K1286" s="6">
        <f>_xlfn.XLOOKUP(#REF!,[1]!Backup_F8_Previous_Wave[ODINO],[1]!Backup_F8_Previous_Wave[Full VIN],"")</f>
      </c>
      <c r="L1286" s="3" t="s">
        <v>4146</v>
      </c>
      <c r="M1286" s="3" t="s">
        <v>4</v>
      </c>
      <c r="N1286" s="3" t="s">
        <v>4147</v>
      </c>
      <c r="O1286" s="3" t="s">
        <v>151</v>
      </c>
      <c r="P1286" s="6">
        <f>_xlfn.XLOOKUP(#REF!,[1]!Table2[BINNING],[1]!Table2[VFG],"")</f>
      </c>
      <c r="Q1286" s="6">
        <f>IF(ISNUMBER(FIND("|",#REF!,1)),LEFT(#REF!,FIND("|",#REF!,1)-2),#REF!)</f>
      </c>
      <c r="R1286" s="6">
        <f>IF(ISNUMBER(FIND("|",#REF!,1)),RIGHT(#REF!,LEN(#REF!)-FIND("|",#REF!,1)-1),"")</f>
      </c>
      <c r="S1286" s="3" t="s">
        <v>7</v>
      </c>
      <c r="T1286" s="3" t="s">
        <v>7</v>
      </c>
      <c r="U1286" s="2">
        <v>0</v>
      </c>
      <c r="V1286" s="2">
        <v>0</v>
      </c>
      <c r="W1286" s="2"/>
      <c r="X1286" s="3" t="s">
        <v>282</v>
      </c>
      <c r="Y1286" s="2">
        <v>0</v>
      </c>
      <c r="Z1286" s="3"/>
      <c r="AA1286" s="3"/>
      <c r="AB1286" s="7" t="s">
        <v>4148</v>
      </c>
      <c r="AC1286" s="3" t="s">
        <v>20</v>
      </c>
      <c r="AD1286" s="3" t="s">
        <v>11</v>
      </c>
      <c r="AE1286" s="3" t="s">
        <v>21</v>
      </c>
      <c r="AF1286" s="3" t="s">
        <v>13</v>
      </c>
      <c r="AG1286" s="4"/>
      <c r="AH1286" s="3"/>
      <c r="AI1286" s="4"/>
      <c r="AJ12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6" s="8">
        <f>IF(#REF!=MAX(#REF!),"New","Old")</f>
      </c>
      <c r="AL1286" s="3"/>
      <c r="AM1286" s="9">
        <f>IF(OR(#REF!="",#REF!=0),"",IF(#REF!&lt;12000,"&lt;12k",IF(AND(#REF!&gt;=12000,#REF!&lt;24000),"12k to 24k",IF(AND(#REF!&gt;=24000,#REF!&lt;=36000),"24k to 36k",IF(#REF!&gt;36000,"&gt;36k","")))))</f>
      </c>
    </row>
    <row x14ac:dyDescent="0.25" r="1287" customHeight="1" ht="18.75">
      <c r="A1287" s="1">
        <v>1755968</v>
      </c>
      <c r="B1287" s="2">
        <v>11423923</v>
      </c>
      <c r="C1287" s="3" t="s">
        <v>173</v>
      </c>
      <c r="D1287" s="3" t="s">
        <v>510</v>
      </c>
      <c r="E1287" s="2">
        <v>2011</v>
      </c>
      <c r="F1287" s="4">
        <v>44197</v>
      </c>
      <c r="G1287" s="3" t="s">
        <v>2</v>
      </c>
      <c r="H1287" s="4">
        <v>44385</v>
      </c>
      <c r="I1287" s="4">
        <f>_xlfn.XLOOKUP(#REF!,[1]!Backup_F8_Previous_Wave[ODINO],[1]!Backup_F8_Previous_Wave[Production Date],"")</f>
      </c>
      <c r="J1287" s="10">
        <f>_xlfn.XLOOKUP(#REF!,[1]!Backup_F8_Previous_Wave[ODINO],[1]!Backup_F8_Previous_Wave[Wave Date],"")</f>
      </c>
      <c r="K1287" s="6">
        <f>_xlfn.XLOOKUP(#REF!,[1]!Backup_F8_Previous_Wave[ODINO],[1]!Backup_F8_Previous_Wave[Full VIN],"")</f>
      </c>
      <c r="L1287" s="3" t="s">
        <v>4149</v>
      </c>
      <c r="M1287" s="3" t="s">
        <v>4</v>
      </c>
      <c r="N1287" s="3" t="s">
        <v>4150</v>
      </c>
      <c r="O1287" s="3" t="s">
        <v>62</v>
      </c>
      <c r="P1287" s="6">
        <f>_xlfn.XLOOKUP(#REF!,[1]!Table2[BINNING],[1]!Table2[VFG],"")</f>
      </c>
      <c r="Q1287" s="6">
        <f>IF(ISNUMBER(FIND("|",#REF!,1)),LEFT(#REF!,FIND("|",#REF!,1)-2),#REF!)</f>
      </c>
      <c r="R1287" s="6">
        <f>IF(ISNUMBER(FIND("|",#REF!,1)),RIGHT(#REF!,LEN(#REF!)-FIND("|",#REF!,1)-1),"")</f>
      </c>
      <c r="S1287" s="3" t="s">
        <v>7</v>
      </c>
      <c r="T1287" s="3" t="s">
        <v>7</v>
      </c>
      <c r="U1287" s="2">
        <v>0</v>
      </c>
      <c r="V1287" s="2">
        <v>0</v>
      </c>
      <c r="W1287" s="2">
        <v>124799</v>
      </c>
      <c r="X1287" s="3" t="s">
        <v>63</v>
      </c>
      <c r="Y1287" s="2"/>
      <c r="Z1287" s="3"/>
      <c r="AA1287" s="3"/>
      <c r="AB1287" s="7" t="s">
        <v>4151</v>
      </c>
      <c r="AC1287" s="3" t="s">
        <v>146</v>
      </c>
      <c r="AD1287" s="3" t="s">
        <v>514</v>
      </c>
      <c r="AE1287" s="3" t="s">
        <v>515</v>
      </c>
      <c r="AF1287" s="3" t="s">
        <v>45</v>
      </c>
      <c r="AG1287" s="4"/>
      <c r="AH1287" s="3"/>
      <c r="AI1287" s="4"/>
      <c r="AJ12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7" s="8">
        <f>IF(#REF!=MAX(#REF!),"New","Old")</f>
      </c>
      <c r="AL1287" s="3"/>
      <c r="AM1287" s="9">
        <f>IF(OR(#REF!="",#REF!=0),"",IF(#REF!&lt;12000,"&lt;12k",IF(AND(#REF!&gt;=12000,#REF!&lt;24000),"12k to 24k",IF(AND(#REF!&gt;=24000,#REF!&lt;=36000),"24k to 36k",IF(#REF!&gt;36000,"&gt;36k","")))))</f>
      </c>
    </row>
    <row x14ac:dyDescent="0.25" r="1288" customHeight="1" ht="18.75">
      <c r="A1288" s="1">
        <v>1756038</v>
      </c>
      <c r="B1288" s="2">
        <v>11423974</v>
      </c>
      <c r="C1288" s="3" t="s">
        <v>0</v>
      </c>
      <c r="D1288" s="3" t="s">
        <v>485</v>
      </c>
      <c r="E1288" s="2">
        <v>2016</v>
      </c>
      <c r="F1288" s="4">
        <v>44385</v>
      </c>
      <c r="G1288" s="3" t="s">
        <v>39</v>
      </c>
      <c r="H1288" s="4">
        <v>44385</v>
      </c>
      <c r="I1288" s="4">
        <f>_xlfn.XLOOKUP(#REF!,[1]!Backup_F8_Previous_Wave[ODINO],[1]!Backup_F8_Previous_Wave[Production Date],"")</f>
      </c>
      <c r="J1288" s="10">
        <f>_xlfn.XLOOKUP(#REF!,[1]!Backup_F8_Previous_Wave[ODINO],[1]!Backup_F8_Previous_Wave[Wave Date],"")</f>
      </c>
      <c r="K1288" s="6">
        <f>_xlfn.XLOOKUP(#REF!,[1]!Backup_F8_Previous_Wave[ODINO],[1]!Backup_F8_Previous_Wave[Full VIN],"")</f>
      </c>
      <c r="L1288" s="3" t="s">
        <v>1698</v>
      </c>
      <c r="M1288" s="3" t="s">
        <v>4</v>
      </c>
      <c r="N1288" s="3" t="s">
        <v>4152</v>
      </c>
      <c r="O1288" s="3" t="s">
        <v>31</v>
      </c>
      <c r="P1288" s="6">
        <f>_xlfn.XLOOKUP(#REF!,[1]!Table2[BINNING],[1]!Table2[VFG],"")</f>
      </c>
      <c r="Q1288" s="6">
        <f>IF(ISNUMBER(FIND("|",#REF!,1)),LEFT(#REF!,FIND("|",#REF!,1)-2),#REF!)</f>
      </c>
      <c r="R1288" s="6">
        <f>IF(ISNUMBER(FIND("|",#REF!,1)),RIGHT(#REF!,LEN(#REF!)-FIND("|",#REF!,1)-1),"")</f>
      </c>
      <c r="S1288" s="3" t="s">
        <v>7</v>
      </c>
      <c r="T1288" s="3" t="s">
        <v>7</v>
      </c>
      <c r="U1288" s="2">
        <v>0</v>
      </c>
      <c r="V1288" s="2">
        <v>0</v>
      </c>
      <c r="W1288" s="2"/>
      <c r="X1288" s="3" t="s">
        <v>518</v>
      </c>
      <c r="Y1288" s="2">
        <v>65</v>
      </c>
      <c r="Z1288" s="3"/>
      <c r="AA1288" s="3"/>
      <c r="AB1288" s="7" t="s">
        <v>4153</v>
      </c>
      <c r="AC1288" s="3" t="s">
        <v>489</v>
      </c>
      <c r="AD1288" s="3" t="s">
        <v>490</v>
      </c>
      <c r="AE1288" s="3" t="s">
        <v>491</v>
      </c>
      <c r="AF1288" s="3" t="s">
        <v>211</v>
      </c>
      <c r="AG1288" s="4"/>
      <c r="AH1288" s="3"/>
      <c r="AI1288" s="4"/>
      <c r="AJ12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8" s="8">
        <f>IF(#REF!=MAX(#REF!),"New","Old")</f>
      </c>
      <c r="AL1288" s="3"/>
      <c r="AM1288" s="9">
        <f>IF(OR(#REF!="",#REF!=0),"",IF(#REF!&lt;12000,"&lt;12k",IF(AND(#REF!&gt;=12000,#REF!&lt;24000),"12k to 24k",IF(AND(#REF!&gt;=24000,#REF!&lt;=36000),"24k to 36k",IF(#REF!&gt;36000,"&gt;36k","")))))</f>
      </c>
    </row>
    <row x14ac:dyDescent="0.25" r="1289" customHeight="1" ht="18.75">
      <c r="A1289" s="1">
        <v>1756059</v>
      </c>
      <c r="B1289" s="2">
        <v>11423989</v>
      </c>
      <c r="C1289" s="3" t="s">
        <v>0</v>
      </c>
      <c r="D1289" s="3" t="s">
        <v>96</v>
      </c>
      <c r="E1289" s="2">
        <v>2010</v>
      </c>
      <c r="F1289" s="4">
        <v>44350</v>
      </c>
      <c r="G1289" s="3" t="s">
        <v>108</v>
      </c>
      <c r="H1289" s="4">
        <v>44385</v>
      </c>
      <c r="I1289" s="4">
        <f>_xlfn.XLOOKUP(#REF!,[1]!Backup_F8_Previous_Wave[ODINO],[1]!Backup_F8_Previous_Wave[Production Date],"")</f>
      </c>
      <c r="J1289" s="10">
        <f>_xlfn.XLOOKUP(#REF!,[1]!Backup_F8_Previous_Wave[ODINO],[1]!Backup_F8_Previous_Wave[Wave Date],"")</f>
      </c>
      <c r="K1289" s="6">
        <f>_xlfn.XLOOKUP(#REF!,[1]!Backup_F8_Previous_Wave[ODINO],[1]!Backup_F8_Previous_Wave[Full VIN],"")</f>
      </c>
      <c r="L1289" s="3" t="s">
        <v>4154</v>
      </c>
      <c r="M1289" s="3" t="s">
        <v>4</v>
      </c>
      <c r="N1289" s="3" t="s">
        <v>4155</v>
      </c>
      <c r="O1289" s="3" t="s">
        <v>62</v>
      </c>
      <c r="P1289" s="6">
        <f>_xlfn.XLOOKUP(#REF!,[1]!Table2[BINNING],[1]!Table2[VFG],"")</f>
      </c>
      <c r="Q1289" s="6">
        <f>IF(ISNUMBER(FIND("|",#REF!,1)),LEFT(#REF!,FIND("|",#REF!,1)-2),#REF!)</f>
      </c>
      <c r="R1289" s="6">
        <f>IF(ISNUMBER(FIND("|",#REF!,1)),RIGHT(#REF!,LEN(#REF!)-FIND("|",#REF!,1)-1),"")</f>
      </c>
      <c r="S1289" s="3" t="s">
        <v>7</v>
      </c>
      <c r="T1289" s="3" t="s">
        <v>7</v>
      </c>
      <c r="U1289" s="2">
        <v>0</v>
      </c>
      <c r="V1289" s="2">
        <v>0</v>
      </c>
      <c r="W1289" s="2"/>
      <c r="X1289" s="3" t="s">
        <v>90</v>
      </c>
      <c r="Y1289" s="2"/>
      <c r="Z1289" s="3"/>
      <c r="AA1289" s="3"/>
      <c r="AB1289" s="7" t="s">
        <v>4156</v>
      </c>
      <c r="AC1289" s="3" t="s">
        <v>693</v>
      </c>
      <c r="AD1289" s="3" t="s">
        <v>543</v>
      </c>
      <c r="AE1289" s="3" t="s">
        <v>694</v>
      </c>
      <c r="AF1289" s="3" t="s">
        <v>695</v>
      </c>
      <c r="AG1289" s="4"/>
      <c r="AH1289" s="3"/>
      <c r="AI1289" s="4"/>
      <c r="AJ12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89" s="8">
        <f>IF(#REF!=MAX(#REF!),"New","Old")</f>
      </c>
      <c r="AL1289" s="3"/>
      <c r="AM1289" s="9">
        <f>IF(OR(#REF!="",#REF!=0),"",IF(#REF!&lt;12000,"&lt;12k",IF(AND(#REF!&gt;=12000,#REF!&lt;24000),"12k to 24k",IF(AND(#REF!&gt;=24000,#REF!&lt;=36000),"24k to 36k",IF(#REF!&gt;36000,"&gt;36k","")))))</f>
      </c>
    </row>
    <row x14ac:dyDescent="0.25" r="1290" customHeight="1" ht="18.75">
      <c r="A1290" s="1">
        <v>1756072</v>
      </c>
      <c r="B1290" s="2">
        <v>11423999</v>
      </c>
      <c r="C1290" s="3" t="s">
        <v>0</v>
      </c>
      <c r="D1290" s="3" t="s">
        <v>86</v>
      </c>
      <c r="E1290" s="2">
        <v>2009</v>
      </c>
      <c r="F1290" s="4">
        <v>44384</v>
      </c>
      <c r="G1290" s="3" t="s">
        <v>39</v>
      </c>
      <c r="H1290" s="4">
        <v>44385</v>
      </c>
      <c r="I1290" s="4"/>
      <c r="J1290" s="10">
        <f>_xlfn.XLOOKUP(#REF!,[1]!Backup_F8_Previous_Wave[ODINO],[1]!Backup_F8_Previous_Wave[Wave Date],"")</f>
      </c>
      <c r="K1290" s="3"/>
      <c r="L1290" s="3" t="s">
        <v>4157</v>
      </c>
      <c r="M1290" s="3" t="s">
        <v>4</v>
      </c>
      <c r="N1290" s="3" t="s">
        <v>4158</v>
      </c>
      <c r="O1290" s="3" t="s">
        <v>184</v>
      </c>
      <c r="P1290" s="6">
        <f>_xlfn.XLOOKUP(#REF!,[1]!Table2[BINNING],[1]!Table2[VFG],"")</f>
      </c>
      <c r="Q1290" s="6">
        <f>IF(ISNUMBER(FIND("|",#REF!,1)),LEFT(#REF!,FIND("|",#REF!,1)-2),#REF!)</f>
      </c>
      <c r="R1290" s="6">
        <f>IF(ISNUMBER(FIND("|",#REF!,1)),RIGHT(#REF!,LEN(#REF!)-FIND("|",#REF!,1)-1),"")</f>
      </c>
      <c r="S1290" s="3" t="s">
        <v>7</v>
      </c>
      <c r="T1290" s="3" t="s">
        <v>7</v>
      </c>
      <c r="U1290" s="2">
        <v>0</v>
      </c>
      <c r="V1290" s="2">
        <v>0</v>
      </c>
      <c r="W1290" s="2"/>
      <c r="X1290" s="3" t="s">
        <v>8</v>
      </c>
      <c r="Y1290" s="2">
        <v>0</v>
      </c>
      <c r="Z1290" s="3"/>
      <c r="AA1290" s="3"/>
      <c r="AB1290" s="7" t="s">
        <v>4159</v>
      </c>
      <c r="AC1290" s="3" t="s">
        <v>44</v>
      </c>
      <c r="AD1290" s="3" t="s">
        <v>44</v>
      </c>
      <c r="AE1290" s="3" t="s">
        <v>44</v>
      </c>
      <c r="AF1290" s="3" t="s">
        <v>44</v>
      </c>
      <c r="AG1290" s="4"/>
      <c r="AH1290" s="3"/>
      <c r="AI1290" s="4"/>
      <c r="AJ12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0" s="8">
        <f>IF(#REF!=MAX(#REF!),"New","Old")</f>
      </c>
      <c r="AL1290" s="3"/>
      <c r="AM1290" s="9">
        <f>IF(OR(#REF!="",#REF!=0),"",IF(#REF!&lt;12000,"&lt;12k",IF(AND(#REF!&gt;=12000,#REF!&lt;24000),"12k to 24k",IF(AND(#REF!&gt;=24000,#REF!&lt;=36000),"24k to 36k",IF(#REF!&gt;36000,"&gt;36k","")))))</f>
      </c>
    </row>
    <row x14ac:dyDescent="0.25" r="1291" customHeight="1" ht="18.75">
      <c r="A1291" s="1">
        <v>1756212</v>
      </c>
      <c r="B1291" s="2">
        <v>11424107</v>
      </c>
      <c r="C1291" s="3" t="s">
        <v>0</v>
      </c>
      <c r="D1291" s="3" t="s">
        <v>86</v>
      </c>
      <c r="E1291" s="2">
        <v>2012</v>
      </c>
      <c r="F1291" s="4">
        <v>44386</v>
      </c>
      <c r="G1291" s="3" t="s">
        <v>39</v>
      </c>
      <c r="H1291" s="4">
        <v>44386</v>
      </c>
      <c r="I1291" s="4">
        <f>_xlfn.XLOOKUP(#REF!,[1]!Backup_F8_Previous_Wave[ODINO],[1]!Backup_F8_Previous_Wave[Production Date],"")</f>
      </c>
      <c r="J1291" s="10">
        <f>_xlfn.XLOOKUP(#REF!,[1]!Backup_F8_Previous_Wave[ODINO],[1]!Backup_F8_Previous_Wave[Wave Date],"")</f>
      </c>
      <c r="K1291" s="6">
        <f>_xlfn.XLOOKUP(#REF!,[1]!Backup_F8_Previous_Wave[ODINO],[1]!Backup_F8_Previous_Wave[Full VIN],"")</f>
      </c>
      <c r="L1291" s="3" t="s">
        <v>4160</v>
      </c>
      <c r="M1291" s="3" t="s">
        <v>4</v>
      </c>
      <c r="N1291" s="3" t="s">
        <v>4161</v>
      </c>
      <c r="O1291" s="3" t="s">
        <v>423</v>
      </c>
      <c r="P1291" s="6">
        <f>_xlfn.XLOOKUP(#REF!,[1]!Table2[BINNING],[1]!Table2[VFG],"")</f>
      </c>
      <c r="Q1291" s="6">
        <f>IF(ISNUMBER(FIND("|",#REF!,1)),LEFT(#REF!,FIND("|",#REF!,1)-2),#REF!)</f>
      </c>
      <c r="R1291" s="6">
        <f>IF(ISNUMBER(FIND("|",#REF!,1)),RIGHT(#REF!,LEN(#REF!)-FIND("|",#REF!,1)-1),"")</f>
      </c>
      <c r="S1291" s="3" t="s">
        <v>7</v>
      </c>
      <c r="T1291" s="3" t="s">
        <v>7</v>
      </c>
      <c r="U1291" s="2">
        <v>0</v>
      </c>
      <c r="V1291" s="2">
        <v>0</v>
      </c>
      <c r="W1291" s="2">
        <v>60000</v>
      </c>
      <c r="X1291" s="3" t="s">
        <v>238</v>
      </c>
      <c r="Y1291" s="2"/>
      <c r="Z1291" s="3"/>
      <c r="AA1291" s="3"/>
      <c r="AB1291" s="7" t="s">
        <v>4162</v>
      </c>
      <c r="AC1291" s="3" t="s">
        <v>602</v>
      </c>
      <c r="AD1291" s="3" t="s">
        <v>93</v>
      </c>
      <c r="AE1291" s="3" t="s">
        <v>603</v>
      </c>
      <c r="AF1291" s="3" t="s">
        <v>27</v>
      </c>
      <c r="AG1291" s="4"/>
      <c r="AH1291" s="3"/>
      <c r="AI1291" s="4"/>
      <c r="AJ12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1" s="8">
        <f>IF(#REF!=MAX(#REF!),"New","Old")</f>
      </c>
      <c r="AL1291" s="3"/>
      <c r="AM1291" s="9">
        <f>IF(OR(#REF!="",#REF!=0),"",IF(#REF!&lt;12000,"&lt;12k",IF(AND(#REF!&gt;=12000,#REF!&lt;24000),"12k to 24k",IF(AND(#REF!&gt;=24000,#REF!&lt;=36000),"24k to 36k",IF(#REF!&gt;36000,"&gt;36k","")))))</f>
      </c>
    </row>
    <row x14ac:dyDescent="0.25" r="1292" customHeight="1" ht="18.75">
      <c r="A1292" s="1">
        <v>1756234</v>
      </c>
      <c r="B1292" s="2">
        <v>11424122</v>
      </c>
      <c r="C1292" s="3" t="s">
        <v>0</v>
      </c>
      <c r="D1292" s="3" t="s">
        <v>187</v>
      </c>
      <c r="E1292" s="2">
        <v>2018</v>
      </c>
      <c r="F1292" s="4">
        <v>43938</v>
      </c>
      <c r="G1292" s="3" t="s">
        <v>108</v>
      </c>
      <c r="H1292" s="4">
        <v>44386</v>
      </c>
      <c r="I1292" s="4">
        <f>_xlfn.XLOOKUP(#REF!,[1]!Backup_F8_Previous_Wave[ODINO],[1]!Backup_F8_Previous_Wave[Production Date],"")</f>
      </c>
      <c r="J1292" s="10">
        <f>_xlfn.XLOOKUP(#REF!,[1]!Backup_F8_Previous_Wave[ODINO],[1]!Backup_F8_Previous_Wave[Wave Date],"")</f>
      </c>
      <c r="K1292" s="6">
        <f>_xlfn.XLOOKUP(#REF!,[1]!Backup_F8_Previous_Wave[ODINO],[1]!Backup_F8_Previous_Wave[Full VIN],"")</f>
      </c>
      <c r="L1292" s="3" t="s">
        <v>4163</v>
      </c>
      <c r="M1292" s="3" t="s">
        <v>4</v>
      </c>
      <c r="N1292" s="3" t="s">
        <v>4164</v>
      </c>
      <c r="O1292" s="3" t="s">
        <v>124</v>
      </c>
      <c r="P1292" s="6">
        <f>_xlfn.XLOOKUP(#REF!,[1]!Table2[BINNING],[1]!Table2[VFG],"")</f>
      </c>
      <c r="Q1292" s="6">
        <f>IF(ISNUMBER(FIND("|",#REF!,1)),LEFT(#REF!,FIND("|",#REF!,1)-2),#REF!)</f>
      </c>
      <c r="R1292" s="6">
        <f>IF(ISNUMBER(FIND("|",#REF!,1)),RIGHT(#REF!,LEN(#REF!)-FIND("|",#REF!,1)-1),"")</f>
      </c>
      <c r="S1292" s="3" t="s">
        <v>7</v>
      </c>
      <c r="T1292" s="3" t="s">
        <v>7</v>
      </c>
      <c r="U1292" s="2">
        <v>0</v>
      </c>
      <c r="V1292" s="2">
        <v>0</v>
      </c>
      <c r="W1292" s="2">
        <v>25224</v>
      </c>
      <c r="X1292" s="3" t="s">
        <v>106</v>
      </c>
      <c r="Y1292" s="2"/>
      <c r="Z1292" s="3" t="s">
        <v>4165</v>
      </c>
      <c r="AA1292" s="3" t="s">
        <v>2104</v>
      </c>
      <c r="AB1292" s="7" t="s">
        <v>4166</v>
      </c>
      <c r="AC1292" s="3" t="s">
        <v>191</v>
      </c>
      <c r="AD1292" s="3" t="s">
        <v>192</v>
      </c>
      <c r="AE1292" s="3" t="s">
        <v>193</v>
      </c>
      <c r="AF1292" s="3" t="s">
        <v>141</v>
      </c>
      <c r="AG1292" s="4"/>
      <c r="AH1292" s="3"/>
      <c r="AI1292" s="4"/>
      <c r="AJ12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2" s="8">
        <f>IF(#REF!=MAX(#REF!),"New","Old")</f>
      </c>
      <c r="AL1292" s="3"/>
      <c r="AM1292" s="9">
        <f>IF(OR(#REF!="",#REF!=0),"",IF(#REF!&lt;12000,"&lt;12k",IF(AND(#REF!&gt;=12000,#REF!&lt;24000),"12k to 24k",IF(AND(#REF!&gt;=24000,#REF!&lt;=36000),"24k to 36k",IF(#REF!&gt;36000,"&gt;36k","")))))</f>
      </c>
    </row>
    <row x14ac:dyDescent="0.25" r="1293" customHeight="1" ht="18.75">
      <c r="A1293" s="1">
        <v>1756236</v>
      </c>
      <c r="B1293" s="2">
        <v>11424124</v>
      </c>
      <c r="C1293" s="3" t="s">
        <v>0</v>
      </c>
      <c r="D1293" s="3" t="s">
        <v>1</v>
      </c>
      <c r="E1293" s="2">
        <v>2020</v>
      </c>
      <c r="F1293" s="4">
        <v>44382</v>
      </c>
      <c r="G1293" s="3" t="s">
        <v>39</v>
      </c>
      <c r="H1293" s="4">
        <v>44386</v>
      </c>
      <c r="I1293" s="4">
        <f>_xlfn.XLOOKUP(#REF!,[1]!Backup_F8_Previous_Wave[ODINO],[1]!Backup_F8_Previous_Wave[Production Date],"")</f>
      </c>
      <c r="J1293" s="10">
        <f>_xlfn.XLOOKUP(#REF!,[1]!Backup_F8_Previous_Wave[ODINO],[1]!Backup_F8_Previous_Wave[Wave Date],"")</f>
      </c>
      <c r="K1293" s="6">
        <f>_xlfn.XLOOKUP(#REF!,[1]!Backup_F8_Previous_Wave[ODINO],[1]!Backup_F8_Previous_Wave[Full VIN],"")</f>
      </c>
      <c r="L1293" s="3" t="s">
        <v>3865</v>
      </c>
      <c r="M1293" s="3" t="s">
        <v>4</v>
      </c>
      <c r="N1293" s="3" t="s">
        <v>4167</v>
      </c>
      <c r="O1293" s="3" t="s">
        <v>124</v>
      </c>
      <c r="P1293" s="6">
        <f>_xlfn.XLOOKUP(#REF!,[1]!Table2[BINNING],[1]!Table2[VFG],"")</f>
      </c>
      <c r="Q1293" s="6">
        <f>IF(ISNUMBER(FIND("|",#REF!,1)),LEFT(#REF!,FIND("|",#REF!,1)-2),#REF!)</f>
      </c>
      <c r="R1293" s="6">
        <f>IF(ISNUMBER(FIND("|",#REF!,1)),RIGHT(#REF!,LEN(#REF!)-FIND("|",#REF!,1)-1),"")</f>
      </c>
      <c r="S1293" s="3" t="s">
        <v>7</v>
      </c>
      <c r="T1293" s="3" t="s">
        <v>7</v>
      </c>
      <c r="U1293" s="2">
        <v>0</v>
      </c>
      <c r="V1293" s="2">
        <v>0</v>
      </c>
      <c r="W1293" s="2"/>
      <c r="X1293" s="3" t="s">
        <v>202</v>
      </c>
      <c r="Y1293" s="2">
        <v>55</v>
      </c>
      <c r="Z1293" s="3"/>
      <c r="AA1293" s="3"/>
      <c r="AB1293" s="7" t="s">
        <v>4168</v>
      </c>
      <c r="AC1293" s="3" t="s">
        <v>20</v>
      </c>
      <c r="AD1293" s="3" t="s">
        <v>11</v>
      </c>
      <c r="AE1293" s="3" t="s">
        <v>21</v>
      </c>
      <c r="AF1293" s="3" t="s">
        <v>13</v>
      </c>
      <c r="AG1293" s="4"/>
      <c r="AH1293" s="3"/>
      <c r="AI1293" s="4"/>
      <c r="AJ12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3" s="8">
        <f>IF(#REF!=MAX(#REF!),"New","Old")</f>
      </c>
      <c r="AL1293" s="3"/>
      <c r="AM1293" s="9">
        <f>IF(OR(#REF!="",#REF!=0),"",IF(#REF!&lt;12000,"&lt;12k",IF(AND(#REF!&gt;=12000,#REF!&lt;24000),"12k to 24k",IF(AND(#REF!&gt;=24000,#REF!&lt;=36000),"24k to 36k",IF(#REF!&gt;36000,"&gt;36k","")))))</f>
      </c>
    </row>
    <row x14ac:dyDescent="0.25" r="1294" customHeight="1" ht="18.75">
      <c r="A1294" s="1">
        <v>1756242</v>
      </c>
      <c r="B1294" s="2">
        <v>11424128</v>
      </c>
      <c r="C1294" s="3" t="s">
        <v>0</v>
      </c>
      <c r="D1294" s="3" t="s">
        <v>485</v>
      </c>
      <c r="E1294" s="2">
        <v>2017</v>
      </c>
      <c r="F1294" s="4">
        <v>44379</v>
      </c>
      <c r="G1294" s="3" t="s">
        <v>39</v>
      </c>
      <c r="H1294" s="4">
        <v>44386</v>
      </c>
      <c r="I1294" s="4">
        <f>_xlfn.XLOOKUP(#REF!,[1]!Backup_F8_Previous_Wave[ODINO],[1]!Backup_F8_Previous_Wave[Production Date],"")</f>
      </c>
      <c r="J1294" s="10">
        <f>_xlfn.XLOOKUP(#REF!,[1]!Backup_F8_Previous_Wave[ODINO],[1]!Backup_F8_Previous_Wave[Wave Date],"")</f>
      </c>
      <c r="K1294" s="6">
        <f>_xlfn.XLOOKUP(#REF!,[1]!Backup_F8_Previous_Wave[ODINO],[1]!Backup_F8_Previous_Wave[Full VIN],"")</f>
      </c>
      <c r="L1294" s="3" t="s">
        <v>2512</v>
      </c>
      <c r="M1294" s="3" t="s">
        <v>4</v>
      </c>
      <c r="N1294" s="3" t="s">
        <v>4169</v>
      </c>
      <c r="O1294" s="3" t="s">
        <v>31</v>
      </c>
      <c r="P1294" s="6">
        <f>_xlfn.XLOOKUP(#REF!,[1]!Table2[BINNING],[1]!Table2[VFG],"")</f>
      </c>
      <c r="Q1294" s="6">
        <f>IF(ISNUMBER(FIND("|",#REF!,1)),LEFT(#REF!,FIND("|",#REF!,1)-2),#REF!)</f>
      </c>
      <c r="R1294" s="6">
        <f>IF(ISNUMBER(FIND("|",#REF!,1)),RIGHT(#REF!,LEN(#REF!)-FIND("|",#REF!,1)-1),"")</f>
      </c>
      <c r="S1294" s="3" t="s">
        <v>7</v>
      </c>
      <c r="T1294" s="3" t="s">
        <v>7</v>
      </c>
      <c r="U1294" s="2">
        <v>0</v>
      </c>
      <c r="V1294" s="2">
        <v>0</v>
      </c>
      <c r="W1294" s="2">
        <v>60000</v>
      </c>
      <c r="X1294" s="3" t="s">
        <v>139</v>
      </c>
      <c r="Y1294" s="2">
        <v>45</v>
      </c>
      <c r="Z1294" s="3"/>
      <c r="AA1294" s="3"/>
      <c r="AB1294" s="7" t="s">
        <v>4170</v>
      </c>
      <c r="AC1294" s="3" t="s">
        <v>489</v>
      </c>
      <c r="AD1294" s="3" t="s">
        <v>490</v>
      </c>
      <c r="AE1294" s="3" t="s">
        <v>491</v>
      </c>
      <c r="AF1294" s="3" t="s">
        <v>211</v>
      </c>
      <c r="AG1294" s="4"/>
      <c r="AH1294" s="3"/>
      <c r="AI1294" s="4"/>
      <c r="AJ12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4" s="8">
        <f>IF(#REF!=MAX(#REF!),"New","Old")</f>
      </c>
      <c r="AL1294" s="3"/>
      <c r="AM1294" s="9">
        <f>IF(OR(#REF!="",#REF!=0),"",IF(#REF!&lt;12000,"&lt;12k",IF(AND(#REF!&gt;=12000,#REF!&lt;24000),"12k to 24k",IF(AND(#REF!&gt;=24000,#REF!&lt;=36000),"24k to 36k",IF(#REF!&gt;36000,"&gt;36k","")))))</f>
      </c>
    </row>
    <row x14ac:dyDescent="0.25" r="1295" customHeight="1" ht="18.75">
      <c r="A1295" s="1">
        <v>1756323</v>
      </c>
      <c r="B1295" s="2">
        <v>11424186</v>
      </c>
      <c r="C1295" s="3" t="s">
        <v>0</v>
      </c>
      <c r="D1295" s="3" t="s">
        <v>86</v>
      </c>
      <c r="E1295" s="2">
        <v>2008</v>
      </c>
      <c r="F1295" s="4">
        <v>44386</v>
      </c>
      <c r="G1295" s="3" t="s">
        <v>39</v>
      </c>
      <c r="H1295" s="4">
        <v>44387</v>
      </c>
      <c r="I1295" s="4"/>
      <c r="J1295" s="10">
        <f>_xlfn.XLOOKUP(#REF!,[1]!Backup_F8_Previous_Wave[ODINO],[1]!Backup_F8_Previous_Wave[Wave Date],"")</f>
      </c>
      <c r="K1295" s="3"/>
      <c r="L1295" s="3" t="s">
        <v>4171</v>
      </c>
      <c r="M1295" s="3" t="s">
        <v>4</v>
      </c>
      <c r="N1295" s="3" t="s">
        <v>4172</v>
      </c>
      <c r="O1295" s="3" t="s">
        <v>6</v>
      </c>
      <c r="P1295" s="6">
        <f>_xlfn.XLOOKUP(#REF!,[1]!Table2[BINNING],[1]!Table2[VFG],"")</f>
      </c>
      <c r="Q1295" s="6">
        <f>IF(ISNUMBER(FIND("|",#REF!,1)),LEFT(#REF!,FIND("|",#REF!,1)-2),#REF!)</f>
      </c>
      <c r="R1295" s="6">
        <f>IF(ISNUMBER(FIND("|",#REF!,1)),RIGHT(#REF!,LEN(#REF!)-FIND("|",#REF!,1)-1),"")</f>
      </c>
      <c r="S1295" s="3" t="s">
        <v>7</v>
      </c>
      <c r="T1295" s="3" t="s">
        <v>7</v>
      </c>
      <c r="U1295" s="2">
        <v>1</v>
      </c>
      <c r="V1295" s="2">
        <v>0</v>
      </c>
      <c r="W1295" s="2"/>
      <c r="X1295" s="3" t="s">
        <v>63</v>
      </c>
      <c r="Y1295" s="2"/>
      <c r="Z1295" s="3"/>
      <c r="AA1295" s="3"/>
      <c r="AB1295" s="7" t="s">
        <v>4173</v>
      </c>
      <c r="AC1295" s="3" t="s">
        <v>44</v>
      </c>
      <c r="AD1295" s="3" t="s">
        <v>44</v>
      </c>
      <c r="AE1295" s="3" t="s">
        <v>44</v>
      </c>
      <c r="AF1295" s="3" t="s">
        <v>44</v>
      </c>
      <c r="AG1295" s="4"/>
      <c r="AH1295" s="3"/>
      <c r="AI1295" s="4"/>
      <c r="AJ12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5" s="8">
        <f>IF(#REF!=MAX(#REF!),"New","Old")</f>
      </c>
      <c r="AL1295" s="3"/>
      <c r="AM1295" s="9">
        <f>IF(OR(#REF!="",#REF!=0),"",IF(#REF!&lt;12000,"&lt;12k",IF(AND(#REF!&gt;=12000,#REF!&lt;24000),"12k to 24k",IF(AND(#REF!&gt;=24000,#REF!&lt;=36000),"24k to 36k",IF(#REF!&gt;36000,"&gt;36k","")))))</f>
      </c>
    </row>
    <row x14ac:dyDescent="0.25" r="1296" customHeight="1" ht="18.75">
      <c r="A1296" s="1">
        <v>1756457</v>
      </c>
      <c r="B1296" s="2">
        <v>11424268</v>
      </c>
      <c r="C1296" s="3" t="s">
        <v>0</v>
      </c>
      <c r="D1296" s="3" t="s">
        <v>181</v>
      </c>
      <c r="E1296" s="2">
        <v>2017</v>
      </c>
      <c r="F1296" s="4">
        <v>44371</v>
      </c>
      <c r="G1296" s="3" t="s">
        <v>108</v>
      </c>
      <c r="H1296" s="4">
        <v>44388</v>
      </c>
      <c r="I1296" s="4">
        <f>_xlfn.XLOOKUP(#REF!,[1]!Backup_F8_Previous_Wave[ODINO],[1]!Backup_F8_Previous_Wave[Production Date],"")</f>
      </c>
      <c r="J1296" s="10">
        <f>_xlfn.XLOOKUP(#REF!,[1]!Backup_F8_Previous_Wave[ODINO],[1]!Backup_F8_Previous_Wave[Wave Date],"")</f>
      </c>
      <c r="K1296" s="6">
        <f>_xlfn.XLOOKUP(#REF!,[1]!Backup_F8_Previous_Wave[ODINO],[1]!Backup_F8_Previous_Wave[Full VIN],"")</f>
      </c>
      <c r="L1296" s="3" t="s">
        <v>4174</v>
      </c>
      <c r="M1296" s="3" t="s">
        <v>4</v>
      </c>
      <c r="N1296" s="3" t="s">
        <v>4175</v>
      </c>
      <c r="O1296" s="3" t="s">
        <v>196</v>
      </c>
      <c r="P1296" s="6">
        <f>_xlfn.XLOOKUP(#REF!,[1]!Table2[BINNING],[1]!Table2[VFG],"")</f>
      </c>
      <c r="Q1296" s="6">
        <f>IF(ISNUMBER(FIND("|",#REF!,1)),LEFT(#REF!,FIND("|",#REF!,1)-2),#REF!)</f>
      </c>
      <c r="R1296" s="6">
        <f>IF(ISNUMBER(FIND("|",#REF!,1)),RIGHT(#REF!,LEN(#REF!)-FIND("|",#REF!,1)-1),"")</f>
      </c>
      <c r="S1296" s="3" t="s">
        <v>7</v>
      </c>
      <c r="T1296" s="3" t="s">
        <v>7</v>
      </c>
      <c r="U1296" s="2">
        <v>0</v>
      </c>
      <c r="V1296" s="2">
        <v>0</v>
      </c>
      <c r="W1296" s="2"/>
      <c r="X1296" s="3" t="s">
        <v>525</v>
      </c>
      <c r="Y1296" s="2">
        <v>73</v>
      </c>
      <c r="Z1296" s="3"/>
      <c r="AA1296" s="3"/>
      <c r="AB1296" s="7" t="s">
        <v>4176</v>
      </c>
      <c r="AC1296" s="3" t="s">
        <v>297</v>
      </c>
      <c r="AD1296" s="3" t="s">
        <v>298</v>
      </c>
      <c r="AE1296" s="3" t="s">
        <v>299</v>
      </c>
      <c r="AF1296" s="3" t="s">
        <v>198</v>
      </c>
      <c r="AG1296" s="4"/>
      <c r="AH1296" s="3"/>
      <c r="AI1296" s="4"/>
      <c r="AJ12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6" s="8">
        <f>IF(#REF!=MAX(#REF!),"New","Old")</f>
      </c>
      <c r="AL1296" s="3"/>
      <c r="AM1296" s="9">
        <f>IF(OR(#REF!="",#REF!=0),"",IF(#REF!&lt;12000,"&lt;12k",IF(AND(#REF!&gt;=12000,#REF!&lt;24000),"12k to 24k",IF(AND(#REF!&gt;=24000,#REF!&lt;=36000),"24k to 36k",IF(#REF!&gt;36000,"&gt;36k","")))))</f>
      </c>
    </row>
    <row x14ac:dyDescent="0.25" r="1297" customHeight="1" ht="18.75">
      <c r="A1297" s="1">
        <v>1756558</v>
      </c>
      <c r="B1297" s="2">
        <v>11424333</v>
      </c>
      <c r="C1297" s="3" t="s">
        <v>0</v>
      </c>
      <c r="D1297" s="3" t="s">
        <v>448</v>
      </c>
      <c r="E1297" s="2">
        <v>2014</v>
      </c>
      <c r="F1297" s="4">
        <v>43200</v>
      </c>
      <c r="G1297" s="3" t="s">
        <v>108</v>
      </c>
      <c r="H1297" s="4">
        <v>44389</v>
      </c>
      <c r="I1297" s="4">
        <f>_xlfn.XLOOKUP(#REF!,[1]!Backup_F8_Previous_Wave[ODINO],[1]!Backup_F8_Previous_Wave[Production Date],"")</f>
      </c>
      <c r="J1297" s="10">
        <f>_xlfn.XLOOKUP(#REF!,[1]!Backup_F8_Previous_Wave[ODINO],[1]!Backup_F8_Previous_Wave[Wave Date],"")</f>
      </c>
      <c r="K1297" s="6">
        <f>_xlfn.XLOOKUP(#REF!,[1]!Backup_F8_Previous_Wave[ODINO],[1]!Backup_F8_Previous_Wave[Full VIN],"")</f>
      </c>
      <c r="L1297" s="3" t="s">
        <v>4177</v>
      </c>
      <c r="M1297" s="3" t="s">
        <v>4</v>
      </c>
      <c r="N1297" s="3" t="s">
        <v>4178</v>
      </c>
      <c r="O1297" s="3" t="s">
        <v>144</v>
      </c>
      <c r="P1297" s="6">
        <f>_xlfn.XLOOKUP(#REF!,[1]!Table2[BINNING],[1]!Table2[VFG],"")</f>
      </c>
      <c r="Q1297" s="6">
        <f>IF(ISNUMBER(FIND("|",#REF!,1)),LEFT(#REF!,FIND("|",#REF!,1)-2),#REF!)</f>
      </c>
      <c r="R1297" s="6">
        <f>IF(ISNUMBER(FIND("|",#REF!,1)),RIGHT(#REF!,LEN(#REF!)-FIND("|",#REF!,1)-1),"")</f>
      </c>
      <c r="S1297" s="3" t="s">
        <v>957</v>
      </c>
      <c r="T1297" s="3" t="s">
        <v>7</v>
      </c>
      <c r="U1297" s="2">
        <v>0</v>
      </c>
      <c r="V1297" s="2">
        <v>0</v>
      </c>
      <c r="W1297" s="2"/>
      <c r="X1297" s="3" t="s">
        <v>1436</v>
      </c>
      <c r="Y1297" s="2">
        <v>30</v>
      </c>
      <c r="Z1297" s="3"/>
      <c r="AA1297" s="3"/>
      <c r="AB1297" s="7" t="s">
        <v>4179</v>
      </c>
      <c r="AC1297" s="3" t="s">
        <v>452</v>
      </c>
      <c r="AD1297" s="3" t="s">
        <v>453</v>
      </c>
      <c r="AE1297" s="3" t="s">
        <v>454</v>
      </c>
      <c r="AF1297" s="3" t="s">
        <v>45</v>
      </c>
      <c r="AG1297" s="4"/>
      <c r="AH1297" s="3"/>
      <c r="AI1297" s="4"/>
      <c r="AJ12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7" s="8">
        <f>IF(#REF!=MAX(#REF!),"New","Old")</f>
      </c>
      <c r="AL1297" s="3"/>
      <c r="AM1297" s="9">
        <f>IF(OR(#REF!="",#REF!=0),"",IF(#REF!&lt;12000,"&lt;12k",IF(AND(#REF!&gt;=12000,#REF!&lt;24000),"12k to 24k",IF(AND(#REF!&gt;=24000,#REF!&lt;=36000),"24k to 36k",IF(#REF!&gt;36000,"&gt;36k","")))))</f>
      </c>
    </row>
    <row x14ac:dyDescent="0.25" r="1298" customHeight="1" ht="18.75">
      <c r="A1298" s="1">
        <v>1756827</v>
      </c>
      <c r="B1298" s="2">
        <v>11424541</v>
      </c>
      <c r="C1298" s="3" t="s">
        <v>0</v>
      </c>
      <c r="D1298" s="3" t="s">
        <v>1</v>
      </c>
      <c r="E1298" s="2">
        <v>2018</v>
      </c>
      <c r="F1298" s="4">
        <v>44378</v>
      </c>
      <c r="G1298" s="3" t="s">
        <v>39</v>
      </c>
      <c r="H1298" s="4">
        <v>44390</v>
      </c>
      <c r="I1298" s="4">
        <f>_xlfn.XLOOKUP(#REF!,[1]!Backup_F8_Previous_Wave[ODINO],[1]!Backup_F8_Previous_Wave[Production Date],"")</f>
      </c>
      <c r="J1298" s="10">
        <f>_xlfn.XLOOKUP(#REF!,[1]!Backup_F8_Previous_Wave[ODINO],[1]!Backup_F8_Previous_Wave[Wave Date],"")</f>
      </c>
      <c r="K1298" s="6">
        <f>_xlfn.XLOOKUP(#REF!,[1]!Backup_F8_Previous_Wave[ODINO],[1]!Backup_F8_Previous_Wave[Full VIN],"")</f>
      </c>
      <c r="L1298" s="3" t="s">
        <v>4180</v>
      </c>
      <c r="M1298" s="3" t="s">
        <v>4</v>
      </c>
      <c r="N1298" s="3" t="s">
        <v>4181</v>
      </c>
      <c r="O1298" s="3" t="s">
        <v>670</v>
      </c>
      <c r="P1298" s="6">
        <f>_xlfn.XLOOKUP(#REF!,[1]!Table2[BINNING],[1]!Table2[VFG],"")</f>
      </c>
      <c r="Q1298" s="6">
        <f>IF(ISNUMBER(FIND("|",#REF!,1)),LEFT(#REF!,FIND("|",#REF!,1)-2),#REF!)</f>
      </c>
      <c r="R1298" s="6">
        <f>IF(ISNUMBER(FIND("|",#REF!,1)),RIGHT(#REF!,LEN(#REF!)-FIND("|",#REF!,1)-1),"")</f>
      </c>
      <c r="S1298" s="3" t="s">
        <v>7</v>
      </c>
      <c r="T1298" s="3" t="s">
        <v>7</v>
      </c>
      <c r="U1298" s="2">
        <v>0</v>
      </c>
      <c r="V1298" s="2">
        <v>0</v>
      </c>
      <c r="W1298" s="2"/>
      <c r="X1298" s="3" t="s">
        <v>90</v>
      </c>
      <c r="Y1298" s="2"/>
      <c r="Z1298" s="3"/>
      <c r="AA1298" s="3"/>
      <c r="AB1298" s="7" t="s">
        <v>4182</v>
      </c>
      <c r="AC1298" s="3" t="s">
        <v>20</v>
      </c>
      <c r="AD1298" s="3" t="s">
        <v>11</v>
      </c>
      <c r="AE1298" s="3" t="s">
        <v>21</v>
      </c>
      <c r="AF1298" s="3" t="s">
        <v>13</v>
      </c>
      <c r="AG1298" s="4"/>
      <c r="AH1298" s="3"/>
      <c r="AI1298" s="4"/>
      <c r="AJ12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8" s="8">
        <f>IF(#REF!=MAX(#REF!),"New","Old")</f>
      </c>
      <c r="AL1298" s="3"/>
      <c r="AM1298" s="9">
        <f>IF(OR(#REF!="",#REF!=0),"",IF(#REF!&lt;12000,"&lt;12k",IF(AND(#REF!&gt;=12000,#REF!&lt;24000),"12k to 24k",IF(AND(#REF!&gt;=24000,#REF!&lt;=36000),"24k to 36k",IF(#REF!&gt;36000,"&gt;36k","")))))</f>
      </c>
    </row>
    <row x14ac:dyDescent="0.25" r="1299" customHeight="1" ht="18.75">
      <c r="A1299" s="1">
        <v>1756939</v>
      </c>
      <c r="B1299" s="2">
        <v>11424624</v>
      </c>
      <c r="C1299" s="3" t="s">
        <v>0</v>
      </c>
      <c r="D1299" s="3" t="s">
        <v>560</v>
      </c>
      <c r="E1299" s="2">
        <v>2017</v>
      </c>
      <c r="F1299" s="4">
        <v>42961</v>
      </c>
      <c r="G1299" s="3" t="s">
        <v>39</v>
      </c>
      <c r="H1299" s="4">
        <v>44390</v>
      </c>
      <c r="I1299" s="4">
        <f>_xlfn.XLOOKUP(#REF!,[1]!Backup_F8_Previous_Wave[ODINO],[1]!Backup_F8_Previous_Wave[Production Date],"")</f>
      </c>
      <c r="J1299" s="10">
        <f>_xlfn.XLOOKUP(#REF!,[1]!Backup_F8_Previous_Wave[ODINO],[1]!Backup_F8_Previous_Wave[Wave Date],"")</f>
      </c>
      <c r="K1299" s="6">
        <f>_xlfn.XLOOKUP(#REF!,[1]!Backup_F8_Previous_Wave[ODINO],[1]!Backup_F8_Previous_Wave[Full VIN],"")</f>
      </c>
      <c r="L1299" s="3" t="s">
        <v>4183</v>
      </c>
      <c r="M1299" s="3" t="s">
        <v>4</v>
      </c>
      <c r="N1299" s="3" t="s">
        <v>4184</v>
      </c>
      <c r="O1299" s="3" t="s">
        <v>1234</v>
      </c>
      <c r="P1299" s="6">
        <f>_xlfn.XLOOKUP(#REF!,[1]!Table2[BINNING],[1]!Table2[VFG],"")</f>
      </c>
      <c r="Q1299" s="6">
        <f>IF(ISNUMBER(FIND("|",#REF!,1)),LEFT(#REF!,FIND("|",#REF!,1)-2),#REF!)</f>
      </c>
      <c r="R1299" s="6">
        <f>IF(ISNUMBER(FIND("|",#REF!,1)),RIGHT(#REF!,LEN(#REF!)-FIND("|",#REF!,1)-1),"")</f>
      </c>
      <c r="S1299" s="3" t="s">
        <v>7</v>
      </c>
      <c r="T1299" s="3" t="s">
        <v>7</v>
      </c>
      <c r="U1299" s="2">
        <v>0</v>
      </c>
      <c r="V1299" s="2">
        <v>0</v>
      </c>
      <c r="W1299" s="2">
        <v>5000</v>
      </c>
      <c r="X1299" s="3" t="s">
        <v>63</v>
      </c>
      <c r="Y1299" s="2">
        <v>0</v>
      </c>
      <c r="Z1299" s="3" t="s">
        <v>4185</v>
      </c>
      <c r="AA1299" s="3" t="s">
        <v>1092</v>
      </c>
      <c r="AB1299" s="7" t="s">
        <v>4186</v>
      </c>
      <c r="AC1299" s="3" t="s">
        <v>2077</v>
      </c>
      <c r="AD1299" s="3" t="s">
        <v>2078</v>
      </c>
      <c r="AE1299" s="3" t="s">
        <v>2079</v>
      </c>
      <c r="AF1299" s="3" t="s">
        <v>198</v>
      </c>
      <c r="AG1299" s="4"/>
      <c r="AH1299" s="3"/>
      <c r="AI1299" s="4"/>
      <c r="AJ12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299" s="8">
        <f>IF(#REF!=MAX(#REF!),"New","Old")</f>
      </c>
      <c r="AL1299" s="3"/>
      <c r="AM1299" s="9">
        <f>IF(OR(#REF!="",#REF!=0),"",IF(#REF!&lt;12000,"&lt;12k",IF(AND(#REF!&gt;=12000,#REF!&lt;24000),"12k to 24k",IF(AND(#REF!&gt;=24000,#REF!&lt;=36000),"24k to 36k",IF(#REF!&gt;36000,"&gt;36k","")))))</f>
      </c>
    </row>
    <row x14ac:dyDescent="0.25" r="1300" customHeight="1" ht="18.75">
      <c r="A1300" s="1">
        <v>1757042</v>
      </c>
      <c r="B1300" s="2">
        <v>11424708</v>
      </c>
      <c r="C1300" s="3" t="s">
        <v>0</v>
      </c>
      <c r="D1300" s="3" t="s">
        <v>1</v>
      </c>
      <c r="E1300" s="2">
        <v>2018</v>
      </c>
      <c r="F1300" s="4">
        <v>44390</v>
      </c>
      <c r="G1300" s="3" t="s">
        <v>39</v>
      </c>
      <c r="H1300" s="4">
        <v>44390</v>
      </c>
      <c r="I1300" s="4">
        <f>_xlfn.XLOOKUP(#REF!,[1]!Backup_F8_Previous_Wave[ODINO],[1]!Backup_F8_Previous_Wave[Production Date],"")</f>
      </c>
      <c r="J1300" s="10">
        <f>_xlfn.XLOOKUP(#REF!,[1]!Backup_F8_Previous_Wave[ODINO],[1]!Backup_F8_Previous_Wave[Wave Date],"")</f>
      </c>
      <c r="K1300" s="6">
        <f>_xlfn.XLOOKUP(#REF!,[1]!Backup_F8_Previous_Wave[ODINO],[1]!Backup_F8_Previous_Wave[Full VIN],"")</f>
      </c>
      <c r="L1300" s="3" t="s">
        <v>149</v>
      </c>
      <c r="M1300" s="3" t="s">
        <v>4</v>
      </c>
      <c r="N1300" s="3" t="s">
        <v>4187</v>
      </c>
      <c r="O1300" s="3" t="s">
        <v>124</v>
      </c>
      <c r="P1300" s="6">
        <f>_xlfn.XLOOKUP(#REF!,[1]!Table2[BINNING],[1]!Table2[VFG],"")</f>
      </c>
      <c r="Q1300" s="6">
        <f>IF(ISNUMBER(FIND("|",#REF!,1)),LEFT(#REF!,FIND("|",#REF!,1)-2),#REF!)</f>
      </c>
      <c r="R1300" s="6">
        <f>IF(ISNUMBER(FIND("|",#REF!,1)),RIGHT(#REF!,LEN(#REF!)-FIND("|",#REF!,1)-1),"")</f>
      </c>
      <c r="S1300" s="3" t="s">
        <v>957</v>
      </c>
      <c r="T1300" s="3" t="s">
        <v>7</v>
      </c>
      <c r="U1300" s="2">
        <v>0</v>
      </c>
      <c r="V1300" s="2">
        <v>0</v>
      </c>
      <c r="W1300" s="2"/>
      <c r="X1300" s="3" t="s">
        <v>100</v>
      </c>
      <c r="Y1300" s="2">
        <v>10</v>
      </c>
      <c r="Z1300" s="3"/>
      <c r="AA1300" s="3"/>
      <c r="AB1300" s="7" t="s">
        <v>4188</v>
      </c>
      <c r="AC1300" s="3" t="s">
        <v>20</v>
      </c>
      <c r="AD1300" s="3" t="s">
        <v>11</v>
      </c>
      <c r="AE1300" s="3" t="s">
        <v>21</v>
      </c>
      <c r="AF1300" s="3" t="s">
        <v>13</v>
      </c>
      <c r="AG1300" s="4"/>
      <c r="AH1300" s="3"/>
      <c r="AI1300" s="4"/>
      <c r="AJ13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0" s="8">
        <f>IF(#REF!=MAX(#REF!),"New","Old")</f>
      </c>
      <c r="AL1300" s="3"/>
      <c r="AM1300" s="9">
        <f>IF(OR(#REF!="",#REF!=0),"",IF(#REF!&lt;12000,"&lt;12k",IF(AND(#REF!&gt;=12000,#REF!&lt;24000),"12k to 24k",IF(AND(#REF!&gt;=24000,#REF!&lt;=36000),"24k to 36k",IF(#REF!&gt;36000,"&gt;36k","")))))</f>
      </c>
    </row>
    <row x14ac:dyDescent="0.25" r="1301" customHeight="1" ht="18.75">
      <c r="A1301" s="1">
        <v>1757127</v>
      </c>
      <c r="B1301" s="2">
        <v>11424769</v>
      </c>
      <c r="C1301" s="3" t="s">
        <v>0</v>
      </c>
      <c r="D1301" s="3" t="s">
        <v>59</v>
      </c>
      <c r="E1301" s="2">
        <v>2011</v>
      </c>
      <c r="F1301" s="4">
        <v>44389</v>
      </c>
      <c r="G1301" s="3" t="s">
        <v>39</v>
      </c>
      <c r="H1301" s="4">
        <v>44391</v>
      </c>
      <c r="I1301" s="4">
        <f>_xlfn.XLOOKUP(#REF!,[1]!Backup_F8_Previous_Wave[ODINO],[1]!Backup_F8_Previous_Wave[Production Date],"")</f>
      </c>
      <c r="J1301" s="10">
        <f>_xlfn.XLOOKUP(#REF!,[1]!Backup_F8_Previous_Wave[ODINO],[1]!Backup_F8_Previous_Wave[Wave Date],"")</f>
      </c>
      <c r="K1301" s="6">
        <f>_xlfn.XLOOKUP(#REF!,[1]!Backup_F8_Previous_Wave[ODINO],[1]!Backup_F8_Previous_Wave[Full VIN],"")</f>
      </c>
      <c r="L1301" s="3" t="s">
        <v>4189</v>
      </c>
      <c r="M1301" s="3" t="s">
        <v>4</v>
      </c>
      <c r="N1301" s="3" t="s">
        <v>4190</v>
      </c>
      <c r="O1301" s="3" t="s">
        <v>62</v>
      </c>
      <c r="P1301" s="6">
        <f>_xlfn.XLOOKUP(#REF!,[1]!Table2[BINNING],[1]!Table2[VFG],"")</f>
      </c>
      <c r="Q1301" s="6">
        <f>IF(ISNUMBER(FIND("|",#REF!,1)),LEFT(#REF!,FIND("|",#REF!,1)-2),#REF!)</f>
      </c>
      <c r="R1301" s="6">
        <f>IF(ISNUMBER(FIND("|",#REF!,1)),RIGHT(#REF!,LEN(#REF!)-FIND("|",#REF!,1)-1),"")</f>
      </c>
      <c r="S1301" s="3" t="s">
        <v>7</v>
      </c>
      <c r="T1301" s="3" t="s">
        <v>7</v>
      </c>
      <c r="U1301" s="2">
        <v>0</v>
      </c>
      <c r="V1301" s="2">
        <v>0</v>
      </c>
      <c r="W1301" s="2"/>
      <c r="X1301" s="3" t="s">
        <v>90</v>
      </c>
      <c r="Y1301" s="2">
        <v>0</v>
      </c>
      <c r="Z1301" s="3"/>
      <c r="AA1301" s="3"/>
      <c r="AB1301" s="7" t="s">
        <v>4191</v>
      </c>
      <c r="AC1301" s="3" t="s">
        <v>83</v>
      </c>
      <c r="AD1301" s="3" t="s">
        <v>66</v>
      </c>
      <c r="AE1301" s="3" t="s">
        <v>121</v>
      </c>
      <c r="AF1301" s="3" t="s">
        <v>68</v>
      </c>
      <c r="AG1301" s="4"/>
      <c r="AH1301" s="3"/>
      <c r="AI1301" s="4"/>
      <c r="AJ13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1" s="8">
        <f>IF(#REF!=MAX(#REF!),"New","Old")</f>
      </c>
      <c r="AL1301" s="3"/>
      <c r="AM1301" s="9">
        <f>IF(OR(#REF!="",#REF!=0),"",IF(#REF!&lt;12000,"&lt;12k",IF(AND(#REF!&gt;=12000,#REF!&lt;24000),"12k to 24k",IF(AND(#REF!&gt;=24000,#REF!&lt;=36000),"24k to 36k",IF(#REF!&gt;36000,"&gt;36k","")))))</f>
      </c>
    </row>
    <row x14ac:dyDescent="0.25" r="1302" customHeight="1" ht="18.75">
      <c r="A1302" s="1">
        <v>1757219</v>
      </c>
      <c r="B1302" s="2">
        <v>11424841</v>
      </c>
      <c r="C1302" s="3" t="s">
        <v>0</v>
      </c>
      <c r="D1302" s="3" t="s">
        <v>38</v>
      </c>
      <c r="E1302" s="2">
        <v>2011</v>
      </c>
      <c r="F1302" s="4">
        <v>44349</v>
      </c>
      <c r="G1302" s="3" t="s">
        <v>108</v>
      </c>
      <c r="H1302" s="4">
        <v>44391</v>
      </c>
      <c r="I1302" s="4">
        <f>_xlfn.XLOOKUP(#REF!,[1]!Backup_F8_Previous_Wave[ODINO],[1]!Backup_F8_Previous_Wave[Production Date],"")</f>
      </c>
      <c r="J1302" s="10">
        <f>_xlfn.XLOOKUP(#REF!,[1]!Backup_F8_Previous_Wave[ODINO],[1]!Backup_F8_Previous_Wave[Wave Date],"")</f>
      </c>
      <c r="K1302" s="6">
        <f>_xlfn.XLOOKUP(#REF!,[1]!Backup_F8_Previous_Wave[ODINO],[1]!Backup_F8_Previous_Wave[Full VIN],"")</f>
      </c>
      <c r="L1302" s="3" t="s">
        <v>4192</v>
      </c>
      <c r="M1302" s="3" t="s">
        <v>4</v>
      </c>
      <c r="N1302" s="3" t="s">
        <v>4193</v>
      </c>
      <c r="O1302" s="3" t="s">
        <v>144</v>
      </c>
      <c r="P1302" s="6">
        <f>_xlfn.XLOOKUP(#REF!,[1]!Table2[BINNING],[1]!Table2[VFG],"")</f>
      </c>
      <c r="Q1302" s="6">
        <f>IF(ISNUMBER(FIND("|",#REF!,1)),LEFT(#REF!,FIND("|",#REF!,1)-2),#REF!)</f>
      </c>
      <c r="R1302" s="6">
        <f>IF(ISNUMBER(FIND("|",#REF!,1)),RIGHT(#REF!,LEN(#REF!)-FIND("|",#REF!,1)-1),"")</f>
      </c>
      <c r="S1302" s="3" t="s">
        <v>7</v>
      </c>
      <c r="T1302" s="3" t="s">
        <v>7</v>
      </c>
      <c r="U1302" s="2">
        <v>0</v>
      </c>
      <c r="V1302" s="2">
        <v>0</v>
      </c>
      <c r="W1302" s="2"/>
      <c r="X1302" s="3" t="s">
        <v>106</v>
      </c>
      <c r="Y1302" s="2"/>
      <c r="Z1302" s="3"/>
      <c r="AA1302" s="3"/>
      <c r="AB1302" s="7" t="s">
        <v>4194</v>
      </c>
      <c r="AC1302" s="3" t="s">
        <v>146</v>
      </c>
      <c r="AD1302" s="3" t="s">
        <v>147</v>
      </c>
      <c r="AE1302" s="3" t="s">
        <v>148</v>
      </c>
      <c r="AF1302" s="3" t="s">
        <v>45</v>
      </c>
      <c r="AG1302" s="4"/>
      <c r="AH1302" s="3"/>
      <c r="AI1302" s="4"/>
      <c r="AJ13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2" s="8">
        <f>IF(#REF!=MAX(#REF!),"New","Old")</f>
      </c>
      <c r="AL1302" s="3"/>
      <c r="AM1302" s="9">
        <f>IF(OR(#REF!="",#REF!=0),"",IF(#REF!&lt;12000,"&lt;12k",IF(AND(#REF!&gt;=12000,#REF!&lt;24000),"12k to 24k",IF(AND(#REF!&gt;=24000,#REF!&lt;=36000),"24k to 36k",IF(#REF!&gt;36000,"&gt;36k","")))))</f>
      </c>
    </row>
    <row x14ac:dyDescent="0.25" r="1303" customHeight="1" ht="18.75">
      <c r="A1303" s="1">
        <v>1757302</v>
      </c>
      <c r="B1303" s="2">
        <v>11424902</v>
      </c>
      <c r="C1303" s="3" t="s">
        <v>0</v>
      </c>
      <c r="D1303" s="3" t="s">
        <v>181</v>
      </c>
      <c r="E1303" s="2">
        <v>2013</v>
      </c>
      <c r="F1303" s="4">
        <v>44385</v>
      </c>
      <c r="G1303" s="3" t="s">
        <v>39</v>
      </c>
      <c r="H1303" s="4">
        <v>44392</v>
      </c>
      <c r="I1303" s="4">
        <f>_xlfn.XLOOKUP(#REF!,[1]!Backup_F8_Previous_Wave[ODINO],[1]!Backup_F8_Previous_Wave[Production Date],"")</f>
      </c>
      <c r="J1303" s="10">
        <f>_xlfn.XLOOKUP(#REF!,[1]!Backup_F8_Previous_Wave[ODINO],[1]!Backup_F8_Previous_Wave[Wave Date],"")</f>
      </c>
      <c r="K1303" s="6">
        <f>_xlfn.XLOOKUP(#REF!,[1]!Backup_F8_Previous_Wave[ODINO],[1]!Backup_F8_Previous_Wave[Full VIN],"")</f>
      </c>
      <c r="L1303" s="3" t="s">
        <v>4195</v>
      </c>
      <c r="M1303" s="3" t="s">
        <v>4</v>
      </c>
      <c r="N1303" s="3" t="s">
        <v>4196</v>
      </c>
      <c r="O1303" s="3" t="s">
        <v>62</v>
      </c>
      <c r="P1303" s="6">
        <f>_xlfn.XLOOKUP(#REF!,[1]!Table2[BINNING],[1]!Table2[VFG],"")</f>
      </c>
      <c r="Q1303" s="6">
        <f>IF(ISNUMBER(FIND("|",#REF!,1)),LEFT(#REF!,FIND("|",#REF!,1)-2),#REF!)</f>
      </c>
      <c r="R1303" s="6">
        <f>IF(ISNUMBER(FIND("|",#REF!,1)),RIGHT(#REF!,LEN(#REF!)-FIND("|",#REF!,1)-1),"")</f>
      </c>
      <c r="S1303" s="3" t="s">
        <v>7</v>
      </c>
      <c r="T1303" s="3" t="s">
        <v>7</v>
      </c>
      <c r="U1303" s="2">
        <v>0</v>
      </c>
      <c r="V1303" s="2">
        <v>0</v>
      </c>
      <c r="W1303" s="2">
        <v>102000</v>
      </c>
      <c r="X1303" s="3" t="s">
        <v>139</v>
      </c>
      <c r="Y1303" s="2"/>
      <c r="Z1303" s="3" t="s">
        <v>4197</v>
      </c>
      <c r="AA1303" s="3" t="s">
        <v>4198</v>
      </c>
      <c r="AB1303" s="7" t="s">
        <v>4199</v>
      </c>
      <c r="AC1303" s="3" t="s">
        <v>297</v>
      </c>
      <c r="AD1303" s="3" t="s">
        <v>298</v>
      </c>
      <c r="AE1303" s="3" t="s">
        <v>299</v>
      </c>
      <c r="AF1303" s="3" t="s">
        <v>198</v>
      </c>
      <c r="AG1303" s="4"/>
      <c r="AH1303" s="3"/>
      <c r="AI1303" s="4"/>
      <c r="AJ13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3" s="8">
        <f>IF(#REF!=MAX(#REF!),"New","Old")</f>
      </c>
      <c r="AL1303" s="3"/>
      <c r="AM1303" s="9">
        <f>IF(OR(#REF!="",#REF!=0),"",IF(#REF!&lt;12000,"&lt;12k",IF(AND(#REF!&gt;=12000,#REF!&lt;24000),"12k to 24k",IF(AND(#REF!&gt;=24000,#REF!&lt;=36000),"24k to 36k",IF(#REF!&gt;36000,"&gt;36k","")))))</f>
      </c>
    </row>
    <row x14ac:dyDescent="0.25" r="1304" customHeight="1" ht="18.75">
      <c r="A1304" s="1">
        <v>1757411</v>
      </c>
      <c r="B1304" s="2">
        <v>11424990</v>
      </c>
      <c r="C1304" s="3" t="s">
        <v>0</v>
      </c>
      <c r="D1304" s="3" t="s">
        <v>187</v>
      </c>
      <c r="E1304" s="2">
        <v>2017</v>
      </c>
      <c r="F1304" s="4">
        <v>44382</v>
      </c>
      <c r="G1304" s="3" t="s">
        <v>39</v>
      </c>
      <c r="H1304" s="4">
        <v>44392</v>
      </c>
      <c r="I1304" s="4">
        <f>_xlfn.XLOOKUP(#REF!,[1]!Backup_F8_Previous_Wave[ODINO],[1]!Backup_F8_Previous_Wave[Production Date],"")</f>
      </c>
      <c r="J1304" s="10">
        <f>_xlfn.XLOOKUP(#REF!,[1]!Backup_F8_Previous_Wave[ODINO],[1]!Backup_F8_Previous_Wave[Wave Date],"")</f>
      </c>
      <c r="K1304" s="6">
        <f>_xlfn.XLOOKUP(#REF!,[1]!Backup_F8_Previous_Wave[ODINO],[1]!Backup_F8_Previous_Wave[Full VIN],"")</f>
      </c>
      <c r="L1304" s="3" t="s">
        <v>4200</v>
      </c>
      <c r="M1304" s="3" t="s">
        <v>4</v>
      </c>
      <c r="N1304" s="3" t="s">
        <v>4201</v>
      </c>
      <c r="O1304" s="3" t="s">
        <v>124</v>
      </c>
      <c r="P1304" s="6">
        <f>_xlfn.XLOOKUP(#REF!,[1]!Table2[BINNING],[1]!Table2[VFG],"")</f>
      </c>
      <c r="Q1304" s="6">
        <f>IF(ISNUMBER(FIND("|",#REF!,1)),LEFT(#REF!,FIND("|",#REF!,1)-2),#REF!)</f>
      </c>
      <c r="R1304" s="6">
        <f>IF(ISNUMBER(FIND("|",#REF!,1)),RIGHT(#REF!,LEN(#REF!)-FIND("|",#REF!,1)-1),"")</f>
      </c>
      <c r="S1304" s="3" t="s">
        <v>7</v>
      </c>
      <c r="T1304" s="3" t="s">
        <v>7</v>
      </c>
      <c r="U1304" s="2">
        <v>0</v>
      </c>
      <c r="V1304" s="2">
        <v>0</v>
      </c>
      <c r="W1304" s="2"/>
      <c r="X1304" s="3" t="s">
        <v>32</v>
      </c>
      <c r="Y1304" s="2">
        <v>25</v>
      </c>
      <c r="Z1304" s="3"/>
      <c r="AA1304" s="3"/>
      <c r="AB1304" s="7" t="s">
        <v>4202</v>
      </c>
      <c r="AC1304" s="3" t="s">
        <v>191</v>
      </c>
      <c r="AD1304" s="3" t="s">
        <v>192</v>
      </c>
      <c r="AE1304" s="3" t="s">
        <v>193</v>
      </c>
      <c r="AF1304" s="3" t="s">
        <v>141</v>
      </c>
      <c r="AG1304" s="4"/>
      <c r="AH1304" s="3"/>
      <c r="AI1304" s="4"/>
      <c r="AJ13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4" s="8">
        <f>IF(#REF!=MAX(#REF!),"New","Old")</f>
      </c>
      <c r="AL1304" s="3"/>
      <c r="AM1304" s="9">
        <f>IF(OR(#REF!="",#REF!=0),"",IF(#REF!&lt;12000,"&lt;12k",IF(AND(#REF!&gt;=12000,#REF!&lt;24000),"12k to 24k",IF(AND(#REF!&gt;=24000,#REF!&lt;=36000),"24k to 36k",IF(#REF!&gt;36000,"&gt;36k","")))))</f>
      </c>
    </row>
    <row x14ac:dyDescent="0.25" r="1305" customHeight="1" ht="18.75">
      <c r="A1305" s="1">
        <v>1757692</v>
      </c>
      <c r="B1305" s="2">
        <v>11425210</v>
      </c>
      <c r="C1305" s="3" t="s">
        <v>0</v>
      </c>
      <c r="D1305" s="3" t="s">
        <v>86</v>
      </c>
      <c r="E1305" s="2">
        <v>2017</v>
      </c>
      <c r="F1305" s="4">
        <v>44319</v>
      </c>
      <c r="G1305" s="3" t="s">
        <v>108</v>
      </c>
      <c r="H1305" s="4">
        <v>44393</v>
      </c>
      <c r="I1305" s="4"/>
      <c r="J1305" s="10">
        <f>_xlfn.XLOOKUP(#REF!,[1]!Backup_F8_Previous_Wave[ODINO],[1]!Backup_F8_Previous_Wave[Wave Date],"")</f>
      </c>
      <c r="K1305" s="3"/>
      <c r="L1305" s="3" t="s">
        <v>4203</v>
      </c>
      <c r="M1305" s="3" t="s">
        <v>4</v>
      </c>
      <c r="N1305" s="3" t="s">
        <v>4204</v>
      </c>
      <c r="O1305" s="3" t="s">
        <v>1218</v>
      </c>
      <c r="P1305" s="6">
        <f>_xlfn.XLOOKUP(#REF!,[1]!Table2[BINNING],[1]!Table2[VFG],"")</f>
      </c>
      <c r="Q1305" s="6">
        <f>IF(ISNUMBER(FIND("|",#REF!,1)),LEFT(#REF!,FIND("|",#REF!,1)-2),#REF!)</f>
      </c>
      <c r="R1305" s="6">
        <f>IF(ISNUMBER(FIND("|",#REF!,1)),RIGHT(#REF!,LEN(#REF!)-FIND("|",#REF!,1)-1),"")</f>
      </c>
      <c r="S1305" s="3" t="s">
        <v>7</v>
      </c>
      <c r="T1305" s="3" t="s">
        <v>7</v>
      </c>
      <c r="U1305" s="2">
        <v>0</v>
      </c>
      <c r="V1305" s="2">
        <v>0</v>
      </c>
      <c r="W1305" s="2"/>
      <c r="X1305" s="3" t="s">
        <v>63</v>
      </c>
      <c r="Y1305" s="2">
        <v>0</v>
      </c>
      <c r="Z1305" s="3"/>
      <c r="AA1305" s="3"/>
      <c r="AB1305" s="7" t="s">
        <v>4205</v>
      </c>
      <c r="AC1305" s="3" t="s">
        <v>44</v>
      </c>
      <c r="AD1305" s="3" t="s">
        <v>44</v>
      </c>
      <c r="AE1305" s="3" t="s">
        <v>44</v>
      </c>
      <c r="AF1305" s="3" t="s">
        <v>95</v>
      </c>
      <c r="AG1305" s="4"/>
      <c r="AH1305" s="3"/>
      <c r="AI1305" s="4"/>
      <c r="AJ13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5" s="8">
        <f>IF(#REF!=MAX(#REF!),"New","Old")</f>
      </c>
      <c r="AL1305" s="3"/>
      <c r="AM1305" s="9">
        <f>IF(OR(#REF!="",#REF!=0),"",IF(#REF!&lt;12000,"&lt;12k",IF(AND(#REF!&gt;=12000,#REF!&lt;24000),"12k to 24k",IF(AND(#REF!&gt;=24000,#REF!&lt;=36000),"24k to 36k",IF(#REF!&gt;36000,"&gt;36k","")))))</f>
      </c>
    </row>
    <row x14ac:dyDescent="0.25" r="1306" customHeight="1" ht="18.75">
      <c r="A1306" s="1">
        <v>1757694</v>
      </c>
      <c r="B1306" s="2">
        <v>11425212</v>
      </c>
      <c r="C1306" s="3" t="s">
        <v>0</v>
      </c>
      <c r="D1306" s="3" t="s">
        <v>187</v>
      </c>
      <c r="E1306" s="2">
        <v>2019</v>
      </c>
      <c r="F1306" s="4">
        <v>44302</v>
      </c>
      <c r="G1306" s="3" t="s">
        <v>108</v>
      </c>
      <c r="H1306" s="4">
        <v>44393</v>
      </c>
      <c r="I1306" s="4">
        <f>_xlfn.XLOOKUP(#REF!,[1]!Backup_F8_Previous_Wave[ODINO],[1]!Backup_F8_Previous_Wave[Production Date],"")</f>
      </c>
      <c r="J1306" s="10">
        <f>_xlfn.XLOOKUP(#REF!,[1]!Backup_F8_Previous_Wave[ODINO],[1]!Backup_F8_Previous_Wave[Wave Date],"")</f>
      </c>
      <c r="K1306" s="6">
        <f>_xlfn.XLOOKUP(#REF!,[1]!Backup_F8_Previous_Wave[ODINO],[1]!Backup_F8_Previous_Wave[Full VIN],"")</f>
      </c>
      <c r="L1306" s="3" t="s">
        <v>4206</v>
      </c>
      <c r="M1306" s="3" t="s">
        <v>4</v>
      </c>
      <c r="N1306" s="3" t="s">
        <v>4207</v>
      </c>
      <c r="O1306" s="3" t="s">
        <v>4208</v>
      </c>
      <c r="P1306" s="6">
        <f>_xlfn.XLOOKUP(#REF!,[1]!Table2[BINNING],[1]!Table2[VFG],"")</f>
      </c>
      <c r="Q1306" s="6">
        <f>IF(ISNUMBER(FIND("|",#REF!,1)),LEFT(#REF!,FIND("|",#REF!,1)-2),#REF!)</f>
      </c>
      <c r="R1306" s="6">
        <f>IF(ISNUMBER(FIND("|",#REF!,1)),RIGHT(#REF!,LEN(#REF!)-FIND("|",#REF!,1)-1),"")</f>
      </c>
      <c r="S1306" s="3" t="s">
        <v>7</v>
      </c>
      <c r="T1306" s="3" t="s">
        <v>7</v>
      </c>
      <c r="U1306" s="2">
        <v>0</v>
      </c>
      <c r="V1306" s="2">
        <v>0</v>
      </c>
      <c r="W1306" s="2"/>
      <c r="X1306" s="3" t="s">
        <v>24</v>
      </c>
      <c r="Y1306" s="2"/>
      <c r="Z1306" s="3"/>
      <c r="AA1306" s="3"/>
      <c r="AB1306" s="7" t="s">
        <v>4209</v>
      </c>
      <c r="AC1306" s="3" t="s">
        <v>191</v>
      </c>
      <c r="AD1306" s="3" t="s">
        <v>192</v>
      </c>
      <c r="AE1306" s="3" t="s">
        <v>193</v>
      </c>
      <c r="AF1306" s="3" t="s">
        <v>141</v>
      </c>
      <c r="AG1306" s="4"/>
      <c r="AH1306" s="3"/>
      <c r="AI1306" s="4"/>
      <c r="AJ13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6" s="8">
        <f>IF(#REF!=MAX(#REF!),"New","Old")</f>
      </c>
      <c r="AL1306" s="3"/>
      <c r="AM1306" s="9">
        <f>IF(OR(#REF!="",#REF!=0),"",IF(#REF!&lt;12000,"&lt;12k",IF(AND(#REF!&gt;=12000,#REF!&lt;24000),"12k to 24k",IF(AND(#REF!&gt;=24000,#REF!&lt;=36000),"24k to 36k",IF(#REF!&gt;36000,"&gt;36k","")))))</f>
      </c>
    </row>
    <row x14ac:dyDescent="0.25" r="1307" customHeight="1" ht="18.75">
      <c r="A1307" s="1">
        <v>1757742</v>
      </c>
      <c r="B1307" s="2">
        <v>11425246</v>
      </c>
      <c r="C1307" s="3" t="s">
        <v>0</v>
      </c>
      <c r="D1307" s="3" t="s">
        <v>448</v>
      </c>
      <c r="E1307" s="2">
        <v>2013</v>
      </c>
      <c r="F1307" s="4">
        <v>44390</v>
      </c>
      <c r="G1307" s="3" t="s">
        <v>39</v>
      </c>
      <c r="H1307" s="4">
        <v>44394</v>
      </c>
      <c r="I1307" s="4">
        <f>_xlfn.XLOOKUP(#REF!,[1]!Backup_F8_Previous_Wave[ODINO],[1]!Backup_F8_Previous_Wave[Production Date],"")</f>
      </c>
      <c r="J1307" s="10">
        <f>_xlfn.XLOOKUP(#REF!,[1]!Backup_F8_Previous_Wave[ODINO],[1]!Backup_F8_Previous_Wave[Wave Date],"")</f>
      </c>
      <c r="K1307" s="6">
        <f>_xlfn.XLOOKUP(#REF!,[1]!Backup_F8_Previous_Wave[ODINO],[1]!Backup_F8_Previous_Wave[Full VIN],"")</f>
      </c>
      <c r="L1307" s="3" t="s">
        <v>4210</v>
      </c>
      <c r="M1307" s="3" t="s">
        <v>4</v>
      </c>
      <c r="N1307" s="3" t="s">
        <v>4211</v>
      </c>
      <c r="O1307" s="3" t="s">
        <v>144</v>
      </c>
      <c r="P1307" s="6">
        <f>_xlfn.XLOOKUP(#REF!,[1]!Table2[BINNING],[1]!Table2[VFG],"")</f>
      </c>
      <c r="Q1307" s="6">
        <f>IF(ISNUMBER(FIND("|",#REF!,1)),LEFT(#REF!,FIND("|",#REF!,1)-2),#REF!)</f>
      </c>
      <c r="R1307" s="6">
        <f>IF(ISNUMBER(FIND("|",#REF!,1)),RIGHT(#REF!,LEN(#REF!)-FIND("|",#REF!,1)-1),"")</f>
      </c>
      <c r="S1307" s="3" t="s">
        <v>7</v>
      </c>
      <c r="T1307" s="3" t="s">
        <v>7</v>
      </c>
      <c r="U1307" s="2">
        <v>0</v>
      </c>
      <c r="V1307" s="2">
        <v>0</v>
      </c>
      <c r="W1307" s="2"/>
      <c r="X1307" s="3" t="s">
        <v>24</v>
      </c>
      <c r="Y1307" s="2"/>
      <c r="Z1307" s="3"/>
      <c r="AA1307" s="3"/>
      <c r="AB1307" s="7" t="s">
        <v>4212</v>
      </c>
      <c r="AC1307" s="3" t="s">
        <v>452</v>
      </c>
      <c r="AD1307" s="3" t="s">
        <v>453</v>
      </c>
      <c r="AE1307" s="3" t="s">
        <v>454</v>
      </c>
      <c r="AF1307" s="3" t="s">
        <v>45</v>
      </c>
      <c r="AG1307" s="4"/>
      <c r="AH1307" s="3"/>
      <c r="AI1307" s="4"/>
      <c r="AJ13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7" s="8">
        <f>IF(#REF!=MAX(#REF!),"New","Old")</f>
      </c>
      <c r="AL1307" s="3"/>
      <c r="AM1307" s="9">
        <f>IF(OR(#REF!="",#REF!=0),"",IF(#REF!&lt;12000,"&lt;12k",IF(AND(#REF!&gt;=12000,#REF!&lt;24000),"12k to 24k",IF(AND(#REF!&gt;=24000,#REF!&lt;=36000),"24k to 36k",IF(#REF!&gt;36000,"&gt;36k","")))))</f>
      </c>
    </row>
    <row x14ac:dyDescent="0.25" r="1308" customHeight="1" ht="18.75">
      <c r="A1308" s="1">
        <v>1757789</v>
      </c>
      <c r="B1308" s="2">
        <v>11425282</v>
      </c>
      <c r="C1308" s="3" t="s">
        <v>0</v>
      </c>
      <c r="D1308" s="3" t="s">
        <v>59</v>
      </c>
      <c r="E1308" s="2">
        <v>2018</v>
      </c>
      <c r="F1308" s="4">
        <v>44394</v>
      </c>
      <c r="G1308" s="3" t="s">
        <v>39</v>
      </c>
      <c r="H1308" s="4">
        <v>44394</v>
      </c>
      <c r="I1308" s="4">
        <f>_xlfn.XLOOKUP(#REF!,[1]!Backup_F8_Previous_Wave[ODINO],[1]!Backup_F8_Previous_Wave[Production Date],"")</f>
      </c>
      <c r="J1308" s="10">
        <f>_xlfn.XLOOKUP(#REF!,[1]!Backup_F8_Previous_Wave[ODINO],[1]!Backup_F8_Previous_Wave[Wave Date],"")</f>
      </c>
      <c r="K1308" s="6">
        <f>_xlfn.XLOOKUP(#REF!,[1]!Backup_F8_Previous_Wave[ODINO],[1]!Backup_F8_Previous_Wave[Full VIN],"")</f>
      </c>
      <c r="L1308" s="3" t="s">
        <v>4213</v>
      </c>
      <c r="M1308" s="3" t="s">
        <v>4</v>
      </c>
      <c r="N1308" s="3" t="s">
        <v>4214</v>
      </c>
      <c r="O1308" s="3" t="s">
        <v>552</v>
      </c>
      <c r="P1308" s="6">
        <f>_xlfn.XLOOKUP(#REF!,[1]!Table2[BINNING],[1]!Table2[VFG],"")</f>
      </c>
      <c r="Q1308" s="6">
        <f>IF(ISNUMBER(FIND("|",#REF!,1)),LEFT(#REF!,FIND("|",#REF!,1)-2),#REF!)</f>
      </c>
      <c r="R1308" s="6">
        <f>IF(ISNUMBER(FIND("|",#REF!,1)),RIGHT(#REF!,LEN(#REF!)-FIND("|",#REF!,1)-1),"")</f>
      </c>
      <c r="S1308" s="3" t="s">
        <v>7</v>
      </c>
      <c r="T1308" s="3" t="s">
        <v>7</v>
      </c>
      <c r="U1308" s="2">
        <v>0</v>
      </c>
      <c r="V1308" s="2">
        <v>0</v>
      </c>
      <c r="W1308" s="2"/>
      <c r="X1308" s="3" t="s">
        <v>100</v>
      </c>
      <c r="Y1308" s="2"/>
      <c r="Z1308" s="3"/>
      <c r="AA1308" s="3"/>
      <c r="AB1308" s="7" t="s">
        <v>4215</v>
      </c>
      <c r="AC1308" s="3" t="s">
        <v>65</v>
      </c>
      <c r="AD1308" s="3" t="s">
        <v>84</v>
      </c>
      <c r="AE1308" s="3" t="s">
        <v>319</v>
      </c>
      <c r="AF1308" s="3" t="s">
        <v>68</v>
      </c>
      <c r="AG1308" s="4"/>
      <c r="AH1308" s="3"/>
      <c r="AI1308" s="4"/>
      <c r="AJ13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8" s="8">
        <f>IF(#REF!=MAX(#REF!),"New","Old")</f>
      </c>
      <c r="AL1308" s="3"/>
      <c r="AM1308" s="9">
        <f>IF(OR(#REF!="",#REF!=0),"",IF(#REF!&lt;12000,"&lt;12k",IF(AND(#REF!&gt;=12000,#REF!&lt;24000),"12k to 24k",IF(AND(#REF!&gt;=24000,#REF!&lt;=36000),"24k to 36k",IF(#REF!&gt;36000,"&gt;36k","")))))</f>
      </c>
    </row>
    <row x14ac:dyDescent="0.25" r="1309" customHeight="1" ht="18.75">
      <c r="A1309" s="1">
        <v>1757796</v>
      </c>
      <c r="B1309" s="2">
        <v>11425289</v>
      </c>
      <c r="C1309" s="3" t="s">
        <v>548</v>
      </c>
      <c r="D1309" s="3" t="s">
        <v>4216</v>
      </c>
      <c r="E1309" s="2">
        <v>2009</v>
      </c>
      <c r="F1309" s="4">
        <v>44393</v>
      </c>
      <c r="G1309" s="3" t="s">
        <v>39</v>
      </c>
      <c r="H1309" s="4">
        <v>44394</v>
      </c>
      <c r="I1309" s="4"/>
      <c r="J1309" s="10">
        <f>_xlfn.XLOOKUP(#REF!,[1]!Backup_F8_Previous_Wave[ODINO],[1]!Backup_F8_Previous_Wave[Wave Date],"")</f>
      </c>
      <c r="K1309" s="3"/>
      <c r="L1309" s="3" t="s">
        <v>4217</v>
      </c>
      <c r="M1309" s="3" t="s">
        <v>4</v>
      </c>
      <c r="N1309" s="3" t="s">
        <v>4218</v>
      </c>
      <c r="O1309" s="3" t="s">
        <v>62</v>
      </c>
      <c r="P1309" s="6">
        <f>_xlfn.XLOOKUP(#REF!,[1]!Table2[BINNING],[1]!Table2[VFG],"")</f>
      </c>
      <c r="Q1309" s="6">
        <f>IF(ISNUMBER(FIND("|",#REF!,1)),LEFT(#REF!,FIND("|",#REF!,1)-2),#REF!)</f>
      </c>
      <c r="R1309" s="6">
        <f>IF(ISNUMBER(FIND("|",#REF!,1)),RIGHT(#REF!,LEN(#REF!)-FIND("|",#REF!,1)-1),"")</f>
      </c>
      <c r="S1309" s="3" t="s">
        <v>7</v>
      </c>
      <c r="T1309" s="3" t="s">
        <v>7</v>
      </c>
      <c r="U1309" s="2">
        <v>0</v>
      </c>
      <c r="V1309" s="2">
        <v>0</v>
      </c>
      <c r="W1309" s="2"/>
      <c r="X1309" s="3" t="s">
        <v>317</v>
      </c>
      <c r="Y1309" s="2"/>
      <c r="Z1309" s="3"/>
      <c r="AA1309" s="3"/>
      <c r="AB1309" s="7" t="s">
        <v>4219</v>
      </c>
      <c r="AC1309" s="3" t="s">
        <v>44</v>
      </c>
      <c r="AD1309" s="3" t="s">
        <v>44</v>
      </c>
      <c r="AE1309" s="3" t="s">
        <v>44</v>
      </c>
      <c r="AF1309" s="3" t="s">
        <v>44</v>
      </c>
      <c r="AG1309" s="4"/>
      <c r="AH1309" s="3"/>
      <c r="AI1309" s="4"/>
      <c r="AJ13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09" s="8">
        <f>IF(#REF!=MAX(#REF!),"New","Old")</f>
      </c>
      <c r="AL1309" s="3"/>
      <c r="AM1309" s="9">
        <f>IF(OR(#REF!="",#REF!=0),"",IF(#REF!&lt;12000,"&lt;12k",IF(AND(#REF!&gt;=12000,#REF!&lt;24000),"12k to 24k",IF(AND(#REF!&gt;=24000,#REF!&lt;=36000),"24k to 36k",IF(#REF!&gt;36000,"&gt;36k","")))))</f>
      </c>
    </row>
    <row x14ac:dyDescent="0.25" r="1310" customHeight="1" ht="18.75">
      <c r="A1310" s="1">
        <v>1757819</v>
      </c>
      <c r="B1310" s="2">
        <v>11425308</v>
      </c>
      <c r="C1310" s="3" t="s">
        <v>0</v>
      </c>
      <c r="D1310" s="3" t="s">
        <v>181</v>
      </c>
      <c r="E1310" s="2">
        <v>2019</v>
      </c>
      <c r="F1310" s="4">
        <v>44197</v>
      </c>
      <c r="G1310" s="3" t="s">
        <v>2</v>
      </c>
      <c r="H1310" s="4">
        <v>44395</v>
      </c>
      <c r="I1310" s="4">
        <f>_xlfn.XLOOKUP(#REF!,[1]!Backup_F8_Previous_Wave[ODINO],[1]!Backup_F8_Previous_Wave[Production Date],"")</f>
      </c>
      <c r="J1310" s="10">
        <f>_xlfn.XLOOKUP(#REF!,[1]!Backup_F8_Previous_Wave[ODINO],[1]!Backup_F8_Previous_Wave[Wave Date],"")</f>
      </c>
      <c r="K1310" s="6">
        <f>_xlfn.XLOOKUP(#REF!,[1]!Backup_F8_Previous_Wave[ODINO],[1]!Backup_F8_Previous_Wave[Full VIN],"")</f>
      </c>
      <c r="L1310" s="3" t="s">
        <v>4220</v>
      </c>
      <c r="M1310" s="3" t="s">
        <v>4</v>
      </c>
      <c r="N1310" s="3" t="s">
        <v>4221</v>
      </c>
      <c r="O1310" s="3" t="s">
        <v>864</v>
      </c>
      <c r="P1310" s="6">
        <f>_xlfn.XLOOKUP(#REF!,[1]!Table2[BINNING],[1]!Table2[VFG],"")</f>
      </c>
      <c r="Q1310" s="6">
        <f>IF(ISNUMBER(FIND("|",#REF!,1)),LEFT(#REF!,FIND("|",#REF!,1)-2),#REF!)</f>
      </c>
      <c r="R1310" s="6">
        <f>IF(ISNUMBER(FIND("|",#REF!,1)),RIGHT(#REF!,LEN(#REF!)-FIND("|",#REF!,1)-1),"")</f>
      </c>
      <c r="S1310" s="3" t="s">
        <v>7</v>
      </c>
      <c r="T1310" s="3" t="s">
        <v>7</v>
      </c>
      <c r="U1310" s="2">
        <v>0</v>
      </c>
      <c r="V1310" s="2">
        <v>0</v>
      </c>
      <c r="W1310" s="2"/>
      <c r="X1310" s="3" t="s">
        <v>218</v>
      </c>
      <c r="Y1310" s="2"/>
      <c r="Z1310" s="3"/>
      <c r="AA1310" s="3"/>
      <c r="AB1310" s="7" t="s">
        <v>4222</v>
      </c>
      <c r="AC1310" s="3" t="s">
        <v>297</v>
      </c>
      <c r="AD1310" s="3" t="s">
        <v>298</v>
      </c>
      <c r="AE1310" s="3" t="s">
        <v>299</v>
      </c>
      <c r="AF1310" s="3" t="s">
        <v>198</v>
      </c>
      <c r="AG1310" s="4"/>
      <c r="AH1310" s="3"/>
      <c r="AI1310" s="4"/>
      <c r="AJ13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0" s="8">
        <f>IF(#REF!=MAX(#REF!),"New","Old")</f>
      </c>
      <c r="AL1310" s="3"/>
      <c r="AM1310" s="9">
        <f>IF(OR(#REF!="",#REF!=0),"",IF(#REF!&lt;12000,"&lt;12k",IF(AND(#REF!&gt;=12000,#REF!&lt;24000),"12k to 24k",IF(AND(#REF!&gt;=24000,#REF!&lt;=36000),"24k to 36k",IF(#REF!&gt;36000,"&gt;36k","")))))</f>
      </c>
    </row>
    <row x14ac:dyDescent="0.25" r="1311" customHeight="1" ht="18.75">
      <c r="A1311" s="1">
        <v>1758070</v>
      </c>
      <c r="B1311" s="2">
        <v>11425508</v>
      </c>
      <c r="C1311" s="3" t="s">
        <v>0</v>
      </c>
      <c r="D1311" s="3" t="s">
        <v>1387</v>
      </c>
      <c r="E1311" s="2">
        <v>2018</v>
      </c>
      <c r="F1311" s="4">
        <v>44385</v>
      </c>
      <c r="G1311" s="3" t="s">
        <v>39</v>
      </c>
      <c r="H1311" s="4">
        <v>44396</v>
      </c>
      <c r="I1311" s="4">
        <f>_xlfn.XLOOKUP(#REF!,[1]!Backup_F8_Previous_Wave[ODINO],[1]!Backup_F8_Previous_Wave[Production Date],"")</f>
      </c>
      <c r="J1311" s="10">
        <f>_xlfn.XLOOKUP(#REF!,[1]!Backup_F8_Previous_Wave[ODINO],[1]!Backup_F8_Previous_Wave[Wave Date],"")</f>
      </c>
      <c r="K1311" s="6">
        <f>_xlfn.XLOOKUP(#REF!,[1]!Backup_F8_Previous_Wave[ODINO],[1]!Backup_F8_Previous_Wave[Full VIN],"")</f>
      </c>
      <c r="L1311" s="3" t="s">
        <v>4223</v>
      </c>
      <c r="M1311" s="3" t="s">
        <v>4</v>
      </c>
      <c r="N1311" s="3" t="s">
        <v>4224</v>
      </c>
      <c r="O1311" s="3" t="s">
        <v>4225</v>
      </c>
      <c r="P1311" s="6">
        <f>_xlfn.XLOOKUP(#REF!,[1]!Table2[BINNING],[1]!Table2[VFG],"")</f>
      </c>
      <c r="Q1311" s="6">
        <f>IF(ISNUMBER(FIND("|",#REF!,1)),LEFT(#REF!,FIND("|",#REF!,1)-2),#REF!)</f>
      </c>
      <c r="R1311" s="6">
        <f>IF(ISNUMBER(FIND("|",#REF!,1)),RIGHT(#REF!,LEN(#REF!)-FIND("|",#REF!,1)-1),"")</f>
      </c>
      <c r="S1311" s="3" t="s">
        <v>7</v>
      </c>
      <c r="T1311" s="3" t="s">
        <v>7</v>
      </c>
      <c r="U1311" s="2">
        <v>0</v>
      </c>
      <c r="V1311" s="2">
        <v>0</v>
      </c>
      <c r="W1311" s="2">
        <v>7376</v>
      </c>
      <c r="X1311" s="3" t="s">
        <v>238</v>
      </c>
      <c r="Y1311" s="2">
        <v>28</v>
      </c>
      <c r="Z1311" s="3" t="s">
        <v>4226</v>
      </c>
      <c r="AA1311" s="3" t="s">
        <v>4038</v>
      </c>
      <c r="AB1311" s="7" t="s">
        <v>4227</v>
      </c>
      <c r="AC1311" s="3" t="s">
        <v>3787</v>
      </c>
      <c r="AD1311" s="3" t="s">
        <v>3788</v>
      </c>
      <c r="AE1311" s="3" t="s">
        <v>3789</v>
      </c>
      <c r="AF1311" s="3" t="s">
        <v>1391</v>
      </c>
      <c r="AG1311" s="4"/>
      <c r="AH1311" s="3"/>
      <c r="AI1311" s="4"/>
      <c r="AJ13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1" s="8">
        <f>IF(#REF!=MAX(#REF!),"New","Old")</f>
      </c>
      <c r="AL1311" s="3"/>
      <c r="AM1311" s="9">
        <f>IF(OR(#REF!="",#REF!=0),"",IF(#REF!&lt;12000,"&lt;12k",IF(AND(#REF!&gt;=12000,#REF!&lt;24000),"12k to 24k",IF(AND(#REF!&gt;=24000,#REF!&lt;=36000),"24k to 36k",IF(#REF!&gt;36000,"&gt;36k","")))))</f>
      </c>
    </row>
    <row x14ac:dyDescent="0.25" r="1312" customHeight="1" ht="18.75">
      <c r="A1312" s="1">
        <v>1758216</v>
      </c>
      <c r="B1312" s="2">
        <v>11425619</v>
      </c>
      <c r="C1312" s="3" t="s">
        <v>0</v>
      </c>
      <c r="D1312" s="3" t="s">
        <v>59</v>
      </c>
      <c r="E1312" s="2">
        <v>2019</v>
      </c>
      <c r="F1312" s="4">
        <v>44166</v>
      </c>
      <c r="G1312" s="3" t="s">
        <v>14</v>
      </c>
      <c r="H1312" s="4">
        <v>44397</v>
      </c>
      <c r="I1312" s="4">
        <f>_xlfn.XLOOKUP(#REF!,[1]!Backup_F8_Previous_Wave[ODINO],[1]!Backup_F8_Previous_Wave[Production Date],"")</f>
      </c>
      <c r="J1312" s="10">
        <f>_xlfn.XLOOKUP(#REF!,[1]!Backup_F8_Previous_Wave[ODINO],[1]!Backup_F8_Previous_Wave[Wave Date],"")</f>
      </c>
      <c r="K1312" s="6">
        <f>_xlfn.XLOOKUP(#REF!,[1]!Backup_F8_Previous_Wave[ODINO],[1]!Backup_F8_Previous_Wave[Full VIN],"")</f>
      </c>
      <c r="L1312" s="3" t="s">
        <v>4228</v>
      </c>
      <c r="M1312" s="3" t="s">
        <v>4</v>
      </c>
      <c r="N1312" s="3" t="s">
        <v>4229</v>
      </c>
      <c r="O1312" s="3" t="s">
        <v>552</v>
      </c>
      <c r="P1312" s="6">
        <f>_xlfn.XLOOKUP(#REF!,[1]!Table2[BINNING],[1]!Table2[VFG],"")</f>
      </c>
      <c r="Q1312" s="6">
        <f>IF(ISNUMBER(FIND("|",#REF!,1)),LEFT(#REF!,FIND("|",#REF!,1)-2),#REF!)</f>
      </c>
      <c r="R1312" s="6">
        <f>IF(ISNUMBER(FIND("|",#REF!,1)),RIGHT(#REF!,LEN(#REF!)-FIND("|",#REF!,1)-1),"")</f>
      </c>
      <c r="S1312" s="3" t="s">
        <v>7</v>
      </c>
      <c r="T1312" s="3" t="s">
        <v>7</v>
      </c>
      <c r="U1312" s="2">
        <v>0</v>
      </c>
      <c r="V1312" s="2">
        <v>0</v>
      </c>
      <c r="W1312" s="2">
        <v>36000</v>
      </c>
      <c r="X1312" s="3" t="s">
        <v>112</v>
      </c>
      <c r="Y1312" s="2"/>
      <c r="Z1312" s="3"/>
      <c r="AA1312" s="3"/>
      <c r="AB1312" s="7" t="s">
        <v>4230</v>
      </c>
      <c r="AC1312" s="3" t="s">
        <v>65</v>
      </c>
      <c r="AD1312" s="3" t="s">
        <v>66</v>
      </c>
      <c r="AE1312" s="3" t="s">
        <v>67</v>
      </c>
      <c r="AF1312" s="3" t="s">
        <v>68</v>
      </c>
      <c r="AG1312" s="4"/>
      <c r="AH1312" s="3"/>
      <c r="AI1312" s="4"/>
      <c r="AJ13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2" s="8">
        <f>IF(#REF!=MAX(#REF!),"New","Old")</f>
      </c>
      <c r="AL1312" s="3"/>
      <c r="AM1312" s="9">
        <f>IF(OR(#REF!="",#REF!=0),"",IF(#REF!&lt;12000,"&lt;12k",IF(AND(#REF!&gt;=12000,#REF!&lt;24000),"12k to 24k",IF(AND(#REF!&gt;=24000,#REF!&lt;=36000),"24k to 36k",IF(#REF!&gt;36000,"&gt;36k","")))))</f>
      </c>
    </row>
    <row x14ac:dyDescent="0.25" r="1313" customHeight="1" ht="18.75">
      <c r="A1313" s="1">
        <v>1758309</v>
      </c>
      <c r="B1313" s="2">
        <v>11425689</v>
      </c>
      <c r="C1313" s="3" t="s">
        <v>0</v>
      </c>
      <c r="D1313" s="3" t="s">
        <v>86</v>
      </c>
      <c r="E1313" s="2">
        <v>2013</v>
      </c>
      <c r="F1313" s="4">
        <v>44391</v>
      </c>
      <c r="G1313" s="3" t="s">
        <v>39</v>
      </c>
      <c r="H1313" s="4">
        <v>44397</v>
      </c>
      <c r="I1313" s="4">
        <f>_xlfn.XLOOKUP(#REF!,[1]!Backup_F8_Previous_Wave[ODINO],[1]!Backup_F8_Previous_Wave[Production Date],"")</f>
      </c>
      <c r="J1313" s="10">
        <f>_xlfn.XLOOKUP(#REF!,[1]!Backup_F8_Previous_Wave[ODINO],[1]!Backup_F8_Previous_Wave[Wave Date],"")</f>
      </c>
      <c r="K1313" s="6">
        <f>_xlfn.XLOOKUP(#REF!,[1]!Backup_F8_Previous_Wave[ODINO],[1]!Backup_F8_Previous_Wave[Full VIN],"")</f>
      </c>
      <c r="L1313" s="3" t="s">
        <v>4231</v>
      </c>
      <c r="M1313" s="3" t="s">
        <v>4</v>
      </c>
      <c r="N1313" s="3" t="s">
        <v>4232</v>
      </c>
      <c r="O1313" s="3" t="s">
        <v>390</v>
      </c>
      <c r="P1313" s="6">
        <f>_xlfn.XLOOKUP(#REF!,[1]!Table2[BINNING],[1]!Table2[VFG],"")</f>
      </c>
      <c r="Q1313" s="6">
        <f>IF(ISNUMBER(FIND("|",#REF!,1)),LEFT(#REF!,FIND("|",#REF!,1)-2),#REF!)</f>
      </c>
      <c r="R1313" s="6">
        <f>IF(ISNUMBER(FIND("|",#REF!,1)),RIGHT(#REF!,LEN(#REF!)-FIND("|",#REF!,1)-1),"")</f>
      </c>
      <c r="S1313" s="3" t="s">
        <v>7</v>
      </c>
      <c r="T1313" s="3" t="s">
        <v>7</v>
      </c>
      <c r="U1313" s="2">
        <v>0</v>
      </c>
      <c r="V1313" s="2">
        <v>0</v>
      </c>
      <c r="W1313" s="2">
        <v>76000</v>
      </c>
      <c r="X1313" s="3" t="s">
        <v>63</v>
      </c>
      <c r="Y1313" s="2"/>
      <c r="Z1313" s="3"/>
      <c r="AA1313" s="3"/>
      <c r="AB1313" s="7" t="s">
        <v>4233</v>
      </c>
      <c r="AC1313" s="3" t="s">
        <v>92</v>
      </c>
      <c r="AD1313" s="3" t="s">
        <v>93</v>
      </c>
      <c r="AE1313" s="3" t="s">
        <v>94</v>
      </c>
      <c r="AF1313" s="3" t="s">
        <v>95</v>
      </c>
      <c r="AG1313" s="4"/>
      <c r="AH1313" s="3"/>
      <c r="AI1313" s="4"/>
      <c r="AJ13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3" s="8">
        <f>IF(#REF!=MAX(#REF!),"New","Old")</f>
      </c>
      <c r="AL1313" s="3"/>
      <c r="AM1313" s="9">
        <f>IF(OR(#REF!="",#REF!=0),"",IF(#REF!&lt;12000,"&lt;12k",IF(AND(#REF!&gt;=12000,#REF!&lt;24000),"12k to 24k",IF(AND(#REF!&gt;=24000,#REF!&lt;=36000),"24k to 36k",IF(#REF!&gt;36000,"&gt;36k","")))))</f>
      </c>
    </row>
    <row x14ac:dyDescent="0.25" r="1314" customHeight="1" ht="18.75">
      <c r="A1314" s="1">
        <v>1758360</v>
      </c>
      <c r="B1314" s="2">
        <v>11425723</v>
      </c>
      <c r="C1314" s="3" t="s">
        <v>0</v>
      </c>
      <c r="D1314" s="3" t="s">
        <v>38</v>
      </c>
      <c r="E1314" s="2">
        <v>2011</v>
      </c>
      <c r="F1314" s="4">
        <v>44319</v>
      </c>
      <c r="G1314" s="3" t="s">
        <v>108</v>
      </c>
      <c r="H1314" s="4">
        <v>44397</v>
      </c>
      <c r="I1314" s="4"/>
      <c r="J1314" s="10">
        <f>_xlfn.XLOOKUP(#REF!,[1]!Backup_F8_Previous_Wave[ODINO],[1]!Backup_F8_Previous_Wave[Wave Date],"")</f>
      </c>
      <c r="K1314" s="3"/>
      <c r="L1314" s="3" t="s">
        <v>4192</v>
      </c>
      <c r="M1314" s="3" t="s">
        <v>4</v>
      </c>
      <c r="N1314" s="3" t="s">
        <v>4234</v>
      </c>
      <c r="O1314" s="3" t="s">
        <v>459</v>
      </c>
      <c r="P1314" s="6">
        <f>_xlfn.XLOOKUP(#REF!,[1]!Table2[BINNING],[1]!Table2[VFG],"")</f>
      </c>
      <c r="Q1314" s="6">
        <f>IF(ISNUMBER(FIND("|",#REF!,1)),LEFT(#REF!,FIND("|",#REF!,1)-2),#REF!)</f>
      </c>
      <c r="R1314" s="6">
        <f>IF(ISNUMBER(FIND("|",#REF!,1)),RIGHT(#REF!,LEN(#REF!)-FIND("|",#REF!,1)-1),"")</f>
      </c>
      <c r="S1314" s="3" t="s">
        <v>7</v>
      </c>
      <c r="T1314" s="3" t="s">
        <v>7</v>
      </c>
      <c r="U1314" s="2">
        <v>0</v>
      </c>
      <c r="V1314" s="2">
        <v>0</v>
      </c>
      <c r="W1314" s="2"/>
      <c r="X1314" s="3" t="s">
        <v>106</v>
      </c>
      <c r="Y1314" s="2">
        <v>28</v>
      </c>
      <c r="Z1314" s="3"/>
      <c r="AA1314" s="3"/>
      <c r="AB1314" s="7" t="s">
        <v>4235</v>
      </c>
      <c r="AC1314" s="3" t="s">
        <v>44</v>
      </c>
      <c r="AD1314" s="3" t="s">
        <v>44</v>
      </c>
      <c r="AE1314" s="3" t="s">
        <v>44</v>
      </c>
      <c r="AF1314" s="3" t="s">
        <v>44</v>
      </c>
      <c r="AG1314" s="4"/>
      <c r="AH1314" s="3"/>
      <c r="AI1314" s="4"/>
      <c r="AJ13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4" s="8">
        <f>IF(#REF!=MAX(#REF!),"New","Old")</f>
      </c>
      <c r="AL1314" s="3"/>
      <c r="AM1314" s="9">
        <f>IF(OR(#REF!="",#REF!=0),"",IF(#REF!&lt;12000,"&lt;12k",IF(AND(#REF!&gt;=12000,#REF!&lt;24000),"12k to 24k",IF(AND(#REF!&gt;=24000,#REF!&lt;=36000),"24k to 36k",IF(#REF!&gt;36000,"&gt;36k","")))))</f>
      </c>
    </row>
    <row x14ac:dyDescent="0.25" r="1315" customHeight="1" ht="18.75">
      <c r="A1315" s="1">
        <v>1758455</v>
      </c>
      <c r="B1315" s="2">
        <v>11425800</v>
      </c>
      <c r="C1315" s="3" t="s">
        <v>0</v>
      </c>
      <c r="D1315" s="3" t="s">
        <v>181</v>
      </c>
      <c r="E1315" s="2">
        <v>2016</v>
      </c>
      <c r="F1315" s="4">
        <v>43831</v>
      </c>
      <c r="G1315" s="3" t="s">
        <v>2</v>
      </c>
      <c r="H1315" s="4">
        <v>44398</v>
      </c>
      <c r="I1315" s="4">
        <f>_xlfn.XLOOKUP(#REF!,[1]!Backup_F8_Previous_Wave[ODINO],[1]!Backup_F8_Previous_Wave[Production Date],"")</f>
      </c>
      <c r="J1315" s="10">
        <f>_xlfn.XLOOKUP(#REF!,[1]!Backup_F8_Previous_Wave[ODINO],[1]!Backup_F8_Previous_Wave[Wave Date],"")</f>
      </c>
      <c r="K1315" s="6">
        <f>_xlfn.XLOOKUP(#REF!,[1]!Backup_F8_Previous_Wave[ODINO],[1]!Backup_F8_Previous_Wave[Full VIN],"")</f>
      </c>
      <c r="L1315" s="3" t="s">
        <v>4236</v>
      </c>
      <c r="M1315" s="3" t="s">
        <v>4</v>
      </c>
      <c r="N1315" s="3" t="s">
        <v>4237</v>
      </c>
      <c r="O1315" s="3" t="s">
        <v>600</v>
      </c>
      <c r="P1315" s="6">
        <f>_xlfn.XLOOKUP(#REF!,[1]!Table2[BINNING],[1]!Table2[VFG],"")</f>
      </c>
      <c r="Q1315" s="6">
        <f>IF(ISNUMBER(FIND("|",#REF!,1)),LEFT(#REF!,FIND("|",#REF!,1)-2),#REF!)</f>
      </c>
      <c r="R1315" s="6">
        <f>IF(ISNUMBER(FIND("|",#REF!,1)),RIGHT(#REF!,LEN(#REF!)-FIND("|",#REF!,1)-1),"")</f>
      </c>
      <c r="S1315" s="3" t="s">
        <v>7</v>
      </c>
      <c r="T1315" s="3" t="s">
        <v>7</v>
      </c>
      <c r="U1315" s="2">
        <v>1</v>
      </c>
      <c r="V1315" s="2">
        <v>0</v>
      </c>
      <c r="W1315" s="2"/>
      <c r="X1315" s="3" t="s">
        <v>139</v>
      </c>
      <c r="Y1315" s="2">
        <v>35</v>
      </c>
      <c r="Z1315" s="3"/>
      <c r="AA1315" s="3"/>
      <c r="AB1315" s="7" t="s">
        <v>4238</v>
      </c>
      <c r="AC1315" s="3" t="s">
        <v>297</v>
      </c>
      <c r="AD1315" s="3" t="s">
        <v>298</v>
      </c>
      <c r="AE1315" s="3" t="s">
        <v>299</v>
      </c>
      <c r="AF1315" s="3" t="s">
        <v>198</v>
      </c>
      <c r="AG1315" s="4"/>
      <c r="AH1315" s="3"/>
      <c r="AI1315" s="4"/>
      <c r="AJ13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5" s="8">
        <f>IF(#REF!=MAX(#REF!),"New","Old")</f>
      </c>
      <c r="AL1315" s="3"/>
      <c r="AM1315" s="9">
        <f>IF(OR(#REF!="",#REF!=0),"",IF(#REF!&lt;12000,"&lt;12k",IF(AND(#REF!&gt;=12000,#REF!&lt;24000),"12k to 24k",IF(AND(#REF!&gt;=24000,#REF!&lt;=36000),"24k to 36k",IF(#REF!&gt;36000,"&gt;36k","")))))</f>
      </c>
    </row>
    <row x14ac:dyDescent="0.25" r="1316" customHeight="1" ht="18.75">
      <c r="A1316" s="1">
        <v>1758518</v>
      </c>
      <c r="B1316" s="2">
        <v>11425850</v>
      </c>
      <c r="C1316" s="3" t="s">
        <v>0</v>
      </c>
      <c r="D1316" s="3" t="s">
        <v>187</v>
      </c>
      <c r="E1316" s="2">
        <v>2017</v>
      </c>
      <c r="F1316" s="4">
        <v>43022</v>
      </c>
      <c r="G1316" s="3" t="s">
        <v>14</v>
      </c>
      <c r="H1316" s="4">
        <v>44398</v>
      </c>
      <c r="I1316" s="4">
        <f>_xlfn.XLOOKUP(#REF!,[1]!Backup_F8_Previous_Wave[ODINO],[1]!Backup_F8_Previous_Wave[Production Date],"")</f>
      </c>
      <c r="J1316" s="10">
        <f>_xlfn.XLOOKUP(#REF!,[1]!Backup_F8_Previous_Wave[ODINO],[1]!Backup_F8_Previous_Wave[Wave Date],"")</f>
      </c>
      <c r="K1316" s="6">
        <f>_xlfn.XLOOKUP(#REF!,[1]!Backup_F8_Previous_Wave[ODINO],[1]!Backup_F8_Previous_Wave[Full VIN],"")</f>
      </c>
      <c r="L1316" s="3" t="s">
        <v>527</v>
      </c>
      <c r="M1316" s="3" t="s">
        <v>4</v>
      </c>
      <c r="N1316" s="3" t="s">
        <v>4239</v>
      </c>
      <c r="O1316" s="3" t="s">
        <v>124</v>
      </c>
      <c r="P1316" s="6">
        <f>_xlfn.XLOOKUP(#REF!,[1]!Table2[BINNING],[1]!Table2[VFG],"")</f>
      </c>
      <c r="Q1316" s="6">
        <f>IF(ISNUMBER(FIND("|",#REF!,1)),LEFT(#REF!,FIND("|",#REF!,1)-2),#REF!)</f>
      </c>
      <c r="R1316" s="6">
        <f>IF(ISNUMBER(FIND("|",#REF!,1)),RIGHT(#REF!,LEN(#REF!)-FIND("|",#REF!,1)-1),"")</f>
      </c>
      <c r="S1316" s="3" t="s">
        <v>7</v>
      </c>
      <c r="T1316" s="3" t="s">
        <v>7</v>
      </c>
      <c r="U1316" s="2">
        <v>0</v>
      </c>
      <c r="V1316" s="2">
        <v>0</v>
      </c>
      <c r="W1316" s="2"/>
      <c r="X1316" s="3" t="s">
        <v>63</v>
      </c>
      <c r="Y1316" s="2">
        <v>65</v>
      </c>
      <c r="Z1316" s="3"/>
      <c r="AA1316" s="3"/>
      <c r="AB1316" s="7" t="s">
        <v>4240</v>
      </c>
      <c r="AC1316" s="3" t="s">
        <v>191</v>
      </c>
      <c r="AD1316" s="3" t="s">
        <v>192</v>
      </c>
      <c r="AE1316" s="3" t="s">
        <v>193</v>
      </c>
      <c r="AF1316" s="3" t="s">
        <v>141</v>
      </c>
      <c r="AG1316" s="4"/>
      <c r="AH1316" s="3"/>
      <c r="AI1316" s="4"/>
      <c r="AJ13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6" s="8">
        <f>IF(#REF!=MAX(#REF!),"New","Old")</f>
      </c>
      <c r="AL1316" s="3"/>
      <c r="AM1316" s="9">
        <f>IF(OR(#REF!="",#REF!=0),"",IF(#REF!&lt;12000,"&lt;12k",IF(AND(#REF!&gt;=12000,#REF!&lt;24000),"12k to 24k",IF(AND(#REF!&gt;=24000,#REF!&lt;=36000),"24k to 36k",IF(#REF!&gt;36000,"&gt;36k","")))))</f>
      </c>
    </row>
    <row x14ac:dyDescent="0.25" r="1317" customHeight="1" ht="18.75">
      <c r="A1317" s="1">
        <v>1758520</v>
      </c>
      <c r="B1317" s="2">
        <v>11425852</v>
      </c>
      <c r="C1317" s="3" t="s">
        <v>0</v>
      </c>
      <c r="D1317" s="3" t="s">
        <v>3638</v>
      </c>
      <c r="E1317" s="2">
        <v>2021</v>
      </c>
      <c r="F1317" s="4">
        <v>44223</v>
      </c>
      <c r="G1317" s="3" t="s">
        <v>2</v>
      </c>
      <c r="H1317" s="4">
        <v>44398</v>
      </c>
      <c r="I1317" s="4">
        <f>_xlfn.XLOOKUP(#REF!,[1]!Backup_F8_Previous_Wave[ODINO],[1]!Backup_F8_Previous_Wave[Production Date],"")</f>
      </c>
      <c r="J1317" s="10">
        <f>_xlfn.XLOOKUP(#REF!,[1]!Backup_F8_Previous_Wave[ODINO],[1]!Backup_F8_Previous_Wave[Wave Date],"")</f>
      </c>
      <c r="K1317" s="6">
        <f>_xlfn.XLOOKUP(#REF!,[1]!Backup_F8_Previous_Wave[ODINO],[1]!Backup_F8_Previous_Wave[Full VIN],"")</f>
      </c>
      <c r="L1317" s="3" t="s">
        <v>4241</v>
      </c>
      <c r="M1317" s="3" t="s">
        <v>4</v>
      </c>
      <c r="N1317" s="3" t="s">
        <v>4242</v>
      </c>
      <c r="O1317" s="3" t="s">
        <v>3149</v>
      </c>
      <c r="P1317" s="6">
        <f>_xlfn.XLOOKUP(#REF!,[1]!Table2[BINNING],[1]!Table2[VFG],"")</f>
      </c>
      <c r="Q1317" s="6">
        <f>IF(ISNUMBER(FIND("|",#REF!,1)),LEFT(#REF!,FIND("|",#REF!,1)-2),#REF!)</f>
      </c>
      <c r="R1317" s="6">
        <f>IF(ISNUMBER(FIND("|",#REF!,1)),RIGHT(#REF!,LEN(#REF!)-FIND("|",#REF!,1)-1),"")</f>
      </c>
      <c r="S1317" s="3" t="s">
        <v>7</v>
      </c>
      <c r="T1317" s="3" t="s">
        <v>7</v>
      </c>
      <c r="U1317" s="2">
        <v>0</v>
      </c>
      <c r="V1317" s="2">
        <v>0</v>
      </c>
      <c r="W1317" s="2"/>
      <c r="X1317" s="3" t="s">
        <v>159</v>
      </c>
      <c r="Y1317" s="2"/>
      <c r="Z1317" s="3"/>
      <c r="AA1317" s="3"/>
      <c r="AB1317" s="7" t="s">
        <v>4243</v>
      </c>
      <c r="AC1317" s="3" t="s">
        <v>3642</v>
      </c>
      <c r="AD1317" s="3" t="s">
        <v>3643</v>
      </c>
      <c r="AE1317" s="3" t="s">
        <v>3644</v>
      </c>
      <c r="AF1317" s="3" t="s">
        <v>68</v>
      </c>
      <c r="AG1317" s="4"/>
      <c r="AH1317" s="3"/>
      <c r="AI1317" s="4"/>
      <c r="AJ13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7" s="8">
        <f>IF(#REF!=MAX(#REF!),"New","Old")</f>
      </c>
      <c r="AL1317" s="3"/>
      <c r="AM1317" s="9">
        <f>IF(OR(#REF!="",#REF!=0),"",IF(#REF!&lt;12000,"&lt;12k",IF(AND(#REF!&gt;=12000,#REF!&lt;24000),"12k to 24k",IF(AND(#REF!&gt;=24000,#REF!&lt;=36000),"24k to 36k",IF(#REF!&gt;36000,"&gt;36k","")))))</f>
      </c>
    </row>
    <row x14ac:dyDescent="0.25" r="1318" customHeight="1" ht="18.75">
      <c r="A1318" s="1">
        <v>1758679</v>
      </c>
      <c r="B1318" s="2">
        <v>11425969</v>
      </c>
      <c r="C1318" s="3" t="s">
        <v>0</v>
      </c>
      <c r="D1318" s="3" t="s">
        <v>485</v>
      </c>
      <c r="E1318" s="2">
        <v>2015</v>
      </c>
      <c r="F1318" s="4">
        <v>43266</v>
      </c>
      <c r="G1318" s="3" t="s">
        <v>108</v>
      </c>
      <c r="H1318" s="4">
        <v>44399</v>
      </c>
      <c r="I1318" s="4">
        <f>_xlfn.XLOOKUP(#REF!,[1]!Backup_F8_Previous_Wave[ODINO],[1]!Backup_F8_Previous_Wave[Production Date],"")</f>
      </c>
      <c r="J1318" s="10">
        <f>_xlfn.XLOOKUP(#REF!,[1]!Backup_F8_Previous_Wave[ODINO],[1]!Backup_F8_Previous_Wave[Wave Date],"")</f>
      </c>
      <c r="K1318" s="6">
        <f>_xlfn.XLOOKUP(#REF!,[1]!Backup_F8_Previous_Wave[ODINO],[1]!Backup_F8_Previous_Wave[Full VIN],"")</f>
      </c>
      <c r="L1318" s="3" t="s">
        <v>4244</v>
      </c>
      <c r="M1318" s="3" t="s">
        <v>4</v>
      </c>
      <c r="N1318" s="3" t="s">
        <v>4245</v>
      </c>
      <c r="O1318" s="3" t="s">
        <v>31</v>
      </c>
      <c r="P1318" s="6">
        <f>_xlfn.XLOOKUP(#REF!,[1]!Table2[BINNING],[1]!Table2[VFG],"")</f>
      </c>
      <c r="Q1318" s="6">
        <f>IF(ISNUMBER(FIND("|",#REF!,1)),LEFT(#REF!,FIND("|",#REF!,1)-2),#REF!)</f>
      </c>
      <c r="R1318" s="6">
        <f>IF(ISNUMBER(FIND("|",#REF!,1)),RIGHT(#REF!,LEN(#REF!)-FIND("|",#REF!,1)-1),"")</f>
      </c>
      <c r="S1318" s="3" t="s">
        <v>7</v>
      </c>
      <c r="T1318" s="3" t="s">
        <v>7</v>
      </c>
      <c r="U1318" s="2">
        <v>0</v>
      </c>
      <c r="V1318" s="2">
        <v>0</v>
      </c>
      <c r="W1318" s="2">
        <v>130000</v>
      </c>
      <c r="X1318" s="3" t="s">
        <v>24</v>
      </c>
      <c r="Y1318" s="2"/>
      <c r="Z1318" s="3"/>
      <c r="AA1318" s="3"/>
      <c r="AB1318" s="7" t="s">
        <v>4246</v>
      </c>
      <c r="AC1318" s="3" t="s">
        <v>489</v>
      </c>
      <c r="AD1318" s="3" t="s">
        <v>490</v>
      </c>
      <c r="AE1318" s="3" t="s">
        <v>491</v>
      </c>
      <c r="AF1318" s="3" t="s">
        <v>211</v>
      </c>
      <c r="AG1318" s="4"/>
      <c r="AH1318" s="3"/>
      <c r="AI1318" s="4"/>
      <c r="AJ13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8" s="8">
        <f>IF(#REF!=MAX(#REF!),"New","Old")</f>
      </c>
      <c r="AL1318" s="3"/>
      <c r="AM1318" s="9">
        <f>IF(OR(#REF!="",#REF!=0),"",IF(#REF!&lt;12000,"&lt;12k",IF(AND(#REF!&gt;=12000,#REF!&lt;24000),"12k to 24k",IF(AND(#REF!&gt;=24000,#REF!&lt;=36000),"24k to 36k",IF(#REF!&gt;36000,"&gt;36k","")))))</f>
      </c>
    </row>
    <row x14ac:dyDescent="0.25" r="1319" customHeight="1" ht="18.75">
      <c r="A1319" s="1">
        <v>1758715</v>
      </c>
      <c r="B1319" s="2">
        <v>11425997</v>
      </c>
      <c r="C1319" s="3" t="s">
        <v>173</v>
      </c>
      <c r="D1319" s="3" t="s">
        <v>504</v>
      </c>
      <c r="E1319" s="2">
        <v>2013</v>
      </c>
      <c r="F1319" s="4">
        <v>44378</v>
      </c>
      <c r="G1319" s="3" t="s">
        <v>39</v>
      </c>
      <c r="H1319" s="4">
        <v>44399</v>
      </c>
      <c r="I1319" s="4">
        <f>_xlfn.XLOOKUP(#REF!,[1]!Backup_F8_Previous_Wave[ODINO],[1]!Backup_F8_Previous_Wave[Production Date],"")</f>
      </c>
      <c r="J1319" s="10">
        <f>_xlfn.XLOOKUP(#REF!,[1]!Backup_F8_Previous_Wave[ODINO],[1]!Backup_F8_Previous_Wave[Wave Date],"")</f>
      </c>
      <c r="K1319" s="6">
        <f>_xlfn.XLOOKUP(#REF!,[1]!Backup_F8_Previous_Wave[ODINO],[1]!Backup_F8_Previous_Wave[Full VIN],"")</f>
      </c>
      <c r="L1319" s="3" t="s">
        <v>4247</v>
      </c>
      <c r="M1319" s="3" t="s">
        <v>4</v>
      </c>
      <c r="N1319" s="3" t="s">
        <v>4248</v>
      </c>
      <c r="O1319" s="3" t="s">
        <v>31</v>
      </c>
      <c r="P1319" s="6">
        <f>_xlfn.XLOOKUP(#REF!,[1]!Table2[BINNING],[1]!Table2[VFG],"")</f>
      </c>
      <c r="Q1319" s="6">
        <f>IF(ISNUMBER(FIND("|",#REF!,1)),LEFT(#REF!,FIND("|",#REF!,1)-2),#REF!)</f>
      </c>
      <c r="R1319" s="6">
        <f>IF(ISNUMBER(FIND("|",#REF!,1)),RIGHT(#REF!,LEN(#REF!)-FIND("|",#REF!,1)-1),"")</f>
      </c>
      <c r="S1319" s="3" t="s">
        <v>7</v>
      </c>
      <c r="T1319" s="3" t="s">
        <v>7</v>
      </c>
      <c r="U1319" s="2">
        <v>0</v>
      </c>
      <c r="V1319" s="2">
        <v>0</v>
      </c>
      <c r="W1319" s="2">
        <v>71000</v>
      </c>
      <c r="X1319" s="3" t="s">
        <v>63</v>
      </c>
      <c r="Y1319" s="2"/>
      <c r="Z1319" s="3" t="s">
        <v>4249</v>
      </c>
      <c r="AA1319" s="3" t="s">
        <v>3881</v>
      </c>
      <c r="AB1319" s="7" t="s">
        <v>4250</v>
      </c>
      <c r="AC1319" s="3" t="s">
        <v>778</v>
      </c>
      <c r="AD1319" s="3" t="s">
        <v>508</v>
      </c>
      <c r="AE1319" s="3" t="s">
        <v>779</v>
      </c>
      <c r="AF1319" s="3" t="s">
        <v>68</v>
      </c>
      <c r="AG1319" s="4"/>
      <c r="AH1319" s="3"/>
      <c r="AI1319" s="4"/>
      <c r="AJ13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19" s="8">
        <f>IF(#REF!=MAX(#REF!),"New","Old")</f>
      </c>
      <c r="AL1319" s="3"/>
      <c r="AM1319" s="9">
        <f>IF(OR(#REF!="",#REF!=0),"",IF(#REF!&lt;12000,"&lt;12k",IF(AND(#REF!&gt;=12000,#REF!&lt;24000),"12k to 24k",IF(AND(#REF!&gt;=24000,#REF!&lt;=36000),"24k to 36k",IF(#REF!&gt;36000,"&gt;36k","")))))</f>
      </c>
    </row>
    <row x14ac:dyDescent="0.25" r="1320" customHeight="1" ht="18.75">
      <c r="A1320" s="1">
        <v>1759111</v>
      </c>
      <c r="B1320" s="2">
        <v>11426296</v>
      </c>
      <c r="C1320" s="3" t="s">
        <v>0</v>
      </c>
      <c r="D1320" s="3" t="s">
        <v>38</v>
      </c>
      <c r="E1320" s="2">
        <v>2014</v>
      </c>
      <c r="F1320" s="4">
        <v>44336</v>
      </c>
      <c r="G1320" s="3" t="s">
        <v>108</v>
      </c>
      <c r="H1320" s="4">
        <v>44401</v>
      </c>
      <c r="I1320" s="4">
        <f>_xlfn.XLOOKUP(#REF!,[1]!Backup_F8_Previous_Wave[ODINO],[1]!Backup_F8_Previous_Wave[Production Date],"")</f>
      </c>
      <c r="J1320" s="10">
        <f>_xlfn.XLOOKUP(#REF!,[1]!Backup_F8_Previous_Wave[ODINO],[1]!Backup_F8_Previous_Wave[Wave Date],"")</f>
      </c>
      <c r="K1320" s="6">
        <f>_xlfn.XLOOKUP(#REF!,[1]!Backup_F8_Previous_Wave[ODINO],[1]!Backup_F8_Previous_Wave[Full VIN],"")</f>
      </c>
      <c r="L1320" s="3" t="s">
        <v>1759</v>
      </c>
      <c r="M1320" s="3" t="s">
        <v>4</v>
      </c>
      <c r="N1320" s="3" t="s">
        <v>4251</v>
      </c>
      <c r="O1320" s="3" t="s">
        <v>354</v>
      </c>
      <c r="P1320" s="6">
        <f>_xlfn.XLOOKUP(#REF!,[1]!Table2[BINNING],[1]!Table2[VFG],"")</f>
      </c>
      <c r="Q1320" s="6">
        <f>IF(ISNUMBER(FIND("|",#REF!,1)),LEFT(#REF!,FIND("|",#REF!,1)-2),#REF!)</f>
      </c>
      <c r="R1320" s="6">
        <f>IF(ISNUMBER(FIND("|",#REF!,1)),RIGHT(#REF!,LEN(#REF!)-FIND("|",#REF!,1)-1),"")</f>
      </c>
      <c r="S1320" s="3" t="s">
        <v>7</v>
      </c>
      <c r="T1320" s="3" t="s">
        <v>7</v>
      </c>
      <c r="U1320" s="2">
        <v>0</v>
      </c>
      <c r="V1320" s="2">
        <v>0</v>
      </c>
      <c r="W1320" s="2"/>
      <c r="X1320" s="3" t="s">
        <v>229</v>
      </c>
      <c r="Y1320" s="2"/>
      <c r="Z1320" s="3"/>
      <c r="AA1320" s="3"/>
      <c r="AB1320" s="7" t="s">
        <v>4252</v>
      </c>
      <c r="AC1320" s="3" t="s">
        <v>146</v>
      </c>
      <c r="AD1320" s="3" t="s">
        <v>147</v>
      </c>
      <c r="AE1320" s="3" t="s">
        <v>148</v>
      </c>
      <c r="AF1320" s="3" t="s">
        <v>45</v>
      </c>
      <c r="AG1320" s="4"/>
      <c r="AH1320" s="3"/>
      <c r="AI1320" s="4"/>
      <c r="AJ13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0" s="8">
        <f>IF(#REF!=MAX(#REF!),"New","Old")</f>
      </c>
      <c r="AL1320" s="3"/>
      <c r="AM1320" s="9">
        <f>IF(OR(#REF!="",#REF!=0),"",IF(#REF!&lt;12000,"&lt;12k",IF(AND(#REF!&gt;=12000,#REF!&lt;24000),"12k to 24k",IF(AND(#REF!&gt;=24000,#REF!&lt;=36000),"24k to 36k",IF(#REF!&gt;36000,"&gt;36k","")))))</f>
      </c>
    </row>
    <row x14ac:dyDescent="0.25" r="1321" customHeight="1" ht="18.75">
      <c r="A1321" s="1">
        <v>1759236</v>
      </c>
      <c r="B1321" s="2">
        <v>11426389</v>
      </c>
      <c r="C1321" s="3" t="s">
        <v>0</v>
      </c>
      <c r="D1321" s="3" t="s">
        <v>181</v>
      </c>
      <c r="E1321" s="2">
        <v>2017</v>
      </c>
      <c r="F1321" s="4">
        <v>44350</v>
      </c>
      <c r="G1321" s="3" t="s">
        <v>108</v>
      </c>
      <c r="H1321" s="4">
        <v>44402</v>
      </c>
      <c r="I1321" s="4">
        <f>_xlfn.XLOOKUP(#REF!,[1]!Backup_F8_Previous_Wave[ODINO],[1]!Backup_F8_Previous_Wave[Production Date],"")</f>
      </c>
      <c r="J1321" s="10">
        <f>_xlfn.XLOOKUP(#REF!,[1]!Backup_F8_Previous_Wave[ODINO],[1]!Backup_F8_Previous_Wave[Wave Date],"")</f>
      </c>
      <c r="K1321" s="6">
        <f>_xlfn.XLOOKUP(#REF!,[1]!Backup_F8_Previous_Wave[ODINO],[1]!Backup_F8_Previous_Wave[Full VIN],"")</f>
      </c>
      <c r="L1321" s="3" t="s">
        <v>4253</v>
      </c>
      <c r="M1321" s="3" t="s">
        <v>4</v>
      </c>
      <c r="N1321" s="3" t="s">
        <v>4254</v>
      </c>
      <c r="O1321" s="3" t="s">
        <v>196</v>
      </c>
      <c r="P1321" s="6">
        <f>_xlfn.XLOOKUP(#REF!,[1]!Table2[BINNING],[1]!Table2[VFG],"")</f>
      </c>
      <c r="Q1321" s="6">
        <f>IF(ISNUMBER(FIND("|",#REF!,1)),LEFT(#REF!,FIND("|",#REF!,1)-2),#REF!)</f>
      </c>
      <c r="R1321" s="6">
        <f>IF(ISNUMBER(FIND("|",#REF!,1)),RIGHT(#REF!,LEN(#REF!)-FIND("|",#REF!,1)-1),"")</f>
      </c>
      <c r="S1321" s="3" t="s">
        <v>7</v>
      </c>
      <c r="T1321" s="3" t="s">
        <v>7</v>
      </c>
      <c r="U1321" s="2">
        <v>0</v>
      </c>
      <c r="V1321" s="2">
        <v>0</v>
      </c>
      <c r="W1321" s="2"/>
      <c r="X1321" s="3" t="s">
        <v>282</v>
      </c>
      <c r="Y1321" s="2"/>
      <c r="Z1321" s="3"/>
      <c r="AA1321" s="3"/>
      <c r="AB1321" s="7" t="s">
        <v>4255</v>
      </c>
      <c r="AC1321" s="3" t="s">
        <v>297</v>
      </c>
      <c r="AD1321" s="3" t="s">
        <v>298</v>
      </c>
      <c r="AE1321" s="3" t="s">
        <v>299</v>
      </c>
      <c r="AF1321" s="3" t="s">
        <v>198</v>
      </c>
      <c r="AG1321" s="4"/>
      <c r="AH1321" s="3"/>
      <c r="AI1321" s="4"/>
      <c r="AJ13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1" s="8">
        <f>IF(#REF!=MAX(#REF!),"New","Old")</f>
      </c>
      <c r="AL1321" s="3"/>
      <c r="AM1321" s="9">
        <f>IF(OR(#REF!="",#REF!=0),"",IF(#REF!&lt;12000,"&lt;12k",IF(AND(#REF!&gt;=12000,#REF!&lt;24000),"12k to 24k",IF(AND(#REF!&gt;=24000,#REF!&lt;=36000),"24k to 36k",IF(#REF!&gt;36000,"&gt;36k","")))))</f>
      </c>
    </row>
    <row x14ac:dyDescent="0.25" r="1322" customHeight="1" ht="18.75">
      <c r="A1322" s="1">
        <v>1759722</v>
      </c>
      <c r="B1322" s="2">
        <v>11426760</v>
      </c>
      <c r="C1322" s="3" t="s">
        <v>0</v>
      </c>
      <c r="D1322" s="3" t="s">
        <v>485</v>
      </c>
      <c r="E1322" s="2">
        <v>2019</v>
      </c>
      <c r="F1322" s="4">
        <v>44404</v>
      </c>
      <c r="G1322" s="3" t="s">
        <v>39</v>
      </c>
      <c r="H1322" s="4">
        <v>44405</v>
      </c>
      <c r="I1322" s="4">
        <f>_xlfn.XLOOKUP(#REF!,[1]!Backup_F8_Previous_Wave[ODINO],[1]!Backup_F8_Previous_Wave[Production Date],"")</f>
      </c>
      <c r="J1322" s="10">
        <f>_xlfn.XLOOKUP(#REF!,[1]!Backup_F8_Previous_Wave[ODINO],[1]!Backup_F8_Previous_Wave[Wave Date],"")</f>
      </c>
      <c r="K1322" s="6">
        <f>_xlfn.XLOOKUP(#REF!,[1]!Backup_F8_Previous_Wave[ODINO],[1]!Backup_F8_Previous_Wave[Full VIN],"")</f>
      </c>
      <c r="L1322" s="3" t="s">
        <v>4256</v>
      </c>
      <c r="M1322" s="3" t="s">
        <v>4</v>
      </c>
      <c r="N1322" s="3" t="s">
        <v>4257</v>
      </c>
      <c r="O1322" s="3" t="s">
        <v>31</v>
      </c>
      <c r="P1322" s="6">
        <f>_xlfn.XLOOKUP(#REF!,[1]!Table2[BINNING],[1]!Table2[VFG],"")</f>
      </c>
      <c r="Q1322" s="6">
        <f>IF(ISNUMBER(FIND("|",#REF!,1)),LEFT(#REF!,FIND("|",#REF!,1)-2),#REF!)</f>
      </c>
      <c r="R1322" s="6">
        <f>IF(ISNUMBER(FIND("|",#REF!,1)),RIGHT(#REF!,LEN(#REF!)-FIND("|",#REF!,1)-1),"")</f>
      </c>
      <c r="S1322" s="3" t="s">
        <v>7</v>
      </c>
      <c r="T1322" s="3" t="s">
        <v>7</v>
      </c>
      <c r="U1322" s="2">
        <v>0</v>
      </c>
      <c r="V1322" s="2">
        <v>0</v>
      </c>
      <c r="W1322" s="2"/>
      <c r="X1322" s="3" t="s">
        <v>166</v>
      </c>
      <c r="Y1322" s="2">
        <v>70</v>
      </c>
      <c r="Z1322" s="3"/>
      <c r="AA1322" s="3"/>
      <c r="AB1322" s="7" t="s">
        <v>4258</v>
      </c>
      <c r="AC1322" s="3" t="s">
        <v>489</v>
      </c>
      <c r="AD1322" s="3" t="s">
        <v>490</v>
      </c>
      <c r="AE1322" s="3" t="s">
        <v>491</v>
      </c>
      <c r="AF1322" s="3" t="s">
        <v>211</v>
      </c>
      <c r="AG1322" s="4"/>
      <c r="AH1322" s="3"/>
      <c r="AI1322" s="4"/>
      <c r="AJ13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2" s="8">
        <f>IF(#REF!=MAX(#REF!),"New","Old")</f>
      </c>
      <c r="AL1322" s="3"/>
      <c r="AM1322" s="9">
        <f>IF(OR(#REF!="",#REF!=0),"",IF(#REF!&lt;12000,"&lt;12k",IF(AND(#REF!&gt;=12000,#REF!&lt;24000),"12k to 24k",IF(AND(#REF!&gt;=24000,#REF!&lt;=36000),"24k to 36k",IF(#REF!&gt;36000,"&gt;36k","")))))</f>
      </c>
    </row>
    <row x14ac:dyDescent="0.25" r="1323" customHeight="1" ht="18.75">
      <c r="A1323" s="1">
        <v>1759818</v>
      </c>
      <c r="B1323" s="2">
        <v>11426828</v>
      </c>
      <c r="C1323" s="3" t="s">
        <v>0</v>
      </c>
      <c r="D1323" s="3" t="s">
        <v>1</v>
      </c>
      <c r="E1323" s="2">
        <v>2016</v>
      </c>
      <c r="F1323" s="4">
        <v>44405</v>
      </c>
      <c r="G1323" s="3" t="s">
        <v>39</v>
      </c>
      <c r="H1323" s="4">
        <v>44405</v>
      </c>
      <c r="I1323" s="4">
        <f>_xlfn.XLOOKUP(#REF!,[1]!Backup_F8_Previous_Wave[ODINO],[1]!Backup_F8_Previous_Wave[Production Date],"")</f>
      </c>
      <c r="J1323" s="10">
        <f>_xlfn.XLOOKUP(#REF!,[1]!Backup_F8_Previous_Wave[ODINO],[1]!Backup_F8_Previous_Wave[Wave Date],"")</f>
      </c>
      <c r="K1323" s="6">
        <f>_xlfn.XLOOKUP(#REF!,[1]!Backup_F8_Previous_Wave[ODINO],[1]!Backup_F8_Previous_Wave[Full VIN],"")</f>
      </c>
      <c r="L1323" s="3" t="s">
        <v>4259</v>
      </c>
      <c r="M1323" s="3" t="s">
        <v>4</v>
      </c>
      <c r="N1323" s="3" t="s">
        <v>4260</v>
      </c>
      <c r="O1323" s="3" t="s">
        <v>57</v>
      </c>
      <c r="P1323" s="6">
        <f>_xlfn.XLOOKUP(#REF!,[1]!Table2[BINNING],[1]!Table2[VFG],"")</f>
      </c>
      <c r="Q1323" s="6">
        <f>IF(ISNUMBER(FIND("|",#REF!,1)),LEFT(#REF!,FIND("|",#REF!,1)-2),#REF!)</f>
      </c>
      <c r="R1323" s="6">
        <f>IF(ISNUMBER(FIND("|",#REF!,1)),RIGHT(#REF!,LEN(#REF!)-FIND("|",#REF!,1)-1),"")</f>
      </c>
      <c r="S1323" s="3" t="s">
        <v>7</v>
      </c>
      <c r="T1323" s="3" t="s">
        <v>7</v>
      </c>
      <c r="U1323" s="2">
        <v>0</v>
      </c>
      <c r="V1323" s="2">
        <v>0</v>
      </c>
      <c r="W1323" s="2"/>
      <c r="X1323" s="3" t="s">
        <v>81</v>
      </c>
      <c r="Y1323" s="2">
        <v>35</v>
      </c>
      <c r="Z1323" s="3"/>
      <c r="AA1323" s="3"/>
      <c r="AB1323" s="7" t="s">
        <v>4261</v>
      </c>
      <c r="AC1323" s="3" t="s">
        <v>20</v>
      </c>
      <c r="AD1323" s="3" t="s">
        <v>11</v>
      </c>
      <c r="AE1323" s="3" t="s">
        <v>21</v>
      </c>
      <c r="AF1323" s="3" t="s">
        <v>13</v>
      </c>
      <c r="AG1323" s="4"/>
      <c r="AH1323" s="3"/>
      <c r="AI1323" s="4"/>
      <c r="AJ13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3" s="8">
        <f>IF(#REF!=MAX(#REF!),"New","Old")</f>
      </c>
      <c r="AL1323" s="3"/>
      <c r="AM1323" s="9">
        <f>IF(OR(#REF!="",#REF!=0),"",IF(#REF!&lt;12000,"&lt;12k",IF(AND(#REF!&gt;=12000,#REF!&lt;24000),"12k to 24k",IF(AND(#REF!&gt;=24000,#REF!&lt;=36000),"24k to 36k",IF(#REF!&gt;36000,"&gt;36k","")))))</f>
      </c>
    </row>
    <row x14ac:dyDescent="0.25" r="1324" customHeight="1" ht="18.75">
      <c r="A1324" s="1">
        <v>1759888</v>
      </c>
      <c r="B1324" s="2">
        <v>11426880</v>
      </c>
      <c r="C1324" s="3" t="s">
        <v>0</v>
      </c>
      <c r="D1324" s="3" t="s">
        <v>38</v>
      </c>
      <c r="E1324" s="2">
        <v>2013</v>
      </c>
      <c r="F1324" s="4">
        <v>44391</v>
      </c>
      <c r="G1324" s="3" t="s">
        <v>39</v>
      </c>
      <c r="H1324" s="4">
        <v>44405</v>
      </c>
      <c r="I1324" s="4">
        <f>_xlfn.XLOOKUP(#REF!,[1]!Backup_F8_Previous_Wave[ODINO],[1]!Backup_F8_Previous_Wave[Production Date],"")</f>
      </c>
      <c r="J1324" s="10">
        <f>_xlfn.XLOOKUP(#REF!,[1]!Backup_F8_Previous_Wave[ODINO],[1]!Backup_F8_Previous_Wave[Wave Date],"")</f>
      </c>
      <c r="K1324" s="6">
        <f>_xlfn.XLOOKUP(#REF!,[1]!Backup_F8_Previous_Wave[ODINO],[1]!Backup_F8_Previous_Wave[Full VIN],"")</f>
      </c>
      <c r="L1324" s="3" t="s">
        <v>4262</v>
      </c>
      <c r="M1324" s="3" t="s">
        <v>4</v>
      </c>
      <c r="N1324" s="3" t="s">
        <v>4263</v>
      </c>
      <c r="O1324" s="3" t="s">
        <v>62</v>
      </c>
      <c r="P1324" s="6">
        <f>_xlfn.XLOOKUP(#REF!,[1]!Table2[BINNING],[1]!Table2[VFG],"")</f>
      </c>
      <c r="Q1324" s="6">
        <f>IF(ISNUMBER(FIND("|",#REF!,1)),LEFT(#REF!,FIND("|",#REF!,1)-2),#REF!)</f>
      </c>
      <c r="R1324" s="6">
        <f>IF(ISNUMBER(FIND("|",#REF!,1)),RIGHT(#REF!,LEN(#REF!)-FIND("|",#REF!,1)-1),"")</f>
      </c>
      <c r="S1324" s="3" t="s">
        <v>7</v>
      </c>
      <c r="T1324" s="3" t="s">
        <v>7</v>
      </c>
      <c r="U1324" s="2">
        <v>0</v>
      </c>
      <c r="V1324" s="2">
        <v>0</v>
      </c>
      <c r="W1324" s="2"/>
      <c r="X1324" s="3" t="s">
        <v>404</v>
      </c>
      <c r="Y1324" s="2">
        <v>45</v>
      </c>
      <c r="Z1324" s="3"/>
      <c r="AA1324" s="3"/>
      <c r="AB1324" s="7" t="s">
        <v>4264</v>
      </c>
      <c r="AC1324" s="3" t="s">
        <v>146</v>
      </c>
      <c r="AD1324" s="3" t="s">
        <v>147</v>
      </c>
      <c r="AE1324" s="3" t="s">
        <v>148</v>
      </c>
      <c r="AF1324" s="3" t="s">
        <v>45</v>
      </c>
      <c r="AG1324" s="4"/>
      <c r="AH1324" s="3"/>
      <c r="AI1324" s="4"/>
      <c r="AJ13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4" s="8">
        <f>IF(#REF!=MAX(#REF!),"New","Old")</f>
      </c>
      <c r="AL1324" s="3"/>
      <c r="AM1324" s="9">
        <f>IF(OR(#REF!="",#REF!=0),"",IF(#REF!&lt;12000,"&lt;12k",IF(AND(#REF!&gt;=12000,#REF!&lt;24000),"12k to 24k",IF(AND(#REF!&gt;=24000,#REF!&lt;=36000),"24k to 36k",IF(#REF!&gt;36000,"&gt;36k","")))))</f>
      </c>
    </row>
    <row x14ac:dyDescent="0.25" r="1325" customHeight="1" ht="18.75">
      <c r="A1325" s="1">
        <v>1759926</v>
      </c>
      <c r="B1325" s="2">
        <v>11426908</v>
      </c>
      <c r="C1325" s="3" t="s">
        <v>0</v>
      </c>
      <c r="D1325" s="3" t="s">
        <v>96</v>
      </c>
      <c r="E1325" s="2">
        <v>2014</v>
      </c>
      <c r="F1325" s="4">
        <v>44339</v>
      </c>
      <c r="G1325" s="3" t="s">
        <v>108</v>
      </c>
      <c r="H1325" s="4">
        <v>44405</v>
      </c>
      <c r="I1325" s="4">
        <f>_xlfn.XLOOKUP(#REF!,[1]!Backup_F8_Previous_Wave[ODINO],[1]!Backup_F8_Previous_Wave[Production Date],"")</f>
      </c>
      <c r="J1325" s="10">
        <f>_xlfn.XLOOKUP(#REF!,[1]!Backup_F8_Previous_Wave[ODINO],[1]!Backup_F8_Previous_Wave[Wave Date],"")</f>
      </c>
      <c r="K1325" s="6">
        <f>_xlfn.XLOOKUP(#REF!,[1]!Backup_F8_Previous_Wave[ODINO],[1]!Backup_F8_Previous_Wave[Full VIN],"")</f>
      </c>
      <c r="L1325" s="3" t="s">
        <v>4265</v>
      </c>
      <c r="M1325" s="3" t="s">
        <v>4</v>
      </c>
      <c r="N1325" s="3" t="s">
        <v>4266</v>
      </c>
      <c r="O1325" s="3" t="s">
        <v>62</v>
      </c>
      <c r="P1325" s="6">
        <f>_xlfn.XLOOKUP(#REF!,[1]!Table2[BINNING],[1]!Table2[VFG],"")</f>
      </c>
      <c r="Q1325" s="6">
        <f>IF(ISNUMBER(FIND("|",#REF!,1)),LEFT(#REF!,FIND("|",#REF!,1)-2),#REF!)</f>
      </c>
      <c r="R1325" s="6">
        <f>IF(ISNUMBER(FIND("|",#REF!,1)),RIGHT(#REF!,LEN(#REF!)-FIND("|",#REF!,1)-1),"")</f>
      </c>
      <c r="S1325" s="3" t="s">
        <v>7</v>
      </c>
      <c r="T1325" s="3" t="s">
        <v>7</v>
      </c>
      <c r="U1325" s="2">
        <v>0</v>
      </c>
      <c r="V1325" s="2">
        <v>0</v>
      </c>
      <c r="W1325" s="2"/>
      <c r="X1325" s="3" t="s">
        <v>246</v>
      </c>
      <c r="Y1325" s="2"/>
      <c r="Z1325" s="3"/>
      <c r="AA1325" s="3"/>
      <c r="AB1325" s="7" t="s">
        <v>4267</v>
      </c>
      <c r="AC1325" s="3" t="s">
        <v>542</v>
      </c>
      <c r="AD1325" s="3" t="s">
        <v>543</v>
      </c>
      <c r="AE1325" s="3" t="s">
        <v>3749</v>
      </c>
      <c r="AF1325" s="3" t="s">
        <v>102</v>
      </c>
      <c r="AG1325" s="4"/>
      <c r="AH1325" s="3"/>
      <c r="AI1325" s="4"/>
      <c r="AJ13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5" s="8">
        <f>IF(#REF!=MAX(#REF!),"New","Old")</f>
      </c>
      <c r="AL1325" s="3"/>
      <c r="AM1325" s="9">
        <f>IF(OR(#REF!="",#REF!=0),"",IF(#REF!&lt;12000,"&lt;12k",IF(AND(#REF!&gt;=12000,#REF!&lt;24000),"12k to 24k",IF(AND(#REF!&gt;=24000,#REF!&lt;=36000),"24k to 36k",IF(#REF!&gt;36000,"&gt;36k","")))))</f>
      </c>
    </row>
    <row x14ac:dyDescent="0.25" r="1326" customHeight="1" ht="18.75">
      <c r="A1326" s="1">
        <v>1760042</v>
      </c>
      <c r="B1326" s="2">
        <v>11426988</v>
      </c>
      <c r="C1326" s="3" t="s">
        <v>0</v>
      </c>
      <c r="D1326" s="3" t="s">
        <v>38</v>
      </c>
      <c r="E1326" s="2">
        <v>2017</v>
      </c>
      <c r="F1326" s="4">
        <v>44405</v>
      </c>
      <c r="G1326" s="3" t="s">
        <v>39</v>
      </c>
      <c r="H1326" s="4">
        <v>44406</v>
      </c>
      <c r="I1326" s="4">
        <f>_xlfn.XLOOKUP(#REF!,[1]!Backup_F8_Previous_Wave[ODINO],[1]!Backup_F8_Previous_Wave[Production Date],"")</f>
      </c>
      <c r="J1326" s="10">
        <f>_xlfn.XLOOKUP(#REF!,[1]!Backup_F8_Previous_Wave[ODINO],[1]!Backup_F8_Previous_Wave[Wave Date],"")</f>
      </c>
      <c r="K1326" s="6">
        <f>_xlfn.XLOOKUP(#REF!,[1]!Backup_F8_Previous_Wave[ODINO],[1]!Backup_F8_Previous_Wave[Full VIN],"")</f>
      </c>
      <c r="L1326" s="3" t="s">
        <v>4268</v>
      </c>
      <c r="M1326" s="3" t="s">
        <v>4</v>
      </c>
      <c r="N1326" s="3" t="s">
        <v>4269</v>
      </c>
      <c r="O1326" s="3" t="s">
        <v>824</v>
      </c>
      <c r="P1326" s="6">
        <f>_xlfn.XLOOKUP(#REF!,[1]!Table2[BINNING],[1]!Table2[VFG],"")</f>
      </c>
      <c r="Q1326" s="6">
        <f>IF(ISNUMBER(FIND("|",#REF!,1)),LEFT(#REF!,FIND("|",#REF!,1)-2),#REF!)</f>
      </c>
      <c r="R1326" s="6">
        <f>IF(ISNUMBER(FIND("|",#REF!,1)),RIGHT(#REF!,LEN(#REF!)-FIND("|",#REF!,1)-1),"")</f>
      </c>
      <c r="S1326" s="3" t="s">
        <v>7</v>
      </c>
      <c r="T1326" s="3" t="s">
        <v>7</v>
      </c>
      <c r="U1326" s="2">
        <v>0</v>
      </c>
      <c r="V1326" s="2">
        <v>0</v>
      </c>
      <c r="W1326" s="2"/>
      <c r="X1326" s="3" t="s">
        <v>106</v>
      </c>
      <c r="Y1326" s="2">
        <v>0</v>
      </c>
      <c r="Z1326" s="3"/>
      <c r="AA1326" s="3"/>
      <c r="AB1326" s="7" t="s">
        <v>4270</v>
      </c>
      <c r="AC1326" s="3" t="s">
        <v>826</v>
      </c>
      <c r="AD1326" s="3" t="s">
        <v>147</v>
      </c>
      <c r="AE1326" s="3" t="s">
        <v>148</v>
      </c>
      <c r="AF1326" s="3" t="s">
        <v>45</v>
      </c>
      <c r="AG1326" s="4"/>
      <c r="AH1326" s="3"/>
      <c r="AI1326" s="4"/>
      <c r="AJ13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6" s="8">
        <f>IF(#REF!=MAX(#REF!),"New","Old")</f>
      </c>
      <c r="AL1326" s="3"/>
      <c r="AM1326" s="9">
        <f>IF(OR(#REF!="",#REF!=0),"",IF(#REF!&lt;12000,"&lt;12k",IF(AND(#REF!&gt;=12000,#REF!&lt;24000),"12k to 24k",IF(AND(#REF!&gt;=24000,#REF!&lt;=36000),"24k to 36k",IF(#REF!&gt;36000,"&gt;36k","")))))</f>
      </c>
    </row>
    <row x14ac:dyDescent="0.25" r="1327" customHeight="1" ht="18.75">
      <c r="A1327" s="1">
        <v>1760054</v>
      </c>
      <c r="B1327" s="2">
        <v>11426999</v>
      </c>
      <c r="C1327" s="3" t="s">
        <v>0</v>
      </c>
      <c r="D1327" s="3" t="s">
        <v>181</v>
      </c>
      <c r="E1327" s="2">
        <v>2018</v>
      </c>
      <c r="F1327" s="4">
        <v>44378</v>
      </c>
      <c r="G1327" s="3" t="s">
        <v>39</v>
      </c>
      <c r="H1327" s="4">
        <v>44406</v>
      </c>
      <c r="I1327" s="4">
        <f>_xlfn.XLOOKUP(#REF!,[1]!Backup_F8_Previous_Wave[ODINO],[1]!Backup_F8_Previous_Wave[Production Date],"")</f>
      </c>
      <c r="J1327" s="10">
        <f>_xlfn.XLOOKUP(#REF!,[1]!Backup_F8_Previous_Wave[ODINO],[1]!Backup_F8_Previous_Wave[Wave Date],"")</f>
      </c>
      <c r="K1327" s="6">
        <f>_xlfn.XLOOKUP(#REF!,[1]!Backup_F8_Previous_Wave[ODINO],[1]!Backup_F8_Previous_Wave[Full VIN],"")</f>
      </c>
      <c r="L1327" s="3" t="s">
        <v>3762</v>
      </c>
      <c r="M1327" s="3" t="s">
        <v>4</v>
      </c>
      <c r="N1327" s="3" t="s">
        <v>4271</v>
      </c>
      <c r="O1327" s="3" t="s">
        <v>593</v>
      </c>
      <c r="P1327" s="6">
        <f>_xlfn.XLOOKUP(#REF!,[1]!Table2[BINNING],[1]!Table2[VFG],"")</f>
      </c>
      <c r="Q1327" s="6">
        <f>IF(ISNUMBER(FIND("|",#REF!,1)),LEFT(#REF!,FIND("|",#REF!,1)-2),#REF!)</f>
      </c>
      <c r="R1327" s="6">
        <f>IF(ISNUMBER(FIND("|",#REF!,1)),RIGHT(#REF!,LEN(#REF!)-FIND("|",#REF!,1)-1),"")</f>
      </c>
      <c r="S1327" s="3" t="s">
        <v>7</v>
      </c>
      <c r="T1327" s="3" t="s">
        <v>7</v>
      </c>
      <c r="U1327" s="2">
        <v>0</v>
      </c>
      <c r="V1327" s="2">
        <v>0</v>
      </c>
      <c r="W1327" s="2">
        <v>55000</v>
      </c>
      <c r="X1327" s="3" t="s">
        <v>63</v>
      </c>
      <c r="Y1327" s="2"/>
      <c r="Z1327" s="3" t="s">
        <v>4272</v>
      </c>
      <c r="AA1327" s="3" t="s">
        <v>3881</v>
      </c>
      <c r="AB1327" s="7" t="s">
        <v>4273</v>
      </c>
      <c r="AC1327" s="3" t="s">
        <v>297</v>
      </c>
      <c r="AD1327" s="3" t="s">
        <v>298</v>
      </c>
      <c r="AE1327" s="3" t="s">
        <v>299</v>
      </c>
      <c r="AF1327" s="3" t="s">
        <v>198</v>
      </c>
      <c r="AG1327" s="4"/>
      <c r="AH1327" s="3"/>
      <c r="AI1327" s="4"/>
      <c r="AJ13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7" s="8">
        <f>IF(#REF!=MAX(#REF!),"New","Old")</f>
      </c>
      <c r="AL1327" s="3"/>
      <c r="AM1327" s="9">
        <f>IF(OR(#REF!="",#REF!=0),"",IF(#REF!&lt;12000,"&lt;12k",IF(AND(#REF!&gt;=12000,#REF!&lt;24000),"12k to 24k",IF(AND(#REF!&gt;=24000,#REF!&lt;=36000),"24k to 36k",IF(#REF!&gt;36000,"&gt;36k","")))))</f>
      </c>
    </row>
    <row x14ac:dyDescent="0.25" r="1328" customHeight="1" ht="18.75">
      <c r="A1328" s="1">
        <v>1760061</v>
      </c>
      <c r="B1328" s="2">
        <v>11427004</v>
      </c>
      <c r="C1328" s="3" t="s">
        <v>0</v>
      </c>
      <c r="D1328" s="3" t="s">
        <v>38</v>
      </c>
      <c r="E1328" s="2">
        <v>2018</v>
      </c>
      <c r="F1328" s="4">
        <v>44404</v>
      </c>
      <c r="G1328" s="3" t="s">
        <v>39</v>
      </c>
      <c r="H1328" s="4">
        <v>44406</v>
      </c>
      <c r="I1328" s="4"/>
      <c r="J1328" s="10">
        <f>_xlfn.XLOOKUP(#REF!,[1]!Backup_F8_Previous_Wave[ODINO],[1]!Backup_F8_Previous_Wave[Wave Date],"")</f>
      </c>
      <c r="K1328" s="3"/>
      <c r="L1328" s="3"/>
      <c r="M1328" s="3" t="s">
        <v>4</v>
      </c>
      <c r="N1328" s="3" t="s">
        <v>4274</v>
      </c>
      <c r="O1328" s="3" t="s">
        <v>105</v>
      </c>
      <c r="P1328" s="6">
        <f>_xlfn.XLOOKUP(#REF!,[1]!Table2[BINNING],[1]!Table2[VFG],"")</f>
      </c>
      <c r="Q1328" s="6">
        <f>IF(ISNUMBER(FIND("|",#REF!,1)),LEFT(#REF!,FIND("|",#REF!,1)-2),#REF!)</f>
      </c>
      <c r="R1328" s="6">
        <f>IF(ISNUMBER(FIND("|",#REF!,1)),RIGHT(#REF!,LEN(#REF!)-FIND("|",#REF!,1)-1),"")</f>
      </c>
      <c r="S1328" s="3" t="s">
        <v>7</v>
      </c>
      <c r="T1328" s="3" t="s">
        <v>7</v>
      </c>
      <c r="U1328" s="2">
        <v>0</v>
      </c>
      <c r="V1328" s="2">
        <v>0</v>
      </c>
      <c r="W1328" s="2">
        <v>68000</v>
      </c>
      <c r="X1328" s="3" t="s">
        <v>139</v>
      </c>
      <c r="Y1328" s="2">
        <v>50</v>
      </c>
      <c r="Z1328" s="3" t="s">
        <v>4275</v>
      </c>
      <c r="AA1328" s="3" t="s">
        <v>4198</v>
      </c>
      <c r="AB1328" s="7" t="s">
        <v>4276</v>
      </c>
      <c r="AC1328" s="3" t="s">
        <v>44</v>
      </c>
      <c r="AD1328" s="3" t="s">
        <v>44</v>
      </c>
      <c r="AE1328" s="3" t="s">
        <v>44</v>
      </c>
      <c r="AF1328" s="3" t="s">
        <v>44</v>
      </c>
      <c r="AG1328" s="4"/>
      <c r="AH1328" s="3"/>
      <c r="AI1328" s="4"/>
      <c r="AJ13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8" s="8">
        <f>IF(#REF!=MAX(#REF!),"New","Old")</f>
      </c>
      <c r="AL1328" s="3"/>
      <c r="AM1328" s="9">
        <f>IF(OR(#REF!="",#REF!=0),"",IF(#REF!&lt;12000,"&lt;12k",IF(AND(#REF!&gt;=12000,#REF!&lt;24000),"12k to 24k",IF(AND(#REF!&gt;=24000,#REF!&lt;=36000),"24k to 36k",IF(#REF!&gt;36000,"&gt;36k","")))))</f>
      </c>
    </row>
    <row x14ac:dyDescent="0.25" r="1329" customHeight="1" ht="18.75">
      <c r="A1329" s="1">
        <v>1760111</v>
      </c>
      <c r="B1329" s="2">
        <v>11427041</v>
      </c>
      <c r="C1329" s="3" t="s">
        <v>0</v>
      </c>
      <c r="D1329" s="3" t="s">
        <v>485</v>
      </c>
      <c r="E1329" s="2">
        <v>2016</v>
      </c>
      <c r="F1329" s="4">
        <v>44406</v>
      </c>
      <c r="G1329" s="3" t="s">
        <v>39</v>
      </c>
      <c r="H1329" s="4">
        <v>44406</v>
      </c>
      <c r="I1329" s="4">
        <f>_xlfn.XLOOKUP(#REF!,[1]!Backup_F8_Previous_Wave[ODINO],[1]!Backup_F8_Previous_Wave[Production Date],"")</f>
      </c>
      <c r="J1329" s="10">
        <f>_xlfn.XLOOKUP(#REF!,[1]!Backup_F8_Previous_Wave[ODINO],[1]!Backup_F8_Previous_Wave[Wave Date],"")</f>
      </c>
      <c r="K1329" s="6">
        <f>_xlfn.XLOOKUP(#REF!,[1]!Backup_F8_Previous_Wave[ODINO],[1]!Backup_F8_Previous_Wave[Full VIN],"")</f>
      </c>
      <c r="L1329" s="3" t="s">
        <v>4277</v>
      </c>
      <c r="M1329" s="3" t="s">
        <v>4</v>
      </c>
      <c r="N1329" s="3" t="s">
        <v>4278</v>
      </c>
      <c r="O1329" s="3" t="s">
        <v>31</v>
      </c>
      <c r="P1329" s="6">
        <f>_xlfn.XLOOKUP(#REF!,[1]!Table2[BINNING],[1]!Table2[VFG],"")</f>
      </c>
      <c r="Q1329" s="6">
        <f>IF(ISNUMBER(FIND("|",#REF!,1)),LEFT(#REF!,FIND("|",#REF!,1)-2),#REF!)</f>
      </c>
      <c r="R1329" s="6">
        <f>IF(ISNUMBER(FIND("|",#REF!,1)),RIGHT(#REF!,LEN(#REF!)-FIND("|",#REF!,1)-1),"")</f>
      </c>
      <c r="S1329" s="3" t="s">
        <v>7</v>
      </c>
      <c r="T1329" s="3" t="s">
        <v>7</v>
      </c>
      <c r="U1329" s="2">
        <v>0</v>
      </c>
      <c r="V1329" s="2">
        <v>0</v>
      </c>
      <c r="W1329" s="2">
        <v>85000</v>
      </c>
      <c r="X1329" s="3" t="s">
        <v>238</v>
      </c>
      <c r="Y1329" s="2"/>
      <c r="Z1329" s="3" t="s">
        <v>4279</v>
      </c>
      <c r="AA1329" s="3" t="s">
        <v>3948</v>
      </c>
      <c r="AB1329" s="7" t="s">
        <v>4280</v>
      </c>
      <c r="AC1329" s="3" t="s">
        <v>489</v>
      </c>
      <c r="AD1329" s="3" t="s">
        <v>490</v>
      </c>
      <c r="AE1329" s="3" t="s">
        <v>491</v>
      </c>
      <c r="AF1329" s="3" t="s">
        <v>211</v>
      </c>
      <c r="AG1329" s="4"/>
      <c r="AH1329" s="3"/>
      <c r="AI1329" s="4"/>
      <c r="AJ13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29" s="8">
        <f>IF(#REF!=MAX(#REF!),"New","Old")</f>
      </c>
      <c r="AL1329" s="3"/>
      <c r="AM1329" s="9">
        <f>IF(OR(#REF!="",#REF!=0),"",IF(#REF!&lt;12000,"&lt;12k",IF(AND(#REF!&gt;=12000,#REF!&lt;24000),"12k to 24k",IF(AND(#REF!&gt;=24000,#REF!&lt;=36000),"24k to 36k",IF(#REF!&gt;36000,"&gt;36k","")))))</f>
      </c>
    </row>
    <row x14ac:dyDescent="0.25" r="1330" customHeight="1" ht="18.75">
      <c r="A1330" s="1">
        <v>1760136</v>
      </c>
      <c r="B1330" s="2">
        <v>11427061</v>
      </c>
      <c r="C1330" s="3" t="s">
        <v>0</v>
      </c>
      <c r="D1330" s="3" t="s">
        <v>1</v>
      </c>
      <c r="E1330" s="2">
        <v>2017</v>
      </c>
      <c r="F1330" s="4">
        <v>44371</v>
      </c>
      <c r="G1330" s="3" t="s">
        <v>108</v>
      </c>
      <c r="H1330" s="4">
        <v>44406</v>
      </c>
      <c r="I1330" s="4">
        <f>_xlfn.XLOOKUP(#REF!,[1]!Backup_F8_Previous_Wave[ODINO],[1]!Backup_F8_Previous_Wave[Production Date],"")</f>
      </c>
      <c r="J1330" s="10">
        <f>_xlfn.XLOOKUP(#REF!,[1]!Backup_F8_Previous_Wave[ODINO],[1]!Backup_F8_Previous_Wave[Wave Date],"")</f>
      </c>
      <c r="K1330" s="6">
        <f>_xlfn.XLOOKUP(#REF!,[1]!Backup_F8_Previous_Wave[ODINO],[1]!Backup_F8_Previous_Wave[Full VIN],"")</f>
      </c>
      <c r="L1330" s="3" t="s">
        <v>4281</v>
      </c>
      <c r="M1330" s="3" t="s">
        <v>4</v>
      </c>
      <c r="N1330" s="3" t="s">
        <v>4282</v>
      </c>
      <c r="O1330" s="3" t="s">
        <v>57</v>
      </c>
      <c r="P1330" s="6">
        <f>_xlfn.XLOOKUP(#REF!,[1]!Table2[BINNING],[1]!Table2[VFG],"")</f>
      </c>
      <c r="Q1330" s="6">
        <f>IF(ISNUMBER(FIND("|",#REF!,1)),LEFT(#REF!,FIND("|",#REF!,1)-2),#REF!)</f>
      </c>
      <c r="R1330" s="6">
        <f>IF(ISNUMBER(FIND("|",#REF!,1)),RIGHT(#REF!,LEN(#REF!)-FIND("|",#REF!,1)-1),"")</f>
      </c>
      <c r="S1330" s="3" t="s">
        <v>7</v>
      </c>
      <c r="T1330" s="3" t="s">
        <v>7</v>
      </c>
      <c r="U1330" s="2">
        <v>0</v>
      </c>
      <c r="V1330" s="2">
        <v>0</v>
      </c>
      <c r="W1330" s="2"/>
      <c r="X1330" s="3" t="s">
        <v>72</v>
      </c>
      <c r="Y1330" s="2">
        <v>0</v>
      </c>
      <c r="Z1330" s="3"/>
      <c r="AA1330" s="3"/>
      <c r="AB1330" s="7" t="s">
        <v>4283</v>
      </c>
      <c r="AC1330" s="3" t="s">
        <v>20</v>
      </c>
      <c r="AD1330" s="3" t="s">
        <v>11</v>
      </c>
      <c r="AE1330" s="3" t="s">
        <v>21</v>
      </c>
      <c r="AF1330" s="3" t="s">
        <v>13</v>
      </c>
      <c r="AG1330" s="4"/>
      <c r="AH1330" s="3"/>
      <c r="AI1330" s="4"/>
      <c r="AJ13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0" s="8">
        <f>IF(#REF!=MAX(#REF!),"New","Old")</f>
      </c>
      <c r="AL1330" s="3"/>
      <c r="AM1330" s="9">
        <f>IF(OR(#REF!="",#REF!=0),"",IF(#REF!&lt;12000,"&lt;12k",IF(AND(#REF!&gt;=12000,#REF!&lt;24000),"12k to 24k",IF(AND(#REF!&gt;=24000,#REF!&lt;=36000),"24k to 36k",IF(#REF!&gt;36000,"&gt;36k","")))))</f>
      </c>
    </row>
    <row x14ac:dyDescent="0.25" r="1331" customHeight="1" ht="18.75">
      <c r="A1331" s="1">
        <v>1760247</v>
      </c>
      <c r="B1331" s="2">
        <v>11427139</v>
      </c>
      <c r="C1331" s="3" t="s">
        <v>0</v>
      </c>
      <c r="D1331" s="3" t="s">
        <v>2134</v>
      </c>
      <c r="E1331" s="2">
        <v>2021</v>
      </c>
      <c r="F1331" s="4">
        <v>44407</v>
      </c>
      <c r="G1331" s="3" t="s">
        <v>39</v>
      </c>
      <c r="H1331" s="4">
        <v>44407</v>
      </c>
      <c r="I1331" s="4"/>
      <c r="J1331" s="10">
        <f>_xlfn.XLOOKUP(#REF!,[1]!Backup_F8_Previous_Wave[ODINO],[1]!Backup_F8_Previous_Wave[Wave Date],"")</f>
      </c>
      <c r="K1331" s="3"/>
      <c r="L1331" s="3" t="s">
        <v>4284</v>
      </c>
      <c r="M1331" s="3" t="s">
        <v>4</v>
      </c>
      <c r="N1331" s="3" t="s">
        <v>4285</v>
      </c>
      <c r="O1331" s="3" t="s">
        <v>4286</v>
      </c>
      <c r="P1331" s="6">
        <f>_xlfn.XLOOKUP(#REF!,[1]!Table2[BINNING],[1]!Table2[VFG],"")</f>
      </c>
      <c r="Q1331" s="6">
        <f>IF(ISNUMBER(FIND("|",#REF!,1)),LEFT(#REF!,FIND("|",#REF!,1)-2),#REF!)</f>
      </c>
      <c r="R1331" s="6">
        <f>IF(ISNUMBER(FIND("|",#REF!,1)),RIGHT(#REF!,LEN(#REF!)-FIND("|",#REF!,1)-1),"")</f>
      </c>
      <c r="S1331" s="3" t="s">
        <v>7</v>
      </c>
      <c r="T1331" s="3" t="s">
        <v>7</v>
      </c>
      <c r="U1331" s="2">
        <v>0</v>
      </c>
      <c r="V1331" s="2">
        <v>0</v>
      </c>
      <c r="W1331" s="2"/>
      <c r="X1331" s="3" t="s">
        <v>317</v>
      </c>
      <c r="Y1331" s="2"/>
      <c r="Z1331" s="3"/>
      <c r="AA1331" s="3"/>
      <c r="AB1331" s="7" t="s">
        <v>4287</v>
      </c>
      <c r="AC1331" s="3" t="s">
        <v>44</v>
      </c>
      <c r="AD1331" s="3" t="s">
        <v>44</v>
      </c>
      <c r="AE1331" s="3" t="s">
        <v>44</v>
      </c>
      <c r="AF1331" s="3" t="s">
        <v>2142</v>
      </c>
      <c r="AG1331" s="4"/>
      <c r="AH1331" s="3"/>
      <c r="AI1331" s="4"/>
      <c r="AJ13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1" s="8">
        <f>IF(#REF!=MAX(#REF!),"New","Old")</f>
      </c>
      <c r="AL1331" s="3"/>
      <c r="AM1331" s="9">
        <f>IF(OR(#REF!="",#REF!=0),"",IF(#REF!&lt;12000,"&lt;12k",IF(AND(#REF!&gt;=12000,#REF!&lt;24000),"12k to 24k",IF(AND(#REF!&gt;=24000,#REF!&lt;=36000),"24k to 36k",IF(#REF!&gt;36000,"&gt;36k","")))))</f>
      </c>
    </row>
    <row x14ac:dyDescent="0.25" r="1332" customHeight="1" ht="18.75">
      <c r="A1332" s="1">
        <v>1760356</v>
      </c>
      <c r="B1332" s="2">
        <v>11427227</v>
      </c>
      <c r="C1332" s="3" t="s">
        <v>0</v>
      </c>
      <c r="D1332" s="3" t="s">
        <v>38</v>
      </c>
      <c r="E1332" s="2">
        <v>2014</v>
      </c>
      <c r="F1332" s="4">
        <v>44402</v>
      </c>
      <c r="G1332" s="3" t="s">
        <v>39</v>
      </c>
      <c r="H1332" s="4">
        <v>44407</v>
      </c>
      <c r="I1332" s="4">
        <f>_xlfn.XLOOKUP(#REF!,[1]!Backup_F8_Previous_Wave[ODINO],[1]!Backup_F8_Previous_Wave[Production Date],"")</f>
      </c>
      <c r="J1332" s="10">
        <f>_xlfn.XLOOKUP(#REF!,[1]!Backup_F8_Previous_Wave[ODINO],[1]!Backup_F8_Previous_Wave[Wave Date],"")</f>
      </c>
      <c r="K1332" s="6">
        <f>_xlfn.XLOOKUP(#REF!,[1]!Backup_F8_Previous_Wave[ODINO],[1]!Backup_F8_Previous_Wave[Full VIN],"")</f>
      </c>
      <c r="L1332" s="3" t="s">
        <v>4288</v>
      </c>
      <c r="M1332" s="3" t="s">
        <v>4</v>
      </c>
      <c r="N1332" s="3" t="s">
        <v>4289</v>
      </c>
      <c r="O1332" s="3" t="s">
        <v>144</v>
      </c>
      <c r="P1332" s="6">
        <f>_xlfn.XLOOKUP(#REF!,[1]!Table2[BINNING],[1]!Table2[VFG],"")</f>
      </c>
      <c r="Q1332" s="6">
        <f>IF(ISNUMBER(FIND("|",#REF!,1)),LEFT(#REF!,FIND("|",#REF!,1)-2),#REF!)</f>
      </c>
      <c r="R1332" s="6">
        <f>IF(ISNUMBER(FIND("|",#REF!,1)),RIGHT(#REF!,LEN(#REF!)-FIND("|",#REF!,1)-1),"")</f>
      </c>
      <c r="S1332" s="3" t="s">
        <v>7</v>
      </c>
      <c r="T1332" s="3" t="s">
        <v>7</v>
      </c>
      <c r="U1332" s="2">
        <v>0</v>
      </c>
      <c r="V1332" s="2">
        <v>0</v>
      </c>
      <c r="W1332" s="2"/>
      <c r="X1332" s="3" t="s">
        <v>305</v>
      </c>
      <c r="Y1332" s="2"/>
      <c r="Z1332" s="3"/>
      <c r="AA1332" s="3"/>
      <c r="AB1332" s="7" t="s">
        <v>4290</v>
      </c>
      <c r="AC1332" s="3" t="s">
        <v>146</v>
      </c>
      <c r="AD1332" s="3" t="s">
        <v>147</v>
      </c>
      <c r="AE1332" s="3" t="s">
        <v>148</v>
      </c>
      <c r="AF1332" s="3" t="s">
        <v>45</v>
      </c>
      <c r="AG1332" s="4"/>
      <c r="AH1332" s="3"/>
      <c r="AI1332" s="4"/>
      <c r="AJ13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2" s="8">
        <f>IF(#REF!=MAX(#REF!),"New","Old")</f>
      </c>
      <c r="AL1332" s="3"/>
      <c r="AM1332" s="9">
        <f>IF(OR(#REF!="",#REF!=0),"",IF(#REF!&lt;12000,"&lt;12k",IF(AND(#REF!&gt;=12000,#REF!&lt;24000),"12k to 24k",IF(AND(#REF!&gt;=24000,#REF!&lt;=36000),"24k to 36k",IF(#REF!&gt;36000,"&gt;36k","")))))</f>
      </c>
    </row>
    <row x14ac:dyDescent="0.25" r="1333" customHeight="1" ht="18.75">
      <c r="A1333" s="1">
        <v>1760376</v>
      </c>
      <c r="B1333" s="2">
        <v>11427242</v>
      </c>
      <c r="C1333" s="3" t="s">
        <v>173</v>
      </c>
      <c r="D1333" s="3" t="s">
        <v>1060</v>
      </c>
      <c r="E1333" s="2">
        <v>2020</v>
      </c>
      <c r="F1333" s="4">
        <v>44406</v>
      </c>
      <c r="G1333" s="3" t="s">
        <v>39</v>
      </c>
      <c r="H1333" s="4">
        <v>44407</v>
      </c>
      <c r="I1333" s="4">
        <f>_xlfn.XLOOKUP(#REF!,[1]!Backup_F8_Previous_Wave[ODINO],[1]!Backup_F8_Previous_Wave[Production Date],"")</f>
      </c>
      <c r="J1333" s="10">
        <f>_xlfn.XLOOKUP(#REF!,[1]!Backup_F8_Previous_Wave[ODINO],[1]!Backup_F8_Previous_Wave[Wave Date],"")</f>
      </c>
      <c r="K1333" s="6">
        <f>_xlfn.XLOOKUP(#REF!,[1]!Backup_F8_Previous_Wave[ODINO],[1]!Backup_F8_Previous_Wave[Full VIN],"")</f>
      </c>
      <c r="L1333" s="3" t="s">
        <v>4291</v>
      </c>
      <c r="M1333" s="3" t="s">
        <v>4</v>
      </c>
      <c r="N1333" s="3" t="s">
        <v>4292</v>
      </c>
      <c r="O1333" s="3" t="s">
        <v>105</v>
      </c>
      <c r="P1333" s="6">
        <f>_xlfn.XLOOKUP(#REF!,[1]!Table2[BINNING],[1]!Table2[VFG],"")</f>
      </c>
      <c r="Q1333" s="6">
        <f>IF(ISNUMBER(FIND("|",#REF!,1)),LEFT(#REF!,FIND("|",#REF!,1)-2),#REF!)</f>
      </c>
      <c r="R1333" s="6">
        <f>IF(ISNUMBER(FIND("|",#REF!,1)),RIGHT(#REF!,LEN(#REF!)-FIND("|",#REF!,1)-1),"")</f>
      </c>
      <c r="S1333" s="3" t="s">
        <v>7</v>
      </c>
      <c r="T1333" s="3" t="s">
        <v>7</v>
      </c>
      <c r="U1333" s="2">
        <v>0</v>
      </c>
      <c r="V1333" s="2">
        <v>0</v>
      </c>
      <c r="W1333" s="2"/>
      <c r="X1333" s="3" t="s">
        <v>63</v>
      </c>
      <c r="Y1333" s="2">
        <v>0</v>
      </c>
      <c r="Z1333" s="3"/>
      <c r="AA1333" s="3"/>
      <c r="AB1333" s="7" t="s">
        <v>4293</v>
      </c>
      <c r="AC1333" s="3" t="s">
        <v>977</v>
      </c>
      <c r="AD1333" s="3" t="s">
        <v>978</v>
      </c>
      <c r="AE1333" s="3" t="s">
        <v>979</v>
      </c>
      <c r="AF1333" s="3" t="s">
        <v>95</v>
      </c>
      <c r="AG1333" s="4"/>
      <c r="AH1333" s="3"/>
      <c r="AI1333" s="4"/>
      <c r="AJ13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3" s="8">
        <f>IF(#REF!=MAX(#REF!),"New","Old")</f>
      </c>
      <c r="AL1333" s="3"/>
      <c r="AM1333" s="9">
        <f>IF(OR(#REF!="",#REF!=0),"",IF(#REF!&lt;12000,"&lt;12k",IF(AND(#REF!&gt;=12000,#REF!&lt;24000),"12k to 24k",IF(AND(#REF!&gt;=24000,#REF!&lt;=36000),"24k to 36k",IF(#REF!&gt;36000,"&gt;36k","")))))</f>
      </c>
    </row>
    <row x14ac:dyDescent="0.25" r="1334" customHeight="1" ht="18.75">
      <c r="A1334" s="1">
        <v>1760429</v>
      </c>
      <c r="B1334" s="2">
        <v>11427279</v>
      </c>
      <c r="C1334" s="3" t="s">
        <v>173</v>
      </c>
      <c r="D1334" s="3" t="s">
        <v>174</v>
      </c>
      <c r="E1334" s="2">
        <v>2020</v>
      </c>
      <c r="F1334" s="4">
        <v>44317</v>
      </c>
      <c r="G1334" s="3" t="s">
        <v>108</v>
      </c>
      <c r="H1334" s="4">
        <v>44408</v>
      </c>
      <c r="I1334" s="4"/>
      <c r="J1334" s="10">
        <f>_xlfn.XLOOKUP(#REF!,[1]!Backup_F8_Previous_Wave[ODINO],[1]!Backup_F8_Previous_Wave[Wave Date],"")</f>
      </c>
      <c r="K1334" s="3"/>
      <c r="L1334" s="3" t="s">
        <v>4294</v>
      </c>
      <c r="M1334" s="3" t="s">
        <v>4</v>
      </c>
      <c r="N1334" s="3" t="s">
        <v>4295</v>
      </c>
      <c r="O1334" s="3" t="s">
        <v>62</v>
      </c>
      <c r="P1334" s="6">
        <f>_xlfn.XLOOKUP(#REF!,[1]!Table2[BINNING],[1]!Table2[VFG],"")</f>
      </c>
      <c r="Q1334" s="6">
        <f>IF(ISNUMBER(FIND("|",#REF!,1)),LEFT(#REF!,FIND("|",#REF!,1)-2),#REF!)</f>
      </c>
      <c r="R1334" s="6">
        <f>IF(ISNUMBER(FIND("|",#REF!,1)),RIGHT(#REF!,LEN(#REF!)-FIND("|",#REF!,1)-1),"")</f>
      </c>
      <c r="S1334" s="3" t="s">
        <v>7</v>
      </c>
      <c r="T1334" s="3" t="s">
        <v>7</v>
      </c>
      <c r="U1334" s="2">
        <v>0</v>
      </c>
      <c r="V1334" s="2">
        <v>0</v>
      </c>
      <c r="W1334" s="2"/>
      <c r="X1334" s="3" t="s">
        <v>24</v>
      </c>
      <c r="Y1334" s="2">
        <v>5</v>
      </c>
      <c r="Z1334" s="3"/>
      <c r="AA1334" s="3"/>
      <c r="AB1334" s="7" t="s">
        <v>4296</v>
      </c>
      <c r="AC1334" s="3" t="s">
        <v>44</v>
      </c>
      <c r="AD1334" s="3" t="s">
        <v>44</v>
      </c>
      <c r="AE1334" s="3" t="s">
        <v>44</v>
      </c>
      <c r="AF1334" s="3" t="s">
        <v>198</v>
      </c>
      <c r="AG1334" s="4"/>
      <c r="AH1334" s="3"/>
      <c r="AI1334" s="4"/>
      <c r="AJ13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4" s="8">
        <f>IF(#REF!=MAX(#REF!),"New","Old")</f>
      </c>
      <c r="AL1334" s="3"/>
      <c r="AM1334" s="9">
        <f>IF(OR(#REF!="",#REF!=0),"",IF(#REF!&lt;12000,"&lt;12k",IF(AND(#REF!&gt;=12000,#REF!&lt;24000),"12k to 24k",IF(AND(#REF!&gt;=24000,#REF!&lt;=36000),"24k to 36k",IF(#REF!&gt;36000,"&gt;36k","")))))</f>
      </c>
    </row>
    <row x14ac:dyDescent="0.25" r="1335" customHeight="1" ht="18.75">
      <c r="A1335" s="1">
        <v>1760437</v>
      </c>
      <c r="B1335" s="2">
        <v>11427285</v>
      </c>
      <c r="C1335" s="3" t="s">
        <v>0</v>
      </c>
      <c r="D1335" s="3" t="s">
        <v>38</v>
      </c>
      <c r="E1335" s="2">
        <v>2016</v>
      </c>
      <c r="F1335" s="4">
        <v>44408</v>
      </c>
      <c r="G1335" s="3" t="s">
        <v>39</v>
      </c>
      <c r="H1335" s="4">
        <v>44408</v>
      </c>
      <c r="I1335" s="4">
        <f>_xlfn.XLOOKUP(#REF!,[1]!Backup_F8_Previous_Wave[ODINO],[1]!Backup_F8_Previous_Wave[Production Date],"")</f>
      </c>
      <c r="J1335" s="10">
        <f>_xlfn.XLOOKUP(#REF!,[1]!Backup_F8_Previous_Wave[ODINO],[1]!Backup_F8_Previous_Wave[Wave Date],"")</f>
      </c>
      <c r="K1335" s="6">
        <f>_xlfn.XLOOKUP(#REF!,[1]!Backup_F8_Previous_Wave[ODINO],[1]!Backup_F8_Previous_Wave[Full VIN],"")</f>
      </c>
      <c r="L1335" s="3" t="s">
        <v>4297</v>
      </c>
      <c r="M1335" s="3" t="s">
        <v>4</v>
      </c>
      <c r="N1335" s="3" t="s">
        <v>4298</v>
      </c>
      <c r="O1335" s="3" t="s">
        <v>151</v>
      </c>
      <c r="P1335" s="6">
        <f>_xlfn.XLOOKUP(#REF!,[1]!Table2[BINNING],[1]!Table2[VFG],"")</f>
      </c>
      <c r="Q1335" s="6">
        <f>IF(ISNUMBER(FIND("|",#REF!,1)),LEFT(#REF!,FIND("|",#REF!,1)-2),#REF!)</f>
      </c>
      <c r="R1335" s="6">
        <f>IF(ISNUMBER(FIND("|",#REF!,1)),RIGHT(#REF!,LEN(#REF!)-FIND("|",#REF!,1)-1),"")</f>
      </c>
      <c r="S1335" s="3" t="s">
        <v>7</v>
      </c>
      <c r="T1335" s="3" t="s">
        <v>7</v>
      </c>
      <c r="U1335" s="2">
        <v>0</v>
      </c>
      <c r="V1335" s="2">
        <v>0</v>
      </c>
      <c r="W1335" s="2"/>
      <c r="X1335" s="3" t="s">
        <v>185</v>
      </c>
      <c r="Y1335" s="2">
        <v>45</v>
      </c>
      <c r="Z1335" s="3"/>
      <c r="AA1335" s="3"/>
      <c r="AB1335" s="7" t="s">
        <v>4299</v>
      </c>
      <c r="AC1335" s="3" t="s">
        <v>826</v>
      </c>
      <c r="AD1335" s="3" t="s">
        <v>147</v>
      </c>
      <c r="AE1335" s="3" t="s">
        <v>148</v>
      </c>
      <c r="AF1335" s="3" t="s">
        <v>45</v>
      </c>
      <c r="AG1335" s="4"/>
      <c r="AH1335" s="3"/>
      <c r="AI1335" s="4"/>
      <c r="AJ13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5" s="8">
        <f>IF(#REF!=MAX(#REF!),"New","Old")</f>
      </c>
      <c r="AL1335" s="3"/>
      <c r="AM1335" s="9">
        <f>IF(OR(#REF!="",#REF!=0),"",IF(#REF!&lt;12000,"&lt;12k",IF(AND(#REF!&gt;=12000,#REF!&lt;24000),"12k to 24k",IF(AND(#REF!&gt;=24000,#REF!&lt;=36000),"24k to 36k",IF(#REF!&gt;36000,"&gt;36k","")))))</f>
      </c>
    </row>
    <row x14ac:dyDescent="0.25" r="1336" customHeight="1" ht="18.75">
      <c r="A1336" s="1">
        <v>1760454</v>
      </c>
      <c r="B1336" s="2">
        <v>11427295</v>
      </c>
      <c r="C1336" s="3" t="s">
        <v>0</v>
      </c>
      <c r="D1336" s="3" t="s">
        <v>86</v>
      </c>
      <c r="E1336" s="2">
        <v>2014</v>
      </c>
      <c r="F1336" s="4">
        <v>44408</v>
      </c>
      <c r="G1336" s="3" t="s">
        <v>39</v>
      </c>
      <c r="H1336" s="4">
        <v>44408</v>
      </c>
      <c r="I1336" s="4">
        <f>_xlfn.XLOOKUP(#REF!,[1]!Backup_F8_Previous_Wave[ODINO],[1]!Backup_F8_Previous_Wave[Production Date],"")</f>
      </c>
      <c r="J1336" s="10">
        <f>_xlfn.XLOOKUP(#REF!,[1]!Backup_F8_Previous_Wave[ODINO],[1]!Backup_F8_Previous_Wave[Wave Date],"")</f>
      </c>
      <c r="K1336" s="6">
        <f>_xlfn.XLOOKUP(#REF!,[1]!Backup_F8_Previous_Wave[ODINO],[1]!Backup_F8_Previous_Wave[Full VIN],"")</f>
      </c>
      <c r="L1336" s="3" t="s">
        <v>2561</v>
      </c>
      <c r="M1336" s="3" t="s">
        <v>4</v>
      </c>
      <c r="N1336" s="3" t="s">
        <v>4300</v>
      </c>
      <c r="O1336" s="3" t="s">
        <v>62</v>
      </c>
      <c r="P1336" s="6">
        <f>_xlfn.XLOOKUP(#REF!,[1]!Table2[BINNING],[1]!Table2[VFG],"")</f>
      </c>
      <c r="Q1336" s="6">
        <f>IF(ISNUMBER(FIND("|",#REF!,1)),LEFT(#REF!,FIND("|",#REF!,1)-2),#REF!)</f>
      </c>
      <c r="R1336" s="6">
        <f>IF(ISNUMBER(FIND("|",#REF!,1)),RIGHT(#REF!,LEN(#REF!)-FIND("|",#REF!,1)-1),"")</f>
      </c>
      <c r="S1336" s="3" t="s">
        <v>7</v>
      </c>
      <c r="T1336" s="3" t="s">
        <v>7</v>
      </c>
      <c r="U1336" s="2">
        <v>0</v>
      </c>
      <c r="V1336" s="2">
        <v>0</v>
      </c>
      <c r="W1336" s="2"/>
      <c r="X1336" s="3" t="s">
        <v>63</v>
      </c>
      <c r="Y1336" s="2">
        <v>0</v>
      </c>
      <c r="Z1336" s="3"/>
      <c r="AA1336" s="3"/>
      <c r="AB1336" s="7" t="s">
        <v>4301</v>
      </c>
      <c r="AC1336" s="3" t="s">
        <v>92</v>
      </c>
      <c r="AD1336" s="3" t="s">
        <v>93</v>
      </c>
      <c r="AE1336" s="3" t="s">
        <v>94</v>
      </c>
      <c r="AF1336" s="3" t="s">
        <v>95</v>
      </c>
      <c r="AG1336" s="4"/>
      <c r="AH1336" s="3"/>
      <c r="AI1336" s="4"/>
      <c r="AJ13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6" s="8">
        <f>IF(#REF!=MAX(#REF!),"New","Old")</f>
      </c>
      <c r="AL1336" s="3"/>
      <c r="AM1336" s="9">
        <f>IF(OR(#REF!="",#REF!=0),"",IF(#REF!&lt;12000,"&lt;12k",IF(AND(#REF!&gt;=12000,#REF!&lt;24000),"12k to 24k",IF(AND(#REF!&gt;=24000,#REF!&lt;=36000),"24k to 36k",IF(#REF!&gt;36000,"&gt;36k","")))))</f>
      </c>
    </row>
    <row x14ac:dyDescent="0.25" r="1337" customHeight="1" ht="18.75">
      <c r="A1337" s="1">
        <v>1760546</v>
      </c>
      <c r="B1337" s="2">
        <v>11427362</v>
      </c>
      <c r="C1337" s="3" t="s">
        <v>0</v>
      </c>
      <c r="D1337" s="3" t="s">
        <v>86</v>
      </c>
      <c r="E1337" s="2">
        <v>2013</v>
      </c>
      <c r="F1337" s="4">
        <v>44409</v>
      </c>
      <c r="G1337" s="3" t="s">
        <v>39</v>
      </c>
      <c r="H1337" s="4">
        <v>44409</v>
      </c>
      <c r="I1337" s="4">
        <f>_xlfn.XLOOKUP(#REF!,[1]!Backup_F8_Previous_Wave[ODINO],[1]!Backup_F8_Previous_Wave[Production Date],"")</f>
      </c>
      <c r="J1337" s="10">
        <f>_xlfn.XLOOKUP(#REF!,[1]!Backup_F8_Previous_Wave[ODINO],[1]!Backup_F8_Previous_Wave[Wave Date],"")</f>
      </c>
      <c r="K1337" s="6">
        <f>_xlfn.XLOOKUP(#REF!,[1]!Backup_F8_Previous_Wave[ODINO],[1]!Backup_F8_Previous_Wave[Full VIN],"")</f>
      </c>
      <c r="L1337" s="3" t="s">
        <v>4302</v>
      </c>
      <c r="M1337" s="3" t="s">
        <v>4</v>
      </c>
      <c r="N1337" s="3" t="s">
        <v>4303</v>
      </c>
      <c r="O1337" s="3" t="s">
        <v>62</v>
      </c>
      <c r="P1337" s="6">
        <f>_xlfn.XLOOKUP(#REF!,[1]!Table2[BINNING],[1]!Table2[VFG],"")</f>
      </c>
      <c r="Q1337" s="6">
        <f>IF(ISNUMBER(FIND("|",#REF!,1)),LEFT(#REF!,FIND("|",#REF!,1)-2),#REF!)</f>
      </c>
      <c r="R1337" s="6">
        <f>IF(ISNUMBER(FIND("|",#REF!,1)),RIGHT(#REF!,LEN(#REF!)-FIND("|",#REF!,1)-1),"")</f>
      </c>
      <c r="S1337" s="3" t="s">
        <v>7</v>
      </c>
      <c r="T1337" s="3" t="s">
        <v>7</v>
      </c>
      <c r="U1337" s="2">
        <v>0</v>
      </c>
      <c r="V1337" s="2">
        <v>0</v>
      </c>
      <c r="W1337" s="2"/>
      <c r="X1337" s="3" t="s">
        <v>106</v>
      </c>
      <c r="Y1337" s="2">
        <v>0</v>
      </c>
      <c r="Z1337" s="3"/>
      <c r="AA1337" s="3"/>
      <c r="AB1337" s="7" t="s">
        <v>4304</v>
      </c>
      <c r="AC1337" s="3" t="s">
        <v>92</v>
      </c>
      <c r="AD1337" s="3" t="s">
        <v>93</v>
      </c>
      <c r="AE1337" s="3" t="s">
        <v>94</v>
      </c>
      <c r="AF1337" s="3" t="s">
        <v>95</v>
      </c>
      <c r="AG1337" s="4"/>
      <c r="AH1337" s="3"/>
      <c r="AI1337" s="4"/>
      <c r="AJ13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7" s="8">
        <f>IF(#REF!=MAX(#REF!),"New","Old")</f>
      </c>
      <c r="AL1337" s="3"/>
      <c r="AM1337" s="9">
        <f>IF(OR(#REF!="",#REF!=0),"",IF(#REF!&lt;12000,"&lt;12k",IF(AND(#REF!&gt;=12000,#REF!&lt;24000),"12k to 24k",IF(AND(#REF!&gt;=24000,#REF!&lt;=36000),"24k to 36k",IF(#REF!&gt;36000,"&gt;36k","")))))</f>
      </c>
    </row>
    <row x14ac:dyDescent="0.25" r="1338" customHeight="1" ht="18.75">
      <c r="A1338" s="1">
        <v>1760571</v>
      </c>
      <c r="B1338" s="2">
        <v>11427378</v>
      </c>
      <c r="C1338" s="3" t="s">
        <v>0</v>
      </c>
      <c r="D1338" s="3" t="s">
        <v>38</v>
      </c>
      <c r="E1338" s="2">
        <v>2018</v>
      </c>
      <c r="F1338" s="4">
        <v>44407</v>
      </c>
      <c r="G1338" s="3" t="s">
        <v>39</v>
      </c>
      <c r="H1338" s="4">
        <v>44409</v>
      </c>
      <c r="I1338" s="4">
        <f>_xlfn.XLOOKUP(#REF!,[1]!Backup_F8_Previous_Wave[ODINO],[1]!Backup_F8_Previous_Wave[Production Date],"")</f>
      </c>
      <c r="J1338" s="10">
        <f>_xlfn.XLOOKUP(#REF!,[1]!Backup_F8_Previous_Wave[ODINO],[1]!Backup_F8_Previous_Wave[Wave Date],"")</f>
      </c>
      <c r="K1338" s="6">
        <f>_xlfn.XLOOKUP(#REF!,[1]!Backup_F8_Previous_Wave[ODINO],[1]!Backup_F8_Previous_Wave[Full VIN],"")</f>
      </c>
      <c r="L1338" s="3" t="s">
        <v>4305</v>
      </c>
      <c r="M1338" s="3" t="s">
        <v>4</v>
      </c>
      <c r="N1338" s="3" t="s">
        <v>4306</v>
      </c>
      <c r="O1338" s="3" t="s">
        <v>2137</v>
      </c>
      <c r="P1338" s="6">
        <f>_xlfn.XLOOKUP(#REF!,[1]!Table2[BINNING],[1]!Table2[VFG],"")</f>
      </c>
      <c r="Q1338" s="6">
        <f>IF(ISNUMBER(FIND("|",#REF!,1)),LEFT(#REF!,FIND("|",#REF!,1)-2),#REF!)</f>
      </c>
      <c r="R1338" s="6">
        <f>IF(ISNUMBER(FIND("|",#REF!,1)),RIGHT(#REF!,LEN(#REF!)-FIND("|",#REF!,1)-1),"")</f>
      </c>
      <c r="S1338" s="3" t="s">
        <v>7</v>
      </c>
      <c r="T1338" s="3" t="s">
        <v>7</v>
      </c>
      <c r="U1338" s="2">
        <v>0</v>
      </c>
      <c r="V1338" s="2">
        <v>0</v>
      </c>
      <c r="W1338" s="2"/>
      <c r="X1338" s="3" t="s">
        <v>139</v>
      </c>
      <c r="Y1338" s="2"/>
      <c r="Z1338" s="3"/>
      <c r="AA1338" s="3"/>
      <c r="AB1338" s="7" t="s">
        <v>4307</v>
      </c>
      <c r="AC1338" s="3" t="s">
        <v>826</v>
      </c>
      <c r="AD1338" s="3" t="s">
        <v>147</v>
      </c>
      <c r="AE1338" s="3" t="s">
        <v>148</v>
      </c>
      <c r="AF1338" s="3" t="s">
        <v>45</v>
      </c>
      <c r="AG1338" s="4"/>
      <c r="AH1338" s="3"/>
      <c r="AI1338" s="4"/>
      <c r="AJ13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8" s="8">
        <f>IF(#REF!=MAX(#REF!),"New","Old")</f>
      </c>
      <c r="AL1338" s="3"/>
      <c r="AM1338" s="9">
        <f>IF(OR(#REF!="",#REF!=0),"",IF(#REF!&lt;12000,"&lt;12k",IF(AND(#REF!&gt;=12000,#REF!&lt;24000),"12k to 24k",IF(AND(#REF!&gt;=24000,#REF!&lt;=36000),"24k to 36k",IF(#REF!&gt;36000,"&gt;36k","")))))</f>
      </c>
    </row>
    <row x14ac:dyDescent="0.25" r="1339" customHeight="1" ht="18.75">
      <c r="A1339" s="1">
        <v>1760706</v>
      </c>
      <c r="B1339" s="2">
        <v>11427482</v>
      </c>
      <c r="C1339" s="3" t="s">
        <v>0</v>
      </c>
      <c r="D1339" s="3" t="s">
        <v>38</v>
      </c>
      <c r="E1339" s="2">
        <v>2013</v>
      </c>
      <c r="F1339" s="4">
        <v>44168</v>
      </c>
      <c r="G1339" s="3" t="s">
        <v>14</v>
      </c>
      <c r="H1339" s="4">
        <v>44410</v>
      </c>
      <c r="I1339" s="4">
        <f>_xlfn.XLOOKUP(#REF!,[1]!Backup_F8_Previous_Wave[ODINO],[1]!Backup_F8_Previous_Wave[Production Date],"")</f>
      </c>
      <c r="J1339" s="10">
        <f>_xlfn.XLOOKUP(#REF!,[1]!Backup_F8_Previous_Wave[ODINO],[1]!Backup_F8_Previous_Wave[Wave Date],"")</f>
      </c>
      <c r="K1339" s="6">
        <f>_xlfn.XLOOKUP(#REF!,[1]!Backup_F8_Previous_Wave[ODINO],[1]!Backup_F8_Previous_Wave[Full VIN],"")</f>
      </c>
      <c r="L1339" s="3" t="s">
        <v>516</v>
      </c>
      <c r="M1339" s="3" t="s">
        <v>4</v>
      </c>
      <c r="N1339" s="3" t="s">
        <v>4308</v>
      </c>
      <c r="O1339" s="3" t="s">
        <v>144</v>
      </c>
      <c r="P1339" s="6">
        <f>_xlfn.XLOOKUP(#REF!,[1]!Table2[BINNING],[1]!Table2[VFG],"")</f>
      </c>
      <c r="Q1339" s="6">
        <f>IF(ISNUMBER(FIND("|",#REF!,1)),LEFT(#REF!,FIND("|",#REF!,1)-2),#REF!)</f>
      </c>
      <c r="R1339" s="6">
        <f>IF(ISNUMBER(FIND("|",#REF!,1)),RIGHT(#REF!,LEN(#REF!)-FIND("|",#REF!,1)-1),"")</f>
      </c>
      <c r="S1339" s="3" t="s">
        <v>7</v>
      </c>
      <c r="T1339" s="3" t="s">
        <v>7</v>
      </c>
      <c r="U1339" s="2">
        <v>0</v>
      </c>
      <c r="V1339" s="2">
        <v>0</v>
      </c>
      <c r="W1339" s="2"/>
      <c r="X1339" s="3" t="s">
        <v>72</v>
      </c>
      <c r="Y1339" s="2"/>
      <c r="Z1339" s="3"/>
      <c r="AA1339" s="3"/>
      <c r="AB1339" s="7" t="s">
        <v>4309</v>
      </c>
      <c r="AC1339" s="3" t="s">
        <v>146</v>
      </c>
      <c r="AD1339" s="3" t="s">
        <v>147</v>
      </c>
      <c r="AE1339" s="3" t="s">
        <v>148</v>
      </c>
      <c r="AF1339" s="3" t="s">
        <v>45</v>
      </c>
      <c r="AG1339" s="4"/>
      <c r="AH1339" s="3"/>
      <c r="AI1339" s="4"/>
      <c r="AJ13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39" s="8">
        <f>IF(#REF!=MAX(#REF!),"New","Old")</f>
      </c>
      <c r="AL1339" s="3"/>
      <c r="AM1339" s="9">
        <f>IF(OR(#REF!="",#REF!=0),"",IF(#REF!&lt;12000,"&lt;12k",IF(AND(#REF!&gt;=12000,#REF!&lt;24000),"12k to 24k",IF(AND(#REF!&gt;=24000,#REF!&lt;=36000),"24k to 36k",IF(#REF!&gt;36000,"&gt;36k","")))))</f>
      </c>
    </row>
    <row x14ac:dyDescent="0.25" r="1340" customHeight="1" ht="18.75">
      <c r="A1340" s="1">
        <v>1761261</v>
      </c>
      <c r="B1340" s="2">
        <v>11427905</v>
      </c>
      <c r="C1340" s="3" t="s">
        <v>0</v>
      </c>
      <c r="D1340" s="3" t="s">
        <v>187</v>
      </c>
      <c r="E1340" s="2">
        <v>2018</v>
      </c>
      <c r="F1340" s="4">
        <v>44403</v>
      </c>
      <c r="G1340" s="3" t="s">
        <v>39</v>
      </c>
      <c r="H1340" s="4">
        <v>44413</v>
      </c>
      <c r="I1340" s="4">
        <f>_xlfn.XLOOKUP(#REF!,[1]!Backup_F8_Previous_Wave[ODINO],[1]!Backup_F8_Previous_Wave[Production Date],"")</f>
      </c>
      <c r="J1340" s="10">
        <f>_xlfn.XLOOKUP(#REF!,[1]!Backup_F8_Previous_Wave[ODINO],[1]!Backup_F8_Previous_Wave[Wave Date],"")</f>
      </c>
      <c r="K1340" s="6">
        <f>_xlfn.XLOOKUP(#REF!,[1]!Backup_F8_Previous_Wave[ODINO],[1]!Backup_F8_Previous_Wave[Full VIN],"")</f>
      </c>
      <c r="L1340" s="3" t="s">
        <v>4310</v>
      </c>
      <c r="M1340" s="3" t="s">
        <v>4</v>
      </c>
      <c r="N1340" s="3" t="s">
        <v>4311</v>
      </c>
      <c r="O1340" s="3" t="s">
        <v>124</v>
      </c>
      <c r="P1340" s="6">
        <f>_xlfn.XLOOKUP(#REF!,[1]!Table2[BINNING],[1]!Table2[VFG],"")</f>
      </c>
      <c r="Q1340" s="6">
        <f>IF(ISNUMBER(FIND("|",#REF!,1)),LEFT(#REF!,FIND("|",#REF!,1)-2),#REF!)</f>
      </c>
      <c r="R1340" s="6">
        <f>IF(ISNUMBER(FIND("|",#REF!,1)),RIGHT(#REF!,LEN(#REF!)-FIND("|",#REF!,1)-1),"")</f>
      </c>
      <c r="S1340" s="3" t="s">
        <v>7</v>
      </c>
      <c r="T1340" s="3" t="s">
        <v>7</v>
      </c>
      <c r="U1340" s="2">
        <v>0</v>
      </c>
      <c r="V1340" s="2">
        <v>0</v>
      </c>
      <c r="W1340" s="2">
        <v>20000</v>
      </c>
      <c r="X1340" s="3" t="s">
        <v>81</v>
      </c>
      <c r="Y1340" s="2"/>
      <c r="Z1340" s="3"/>
      <c r="AA1340" s="3"/>
      <c r="AB1340" s="7" t="s">
        <v>4312</v>
      </c>
      <c r="AC1340" s="3" t="s">
        <v>191</v>
      </c>
      <c r="AD1340" s="3" t="s">
        <v>192</v>
      </c>
      <c r="AE1340" s="3" t="s">
        <v>193</v>
      </c>
      <c r="AF1340" s="3" t="s">
        <v>141</v>
      </c>
      <c r="AG1340" s="4"/>
      <c r="AH1340" s="3"/>
      <c r="AI1340" s="4"/>
      <c r="AJ13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0" s="8">
        <f>IF(#REF!=MAX(#REF!),"New","Old")</f>
      </c>
      <c r="AL1340" s="3"/>
      <c r="AM1340" s="9">
        <f>IF(OR(#REF!="",#REF!=0),"",IF(#REF!&lt;12000,"&lt;12k",IF(AND(#REF!&gt;=12000,#REF!&lt;24000),"12k to 24k",IF(AND(#REF!&gt;=24000,#REF!&lt;=36000),"24k to 36k",IF(#REF!&gt;36000,"&gt;36k","")))))</f>
      </c>
    </row>
    <row x14ac:dyDescent="0.25" r="1341" customHeight="1" ht="18.75">
      <c r="A1341" s="1">
        <v>1761346</v>
      </c>
      <c r="B1341" s="2">
        <v>11427962</v>
      </c>
      <c r="C1341" s="3" t="s">
        <v>0</v>
      </c>
      <c r="D1341" s="3" t="s">
        <v>187</v>
      </c>
      <c r="E1341" s="2">
        <v>2020</v>
      </c>
      <c r="F1341" s="4">
        <v>44413</v>
      </c>
      <c r="G1341" s="3" t="s">
        <v>39</v>
      </c>
      <c r="H1341" s="4">
        <v>44413</v>
      </c>
      <c r="I1341" s="4">
        <f>_xlfn.XLOOKUP(#REF!,[1]!Backup_F8_Previous_Wave[ODINO],[1]!Backup_F8_Previous_Wave[Production Date],"")</f>
      </c>
      <c r="J1341" s="10">
        <f>_xlfn.XLOOKUP(#REF!,[1]!Backup_F8_Previous_Wave[ODINO],[1]!Backup_F8_Previous_Wave[Wave Date],"")</f>
      </c>
      <c r="K1341" s="6">
        <f>_xlfn.XLOOKUP(#REF!,[1]!Backup_F8_Previous_Wave[ODINO],[1]!Backup_F8_Previous_Wave[Full VIN],"")</f>
      </c>
      <c r="L1341" s="3" t="s">
        <v>4313</v>
      </c>
      <c r="M1341" s="3" t="s">
        <v>4</v>
      </c>
      <c r="N1341" s="3" t="s">
        <v>4314</v>
      </c>
      <c r="O1341" s="3" t="s">
        <v>124</v>
      </c>
      <c r="P1341" s="6">
        <f>_xlfn.XLOOKUP(#REF!,[1]!Table2[BINNING],[1]!Table2[VFG],"")</f>
      </c>
      <c r="Q1341" s="6">
        <f>IF(ISNUMBER(FIND("|",#REF!,1)),LEFT(#REF!,FIND("|",#REF!,1)-2),#REF!)</f>
      </c>
      <c r="R1341" s="6">
        <f>IF(ISNUMBER(FIND("|",#REF!,1)),RIGHT(#REF!,LEN(#REF!)-FIND("|",#REF!,1)-1),"")</f>
      </c>
      <c r="S1341" s="3" t="s">
        <v>7</v>
      </c>
      <c r="T1341" s="3" t="s">
        <v>7</v>
      </c>
      <c r="U1341" s="2">
        <v>0</v>
      </c>
      <c r="V1341" s="2">
        <v>0</v>
      </c>
      <c r="W1341" s="2"/>
      <c r="X1341" s="3" t="s">
        <v>90</v>
      </c>
      <c r="Y1341" s="2">
        <v>45</v>
      </c>
      <c r="Z1341" s="3"/>
      <c r="AA1341" s="3"/>
      <c r="AB1341" s="7" t="s">
        <v>4315</v>
      </c>
      <c r="AC1341" s="3" t="s">
        <v>191</v>
      </c>
      <c r="AD1341" s="3" t="s">
        <v>192</v>
      </c>
      <c r="AE1341" s="3" t="s">
        <v>193</v>
      </c>
      <c r="AF1341" s="3" t="s">
        <v>141</v>
      </c>
      <c r="AG1341" s="4"/>
      <c r="AH1341" s="3"/>
      <c r="AI1341" s="4"/>
      <c r="AJ13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1" s="8">
        <f>IF(#REF!=MAX(#REF!),"New","Old")</f>
      </c>
      <c r="AL1341" s="3"/>
      <c r="AM1341" s="9">
        <f>IF(OR(#REF!="",#REF!=0),"",IF(#REF!&lt;12000,"&lt;12k",IF(AND(#REF!&gt;=12000,#REF!&lt;24000),"12k to 24k",IF(AND(#REF!&gt;=24000,#REF!&lt;=36000),"24k to 36k",IF(#REF!&gt;36000,"&gt;36k","")))))</f>
      </c>
    </row>
    <row x14ac:dyDescent="0.25" r="1342" customHeight="1" ht="18.75">
      <c r="A1342" s="1">
        <v>1761387</v>
      </c>
      <c r="B1342" s="2">
        <v>11427992</v>
      </c>
      <c r="C1342" s="3" t="s">
        <v>0</v>
      </c>
      <c r="D1342" s="3" t="s">
        <v>181</v>
      </c>
      <c r="E1342" s="2">
        <v>2018</v>
      </c>
      <c r="F1342" s="4">
        <v>44382</v>
      </c>
      <c r="G1342" s="3" t="s">
        <v>39</v>
      </c>
      <c r="H1342" s="4">
        <v>44414</v>
      </c>
      <c r="I1342" s="4">
        <f>_xlfn.XLOOKUP(#REF!,[1]!Backup_F8_Previous_Wave[ODINO],[1]!Backup_F8_Previous_Wave[Production Date],"")</f>
      </c>
      <c r="J1342" s="10">
        <f>_xlfn.XLOOKUP(#REF!,[1]!Backup_F8_Previous_Wave[ODINO],[1]!Backup_F8_Previous_Wave[Wave Date],"")</f>
      </c>
      <c r="K1342" s="6">
        <f>_xlfn.XLOOKUP(#REF!,[1]!Backup_F8_Previous_Wave[ODINO],[1]!Backup_F8_Previous_Wave[Full VIN],"")</f>
      </c>
      <c r="L1342" s="3" t="s">
        <v>3205</v>
      </c>
      <c r="M1342" s="3" t="s">
        <v>4</v>
      </c>
      <c r="N1342" s="3" t="s">
        <v>4316</v>
      </c>
      <c r="O1342" s="3" t="s">
        <v>864</v>
      </c>
      <c r="P1342" s="6">
        <f>_xlfn.XLOOKUP(#REF!,[1]!Table2[BINNING],[1]!Table2[VFG],"")</f>
      </c>
      <c r="Q1342" s="6">
        <f>IF(ISNUMBER(FIND("|",#REF!,1)),LEFT(#REF!,FIND("|",#REF!,1)-2),#REF!)</f>
      </c>
      <c r="R1342" s="6">
        <f>IF(ISNUMBER(FIND("|",#REF!,1)),RIGHT(#REF!,LEN(#REF!)-FIND("|",#REF!,1)-1),"")</f>
      </c>
      <c r="S1342" s="3" t="s">
        <v>7</v>
      </c>
      <c r="T1342" s="3" t="s">
        <v>7</v>
      </c>
      <c r="U1342" s="2">
        <v>0</v>
      </c>
      <c r="V1342" s="2">
        <v>0</v>
      </c>
      <c r="W1342" s="2"/>
      <c r="X1342" s="3" t="s">
        <v>282</v>
      </c>
      <c r="Y1342" s="2"/>
      <c r="Z1342" s="3"/>
      <c r="AA1342" s="3"/>
      <c r="AB1342" s="7" t="s">
        <v>4317</v>
      </c>
      <c r="AC1342" s="3" t="s">
        <v>297</v>
      </c>
      <c r="AD1342" s="3" t="s">
        <v>298</v>
      </c>
      <c r="AE1342" s="3" t="s">
        <v>299</v>
      </c>
      <c r="AF1342" s="3" t="s">
        <v>198</v>
      </c>
      <c r="AG1342" s="4"/>
      <c r="AH1342" s="3"/>
      <c r="AI1342" s="4"/>
      <c r="AJ13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2" s="8">
        <f>IF(#REF!=MAX(#REF!),"New","Old")</f>
      </c>
      <c r="AL1342" s="3"/>
      <c r="AM1342" s="9">
        <f>IF(OR(#REF!="",#REF!=0),"",IF(#REF!&lt;12000,"&lt;12k",IF(AND(#REF!&gt;=12000,#REF!&lt;24000),"12k to 24k",IF(AND(#REF!&gt;=24000,#REF!&lt;=36000),"24k to 36k",IF(#REF!&gt;36000,"&gt;36k","")))))</f>
      </c>
    </row>
    <row x14ac:dyDescent="0.25" r="1343" customHeight="1" ht="18.75">
      <c r="A1343" s="1">
        <v>1761719</v>
      </c>
      <c r="B1343" s="2">
        <v>11428240</v>
      </c>
      <c r="C1343" s="3" t="s">
        <v>0</v>
      </c>
      <c r="D1343" s="3" t="s">
        <v>38</v>
      </c>
      <c r="E1343" s="2">
        <v>2014</v>
      </c>
      <c r="F1343" s="4">
        <v>44416</v>
      </c>
      <c r="G1343" s="3" t="s">
        <v>39</v>
      </c>
      <c r="H1343" s="4">
        <v>44416</v>
      </c>
      <c r="I1343" s="4">
        <f>_xlfn.XLOOKUP(#REF!,[1]!Backup_F8_Previous_Wave[ODINO],[1]!Backup_F8_Previous_Wave[Production Date],"")</f>
      </c>
      <c r="J1343" s="10">
        <f>_xlfn.XLOOKUP(#REF!,[1]!Backup_F8_Previous_Wave[ODINO],[1]!Backup_F8_Previous_Wave[Wave Date],"")</f>
      </c>
      <c r="K1343" s="6">
        <f>_xlfn.XLOOKUP(#REF!,[1]!Backup_F8_Previous_Wave[ODINO],[1]!Backup_F8_Previous_Wave[Full VIN],"")</f>
      </c>
      <c r="L1343" s="3" t="s">
        <v>4318</v>
      </c>
      <c r="M1343" s="3" t="s">
        <v>4</v>
      </c>
      <c r="N1343" s="3" t="s">
        <v>4319</v>
      </c>
      <c r="O1343" s="3" t="s">
        <v>144</v>
      </c>
      <c r="P1343" s="6">
        <f>_xlfn.XLOOKUP(#REF!,[1]!Table2[BINNING],[1]!Table2[VFG],"")</f>
      </c>
      <c r="Q1343" s="6">
        <f>IF(ISNUMBER(FIND("|",#REF!,1)),LEFT(#REF!,FIND("|",#REF!,1)-2),#REF!)</f>
      </c>
      <c r="R1343" s="6">
        <f>IF(ISNUMBER(FIND("|",#REF!,1)),RIGHT(#REF!,LEN(#REF!)-FIND("|",#REF!,1)-1),"")</f>
      </c>
      <c r="S1343" s="3" t="s">
        <v>7</v>
      </c>
      <c r="T1343" s="3" t="s">
        <v>7</v>
      </c>
      <c r="U1343" s="2">
        <v>0</v>
      </c>
      <c r="V1343" s="2">
        <v>0</v>
      </c>
      <c r="W1343" s="2"/>
      <c r="X1343" s="3" t="s">
        <v>8</v>
      </c>
      <c r="Y1343" s="2">
        <v>35</v>
      </c>
      <c r="Z1343" s="3"/>
      <c r="AA1343" s="3"/>
      <c r="AB1343" s="7" t="s">
        <v>4320</v>
      </c>
      <c r="AC1343" s="3" t="s">
        <v>146</v>
      </c>
      <c r="AD1343" s="3" t="s">
        <v>147</v>
      </c>
      <c r="AE1343" s="3" t="s">
        <v>148</v>
      </c>
      <c r="AF1343" s="3" t="s">
        <v>45</v>
      </c>
      <c r="AG1343" s="4"/>
      <c r="AH1343" s="3"/>
      <c r="AI1343" s="4"/>
      <c r="AJ13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3" s="8">
        <f>IF(#REF!=MAX(#REF!),"New","Old")</f>
      </c>
      <c r="AL1343" s="3"/>
      <c r="AM1343" s="9">
        <f>IF(OR(#REF!="",#REF!=0),"",IF(#REF!&lt;12000,"&lt;12k",IF(AND(#REF!&gt;=12000,#REF!&lt;24000),"12k to 24k",IF(AND(#REF!&gt;=24000,#REF!&lt;=36000),"24k to 36k",IF(#REF!&gt;36000,"&gt;36k","")))))</f>
      </c>
    </row>
    <row x14ac:dyDescent="0.25" r="1344" customHeight="1" ht="18.75">
      <c r="A1344" s="1">
        <v>1761732</v>
      </c>
      <c r="B1344" s="2">
        <v>11428251</v>
      </c>
      <c r="C1344" s="3" t="s">
        <v>0</v>
      </c>
      <c r="D1344" s="3" t="s">
        <v>59</v>
      </c>
      <c r="E1344" s="2">
        <v>2016</v>
      </c>
      <c r="F1344" s="4">
        <v>44416</v>
      </c>
      <c r="G1344" s="3" t="s">
        <v>39</v>
      </c>
      <c r="H1344" s="4">
        <v>44416</v>
      </c>
      <c r="I1344" s="4"/>
      <c r="J1344" s="10">
        <f>_xlfn.XLOOKUP(#REF!,[1]!Backup_F8_Previous_Wave[ODINO],[1]!Backup_F8_Previous_Wave[Wave Date],"")</f>
      </c>
      <c r="K1344" s="3"/>
      <c r="L1344" s="3" t="s">
        <v>4321</v>
      </c>
      <c r="M1344" s="3" t="s">
        <v>4</v>
      </c>
      <c r="N1344" s="3" t="s">
        <v>4322</v>
      </c>
      <c r="O1344" s="3" t="s">
        <v>62</v>
      </c>
      <c r="P1344" s="6">
        <f>_xlfn.XLOOKUP(#REF!,[1]!Table2[BINNING],[1]!Table2[VFG],"")</f>
      </c>
      <c r="Q1344" s="6">
        <f>IF(ISNUMBER(FIND("|",#REF!,1)),LEFT(#REF!,FIND("|",#REF!,1)-2),#REF!)</f>
      </c>
      <c r="R1344" s="6">
        <f>IF(ISNUMBER(FIND("|",#REF!,1)),RIGHT(#REF!,LEN(#REF!)-FIND("|",#REF!,1)-1),"")</f>
      </c>
      <c r="S1344" s="3" t="s">
        <v>7</v>
      </c>
      <c r="T1344" s="3" t="s">
        <v>7</v>
      </c>
      <c r="U1344" s="2">
        <v>0</v>
      </c>
      <c r="V1344" s="2">
        <v>0</v>
      </c>
      <c r="W1344" s="2"/>
      <c r="X1344" s="3" t="s">
        <v>225</v>
      </c>
      <c r="Y1344" s="2">
        <v>0</v>
      </c>
      <c r="Z1344" s="3"/>
      <c r="AA1344" s="3"/>
      <c r="AB1344" s="7" t="s">
        <v>4323</v>
      </c>
      <c r="AC1344" s="3" t="s">
        <v>44</v>
      </c>
      <c r="AD1344" s="3" t="s">
        <v>44</v>
      </c>
      <c r="AE1344" s="3" t="s">
        <v>44</v>
      </c>
      <c r="AF1344" s="3" t="s">
        <v>68</v>
      </c>
      <c r="AG1344" s="4"/>
      <c r="AH1344" s="3"/>
      <c r="AI1344" s="4"/>
      <c r="AJ13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4" s="8">
        <f>IF(#REF!=MAX(#REF!),"New","Old")</f>
      </c>
      <c r="AL1344" s="3"/>
      <c r="AM1344" s="9">
        <f>IF(OR(#REF!="",#REF!=0),"",IF(#REF!&lt;12000,"&lt;12k",IF(AND(#REF!&gt;=12000,#REF!&lt;24000),"12k to 24k",IF(AND(#REF!&gt;=24000,#REF!&lt;=36000),"24k to 36k",IF(#REF!&gt;36000,"&gt;36k","")))))</f>
      </c>
    </row>
    <row x14ac:dyDescent="0.25" r="1345" customHeight="1" ht="18.75">
      <c r="A1345" s="1">
        <v>1761747</v>
      </c>
      <c r="B1345" s="2">
        <v>11428262</v>
      </c>
      <c r="C1345" s="3" t="s">
        <v>0</v>
      </c>
      <c r="D1345" s="3" t="s">
        <v>234</v>
      </c>
      <c r="E1345" s="2">
        <v>2016</v>
      </c>
      <c r="F1345" s="4">
        <v>44407</v>
      </c>
      <c r="G1345" s="3" t="s">
        <v>39</v>
      </c>
      <c r="H1345" s="4">
        <v>44416</v>
      </c>
      <c r="I1345" s="4"/>
      <c r="J1345" s="10">
        <f>_xlfn.XLOOKUP(#REF!,[1]!Backup_F8_Previous_Wave[ODINO],[1]!Backup_F8_Previous_Wave[Wave Date],"")</f>
      </c>
      <c r="K1345" s="3"/>
      <c r="L1345" s="3" t="s">
        <v>4324</v>
      </c>
      <c r="M1345" s="3" t="s">
        <v>4</v>
      </c>
      <c r="N1345" s="3" t="s">
        <v>4325</v>
      </c>
      <c r="O1345" s="3" t="s">
        <v>1665</v>
      </c>
      <c r="P1345" s="6">
        <f>_xlfn.XLOOKUP(#REF!,[1]!Table2[BINNING],[1]!Table2[VFG],"")</f>
      </c>
      <c r="Q1345" s="6">
        <f>IF(ISNUMBER(FIND("|",#REF!,1)),LEFT(#REF!,FIND("|",#REF!,1)-2),#REF!)</f>
      </c>
      <c r="R1345" s="6">
        <f>IF(ISNUMBER(FIND("|",#REF!,1)),RIGHT(#REF!,LEN(#REF!)-FIND("|",#REF!,1)-1),"")</f>
      </c>
      <c r="S1345" s="3" t="s">
        <v>7</v>
      </c>
      <c r="T1345" s="3" t="s">
        <v>7</v>
      </c>
      <c r="U1345" s="2">
        <v>0</v>
      </c>
      <c r="V1345" s="2">
        <v>0</v>
      </c>
      <c r="W1345" s="2"/>
      <c r="X1345" s="3" t="s">
        <v>139</v>
      </c>
      <c r="Y1345" s="2"/>
      <c r="Z1345" s="3"/>
      <c r="AA1345" s="3"/>
      <c r="AB1345" s="7" t="s">
        <v>4326</v>
      </c>
      <c r="AC1345" s="3" t="s">
        <v>44</v>
      </c>
      <c r="AD1345" s="3" t="s">
        <v>44</v>
      </c>
      <c r="AE1345" s="3" t="s">
        <v>44</v>
      </c>
      <c r="AF1345" s="3" t="s">
        <v>243</v>
      </c>
      <c r="AG1345" s="4"/>
      <c r="AH1345" s="3"/>
      <c r="AI1345" s="4"/>
      <c r="AJ13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5" s="8">
        <f>IF(#REF!=MAX(#REF!),"New","Old")</f>
      </c>
      <c r="AL1345" s="3"/>
      <c r="AM1345" s="9">
        <f>IF(OR(#REF!="",#REF!=0),"",IF(#REF!&lt;12000,"&lt;12k",IF(AND(#REF!&gt;=12000,#REF!&lt;24000),"12k to 24k",IF(AND(#REF!&gt;=24000,#REF!&lt;=36000),"24k to 36k",IF(#REF!&gt;36000,"&gt;36k","")))))</f>
      </c>
    </row>
    <row x14ac:dyDescent="0.25" r="1346" customHeight="1" ht="18.75">
      <c r="A1346" s="1">
        <v>1762019</v>
      </c>
      <c r="B1346" s="2">
        <v>11428468</v>
      </c>
      <c r="C1346" s="3" t="s">
        <v>0</v>
      </c>
      <c r="D1346" s="3" t="s">
        <v>3638</v>
      </c>
      <c r="E1346" s="2">
        <v>2021</v>
      </c>
      <c r="F1346" s="4">
        <v>44380</v>
      </c>
      <c r="G1346" s="3" t="s">
        <v>39</v>
      </c>
      <c r="H1346" s="4">
        <v>44418</v>
      </c>
      <c r="I1346" s="4">
        <f>_xlfn.XLOOKUP(#REF!,[1]!Backup_F8_Previous_Wave[ODINO],[1]!Backup_F8_Previous_Wave[Production Date],"")</f>
      </c>
      <c r="J1346" s="10">
        <f>_xlfn.XLOOKUP(#REF!,[1]!Backup_F8_Previous_Wave[ODINO],[1]!Backup_F8_Previous_Wave[Wave Date],"")</f>
      </c>
      <c r="K1346" s="6">
        <f>_xlfn.XLOOKUP(#REF!,[1]!Backup_F8_Previous_Wave[ODINO],[1]!Backup_F8_Previous_Wave[Full VIN],"")</f>
      </c>
      <c r="L1346" s="3" t="s">
        <v>4115</v>
      </c>
      <c r="M1346" s="3" t="s">
        <v>4</v>
      </c>
      <c r="N1346" s="3" t="s">
        <v>4327</v>
      </c>
      <c r="O1346" s="3" t="s">
        <v>3149</v>
      </c>
      <c r="P1346" s="6">
        <f>_xlfn.XLOOKUP(#REF!,[1]!Table2[BINNING],[1]!Table2[VFG],"")</f>
      </c>
      <c r="Q1346" s="6">
        <f>IF(ISNUMBER(FIND("|",#REF!,1)),LEFT(#REF!,FIND("|",#REF!,1)-2),#REF!)</f>
      </c>
      <c r="R1346" s="6">
        <f>IF(ISNUMBER(FIND("|",#REF!,1)),RIGHT(#REF!,LEN(#REF!)-FIND("|",#REF!,1)-1),"")</f>
      </c>
      <c r="S1346" s="3" t="s">
        <v>7</v>
      </c>
      <c r="T1346" s="3" t="s">
        <v>7</v>
      </c>
      <c r="U1346" s="2">
        <v>0</v>
      </c>
      <c r="V1346" s="2">
        <v>0</v>
      </c>
      <c r="W1346" s="2"/>
      <c r="X1346" s="3" t="s">
        <v>125</v>
      </c>
      <c r="Y1346" s="2">
        <v>50</v>
      </c>
      <c r="Z1346" s="3"/>
      <c r="AA1346" s="3"/>
      <c r="AB1346" s="7" t="s">
        <v>4328</v>
      </c>
      <c r="AC1346" s="3" t="s">
        <v>3642</v>
      </c>
      <c r="AD1346" s="3" t="s">
        <v>3643</v>
      </c>
      <c r="AE1346" s="3" t="s">
        <v>3644</v>
      </c>
      <c r="AF1346" s="3" t="s">
        <v>68</v>
      </c>
      <c r="AG1346" s="4"/>
      <c r="AH1346" s="3"/>
      <c r="AI1346" s="4"/>
      <c r="AJ13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6" s="8">
        <f>IF(#REF!=MAX(#REF!),"New","Old")</f>
      </c>
      <c r="AL1346" s="3"/>
      <c r="AM1346" s="9">
        <f>IF(OR(#REF!="",#REF!=0),"",IF(#REF!&lt;12000,"&lt;12k",IF(AND(#REF!&gt;=12000,#REF!&lt;24000),"12k to 24k",IF(AND(#REF!&gt;=24000,#REF!&lt;=36000),"24k to 36k",IF(#REF!&gt;36000,"&gt;36k","")))))</f>
      </c>
    </row>
    <row x14ac:dyDescent="0.25" r="1347" customHeight="1" ht="18.75">
      <c r="A1347" s="1">
        <v>1762059</v>
      </c>
      <c r="B1347" s="2">
        <v>11428498</v>
      </c>
      <c r="C1347" s="3" t="s">
        <v>0</v>
      </c>
      <c r="D1347" s="3" t="s">
        <v>86</v>
      </c>
      <c r="E1347" s="2">
        <v>2019</v>
      </c>
      <c r="F1347" s="4">
        <v>44415</v>
      </c>
      <c r="G1347" s="3" t="s">
        <v>39</v>
      </c>
      <c r="H1347" s="4">
        <v>44418</v>
      </c>
      <c r="I1347" s="4">
        <f>_xlfn.XLOOKUP(#REF!,[1]!Backup_F8_Previous_Wave[ODINO],[1]!Backup_F8_Previous_Wave[Production Date],"")</f>
      </c>
      <c r="J1347" s="10">
        <f>_xlfn.XLOOKUP(#REF!,[1]!Backup_F8_Previous_Wave[ODINO],[1]!Backup_F8_Previous_Wave[Wave Date],"")</f>
      </c>
      <c r="K1347" s="6">
        <f>_xlfn.XLOOKUP(#REF!,[1]!Backup_F8_Previous_Wave[ODINO],[1]!Backup_F8_Previous_Wave[Full VIN],"")</f>
      </c>
      <c r="L1347" s="3" t="s">
        <v>4329</v>
      </c>
      <c r="M1347" s="3" t="s">
        <v>4</v>
      </c>
      <c r="N1347" s="3" t="s">
        <v>4330</v>
      </c>
      <c r="O1347" s="3" t="s">
        <v>4331</v>
      </c>
      <c r="P1347" s="6">
        <f>_xlfn.XLOOKUP(#REF!,[1]!Table2[BINNING],[1]!Table2[VFG],"")</f>
      </c>
      <c r="Q1347" s="6">
        <f>IF(ISNUMBER(FIND("|",#REF!,1)),LEFT(#REF!,FIND("|",#REF!,1)-2),#REF!)</f>
      </c>
      <c r="R1347" s="6">
        <f>IF(ISNUMBER(FIND("|",#REF!,1)),RIGHT(#REF!,LEN(#REF!)-FIND("|",#REF!,1)-1),"")</f>
      </c>
      <c r="S1347" s="3" t="s">
        <v>7</v>
      </c>
      <c r="T1347" s="3" t="s">
        <v>7</v>
      </c>
      <c r="U1347" s="2">
        <v>0</v>
      </c>
      <c r="V1347" s="2">
        <v>0</v>
      </c>
      <c r="W1347" s="2"/>
      <c r="X1347" s="3" t="s">
        <v>518</v>
      </c>
      <c r="Y1347" s="2">
        <v>25</v>
      </c>
      <c r="Z1347" s="3"/>
      <c r="AA1347" s="3"/>
      <c r="AB1347" s="7" t="s">
        <v>4332</v>
      </c>
      <c r="AC1347" s="3" t="s">
        <v>92</v>
      </c>
      <c r="AD1347" s="3" t="s">
        <v>93</v>
      </c>
      <c r="AE1347" s="3" t="s">
        <v>94</v>
      </c>
      <c r="AF1347" s="3" t="s">
        <v>95</v>
      </c>
      <c r="AG1347" s="4"/>
      <c r="AH1347" s="3"/>
      <c r="AI1347" s="4"/>
      <c r="AJ13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7" s="8">
        <f>IF(#REF!=MAX(#REF!),"New","Old")</f>
      </c>
      <c r="AL1347" s="3"/>
      <c r="AM1347" s="9">
        <f>IF(OR(#REF!="",#REF!=0),"",IF(#REF!&lt;12000,"&lt;12k",IF(AND(#REF!&gt;=12000,#REF!&lt;24000),"12k to 24k",IF(AND(#REF!&gt;=24000,#REF!&lt;=36000),"24k to 36k",IF(#REF!&gt;36000,"&gt;36k","")))))</f>
      </c>
    </row>
    <row x14ac:dyDescent="0.25" r="1348" customHeight="1" ht="18.75">
      <c r="A1348" s="1">
        <v>1762080</v>
      </c>
      <c r="B1348" s="2">
        <v>11428516</v>
      </c>
      <c r="C1348" s="3" t="s">
        <v>0</v>
      </c>
      <c r="D1348" s="3" t="s">
        <v>86</v>
      </c>
      <c r="E1348" s="2">
        <v>2015</v>
      </c>
      <c r="F1348" s="4">
        <v>44413</v>
      </c>
      <c r="G1348" s="3" t="s">
        <v>39</v>
      </c>
      <c r="H1348" s="4">
        <v>44418</v>
      </c>
      <c r="I1348" s="4">
        <f>_xlfn.XLOOKUP(#REF!,[1]!Backup_F8_Previous_Wave[ODINO],[1]!Backup_F8_Previous_Wave[Production Date],"")</f>
      </c>
      <c r="J1348" s="10">
        <f>_xlfn.XLOOKUP(#REF!,[1]!Backup_F8_Previous_Wave[ODINO],[1]!Backup_F8_Previous_Wave[Wave Date],"")</f>
      </c>
      <c r="K1348" s="6">
        <f>_xlfn.XLOOKUP(#REF!,[1]!Backup_F8_Previous_Wave[ODINO],[1]!Backup_F8_Previous_Wave[Full VIN],"")</f>
      </c>
      <c r="L1348" s="3" t="s">
        <v>4333</v>
      </c>
      <c r="M1348" s="3" t="s">
        <v>4</v>
      </c>
      <c r="N1348" s="3" t="s">
        <v>4334</v>
      </c>
      <c r="O1348" s="3" t="s">
        <v>62</v>
      </c>
      <c r="P1348" s="6">
        <f>_xlfn.XLOOKUP(#REF!,[1]!Table2[BINNING],[1]!Table2[VFG],"")</f>
      </c>
      <c r="Q1348" s="6">
        <f>IF(ISNUMBER(FIND("|",#REF!,1)),LEFT(#REF!,FIND("|",#REF!,1)-2),#REF!)</f>
      </c>
      <c r="R1348" s="6">
        <f>IF(ISNUMBER(FIND("|",#REF!,1)),RIGHT(#REF!,LEN(#REF!)-FIND("|",#REF!,1)-1),"")</f>
      </c>
      <c r="S1348" s="3" t="s">
        <v>7</v>
      </c>
      <c r="T1348" s="3" t="s">
        <v>7</v>
      </c>
      <c r="U1348" s="2">
        <v>0</v>
      </c>
      <c r="V1348" s="2">
        <v>0</v>
      </c>
      <c r="W1348" s="2">
        <v>117400</v>
      </c>
      <c r="X1348" s="3" t="s">
        <v>139</v>
      </c>
      <c r="Y1348" s="2"/>
      <c r="Z1348" s="3"/>
      <c r="AA1348" s="3"/>
      <c r="AB1348" s="7" t="s">
        <v>4335</v>
      </c>
      <c r="AC1348" s="3" t="s">
        <v>92</v>
      </c>
      <c r="AD1348" s="3" t="s">
        <v>93</v>
      </c>
      <c r="AE1348" s="3" t="s">
        <v>94</v>
      </c>
      <c r="AF1348" s="3" t="s">
        <v>95</v>
      </c>
      <c r="AG1348" s="4"/>
      <c r="AH1348" s="3"/>
      <c r="AI1348" s="4"/>
      <c r="AJ13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8" s="8">
        <f>IF(#REF!=MAX(#REF!),"New","Old")</f>
      </c>
      <c r="AL1348" s="3"/>
      <c r="AM1348" s="9">
        <f>IF(OR(#REF!="",#REF!=0),"",IF(#REF!&lt;12000,"&lt;12k",IF(AND(#REF!&gt;=12000,#REF!&lt;24000),"12k to 24k",IF(AND(#REF!&gt;=24000,#REF!&lt;=36000),"24k to 36k",IF(#REF!&gt;36000,"&gt;36k","")))))</f>
      </c>
    </row>
    <row x14ac:dyDescent="0.25" r="1349" customHeight="1" ht="18.75">
      <c r="A1349" s="1">
        <v>1762289</v>
      </c>
      <c r="B1349" s="2">
        <v>11428674</v>
      </c>
      <c r="C1349" s="3" t="s">
        <v>0</v>
      </c>
      <c r="D1349" s="3" t="s">
        <v>1</v>
      </c>
      <c r="E1349" s="2">
        <v>2018</v>
      </c>
      <c r="F1349" s="4">
        <v>44419</v>
      </c>
      <c r="G1349" s="3" t="s">
        <v>39</v>
      </c>
      <c r="H1349" s="4">
        <v>44419</v>
      </c>
      <c r="I1349" s="4">
        <f>_xlfn.XLOOKUP(#REF!,[1]!Backup_F8_Previous_Wave[ODINO],[1]!Backup_F8_Previous_Wave[Production Date],"")</f>
      </c>
      <c r="J1349" s="10">
        <f>_xlfn.XLOOKUP(#REF!,[1]!Backup_F8_Previous_Wave[ODINO],[1]!Backup_F8_Previous_Wave[Wave Date],"")</f>
      </c>
      <c r="K1349" s="6">
        <f>_xlfn.XLOOKUP(#REF!,[1]!Backup_F8_Previous_Wave[ODINO],[1]!Backup_F8_Previous_Wave[Full VIN],"")</f>
      </c>
      <c r="L1349" s="3" t="s">
        <v>3297</v>
      </c>
      <c r="M1349" s="3" t="s">
        <v>4</v>
      </c>
      <c r="N1349" s="3" t="s">
        <v>4336</v>
      </c>
      <c r="O1349" s="3" t="s">
        <v>670</v>
      </c>
      <c r="P1349" s="6">
        <f>_xlfn.XLOOKUP(#REF!,[1]!Table2[BINNING],[1]!Table2[VFG],"")</f>
      </c>
      <c r="Q1349" s="6">
        <f>IF(ISNUMBER(FIND("|",#REF!,1)),LEFT(#REF!,FIND("|",#REF!,1)-2),#REF!)</f>
      </c>
      <c r="R1349" s="6">
        <f>IF(ISNUMBER(FIND("|",#REF!,1)),RIGHT(#REF!,LEN(#REF!)-FIND("|",#REF!,1)-1),"")</f>
      </c>
      <c r="S1349" s="3" t="s">
        <v>7</v>
      </c>
      <c r="T1349" s="3" t="s">
        <v>7</v>
      </c>
      <c r="U1349" s="2">
        <v>0</v>
      </c>
      <c r="V1349" s="2">
        <v>0</v>
      </c>
      <c r="W1349" s="2">
        <v>39500</v>
      </c>
      <c r="X1349" s="3" t="s">
        <v>358</v>
      </c>
      <c r="Y1349" s="2"/>
      <c r="Z1349" s="3" t="s">
        <v>4337</v>
      </c>
      <c r="AA1349" s="3" t="s">
        <v>4338</v>
      </c>
      <c r="AB1349" s="7" t="s">
        <v>4339</v>
      </c>
      <c r="AC1349" s="3" t="s">
        <v>20</v>
      </c>
      <c r="AD1349" s="3" t="s">
        <v>11</v>
      </c>
      <c r="AE1349" s="3" t="s">
        <v>21</v>
      </c>
      <c r="AF1349" s="3" t="s">
        <v>13</v>
      </c>
      <c r="AG1349" s="4"/>
      <c r="AH1349" s="3"/>
      <c r="AI1349" s="4"/>
      <c r="AJ13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49" s="8">
        <f>IF(#REF!=MAX(#REF!),"New","Old")</f>
      </c>
      <c r="AL1349" s="3"/>
      <c r="AM1349" s="9">
        <f>IF(OR(#REF!="",#REF!=0),"",IF(#REF!&lt;12000,"&lt;12k",IF(AND(#REF!&gt;=12000,#REF!&lt;24000),"12k to 24k",IF(AND(#REF!&gt;=24000,#REF!&lt;=36000),"24k to 36k",IF(#REF!&gt;36000,"&gt;36k","")))))</f>
      </c>
    </row>
    <row x14ac:dyDescent="0.25" r="1350" customHeight="1" ht="18.75">
      <c r="A1350" s="1">
        <v>1762349</v>
      </c>
      <c r="B1350" s="2">
        <v>11428720</v>
      </c>
      <c r="C1350" s="3" t="s">
        <v>0</v>
      </c>
      <c r="D1350" s="3" t="s">
        <v>181</v>
      </c>
      <c r="E1350" s="2">
        <v>2020</v>
      </c>
      <c r="F1350" s="4">
        <v>44349</v>
      </c>
      <c r="G1350" s="3" t="s">
        <v>108</v>
      </c>
      <c r="H1350" s="4">
        <v>44419</v>
      </c>
      <c r="I1350" s="4">
        <f>_xlfn.XLOOKUP(#REF!,[1]!Backup_F8_Previous_Wave[ODINO],[1]!Backup_F8_Previous_Wave[Production Date],"")</f>
      </c>
      <c r="J1350" s="10">
        <f>_xlfn.XLOOKUP(#REF!,[1]!Backup_F8_Previous_Wave[ODINO],[1]!Backup_F8_Previous_Wave[Wave Date],"")</f>
      </c>
      <c r="K1350" s="6">
        <f>_xlfn.XLOOKUP(#REF!,[1]!Backup_F8_Previous_Wave[ODINO],[1]!Backup_F8_Previous_Wave[Full VIN],"")</f>
      </c>
      <c r="L1350" s="3" t="s">
        <v>4340</v>
      </c>
      <c r="M1350" s="3" t="s">
        <v>4</v>
      </c>
      <c r="N1350" s="3" t="s">
        <v>4341</v>
      </c>
      <c r="O1350" s="3" t="s">
        <v>105</v>
      </c>
      <c r="P1350" s="6">
        <f>_xlfn.XLOOKUP(#REF!,[1]!Table2[BINNING],[1]!Table2[VFG],"")</f>
      </c>
      <c r="Q1350" s="6">
        <f>IF(ISNUMBER(FIND("|",#REF!,1)),LEFT(#REF!,FIND("|",#REF!,1)-2),#REF!)</f>
      </c>
      <c r="R1350" s="6">
        <f>IF(ISNUMBER(FIND("|",#REF!,1)),RIGHT(#REF!,LEN(#REF!)-FIND("|",#REF!,1)-1),"")</f>
      </c>
      <c r="S1350" s="3" t="s">
        <v>7</v>
      </c>
      <c r="T1350" s="3" t="s">
        <v>7</v>
      </c>
      <c r="U1350" s="2">
        <v>0</v>
      </c>
      <c r="V1350" s="2">
        <v>0</v>
      </c>
      <c r="W1350" s="2"/>
      <c r="X1350" s="3" t="s">
        <v>63</v>
      </c>
      <c r="Y1350" s="2">
        <v>65</v>
      </c>
      <c r="Z1350" s="3"/>
      <c r="AA1350" s="3"/>
      <c r="AB1350" s="7" t="s">
        <v>4342</v>
      </c>
      <c r="AC1350" s="3" t="s">
        <v>1252</v>
      </c>
      <c r="AD1350" s="3" t="s">
        <v>298</v>
      </c>
      <c r="AE1350" s="3" t="s">
        <v>299</v>
      </c>
      <c r="AF1350" s="3" t="s">
        <v>198</v>
      </c>
      <c r="AG1350" s="4"/>
      <c r="AH1350" s="3"/>
      <c r="AI1350" s="4"/>
      <c r="AJ13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0" s="8">
        <f>IF(#REF!=MAX(#REF!),"New","Old")</f>
      </c>
      <c r="AL1350" s="3"/>
      <c r="AM1350" s="9">
        <f>IF(OR(#REF!="",#REF!=0),"",IF(#REF!&lt;12000,"&lt;12k",IF(AND(#REF!&gt;=12000,#REF!&lt;24000),"12k to 24k",IF(AND(#REF!&gt;=24000,#REF!&lt;=36000),"24k to 36k",IF(#REF!&gt;36000,"&gt;36k","")))))</f>
      </c>
    </row>
    <row x14ac:dyDescent="0.25" r="1351" customHeight="1" ht="18.75">
      <c r="A1351" s="1">
        <v>1762551</v>
      </c>
      <c r="B1351" s="2">
        <v>11428874</v>
      </c>
      <c r="C1351" s="3" t="s">
        <v>0</v>
      </c>
      <c r="D1351" s="3" t="s">
        <v>647</v>
      </c>
      <c r="E1351" s="2">
        <v>2013</v>
      </c>
      <c r="F1351" s="4">
        <v>44420</v>
      </c>
      <c r="G1351" s="3" t="s">
        <v>39</v>
      </c>
      <c r="H1351" s="4">
        <v>44420</v>
      </c>
      <c r="I1351" s="4">
        <f>_xlfn.XLOOKUP(#REF!,[1]!Backup_F8_Previous_Wave[ODINO],[1]!Backup_F8_Previous_Wave[Production Date],"")</f>
      </c>
      <c r="J1351" s="10">
        <f>_xlfn.XLOOKUP(#REF!,[1]!Backup_F8_Previous_Wave[ODINO],[1]!Backup_F8_Previous_Wave[Wave Date],"")</f>
      </c>
      <c r="K1351" s="6">
        <f>_xlfn.XLOOKUP(#REF!,[1]!Backup_F8_Previous_Wave[ODINO],[1]!Backup_F8_Previous_Wave[Full VIN],"")</f>
      </c>
      <c r="L1351" s="3" t="s">
        <v>4343</v>
      </c>
      <c r="M1351" s="3" t="s">
        <v>4</v>
      </c>
      <c r="N1351" s="3" t="s">
        <v>4344</v>
      </c>
      <c r="O1351" s="3" t="s">
        <v>31</v>
      </c>
      <c r="P1351" s="6">
        <f>_xlfn.XLOOKUP(#REF!,[1]!Table2[BINNING],[1]!Table2[VFG],"")</f>
      </c>
      <c r="Q1351" s="6">
        <f>IF(ISNUMBER(FIND("|",#REF!,1)),LEFT(#REF!,FIND("|",#REF!,1)-2),#REF!)</f>
      </c>
      <c r="R1351" s="6">
        <f>IF(ISNUMBER(FIND("|",#REF!,1)),RIGHT(#REF!,LEN(#REF!)-FIND("|",#REF!,1)-1),"")</f>
      </c>
      <c r="S1351" s="3" t="s">
        <v>7</v>
      </c>
      <c r="T1351" s="3" t="s">
        <v>7</v>
      </c>
      <c r="U1351" s="2">
        <v>0</v>
      </c>
      <c r="V1351" s="2">
        <v>0</v>
      </c>
      <c r="W1351" s="2"/>
      <c r="X1351" s="3" t="s">
        <v>202</v>
      </c>
      <c r="Y1351" s="2"/>
      <c r="Z1351" s="3"/>
      <c r="AA1351" s="3"/>
      <c r="AB1351" s="7" t="s">
        <v>4345</v>
      </c>
      <c r="AC1351" s="3" t="s">
        <v>652</v>
      </c>
      <c r="AD1351" s="3" t="s">
        <v>653</v>
      </c>
      <c r="AE1351" s="3" t="s">
        <v>654</v>
      </c>
      <c r="AF1351" s="3" t="s">
        <v>102</v>
      </c>
      <c r="AG1351" s="4"/>
      <c r="AH1351" s="3"/>
      <c r="AI1351" s="4"/>
      <c r="AJ13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1" s="8">
        <f>IF(#REF!=MAX(#REF!),"New","Old")</f>
      </c>
      <c r="AL1351" s="3"/>
      <c r="AM1351" s="9">
        <f>IF(OR(#REF!="",#REF!=0),"",IF(#REF!&lt;12000,"&lt;12k",IF(AND(#REF!&gt;=12000,#REF!&lt;24000),"12k to 24k",IF(AND(#REF!&gt;=24000,#REF!&lt;=36000),"24k to 36k",IF(#REF!&gt;36000,"&gt;36k","")))))</f>
      </c>
    </row>
    <row x14ac:dyDescent="0.25" r="1352" customHeight="1" ht="18.75">
      <c r="A1352" s="1">
        <v>1762713</v>
      </c>
      <c r="B1352" s="2">
        <v>11428990</v>
      </c>
      <c r="C1352" s="3" t="s">
        <v>0</v>
      </c>
      <c r="D1352" s="3" t="s">
        <v>485</v>
      </c>
      <c r="E1352" s="2">
        <v>2018</v>
      </c>
      <c r="F1352" s="4">
        <v>44421</v>
      </c>
      <c r="G1352" s="3" t="s">
        <v>39</v>
      </c>
      <c r="H1352" s="4">
        <v>44421</v>
      </c>
      <c r="I1352" s="4">
        <f>_xlfn.XLOOKUP(#REF!,[1]!Backup_F8_Previous_Wave[ODINO],[1]!Backup_F8_Previous_Wave[Production Date],"")</f>
      </c>
      <c r="J1352" s="10">
        <f>_xlfn.XLOOKUP(#REF!,[1]!Backup_F8_Previous_Wave[ODINO],[1]!Backup_F8_Previous_Wave[Wave Date],"")</f>
      </c>
      <c r="K1352" s="6">
        <f>_xlfn.XLOOKUP(#REF!,[1]!Backup_F8_Previous_Wave[ODINO],[1]!Backup_F8_Previous_Wave[Full VIN],"")</f>
      </c>
      <c r="L1352" s="3" t="s">
        <v>4346</v>
      </c>
      <c r="M1352" s="3" t="s">
        <v>4</v>
      </c>
      <c r="N1352" s="3" t="s">
        <v>4347</v>
      </c>
      <c r="O1352" s="3" t="s">
        <v>31</v>
      </c>
      <c r="P1352" s="6">
        <f>_xlfn.XLOOKUP(#REF!,[1]!Table2[BINNING],[1]!Table2[VFG],"")</f>
      </c>
      <c r="Q1352" s="6">
        <f>IF(ISNUMBER(FIND("|",#REF!,1)),LEFT(#REF!,FIND("|",#REF!,1)-2),#REF!)</f>
      </c>
      <c r="R1352" s="6">
        <f>IF(ISNUMBER(FIND("|",#REF!,1)),RIGHT(#REF!,LEN(#REF!)-FIND("|",#REF!,1)-1),"")</f>
      </c>
      <c r="S1352" s="3" t="s">
        <v>7</v>
      </c>
      <c r="T1352" s="3" t="s">
        <v>7</v>
      </c>
      <c r="U1352" s="2">
        <v>0</v>
      </c>
      <c r="V1352" s="2">
        <v>0</v>
      </c>
      <c r="W1352" s="2"/>
      <c r="X1352" s="3" t="s">
        <v>106</v>
      </c>
      <c r="Y1352" s="2">
        <v>65</v>
      </c>
      <c r="Z1352" s="3"/>
      <c r="AA1352" s="3"/>
      <c r="AB1352" s="7" t="s">
        <v>4348</v>
      </c>
      <c r="AC1352" s="3" t="s">
        <v>489</v>
      </c>
      <c r="AD1352" s="3" t="s">
        <v>490</v>
      </c>
      <c r="AE1352" s="3" t="s">
        <v>491</v>
      </c>
      <c r="AF1352" s="3" t="s">
        <v>211</v>
      </c>
      <c r="AG1352" s="4"/>
      <c r="AH1352" s="3"/>
      <c r="AI1352" s="4"/>
      <c r="AJ13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2" s="8">
        <f>IF(#REF!=MAX(#REF!),"New","Old")</f>
      </c>
      <c r="AL1352" s="3"/>
      <c r="AM1352" s="9">
        <f>IF(OR(#REF!="",#REF!=0),"",IF(#REF!&lt;12000,"&lt;12k",IF(AND(#REF!&gt;=12000,#REF!&lt;24000),"12k to 24k",IF(AND(#REF!&gt;=24000,#REF!&lt;=36000),"24k to 36k",IF(#REF!&gt;36000,"&gt;36k","")))))</f>
      </c>
    </row>
    <row x14ac:dyDescent="0.25" r="1353" customHeight="1" ht="18.75">
      <c r="A1353" s="1">
        <v>1762919</v>
      </c>
      <c r="B1353" s="2">
        <v>11429141</v>
      </c>
      <c r="C1353" s="3" t="s">
        <v>0</v>
      </c>
      <c r="D1353" s="3" t="s">
        <v>38</v>
      </c>
      <c r="E1353" s="2">
        <v>2013</v>
      </c>
      <c r="F1353" s="4">
        <v>43839</v>
      </c>
      <c r="G1353" s="3" t="s">
        <v>2</v>
      </c>
      <c r="H1353" s="4">
        <v>44422</v>
      </c>
      <c r="I1353" s="4">
        <f>_xlfn.XLOOKUP(#REF!,[1]!Backup_F8_Previous_Wave[ODINO],[1]!Backup_F8_Previous_Wave[Production Date],"")</f>
      </c>
      <c r="J1353" s="10">
        <f>_xlfn.XLOOKUP(#REF!,[1]!Backup_F8_Previous_Wave[ODINO],[1]!Backup_F8_Previous_Wave[Wave Date],"")</f>
      </c>
      <c r="K1353" s="6">
        <f>_xlfn.XLOOKUP(#REF!,[1]!Backup_F8_Previous_Wave[ODINO],[1]!Backup_F8_Previous_Wave[Full VIN],"")</f>
      </c>
      <c r="L1353" s="3" t="s">
        <v>445</v>
      </c>
      <c r="M1353" s="3" t="s">
        <v>4</v>
      </c>
      <c r="N1353" s="3" t="s">
        <v>4349</v>
      </c>
      <c r="O1353" s="3" t="s">
        <v>144</v>
      </c>
      <c r="P1353" s="6">
        <f>_xlfn.XLOOKUP(#REF!,[1]!Table2[BINNING],[1]!Table2[VFG],"")</f>
      </c>
      <c r="Q1353" s="6">
        <f>IF(ISNUMBER(FIND("|",#REF!,1)),LEFT(#REF!,FIND("|",#REF!,1)-2),#REF!)</f>
      </c>
      <c r="R1353" s="6">
        <f>IF(ISNUMBER(FIND("|",#REF!,1)),RIGHT(#REF!,LEN(#REF!)-FIND("|",#REF!,1)-1),"")</f>
      </c>
      <c r="S1353" s="3" t="s">
        <v>7</v>
      </c>
      <c r="T1353" s="3" t="s">
        <v>7</v>
      </c>
      <c r="U1353" s="2">
        <v>0</v>
      </c>
      <c r="V1353" s="2">
        <v>0</v>
      </c>
      <c r="W1353" s="2"/>
      <c r="X1353" s="3" t="s">
        <v>253</v>
      </c>
      <c r="Y1353" s="2"/>
      <c r="Z1353" s="3"/>
      <c r="AA1353" s="3"/>
      <c r="AB1353" s="7" t="s">
        <v>4350</v>
      </c>
      <c r="AC1353" s="3" t="s">
        <v>146</v>
      </c>
      <c r="AD1353" s="3" t="s">
        <v>147</v>
      </c>
      <c r="AE1353" s="3" t="s">
        <v>148</v>
      </c>
      <c r="AF1353" s="3" t="s">
        <v>45</v>
      </c>
      <c r="AG1353" s="4"/>
      <c r="AH1353" s="3"/>
      <c r="AI1353" s="4"/>
      <c r="AJ13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3" s="8">
        <f>IF(#REF!=MAX(#REF!),"New","Old")</f>
      </c>
      <c r="AL1353" s="3"/>
      <c r="AM1353" s="9">
        <f>IF(OR(#REF!="",#REF!=0),"",IF(#REF!&lt;12000,"&lt;12k",IF(AND(#REF!&gt;=12000,#REF!&lt;24000),"12k to 24k",IF(AND(#REF!&gt;=24000,#REF!&lt;=36000),"24k to 36k",IF(#REF!&gt;36000,"&gt;36k","")))))</f>
      </c>
    </row>
    <row x14ac:dyDescent="0.25" r="1354" customHeight="1" ht="18.75">
      <c r="A1354" s="1">
        <v>1762994</v>
      </c>
      <c r="B1354" s="2">
        <v>11429194</v>
      </c>
      <c r="C1354" s="3" t="s">
        <v>0</v>
      </c>
      <c r="D1354" s="3" t="s">
        <v>187</v>
      </c>
      <c r="E1354" s="2">
        <v>2020</v>
      </c>
      <c r="F1354" s="4">
        <v>44423</v>
      </c>
      <c r="G1354" s="3" t="s">
        <v>39</v>
      </c>
      <c r="H1354" s="4">
        <v>44424</v>
      </c>
      <c r="I1354" s="4">
        <f>_xlfn.XLOOKUP(#REF!,[1]!Backup_F8_Previous_Wave[ODINO],[1]!Backup_F8_Previous_Wave[Production Date],"")</f>
      </c>
      <c r="J1354" s="10">
        <f>_xlfn.XLOOKUP(#REF!,[1]!Backup_F8_Previous_Wave[ODINO],[1]!Backup_F8_Previous_Wave[Wave Date],"")</f>
      </c>
      <c r="K1354" s="6">
        <f>_xlfn.XLOOKUP(#REF!,[1]!Backup_F8_Previous_Wave[ODINO],[1]!Backup_F8_Previous_Wave[Full VIN],"")</f>
      </c>
      <c r="L1354" s="3" t="s">
        <v>4351</v>
      </c>
      <c r="M1354" s="3" t="s">
        <v>4</v>
      </c>
      <c r="N1354" s="3" t="s">
        <v>4352</v>
      </c>
      <c r="O1354" s="3" t="s">
        <v>124</v>
      </c>
      <c r="P1354" s="6">
        <f>_xlfn.XLOOKUP(#REF!,[1]!Table2[BINNING],[1]!Table2[VFG],"")</f>
      </c>
      <c r="Q1354" s="6">
        <f>IF(ISNUMBER(FIND("|",#REF!,1)),LEFT(#REF!,FIND("|",#REF!,1)-2),#REF!)</f>
      </c>
      <c r="R1354" s="6">
        <f>IF(ISNUMBER(FIND("|",#REF!,1)),RIGHT(#REF!,LEN(#REF!)-FIND("|",#REF!,1)-1),"")</f>
      </c>
      <c r="S1354" s="3" t="s">
        <v>957</v>
      </c>
      <c r="T1354" s="3" t="s">
        <v>7</v>
      </c>
      <c r="U1354" s="2">
        <v>0</v>
      </c>
      <c r="V1354" s="2">
        <v>0</v>
      </c>
      <c r="W1354" s="2"/>
      <c r="X1354" s="3" t="s">
        <v>72</v>
      </c>
      <c r="Y1354" s="2">
        <v>5</v>
      </c>
      <c r="Z1354" s="3"/>
      <c r="AA1354" s="3"/>
      <c r="AB1354" s="7" t="s">
        <v>4353</v>
      </c>
      <c r="AC1354" s="3" t="s">
        <v>191</v>
      </c>
      <c r="AD1354" s="3" t="s">
        <v>192</v>
      </c>
      <c r="AE1354" s="3" t="s">
        <v>193</v>
      </c>
      <c r="AF1354" s="3" t="s">
        <v>141</v>
      </c>
      <c r="AG1354" s="4"/>
      <c r="AH1354" s="3"/>
      <c r="AI1354" s="4"/>
      <c r="AJ13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4" s="8">
        <f>IF(#REF!=MAX(#REF!),"New","Old")</f>
      </c>
      <c r="AL1354" s="3"/>
      <c r="AM1354" s="9">
        <f>IF(OR(#REF!="",#REF!=0),"",IF(#REF!&lt;12000,"&lt;12k",IF(AND(#REF!&gt;=12000,#REF!&lt;24000),"12k to 24k",IF(AND(#REF!&gt;=24000,#REF!&lt;=36000),"24k to 36k",IF(#REF!&gt;36000,"&gt;36k","")))))</f>
      </c>
    </row>
    <row x14ac:dyDescent="0.25" r="1355" customHeight="1" ht="18.75">
      <c r="A1355" s="1">
        <v>1763085</v>
      </c>
      <c r="B1355" s="2">
        <v>11429268</v>
      </c>
      <c r="C1355" s="3" t="s">
        <v>0</v>
      </c>
      <c r="D1355" s="3" t="s">
        <v>187</v>
      </c>
      <c r="E1355" s="2">
        <v>2021</v>
      </c>
      <c r="F1355" s="4">
        <v>44422</v>
      </c>
      <c r="G1355" s="3" t="s">
        <v>39</v>
      </c>
      <c r="H1355" s="4">
        <v>44424</v>
      </c>
      <c r="I1355" s="4">
        <f>_xlfn.XLOOKUP(#REF!,[1]!Backup_F8_Previous_Wave[ODINO],[1]!Backup_F8_Previous_Wave[Production Date],"")</f>
      </c>
      <c r="J1355" s="10">
        <f>_xlfn.XLOOKUP(#REF!,[1]!Backup_F8_Previous_Wave[ODINO],[1]!Backup_F8_Previous_Wave[Wave Date],"")</f>
      </c>
      <c r="K1355" s="6">
        <f>_xlfn.XLOOKUP(#REF!,[1]!Backup_F8_Previous_Wave[ODINO],[1]!Backup_F8_Previous_Wave[Full VIN],"")</f>
      </c>
      <c r="L1355" s="3" t="s">
        <v>4354</v>
      </c>
      <c r="M1355" s="3" t="s">
        <v>4</v>
      </c>
      <c r="N1355" s="3" t="s">
        <v>4355</v>
      </c>
      <c r="O1355" s="3" t="s">
        <v>124</v>
      </c>
      <c r="P1355" s="6">
        <f>_xlfn.XLOOKUP(#REF!,[1]!Table2[BINNING],[1]!Table2[VFG],"")</f>
      </c>
      <c r="Q1355" s="6">
        <f>IF(ISNUMBER(FIND("|",#REF!,1)),LEFT(#REF!,FIND("|",#REF!,1)-2),#REF!)</f>
      </c>
      <c r="R1355" s="6">
        <f>IF(ISNUMBER(FIND("|",#REF!,1)),RIGHT(#REF!,LEN(#REF!)-FIND("|",#REF!,1)-1),"")</f>
      </c>
      <c r="S1355" s="3" t="s">
        <v>7</v>
      </c>
      <c r="T1355" s="3" t="s">
        <v>7</v>
      </c>
      <c r="U1355" s="2">
        <v>0</v>
      </c>
      <c r="V1355" s="2">
        <v>0</v>
      </c>
      <c r="W1355" s="2"/>
      <c r="X1355" s="3" t="s">
        <v>691</v>
      </c>
      <c r="Y1355" s="2">
        <v>15</v>
      </c>
      <c r="Z1355" s="3"/>
      <c r="AA1355" s="3"/>
      <c r="AB1355" s="7" t="s">
        <v>4356</v>
      </c>
      <c r="AC1355" s="3" t="s">
        <v>191</v>
      </c>
      <c r="AD1355" s="3" t="s">
        <v>192</v>
      </c>
      <c r="AE1355" s="3" t="s">
        <v>193</v>
      </c>
      <c r="AF1355" s="3" t="s">
        <v>141</v>
      </c>
      <c r="AG1355" s="4"/>
      <c r="AH1355" s="3"/>
      <c r="AI1355" s="4"/>
      <c r="AJ13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5" s="8">
        <f>IF(#REF!=MAX(#REF!),"New","Old")</f>
      </c>
      <c r="AL1355" s="3"/>
      <c r="AM1355" s="9">
        <f>IF(OR(#REF!="",#REF!=0),"",IF(#REF!&lt;12000,"&lt;12k",IF(AND(#REF!&gt;=12000,#REF!&lt;24000),"12k to 24k",IF(AND(#REF!&gt;=24000,#REF!&lt;=36000),"24k to 36k",IF(#REF!&gt;36000,"&gt;36k","")))))</f>
      </c>
    </row>
    <row x14ac:dyDescent="0.25" r="1356" customHeight="1" ht="18.75">
      <c r="A1356" s="1">
        <v>1763102</v>
      </c>
      <c r="B1356" s="2">
        <v>11429282</v>
      </c>
      <c r="C1356" s="3" t="s">
        <v>0</v>
      </c>
      <c r="D1356" s="3" t="s">
        <v>485</v>
      </c>
      <c r="E1356" s="2">
        <v>2019</v>
      </c>
      <c r="F1356" s="4">
        <v>40960</v>
      </c>
      <c r="G1356" s="3" t="s">
        <v>2</v>
      </c>
      <c r="H1356" s="4">
        <v>44424</v>
      </c>
      <c r="I1356" s="4">
        <f>_xlfn.XLOOKUP(#REF!,[1]!Backup_F8_Previous_Wave[ODINO],[1]!Backup_F8_Previous_Wave[Production Date],"")</f>
      </c>
      <c r="J1356" s="10">
        <f>_xlfn.XLOOKUP(#REF!,[1]!Backup_F8_Previous_Wave[ODINO],[1]!Backup_F8_Previous_Wave[Wave Date],"")</f>
      </c>
      <c r="K1356" s="6">
        <f>_xlfn.XLOOKUP(#REF!,[1]!Backup_F8_Previous_Wave[ODINO],[1]!Backup_F8_Previous_Wave[Full VIN],"")</f>
      </c>
      <c r="L1356" s="3" t="s">
        <v>4256</v>
      </c>
      <c r="M1356" s="3" t="s">
        <v>4</v>
      </c>
      <c r="N1356" s="3" t="s">
        <v>4357</v>
      </c>
      <c r="O1356" s="3" t="s">
        <v>31</v>
      </c>
      <c r="P1356" s="6">
        <f>_xlfn.XLOOKUP(#REF!,[1]!Table2[BINNING],[1]!Table2[VFG],"")</f>
      </c>
      <c r="Q1356" s="6">
        <f>IF(ISNUMBER(FIND("|",#REF!,1)),LEFT(#REF!,FIND("|",#REF!,1)-2),#REF!)</f>
      </c>
      <c r="R1356" s="6">
        <f>IF(ISNUMBER(FIND("|",#REF!,1)),RIGHT(#REF!,LEN(#REF!)-FIND("|",#REF!,1)-1),"")</f>
      </c>
      <c r="S1356" s="3" t="s">
        <v>7</v>
      </c>
      <c r="T1356" s="3" t="s">
        <v>7</v>
      </c>
      <c r="U1356" s="2">
        <v>0</v>
      </c>
      <c r="V1356" s="2">
        <v>0</v>
      </c>
      <c r="W1356" s="2">
        <v>35000</v>
      </c>
      <c r="X1356" s="3" t="s">
        <v>246</v>
      </c>
      <c r="Y1356" s="2"/>
      <c r="Z1356" s="3" t="s">
        <v>4358</v>
      </c>
      <c r="AA1356" s="3" t="s">
        <v>4359</v>
      </c>
      <c r="AB1356" s="7" t="s">
        <v>4360</v>
      </c>
      <c r="AC1356" s="3" t="s">
        <v>489</v>
      </c>
      <c r="AD1356" s="3" t="s">
        <v>490</v>
      </c>
      <c r="AE1356" s="3" t="s">
        <v>491</v>
      </c>
      <c r="AF1356" s="3" t="s">
        <v>211</v>
      </c>
      <c r="AG1356" s="4"/>
      <c r="AH1356" s="3"/>
      <c r="AI1356" s="4"/>
      <c r="AJ13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6" s="8">
        <f>IF(#REF!=MAX(#REF!),"New","Old")</f>
      </c>
      <c r="AL1356" s="3"/>
      <c r="AM1356" s="9">
        <f>IF(OR(#REF!="",#REF!=0),"",IF(#REF!&lt;12000,"&lt;12k",IF(AND(#REF!&gt;=12000,#REF!&lt;24000),"12k to 24k",IF(AND(#REF!&gt;=24000,#REF!&lt;=36000),"24k to 36k",IF(#REF!&gt;36000,"&gt;36k","")))))</f>
      </c>
    </row>
    <row x14ac:dyDescent="0.25" r="1357" customHeight="1" ht="18.75">
      <c r="A1357" s="1">
        <v>1763107</v>
      </c>
      <c r="B1357" s="2">
        <v>11429287</v>
      </c>
      <c r="C1357" s="3" t="s">
        <v>0</v>
      </c>
      <c r="D1357" s="3" t="s">
        <v>187</v>
      </c>
      <c r="E1357" s="2">
        <v>2021</v>
      </c>
      <c r="F1357" s="4">
        <v>44423</v>
      </c>
      <c r="G1357" s="3" t="s">
        <v>39</v>
      </c>
      <c r="H1357" s="4">
        <v>44424</v>
      </c>
      <c r="I1357" s="4">
        <f>_xlfn.XLOOKUP(#REF!,[1]!Backup_F8_Previous_Wave[ODINO],[1]!Backup_F8_Previous_Wave[Production Date],"")</f>
      </c>
      <c r="J1357" s="10">
        <f>_xlfn.XLOOKUP(#REF!,[1]!Backup_F8_Previous_Wave[ODINO],[1]!Backup_F8_Previous_Wave[Wave Date],"")</f>
      </c>
      <c r="K1357" s="6">
        <f>_xlfn.XLOOKUP(#REF!,[1]!Backup_F8_Previous_Wave[ODINO],[1]!Backup_F8_Previous_Wave[Full VIN],"")</f>
      </c>
      <c r="L1357" s="3" t="s">
        <v>4361</v>
      </c>
      <c r="M1357" s="3" t="s">
        <v>4</v>
      </c>
      <c r="N1357" s="3" t="s">
        <v>4362</v>
      </c>
      <c r="O1357" s="3" t="s">
        <v>124</v>
      </c>
      <c r="P1357" s="6">
        <f>_xlfn.XLOOKUP(#REF!,[1]!Table2[BINNING],[1]!Table2[VFG],"")</f>
      </c>
      <c r="Q1357" s="6">
        <f>IF(ISNUMBER(FIND("|",#REF!,1)),LEFT(#REF!,FIND("|",#REF!,1)-2),#REF!)</f>
      </c>
      <c r="R1357" s="6">
        <f>IF(ISNUMBER(FIND("|",#REF!,1)),RIGHT(#REF!,LEN(#REF!)-FIND("|",#REF!,1)-1),"")</f>
      </c>
      <c r="S1357" s="3" t="s">
        <v>7</v>
      </c>
      <c r="T1357" s="3" t="s">
        <v>7</v>
      </c>
      <c r="U1357" s="2">
        <v>0</v>
      </c>
      <c r="V1357" s="2">
        <v>0</v>
      </c>
      <c r="W1357" s="2"/>
      <c r="X1357" s="3" t="s">
        <v>106</v>
      </c>
      <c r="Y1357" s="2">
        <v>7</v>
      </c>
      <c r="Z1357" s="3"/>
      <c r="AA1357" s="3"/>
      <c r="AB1357" s="7" t="s">
        <v>4363</v>
      </c>
      <c r="AC1357" s="3" t="s">
        <v>191</v>
      </c>
      <c r="AD1357" s="3" t="s">
        <v>192</v>
      </c>
      <c r="AE1357" s="3" t="s">
        <v>193</v>
      </c>
      <c r="AF1357" s="3" t="s">
        <v>141</v>
      </c>
      <c r="AG1357" s="4"/>
      <c r="AH1357" s="3"/>
      <c r="AI1357" s="4"/>
      <c r="AJ13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7" s="8">
        <f>IF(#REF!=MAX(#REF!),"New","Old")</f>
      </c>
      <c r="AL1357" s="3"/>
      <c r="AM1357" s="9">
        <f>IF(OR(#REF!="",#REF!=0),"",IF(#REF!&lt;12000,"&lt;12k",IF(AND(#REF!&gt;=12000,#REF!&lt;24000),"12k to 24k",IF(AND(#REF!&gt;=24000,#REF!&lt;=36000),"24k to 36k",IF(#REF!&gt;36000,"&gt;36k","")))))</f>
      </c>
    </row>
    <row x14ac:dyDescent="0.25" r="1358" customHeight="1" ht="18.75">
      <c r="A1358" s="1">
        <v>1763198</v>
      </c>
      <c r="B1358" s="2">
        <v>11429354</v>
      </c>
      <c r="C1358" s="3" t="s">
        <v>0</v>
      </c>
      <c r="D1358" s="3" t="s">
        <v>187</v>
      </c>
      <c r="E1358" s="2">
        <v>2021</v>
      </c>
      <c r="F1358" s="4">
        <v>44420</v>
      </c>
      <c r="G1358" s="3" t="s">
        <v>39</v>
      </c>
      <c r="H1358" s="4">
        <v>44424</v>
      </c>
      <c r="I1358" s="4">
        <f>_xlfn.XLOOKUP(#REF!,[1]!Backup_F8_Previous_Wave[ODINO],[1]!Backup_F8_Previous_Wave[Production Date],"")</f>
      </c>
      <c r="J1358" s="10">
        <f>_xlfn.XLOOKUP(#REF!,[1]!Backup_F8_Previous_Wave[ODINO],[1]!Backup_F8_Previous_Wave[Wave Date],"")</f>
      </c>
      <c r="K1358" s="6">
        <f>_xlfn.XLOOKUP(#REF!,[1]!Backup_F8_Previous_Wave[ODINO],[1]!Backup_F8_Previous_Wave[Full VIN],"")</f>
      </c>
      <c r="L1358" s="3" t="s">
        <v>4364</v>
      </c>
      <c r="M1358" s="3" t="s">
        <v>4</v>
      </c>
      <c r="N1358" s="3" t="s">
        <v>4365</v>
      </c>
      <c r="O1358" s="3" t="s">
        <v>124</v>
      </c>
      <c r="P1358" s="6">
        <f>_xlfn.XLOOKUP(#REF!,[1]!Table2[BINNING],[1]!Table2[VFG],"")</f>
      </c>
      <c r="Q1358" s="6">
        <f>IF(ISNUMBER(FIND("|",#REF!,1)),LEFT(#REF!,FIND("|",#REF!,1)-2),#REF!)</f>
      </c>
      <c r="R1358" s="6">
        <f>IF(ISNUMBER(FIND("|",#REF!,1)),RIGHT(#REF!,LEN(#REF!)-FIND("|",#REF!,1)-1),"")</f>
      </c>
      <c r="S1358" s="3" t="s">
        <v>7</v>
      </c>
      <c r="T1358" s="3" t="s">
        <v>7</v>
      </c>
      <c r="U1358" s="2">
        <v>0</v>
      </c>
      <c r="V1358" s="2">
        <v>0</v>
      </c>
      <c r="W1358" s="2"/>
      <c r="X1358" s="3" t="s">
        <v>63</v>
      </c>
      <c r="Y1358" s="2">
        <v>0</v>
      </c>
      <c r="Z1358" s="3"/>
      <c r="AA1358" s="3"/>
      <c r="AB1358" s="7" t="s">
        <v>4366</v>
      </c>
      <c r="AC1358" s="3" t="s">
        <v>191</v>
      </c>
      <c r="AD1358" s="3" t="s">
        <v>192</v>
      </c>
      <c r="AE1358" s="3" t="s">
        <v>193</v>
      </c>
      <c r="AF1358" s="3" t="s">
        <v>141</v>
      </c>
      <c r="AG1358" s="4"/>
      <c r="AH1358" s="3"/>
      <c r="AI1358" s="4"/>
      <c r="AJ13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8" s="8">
        <f>IF(#REF!=MAX(#REF!),"New","Old")</f>
      </c>
      <c r="AL1358" s="3"/>
      <c r="AM1358" s="9">
        <f>IF(OR(#REF!="",#REF!=0),"",IF(#REF!&lt;12000,"&lt;12k",IF(AND(#REF!&gt;=12000,#REF!&lt;24000),"12k to 24k",IF(AND(#REF!&gt;=24000,#REF!&lt;=36000),"24k to 36k",IF(#REF!&gt;36000,"&gt;36k","")))))</f>
      </c>
    </row>
    <row x14ac:dyDescent="0.25" r="1359" customHeight="1" ht="18.75">
      <c r="A1359" s="1">
        <v>1763224</v>
      </c>
      <c r="B1359" s="2">
        <v>11429372</v>
      </c>
      <c r="C1359" s="3" t="s">
        <v>0</v>
      </c>
      <c r="D1359" s="3" t="s">
        <v>1</v>
      </c>
      <c r="E1359" s="2">
        <v>2018</v>
      </c>
      <c r="F1359" s="4">
        <v>44370</v>
      </c>
      <c r="G1359" s="3" t="s">
        <v>108</v>
      </c>
      <c r="H1359" s="4">
        <v>44424</v>
      </c>
      <c r="I1359" s="4">
        <f>_xlfn.XLOOKUP(#REF!,[1]!Backup_F8_Previous_Wave[ODINO],[1]!Backup_F8_Previous_Wave[Production Date],"")</f>
      </c>
      <c r="J1359" s="10">
        <f>_xlfn.XLOOKUP(#REF!,[1]!Backup_F8_Previous_Wave[ODINO],[1]!Backup_F8_Previous_Wave[Wave Date],"")</f>
      </c>
      <c r="K1359" s="6">
        <f>_xlfn.XLOOKUP(#REF!,[1]!Backup_F8_Previous_Wave[ODINO],[1]!Backup_F8_Previous_Wave[Full VIN],"")</f>
      </c>
      <c r="L1359" s="3" t="s">
        <v>4367</v>
      </c>
      <c r="M1359" s="3" t="s">
        <v>4</v>
      </c>
      <c r="N1359" s="3" t="s">
        <v>4368</v>
      </c>
      <c r="O1359" s="3" t="s">
        <v>587</v>
      </c>
      <c r="P1359" s="6">
        <f>_xlfn.XLOOKUP(#REF!,[1]!Table2[BINNING],[1]!Table2[VFG],"")</f>
      </c>
      <c r="Q1359" s="6">
        <f>IF(ISNUMBER(FIND("|",#REF!,1)),LEFT(#REF!,FIND("|",#REF!,1)-2),#REF!)</f>
      </c>
      <c r="R1359" s="6">
        <f>IF(ISNUMBER(FIND("|",#REF!,1)),RIGHT(#REF!,LEN(#REF!)-FIND("|",#REF!,1)-1),"")</f>
      </c>
      <c r="S1359" s="3" t="s">
        <v>7</v>
      </c>
      <c r="T1359" s="3" t="s">
        <v>7</v>
      </c>
      <c r="U1359" s="2">
        <v>0</v>
      </c>
      <c r="V1359" s="2">
        <v>0</v>
      </c>
      <c r="W1359" s="2"/>
      <c r="X1359" s="3" t="s">
        <v>63</v>
      </c>
      <c r="Y1359" s="2"/>
      <c r="Z1359" s="3"/>
      <c r="AA1359" s="3"/>
      <c r="AB1359" s="7" t="s">
        <v>4369</v>
      </c>
      <c r="AC1359" s="3" t="s">
        <v>20</v>
      </c>
      <c r="AD1359" s="3" t="s">
        <v>11</v>
      </c>
      <c r="AE1359" s="3" t="s">
        <v>135</v>
      </c>
      <c r="AF1359" s="3" t="s">
        <v>27</v>
      </c>
      <c r="AG1359" s="4"/>
      <c r="AH1359" s="3"/>
      <c r="AI1359" s="4"/>
      <c r="AJ13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59" s="8">
        <f>IF(#REF!=MAX(#REF!),"New","Old")</f>
      </c>
      <c r="AL1359" s="3"/>
      <c r="AM1359" s="9">
        <f>IF(OR(#REF!="",#REF!=0),"",IF(#REF!&lt;12000,"&lt;12k",IF(AND(#REF!&gt;=12000,#REF!&lt;24000),"12k to 24k",IF(AND(#REF!&gt;=24000,#REF!&lt;=36000),"24k to 36k",IF(#REF!&gt;36000,"&gt;36k","")))))</f>
      </c>
    </row>
    <row x14ac:dyDescent="0.25" r="1360" customHeight="1" ht="18.75">
      <c r="A1360" s="1">
        <v>1763266</v>
      </c>
      <c r="B1360" s="2">
        <v>11429408</v>
      </c>
      <c r="C1360" s="3" t="s">
        <v>0</v>
      </c>
      <c r="D1360" s="3" t="s">
        <v>59</v>
      </c>
      <c r="E1360" s="2">
        <v>2016</v>
      </c>
      <c r="F1360" s="4">
        <v>44415</v>
      </c>
      <c r="G1360" s="3" t="s">
        <v>39</v>
      </c>
      <c r="H1360" s="4">
        <v>44425</v>
      </c>
      <c r="I1360" s="4">
        <f>_xlfn.XLOOKUP(#REF!,[1]!Backup_F8_Previous_Wave[ODINO],[1]!Backup_F8_Previous_Wave[Production Date],"")</f>
      </c>
      <c r="J1360" s="10">
        <f>_xlfn.XLOOKUP(#REF!,[1]!Backup_F8_Previous_Wave[ODINO],[1]!Backup_F8_Previous_Wave[Wave Date],"")</f>
      </c>
      <c r="K1360" s="6">
        <f>_xlfn.XLOOKUP(#REF!,[1]!Backup_F8_Previous_Wave[ODINO],[1]!Backup_F8_Previous_Wave[Full VIN],"")</f>
      </c>
      <c r="L1360" s="3" t="s">
        <v>4370</v>
      </c>
      <c r="M1360" s="3" t="s">
        <v>4</v>
      </c>
      <c r="N1360" s="3" t="s">
        <v>4371</v>
      </c>
      <c r="O1360" s="3" t="s">
        <v>62</v>
      </c>
      <c r="P1360" s="6">
        <f>_xlfn.XLOOKUP(#REF!,[1]!Table2[BINNING],[1]!Table2[VFG],"")</f>
      </c>
      <c r="Q1360" s="6">
        <f>IF(ISNUMBER(FIND("|",#REF!,1)),LEFT(#REF!,FIND("|",#REF!,1)-2),#REF!)</f>
      </c>
      <c r="R1360" s="6">
        <f>IF(ISNUMBER(FIND("|",#REF!,1)),RIGHT(#REF!,LEN(#REF!)-FIND("|",#REF!,1)-1),"")</f>
      </c>
      <c r="S1360" s="3" t="s">
        <v>7</v>
      </c>
      <c r="T1360" s="3" t="s">
        <v>7</v>
      </c>
      <c r="U1360" s="2">
        <v>0</v>
      </c>
      <c r="V1360" s="2">
        <v>0</v>
      </c>
      <c r="W1360" s="2">
        <v>89000</v>
      </c>
      <c r="X1360" s="3" t="s">
        <v>63</v>
      </c>
      <c r="Y1360" s="2"/>
      <c r="Z1360" s="3" t="s">
        <v>4372</v>
      </c>
      <c r="AA1360" s="3" t="s">
        <v>3881</v>
      </c>
      <c r="AB1360" s="7" t="s">
        <v>4373</v>
      </c>
      <c r="AC1360" s="3" t="s">
        <v>65</v>
      </c>
      <c r="AD1360" s="3" t="s">
        <v>66</v>
      </c>
      <c r="AE1360" s="3" t="s">
        <v>67</v>
      </c>
      <c r="AF1360" s="3" t="s">
        <v>68</v>
      </c>
      <c r="AG1360" s="4"/>
      <c r="AH1360" s="3"/>
      <c r="AI1360" s="4"/>
      <c r="AJ13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0" s="8">
        <f>IF(#REF!=MAX(#REF!),"New","Old")</f>
      </c>
      <c r="AL1360" s="3"/>
      <c r="AM1360" s="9">
        <f>IF(OR(#REF!="",#REF!=0),"",IF(#REF!&lt;12000,"&lt;12k",IF(AND(#REF!&gt;=12000,#REF!&lt;24000),"12k to 24k",IF(AND(#REF!&gt;=24000,#REF!&lt;=36000),"24k to 36k",IF(#REF!&gt;36000,"&gt;36k","")))))</f>
      </c>
    </row>
    <row x14ac:dyDescent="0.25" r="1361" customHeight="1" ht="18.75">
      <c r="A1361" s="1">
        <v>1763277</v>
      </c>
      <c r="B1361" s="2">
        <v>11429419</v>
      </c>
      <c r="C1361" s="3" t="s">
        <v>0</v>
      </c>
      <c r="D1361" s="3" t="s">
        <v>181</v>
      </c>
      <c r="E1361" s="2">
        <v>2018</v>
      </c>
      <c r="F1361" s="4">
        <v>44422</v>
      </c>
      <c r="G1361" s="3" t="s">
        <v>39</v>
      </c>
      <c r="H1361" s="4">
        <v>44425</v>
      </c>
      <c r="I1361" s="4">
        <f>_xlfn.XLOOKUP(#REF!,[1]!Backup_F8_Previous_Wave[ODINO],[1]!Backup_F8_Previous_Wave[Production Date],"")</f>
      </c>
      <c r="J1361" s="10">
        <f>_xlfn.XLOOKUP(#REF!,[1]!Backup_F8_Previous_Wave[ODINO],[1]!Backup_F8_Previous_Wave[Wave Date],"")</f>
      </c>
      <c r="K1361" s="6">
        <f>_xlfn.XLOOKUP(#REF!,[1]!Backup_F8_Previous_Wave[ODINO],[1]!Backup_F8_Previous_Wave[Full VIN],"")</f>
      </c>
      <c r="L1361" s="3" t="s">
        <v>4374</v>
      </c>
      <c r="M1361" s="3" t="s">
        <v>4</v>
      </c>
      <c r="N1361" s="3" t="s">
        <v>4375</v>
      </c>
      <c r="O1361" s="3" t="s">
        <v>4376</v>
      </c>
      <c r="P1361" s="6">
        <f>_xlfn.XLOOKUP(#REF!,[1]!Table2[BINNING],[1]!Table2[VFG],"")</f>
      </c>
      <c r="Q1361" s="6">
        <f>IF(ISNUMBER(FIND("|",#REF!,1)),LEFT(#REF!,FIND("|",#REF!,1)-2),#REF!)</f>
      </c>
      <c r="R1361" s="6">
        <f>IF(ISNUMBER(FIND("|",#REF!,1)),RIGHT(#REF!,LEN(#REF!)-FIND("|",#REF!,1)-1),"")</f>
      </c>
      <c r="S1361" s="3" t="s">
        <v>7</v>
      </c>
      <c r="T1361" s="3" t="s">
        <v>7</v>
      </c>
      <c r="U1361" s="2">
        <v>0</v>
      </c>
      <c r="V1361" s="2">
        <v>0</v>
      </c>
      <c r="W1361" s="2">
        <v>35872</v>
      </c>
      <c r="X1361" s="3" t="s">
        <v>63</v>
      </c>
      <c r="Y1361" s="2">
        <v>0</v>
      </c>
      <c r="Z1361" s="3"/>
      <c r="AA1361" s="3"/>
      <c r="AB1361" s="7" t="s">
        <v>4377</v>
      </c>
      <c r="AC1361" s="3" t="s">
        <v>297</v>
      </c>
      <c r="AD1361" s="3" t="s">
        <v>298</v>
      </c>
      <c r="AE1361" s="3" t="s">
        <v>299</v>
      </c>
      <c r="AF1361" s="3" t="s">
        <v>198</v>
      </c>
      <c r="AG1361" s="4"/>
      <c r="AH1361" s="3"/>
      <c r="AI1361" s="4"/>
      <c r="AJ13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1" s="8">
        <f>IF(#REF!=MAX(#REF!),"New","Old")</f>
      </c>
      <c r="AL1361" s="3"/>
      <c r="AM1361" s="9">
        <f>IF(OR(#REF!="",#REF!=0),"",IF(#REF!&lt;12000,"&lt;12k",IF(AND(#REF!&gt;=12000,#REF!&lt;24000),"12k to 24k",IF(AND(#REF!&gt;=24000,#REF!&lt;=36000),"24k to 36k",IF(#REF!&gt;36000,"&gt;36k","")))))</f>
      </c>
    </row>
    <row x14ac:dyDescent="0.25" r="1362" customHeight="1" ht="18.75">
      <c r="A1362" s="1">
        <v>1763314</v>
      </c>
      <c r="B1362" s="2">
        <v>11429444</v>
      </c>
      <c r="C1362" s="3" t="s">
        <v>0</v>
      </c>
      <c r="D1362" s="3" t="s">
        <v>181</v>
      </c>
      <c r="E1362" s="2">
        <v>2017</v>
      </c>
      <c r="F1362" s="4">
        <v>44425</v>
      </c>
      <c r="G1362" s="3" t="s">
        <v>39</v>
      </c>
      <c r="H1362" s="4">
        <v>44425</v>
      </c>
      <c r="I1362" s="4"/>
      <c r="J1362" s="10">
        <f>_xlfn.XLOOKUP(#REF!,[1]!Backup_F8_Previous_Wave[ODINO],[1]!Backup_F8_Previous_Wave[Wave Date],"")</f>
      </c>
      <c r="K1362" s="3"/>
      <c r="L1362" s="3" t="s">
        <v>4378</v>
      </c>
      <c r="M1362" s="3" t="s">
        <v>4</v>
      </c>
      <c r="N1362" s="3" t="s">
        <v>4379</v>
      </c>
      <c r="O1362" s="3" t="s">
        <v>196</v>
      </c>
      <c r="P1362" s="6">
        <f>_xlfn.XLOOKUP(#REF!,[1]!Table2[BINNING],[1]!Table2[VFG],"")</f>
      </c>
      <c r="Q1362" s="6">
        <f>IF(ISNUMBER(FIND("|",#REF!,1)),LEFT(#REF!,FIND("|",#REF!,1)-2),#REF!)</f>
      </c>
      <c r="R1362" s="6">
        <f>IF(ISNUMBER(FIND("|",#REF!,1)),RIGHT(#REF!,LEN(#REF!)-FIND("|",#REF!,1)-1),"")</f>
      </c>
      <c r="S1362" s="3" t="s">
        <v>7</v>
      </c>
      <c r="T1362" s="3" t="s">
        <v>7</v>
      </c>
      <c r="U1362" s="2">
        <v>0</v>
      </c>
      <c r="V1362" s="2">
        <v>0</v>
      </c>
      <c r="W1362" s="2"/>
      <c r="X1362" s="3" t="s">
        <v>106</v>
      </c>
      <c r="Y1362" s="2">
        <v>55</v>
      </c>
      <c r="Z1362" s="3"/>
      <c r="AA1362" s="3"/>
      <c r="AB1362" s="7" t="s">
        <v>4380</v>
      </c>
      <c r="AC1362" s="3" t="s">
        <v>44</v>
      </c>
      <c r="AD1362" s="3" t="s">
        <v>44</v>
      </c>
      <c r="AE1362" s="3" t="s">
        <v>44</v>
      </c>
      <c r="AF1362" s="3" t="s">
        <v>198</v>
      </c>
      <c r="AG1362" s="4"/>
      <c r="AH1362" s="3"/>
      <c r="AI1362" s="4"/>
      <c r="AJ13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2" s="8">
        <f>IF(#REF!=MAX(#REF!),"New","Old")</f>
      </c>
      <c r="AL1362" s="3"/>
      <c r="AM1362" s="9">
        <f>IF(OR(#REF!="",#REF!=0),"",IF(#REF!&lt;12000,"&lt;12k",IF(AND(#REF!&gt;=12000,#REF!&lt;24000),"12k to 24k",IF(AND(#REF!&gt;=24000,#REF!&lt;=36000),"24k to 36k",IF(#REF!&gt;36000,"&gt;36k","")))))</f>
      </c>
    </row>
    <row x14ac:dyDescent="0.25" r="1363" customHeight="1" ht="18.75">
      <c r="A1363" s="1">
        <v>1763432</v>
      </c>
      <c r="B1363" s="2">
        <v>11429532</v>
      </c>
      <c r="C1363" s="3" t="s">
        <v>173</v>
      </c>
      <c r="D1363" s="3" t="s">
        <v>504</v>
      </c>
      <c r="E1363" s="2">
        <v>2012</v>
      </c>
      <c r="F1363" s="4">
        <v>44409</v>
      </c>
      <c r="G1363" s="3" t="s">
        <v>39</v>
      </c>
      <c r="H1363" s="4">
        <v>44426</v>
      </c>
      <c r="I1363" s="4">
        <f>_xlfn.XLOOKUP(#REF!,[1]!Backup_F8_Previous_Wave[ODINO],[1]!Backup_F8_Previous_Wave[Production Date],"")</f>
      </c>
      <c r="J1363" s="10">
        <f>_xlfn.XLOOKUP(#REF!,[1]!Backup_F8_Previous_Wave[ODINO],[1]!Backup_F8_Previous_Wave[Wave Date],"")</f>
      </c>
      <c r="K1363" s="6">
        <f>_xlfn.XLOOKUP(#REF!,[1]!Backup_F8_Previous_Wave[ODINO],[1]!Backup_F8_Previous_Wave[Full VIN],"")</f>
      </c>
      <c r="L1363" s="3" t="s">
        <v>4381</v>
      </c>
      <c r="M1363" s="3" t="s">
        <v>4</v>
      </c>
      <c r="N1363" s="3" t="s">
        <v>4382</v>
      </c>
      <c r="O1363" s="3" t="s">
        <v>62</v>
      </c>
      <c r="P1363" s="6">
        <f>_xlfn.XLOOKUP(#REF!,[1]!Table2[BINNING],[1]!Table2[VFG],"")</f>
      </c>
      <c r="Q1363" s="6">
        <f>IF(ISNUMBER(FIND("|",#REF!,1)),LEFT(#REF!,FIND("|",#REF!,1)-2),#REF!)</f>
      </c>
      <c r="R1363" s="6">
        <f>IF(ISNUMBER(FIND("|",#REF!,1)),RIGHT(#REF!,LEN(#REF!)-FIND("|",#REF!,1)-1),"")</f>
      </c>
      <c r="S1363" s="3" t="s">
        <v>7</v>
      </c>
      <c r="T1363" s="3" t="s">
        <v>7</v>
      </c>
      <c r="U1363" s="2">
        <v>0</v>
      </c>
      <c r="V1363" s="2">
        <v>0</v>
      </c>
      <c r="W1363" s="2"/>
      <c r="X1363" s="3" t="s">
        <v>139</v>
      </c>
      <c r="Y1363" s="2"/>
      <c r="Z1363" s="3"/>
      <c r="AA1363" s="3"/>
      <c r="AB1363" s="7" t="s">
        <v>4383</v>
      </c>
      <c r="AC1363" s="3" t="s">
        <v>83</v>
      </c>
      <c r="AD1363" s="3" t="s">
        <v>508</v>
      </c>
      <c r="AE1363" s="3" t="s">
        <v>509</v>
      </c>
      <c r="AF1363" s="3" t="s">
        <v>68</v>
      </c>
      <c r="AG1363" s="4"/>
      <c r="AH1363" s="3"/>
      <c r="AI1363" s="4"/>
      <c r="AJ13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3" s="8">
        <f>IF(#REF!=MAX(#REF!),"New","Old")</f>
      </c>
      <c r="AL1363" s="3"/>
      <c r="AM1363" s="9">
        <f>IF(OR(#REF!="",#REF!=0),"",IF(#REF!&lt;12000,"&lt;12k",IF(AND(#REF!&gt;=12000,#REF!&lt;24000),"12k to 24k",IF(AND(#REF!&gt;=24000,#REF!&lt;=36000),"24k to 36k",IF(#REF!&gt;36000,"&gt;36k","")))))</f>
      </c>
    </row>
    <row x14ac:dyDescent="0.25" r="1364" customHeight="1" ht="18.75">
      <c r="A1364" s="1">
        <v>1763433</v>
      </c>
      <c r="B1364" s="2">
        <v>11429533</v>
      </c>
      <c r="C1364" s="3" t="s">
        <v>173</v>
      </c>
      <c r="D1364" s="3" t="s">
        <v>504</v>
      </c>
      <c r="E1364" s="2">
        <v>2012</v>
      </c>
      <c r="F1364" s="4">
        <v>44383</v>
      </c>
      <c r="G1364" s="3" t="s">
        <v>39</v>
      </c>
      <c r="H1364" s="4">
        <v>44426</v>
      </c>
      <c r="I1364" s="4">
        <f>_xlfn.XLOOKUP(#REF!,[1]!Backup_F8_Previous_Wave[ODINO],[1]!Backup_F8_Previous_Wave[Production Date],"")</f>
      </c>
      <c r="J1364" s="10">
        <f>_xlfn.XLOOKUP(#REF!,[1]!Backup_F8_Previous_Wave[ODINO],[1]!Backup_F8_Previous_Wave[Wave Date],"")</f>
      </c>
      <c r="K1364" s="6">
        <f>_xlfn.XLOOKUP(#REF!,[1]!Backup_F8_Previous_Wave[ODINO],[1]!Backup_F8_Previous_Wave[Full VIN],"")</f>
      </c>
      <c r="L1364" s="3" t="s">
        <v>4381</v>
      </c>
      <c r="M1364" s="3" t="s">
        <v>4</v>
      </c>
      <c r="N1364" s="3" t="s">
        <v>4384</v>
      </c>
      <c r="O1364" s="3" t="s">
        <v>62</v>
      </c>
      <c r="P1364" s="6">
        <f>_xlfn.XLOOKUP(#REF!,[1]!Table2[BINNING],[1]!Table2[VFG],"")</f>
      </c>
      <c r="Q1364" s="6">
        <f>IF(ISNUMBER(FIND("|",#REF!,1)),LEFT(#REF!,FIND("|",#REF!,1)-2),#REF!)</f>
      </c>
      <c r="R1364" s="6">
        <f>IF(ISNUMBER(FIND("|",#REF!,1)),RIGHT(#REF!,LEN(#REF!)-FIND("|",#REF!,1)-1),"")</f>
      </c>
      <c r="S1364" s="3" t="s">
        <v>7</v>
      </c>
      <c r="T1364" s="3" t="s">
        <v>7</v>
      </c>
      <c r="U1364" s="2">
        <v>0</v>
      </c>
      <c r="V1364" s="2">
        <v>0</v>
      </c>
      <c r="W1364" s="2"/>
      <c r="X1364" s="3" t="s">
        <v>139</v>
      </c>
      <c r="Y1364" s="2"/>
      <c r="Z1364" s="3"/>
      <c r="AA1364" s="3"/>
      <c r="AB1364" s="7" t="s">
        <v>4385</v>
      </c>
      <c r="AC1364" s="3" t="s">
        <v>83</v>
      </c>
      <c r="AD1364" s="3" t="s">
        <v>508</v>
      </c>
      <c r="AE1364" s="3" t="s">
        <v>509</v>
      </c>
      <c r="AF1364" s="3" t="s">
        <v>68</v>
      </c>
      <c r="AG1364" s="4"/>
      <c r="AH1364" s="3"/>
      <c r="AI1364" s="4"/>
      <c r="AJ13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4" s="8">
        <f>IF(#REF!=MAX(#REF!),"New","Old")</f>
      </c>
      <c r="AL1364" s="3"/>
      <c r="AM1364" s="9">
        <f>IF(OR(#REF!="",#REF!=0),"",IF(#REF!&lt;12000,"&lt;12k",IF(AND(#REF!&gt;=12000,#REF!&lt;24000),"12k to 24k",IF(AND(#REF!&gt;=24000,#REF!&lt;=36000),"24k to 36k",IF(#REF!&gt;36000,"&gt;36k","")))))</f>
      </c>
    </row>
    <row x14ac:dyDescent="0.25" r="1365" customHeight="1" ht="18.75">
      <c r="A1365" s="1">
        <v>1763445</v>
      </c>
      <c r="B1365" s="2">
        <v>11429542</v>
      </c>
      <c r="C1365" s="3" t="s">
        <v>0</v>
      </c>
      <c r="D1365" s="3" t="s">
        <v>96</v>
      </c>
      <c r="E1365" s="2">
        <v>2012</v>
      </c>
      <c r="F1365" s="4">
        <v>44424</v>
      </c>
      <c r="G1365" s="3" t="s">
        <v>39</v>
      </c>
      <c r="H1365" s="4">
        <v>44426</v>
      </c>
      <c r="I1365" s="4">
        <f>_xlfn.XLOOKUP(#REF!,[1]!Backup_F8_Previous_Wave[ODINO],[1]!Backup_F8_Previous_Wave[Production Date],"")</f>
      </c>
      <c r="J1365" s="10">
        <f>_xlfn.XLOOKUP(#REF!,[1]!Backup_F8_Previous_Wave[ODINO],[1]!Backup_F8_Previous_Wave[Wave Date],"")</f>
      </c>
      <c r="K1365" s="6">
        <f>_xlfn.XLOOKUP(#REF!,[1]!Backup_F8_Previous_Wave[ODINO],[1]!Backup_F8_Previous_Wave[Full VIN],"")</f>
      </c>
      <c r="L1365" s="3" t="s">
        <v>1953</v>
      </c>
      <c r="M1365" s="3" t="s">
        <v>4</v>
      </c>
      <c r="N1365" s="3" t="s">
        <v>4386</v>
      </c>
      <c r="O1365" s="3" t="s">
        <v>144</v>
      </c>
      <c r="P1365" s="6">
        <f>_xlfn.XLOOKUP(#REF!,[1]!Table2[BINNING],[1]!Table2[VFG],"")</f>
      </c>
      <c r="Q1365" s="6">
        <f>IF(ISNUMBER(FIND("|",#REF!,1)),LEFT(#REF!,FIND("|",#REF!,1)-2),#REF!)</f>
      </c>
      <c r="R1365" s="6">
        <f>IF(ISNUMBER(FIND("|",#REF!,1)),RIGHT(#REF!,LEN(#REF!)-FIND("|",#REF!,1)-1),"")</f>
      </c>
      <c r="S1365" s="3" t="s">
        <v>7</v>
      </c>
      <c r="T1365" s="3" t="s">
        <v>7</v>
      </c>
      <c r="U1365" s="2">
        <v>0</v>
      </c>
      <c r="V1365" s="2">
        <v>0</v>
      </c>
      <c r="W1365" s="2"/>
      <c r="X1365" s="3" t="s">
        <v>202</v>
      </c>
      <c r="Y1365" s="2"/>
      <c r="Z1365" s="3"/>
      <c r="AA1365" s="3"/>
      <c r="AB1365" s="7" t="s">
        <v>4387</v>
      </c>
      <c r="AC1365" s="3" t="s">
        <v>542</v>
      </c>
      <c r="AD1365" s="3" t="s">
        <v>543</v>
      </c>
      <c r="AE1365" s="3" t="s">
        <v>544</v>
      </c>
      <c r="AF1365" s="3" t="s">
        <v>102</v>
      </c>
      <c r="AG1365" s="4"/>
      <c r="AH1365" s="3"/>
      <c r="AI1365" s="4"/>
      <c r="AJ13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5" s="8">
        <f>IF(#REF!=MAX(#REF!),"New","Old")</f>
      </c>
      <c r="AL1365" s="3"/>
      <c r="AM1365" s="9">
        <f>IF(OR(#REF!="",#REF!=0),"",IF(#REF!&lt;12000,"&lt;12k",IF(AND(#REF!&gt;=12000,#REF!&lt;24000),"12k to 24k",IF(AND(#REF!&gt;=24000,#REF!&lt;=36000),"24k to 36k",IF(#REF!&gt;36000,"&gt;36k","")))))</f>
      </c>
    </row>
    <row x14ac:dyDescent="0.25" r="1366" customHeight="1" ht="18.75">
      <c r="A1366" s="1">
        <v>1763652</v>
      </c>
      <c r="B1366" s="2">
        <v>11429703</v>
      </c>
      <c r="C1366" s="3" t="s">
        <v>0</v>
      </c>
      <c r="D1366" s="3" t="s">
        <v>1</v>
      </c>
      <c r="E1366" s="2">
        <v>2020</v>
      </c>
      <c r="F1366" s="4">
        <v>44426</v>
      </c>
      <c r="G1366" s="3" t="s">
        <v>39</v>
      </c>
      <c r="H1366" s="4">
        <v>44427</v>
      </c>
      <c r="I1366" s="4">
        <f>_xlfn.XLOOKUP(#REF!,[1]!Backup_F8_Previous_Wave[ODINO],[1]!Backup_F8_Previous_Wave[Production Date],"")</f>
      </c>
      <c r="J1366" s="10">
        <f>_xlfn.XLOOKUP(#REF!,[1]!Backup_F8_Previous_Wave[ODINO],[1]!Backup_F8_Previous_Wave[Wave Date],"")</f>
      </c>
      <c r="K1366" s="6">
        <f>_xlfn.XLOOKUP(#REF!,[1]!Backup_F8_Previous_Wave[ODINO],[1]!Backup_F8_Previous_Wave[Full VIN],"")</f>
      </c>
      <c r="L1366" s="3" t="s">
        <v>4388</v>
      </c>
      <c r="M1366" s="3" t="s">
        <v>4</v>
      </c>
      <c r="N1366" s="3" t="s">
        <v>4389</v>
      </c>
      <c r="O1366" s="3" t="s">
        <v>151</v>
      </c>
      <c r="P1366" s="6">
        <f>_xlfn.XLOOKUP(#REF!,[1]!Table2[BINNING],[1]!Table2[VFG],"")</f>
      </c>
      <c r="Q1366" s="6">
        <f>IF(ISNUMBER(FIND("|",#REF!,1)),LEFT(#REF!,FIND("|",#REF!,1)-2),#REF!)</f>
      </c>
      <c r="R1366" s="6">
        <f>IF(ISNUMBER(FIND("|",#REF!,1)),RIGHT(#REF!,LEN(#REF!)-FIND("|",#REF!,1)-1),"")</f>
      </c>
      <c r="S1366" s="3" t="s">
        <v>7</v>
      </c>
      <c r="T1366" s="3" t="s">
        <v>7</v>
      </c>
      <c r="U1366" s="2">
        <v>0</v>
      </c>
      <c r="V1366" s="2">
        <v>0</v>
      </c>
      <c r="W1366" s="2">
        <v>10660</v>
      </c>
      <c r="X1366" s="3" t="s">
        <v>106</v>
      </c>
      <c r="Y1366" s="2"/>
      <c r="Z1366" s="3"/>
      <c r="AA1366" s="3"/>
      <c r="AB1366" s="7" t="s">
        <v>4390</v>
      </c>
      <c r="AC1366" s="3" t="s">
        <v>20</v>
      </c>
      <c r="AD1366" s="3" t="s">
        <v>11</v>
      </c>
      <c r="AE1366" s="3" t="s">
        <v>21</v>
      </c>
      <c r="AF1366" s="3" t="s">
        <v>13</v>
      </c>
      <c r="AG1366" s="4"/>
      <c r="AH1366" s="3"/>
      <c r="AI1366" s="4"/>
      <c r="AJ13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6" s="8">
        <f>IF(#REF!=MAX(#REF!),"New","Old")</f>
      </c>
      <c r="AL1366" s="3"/>
      <c r="AM1366" s="9">
        <f>IF(OR(#REF!="",#REF!=0),"",IF(#REF!&lt;12000,"&lt;12k",IF(AND(#REF!&gt;=12000,#REF!&lt;24000),"12k to 24k",IF(AND(#REF!&gt;=24000,#REF!&lt;=36000),"24k to 36k",IF(#REF!&gt;36000,"&gt;36k","")))))</f>
      </c>
    </row>
    <row x14ac:dyDescent="0.25" r="1367" customHeight="1" ht="18.75">
      <c r="A1367" s="1">
        <v>1763663</v>
      </c>
      <c r="B1367" s="2">
        <v>11429713</v>
      </c>
      <c r="C1367" s="3" t="s">
        <v>173</v>
      </c>
      <c r="D1367" s="3" t="s">
        <v>510</v>
      </c>
      <c r="E1367" s="2">
        <v>2019</v>
      </c>
      <c r="F1367" s="4">
        <v>44427</v>
      </c>
      <c r="G1367" s="3" t="s">
        <v>39</v>
      </c>
      <c r="H1367" s="4">
        <v>44427</v>
      </c>
      <c r="I1367" s="4">
        <f>_xlfn.XLOOKUP(#REF!,[1]!Backup_F8_Previous_Wave[ODINO],[1]!Backup_F8_Previous_Wave[Production Date],"")</f>
      </c>
      <c r="J1367" s="10">
        <f>_xlfn.XLOOKUP(#REF!,[1]!Backup_F8_Previous_Wave[ODINO],[1]!Backup_F8_Previous_Wave[Wave Date],"")</f>
      </c>
      <c r="K1367" s="6">
        <f>_xlfn.XLOOKUP(#REF!,[1]!Backup_F8_Previous_Wave[ODINO],[1]!Backup_F8_Previous_Wave[Full VIN],"")</f>
      </c>
      <c r="L1367" s="3" t="s">
        <v>4391</v>
      </c>
      <c r="M1367" s="3" t="s">
        <v>4</v>
      </c>
      <c r="N1367" s="3" t="s">
        <v>4392</v>
      </c>
      <c r="O1367" s="3" t="s">
        <v>1992</v>
      </c>
      <c r="P1367" s="6">
        <f>_xlfn.XLOOKUP(#REF!,[1]!Table2[BINNING],[1]!Table2[VFG],"")</f>
      </c>
      <c r="Q1367" s="6">
        <f>IF(ISNUMBER(FIND("|",#REF!,1)),LEFT(#REF!,FIND("|",#REF!,1)-2),#REF!)</f>
      </c>
      <c r="R1367" s="6">
        <f>IF(ISNUMBER(FIND("|",#REF!,1)),RIGHT(#REF!,LEN(#REF!)-FIND("|",#REF!,1)-1),"")</f>
      </c>
      <c r="S1367" s="3" t="s">
        <v>7</v>
      </c>
      <c r="T1367" s="3" t="s">
        <v>7</v>
      </c>
      <c r="U1367" s="2">
        <v>0</v>
      </c>
      <c r="V1367" s="2">
        <v>0</v>
      </c>
      <c r="W1367" s="2"/>
      <c r="X1367" s="3" t="s">
        <v>139</v>
      </c>
      <c r="Y1367" s="2">
        <v>65</v>
      </c>
      <c r="Z1367" s="3"/>
      <c r="AA1367" s="3"/>
      <c r="AB1367" s="7" t="s">
        <v>4393</v>
      </c>
      <c r="AC1367" s="3" t="s">
        <v>1555</v>
      </c>
      <c r="AD1367" s="3" t="s">
        <v>514</v>
      </c>
      <c r="AE1367" s="3" t="s">
        <v>515</v>
      </c>
      <c r="AF1367" s="3" t="s">
        <v>45</v>
      </c>
      <c r="AG1367" s="4"/>
      <c r="AH1367" s="3"/>
      <c r="AI1367" s="4"/>
      <c r="AJ13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7" s="8">
        <f>IF(#REF!=MAX(#REF!),"New","Old")</f>
      </c>
      <c r="AL1367" s="3"/>
      <c r="AM1367" s="9">
        <f>IF(OR(#REF!="",#REF!=0),"",IF(#REF!&lt;12000,"&lt;12k",IF(AND(#REF!&gt;=12000,#REF!&lt;24000),"12k to 24k",IF(AND(#REF!&gt;=24000,#REF!&lt;=36000),"24k to 36k",IF(#REF!&gt;36000,"&gt;36k","")))))</f>
      </c>
    </row>
    <row x14ac:dyDescent="0.25" r="1368" customHeight="1" ht="18.75">
      <c r="A1368" s="1">
        <v>1763715</v>
      </c>
      <c r="B1368" s="2">
        <v>11429752</v>
      </c>
      <c r="C1368" s="3" t="s">
        <v>0</v>
      </c>
      <c r="D1368" s="3" t="s">
        <v>28</v>
      </c>
      <c r="E1368" s="2">
        <v>2019</v>
      </c>
      <c r="F1368" s="4">
        <v>44294</v>
      </c>
      <c r="G1368" s="3" t="s">
        <v>108</v>
      </c>
      <c r="H1368" s="4">
        <v>44427</v>
      </c>
      <c r="I1368" s="4">
        <f>_xlfn.XLOOKUP(#REF!,[1]!Backup_F8_Previous_Wave[ODINO],[1]!Backup_F8_Previous_Wave[Production Date],"")</f>
      </c>
      <c r="J1368" s="10">
        <f>_xlfn.XLOOKUP(#REF!,[1]!Backup_F8_Previous_Wave[ODINO],[1]!Backup_F8_Previous_Wave[Wave Date],"")</f>
      </c>
      <c r="K1368" s="6">
        <f>_xlfn.XLOOKUP(#REF!,[1]!Backup_F8_Previous_Wave[ODINO],[1]!Backup_F8_Previous_Wave[Full VIN],"")</f>
      </c>
      <c r="L1368" s="3" t="s">
        <v>4394</v>
      </c>
      <c r="M1368" s="3" t="s">
        <v>4</v>
      </c>
      <c r="N1368" s="3" t="s">
        <v>4395</v>
      </c>
      <c r="O1368" s="3" t="s">
        <v>3539</v>
      </c>
      <c r="P1368" s="6">
        <f>_xlfn.XLOOKUP(#REF!,[1]!Table2[BINNING],[1]!Table2[VFG],"")</f>
      </c>
      <c r="Q1368" s="6">
        <f>IF(ISNUMBER(FIND("|",#REF!,1)),LEFT(#REF!,FIND("|",#REF!,1)-2),#REF!)</f>
      </c>
      <c r="R1368" s="6">
        <f>IF(ISNUMBER(FIND("|",#REF!,1)),RIGHT(#REF!,LEN(#REF!)-FIND("|",#REF!,1)-1),"")</f>
      </c>
      <c r="S1368" s="3" t="s">
        <v>7</v>
      </c>
      <c r="T1368" s="3" t="s">
        <v>7</v>
      </c>
      <c r="U1368" s="2">
        <v>0</v>
      </c>
      <c r="V1368" s="2">
        <v>0</v>
      </c>
      <c r="W1368" s="2">
        <v>31000</v>
      </c>
      <c r="X1368" s="3" t="s">
        <v>238</v>
      </c>
      <c r="Y1368" s="2">
        <v>35</v>
      </c>
      <c r="Z1368" s="3"/>
      <c r="AA1368" s="3"/>
      <c r="AB1368" s="7" t="s">
        <v>4396</v>
      </c>
      <c r="AC1368" s="3" t="s">
        <v>662</v>
      </c>
      <c r="AD1368" s="3" t="s">
        <v>663</v>
      </c>
      <c r="AE1368" s="3" t="s">
        <v>664</v>
      </c>
      <c r="AF1368" s="3" t="s">
        <v>102</v>
      </c>
      <c r="AG1368" s="4"/>
      <c r="AH1368" s="3"/>
      <c r="AI1368" s="4"/>
      <c r="AJ13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8" s="8">
        <f>IF(#REF!=MAX(#REF!),"New","Old")</f>
      </c>
      <c r="AL1368" s="3"/>
      <c r="AM1368" s="9">
        <f>IF(OR(#REF!="",#REF!=0),"",IF(#REF!&lt;12000,"&lt;12k",IF(AND(#REF!&gt;=12000,#REF!&lt;24000),"12k to 24k",IF(AND(#REF!&gt;=24000,#REF!&lt;=36000),"24k to 36k",IF(#REF!&gt;36000,"&gt;36k","")))))</f>
      </c>
    </row>
    <row x14ac:dyDescent="0.25" r="1369" customHeight="1" ht="18.75">
      <c r="A1369" s="1">
        <v>1763760</v>
      </c>
      <c r="B1369" s="2">
        <v>11429781</v>
      </c>
      <c r="C1369" s="3" t="s">
        <v>0</v>
      </c>
      <c r="D1369" s="3" t="s">
        <v>448</v>
      </c>
      <c r="E1369" s="2">
        <v>2013</v>
      </c>
      <c r="F1369" s="4">
        <v>44392</v>
      </c>
      <c r="G1369" s="3" t="s">
        <v>39</v>
      </c>
      <c r="H1369" s="4">
        <v>44427</v>
      </c>
      <c r="I1369" s="4">
        <f>_xlfn.XLOOKUP(#REF!,[1]!Backup_F8_Previous_Wave[ODINO],[1]!Backup_F8_Previous_Wave[Production Date],"")</f>
      </c>
      <c r="J1369" s="10">
        <f>_xlfn.XLOOKUP(#REF!,[1]!Backup_F8_Previous_Wave[ODINO],[1]!Backup_F8_Previous_Wave[Wave Date],"")</f>
      </c>
      <c r="K1369" s="6">
        <f>_xlfn.XLOOKUP(#REF!,[1]!Backup_F8_Previous_Wave[ODINO],[1]!Backup_F8_Previous_Wave[Full VIN],"")</f>
      </c>
      <c r="L1369" s="3" t="s">
        <v>2178</v>
      </c>
      <c r="M1369" s="3" t="s">
        <v>4</v>
      </c>
      <c r="N1369" s="3" t="s">
        <v>4397</v>
      </c>
      <c r="O1369" s="3" t="s">
        <v>144</v>
      </c>
      <c r="P1369" s="6">
        <f>_xlfn.XLOOKUP(#REF!,[1]!Table2[BINNING],[1]!Table2[VFG],"")</f>
      </c>
      <c r="Q1369" s="6">
        <f>IF(ISNUMBER(FIND("|",#REF!,1)),LEFT(#REF!,FIND("|",#REF!,1)-2),#REF!)</f>
      </c>
      <c r="R1369" s="6">
        <f>IF(ISNUMBER(FIND("|",#REF!,1)),RIGHT(#REF!,LEN(#REF!)-FIND("|",#REF!,1)-1),"")</f>
      </c>
      <c r="S1369" s="3" t="s">
        <v>7</v>
      </c>
      <c r="T1369" s="3" t="s">
        <v>7</v>
      </c>
      <c r="U1369" s="2">
        <v>0</v>
      </c>
      <c r="V1369" s="2">
        <v>0</v>
      </c>
      <c r="W1369" s="2"/>
      <c r="X1369" s="3" t="s">
        <v>63</v>
      </c>
      <c r="Y1369" s="2"/>
      <c r="Z1369" s="3"/>
      <c r="AA1369" s="3"/>
      <c r="AB1369" s="7" t="s">
        <v>4398</v>
      </c>
      <c r="AC1369" s="3" t="s">
        <v>452</v>
      </c>
      <c r="AD1369" s="3" t="s">
        <v>453</v>
      </c>
      <c r="AE1369" s="3" t="s">
        <v>454</v>
      </c>
      <c r="AF1369" s="3" t="s">
        <v>45</v>
      </c>
      <c r="AG1369" s="4"/>
      <c r="AH1369" s="3"/>
      <c r="AI1369" s="4"/>
      <c r="AJ13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69" s="8">
        <f>IF(#REF!=MAX(#REF!),"New","Old")</f>
      </c>
      <c r="AL1369" s="3"/>
      <c r="AM1369" s="9">
        <f>IF(OR(#REF!="",#REF!=0),"",IF(#REF!&lt;12000,"&lt;12k",IF(AND(#REF!&gt;=12000,#REF!&lt;24000),"12k to 24k",IF(AND(#REF!&gt;=24000,#REF!&lt;=36000),"24k to 36k",IF(#REF!&gt;36000,"&gt;36k","")))))</f>
      </c>
    </row>
    <row x14ac:dyDescent="0.25" r="1370" customHeight="1" ht="18.75">
      <c r="A1370" s="1">
        <v>1763859</v>
      </c>
      <c r="B1370" s="2">
        <v>11429847</v>
      </c>
      <c r="C1370" s="3" t="s">
        <v>0</v>
      </c>
      <c r="D1370" s="3" t="s">
        <v>96</v>
      </c>
      <c r="E1370" s="2">
        <v>2012</v>
      </c>
      <c r="F1370" s="4">
        <v>44391</v>
      </c>
      <c r="G1370" s="3" t="s">
        <v>39</v>
      </c>
      <c r="H1370" s="4">
        <v>44428</v>
      </c>
      <c r="I1370" s="4">
        <f>_xlfn.XLOOKUP(#REF!,[1]!Backup_F8_Previous_Wave[ODINO],[1]!Backup_F8_Previous_Wave[Production Date],"")</f>
      </c>
      <c r="J1370" s="10">
        <f>_xlfn.XLOOKUP(#REF!,[1]!Backup_F8_Previous_Wave[ODINO],[1]!Backup_F8_Previous_Wave[Wave Date],"")</f>
      </c>
      <c r="K1370" s="6">
        <f>_xlfn.XLOOKUP(#REF!,[1]!Backup_F8_Previous_Wave[ODINO],[1]!Backup_F8_Previous_Wave[Full VIN],"")</f>
      </c>
      <c r="L1370" s="3" t="s">
        <v>4399</v>
      </c>
      <c r="M1370" s="3" t="s">
        <v>4</v>
      </c>
      <c r="N1370" s="3" t="s">
        <v>4400</v>
      </c>
      <c r="O1370" s="3" t="s">
        <v>390</v>
      </c>
      <c r="P1370" s="6">
        <f>_xlfn.XLOOKUP(#REF!,[1]!Table2[BINNING],[1]!Table2[VFG],"")</f>
      </c>
      <c r="Q1370" s="6">
        <f>IF(ISNUMBER(FIND("|",#REF!,1)),LEFT(#REF!,FIND("|",#REF!,1)-2),#REF!)</f>
      </c>
      <c r="R1370" s="6">
        <f>IF(ISNUMBER(FIND("|",#REF!,1)),RIGHT(#REF!,LEN(#REF!)-FIND("|",#REF!,1)-1),"")</f>
      </c>
      <c r="S1370" s="3" t="s">
        <v>7</v>
      </c>
      <c r="T1370" s="3" t="s">
        <v>7</v>
      </c>
      <c r="U1370" s="2">
        <v>0</v>
      </c>
      <c r="V1370" s="2">
        <v>0</v>
      </c>
      <c r="W1370" s="2"/>
      <c r="X1370" s="3" t="s">
        <v>100</v>
      </c>
      <c r="Y1370" s="2">
        <v>25</v>
      </c>
      <c r="Z1370" s="3"/>
      <c r="AA1370" s="3"/>
      <c r="AB1370" s="7" t="s">
        <v>4401</v>
      </c>
      <c r="AC1370" s="3" t="s">
        <v>542</v>
      </c>
      <c r="AD1370" s="3" t="s">
        <v>543</v>
      </c>
      <c r="AE1370" s="3" t="s">
        <v>544</v>
      </c>
      <c r="AF1370" s="3" t="s">
        <v>102</v>
      </c>
      <c r="AG1370" s="4"/>
      <c r="AH1370" s="3"/>
      <c r="AI1370" s="4"/>
      <c r="AJ13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0" s="8">
        <f>IF(#REF!=MAX(#REF!),"New","Old")</f>
      </c>
      <c r="AL1370" s="3"/>
      <c r="AM1370" s="9">
        <f>IF(OR(#REF!="",#REF!=0),"",IF(#REF!&lt;12000,"&lt;12k",IF(AND(#REF!&gt;=12000,#REF!&lt;24000),"12k to 24k",IF(AND(#REF!&gt;=24000,#REF!&lt;=36000),"24k to 36k",IF(#REF!&gt;36000,"&gt;36k","")))))</f>
      </c>
    </row>
    <row x14ac:dyDescent="0.25" r="1371" customHeight="1" ht="18.75">
      <c r="A1371" s="1">
        <v>1763883</v>
      </c>
      <c r="B1371" s="2">
        <v>11429868</v>
      </c>
      <c r="C1371" s="3" t="s">
        <v>0</v>
      </c>
      <c r="D1371" s="3" t="s">
        <v>1</v>
      </c>
      <c r="E1371" s="2">
        <v>2021</v>
      </c>
      <c r="F1371" s="4">
        <v>44414</v>
      </c>
      <c r="G1371" s="3" t="s">
        <v>39</v>
      </c>
      <c r="H1371" s="4">
        <v>44428</v>
      </c>
      <c r="I1371" s="4">
        <f>_xlfn.XLOOKUP(#REF!,[1]!Backup_F8_Previous_Wave[ODINO],[1]!Backup_F8_Previous_Wave[Production Date],"")</f>
      </c>
      <c r="J1371" s="10">
        <f>_xlfn.XLOOKUP(#REF!,[1]!Backup_F8_Previous_Wave[ODINO],[1]!Backup_F8_Previous_Wave[Wave Date],"")</f>
      </c>
      <c r="K1371" s="6">
        <f>_xlfn.XLOOKUP(#REF!,[1]!Backup_F8_Previous_Wave[ODINO],[1]!Backup_F8_Previous_Wave[Full VIN],"")</f>
      </c>
      <c r="L1371" s="3" t="s">
        <v>4402</v>
      </c>
      <c r="M1371" s="3" t="s">
        <v>4</v>
      </c>
      <c r="N1371" s="3" t="s">
        <v>4403</v>
      </c>
      <c r="O1371" s="3" t="s">
        <v>4404</v>
      </c>
      <c r="P1371" s="6">
        <f>_xlfn.XLOOKUP(#REF!,[1]!Table2[BINNING],[1]!Table2[VFG],"")</f>
      </c>
      <c r="Q1371" s="6">
        <f>IF(ISNUMBER(FIND("|",#REF!,1)),LEFT(#REF!,FIND("|",#REF!,1)-2),#REF!)</f>
      </c>
      <c r="R1371" s="6">
        <f>IF(ISNUMBER(FIND("|",#REF!,1)),RIGHT(#REF!,LEN(#REF!)-FIND("|",#REF!,1)-1),"")</f>
      </c>
      <c r="S1371" s="3" t="s">
        <v>7</v>
      </c>
      <c r="T1371" s="3" t="s">
        <v>7</v>
      </c>
      <c r="U1371" s="2">
        <v>0</v>
      </c>
      <c r="V1371" s="2">
        <v>0</v>
      </c>
      <c r="W1371" s="2"/>
      <c r="X1371" s="3" t="s">
        <v>139</v>
      </c>
      <c r="Y1371" s="2"/>
      <c r="Z1371" s="3"/>
      <c r="AA1371" s="3"/>
      <c r="AB1371" s="7" t="s">
        <v>4405</v>
      </c>
      <c r="AC1371" s="3" t="s">
        <v>4018</v>
      </c>
      <c r="AD1371" s="3" t="s">
        <v>11</v>
      </c>
      <c r="AE1371" s="3" t="s">
        <v>21</v>
      </c>
      <c r="AF1371" s="3" t="s">
        <v>13</v>
      </c>
      <c r="AG1371" s="4"/>
      <c r="AH1371" s="3"/>
      <c r="AI1371" s="4"/>
      <c r="AJ13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1" s="8">
        <f>IF(#REF!=MAX(#REF!),"New","Old")</f>
      </c>
      <c r="AL1371" s="3"/>
      <c r="AM1371" s="9">
        <f>IF(OR(#REF!="",#REF!=0),"",IF(#REF!&lt;12000,"&lt;12k",IF(AND(#REF!&gt;=12000,#REF!&lt;24000),"12k to 24k",IF(AND(#REF!&gt;=24000,#REF!&lt;=36000),"24k to 36k",IF(#REF!&gt;36000,"&gt;36k","")))))</f>
      </c>
    </row>
    <row x14ac:dyDescent="0.25" r="1372" customHeight="1" ht="18.75">
      <c r="A1372" s="1">
        <v>1763928</v>
      </c>
      <c r="B1372" s="2">
        <v>11429901</v>
      </c>
      <c r="C1372" s="3" t="s">
        <v>0</v>
      </c>
      <c r="D1372" s="3" t="s">
        <v>38</v>
      </c>
      <c r="E1372" s="2">
        <v>2012</v>
      </c>
      <c r="F1372" s="4">
        <v>44410</v>
      </c>
      <c r="G1372" s="3" t="s">
        <v>39</v>
      </c>
      <c r="H1372" s="4">
        <v>44428</v>
      </c>
      <c r="I1372" s="4">
        <f>_xlfn.XLOOKUP(#REF!,[1]!Backup_F8_Previous_Wave[ODINO],[1]!Backup_F8_Previous_Wave[Production Date],"")</f>
      </c>
      <c r="J1372" s="10">
        <f>_xlfn.XLOOKUP(#REF!,[1]!Backup_F8_Previous_Wave[ODINO],[1]!Backup_F8_Previous_Wave[Wave Date],"")</f>
      </c>
      <c r="K1372" s="6">
        <f>_xlfn.XLOOKUP(#REF!,[1]!Backup_F8_Previous_Wave[ODINO],[1]!Backup_F8_Previous_Wave[Full VIN],"")</f>
      </c>
      <c r="L1372" s="3" t="s">
        <v>4406</v>
      </c>
      <c r="M1372" s="3" t="s">
        <v>4</v>
      </c>
      <c r="N1372" s="3" t="s">
        <v>4407</v>
      </c>
      <c r="O1372" s="3" t="s">
        <v>62</v>
      </c>
      <c r="P1372" s="6">
        <f>_xlfn.XLOOKUP(#REF!,[1]!Table2[BINNING],[1]!Table2[VFG],"")</f>
      </c>
      <c r="Q1372" s="6">
        <f>IF(ISNUMBER(FIND("|",#REF!,1)),LEFT(#REF!,FIND("|",#REF!,1)-2),#REF!)</f>
      </c>
      <c r="R1372" s="6">
        <f>IF(ISNUMBER(FIND("|",#REF!,1)),RIGHT(#REF!,LEN(#REF!)-FIND("|",#REF!,1)-1),"")</f>
      </c>
      <c r="S1372" s="3" t="s">
        <v>7</v>
      </c>
      <c r="T1372" s="3" t="s">
        <v>7</v>
      </c>
      <c r="U1372" s="2">
        <v>0</v>
      </c>
      <c r="V1372" s="2">
        <v>0</v>
      </c>
      <c r="W1372" s="2">
        <v>69000</v>
      </c>
      <c r="X1372" s="3" t="s">
        <v>72</v>
      </c>
      <c r="Y1372" s="2"/>
      <c r="Z1372" s="3" t="s">
        <v>4408</v>
      </c>
      <c r="AA1372" s="3" t="s">
        <v>1092</v>
      </c>
      <c r="AB1372" s="7" t="s">
        <v>4409</v>
      </c>
      <c r="AC1372" s="3" t="s">
        <v>146</v>
      </c>
      <c r="AD1372" s="3" t="s">
        <v>147</v>
      </c>
      <c r="AE1372" s="3" t="s">
        <v>148</v>
      </c>
      <c r="AF1372" s="3" t="s">
        <v>45</v>
      </c>
      <c r="AG1372" s="4"/>
      <c r="AH1372" s="3"/>
      <c r="AI1372" s="4"/>
      <c r="AJ13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2" s="8">
        <f>IF(#REF!=MAX(#REF!),"New","Old")</f>
      </c>
      <c r="AL1372" s="3"/>
      <c r="AM1372" s="9">
        <f>IF(OR(#REF!="",#REF!=0),"",IF(#REF!&lt;12000,"&lt;12k",IF(AND(#REF!&gt;=12000,#REF!&lt;24000),"12k to 24k",IF(AND(#REF!&gt;=24000,#REF!&lt;=36000),"24k to 36k",IF(#REF!&gt;36000,"&gt;36k","")))))</f>
      </c>
    </row>
    <row x14ac:dyDescent="0.25" r="1373" customHeight="1" ht="18.75">
      <c r="A1373" s="1">
        <v>1763950</v>
      </c>
      <c r="B1373" s="2">
        <v>11429918</v>
      </c>
      <c r="C1373" s="3" t="s">
        <v>0</v>
      </c>
      <c r="D1373" s="3" t="s">
        <v>181</v>
      </c>
      <c r="E1373" s="2">
        <v>2013</v>
      </c>
      <c r="F1373" s="4">
        <v>43650</v>
      </c>
      <c r="G1373" s="3" t="s">
        <v>39</v>
      </c>
      <c r="H1373" s="4">
        <v>44428</v>
      </c>
      <c r="I1373" s="4">
        <f>_xlfn.XLOOKUP(#REF!,[1]!Backup_F8_Previous_Wave[ODINO],[1]!Backup_F8_Previous_Wave[Production Date],"")</f>
      </c>
      <c r="J1373" s="10">
        <f>_xlfn.XLOOKUP(#REF!,[1]!Backup_F8_Previous_Wave[ODINO],[1]!Backup_F8_Previous_Wave[Wave Date],"")</f>
      </c>
      <c r="K1373" s="6">
        <f>_xlfn.XLOOKUP(#REF!,[1]!Backup_F8_Previous_Wave[ODINO],[1]!Backup_F8_Previous_Wave[Full VIN],"")</f>
      </c>
      <c r="L1373" s="3" t="s">
        <v>4410</v>
      </c>
      <c r="M1373" s="3" t="s">
        <v>4</v>
      </c>
      <c r="N1373" s="3" t="s">
        <v>4411</v>
      </c>
      <c r="O1373" s="3" t="s">
        <v>196</v>
      </c>
      <c r="P1373" s="6">
        <f>_xlfn.XLOOKUP(#REF!,[1]!Table2[BINNING],[1]!Table2[VFG],"")</f>
      </c>
      <c r="Q1373" s="6">
        <f>IF(ISNUMBER(FIND("|",#REF!,1)),LEFT(#REF!,FIND("|",#REF!,1)-2),#REF!)</f>
      </c>
      <c r="R1373" s="6">
        <f>IF(ISNUMBER(FIND("|",#REF!,1)),RIGHT(#REF!,LEN(#REF!)-FIND("|",#REF!,1)-1),"")</f>
      </c>
      <c r="S1373" s="3" t="s">
        <v>7</v>
      </c>
      <c r="T1373" s="3" t="s">
        <v>7</v>
      </c>
      <c r="U1373" s="2">
        <v>0</v>
      </c>
      <c r="V1373" s="2">
        <v>0</v>
      </c>
      <c r="W1373" s="2"/>
      <c r="X1373" s="3" t="s">
        <v>166</v>
      </c>
      <c r="Y1373" s="2">
        <v>55</v>
      </c>
      <c r="Z1373" s="3"/>
      <c r="AA1373" s="3"/>
      <c r="AB1373" s="7" t="s">
        <v>4412</v>
      </c>
      <c r="AC1373" s="3" t="s">
        <v>297</v>
      </c>
      <c r="AD1373" s="3" t="s">
        <v>298</v>
      </c>
      <c r="AE1373" s="3" t="s">
        <v>299</v>
      </c>
      <c r="AF1373" s="3" t="s">
        <v>198</v>
      </c>
      <c r="AG1373" s="4"/>
      <c r="AH1373" s="3"/>
      <c r="AI1373" s="4"/>
      <c r="AJ13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3" s="8">
        <f>IF(#REF!=MAX(#REF!),"New","Old")</f>
      </c>
      <c r="AL1373" s="3"/>
      <c r="AM1373" s="9">
        <f>IF(OR(#REF!="",#REF!=0),"",IF(#REF!&lt;12000,"&lt;12k",IF(AND(#REF!&gt;=12000,#REF!&lt;24000),"12k to 24k",IF(AND(#REF!&gt;=24000,#REF!&lt;=36000),"24k to 36k",IF(#REF!&gt;36000,"&gt;36k","")))))</f>
      </c>
    </row>
    <row x14ac:dyDescent="0.25" r="1374" customHeight="1" ht="18.75">
      <c r="A1374" s="1">
        <v>1764004</v>
      </c>
      <c r="B1374" s="2">
        <v>11429960</v>
      </c>
      <c r="C1374" s="3" t="s">
        <v>0</v>
      </c>
      <c r="D1374" s="3" t="s">
        <v>485</v>
      </c>
      <c r="E1374" s="2">
        <v>2017</v>
      </c>
      <c r="F1374" s="4">
        <v>44428</v>
      </c>
      <c r="G1374" s="3" t="s">
        <v>39</v>
      </c>
      <c r="H1374" s="4">
        <v>44429</v>
      </c>
      <c r="I1374" s="4">
        <f>_xlfn.XLOOKUP(#REF!,[1]!Backup_F8_Previous_Wave[ODINO],[1]!Backup_F8_Previous_Wave[Production Date],"")</f>
      </c>
      <c r="J1374" s="10">
        <f>_xlfn.XLOOKUP(#REF!,[1]!Backup_F8_Previous_Wave[ODINO],[1]!Backup_F8_Previous_Wave[Wave Date],"")</f>
      </c>
      <c r="K1374" s="6">
        <f>_xlfn.XLOOKUP(#REF!,[1]!Backup_F8_Previous_Wave[ODINO],[1]!Backup_F8_Previous_Wave[Full VIN],"")</f>
      </c>
      <c r="L1374" s="3" t="s">
        <v>1453</v>
      </c>
      <c r="M1374" s="3" t="s">
        <v>4</v>
      </c>
      <c r="N1374" s="3" t="s">
        <v>4413</v>
      </c>
      <c r="O1374" s="3" t="s">
        <v>31</v>
      </c>
      <c r="P1374" s="6">
        <f>_xlfn.XLOOKUP(#REF!,[1]!Table2[BINNING],[1]!Table2[VFG],"")</f>
      </c>
      <c r="Q1374" s="6">
        <f>IF(ISNUMBER(FIND("|",#REF!,1)),LEFT(#REF!,FIND("|",#REF!,1)-2),#REF!)</f>
      </c>
      <c r="R1374" s="6">
        <f>IF(ISNUMBER(FIND("|",#REF!,1)),RIGHT(#REF!,LEN(#REF!)-FIND("|",#REF!,1)-1),"")</f>
      </c>
      <c r="S1374" s="3" t="s">
        <v>7</v>
      </c>
      <c r="T1374" s="3" t="s">
        <v>7</v>
      </c>
      <c r="U1374" s="2">
        <v>0</v>
      </c>
      <c r="V1374" s="2">
        <v>0</v>
      </c>
      <c r="W1374" s="2"/>
      <c r="X1374" s="3" t="s">
        <v>81</v>
      </c>
      <c r="Y1374" s="2">
        <v>60</v>
      </c>
      <c r="Z1374" s="3"/>
      <c r="AA1374" s="3"/>
      <c r="AB1374" s="7" t="s">
        <v>4414</v>
      </c>
      <c r="AC1374" s="3" t="s">
        <v>489</v>
      </c>
      <c r="AD1374" s="3" t="s">
        <v>490</v>
      </c>
      <c r="AE1374" s="3" t="s">
        <v>491</v>
      </c>
      <c r="AF1374" s="3" t="s">
        <v>211</v>
      </c>
      <c r="AG1374" s="4"/>
      <c r="AH1374" s="3"/>
      <c r="AI1374" s="4"/>
      <c r="AJ13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4" s="8">
        <f>IF(#REF!=MAX(#REF!),"New","Old")</f>
      </c>
      <c r="AL1374" s="3"/>
      <c r="AM1374" s="9">
        <f>IF(OR(#REF!="",#REF!=0),"",IF(#REF!&lt;12000,"&lt;12k",IF(AND(#REF!&gt;=12000,#REF!&lt;24000),"12k to 24k",IF(AND(#REF!&gt;=24000,#REF!&lt;=36000),"24k to 36k",IF(#REF!&gt;36000,"&gt;36k","")))))</f>
      </c>
    </row>
    <row x14ac:dyDescent="0.25" r="1375" customHeight="1" ht="18.75">
      <c r="A1375" s="1">
        <v>1764232</v>
      </c>
      <c r="B1375" s="2">
        <v>11430123</v>
      </c>
      <c r="C1375" s="3" t="s">
        <v>0</v>
      </c>
      <c r="D1375" s="3" t="s">
        <v>86</v>
      </c>
      <c r="E1375" s="2">
        <v>2013</v>
      </c>
      <c r="F1375" s="4">
        <v>44424</v>
      </c>
      <c r="G1375" s="3" t="s">
        <v>39</v>
      </c>
      <c r="H1375" s="4">
        <v>44431</v>
      </c>
      <c r="I1375" s="4">
        <f>_xlfn.XLOOKUP(#REF!,[1]!Backup_F8_Previous_Wave[ODINO],[1]!Backup_F8_Previous_Wave[Production Date],"")</f>
      </c>
      <c r="J1375" s="10">
        <f>_xlfn.XLOOKUP(#REF!,[1]!Backup_F8_Previous_Wave[ODINO],[1]!Backup_F8_Previous_Wave[Wave Date],"")</f>
      </c>
      <c r="K1375" s="6">
        <f>_xlfn.XLOOKUP(#REF!,[1]!Backup_F8_Previous_Wave[ODINO],[1]!Backup_F8_Previous_Wave[Full VIN],"")</f>
      </c>
      <c r="L1375" s="3" t="s">
        <v>4415</v>
      </c>
      <c r="M1375" s="3" t="s">
        <v>4</v>
      </c>
      <c r="N1375" s="3" t="s">
        <v>4416</v>
      </c>
      <c r="O1375" s="3" t="s">
        <v>62</v>
      </c>
      <c r="P1375" s="6">
        <f>_xlfn.XLOOKUP(#REF!,[1]!Table2[BINNING],[1]!Table2[VFG],"")</f>
      </c>
      <c r="Q1375" s="6">
        <f>IF(ISNUMBER(FIND("|",#REF!,1)),LEFT(#REF!,FIND("|",#REF!,1)-2),#REF!)</f>
      </c>
      <c r="R1375" s="6">
        <f>IF(ISNUMBER(FIND("|",#REF!,1)),RIGHT(#REF!,LEN(#REF!)-FIND("|",#REF!,1)-1),"")</f>
      </c>
      <c r="S1375" s="3" t="s">
        <v>7</v>
      </c>
      <c r="T1375" s="3" t="s">
        <v>7</v>
      </c>
      <c r="U1375" s="2">
        <v>0</v>
      </c>
      <c r="V1375" s="2">
        <v>0</v>
      </c>
      <c r="W1375" s="2"/>
      <c r="X1375" s="3" t="s">
        <v>1993</v>
      </c>
      <c r="Y1375" s="2"/>
      <c r="Z1375" s="3"/>
      <c r="AA1375" s="3"/>
      <c r="AB1375" s="7" t="s">
        <v>4417</v>
      </c>
      <c r="AC1375" s="3" t="s">
        <v>92</v>
      </c>
      <c r="AD1375" s="3" t="s">
        <v>93</v>
      </c>
      <c r="AE1375" s="3" t="s">
        <v>94</v>
      </c>
      <c r="AF1375" s="3" t="s">
        <v>95</v>
      </c>
      <c r="AG1375" s="4"/>
      <c r="AH1375" s="3"/>
      <c r="AI1375" s="4"/>
      <c r="AJ13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5" s="8">
        <f>IF(#REF!=MAX(#REF!),"New","Old")</f>
      </c>
      <c r="AL1375" s="3"/>
      <c r="AM1375" s="9">
        <f>IF(OR(#REF!="",#REF!=0),"",IF(#REF!&lt;12000,"&lt;12k",IF(AND(#REF!&gt;=12000,#REF!&lt;24000),"12k to 24k",IF(AND(#REF!&gt;=24000,#REF!&lt;=36000),"24k to 36k",IF(#REF!&gt;36000,"&gt;36k","")))))</f>
      </c>
    </row>
    <row x14ac:dyDescent="0.25" r="1376" customHeight="1" ht="18.75">
      <c r="A1376" s="1">
        <v>1764251</v>
      </c>
      <c r="B1376" s="2">
        <v>11430136</v>
      </c>
      <c r="C1376" s="3" t="s">
        <v>0</v>
      </c>
      <c r="D1376" s="3" t="s">
        <v>181</v>
      </c>
      <c r="E1376" s="2">
        <v>2015</v>
      </c>
      <c r="F1376" s="4">
        <v>44431</v>
      </c>
      <c r="G1376" s="3" t="s">
        <v>39</v>
      </c>
      <c r="H1376" s="4">
        <v>44431</v>
      </c>
      <c r="I1376" s="4">
        <f>_xlfn.XLOOKUP(#REF!,[1]!Backup_F8_Previous_Wave[ODINO],[1]!Backup_F8_Previous_Wave[Production Date],"")</f>
      </c>
      <c r="J1376" s="10">
        <f>_xlfn.XLOOKUP(#REF!,[1]!Backup_F8_Previous_Wave[ODINO],[1]!Backup_F8_Previous_Wave[Wave Date],"")</f>
      </c>
      <c r="K1376" s="6">
        <f>_xlfn.XLOOKUP(#REF!,[1]!Backup_F8_Previous_Wave[ODINO],[1]!Backup_F8_Previous_Wave[Full VIN],"")</f>
      </c>
      <c r="L1376" s="3" t="s">
        <v>4418</v>
      </c>
      <c r="M1376" s="3" t="s">
        <v>4</v>
      </c>
      <c r="N1376" s="3" t="s">
        <v>4419</v>
      </c>
      <c r="O1376" s="3" t="s">
        <v>196</v>
      </c>
      <c r="P1376" s="6">
        <f>_xlfn.XLOOKUP(#REF!,[1]!Table2[BINNING],[1]!Table2[VFG],"")</f>
      </c>
      <c r="Q1376" s="6">
        <f>IF(ISNUMBER(FIND("|",#REF!,1)),LEFT(#REF!,FIND("|",#REF!,1)-2),#REF!)</f>
      </c>
      <c r="R1376" s="6">
        <f>IF(ISNUMBER(FIND("|",#REF!,1)),RIGHT(#REF!,LEN(#REF!)-FIND("|",#REF!,1)-1),"")</f>
      </c>
      <c r="S1376" s="3" t="s">
        <v>7</v>
      </c>
      <c r="T1376" s="3" t="s">
        <v>7</v>
      </c>
      <c r="U1376" s="2">
        <v>0</v>
      </c>
      <c r="V1376" s="2">
        <v>0</v>
      </c>
      <c r="W1376" s="2"/>
      <c r="X1376" s="3" t="s">
        <v>229</v>
      </c>
      <c r="Y1376" s="2">
        <v>60</v>
      </c>
      <c r="Z1376" s="3"/>
      <c r="AA1376" s="3"/>
      <c r="AB1376" s="7" t="s">
        <v>4420</v>
      </c>
      <c r="AC1376" s="3" t="s">
        <v>297</v>
      </c>
      <c r="AD1376" s="3" t="s">
        <v>298</v>
      </c>
      <c r="AE1376" s="3" t="s">
        <v>299</v>
      </c>
      <c r="AF1376" s="3" t="s">
        <v>198</v>
      </c>
      <c r="AG1376" s="4"/>
      <c r="AH1376" s="3"/>
      <c r="AI1376" s="4"/>
      <c r="AJ13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6" s="8">
        <f>IF(#REF!=MAX(#REF!),"New","Old")</f>
      </c>
      <c r="AL1376" s="3"/>
      <c r="AM1376" s="9">
        <f>IF(OR(#REF!="",#REF!=0),"",IF(#REF!&lt;12000,"&lt;12k",IF(AND(#REF!&gt;=12000,#REF!&lt;24000),"12k to 24k",IF(AND(#REF!&gt;=24000,#REF!&lt;=36000),"24k to 36k",IF(#REF!&gt;36000,"&gt;36k","")))))</f>
      </c>
    </row>
    <row x14ac:dyDescent="0.25" r="1377" customHeight="1" ht="18.75">
      <c r="A1377" s="1">
        <v>1764307</v>
      </c>
      <c r="B1377" s="2">
        <v>11430183</v>
      </c>
      <c r="C1377" s="3" t="s">
        <v>0</v>
      </c>
      <c r="D1377" s="3" t="s">
        <v>1</v>
      </c>
      <c r="E1377" s="2">
        <v>2021</v>
      </c>
      <c r="F1377" s="4">
        <v>44428</v>
      </c>
      <c r="G1377" s="3" t="s">
        <v>39</v>
      </c>
      <c r="H1377" s="4">
        <v>44431</v>
      </c>
      <c r="I1377" s="4">
        <f>_xlfn.XLOOKUP(#REF!,[1]!Backup_F8_Previous_Wave[ODINO],[1]!Backup_F8_Previous_Wave[Production Date],"")</f>
      </c>
      <c r="J1377" s="10">
        <f>_xlfn.XLOOKUP(#REF!,[1]!Backup_F8_Previous_Wave[ODINO],[1]!Backup_F8_Previous_Wave[Wave Date],"")</f>
      </c>
      <c r="K1377" s="6">
        <f>_xlfn.XLOOKUP(#REF!,[1]!Backup_F8_Previous_Wave[ODINO],[1]!Backup_F8_Previous_Wave[Full VIN],"")</f>
      </c>
      <c r="L1377" s="3" t="s">
        <v>4421</v>
      </c>
      <c r="M1377" s="3" t="s">
        <v>4</v>
      </c>
      <c r="N1377" s="3" t="s">
        <v>4422</v>
      </c>
      <c r="O1377" s="3" t="s">
        <v>390</v>
      </c>
      <c r="P1377" s="6">
        <f>_xlfn.XLOOKUP(#REF!,[1]!Table2[BINNING],[1]!Table2[VFG],"")</f>
      </c>
      <c r="Q1377" s="6">
        <f>IF(ISNUMBER(FIND("|",#REF!,1)),LEFT(#REF!,FIND("|",#REF!,1)-2),#REF!)</f>
      </c>
      <c r="R1377" s="6">
        <f>IF(ISNUMBER(FIND("|",#REF!,1)),RIGHT(#REF!,LEN(#REF!)-FIND("|",#REF!,1)-1),"")</f>
      </c>
      <c r="S1377" s="3" t="s">
        <v>7</v>
      </c>
      <c r="T1377" s="3" t="s">
        <v>7</v>
      </c>
      <c r="U1377" s="2">
        <v>0</v>
      </c>
      <c r="V1377" s="2">
        <v>0</v>
      </c>
      <c r="W1377" s="2"/>
      <c r="X1377" s="3" t="s">
        <v>525</v>
      </c>
      <c r="Y1377" s="2">
        <v>63</v>
      </c>
      <c r="Z1377" s="3"/>
      <c r="AA1377" s="3"/>
      <c r="AB1377" s="7" t="s">
        <v>4423</v>
      </c>
      <c r="AC1377" s="3" t="s">
        <v>4018</v>
      </c>
      <c r="AD1377" s="3" t="s">
        <v>11</v>
      </c>
      <c r="AE1377" s="3" t="s">
        <v>21</v>
      </c>
      <c r="AF1377" s="3" t="s">
        <v>13</v>
      </c>
      <c r="AG1377" s="4"/>
      <c r="AH1377" s="3"/>
      <c r="AI1377" s="4"/>
      <c r="AJ13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7" s="8">
        <f>IF(#REF!=MAX(#REF!),"New","Old")</f>
      </c>
      <c r="AL1377" s="3"/>
      <c r="AM1377" s="9">
        <f>IF(OR(#REF!="",#REF!=0),"",IF(#REF!&lt;12000,"&lt;12k",IF(AND(#REF!&gt;=12000,#REF!&lt;24000),"12k to 24k",IF(AND(#REF!&gt;=24000,#REF!&lt;=36000),"24k to 36k",IF(#REF!&gt;36000,"&gt;36k","")))))</f>
      </c>
    </row>
    <row x14ac:dyDescent="0.25" r="1378" customHeight="1" ht="18.75">
      <c r="A1378" s="1">
        <v>1764467</v>
      </c>
      <c r="B1378" s="2">
        <v>11430298</v>
      </c>
      <c r="C1378" s="3" t="s">
        <v>0</v>
      </c>
      <c r="D1378" s="3" t="s">
        <v>234</v>
      </c>
      <c r="E1378" s="2">
        <v>2014</v>
      </c>
      <c r="F1378" s="4">
        <v>44429</v>
      </c>
      <c r="G1378" s="3" t="s">
        <v>39</v>
      </c>
      <c r="H1378" s="4">
        <v>44432</v>
      </c>
      <c r="I1378" s="4">
        <f>_xlfn.XLOOKUP(#REF!,[1]!Backup_F8_Previous_Wave[ODINO],[1]!Backup_F8_Previous_Wave[Production Date],"")</f>
      </c>
      <c r="J1378" s="10">
        <f>_xlfn.XLOOKUP(#REF!,[1]!Backup_F8_Previous_Wave[ODINO],[1]!Backup_F8_Previous_Wave[Wave Date],"")</f>
      </c>
      <c r="K1378" s="6">
        <f>_xlfn.XLOOKUP(#REF!,[1]!Backup_F8_Previous_Wave[ODINO],[1]!Backup_F8_Previous_Wave[Full VIN],"")</f>
      </c>
      <c r="L1378" s="3" t="s">
        <v>4424</v>
      </c>
      <c r="M1378" s="3" t="s">
        <v>4</v>
      </c>
      <c r="N1378" s="3" t="s">
        <v>4425</v>
      </c>
      <c r="O1378" s="3" t="s">
        <v>62</v>
      </c>
      <c r="P1378" s="6">
        <f>_xlfn.XLOOKUP(#REF!,[1]!Table2[BINNING],[1]!Table2[VFG],"")</f>
      </c>
      <c r="Q1378" s="6">
        <f>IF(ISNUMBER(FIND("|",#REF!,1)),LEFT(#REF!,FIND("|",#REF!,1)-2),#REF!)</f>
      </c>
      <c r="R1378" s="6">
        <f>IF(ISNUMBER(FIND("|",#REF!,1)),RIGHT(#REF!,LEN(#REF!)-FIND("|",#REF!,1)-1),"")</f>
      </c>
      <c r="S1378" s="3" t="s">
        <v>7</v>
      </c>
      <c r="T1378" s="3" t="s">
        <v>7</v>
      </c>
      <c r="U1378" s="2">
        <v>0</v>
      </c>
      <c r="V1378" s="2">
        <v>0</v>
      </c>
      <c r="W1378" s="2"/>
      <c r="X1378" s="3" t="s">
        <v>139</v>
      </c>
      <c r="Y1378" s="2">
        <v>35</v>
      </c>
      <c r="Z1378" s="3"/>
      <c r="AA1378" s="3"/>
      <c r="AB1378" s="7" t="s">
        <v>4426</v>
      </c>
      <c r="AC1378" s="3" t="s">
        <v>240</v>
      </c>
      <c r="AD1378" s="3" t="s">
        <v>241</v>
      </c>
      <c r="AE1378" s="3" t="s">
        <v>242</v>
      </c>
      <c r="AF1378" s="3" t="s">
        <v>243</v>
      </c>
      <c r="AG1378" s="4"/>
      <c r="AH1378" s="3"/>
      <c r="AI1378" s="4"/>
      <c r="AJ13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8" s="8">
        <f>IF(#REF!=MAX(#REF!),"New","Old")</f>
      </c>
      <c r="AL1378" s="3"/>
      <c r="AM1378" s="9">
        <f>IF(OR(#REF!="",#REF!=0),"",IF(#REF!&lt;12000,"&lt;12k",IF(AND(#REF!&gt;=12000,#REF!&lt;24000),"12k to 24k",IF(AND(#REF!&gt;=24000,#REF!&lt;=36000),"24k to 36k",IF(#REF!&gt;36000,"&gt;36k","")))))</f>
      </c>
    </row>
    <row x14ac:dyDescent="0.25" r="1379" customHeight="1" ht="18.75">
      <c r="A1379" s="1">
        <v>1764476</v>
      </c>
      <c r="B1379" s="2">
        <v>11430306</v>
      </c>
      <c r="C1379" s="3" t="s">
        <v>0</v>
      </c>
      <c r="D1379" s="3" t="s">
        <v>136</v>
      </c>
      <c r="E1379" s="2">
        <v>2017</v>
      </c>
      <c r="F1379" s="4">
        <v>43862</v>
      </c>
      <c r="G1379" s="3" t="s">
        <v>2</v>
      </c>
      <c r="H1379" s="4">
        <v>44432</v>
      </c>
      <c r="I1379" s="4">
        <f>_xlfn.XLOOKUP(#REF!,[1]!Backup_F8_Previous_Wave[ODINO],[1]!Backup_F8_Previous_Wave[Production Date],"")</f>
      </c>
      <c r="J1379" s="10">
        <f>_xlfn.XLOOKUP(#REF!,[1]!Backup_F8_Previous_Wave[ODINO],[1]!Backup_F8_Previous_Wave[Wave Date],"")</f>
      </c>
      <c r="K1379" s="6">
        <f>_xlfn.XLOOKUP(#REF!,[1]!Backup_F8_Previous_Wave[ODINO],[1]!Backup_F8_Previous_Wave[Full VIN],"")</f>
      </c>
      <c r="L1379" s="3" t="s">
        <v>4427</v>
      </c>
      <c r="M1379" s="3" t="s">
        <v>4</v>
      </c>
      <c r="N1379" s="3" t="s">
        <v>4428</v>
      </c>
      <c r="O1379" s="3" t="s">
        <v>582</v>
      </c>
      <c r="P1379" s="6">
        <f>_xlfn.XLOOKUP(#REF!,[1]!Table2[BINNING],[1]!Table2[VFG],"")</f>
      </c>
      <c r="Q1379" s="6">
        <f>IF(ISNUMBER(FIND("|",#REF!,1)),LEFT(#REF!,FIND("|",#REF!,1)-2),#REF!)</f>
      </c>
      <c r="R1379" s="6">
        <f>IF(ISNUMBER(FIND("|",#REF!,1)),RIGHT(#REF!,LEN(#REF!)-FIND("|",#REF!,1)-1),"")</f>
      </c>
      <c r="S1379" s="3" t="s">
        <v>7</v>
      </c>
      <c r="T1379" s="3" t="s">
        <v>7</v>
      </c>
      <c r="U1379" s="2">
        <v>0</v>
      </c>
      <c r="V1379" s="2">
        <v>0</v>
      </c>
      <c r="W1379" s="2">
        <v>19000</v>
      </c>
      <c r="X1379" s="3" t="s">
        <v>305</v>
      </c>
      <c r="Y1379" s="2"/>
      <c r="Z1379" s="3"/>
      <c r="AA1379" s="3"/>
      <c r="AB1379" s="7" t="s">
        <v>4429</v>
      </c>
      <c r="AC1379" s="3" t="s">
        <v>4430</v>
      </c>
      <c r="AD1379" s="3" t="s">
        <v>342</v>
      </c>
      <c r="AE1379" s="3" t="s">
        <v>343</v>
      </c>
      <c r="AF1379" s="3" t="s">
        <v>141</v>
      </c>
      <c r="AG1379" s="4"/>
      <c r="AH1379" s="3"/>
      <c r="AI1379" s="4"/>
      <c r="AJ13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79" s="8">
        <f>IF(#REF!=MAX(#REF!),"New","Old")</f>
      </c>
      <c r="AL1379" s="3"/>
      <c r="AM1379" s="9">
        <f>IF(OR(#REF!="",#REF!=0),"",IF(#REF!&lt;12000,"&lt;12k",IF(AND(#REF!&gt;=12000,#REF!&lt;24000),"12k to 24k",IF(AND(#REF!&gt;=24000,#REF!&lt;=36000),"24k to 36k",IF(#REF!&gt;36000,"&gt;36k","")))))</f>
      </c>
    </row>
    <row x14ac:dyDescent="0.25" r="1380" customHeight="1" ht="18.75">
      <c r="A1380" s="1">
        <v>1764859</v>
      </c>
      <c r="B1380" s="2">
        <v>11430602</v>
      </c>
      <c r="C1380" s="3" t="s">
        <v>0</v>
      </c>
      <c r="D1380" s="3" t="s">
        <v>181</v>
      </c>
      <c r="E1380" s="2">
        <v>2015</v>
      </c>
      <c r="F1380" s="4">
        <v>44434</v>
      </c>
      <c r="G1380" s="3" t="s">
        <v>39</v>
      </c>
      <c r="H1380" s="4">
        <v>44434</v>
      </c>
      <c r="I1380" s="4">
        <f>_xlfn.XLOOKUP(#REF!,[1]!Backup_F8_Previous_Wave[ODINO],[1]!Backup_F8_Previous_Wave[Production Date],"")</f>
      </c>
      <c r="J1380" s="10">
        <f>_xlfn.XLOOKUP(#REF!,[1]!Backup_F8_Previous_Wave[ODINO],[1]!Backup_F8_Previous_Wave[Wave Date],"")</f>
      </c>
      <c r="K1380" s="6">
        <f>_xlfn.XLOOKUP(#REF!,[1]!Backup_F8_Previous_Wave[ODINO],[1]!Backup_F8_Previous_Wave[Full VIN],"")</f>
      </c>
      <c r="L1380" s="3" t="s">
        <v>4431</v>
      </c>
      <c r="M1380" s="3" t="s">
        <v>4</v>
      </c>
      <c r="N1380" s="3" t="s">
        <v>4432</v>
      </c>
      <c r="O1380" s="3" t="s">
        <v>80</v>
      </c>
      <c r="P1380" s="6">
        <f>_xlfn.XLOOKUP(#REF!,[1]!Table2[BINNING],[1]!Table2[VFG],"")</f>
      </c>
      <c r="Q1380" s="6">
        <f>IF(ISNUMBER(FIND("|",#REF!,1)),LEFT(#REF!,FIND("|",#REF!,1)-2),#REF!)</f>
      </c>
      <c r="R1380" s="6">
        <f>IF(ISNUMBER(FIND("|",#REF!,1)),RIGHT(#REF!,LEN(#REF!)-FIND("|",#REF!,1)-1),"")</f>
      </c>
      <c r="S1380" s="3" t="s">
        <v>7</v>
      </c>
      <c r="T1380" s="3" t="s">
        <v>7</v>
      </c>
      <c r="U1380" s="2">
        <v>0</v>
      </c>
      <c r="V1380" s="2">
        <v>0</v>
      </c>
      <c r="W1380" s="2"/>
      <c r="X1380" s="3" t="s">
        <v>112</v>
      </c>
      <c r="Y1380" s="2"/>
      <c r="Z1380" s="3"/>
      <c r="AA1380" s="3"/>
      <c r="AB1380" s="7" t="s">
        <v>4433</v>
      </c>
      <c r="AC1380" s="3" t="s">
        <v>297</v>
      </c>
      <c r="AD1380" s="3" t="s">
        <v>298</v>
      </c>
      <c r="AE1380" s="3" t="s">
        <v>299</v>
      </c>
      <c r="AF1380" s="3" t="s">
        <v>198</v>
      </c>
      <c r="AG1380" s="4"/>
      <c r="AH1380" s="3"/>
      <c r="AI1380" s="4"/>
      <c r="AJ13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0" s="8">
        <f>IF(#REF!=MAX(#REF!),"New","Old")</f>
      </c>
      <c r="AL1380" s="3"/>
      <c r="AM1380" s="9">
        <f>IF(OR(#REF!="",#REF!=0),"",IF(#REF!&lt;12000,"&lt;12k",IF(AND(#REF!&gt;=12000,#REF!&lt;24000),"12k to 24k",IF(AND(#REF!&gt;=24000,#REF!&lt;=36000),"24k to 36k",IF(#REF!&gt;36000,"&gt;36k","")))))</f>
      </c>
    </row>
    <row x14ac:dyDescent="0.25" r="1381" customHeight="1" ht="18.75">
      <c r="A1381" s="1">
        <v>1764885</v>
      </c>
      <c r="B1381" s="2">
        <v>11430625</v>
      </c>
      <c r="C1381" s="3" t="s">
        <v>0</v>
      </c>
      <c r="D1381" s="3" t="s">
        <v>181</v>
      </c>
      <c r="E1381" s="2">
        <v>2019</v>
      </c>
      <c r="F1381" s="4">
        <v>44344</v>
      </c>
      <c r="G1381" s="3" t="s">
        <v>108</v>
      </c>
      <c r="H1381" s="4">
        <v>44434</v>
      </c>
      <c r="I1381" s="4">
        <f>_xlfn.XLOOKUP(#REF!,[1]!Backup_F8_Previous_Wave[ODINO],[1]!Backup_F8_Previous_Wave[Production Date],"")</f>
      </c>
      <c r="J1381" s="10">
        <f>_xlfn.XLOOKUP(#REF!,[1]!Backup_F8_Previous_Wave[ODINO],[1]!Backup_F8_Previous_Wave[Wave Date],"")</f>
      </c>
      <c r="K1381" s="6">
        <f>_xlfn.XLOOKUP(#REF!,[1]!Backup_F8_Previous_Wave[ODINO],[1]!Backup_F8_Previous_Wave[Full VIN],"")</f>
      </c>
      <c r="L1381" s="3" t="s">
        <v>2738</v>
      </c>
      <c r="M1381" s="3" t="s">
        <v>4</v>
      </c>
      <c r="N1381" s="3" t="s">
        <v>4434</v>
      </c>
      <c r="O1381" s="3" t="s">
        <v>864</v>
      </c>
      <c r="P1381" s="6">
        <f>_xlfn.XLOOKUP(#REF!,[1]!Table2[BINNING],[1]!Table2[VFG],"")</f>
      </c>
      <c r="Q1381" s="6">
        <f>IF(ISNUMBER(FIND("|",#REF!,1)),LEFT(#REF!,FIND("|",#REF!,1)-2),#REF!)</f>
      </c>
      <c r="R1381" s="6">
        <f>IF(ISNUMBER(FIND("|",#REF!,1)),RIGHT(#REF!,LEN(#REF!)-FIND("|",#REF!,1)-1),"")</f>
      </c>
      <c r="S1381" s="3" t="s">
        <v>7</v>
      </c>
      <c r="T1381" s="3" t="s">
        <v>7</v>
      </c>
      <c r="U1381" s="2">
        <v>0</v>
      </c>
      <c r="V1381" s="2">
        <v>0</v>
      </c>
      <c r="W1381" s="2"/>
      <c r="X1381" s="3" t="s">
        <v>139</v>
      </c>
      <c r="Y1381" s="2"/>
      <c r="Z1381" s="3"/>
      <c r="AA1381" s="3"/>
      <c r="AB1381" s="7" t="s">
        <v>4435</v>
      </c>
      <c r="AC1381" s="3" t="s">
        <v>297</v>
      </c>
      <c r="AD1381" s="3" t="s">
        <v>298</v>
      </c>
      <c r="AE1381" s="3" t="s">
        <v>299</v>
      </c>
      <c r="AF1381" s="3" t="s">
        <v>198</v>
      </c>
      <c r="AG1381" s="4"/>
      <c r="AH1381" s="3"/>
      <c r="AI1381" s="4"/>
      <c r="AJ13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1" s="8">
        <f>IF(#REF!=MAX(#REF!),"New","Old")</f>
      </c>
      <c r="AL1381" s="3"/>
      <c r="AM1381" s="9">
        <f>IF(OR(#REF!="",#REF!=0),"",IF(#REF!&lt;12000,"&lt;12k",IF(AND(#REF!&gt;=12000,#REF!&lt;24000),"12k to 24k",IF(AND(#REF!&gt;=24000,#REF!&lt;=36000),"24k to 36k",IF(#REF!&gt;36000,"&gt;36k","")))))</f>
      </c>
    </row>
    <row x14ac:dyDescent="0.25" r="1382" customHeight="1" ht="18.75">
      <c r="A1382" s="1">
        <v>1764887</v>
      </c>
      <c r="B1382" s="2">
        <v>11430627</v>
      </c>
      <c r="C1382" s="3" t="s">
        <v>0</v>
      </c>
      <c r="D1382" s="3" t="s">
        <v>181</v>
      </c>
      <c r="E1382" s="2">
        <v>2013</v>
      </c>
      <c r="F1382" s="4">
        <v>44432</v>
      </c>
      <c r="G1382" s="3" t="s">
        <v>39</v>
      </c>
      <c r="H1382" s="4">
        <v>44434</v>
      </c>
      <c r="I1382" s="4">
        <f>_xlfn.XLOOKUP(#REF!,[1]!Backup_F8_Previous_Wave[ODINO],[1]!Backup_F8_Previous_Wave[Production Date],"")</f>
      </c>
      <c r="J1382" s="10">
        <f>_xlfn.XLOOKUP(#REF!,[1]!Backup_F8_Previous_Wave[ODINO],[1]!Backup_F8_Previous_Wave[Wave Date],"")</f>
      </c>
      <c r="K1382" s="6">
        <f>_xlfn.XLOOKUP(#REF!,[1]!Backup_F8_Previous_Wave[ODINO],[1]!Backup_F8_Previous_Wave[Full VIN],"")</f>
      </c>
      <c r="L1382" s="3" t="s">
        <v>4436</v>
      </c>
      <c r="M1382" s="3" t="s">
        <v>4</v>
      </c>
      <c r="N1382" s="3" t="s">
        <v>4437</v>
      </c>
      <c r="O1382" s="3" t="s">
        <v>196</v>
      </c>
      <c r="P1382" s="6">
        <f>_xlfn.XLOOKUP(#REF!,[1]!Table2[BINNING],[1]!Table2[VFG],"")</f>
      </c>
      <c r="Q1382" s="6">
        <f>IF(ISNUMBER(FIND("|",#REF!,1)),LEFT(#REF!,FIND("|",#REF!,1)-2),#REF!)</f>
      </c>
      <c r="R1382" s="6">
        <f>IF(ISNUMBER(FIND("|",#REF!,1)),RIGHT(#REF!,LEN(#REF!)-FIND("|",#REF!,1)-1),"")</f>
      </c>
      <c r="S1382" s="3" t="s">
        <v>7</v>
      </c>
      <c r="T1382" s="3" t="s">
        <v>7</v>
      </c>
      <c r="U1382" s="2">
        <v>0</v>
      </c>
      <c r="V1382" s="2">
        <v>0</v>
      </c>
      <c r="W1382" s="2"/>
      <c r="X1382" s="3" t="s">
        <v>90</v>
      </c>
      <c r="Y1382" s="2">
        <v>60</v>
      </c>
      <c r="Z1382" s="3"/>
      <c r="AA1382" s="3"/>
      <c r="AB1382" s="7" t="s">
        <v>4438</v>
      </c>
      <c r="AC1382" s="3" t="s">
        <v>297</v>
      </c>
      <c r="AD1382" s="3" t="s">
        <v>298</v>
      </c>
      <c r="AE1382" s="3" t="s">
        <v>299</v>
      </c>
      <c r="AF1382" s="3" t="s">
        <v>198</v>
      </c>
      <c r="AG1382" s="4"/>
      <c r="AH1382" s="3"/>
      <c r="AI1382" s="4"/>
      <c r="AJ13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2" s="8">
        <f>IF(#REF!=MAX(#REF!),"New","Old")</f>
      </c>
      <c r="AL1382" s="3"/>
      <c r="AM1382" s="9">
        <f>IF(OR(#REF!="",#REF!=0),"",IF(#REF!&lt;12000,"&lt;12k",IF(AND(#REF!&gt;=12000,#REF!&lt;24000),"12k to 24k",IF(AND(#REF!&gt;=24000,#REF!&lt;=36000),"24k to 36k",IF(#REF!&gt;36000,"&gt;36k","")))))</f>
      </c>
    </row>
    <row x14ac:dyDescent="0.25" r="1383" customHeight="1" ht="18.75">
      <c r="A1383" s="1">
        <v>1764908</v>
      </c>
      <c r="B1383" s="2">
        <v>11430643</v>
      </c>
      <c r="C1383" s="3" t="s">
        <v>0</v>
      </c>
      <c r="D1383" s="3" t="s">
        <v>181</v>
      </c>
      <c r="E1383" s="2">
        <v>2019</v>
      </c>
      <c r="F1383" s="4">
        <v>44412</v>
      </c>
      <c r="G1383" s="3" t="s">
        <v>39</v>
      </c>
      <c r="H1383" s="4">
        <v>44434</v>
      </c>
      <c r="I1383" s="4">
        <f>_xlfn.XLOOKUP(#REF!,[1]!Backup_F8_Previous_Wave[ODINO],[1]!Backup_F8_Previous_Wave[Production Date],"")</f>
      </c>
      <c r="J1383" s="10">
        <f>_xlfn.XLOOKUP(#REF!,[1]!Backup_F8_Previous_Wave[ODINO],[1]!Backup_F8_Previous_Wave[Wave Date],"")</f>
      </c>
      <c r="K1383" s="6">
        <f>_xlfn.XLOOKUP(#REF!,[1]!Backup_F8_Previous_Wave[ODINO],[1]!Backup_F8_Previous_Wave[Full VIN],"")</f>
      </c>
      <c r="L1383" s="3" t="s">
        <v>4439</v>
      </c>
      <c r="M1383" s="3" t="s">
        <v>4</v>
      </c>
      <c r="N1383" s="3" t="s">
        <v>4440</v>
      </c>
      <c r="O1383" s="3" t="s">
        <v>196</v>
      </c>
      <c r="P1383" s="6">
        <f>_xlfn.XLOOKUP(#REF!,[1]!Table2[BINNING],[1]!Table2[VFG],"")</f>
      </c>
      <c r="Q1383" s="6">
        <f>IF(ISNUMBER(FIND("|",#REF!,1)),LEFT(#REF!,FIND("|",#REF!,1)-2),#REF!)</f>
      </c>
      <c r="R1383" s="6">
        <f>IF(ISNUMBER(FIND("|",#REF!,1)),RIGHT(#REF!,LEN(#REF!)-FIND("|",#REF!,1)-1),"")</f>
      </c>
      <c r="S1383" s="3" t="s">
        <v>7</v>
      </c>
      <c r="T1383" s="3" t="s">
        <v>7</v>
      </c>
      <c r="U1383" s="2">
        <v>0</v>
      </c>
      <c r="V1383" s="2">
        <v>0</v>
      </c>
      <c r="W1383" s="2"/>
      <c r="X1383" s="3" t="s">
        <v>139</v>
      </c>
      <c r="Y1383" s="2"/>
      <c r="Z1383" s="3"/>
      <c r="AA1383" s="3"/>
      <c r="AB1383" s="7" t="s">
        <v>4441</v>
      </c>
      <c r="AC1383" s="3" t="s">
        <v>297</v>
      </c>
      <c r="AD1383" s="3" t="s">
        <v>298</v>
      </c>
      <c r="AE1383" s="3" t="s">
        <v>299</v>
      </c>
      <c r="AF1383" s="3" t="s">
        <v>198</v>
      </c>
      <c r="AG1383" s="4"/>
      <c r="AH1383" s="3"/>
      <c r="AI1383" s="4"/>
      <c r="AJ13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3" s="8">
        <f>IF(#REF!=MAX(#REF!),"New","Old")</f>
      </c>
      <c r="AL1383" s="3"/>
      <c r="AM1383" s="9">
        <f>IF(OR(#REF!="",#REF!=0),"",IF(#REF!&lt;12000,"&lt;12k",IF(AND(#REF!&gt;=12000,#REF!&lt;24000),"12k to 24k",IF(AND(#REF!&gt;=24000,#REF!&lt;=36000),"24k to 36k",IF(#REF!&gt;36000,"&gt;36k","")))))</f>
      </c>
    </row>
    <row x14ac:dyDescent="0.25" r="1384" customHeight="1" ht="18.75">
      <c r="A1384" s="1">
        <v>1764980</v>
      </c>
      <c r="B1384" s="2">
        <v>11430703</v>
      </c>
      <c r="C1384" s="3" t="s">
        <v>0</v>
      </c>
      <c r="D1384" s="3" t="s">
        <v>59</v>
      </c>
      <c r="E1384" s="2">
        <v>2013</v>
      </c>
      <c r="F1384" s="4">
        <v>44409</v>
      </c>
      <c r="G1384" s="3" t="s">
        <v>39</v>
      </c>
      <c r="H1384" s="4">
        <v>44435</v>
      </c>
      <c r="I1384" s="4">
        <f>_xlfn.XLOOKUP(#REF!,[1]!Backup_F8_Previous_Wave[ODINO],[1]!Backup_F8_Previous_Wave[Production Date],"")</f>
      </c>
      <c r="J1384" s="10">
        <f>_xlfn.XLOOKUP(#REF!,[1]!Backup_F8_Previous_Wave[ODINO],[1]!Backup_F8_Previous_Wave[Wave Date],"")</f>
      </c>
      <c r="K1384" s="6">
        <f>_xlfn.XLOOKUP(#REF!,[1]!Backup_F8_Previous_Wave[ODINO],[1]!Backup_F8_Previous_Wave[Full VIN],"")</f>
      </c>
      <c r="L1384" s="3" t="s">
        <v>4442</v>
      </c>
      <c r="M1384" s="3" t="s">
        <v>4</v>
      </c>
      <c r="N1384" s="3" t="s">
        <v>4443</v>
      </c>
      <c r="O1384" s="3" t="s">
        <v>552</v>
      </c>
      <c r="P1384" s="6">
        <f>_xlfn.XLOOKUP(#REF!,[1]!Table2[BINNING],[1]!Table2[VFG],"")</f>
      </c>
      <c r="Q1384" s="6">
        <f>IF(ISNUMBER(FIND("|",#REF!,1)),LEFT(#REF!,FIND("|",#REF!,1)-2),#REF!)</f>
      </c>
      <c r="R1384" s="6">
        <f>IF(ISNUMBER(FIND("|",#REF!,1)),RIGHT(#REF!,LEN(#REF!)-FIND("|",#REF!,1)-1),"")</f>
      </c>
      <c r="S1384" s="3" t="s">
        <v>7</v>
      </c>
      <c r="T1384" s="3" t="s">
        <v>7</v>
      </c>
      <c r="U1384" s="2">
        <v>0</v>
      </c>
      <c r="V1384" s="2">
        <v>0</v>
      </c>
      <c r="W1384" s="2"/>
      <c r="X1384" s="3" t="s">
        <v>139</v>
      </c>
      <c r="Y1384" s="2">
        <v>65</v>
      </c>
      <c r="Z1384" s="3"/>
      <c r="AA1384" s="3"/>
      <c r="AB1384" s="7" t="s">
        <v>4444</v>
      </c>
      <c r="AC1384" s="3" t="s">
        <v>65</v>
      </c>
      <c r="AD1384" s="3" t="s">
        <v>66</v>
      </c>
      <c r="AE1384" s="3" t="s">
        <v>67</v>
      </c>
      <c r="AF1384" s="3" t="s">
        <v>68</v>
      </c>
      <c r="AG1384" s="4"/>
      <c r="AH1384" s="3"/>
      <c r="AI1384" s="4"/>
      <c r="AJ13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4" s="8">
        <f>IF(#REF!=MAX(#REF!),"New","Old")</f>
      </c>
      <c r="AL1384" s="3"/>
      <c r="AM1384" s="9">
        <f>IF(OR(#REF!="",#REF!=0),"",IF(#REF!&lt;12000,"&lt;12k",IF(AND(#REF!&gt;=12000,#REF!&lt;24000),"12k to 24k",IF(AND(#REF!&gt;=24000,#REF!&lt;=36000),"24k to 36k",IF(#REF!&gt;36000,"&gt;36k","")))))</f>
      </c>
    </row>
    <row x14ac:dyDescent="0.25" r="1385" customHeight="1" ht="18.75">
      <c r="A1385" s="1">
        <v>1765036</v>
      </c>
      <c r="B1385" s="2">
        <v>11430745</v>
      </c>
      <c r="C1385" s="3" t="s">
        <v>0</v>
      </c>
      <c r="D1385" s="3" t="s">
        <v>187</v>
      </c>
      <c r="E1385" s="2">
        <v>2017</v>
      </c>
      <c r="F1385" s="4">
        <v>44200</v>
      </c>
      <c r="G1385" s="3" t="s">
        <v>2</v>
      </c>
      <c r="H1385" s="4">
        <v>44435</v>
      </c>
      <c r="I1385" s="4">
        <f>_xlfn.XLOOKUP(#REF!,[1]!Backup_F8_Previous_Wave[ODINO],[1]!Backup_F8_Previous_Wave[Production Date],"")</f>
      </c>
      <c r="J1385" s="10">
        <f>_xlfn.XLOOKUP(#REF!,[1]!Backup_F8_Previous_Wave[ODINO],[1]!Backup_F8_Previous_Wave[Wave Date],"")</f>
      </c>
      <c r="K1385" s="6">
        <f>_xlfn.XLOOKUP(#REF!,[1]!Backup_F8_Previous_Wave[ODINO],[1]!Backup_F8_Previous_Wave[Full VIN],"")</f>
      </c>
      <c r="L1385" s="3" t="s">
        <v>3054</v>
      </c>
      <c r="M1385" s="3" t="s">
        <v>4</v>
      </c>
      <c r="N1385" s="3" t="s">
        <v>4445</v>
      </c>
      <c r="O1385" s="3" t="s">
        <v>62</v>
      </c>
      <c r="P1385" s="6">
        <f>_xlfn.XLOOKUP(#REF!,[1]!Table2[BINNING],[1]!Table2[VFG],"")</f>
      </c>
      <c r="Q1385" s="6">
        <f>IF(ISNUMBER(FIND("|",#REF!,1)),LEFT(#REF!,FIND("|",#REF!,1)-2),#REF!)</f>
      </c>
      <c r="R1385" s="6">
        <f>IF(ISNUMBER(FIND("|",#REF!,1)),RIGHT(#REF!,LEN(#REF!)-FIND("|",#REF!,1)-1),"")</f>
      </c>
      <c r="S1385" s="3" t="s">
        <v>7</v>
      </c>
      <c r="T1385" s="3" t="s">
        <v>7</v>
      </c>
      <c r="U1385" s="2">
        <v>0</v>
      </c>
      <c r="V1385" s="2">
        <v>0</v>
      </c>
      <c r="W1385" s="2">
        <v>52000</v>
      </c>
      <c r="X1385" s="3" t="s">
        <v>63</v>
      </c>
      <c r="Y1385" s="2"/>
      <c r="Z1385" s="3" t="s">
        <v>4446</v>
      </c>
      <c r="AA1385" s="3" t="s">
        <v>3881</v>
      </c>
      <c r="AB1385" s="7" t="s">
        <v>4447</v>
      </c>
      <c r="AC1385" s="3" t="s">
        <v>191</v>
      </c>
      <c r="AD1385" s="3" t="s">
        <v>192</v>
      </c>
      <c r="AE1385" s="3" t="s">
        <v>193</v>
      </c>
      <c r="AF1385" s="3" t="s">
        <v>141</v>
      </c>
      <c r="AG1385" s="4"/>
      <c r="AH1385" s="3"/>
      <c r="AI1385" s="4"/>
      <c r="AJ13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5" s="8">
        <f>IF(#REF!=MAX(#REF!),"New","Old")</f>
      </c>
      <c r="AL1385" s="3"/>
      <c r="AM1385" s="9">
        <f>IF(OR(#REF!="",#REF!=0),"",IF(#REF!&lt;12000,"&lt;12k",IF(AND(#REF!&gt;=12000,#REF!&lt;24000),"12k to 24k",IF(AND(#REF!&gt;=24000,#REF!&lt;=36000),"24k to 36k",IF(#REF!&gt;36000,"&gt;36k","")))))</f>
      </c>
    </row>
    <row x14ac:dyDescent="0.25" r="1386" customHeight="1" ht="18.75">
      <c r="A1386" s="1">
        <v>1765170</v>
      </c>
      <c r="B1386" s="2">
        <v>11430837</v>
      </c>
      <c r="C1386" s="3" t="s">
        <v>0</v>
      </c>
      <c r="D1386" s="3" t="s">
        <v>181</v>
      </c>
      <c r="E1386" s="2">
        <v>2020</v>
      </c>
      <c r="F1386" s="4">
        <v>44435</v>
      </c>
      <c r="G1386" s="3" t="s">
        <v>39</v>
      </c>
      <c r="H1386" s="4">
        <v>44436</v>
      </c>
      <c r="I1386" s="4"/>
      <c r="J1386" s="10">
        <f>_xlfn.XLOOKUP(#REF!,[1]!Backup_F8_Previous_Wave[ODINO],[1]!Backup_F8_Previous_Wave[Wave Date],"")</f>
      </c>
      <c r="K1386" s="3"/>
      <c r="L1386" s="3" t="s">
        <v>4448</v>
      </c>
      <c r="M1386" s="3" t="s">
        <v>4</v>
      </c>
      <c r="N1386" s="3" t="s">
        <v>4449</v>
      </c>
      <c r="O1386" s="3" t="s">
        <v>105</v>
      </c>
      <c r="P1386" s="6">
        <f>_xlfn.XLOOKUP(#REF!,[1]!Table2[BINNING],[1]!Table2[VFG],"")</f>
      </c>
      <c r="Q1386" s="6">
        <f>IF(ISNUMBER(FIND("|",#REF!,1)),LEFT(#REF!,FIND("|",#REF!,1)-2),#REF!)</f>
      </c>
      <c r="R1386" s="6">
        <f>IF(ISNUMBER(FIND("|",#REF!,1)),RIGHT(#REF!,LEN(#REF!)-FIND("|",#REF!,1)-1),"")</f>
      </c>
      <c r="S1386" s="3" t="s">
        <v>7</v>
      </c>
      <c r="T1386" s="3" t="s">
        <v>7</v>
      </c>
      <c r="U1386" s="2">
        <v>0</v>
      </c>
      <c r="V1386" s="2">
        <v>0</v>
      </c>
      <c r="W1386" s="2"/>
      <c r="X1386" s="3" t="s">
        <v>317</v>
      </c>
      <c r="Y1386" s="2">
        <v>45</v>
      </c>
      <c r="Z1386" s="3"/>
      <c r="AA1386" s="3"/>
      <c r="AB1386" s="7" t="s">
        <v>4450</v>
      </c>
      <c r="AC1386" s="3" t="s">
        <v>44</v>
      </c>
      <c r="AD1386" s="3" t="s">
        <v>44</v>
      </c>
      <c r="AE1386" s="3" t="s">
        <v>44</v>
      </c>
      <c r="AF1386" s="3" t="s">
        <v>198</v>
      </c>
      <c r="AG1386" s="4"/>
      <c r="AH1386" s="3"/>
      <c r="AI1386" s="4"/>
      <c r="AJ13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6" s="8">
        <f>IF(#REF!=MAX(#REF!),"New","Old")</f>
      </c>
      <c r="AL1386" s="3"/>
      <c r="AM1386" s="9">
        <f>IF(OR(#REF!="",#REF!=0),"",IF(#REF!&lt;12000,"&lt;12k",IF(AND(#REF!&gt;=12000,#REF!&lt;24000),"12k to 24k",IF(AND(#REF!&gt;=24000,#REF!&lt;=36000),"24k to 36k",IF(#REF!&gt;36000,"&gt;36k","")))))</f>
      </c>
    </row>
    <row x14ac:dyDescent="0.25" r="1387" customHeight="1" ht="18.75">
      <c r="A1387" s="1">
        <v>1765190</v>
      </c>
      <c r="B1387" s="2">
        <v>11430852</v>
      </c>
      <c r="C1387" s="3" t="s">
        <v>0</v>
      </c>
      <c r="D1387" s="3" t="s">
        <v>1</v>
      </c>
      <c r="E1387" s="2">
        <v>2016</v>
      </c>
      <c r="F1387" s="4">
        <v>44409</v>
      </c>
      <c r="G1387" s="3" t="s">
        <v>39</v>
      </c>
      <c r="H1387" s="4">
        <v>44436</v>
      </c>
      <c r="I1387" s="4">
        <f>_xlfn.XLOOKUP(#REF!,[1]!Backup_F8_Previous_Wave[ODINO],[1]!Backup_F8_Previous_Wave[Production Date],"")</f>
      </c>
      <c r="J1387" s="10">
        <f>_xlfn.XLOOKUP(#REF!,[1]!Backup_F8_Previous_Wave[ODINO],[1]!Backup_F8_Previous_Wave[Wave Date],"")</f>
      </c>
      <c r="K1387" s="6">
        <f>_xlfn.XLOOKUP(#REF!,[1]!Backup_F8_Previous_Wave[ODINO],[1]!Backup_F8_Previous_Wave[Full VIN],"")</f>
      </c>
      <c r="L1387" s="3" t="s">
        <v>1519</v>
      </c>
      <c r="M1387" s="3" t="s">
        <v>4</v>
      </c>
      <c r="N1387" s="3" t="s">
        <v>4451</v>
      </c>
      <c r="O1387" s="3" t="s">
        <v>31</v>
      </c>
      <c r="P1387" s="6">
        <f>_xlfn.XLOOKUP(#REF!,[1]!Table2[BINNING],[1]!Table2[VFG],"")</f>
      </c>
      <c r="Q1387" s="6">
        <f>IF(ISNUMBER(FIND("|",#REF!,1)),LEFT(#REF!,FIND("|",#REF!,1)-2),#REF!)</f>
      </c>
      <c r="R1387" s="6">
        <f>IF(ISNUMBER(FIND("|",#REF!,1)),RIGHT(#REF!,LEN(#REF!)-FIND("|",#REF!,1)-1),"")</f>
      </c>
      <c r="S1387" s="3" t="s">
        <v>7</v>
      </c>
      <c r="T1387" s="3" t="s">
        <v>7</v>
      </c>
      <c r="U1387" s="2">
        <v>0</v>
      </c>
      <c r="V1387" s="2">
        <v>0</v>
      </c>
      <c r="W1387" s="2"/>
      <c r="X1387" s="3" t="s">
        <v>2931</v>
      </c>
      <c r="Y1387" s="2">
        <v>0</v>
      </c>
      <c r="Z1387" s="3"/>
      <c r="AA1387" s="3"/>
      <c r="AB1387" s="7" t="s">
        <v>4452</v>
      </c>
      <c r="AC1387" s="3" t="s">
        <v>20</v>
      </c>
      <c r="AD1387" s="3" t="s">
        <v>11</v>
      </c>
      <c r="AE1387" s="3" t="s">
        <v>21</v>
      </c>
      <c r="AF1387" s="3" t="s">
        <v>13</v>
      </c>
      <c r="AG1387" s="4"/>
      <c r="AH1387" s="3"/>
      <c r="AI1387" s="4"/>
      <c r="AJ13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7" s="8">
        <f>IF(#REF!=MAX(#REF!),"New","Old")</f>
      </c>
      <c r="AL1387" s="3"/>
      <c r="AM1387" s="9">
        <f>IF(OR(#REF!="",#REF!=0),"",IF(#REF!&lt;12000,"&lt;12k",IF(AND(#REF!&gt;=12000,#REF!&lt;24000),"12k to 24k",IF(AND(#REF!&gt;=24000,#REF!&lt;=36000),"24k to 36k",IF(#REF!&gt;36000,"&gt;36k","")))))</f>
      </c>
    </row>
    <row x14ac:dyDescent="0.25" r="1388" customHeight="1" ht="18.75">
      <c r="A1388" s="1">
        <v>1765332</v>
      </c>
      <c r="B1388" s="2">
        <v>11430953</v>
      </c>
      <c r="C1388" s="3" t="s">
        <v>0</v>
      </c>
      <c r="D1388" s="3" t="s">
        <v>181</v>
      </c>
      <c r="E1388" s="2">
        <v>2017</v>
      </c>
      <c r="F1388" s="4">
        <v>44437</v>
      </c>
      <c r="G1388" s="3" t="s">
        <v>39</v>
      </c>
      <c r="H1388" s="4">
        <v>44437</v>
      </c>
      <c r="I1388" s="4">
        <f>_xlfn.XLOOKUP(#REF!,[1]!Backup_F8_Previous_Wave[ODINO],[1]!Backup_F8_Previous_Wave[Production Date],"")</f>
      </c>
      <c r="J1388" s="10">
        <f>_xlfn.XLOOKUP(#REF!,[1]!Backup_F8_Previous_Wave[ODINO],[1]!Backup_F8_Previous_Wave[Wave Date],"")</f>
      </c>
      <c r="K1388" s="6">
        <f>_xlfn.XLOOKUP(#REF!,[1]!Backup_F8_Previous_Wave[ODINO],[1]!Backup_F8_Previous_Wave[Full VIN],"")</f>
      </c>
      <c r="L1388" s="3" t="s">
        <v>4453</v>
      </c>
      <c r="M1388" s="3" t="s">
        <v>4</v>
      </c>
      <c r="N1388" s="3" t="s">
        <v>4454</v>
      </c>
      <c r="O1388" s="3" t="s">
        <v>770</v>
      </c>
      <c r="P1388" s="6">
        <f>_xlfn.XLOOKUP(#REF!,[1]!Table2[BINNING],[1]!Table2[VFG],"")</f>
      </c>
      <c r="Q1388" s="6">
        <f>IF(ISNUMBER(FIND("|",#REF!,1)),LEFT(#REF!,FIND("|",#REF!,1)-2),#REF!)</f>
      </c>
      <c r="R1388" s="6">
        <f>IF(ISNUMBER(FIND("|",#REF!,1)),RIGHT(#REF!,LEN(#REF!)-FIND("|",#REF!,1)-1),"")</f>
      </c>
      <c r="S1388" s="3" t="s">
        <v>7</v>
      </c>
      <c r="T1388" s="3" t="s">
        <v>7</v>
      </c>
      <c r="U1388" s="2">
        <v>0</v>
      </c>
      <c r="V1388" s="2">
        <v>0</v>
      </c>
      <c r="W1388" s="2"/>
      <c r="X1388" s="3" t="s">
        <v>467</v>
      </c>
      <c r="Y1388" s="2">
        <v>0</v>
      </c>
      <c r="Z1388" s="3"/>
      <c r="AA1388" s="3"/>
      <c r="AB1388" s="7" t="s">
        <v>4455</v>
      </c>
      <c r="AC1388" s="3" t="s">
        <v>297</v>
      </c>
      <c r="AD1388" s="3" t="s">
        <v>298</v>
      </c>
      <c r="AE1388" s="3" t="s">
        <v>299</v>
      </c>
      <c r="AF1388" s="3" t="s">
        <v>198</v>
      </c>
      <c r="AG1388" s="4"/>
      <c r="AH1388" s="3"/>
      <c r="AI1388" s="4"/>
      <c r="AJ13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8" s="8">
        <f>IF(#REF!=MAX(#REF!),"New","Old")</f>
      </c>
      <c r="AL1388" s="3"/>
      <c r="AM1388" s="9">
        <f>IF(OR(#REF!="",#REF!=0),"",IF(#REF!&lt;12000,"&lt;12k",IF(AND(#REF!&gt;=12000,#REF!&lt;24000),"12k to 24k",IF(AND(#REF!&gt;=24000,#REF!&lt;=36000),"24k to 36k",IF(#REF!&gt;36000,"&gt;36k","")))))</f>
      </c>
    </row>
    <row x14ac:dyDescent="0.25" r="1389" customHeight="1" ht="18.75">
      <c r="A1389" s="1">
        <v>1765361</v>
      </c>
      <c r="B1389" s="2">
        <v>11430970</v>
      </c>
      <c r="C1389" s="3" t="s">
        <v>0</v>
      </c>
      <c r="D1389" s="3" t="s">
        <v>187</v>
      </c>
      <c r="E1389" s="2">
        <v>2019</v>
      </c>
      <c r="F1389" s="4">
        <v>44429</v>
      </c>
      <c r="G1389" s="3" t="s">
        <v>39</v>
      </c>
      <c r="H1389" s="4">
        <v>44438</v>
      </c>
      <c r="I1389" s="4">
        <f>_xlfn.XLOOKUP(#REF!,[1]!Backup_F8_Previous_Wave[ODINO],[1]!Backup_F8_Previous_Wave[Production Date],"")</f>
      </c>
      <c r="J1389" s="10">
        <f>_xlfn.XLOOKUP(#REF!,[1]!Backup_F8_Previous_Wave[ODINO],[1]!Backup_F8_Previous_Wave[Wave Date],"")</f>
      </c>
      <c r="K1389" s="6">
        <f>_xlfn.XLOOKUP(#REF!,[1]!Backup_F8_Previous_Wave[ODINO],[1]!Backup_F8_Previous_Wave[Full VIN],"")</f>
      </c>
      <c r="L1389" s="3" t="s">
        <v>4456</v>
      </c>
      <c r="M1389" s="3" t="s">
        <v>4</v>
      </c>
      <c r="N1389" s="3" t="s">
        <v>4457</v>
      </c>
      <c r="O1389" s="3" t="s">
        <v>31</v>
      </c>
      <c r="P1389" s="6">
        <f>_xlfn.XLOOKUP(#REF!,[1]!Table2[BINNING],[1]!Table2[VFG],"")</f>
      </c>
      <c r="Q1389" s="6">
        <f>IF(ISNUMBER(FIND("|",#REF!,1)),LEFT(#REF!,FIND("|",#REF!,1)-2),#REF!)</f>
      </c>
      <c r="R1389" s="6">
        <f>IF(ISNUMBER(FIND("|",#REF!,1)),RIGHT(#REF!,LEN(#REF!)-FIND("|",#REF!,1)-1),"")</f>
      </c>
      <c r="S1389" s="3" t="s">
        <v>957</v>
      </c>
      <c r="T1389" s="3" t="s">
        <v>7</v>
      </c>
      <c r="U1389" s="2">
        <v>0</v>
      </c>
      <c r="V1389" s="2">
        <v>0</v>
      </c>
      <c r="W1389" s="2"/>
      <c r="X1389" s="3" t="s">
        <v>72</v>
      </c>
      <c r="Y1389" s="2">
        <v>5</v>
      </c>
      <c r="Z1389" s="3"/>
      <c r="AA1389" s="3"/>
      <c r="AB1389" s="7" t="s">
        <v>4458</v>
      </c>
      <c r="AC1389" s="3" t="s">
        <v>191</v>
      </c>
      <c r="AD1389" s="3" t="s">
        <v>192</v>
      </c>
      <c r="AE1389" s="3" t="s">
        <v>193</v>
      </c>
      <c r="AF1389" s="3" t="s">
        <v>141</v>
      </c>
      <c r="AG1389" s="4"/>
      <c r="AH1389" s="3"/>
      <c r="AI1389" s="4"/>
      <c r="AJ13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89" s="8">
        <f>IF(#REF!=MAX(#REF!),"New","Old")</f>
      </c>
      <c r="AL1389" s="3"/>
      <c r="AM1389" s="9">
        <f>IF(OR(#REF!="",#REF!=0),"",IF(#REF!&lt;12000,"&lt;12k",IF(AND(#REF!&gt;=12000,#REF!&lt;24000),"12k to 24k",IF(AND(#REF!&gt;=24000,#REF!&lt;=36000),"24k to 36k",IF(#REF!&gt;36000,"&gt;36k","")))))</f>
      </c>
    </row>
    <row x14ac:dyDescent="0.25" r="1390" customHeight="1" ht="18.75">
      <c r="A1390" s="1">
        <v>1765385</v>
      </c>
      <c r="B1390" s="2">
        <v>11430989</v>
      </c>
      <c r="C1390" s="3" t="s">
        <v>0</v>
      </c>
      <c r="D1390" s="3" t="s">
        <v>1</v>
      </c>
      <c r="E1390" s="2">
        <v>2016</v>
      </c>
      <c r="F1390" s="4">
        <v>44409</v>
      </c>
      <c r="G1390" s="3" t="s">
        <v>39</v>
      </c>
      <c r="H1390" s="4">
        <v>44438</v>
      </c>
      <c r="I1390" s="4"/>
      <c r="J1390" s="10">
        <f>_xlfn.XLOOKUP(#REF!,[1]!Backup_F8_Previous_Wave[ODINO],[1]!Backup_F8_Previous_Wave[Wave Date],"")</f>
      </c>
      <c r="K1390" s="6">
        <f>_xlfn.XLOOKUP(#REF!,[1]!Backup_F8_Previous_Wave[ODINO],[1]!Backup_F8_Previous_Wave[Full VIN],"")</f>
      </c>
      <c r="L1390" s="3" t="s">
        <v>2741</v>
      </c>
      <c r="M1390" s="3" t="s">
        <v>4</v>
      </c>
      <c r="N1390" s="3" t="s">
        <v>4459</v>
      </c>
      <c r="O1390" s="3" t="s">
        <v>124</v>
      </c>
      <c r="P1390" s="6">
        <f>_xlfn.XLOOKUP(#REF!,[1]!Table2[BINNING],[1]!Table2[VFG],"")</f>
      </c>
      <c r="Q1390" s="6">
        <f>IF(ISNUMBER(FIND("|",#REF!,1)),LEFT(#REF!,FIND("|",#REF!,1)-2),#REF!)</f>
      </c>
      <c r="R1390" s="6">
        <f>IF(ISNUMBER(FIND("|",#REF!,1)),RIGHT(#REF!,LEN(#REF!)-FIND("|",#REF!,1)-1),"")</f>
      </c>
      <c r="S1390" s="3" t="s">
        <v>7</v>
      </c>
      <c r="T1390" s="3" t="s">
        <v>7</v>
      </c>
      <c r="U1390" s="2">
        <v>0</v>
      </c>
      <c r="V1390" s="2">
        <v>0</v>
      </c>
      <c r="W1390" s="2">
        <v>53169</v>
      </c>
      <c r="X1390" s="3" t="s">
        <v>81</v>
      </c>
      <c r="Y1390" s="2">
        <v>0</v>
      </c>
      <c r="Z1390" s="3" t="s">
        <v>4460</v>
      </c>
      <c r="AA1390" s="3" t="s">
        <v>2700</v>
      </c>
      <c r="AB1390" s="7" t="s">
        <v>4461</v>
      </c>
      <c r="AC1390" s="3"/>
      <c r="AD1390" s="3"/>
      <c r="AE1390" s="3"/>
      <c r="AF1390" s="3"/>
      <c r="AG1390" s="4"/>
      <c r="AH1390" s="3"/>
      <c r="AI1390" s="4"/>
      <c r="AJ13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0" s="8">
        <f>IF(#REF!=MAX(#REF!),"New","Old")</f>
      </c>
      <c r="AL1390" s="3"/>
      <c r="AM1390" s="9">
        <f>IF(OR(#REF!="",#REF!=0),"",IF(#REF!&lt;12000,"&lt;12k",IF(AND(#REF!&gt;=12000,#REF!&lt;24000),"12k to 24k",IF(AND(#REF!&gt;=24000,#REF!&lt;=36000),"24k to 36k",IF(#REF!&gt;36000,"&gt;36k","")))))</f>
      </c>
    </row>
    <row x14ac:dyDescent="0.25" r="1391" customHeight="1" ht="18.75">
      <c r="A1391" s="1">
        <v>1765465</v>
      </c>
      <c r="B1391" s="2">
        <v>11431051</v>
      </c>
      <c r="C1391" s="3" t="s">
        <v>0</v>
      </c>
      <c r="D1391" s="3" t="s">
        <v>136</v>
      </c>
      <c r="E1391" s="2">
        <v>2018</v>
      </c>
      <c r="F1391" s="4">
        <v>44424</v>
      </c>
      <c r="G1391" s="3" t="s">
        <v>39</v>
      </c>
      <c r="H1391" s="4">
        <v>44438</v>
      </c>
      <c r="I1391" s="4">
        <f>_xlfn.XLOOKUP(#REF!,[1]!Backup_F8_Previous_Wave[ODINO],[1]!Backup_F8_Previous_Wave[Production Date],"")</f>
      </c>
      <c r="J1391" s="10">
        <f>_xlfn.XLOOKUP(#REF!,[1]!Backup_F8_Previous_Wave[ODINO],[1]!Backup_F8_Previous_Wave[Wave Date],"")</f>
      </c>
      <c r="K1391" s="6">
        <f>_xlfn.XLOOKUP(#REF!,[1]!Backup_F8_Previous_Wave[ODINO],[1]!Backup_F8_Previous_Wave[Full VIN],"")</f>
      </c>
      <c r="L1391" s="3" t="s">
        <v>4462</v>
      </c>
      <c r="M1391" s="3" t="s">
        <v>4</v>
      </c>
      <c r="N1391" s="3" t="s">
        <v>4463</v>
      </c>
      <c r="O1391" s="3" t="s">
        <v>1124</v>
      </c>
      <c r="P1391" s="6">
        <f>_xlfn.XLOOKUP(#REF!,[1]!Table2[BINNING],[1]!Table2[VFG],"")</f>
      </c>
      <c r="Q1391" s="6">
        <f>IF(ISNUMBER(FIND("|",#REF!,1)),LEFT(#REF!,FIND("|",#REF!,1)-2),#REF!)</f>
      </c>
      <c r="R1391" s="6">
        <f>IF(ISNUMBER(FIND("|",#REF!,1)),RIGHT(#REF!,LEN(#REF!)-FIND("|",#REF!,1)-1),"")</f>
      </c>
      <c r="S1391" s="3" t="s">
        <v>7</v>
      </c>
      <c r="T1391" s="3" t="s">
        <v>7</v>
      </c>
      <c r="U1391" s="2">
        <v>0</v>
      </c>
      <c r="V1391" s="2">
        <v>0</v>
      </c>
      <c r="W1391" s="2">
        <v>50000</v>
      </c>
      <c r="X1391" s="3" t="s">
        <v>253</v>
      </c>
      <c r="Y1391" s="2"/>
      <c r="Z1391" s="3"/>
      <c r="AA1391" s="3"/>
      <c r="AB1391" s="7" t="s">
        <v>4464</v>
      </c>
      <c r="AC1391" s="3" t="s">
        <v>341</v>
      </c>
      <c r="AD1391" s="3" t="s">
        <v>342</v>
      </c>
      <c r="AE1391" s="3" t="s">
        <v>343</v>
      </c>
      <c r="AF1391" s="3" t="s">
        <v>141</v>
      </c>
      <c r="AG1391" s="4"/>
      <c r="AH1391" s="3"/>
      <c r="AI1391" s="4"/>
      <c r="AJ13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1" s="8">
        <f>IF(#REF!=MAX(#REF!),"New","Old")</f>
      </c>
      <c r="AL1391" s="3"/>
      <c r="AM1391" s="9">
        <f>IF(OR(#REF!="",#REF!=0),"",IF(#REF!&lt;12000,"&lt;12k",IF(AND(#REF!&gt;=12000,#REF!&lt;24000),"12k to 24k",IF(AND(#REF!&gt;=24000,#REF!&lt;=36000),"24k to 36k",IF(#REF!&gt;36000,"&gt;36k","")))))</f>
      </c>
    </row>
    <row x14ac:dyDescent="0.25" r="1392" customHeight="1" ht="18.75">
      <c r="A1392" s="1">
        <v>1765467</v>
      </c>
      <c r="B1392" s="2">
        <v>11431052</v>
      </c>
      <c r="C1392" s="3" t="s">
        <v>0</v>
      </c>
      <c r="D1392" s="3" t="s">
        <v>59</v>
      </c>
      <c r="E1392" s="2">
        <v>2019</v>
      </c>
      <c r="F1392" s="4">
        <v>44298</v>
      </c>
      <c r="G1392" s="3" t="s">
        <v>108</v>
      </c>
      <c r="H1392" s="4">
        <v>44438</v>
      </c>
      <c r="I1392" s="4"/>
      <c r="J1392" s="10">
        <f>_xlfn.XLOOKUP(#REF!,[1]!Backup_F8_Previous_Wave[ODINO],[1]!Backup_F8_Previous_Wave[Wave Date],"")</f>
      </c>
      <c r="K1392" s="3"/>
      <c r="L1392" s="3" t="s">
        <v>4465</v>
      </c>
      <c r="M1392" s="3" t="s">
        <v>4</v>
      </c>
      <c r="N1392" s="3" t="s">
        <v>4466</v>
      </c>
      <c r="O1392" s="3" t="s">
        <v>552</v>
      </c>
      <c r="P1392" s="6">
        <f>_xlfn.XLOOKUP(#REF!,[1]!Table2[BINNING],[1]!Table2[VFG],"")</f>
      </c>
      <c r="Q1392" s="6">
        <f>IF(ISNUMBER(FIND("|",#REF!,1)),LEFT(#REF!,FIND("|",#REF!,1)-2),#REF!)</f>
      </c>
      <c r="R1392" s="6">
        <f>IF(ISNUMBER(FIND("|",#REF!,1)),RIGHT(#REF!,LEN(#REF!)-FIND("|",#REF!,1)-1),"")</f>
      </c>
      <c r="S1392" s="3" t="s">
        <v>7</v>
      </c>
      <c r="T1392" s="3" t="s">
        <v>7</v>
      </c>
      <c r="U1392" s="2">
        <v>0</v>
      </c>
      <c r="V1392" s="2">
        <v>0</v>
      </c>
      <c r="W1392" s="2"/>
      <c r="X1392" s="3" t="s">
        <v>2157</v>
      </c>
      <c r="Y1392" s="2">
        <v>5</v>
      </c>
      <c r="Z1392" s="3"/>
      <c r="AA1392" s="3"/>
      <c r="AB1392" s="7" t="s">
        <v>4467</v>
      </c>
      <c r="AC1392" s="3" t="s">
        <v>44</v>
      </c>
      <c r="AD1392" s="3" t="s">
        <v>44</v>
      </c>
      <c r="AE1392" s="3" t="s">
        <v>44</v>
      </c>
      <c r="AF1392" s="3" t="s">
        <v>68</v>
      </c>
      <c r="AG1392" s="4"/>
      <c r="AH1392" s="3"/>
      <c r="AI1392" s="4"/>
      <c r="AJ13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2" s="8">
        <f>IF(#REF!=MAX(#REF!),"New","Old")</f>
      </c>
      <c r="AL1392" s="3"/>
      <c r="AM1392" s="9">
        <f>IF(OR(#REF!="",#REF!=0),"",IF(#REF!&lt;12000,"&lt;12k",IF(AND(#REF!&gt;=12000,#REF!&lt;24000),"12k to 24k",IF(AND(#REF!&gt;=24000,#REF!&lt;=36000),"24k to 36k",IF(#REF!&gt;36000,"&gt;36k","")))))</f>
      </c>
    </row>
    <row x14ac:dyDescent="0.25" r="1393" customHeight="1" ht="18.75">
      <c r="A1393" s="1">
        <v>1765642</v>
      </c>
      <c r="B1393" s="2">
        <v>11431176</v>
      </c>
      <c r="C1393" s="3" t="s">
        <v>0</v>
      </c>
      <c r="D1393" s="3" t="s">
        <v>448</v>
      </c>
      <c r="E1393" s="2">
        <v>2013</v>
      </c>
      <c r="F1393" s="4">
        <v>44363</v>
      </c>
      <c r="G1393" s="3" t="s">
        <v>108</v>
      </c>
      <c r="H1393" s="4">
        <v>44439</v>
      </c>
      <c r="I1393" s="4">
        <f>_xlfn.XLOOKUP(#REF!,[1]!Backup_F8_Previous_Wave[ODINO],[1]!Backup_F8_Previous_Wave[Production Date],"")</f>
      </c>
      <c r="J1393" s="10">
        <f>_xlfn.XLOOKUP(#REF!,[1]!Backup_F8_Previous_Wave[ODINO],[1]!Backup_F8_Previous_Wave[Wave Date],"")</f>
      </c>
      <c r="K1393" s="6">
        <f>_xlfn.XLOOKUP(#REF!,[1]!Backup_F8_Previous_Wave[ODINO],[1]!Backup_F8_Previous_Wave[Full VIN],"")</f>
      </c>
      <c r="L1393" s="3" t="s">
        <v>4468</v>
      </c>
      <c r="M1393" s="3" t="s">
        <v>4</v>
      </c>
      <c r="N1393" s="3" t="s">
        <v>4469</v>
      </c>
      <c r="O1393" s="3" t="s">
        <v>144</v>
      </c>
      <c r="P1393" s="6">
        <f>_xlfn.XLOOKUP(#REF!,[1]!Table2[BINNING],[1]!Table2[VFG],"")</f>
      </c>
      <c r="Q1393" s="6">
        <f>IF(ISNUMBER(FIND("|",#REF!,1)),LEFT(#REF!,FIND("|",#REF!,1)-2),#REF!)</f>
      </c>
      <c r="R1393" s="6">
        <f>IF(ISNUMBER(FIND("|",#REF!,1)),RIGHT(#REF!,LEN(#REF!)-FIND("|",#REF!,1)-1),"")</f>
      </c>
      <c r="S1393" s="3" t="s">
        <v>7</v>
      </c>
      <c r="T1393" s="3" t="s">
        <v>7</v>
      </c>
      <c r="U1393" s="2">
        <v>0</v>
      </c>
      <c r="V1393" s="2">
        <v>0</v>
      </c>
      <c r="W1393" s="2"/>
      <c r="X1393" s="3" t="s">
        <v>139</v>
      </c>
      <c r="Y1393" s="2"/>
      <c r="Z1393" s="3"/>
      <c r="AA1393" s="3"/>
      <c r="AB1393" s="7" t="s">
        <v>4470</v>
      </c>
      <c r="AC1393" s="3" t="s">
        <v>452</v>
      </c>
      <c r="AD1393" s="3" t="s">
        <v>453</v>
      </c>
      <c r="AE1393" s="3" t="s">
        <v>454</v>
      </c>
      <c r="AF1393" s="3" t="s">
        <v>45</v>
      </c>
      <c r="AG1393" s="4"/>
      <c r="AH1393" s="3"/>
      <c r="AI1393" s="4"/>
      <c r="AJ13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3" s="8">
        <f>IF(#REF!=MAX(#REF!),"New","Old")</f>
      </c>
      <c r="AL1393" s="3"/>
      <c r="AM1393" s="9">
        <f>IF(OR(#REF!="",#REF!=0),"",IF(#REF!&lt;12000,"&lt;12k",IF(AND(#REF!&gt;=12000,#REF!&lt;24000),"12k to 24k",IF(AND(#REF!&gt;=24000,#REF!&lt;=36000),"24k to 36k",IF(#REF!&gt;36000,"&gt;36k","")))))</f>
      </c>
    </row>
    <row x14ac:dyDescent="0.25" r="1394" customHeight="1" ht="18.75">
      <c r="A1394" s="1">
        <v>1765666</v>
      </c>
      <c r="B1394" s="2">
        <v>11431193</v>
      </c>
      <c r="C1394" s="3" t="s">
        <v>0</v>
      </c>
      <c r="D1394" s="3" t="s">
        <v>485</v>
      </c>
      <c r="E1394" s="2">
        <v>2007</v>
      </c>
      <c r="F1394" s="4">
        <v>44044</v>
      </c>
      <c r="G1394" s="3" t="s">
        <v>39</v>
      </c>
      <c r="H1394" s="4">
        <v>44439</v>
      </c>
      <c r="I1394" s="4">
        <f>_xlfn.XLOOKUP(#REF!,[1]!Backup_F8_Previous_Wave[ODINO],[1]!Backup_F8_Previous_Wave[Production Date],"")</f>
      </c>
      <c r="J1394" s="10">
        <f>_xlfn.XLOOKUP(#REF!,[1]!Backup_F8_Previous_Wave[ODINO],[1]!Backup_F8_Previous_Wave[Wave Date],"")</f>
      </c>
      <c r="K1394" s="6">
        <f>_xlfn.XLOOKUP(#REF!,[1]!Backup_F8_Previous_Wave[ODINO],[1]!Backup_F8_Previous_Wave[Full VIN],"")</f>
      </c>
      <c r="L1394" s="3" t="s">
        <v>4471</v>
      </c>
      <c r="M1394" s="3" t="s">
        <v>4</v>
      </c>
      <c r="N1394" s="3" t="s">
        <v>4472</v>
      </c>
      <c r="O1394" s="3" t="s">
        <v>746</v>
      </c>
      <c r="P1394" s="6">
        <f>_xlfn.XLOOKUP(#REF!,[1]!Table2[BINNING],[1]!Table2[VFG],"")</f>
      </c>
      <c r="Q1394" s="6">
        <f>IF(ISNUMBER(FIND("|",#REF!,1)),LEFT(#REF!,FIND("|",#REF!,1)-2),#REF!)</f>
      </c>
      <c r="R1394" s="6">
        <f>IF(ISNUMBER(FIND("|",#REF!,1)),RIGHT(#REF!,LEN(#REF!)-FIND("|",#REF!,1)-1),"")</f>
      </c>
      <c r="S1394" s="3" t="s">
        <v>7</v>
      </c>
      <c r="T1394" s="3" t="s">
        <v>7</v>
      </c>
      <c r="U1394" s="2">
        <v>0</v>
      </c>
      <c r="V1394" s="2">
        <v>0</v>
      </c>
      <c r="W1394" s="2">
        <v>3900</v>
      </c>
      <c r="X1394" s="3" t="s">
        <v>467</v>
      </c>
      <c r="Y1394" s="2">
        <v>0</v>
      </c>
      <c r="Z1394" s="3" t="s">
        <v>4473</v>
      </c>
      <c r="AA1394" s="3" t="s">
        <v>4474</v>
      </c>
      <c r="AB1394" s="7" t="s">
        <v>4475</v>
      </c>
      <c r="AC1394" s="3" t="s">
        <v>1260</v>
      </c>
      <c r="AD1394" s="3" t="s">
        <v>490</v>
      </c>
      <c r="AE1394" s="3" t="s">
        <v>4476</v>
      </c>
      <c r="AF1394" s="3" t="s">
        <v>211</v>
      </c>
      <c r="AG1394" s="4"/>
      <c r="AH1394" s="3"/>
      <c r="AI1394" s="4"/>
      <c r="AJ13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4" s="8">
        <f>IF(#REF!=MAX(#REF!),"New","Old")</f>
      </c>
      <c r="AL1394" s="3"/>
      <c r="AM1394" s="9">
        <f>IF(OR(#REF!="",#REF!=0),"",IF(#REF!&lt;12000,"&lt;12k",IF(AND(#REF!&gt;=12000,#REF!&lt;24000),"12k to 24k",IF(AND(#REF!&gt;=24000,#REF!&lt;=36000),"24k to 36k",IF(#REF!&gt;36000,"&gt;36k","")))))</f>
      </c>
    </row>
    <row x14ac:dyDescent="0.25" r="1395" customHeight="1" ht="18.75">
      <c r="A1395" s="1">
        <v>1765670</v>
      </c>
      <c r="B1395" s="2">
        <v>11431197</v>
      </c>
      <c r="C1395" s="3" t="s">
        <v>0</v>
      </c>
      <c r="D1395" s="3" t="s">
        <v>181</v>
      </c>
      <c r="E1395" s="2">
        <v>2016</v>
      </c>
      <c r="F1395" s="4">
        <v>44436</v>
      </c>
      <c r="G1395" s="3" t="s">
        <v>39</v>
      </c>
      <c r="H1395" s="4">
        <v>44439</v>
      </c>
      <c r="I1395" s="4">
        <f>_xlfn.XLOOKUP(#REF!,[1]!Backup_F8_Previous_Wave[ODINO],[1]!Backup_F8_Previous_Wave[Production Date],"")</f>
      </c>
      <c r="J1395" s="10">
        <f>_xlfn.XLOOKUP(#REF!,[1]!Backup_F8_Previous_Wave[ODINO],[1]!Backup_F8_Previous_Wave[Wave Date],"")</f>
      </c>
      <c r="K1395" s="6">
        <f>_xlfn.XLOOKUP(#REF!,[1]!Backup_F8_Previous_Wave[ODINO],[1]!Backup_F8_Previous_Wave[Full VIN],"")</f>
      </c>
      <c r="L1395" s="3" t="s">
        <v>2245</v>
      </c>
      <c r="M1395" s="3" t="s">
        <v>4</v>
      </c>
      <c r="N1395" s="3" t="s">
        <v>4477</v>
      </c>
      <c r="O1395" s="3" t="s">
        <v>196</v>
      </c>
      <c r="P1395" s="6">
        <f>_xlfn.XLOOKUP(#REF!,[1]!Table2[BINNING],[1]!Table2[VFG],"")</f>
      </c>
      <c r="Q1395" s="6">
        <f>IF(ISNUMBER(FIND("|",#REF!,1)),LEFT(#REF!,FIND("|",#REF!,1)-2),#REF!)</f>
      </c>
      <c r="R1395" s="6">
        <f>IF(ISNUMBER(FIND("|",#REF!,1)),RIGHT(#REF!,LEN(#REF!)-FIND("|",#REF!,1)-1),"")</f>
      </c>
      <c r="S1395" s="3" t="s">
        <v>7</v>
      </c>
      <c r="T1395" s="3" t="s">
        <v>7</v>
      </c>
      <c r="U1395" s="2">
        <v>0</v>
      </c>
      <c r="V1395" s="2">
        <v>0</v>
      </c>
      <c r="W1395" s="2"/>
      <c r="X1395" s="3" t="s">
        <v>119</v>
      </c>
      <c r="Y1395" s="2">
        <v>65</v>
      </c>
      <c r="Z1395" s="3"/>
      <c r="AA1395" s="3"/>
      <c r="AB1395" s="7" t="s">
        <v>4478</v>
      </c>
      <c r="AC1395" s="3" t="s">
        <v>297</v>
      </c>
      <c r="AD1395" s="3" t="s">
        <v>298</v>
      </c>
      <c r="AE1395" s="3" t="s">
        <v>299</v>
      </c>
      <c r="AF1395" s="3" t="s">
        <v>198</v>
      </c>
      <c r="AG1395" s="4"/>
      <c r="AH1395" s="3"/>
      <c r="AI1395" s="4"/>
      <c r="AJ13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5" s="8">
        <f>IF(#REF!=MAX(#REF!),"New","Old")</f>
      </c>
      <c r="AL1395" s="3"/>
      <c r="AM1395" s="9">
        <f>IF(OR(#REF!="",#REF!=0),"",IF(#REF!&lt;12000,"&lt;12k",IF(AND(#REF!&gt;=12000,#REF!&lt;24000),"12k to 24k",IF(AND(#REF!&gt;=24000,#REF!&lt;=36000),"24k to 36k",IF(#REF!&gt;36000,"&gt;36k","")))))</f>
      </c>
    </row>
    <row x14ac:dyDescent="0.25" r="1396" customHeight="1" ht="18.75">
      <c r="A1396" s="1">
        <v>1765674</v>
      </c>
      <c r="B1396" s="2">
        <v>11431201</v>
      </c>
      <c r="C1396" s="3" t="s">
        <v>0</v>
      </c>
      <c r="D1396" s="3" t="s">
        <v>187</v>
      </c>
      <c r="E1396" s="2">
        <v>2021</v>
      </c>
      <c r="F1396" s="4">
        <v>44432</v>
      </c>
      <c r="G1396" s="3" t="s">
        <v>39</v>
      </c>
      <c r="H1396" s="4">
        <v>44439</v>
      </c>
      <c r="I1396" s="4"/>
      <c r="J1396" s="10">
        <f>_xlfn.XLOOKUP(#REF!,[1]!Backup_F8_Previous_Wave[ODINO],[1]!Backup_F8_Previous_Wave[Wave Date],"")</f>
      </c>
      <c r="K1396" s="3"/>
      <c r="L1396" s="3"/>
      <c r="M1396" s="3" t="s">
        <v>4</v>
      </c>
      <c r="N1396" s="3" t="s">
        <v>4479</v>
      </c>
      <c r="O1396" s="3" t="s">
        <v>105</v>
      </c>
      <c r="P1396" s="6">
        <f>_xlfn.XLOOKUP(#REF!,[1]!Table2[BINNING],[1]!Table2[VFG],"")</f>
      </c>
      <c r="Q1396" s="6">
        <f>IF(ISNUMBER(FIND("|",#REF!,1)),LEFT(#REF!,FIND("|",#REF!,1)-2),#REF!)</f>
      </c>
      <c r="R1396" s="6">
        <f>IF(ISNUMBER(FIND("|",#REF!,1)),RIGHT(#REF!,LEN(#REF!)-FIND("|",#REF!,1)-1),"")</f>
      </c>
      <c r="S1396" s="3" t="s">
        <v>7</v>
      </c>
      <c r="T1396" s="3" t="s">
        <v>7</v>
      </c>
      <c r="U1396" s="2">
        <v>0</v>
      </c>
      <c r="V1396" s="2">
        <v>0</v>
      </c>
      <c r="W1396" s="2">
        <v>6237</v>
      </c>
      <c r="X1396" s="3" t="s">
        <v>72</v>
      </c>
      <c r="Y1396" s="2">
        <v>72</v>
      </c>
      <c r="Z1396" s="3" t="s">
        <v>4480</v>
      </c>
      <c r="AA1396" s="3" t="s">
        <v>1092</v>
      </c>
      <c r="AB1396" s="7" t="s">
        <v>4481</v>
      </c>
      <c r="AC1396" s="3" t="s">
        <v>44</v>
      </c>
      <c r="AD1396" s="3" t="s">
        <v>44</v>
      </c>
      <c r="AE1396" s="3" t="s">
        <v>44</v>
      </c>
      <c r="AF1396" s="3" t="s">
        <v>44</v>
      </c>
      <c r="AG1396" s="4"/>
      <c r="AH1396" s="3"/>
      <c r="AI1396" s="4"/>
      <c r="AJ13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6" s="8">
        <f>IF(#REF!=MAX(#REF!),"New","Old")</f>
      </c>
      <c r="AL1396" s="3"/>
      <c r="AM1396" s="9">
        <f>IF(OR(#REF!="",#REF!=0),"",IF(#REF!&lt;12000,"&lt;12k",IF(AND(#REF!&gt;=12000,#REF!&lt;24000),"12k to 24k",IF(AND(#REF!&gt;=24000,#REF!&lt;=36000),"24k to 36k",IF(#REF!&gt;36000,"&gt;36k","")))))</f>
      </c>
    </row>
    <row x14ac:dyDescent="0.25" r="1397" customHeight="1" ht="18.75">
      <c r="A1397" s="1">
        <v>1765791</v>
      </c>
      <c r="B1397" s="2">
        <v>11431292</v>
      </c>
      <c r="C1397" s="3" t="s">
        <v>0</v>
      </c>
      <c r="D1397" s="3" t="s">
        <v>187</v>
      </c>
      <c r="E1397" s="2">
        <v>2022</v>
      </c>
      <c r="F1397" s="4">
        <v>44427</v>
      </c>
      <c r="G1397" s="3" t="s">
        <v>39</v>
      </c>
      <c r="H1397" s="4">
        <v>44439</v>
      </c>
      <c r="I1397" s="4">
        <f>_xlfn.XLOOKUP(#REF!,[1]!Backup_F8_Previous_Wave[ODINO],[1]!Backup_F8_Previous_Wave[Production Date],"")</f>
      </c>
      <c r="J1397" s="10">
        <f>_xlfn.XLOOKUP(#REF!,[1]!Backup_F8_Previous_Wave[ODINO],[1]!Backup_F8_Previous_Wave[Wave Date],"")</f>
      </c>
      <c r="K1397" s="6">
        <f>_xlfn.XLOOKUP(#REF!,[1]!Backup_F8_Previous_Wave[ODINO],[1]!Backup_F8_Previous_Wave[Full VIN],"")</f>
      </c>
      <c r="L1397" s="3" t="s">
        <v>4482</v>
      </c>
      <c r="M1397" s="3" t="s">
        <v>4</v>
      </c>
      <c r="N1397" s="3" t="s">
        <v>4483</v>
      </c>
      <c r="O1397" s="3" t="s">
        <v>62</v>
      </c>
      <c r="P1397" s="6">
        <f>_xlfn.XLOOKUP(#REF!,[1]!Table2[BINNING],[1]!Table2[VFG],"")</f>
      </c>
      <c r="Q1397" s="6">
        <f>IF(ISNUMBER(FIND("|",#REF!,1)),LEFT(#REF!,FIND("|",#REF!,1)-2),#REF!)</f>
      </c>
      <c r="R1397" s="6">
        <f>IF(ISNUMBER(FIND("|",#REF!,1)),RIGHT(#REF!,LEN(#REF!)-FIND("|",#REF!,1)-1),"")</f>
      </c>
      <c r="S1397" s="3" t="s">
        <v>7</v>
      </c>
      <c r="T1397" s="3" t="s">
        <v>7</v>
      </c>
      <c r="U1397" s="2">
        <v>0</v>
      </c>
      <c r="V1397" s="2">
        <v>0</v>
      </c>
      <c r="W1397" s="2"/>
      <c r="X1397" s="3" t="s">
        <v>202</v>
      </c>
      <c r="Y1397" s="2"/>
      <c r="Z1397" s="3"/>
      <c r="AA1397" s="3"/>
      <c r="AB1397" s="7" t="s">
        <v>4484</v>
      </c>
      <c r="AC1397" s="3" t="s">
        <v>191</v>
      </c>
      <c r="AD1397" s="3" t="s">
        <v>192</v>
      </c>
      <c r="AE1397" s="3" t="s">
        <v>193</v>
      </c>
      <c r="AF1397" s="3" t="s">
        <v>141</v>
      </c>
      <c r="AG1397" s="4"/>
      <c r="AH1397" s="3"/>
      <c r="AI1397" s="4"/>
      <c r="AJ13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7" s="8">
        <f>IF(#REF!=MAX(#REF!),"New","Old")</f>
      </c>
      <c r="AL1397" s="3"/>
      <c r="AM1397" s="9">
        <f>IF(OR(#REF!="",#REF!=0),"",IF(#REF!&lt;12000,"&lt;12k",IF(AND(#REF!&gt;=12000,#REF!&lt;24000),"12k to 24k",IF(AND(#REF!&gt;=24000,#REF!&lt;=36000),"24k to 36k",IF(#REF!&gt;36000,"&gt;36k","")))))</f>
      </c>
    </row>
    <row x14ac:dyDescent="0.25" r="1398" customHeight="1" ht="18.75">
      <c r="A1398" s="1">
        <v>1765798</v>
      </c>
      <c r="B1398" s="2">
        <v>11431298</v>
      </c>
      <c r="C1398" s="3" t="s">
        <v>0</v>
      </c>
      <c r="D1398" s="3" t="s">
        <v>234</v>
      </c>
      <c r="E1398" s="2">
        <v>2014</v>
      </c>
      <c r="F1398" s="4">
        <v>44436</v>
      </c>
      <c r="G1398" s="3" t="s">
        <v>39</v>
      </c>
      <c r="H1398" s="4">
        <v>44440</v>
      </c>
      <c r="I1398" s="4">
        <f>_xlfn.XLOOKUP(#REF!,[1]!Backup_F8_Previous_Wave[ODINO],[1]!Backup_F8_Previous_Wave[Production Date],"")</f>
      </c>
      <c r="J1398" s="10">
        <f>_xlfn.XLOOKUP(#REF!,[1]!Backup_F8_Previous_Wave[ODINO],[1]!Backup_F8_Previous_Wave[Wave Date],"")</f>
      </c>
      <c r="K1398" s="6">
        <f>_xlfn.XLOOKUP(#REF!,[1]!Backup_F8_Previous_Wave[ODINO],[1]!Backup_F8_Previous_Wave[Full VIN],"")</f>
      </c>
      <c r="L1398" s="3" t="s">
        <v>4485</v>
      </c>
      <c r="M1398" s="3" t="s">
        <v>4</v>
      </c>
      <c r="N1398" s="3" t="s">
        <v>4486</v>
      </c>
      <c r="O1398" s="3" t="s">
        <v>62</v>
      </c>
      <c r="P1398" s="6">
        <f>_xlfn.XLOOKUP(#REF!,[1]!Table2[BINNING],[1]!Table2[VFG],"")</f>
      </c>
      <c r="Q1398" s="6">
        <f>IF(ISNUMBER(FIND("|",#REF!,1)),LEFT(#REF!,FIND("|",#REF!,1)-2),#REF!)</f>
      </c>
      <c r="R1398" s="6">
        <f>IF(ISNUMBER(FIND("|",#REF!,1)),RIGHT(#REF!,LEN(#REF!)-FIND("|",#REF!,1)-1),"")</f>
      </c>
      <c r="S1398" s="3" t="s">
        <v>7</v>
      </c>
      <c r="T1398" s="3" t="s">
        <v>7</v>
      </c>
      <c r="U1398" s="2">
        <v>0</v>
      </c>
      <c r="V1398" s="2">
        <v>0</v>
      </c>
      <c r="W1398" s="2"/>
      <c r="X1398" s="3" t="s">
        <v>106</v>
      </c>
      <c r="Y1398" s="2">
        <v>0</v>
      </c>
      <c r="Z1398" s="3"/>
      <c r="AA1398" s="3"/>
      <c r="AB1398" s="7" t="s">
        <v>4487</v>
      </c>
      <c r="AC1398" s="3" t="s">
        <v>240</v>
      </c>
      <c r="AD1398" s="3" t="s">
        <v>241</v>
      </c>
      <c r="AE1398" s="3" t="s">
        <v>242</v>
      </c>
      <c r="AF1398" s="3" t="s">
        <v>243</v>
      </c>
      <c r="AG1398" s="4"/>
      <c r="AH1398" s="3"/>
      <c r="AI1398" s="4"/>
      <c r="AJ13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8" s="8">
        <f>IF(#REF!=MAX(#REF!),"New","Old")</f>
      </c>
      <c r="AL1398" s="3"/>
      <c r="AM1398" s="9">
        <f>IF(OR(#REF!="",#REF!=0),"",IF(#REF!&lt;12000,"&lt;12k",IF(AND(#REF!&gt;=12000,#REF!&lt;24000),"12k to 24k",IF(AND(#REF!&gt;=24000,#REF!&lt;=36000),"24k to 36k",IF(#REF!&gt;36000,"&gt;36k","")))))</f>
      </c>
    </row>
    <row x14ac:dyDescent="0.25" r="1399" customHeight="1" ht="18.75">
      <c r="A1399" s="1">
        <v>1765826</v>
      </c>
      <c r="B1399" s="2">
        <v>11431320</v>
      </c>
      <c r="C1399" s="3" t="s">
        <v>0</v>
      </c>
      <c r="D1399" s="3" t="s">
        <v>181</v>
      </c>
      <c r="E1399" s="2">
        <v>2016</v>
      </c>
      <c r="F1399" s="4">
        <v>44419</v>
      </c>
      <c r="G1399" s="3" t="s">
        <v>39</v>
      </c>
      <c r="H1399" s="4">
        <v>44440</v>
      </c>
      <c r="I1399" s="4"/>
      <c r="J1399" s="10">
        <f>_xlfn.XLOOKUP(#REF!,[1]!Backup_F8_Previous_Wave[ODINO],[1]!Backup_F8_Previous_Wave[Wave Date],"")</f>
      </c>
      <c r="K1399" s="3"/>
      <c r="L1399" s="3" t="s">
        <v>4488</v>
      </c>
      <c r="M1399" s="3" t="s">
        <v>4</v>
      </c>
      <c r="N1399" s="3" t="s">
        <v>4489</v>
      </c>
      <c r="O1399" s="3" t="s">
        <v>196</v>
      </c>
      <c r="P1399" s="6">
        <f>_xlfn.XLOOKUP(#REF!,[1]!Table2[BINNING],[1]!Table2[VFG],"")</f>
      </c>
      <c r="Q1399" s="6">
        <f>IF(ISNUMBER(FIND("|",#REF!,1)),LEFT(#REF!,FIND("|",#REF!,1)-2),#REF!)</f>
      </c>
      <c r="R1399" s="6">
        <f>IF(ISNUMBER(FIND("|",#REF!,1)),RIGHT(#REF!,LEN(#REF!)-FIND("|",#REF!,1)-1),"")</f>
      </c>
      <c r="S1399" s="3" t="s">
        <v>7</v>
      </c>
      <c r="T1399" s="3" t="s">
        <v>7</v>
      </c>
      <c r="U1399" s="2">
        <v>0</v>
      </c>
      <c r="V1399" s="2">
        <v>0</v>
      </c>
      <c r="W1399" s="2"/>
      <c r="X1399" s="3" t="s">
        <v>358</v>
      </c>
      <c r="Y1399" s="2">
        <v>65</v>
      </c>
      <c r="Z1399" s="3"/>
      <c r="AA1399" s="3"/>
      <c r="AB1399" s="7" t="s">
        <v>4490</v>
      </c>
      <c r="AC1399" s="3" t="s">
        <v>44</v>
      </c>
      <c r="AD1399" s="3" t="s">
        <v>44</v>
      </c>
      <c r="AE1399" s="3" t="s">
        <v>44</v>
      </c>
      <c r="AF1399" s="3" t="s">
        <v>198</v>
      </c>
      <c r="AG1399" s="4"/>
      <c r="AH1399" s="3"/>
      <c r="AI1399" s="4"/>
      <c r="AJ13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399" s="8">
        <f>IF(#REF!=MAX(#REF!),"New","Old")</f>
      </c>
      <c r="AL1399" s="3"/>
      <c r="AM1399" s="9">
        <f>IF(OR(#REF!="",#REF!=0),"",IF(#REF!&lt;12000,"&lt;12k",IF(AND(#REF!&gt;=12000,#REF!&lt;24000),"12k to 24k",IF(AND(#REF!&gt;=24000,#REF!&lt;=36000),"24k to 36k",IF(#REF!&gt;36000,"&gt;36k","")))))</f>
      </c>
    </row>
    <row x14ac:dyDescent="0.25" r="1400" customHeight="1" ht="18.75">
      <c r="A1400" s="1">
        <v>1765858</v>
      </c>
      <c r="B1400" s="2">
        <v>11431345</v>
      </c>
      <c r="C1400" s="3" t="s">
        <v>0</v>
      </c>
      <c r="D1400" s="3" t="s">
        <v>187</v>
      </c>
      <c r="E1400" s="2">
        <v>2017</v>
      </c>
      <c r="F1400" s="4">
        <v>44436</v>
      </c>
      <c r="G1400" s="3" t="s">
        <v>39</v>
      </c>
      <c r="H1400" s="4">
        <v>44440</v>
      </c>
      <c r="I1400" s="4">
        <f>_xlfn.XLOOKUP(#REF!,[1]!Backup_F8_Previous_Wave[ODINO],[1]!Backup_F8_Previous_Wave[Production Date],"")</f>
      </c>
      <c r="J1400" s="10">
        <f>_xlfn.XLOOKUP(#REF!,[1]!Backup_F8_Previous_Wave[ODINO],[1]!Backup_F8_Previous_Wave[Wave Date],"")</f>
      </c>
      <c r="K1400" s="6">
        <f>_xlfn.XLOOKUP(#REF!,[1]!Backup_F8_Previous_Wave[ODINO],[1]!Backup_F8_Previous_Wave[Full VIN],"")</f>
      </c>
      <c r="L1400" s="3" t="s">
        <v>2086</v>
      </c>
      <c r="M1400" s="3" t="s">
        <v>4</v>
      </c>
      <c r="N1400" s="3" t="s">
        <v>4491</v>
      </c>
      <c r="O1400" s="3" t="s">
        <v>124</v>
      </c>
      <c r="P1400" s="6">
        <f>_xlfn.XLOOKUP(#REF!,[1]!Table2[BINNING],[1]!Table2[VFG],"")</f>
      </c>
      <c r="Q1400" s="6">
        <f>IF(ISNUMBER(FIND("|",#REF!,1)),LEFT(#REF!,FIND("|",#REF!,1)-2),#REF!)</f>
      </c>
      <c r="R1400" s="6">
        <f>IF(ISNUMBER(FIND("|",#REF!,1)),RIGHT(#REF!,LEN(#REF!)-FIND("|",#REF!,1)-1),"")</f>
      </c>
      <c r="S1400" s="3" t="s">
        <v>7</v>
      </c>
      <c r="T1400" s="3" t="s">
        <v>7</v>
      </c>
      <c r="U1400" s="2">
        <v>0</v>
      </c>
      <c r="V1400" s="2">
        <v>0</v>
      </c>
      <c r="W1400" s="2"/>
      <c r="X1400" s="3" t="s">
        <v>139</v>
      </c>
      <c r="Y1400" s="2">
        <v>65</v>
      </c>
      <c r="Z1400" s="3"/>
      <c r="AA1400" s="3"/>
      <c r="AB1400" s="7" t="s">
        <v>4492</v>
      </c>
      <c r="AC1400" s="3" t="s">
        <v>191</v>
      </c>
      <c r="AD1400" s="3" t="s">
        <v>192</v>
      </c>
      <c r="AE1400" s="3" t="s">
        <v>193</v>
      </c>
      <c r="AF1400" s="3" t="s">
        <v>141</v>
      </c>
      <c r="AG1400" s="4"/>
      <c r="AH1400" s="3"/>
      <c r="AI1400" s="4"/>
      <c r="AJ14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0" s="8">
        <f>IF(#REF!=MAX(#REF!),"New","Old")</f>
      </c>
      <c r="AL1400" s="3"/>
      <c r="AM1400" s="9">
        <f>IF(OR(#REF!="",#REF!=0),"",IF(#REF!&lt;12000,"&lt;12k",IF(AND(#REF!&gt;=12000,#REF!&lt;24000),"12k to 24k",IF(AND(#REF!&gt;=24000,#REF!&lt;=36000),"24k to 36k",IF(#REF!&gt;36000,"&gt;36k","")))))</f>
      </c>
    </row>
    <row x14ac:dyDescent="0.25" r="1401" customHeight="1" ht="18.75">
      <c r="A1401" s="1">
        <v>1765936</v>
      </c>
      <c r="B1401" s="2">
        <v>11431402</v>
      </c>
      <c r="C1401" s="3" t="s">
        <v>0</v>
      </c>
      <c r="D1401" s="3" t="s">
        <v>187</v>
      </c>
      <c r="E1401" s="2">
        <v>2022</v>
      </c>
      <c r="F1401" s="4">
        <v>44426</v>
      </c>
      <c r="G1401" s="3" t="s">
        <v>39</v>
      </c>
      <c r="H1401" s="4">
        <v>44440</v>
      </c>
      <c r="I1401" s="4">
        <f>_xlfn.XLOOKUP(#REF!,[1]!Backup_F8_Previous_Wave[ODINO],[1]!Backup_F8_Previous_Wave[Production Date],"")</f>
      </c>
      <c r="J1401" s="10">
        <f>_xlfn.XLOOKUP(#REF!,[1]!Backup_F8_Previous_Wave[ODINO],[1]!Backup_F8_Previous_Wave[Wave Date],"")</f>
      </c>
      <c r="K1401" s="6">
        <f>_xlfn.XLOOKUP(#REF!,[1]!Backup_F8_Previous_Wave[ODINO],[1]!Backup_F8_Previous_Wave[Full VIN],"")</f>
      </c>
      <c r="L1401" s="3" t="s">
        <v>4493</v>
      </c>
      <c r="M1401" s="3" t="s">
        <v>4</v>
      </c>
      <c r="N1401" s="3" t="s">
        <v>4494</v>
      </c>
      <c r="O1401" s="3" t="s">
        <v>124</v>
      </c>
      <c r="P1401" s="6">
        <f>_xlfn.XLOOKUP(#REF!,[1]!Table2[BINNING],[1]!Table2[VFG],"")</f>
      </c>
      <c r="Q1401" s="6">
        <f>IF(ISNUMBER(FIND("|",#REF!,1)),LEFT(#REF!,FIND("|",#REF!,1)-2),#REF!)</f>
      </c>
      <c r="R1401" s="6">
        <f>IF(ISNUMBER(FIND("|",#REF!,1)),RIGHT(#REF!,LEN(#REF!)-FIND("|",#REF!,1)-1),"")</f>
      </c>
      <c r="S1401" s="3" t="s">
        <v>7</v>
      </c>
      <c r="T1401" s="3" t="s">
        <v>7</v>
      </c>
      <c r="U1401" s="2">
        <v>0</v>
      </c>
      <c r="V1401" s="2">
        <v>0</v>
      </c>
      <c r="W1401" s="2"/>
      <c r="X1401" s="3" t="s">
        <v>317</v>
      </c>
      <c r="Y1401" s="2">
        <v>25</v>
      </c>
      <c r="Z1401" s="3"/>
      <c r="AA1401" s="3"/>
      <c r="AB1401" s="7" t="s">
        <v>4495</v>
      </c>
      <c r="AC1401" s="3" t="s">
        <v>191</v>
      </c>
      <c r="AD1401" s="3" t="s">
        <v>192</v>
      </c>
      <c r="AE1401" s="3" t="s">
        <v>193</v>
      </c>
      <c r="AF1401" s="3" t="s">
        <v>141</v>
      </c>
      <c r="AG1401" s="4"/>
      <c r="AH1401" s="3"/>
      <c r="AI1401" s="4"/>
      <c r="AJ14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1" s="8">
        <f>IF(#REF!=MAX(#REF!),"New","Old")</f>
      </c>
      <c r="AL1401" s="3"/>
      <c r="AM1401" s="9">
        <f>IF(OR(#REF!="",#REF!=0),"",IF(#REF!&lt;12000,"&lt;12k",IF(AND(#REF!&gt;=12000,#REF!&lt;24000),"12k to 24k",IF(AND(#REF!&gt;=24000,#REF!&lt;=36000),"24k to 36k",IF(#REF!&gt;36000,"&gt;36k","")))))</f>
      </c>
    </row>
    <row x14ac:dyDescent="0.25" r="1402" customHeight="1" ht="18.75">
      <c r="A1402" s="1">
        <v>1765963</v>
      </c>
      <c r="B1402" s="2">
        <v>11431419</v>
      </c>
      <c r="C1402" s="3" t="s">
        <v>0</v>
      </c>
      <c r="D1402" s="3" t="s">
        <v>181</v>
      </c>
      <c r="E1402" s="2">
        <v>2016</v>
      </c>
      <c r="F1402" s="4">
        <v>44324</v>
      </c>
      <c r="G1402" s="3" t="s">
        <v>108</v>
      </c>
      <c r="H1402" s="4">
        <v>44440</v>
      </c>
      <c r="I1402" s="4">
        <f>_xlfn.XLOOKUP(#REF!,[1]!Backup_F8_Previous_Wave[ODINO],[1]!Backup_F8_Previous_Wave[Production Date],"")</f>
      </c>
      <c r="J1402" s="10">
        <f>_xlfn.XLOOKUP(#REF!,[1]!Backup_F8_Previous_Wave[ODINO],[1]!Backup_F8_Previous_Wave[Wave Date],"")</f>
      </c>
      <c r="K1402" s="6">
        <f>_xlfn.XLOOKUP(#REF!,[1]!Backup_F8_Previous_Wave[ODINO],[1]!Backup_F8_Previous_Wave[Full VIN],"")</f>
      </c>
      <c r="L1402" s="3" t="s">
        <v>4496</v>
      </c>
      <c r="M1402" s="3" t="s">
        <v>4</v>
      </c>
      <c r="N1402" s="3" t="s">
        <v>4497</v>
      </c>
      <c r="O1402" s="3" t="s">
        <v>2351</v>
      </c>
      <c r="P1402" s="6">
        <f>_xlfn.XLOOKUP(#REF!,[1]!Table2[BINNING],[1]!Table2[VFG],"")</f>
      </c>
      <c r="Q1402" s="6">
        <f>IF(ISNUMBER(FIND("|",#REF!,1)),LEFT(#REF!,FIND("|",#REF!,1)-2),#REF!)</f>
      </c>
      <c r="R1402" s="6">
        <f>IF(ISNUMBER(FIND("|",#REF!,1)),RIGHT(#REF!,LEN(#REF!)-FIND("|",#REF!,1)-1),"")</f>
      </c>
      <c r="S1402" s="3" t="s">
        <v>7</v>
      </c>
      <c r="T1402" s="3" t="s">
        <v>7</v>
      </c>
      <c r="U1402" s="2">
        <v>0</v>
      </c>
      <c r="V1402" s="2">
        <v>0</v>
      </c>
      <c r="W1402" s="2">
        <v>58000</v>
      </c>
      <c r="X1402" s="3" t="s">
        <v>63</v>
      </c>
      <c r="Y1402" s="2">
        <v>70</v>
      </c>
      <c r="Z1402" s="3" t="s">
        <v>4498</v>
      </c>
      <c r="AA1402" s="3" t="s">
        <v>3881</v>
      </c>
      <c r="AB1402" s="7" t="s">
        <v>4499</v>
      </c>
      <c r="AC1402" s="3" t="s">
        <v>297</v>
      </c>
      <c r="AD1402" s="3" t="s">
        <v>298</v>
      </c>
      <c r="AE1402" s="3" t="s">
        <v>299</v>
      </c>
      <c r="AF1402" s="3" t="s">
        <v>198</v>
      </c>
      <c r="AG1402" s="4"/>
      <c r="AH1402" s="3"/>
      <c r="AI1402" s="4"/>
      <c r="AJ14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2" s="8">
        <f>IF(#REF!=MAX(#REF!),"New","Old")</f>
      </c>
      <c r="AL1402" s="3"/>
      <c r="AM1402" s="9">
        <f>IF(OR(#REF!="",#REF!=0),"",IF(#REF!&lt;12000,"&lt;12k",IF(AND(#REF!&gt;=12000,#REF!&lt;24000),"12k to 24k",IF(AND(#REF!&gt;=24000,#REF!&lt;=36000),"24k to 36k",IF(#REF!&gt;36000,"&gt;36k","")))))</f>
      </c>
    </row>
    <row x14ac:dyDescent="0.25" r="1403" customHeight="1" ht="18.75">
      <c r="A1403" s="1">
        <v>1766004</v>
      </c>
      <c r="B1403" s="2">
        <v>11431445</v>
      </c>
      <c r="C1403" s="3" t="s">
        <v>0</v>
      </c>
      <c r="D1403" s="3" t="s">
        <v>59</v>
      </c>
      <c r="E1403" s="2">
        <v>2015</v>
      </c>
      <c r="F1403" s="4">
        <v>44440</v>
      </c>
      <c r="G1403" s="3" t="s">
        <v>39</v>
      </c>
      <c r="H1403" s="4">
        <v>44441</v>
      </c>
      <c r="I1403" s="4">
        <f>_xlfn.XLOOKUP(#REF!,[1]!Backup_F8_Previous_Wave[ODINO],[1]!Backup_F8_Previous_Wave[Production Date],"")</f>
      </c>
      <c r="J1403" s="10">
        <f>_xlfn.XLOOKUP(#REF!,[1]!Backup_F8_Previous_Wave[ODINO],[1]!Backup_F8_Previous_Wave[Wave Date],"")</f>
      </c>
      <c r="K1403" s="6">
        <f>_xlfn.XLOOKUP(#REF!,[1]!Backup_F8_Previous_Wave[ODINO],[1]!Backup_F8_Previous_Wave[Full VIN],"")</f>
      </c>
      <c r="L1403" s="3" t="s">
        <v>4500</v>
      </c>
      <c r="M1403" s="3" t="s">
        <v>4</v>
      </c>
      <c r="N1403" s="3" t="s">
        <v>4501</v>
      </c>
      <c r="O1403" s="3" t="s">
        <v>62</v>
      </c>
      <c r="P1403" s="6">
        <f>_xlfn.XLOOKUP(#REF!,[1]!Table2[BINNING],[1]!Table2[VFG],"")</f>
      </c>
      <c r="Q1403" s="6">
        <f>IF(ISNUMBER(FIND("|",#REF!,1)),LEFT(#REF!,FIND("|",#REF!,1)-2),#REF!)</f>
      </c>
      <c r="R1403" s="6">
        <f>IF(ISNUMBER(FIND("|",#REF!,1)),RIGHT(#REF!,LEN(#REF!)-FIND("|",#REF!,1)-1),"")</f>
      </c>
      <c r="S1403" s="3" t="s">
        <v>7</v>
      </c>
      <c r="T1403" s="3" t="s">
        <v>7</v>
      </c>
      <c r="U1403" s="2">
        <v>0</v>
      </c>
      <c r="V1403" s="2">
        <v>0</v>
      </c>
      <c r="W1403" s="2"/>
      <c r="X1403" s="3" t="s">
        <v>246</v>
      </c>
      <c r="Y1403" s="2"/>
      <c r="Z1403" s="3"/>
      <c r="AA1403" s="3"/>
      <c r="AB1403" s="7" t="s">
        <v>4502</v>
      </c>
      <c r="AC1403" s="3" t="s">
        <v>65</v>
      </c>
      <c r="AD1403" s="3" t="s">
        <v>66</v>
      </c>
      <c r="AE1403" s="3" t="s">
        <v>67</v>
      </c>
      <c r="AF1403" s="3" t="s">
        <v>68</v>
      </c>
      <c r="AG1403" s="4"/>
      <c r="AH1403" s="3"/>
      <c r="AI1403" s="4"/>
      <c r="AJ14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3" s="8">
        <f>IF(#REF!=MAX(#REF!),"New","Old")</f>
      </c>
      <c r="AL1403" s="3"/>
      <c r="AM1403" s="9">
        <f>IF(OR(#REF!="",#REF!=0),"",IF(#REF!&lt;12000,"&lt;12k",IF(AND(#REF!&gt;=12000,#REF!&lt;24000),"12k to 24k",IF(AND(#REF!&gt;=24000,#REF!&lt;=36000),"24k to 36k",IF(#REF!&gt;36000,"&gt;36k","")))))</f>
      </c>
    </row>
    <row x14ac:dyDescent="0.25" r="1404" customHeight="1" ht="18.75">
      <c r="A1404" s="1">
        <v>1766025</v>
      </c>
      <c r="B1404" s="2">
        <v>11431459</v>
      </c>
      <c r="C1404" s="3" t="s">
        <v>0</v>
      </c>
      <c r="D1404" s="3" t="s">
        <v>86</v>
      </c>
      <c r="E1404" s="2">
        <v>2013</v>
      </c>
      <c r="F1404" s="4">
        <v>44440</v>
      </c>
      <c r="G1404" s="3" t="s">
        <v>39</v>
      </c>
      <c r="H1404" s="4">
        <v>44441</v>
      </c>
      <c r="I1404" s="4">
        <f>_xlfn.XLOOKUP(#REF!,[1]!Backup_F8_Previous_Wave[ODINO],[1]!Backup_F8_Previous_Wave[Production Date],"")</f>
      </c>
      <c r="J1404" s="10">
        <f>_xlfn.XLOOKUP(#REF!,[1]!Backup_F8_Previous_Wave[ODINO],[1]!Backup_F8_Previous_Wave[Wave Date],"")</f>
      </c>
      <c r="K1404" s="6">
        <f>_xlfn.XLOOKUP(#REF!,[1]!Backup_F8_Previous_Wave[ODINO],[1]!Backup_F8_Previous_Wave[Full VIN],"")</f>
      </c>
      <c r="L1404" s="3" t="s">
        <v>4503</v>
      </c>
      <c r="M1404" s="3" t="s">
        <v>4</v>
      </c>
      <c r="N1404" s="3" t="s">
        <v>4504</v>
      </c>
      <c r="O1404" s="3" t="s">
        <v>62</v>
      </c>
      <c r="P1404" s="6">
        <f>_xlfn.XLOOKUP(#REF!,[1]!Table2[BINNING],[1]!Table2[VFG],"")</f>
      </c>
      <c r="Q1404" s="6">
        <f>IF(ISNUMBER(FIND("|",#REF!,1)),LEFT(#REF!,FIND("|",#REF!,1)-2),#REF!)</f>
      </c>
      <c r="R1404" s="6">
        <f>IF(ISNUMBER(FIND("|",#REF!,1)),RIGHT(#REF!,LEN(#REF!)-FIND("|",#REF!,1)-1),"")</f>
      </c>
      <c r="S1404" s="3" t="s">
        <v>7</v>
      </c>
      <c r="T1404" s="3" t="s">
        <v>7</v>
      </c>
      <c r="U1404" s="2">
        <v>0</v>
      </c>
      <c r="V1404" s="2">
        <v>0</v>
      </c>
      <c r="W1404" s="2"/>
      <c r="X1404" s="3" t="s">
        <v>72</v>
      </c>
      <c r="Y1404" s="2">
        <v>5</v>
      </c>
      <c r="Z1404" s="3"/>
      <c r="AA1404" s="3"/>
      <c r="AB1404" s="7" t="s">
        <v>4505</v>
      </c>
      <c r="AC1404" s="3" t="s">
        <v>92</v>
      </c>
      <c r="AD1404" s="3" t="s">
        <v>93</v>
      </c>
      <c r="AE1404" s="3" t="s">
        <v>94</v>
      </c>
      <c r="AF1404" s="3" t="s">
        <v>95</v>
      </c>
      <c r="AG1404" s="4"/>
      <c r="AH1404" s="3"/>
      <c r="AI1404" s="4"/>
      <c r="AJ14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4" s="8">
        <f>IF(#REF!=MAX(#REF!),"New","Old")</f>
      </c>
      <c r="AL1404" s="3"/>
      <c r="AM1404" s="9">
        <f>IF(OR(#REF!="",#REF!=0),"",IF(#REF!&lt;12000,"&lt;12k",IF(AND(#REF!&gt;=12000,#REF!&lt;24000),"12k to 24k",IF(AND(#REF!&gt;=24000,#REF!&lt;=36000),"24k to 36k",IF(#REF!&gt;36000,"&gt;36k","")))))</f>
      </c>
    </row>
    <row x14ac:dyDescent="0.25" r="1405" customHeight="1" ht="18.75">
      <c r="A1405" s="1">
        <v>1766071</v>
      </c>
      <c r="B1405" s="2">
        <v>11431497</v>
      </c>
      <c r="C1405" s="3" t="s">
        <v>0</v>
      </c>
      <c r="D1405" s="3" t="s">
        <v>485</v>
      </c>
      <c r="E1405" s="2">
        <v>2016</v>
      </c>
      <c r="F1405" s="4">
        <v>44428</v>
      </c>
      <c r="G1405" s="3" t="s">
        <v>39</v>
      </c>
      <c r="H1405" s="4">
        <v>44441</v>
      </c>
      <c r="I1405" s="4">
        <f>_xlfn.XLOOKUP(#REF!,[1]!Backup_F8_Previous_Wave[ODINO],[1]!Backup_F8_Previous_Wave[Production Date],"")</f>
      </c>
      <c r="J1405" s="10">
        <f>_xlfn.XLOOKUP(#REF!,[1]!Backup_F8_Previous_Wave[ODINO],[1]!Backup_F8_Previous_Wave[Wave Date],"")</f>
      </c>
      <c r="K1405" s="6">
        <f>_xlfn.XLOOKUP(#REF!,[1]!Backup_F8_Previous_Wave[ODINO],[1]!Backup_F8_Previous_Wave[Full VIN],"")</f>
      </c>
      <c r="L1405" s="3" t="s">
        <v>4506</v>
      </c>
      <c r="M1405" s="3" t="s">
        <v>4</v>
      </c>
      <c r="N1405" s="3" t="s">
        <v>4507</v>
      </c>
      <c r="O1405" s="3" t="s">
        <v>31</v>
      </c>
      <c r="P1405" s="6">
        <f>_xlfn.XLOOKUP(#REF!,[1]!Table2[BINNING],[1]!Table2[VFG],"")</f>
      </c>
      <c r="Q1405" s="6">
        <f>IF(ISNUMBER(FIND("|",#REF!,1)),LEFT(#REF!,FIND("|",#REF!,1)-2),#REF!)</f>
      </c>
      <c r="R1405" s="6">
        <f>IF(ISNUMBER(FIND("|",#REF!,1)),RIGHT(#REF!,LEN(#REF!)-FIND("|",#REF!,1)-1),"")</f>
      </c>
      <c r="S1405" s="3" t="s">
        <v>7</v>
      </c>
      <c r="T1405" s="3" t="s">
        <v>7</v>
      </c>
      <c r="U1405" s="2">
        <v>0</v>
      </c>
      <c r="V1405" s="2">
        <v>0</v>
      </c>
      <c r="W1405" s="2"/>
      <c r="X1405" s="3" t="s">
        <v>106</v>
      </c>
      <c r="Y1405" s="2">
        <v>40</v>
      </c>
      <c r="Z1405" s="3"/>
      <c r="AA1405" s="3"/>
      <c r="AB1405" s="7" t="s">
        <v>4508</v>
      </c>
      <c r="AC1405" s="3" t="s">
        <v>489</v>
      </c>
      <c r="AD1405" s="3" t="s">
        <v>490</v>
      </c>
      <c r="AE1405" s="3" t="s">
        <v>491</v>
      </c>
      <c r="AF1405" s="3" t="s">
        <v>211</v>
      </c>
      <c r="AG1405" s="4"/>
      <c r="AH1405" s="3"/>
      <c r="AI1405" s="4"/>
      <c r="AJ14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5" s="8">
        <f>IF(#REF!=MAX(#REF!),"New","Old")</f>
      </c>
      <c r="AL1405" s="3"/>
      <c r="AM1405" s="9">
        <f>IF(OR(#REF!="",#REF!=0),"",IF(#REF!&lt;12000,"&lt;12k",IF(AND(#REF!&gt;=12000,#REF!&lt;24000),"12k to 24k",IF(AND(#REF!&gt;=24000,#REF!&lt;=36000),"24k to 36k",IF(#REF!&gt;36000,"&gt;36k","")))))</f>
      </c>
    </row>
    <row x14ac:dyDescent="0.25" r="1406" customHeight="1" ht="18.75">
      <c r="A1406" s="1">
        <v>1766198</v>
      </c>
      <c r="B1406" s="2">
        <v>11431589</v>
      </c>
      <c r="C1406" s="3" t="s">
        <v>0</v>
      </c>
      <c r="D1406" s="3" t="s">
        <v>1</v>
      </c>
      <c r="E1406" s="2">
        <v>2018</v>
      </c>
      <c r="F1406" s="4">
        <v>44441</v>
      </c>
      <c r="G1406" s="3" t="s">
        <v>39</v>
      </c>
      <c r="H1406" s="4">
        <v>44442</v>
      </c>
      <c r="I1406" s="4">
        <f>_xlfn.XLOOKUP(#REF!,[1]!Backup_F8_Previous_Wave[ODINO],[1]!Backup_F8_Previous_Wave[Production Date],"")</f>
      </c>
      <c r="J1406" s="10">
        <f>_xlfn.XLOOKUP(#REF!,[1]!Backup_F8_Previous_Wave[ODINO],[1]!Backup_F8_Previous_Wave[Wave Date],"")</f>
      </c>
      <c r="K1406" s="6">
        <f>_xlfn.XLOOKUP(#REF!,[1]!Backup_F8_Previous_Wave[ODINO],[1]!Backup_F8_Previous_Wave[Full VIN],"")</f>
      </c>
      <c r="L1406" s="3" t="s">
        <v>641</v>
      </c>
      <c r="M1406" s="3" t="s">
        <v>4</v>
      </c>
      <c r="N1406" s="3" t="s">
        <v>4509</v>
      </c>
      <c r="O1406" s="3" t="s">
        <v>437</v>
      </c>
      <c r="P1406" s="6">
        <f>_xlfn.XLOOKUP(#REF!,[1]!Table2[BINNING],[1]!Table2[VFG],"")</f>
      </c>
      <c r="Q1406" s="6">
        <f>IF(ISNUMBER(FIND("|",#REF!,1)),LEFT(#REF!,FIND("|",#REF!,1)-2),#REF!)</f>
      </c>
      <c r="R1406" s="6">
        <f>IF(ISNUMBER(FIND("|",#REF!,1)),RIGHT(#REF!,LEN(#REF!)-FIND("|",#REF!,1)-1),"")</f>
      </c>
      <c r="S1406" s="3" t="s">
        <v>7</v>
      </c>
      <c r="T1406" s="3" t="s">
        <v>7</v>
      </c>
      <c r="U1406" s="2">
        <v>0</v>
      </c>
      <c r="V1406" s="2">
        <v>0</v>
      </c>
      <c r="W1406" s="2">
        <v>26000</v>
      </c>
      <c r="X1406" s="3" t="s">
        <v>8</v>
      </c>
      <c r="Y1406" s="2">
        <v>0</v>
      </c>
      <c r="Z1406" s="3" t="s">
        <v>4510</v>
      </c>
      <c r="AA1406" s="3" t="s">
        <v>4511</v>
      </c>
      <c r="AB1406" s="7" t="s">
        <v>4512</v>
      </c>
      <c r="AC1406" s="3" t="s">
        <v>20</v>
      </c>
      <c r="AD1406" s="3" t="s">
        <v>11</v>
      </c>
      <c r="AE1406" s="3" t="s">
        <v>21</v>
      </c>
      <c r="AF1406" s="3" t="s">
        <v>13</v>
      </c>
      <c r="AG1406" s="4"/>
      <c r="AH1406" s="3"/>
      <c r="AI1406" s="4"/>
      <c r="AJ14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6" s="8">
        <f>IF(#REF!=MAX(#REF!),"New","Old")</f>
      </c>
      <c r="AL1406" s="3"/>
      <c r="AM1406" s="9">
        <f>IF(OR(#REF!="",#REF!=0),"",IF(#REF!&lt;12000,"&lt;12k",IF(AND(#REF!&gt;=12000,#REF!&lt;24000),"12k to 24k",IF(AND(#REF!&gt;=24000,#REF!&lt;=36000),"24k to 36k",IF(#REF!&gt;36000,"&gt;36k","")))))</f>
      </c>
    </row>
    <row x14ac:dyDescent="0.25" r="1407" customHeight="1" ht="18.75">
      <c r="A1407" s="1">
        <v>1766219</v>
      </c>
      <c r="B1407" s="2">
        <v>11431606</v>
      </c>
      <c r="C1407" s="3" t="s">
        <v>0</v>
      </c>
      <c r="D1407" s="3" t="s">
        <v>181</v>
      </c>
      <c r="E1407" s="2">
        <v>2018</v>
      </c>
      <c r="F1407" s="4">
        <v>44442</v>
      </c>
      <c r="G1407" s="3" t="s">
        <v>39</v>
      </c>
      <c r="H1407" s="4">
        <v>44442</v>
      </c>
      <c r="I1407" s="4">
        <f>_xlfn.XLOOKUP(#REF!,[1]!Backup_F8_Previous_Wave[ODINO],[1]!Backup_F8_Previous_Wave[Production Date],"")</f>
      </c>
      <c r="J1407" s="10">
        <f>_xlfn.XLOOKUP(#REF!,[1]!Backup_F8_Previous_Wave[ODINO],[1]!Backup_F8_Previous_Wave[Wave Date],"")</f>
      </c>
      <c r="K1407" s="6">
        <f>_xlfn.XLOOKUP(#REF!,[1]!Backup_F8_Previous_Wave[ODINO],[1]!Backup_F8_Previous_Wave[Full VIN],"")</f>
      </c>
      <c r="L1407" s="3" t="s">
        <v>4513</v>
      </c>
      <c r="M1407" s="3" t="s">
        <v>4</v>
      </c>
      <c r="N1407" s="3" t="s">
        <v>4514</v>
      </c>
      <c r="O1407" s="3" t="s">
        <v>196</v>
      </c>
      <c r="P1407" s="6">
        <f>_xlfn.XLOOKUP(#REF!,[1]!Table2[BINNING],[1]!Table2[VFG],"")</f>
      </c>
      <c r="Q1407" s="6">
        <f>IF(ISNUMBER(FIND("|",#REF!,1)),LEFT(#REF!,FIND("|",#REF!,1)-2),#REF!)</f>
      </c>
      <c r="R1407" s="6">
        <f>IF(ISNUMBER(FIND("|",#REF!,1)),RIGHT(#REF!,LEN(#REF!)-FIND("|",#REF!,1)-1),"")</f>
      </c>
      <c r="S1407" s="3" t="s">
        <v>7</v>
      </c>
      <c r="T1407" s="3" t="s">
        <v>7</v>
      </c>
      <c r="U1407" s="2">
        <v>0</v>
      </c>
      <c r="V1407" s="2">
        <v>0</v>
      </c>
      <c r="W1407" s="2">
        <v>55000</v>
      </c>
      <c r="X1407" s="3" t="s">
        <v>32</v>
      </c>
      <c r="Y1407" s="2">
        <v>65</v>
      </c>
      <c r="Z1407" s="3"/>
      <c r="AA1407" s="3"/>
      <c r="AB1407" s="7" t="s">
        <v>4515</v>
      </c>
      <c r="AC1407" s="3" t="s">
        <v>297</v>
      </c>
      <c r="AD1407" s="3" t="s">
        <v>298</v>
      </c>
      <c r="AE1407" s="3" t="s">
        <v>299</v>
      </c>
      <c r="AF1407" s="3" t="s">
        <v>198</v>
      </c>
      <c r="AG1407" s="4"/>
      <c r="AH1407" s="3"/>
      <c r="AI1407" s="4"/>
      <c r="AJ14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7" s="8">
        <f>IF(#REF!=MAX(#REF!),"New","Old")</f>
      </c>
      <c r="AL1407" s="3"/>
      <c r="AM1407" s="9">
        <f>IF(OR(#REF!="",#REF!=0),"",IF(#REF!&lt;12000,"&lt;12k",IF(AND(#REF!&gt;=12000,#REF!&lt;24000),"12k to 24k",IF(AND(#REF!&gt;=24000,#REF!&lt;=36000),"24k to 36k",IF(#REF!&gt;36000,"&gt;36k","")))))</f>
      </c>
    </row>
    <row x14ac:dyDescent="0.25" r="1408" customHeight="1" ht="18.75">
      <c r="A1408" s="1">
        <v>1766264</v>
      </c>
      <c r="B1408" s="2">
        <v>11431642</v>
      </c>
      <c r="C1408" s="3" t="s">
        <v>0</v>
      </c>
      <c r="D1408" s="3" t="s">
        <v>181</v>
      </c>
      <c r="E1408" s="2">
        <v>2020</v>
      </c>
      <c r="F1408" s="4">
        <v>44401</v>
      </c>
      <c r="G1408" s="3" t="s">
        <v>39</v>
      </c>
      <c r="H1408" s="4">
        <v>44442</v>
      </c>
      <c r="I1408" s="4">
        <f>_xlfn.XLOOKUP(#REF!,[1]!Backup_F8_Previous_Wave[ODINO],[1]!Backup_F8_Previous_Wave[Production Date],"")</f>
      </c>
      <c r="J1408" s="10">
        <f>_xlfn.XLOOKUP(#REF!,[1]!Backup_F8_Previous_Wave[ODINO],[1]!Backup_F8_Previous_Wave[Wave Date],"")</f>
      </c>
      <c r="K1408" s="6">
        <f>_xlfn.XLOOKUP(#REF!,[1]!Backup_F8_Previous_Wave[ODINO],[1]!Backup_F8_Previous_Wave[Full VIN],"")</f>
      </c>
      <c r="L1408" s="3" t="s">
        <v>4516</v>
      </c>
      <c r="M1408" s="3" t="s">
        <v>4</v>
      </c>
      <c r="N1408" s="3" t="s">
        <v>4517</v>
      </c>
      <c r="O1408" s="3" t="s">
        <v>328</v>
      </c>
      <c r="P1408" s="6">
        <f>_xlfn.XLOOKUP(#REF!,[1]!Table2[BINNING],[1]!Table2[VFG],"")</f>
      </c>
      <c r="Q1408" s="6">
        <f>IF(ISNUMBER(FIND("|",#REF!,1)),LEFT(#REF!,FIND("|",#REF!,1)-2),#REF!)</f>
      </c>
      <c r="R1408" s="6">
        <f>IF(ISNUMBER(FIND("|",#REF!,1)),RIGHT(#REF!,LEN(#REF!)-FIND("|",#REF!,1)-1),"")</f>
      </c>
      <c r="S1408" s="3" t="s">
        <v>7</v>
      </c>
      <c r="T1408" s="3" t="s">
        <v>7</v>
      </c>
      <c r="U1408" s="2">
        <v>1</v>
      </c>
      <c r="V1408" s="2">
        <v>0</v>
      </c>
      <c r="W1408" s="2"/>
      <c r="X1408" s="3" t="s">
        <v>139</v>
      </c>
      <c r="Y1408" s="2">
        <v>0</v>
      </c>
      <c r="Z1408" s="3"/>
      <c r="AA1408" s="3"/>
      <c r="AB1408" s="7" t="s">
        <v>4518</v>
      </c>
      <c r="AC1408" s="3" t="s">
        <v>1252</v>
      </c>
      <c r="AD1408" s="3" t="s">
        <v>298</v>
      </c>
      <c r="AE1408" s="3" t="s">
        <v>299</v>
      </c>
      <c r="AF1408" s="3" t="s">
        <v>198</v>
      </c>
      <c r="AG1408" s="4"/>
      <c r="AH1408" s="3"/>
      <c r="AI1408" s="4"/>
      <c r="AJ14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8" s="8">
        <f>IF(#REF!=MAX(#REF!),"New","Old")</f>
      </c>
      <c r="AL1408" s="3"/>
      <c r="AM1408" s="9">
        <f>IF(OR(#REF!="",#REF!=0),"",IF(#REF!&lt;12000,"&lt;12k",IF(AND(#REF!&gt;=12000,#REF!&lt;24000),"12k to 24k",IF(AND(#REF!&gt;=24000,#REF!&lt;=36000),"24k to 36k",IF(#REF!&gt;36000,"&gt;36k","")))))</f>
      </c>
    </row>
    <row x14ac:dyDescent="0.25" r="1409" customHeight="1" ht="18.75">
      <c r="A1409" s="1">
        <v>1766532</v>
      </c>
      <c r="B1409" s="2">
        <v>11431832</v>
      </c>
      <c r="C1409" s="3" t="s">
        <v>0</v>
      </c>
      <c r="D1409" s="3" t="s">
        <v>3638</v>
      </c>
      <c r="E1409" s="2">
        <v>2021</v>
      </c>
      <c r="F1409" s="4">
        <v>44420</v>
      </c>
      <c r="G1409" s="3" t="s">
        <v>39</v>
      </c>
      <c r="H1409" s="4">
        <v>44445</v>
      </c>
      <c r="I1409" s="4">
        <f>_xlfn.XLOOKUP(#REF!,[1]!Backup_F8_Previous_Wave[ODINO],[1]!Backup_F8_Previous_Wave[Production Date],"")</f>
      </c>
      <c r="J1409" s="10">
        <f>_xlfn.XLOOKUP(#REF!,[1]!Backup_F8_Previous_Wave[ODINO],[1]!Backup_F8_Previous_Wave[Wave Date],"")</f>
      </c>
      <c r="K1409" s="6">
        <f>_xlfn.XLOOKUP(#REF!,[1]!Backup_F8_Previous_Wave[ODINO],[1]!Backup_F8_Previous_Wave[Full VIN],"")</f>
      </c>
      <c r="L1409" s="3" t="s">
        <v>4519</v>
      </c>
      <c r="M1409" s="3" t="s">
        <v>4</v>
      </c>
      <c r="N1409" s="3" t="s">
        <v>4520</v>
      </c>
      <c r="O1409" s="3" t="s">
        <v>3149</v>
      </c>
      <c r="P1409" s="6">
        <f>_xlfn.XLOOKUP(#REF!,[1]!Table2[BINNING],[1]!Table2[VFG],"")</f>
      </c>
      <c r="Q1409" s="6">
        <f>IF(ISNUMBER(FIND("|",#REF!,1)),LEFT(#REF!,FIND("|",#REF!,1)-2),#REF!)</f>
      </c>
      <c r="R1409" s="6">
        <f>IF(ISNUMBER(FIND("|",#REF!,1)),RIGHT(#REF!,LEN(#REF!)-FIND("|",#REF!,1)-1),"")</f>
      </c>
      <c r="S1409" s="3" t="s">
        <v>7</v>
      </c>
      <c r="T1409" s="3" t="s">
        <v>7</v>
      </c>
      <c r="U1409" s="2">
        <v>0</v>
      </c>
      <c r="V1409" s="2">
        <v>0</v>
      </c>
      <c r="W1409" s="2"/>
      <c r="X1409" s="3" t="s">
        <v>18</v>
      </c>
      <c r="Y1409" s="2">
        <v>70</v>
      </c>
      <c r="Z1409" s="3"/>
      <c r="AA1409" s="3"/>
      <c r="AB1409" s="7" t="s">
        <v>4521</v>
      </c>
      <c r="AC1409" s="3" t="s">
        <v>3642</v>
      </c>
      <c r="AD1409" s="3" t="s">
        <v>3643</v>
      </c>
      <c r="AE1409" s="3" t="s">
        <v>3644</v>
      </c>
      <c r="AF1409" s="3" t="s">
        <v>68</v>
      </c>
      <c r="AG1409" s="4"/>
      <c r="AH1409" s="3"/>
      <c r="AI1409" s="4"/>
      <c r="AJ14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09" s="8">
        <f>IF(#REF!=MAX(#REF!),"New","Old")</f>
      </c>
      <c r="AL1409" s="3"/>
      <c r="AM1409" s="9">
        <f>IF(OR(#REF!="",#REF!=0),"",IF(#REF!&lt;12000,"&lt;12k",IF(AND(#REF!&gt;=12000,#REF!&lt;24000),"12k to 24k",IF(AND(#REF!&gt;=24000,#REF!&lt;=36000),"24k to 36k",IF(#REF!&gt;36000,"&gt;36k","")))))</f>
      </c>
    </row>
    <row x14ac:dyDescent="0.25" r="1410" customHeight="1" ht="18.75">
      <c r="A1410" s="1">
        <v>1766719</v>
      </c>
      <c r="B1410" s="2">
        <v>11431969</v>
      </c>
      <c r="C1410" s="3" t="s">
        <v>0</v>
      </c>
      <c r="D1410" s="3" t="s">
        <v>1</v>
      </c>
      <c r="E1410" s="2">
        <v>2021</v>
      </c>
      <c r="F1410" s="4">
        <v>44444</v>
      </c>
      <c r="G1410" s="3" t="s">
        <v>39</v>
      </c>
      <c r="H1410" s="4">
        <v>44446</v>
      </c>
      <c r="I1410" s="4">
        <f>_xlfn.XLOOKUP(#REF!,[1]!Backup_F8_Previous_Wave[ODINO],[1]!Backup_F8_Previous_Wave[Production Date],"")</f>
      </c>
      <c r="J1410" s="10">
        <f>_xlfn.XLOOKUP(#REF!,[1]!Backup_F8_Previous_Wave[ODINO],[1]!Backup_F8_Previous_Wave[Wave Date],"")</f>
      </c>
      <c r="K1410" s="6">
        <f>_xlfn.XLOOKUP(#REF!,[1]!Backup_F8_Previous_Wave[ODINO],[1]!Backup_F8_Previous_Wave[Full VIN],"")</f>
      </c>
      <c r="L1410" s="3" t="s">
        <v>4522</v>
      </c>
      <c r="M1410" s="3" t="s">
        <v>4</v>
      </c>
      <c r="N1410" s="3" t="s">
        <v>4523</v>
      </c>
      <c r="O1410" s="3" t="s">
        <v>105</v>
      </c>
      <c r="P1410" s="6">
        <f>_xlfn.XLOOKUP(#REF!,[1]!Table2[BINNING],[1]!Table2[VFG],"")</f>
      </c>
      <c r="Q1410" s="6">
        <f>IF(ISNUMBER(FIND("|",#REF!,1)),LEFT(#REF!,FIND("|",#REF!,1)-2),#REF!)</f>
      </c>
      <c r="R1410" s="6">
        <f>IF(ISNUMBER(FIND("|",#REF!,1)),RIGHT(#REF!,LEN(#REF!)-FIND("|",#REF!,1)-1),"")</f>
      </c>
      <c r="S1410" s="3" t="s">
        <v>7</v>
      </c>
      <c r="T1410" s="3" t="s">
        <v>7</v>
      </c>
      <c r="U1410" s="2">
        <v>1</v>
      </c>
      <c r="V1410" s="2">
        <v>0</v>
      </c>
      <c r="W1410" s="2"/>
      <c r="X1410" s="3" t="s">
        <v>63</v>
      </c>
      <c r="Y1410" s="2">
        <v>50</v>
      </c>
      <c r="Z1410" s="3"/>
      <c r="AA1410" s="3"/>
      <c r="AB1410" s="7" t="s">
        <v>4524</v>
      </c>
      <c r="AC1410" s="3" t="s">
        <v>4018</v>
      </c>
      <c r="AD1410" s="3" t="s">
        <v>4525</v>
      </c>
      <c r="AE1410" s="3" t="s">
        <v>4526</v>
      </c>
      <c r="AF1410" s="3" t="s">
        <v>13</v>
      </c>
      <c r="AG1410" s="4"/>
      <c r="AH1410" s="3"/>
      <c r="AI1410" s="4"/>
      <c r="AJ14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0" s="8">
        <f>IF(#REF!=MAX(#REF!),"New","Old")</f>
      </c>
      <c r="AL1410" s="3"/>
      <c r="AM1410" s="9">
        <f>IF(OR(#REF!="",#REF!=0),"",IF(#REF!&lt;12000,"&lt;12k",IF(AND(#REF!&gt;=12000,#REF!&lt;24000),"12k to 24k",IF(AND(#REF!&gt;=24000,#REF!&lt;=36000),"24k to 36k",IF(#REF!&gt;36000,"&gt;36k","")))))</f>
      </c>
    </row>
    <row x14ac:dyDescent="0.25" r="1411" customHeight="1" ht="18.75">
      <c r="A1411" s="1">
        <v>1766774</v>
      </c>
      <c r="B1411" s="2">
        <v>11432009</v>
      </c>
      <c r="C1411" s="3" t="s">
        <v>0</v>
      </c>
      <c r="D1411" s="3" t="s">
        <v>187</v>
      </c>
      <c r="E1411" s="2">
        <v>2019</v>
      </c>
      <c r="F1411" s="4">
        <v>44443</v>
      </c>
      <c r="G1411" s="3" t="s">
        <v>39</v>
      </c>
      <c r="H1411" s="4">
        <v>44446</v>
      </c>
      <c r="I1411" s="4">
        <f>_xlfn.XLOOKUP(#REF!,[1]!Backup_F8_Previous_Wave[ODINO],[1]!Backup_F8_Previous_Wave[Production Date],"")</f>
      </c>
      <c r="J1411" s="10">
        <f>_xlfn.XLOOKUP(#REF!,[1]!Backup_F8_Previous_Wave[ODINO],[1]!Backup_F8_Previous_Wave[Wave Date],"")</f>
      </c>
      <c r="K1411" s="6">
        <f>_xlfn.XLOOKUP(#REF!,[1]!Backup_F8_Previous_Wave[ODINO],[1]!Backup_F8_Previous_Wave[Full VIN],"")</f>
      </c>
      <c r="L1411" s="3" t="s">
        <v>1812</v>
      </c>
      <c r="M1411" s="3" t="s">
        <v>4</v>
      </c>
      <c r="N1411" s="3" t="s">
        <v>4527</v>
      </c>
      <c r="O1411" s="3" t="s">
        <v>124</v>
      </c>
      <c r="P1411" s="6">
        <f>_xlfn.XLOOKUP(#REF!,[1]!Table2[BINNING],[1]!Table2[VFG],"")</f>
      </c>
      <c r="Q1411" s="6">
        <f>IF(ISNUMBER(FIND("|",#REF!,1)),LEFT(#REF!,FIND("|",#REF!,1)-2),#REF!)</f>
      </c>
      <c r="R1411" s="6">
        <f>IF(ISNUMBER(FIND("|",#REF!,1)),RIGHT(#REF!,LEN(#REF!)-FIND("|",#REF!,1)-1),"")</f>
      </c>
      <c r="S1411" s="3" t="s">
        <v>7</v>
      </c>
      <c r="T1411" s="3" t="s">
        <v>7</v>
      </c>
      <c r="U1411" s="2">
        <v>0</v>
      </c>
      <c r="V1411" s="2">
        <v>0</v>
      </c>
      <c r="W1411" s="2"/>
      <c r="X1411" s="3" t="s">
        <v>90</v>
      </c>
      <c r="Y1411" s="2">
        <v>0</v>
      </c>
      <c r="Z1411" s="3"/>
      <c r="AA1411" s="3"/>
      <c r="AB1411" s="7" t="s">
        <v>4528</v>
      </c>
      <c r="AC1411" s="3" t="s">
        <v>191</v>
      </c>
      <c r="AD1411" s="3" t="s">
        <v>192</v>
      </c>
      <c r="AE1411" s="3" t="s">
        <v>193</v>
      </c>
      <c r="AF1411" s="3" t="s">
        <v>141</v>
      </c>
      <c r="AG1411" s="4"/>
      <c r="AH1411" s="3"/>
      <c r="AI1411" s="4"/>
      <c r="AJ14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1" s="8">
        <f>IF(#REF!=MAX(#REF!),"New","Old")</f>
      </c>
      <c r="AL1411" s="3"/>
      <c r="AM1411" s="9">
        <f>IF(OR(#REF!="",#REF!=0),"",IF(#REF!&lt;12000,"&lt;12k",IF(AND(#REF!&gt;=12000,#REF!&lt;24000),"12k to 24k",IF(AND(#REF!&gt;=24000,#REF!&lt;=36000),"24k to 36k",IF(#REF!&gt;36000,"&gt;36k","")))))</f>
      </c>
    </row>
    <row x14ac:dyDescent="0.25" r="1412" customHeight="1" ht="18.75">
      <c r="A1412" s="1">
        <v>1766876</v>
      </c>
      <c r="B1412" s="2">
        <v>11432079</v>
      </c>
      <c r="C1412" s="3" t="s">
        <v>0</v>
      </c>
      <c r="D1412" s="3" t="s">
        <v>1</v>
      </c>
      <c r="E1412" s="2">
        <v>2018</v>
      </c>
      <c r="F1412" s="4">
        <v>44446</v>
      </c>
      <c r="G1412" s="3" t="s">
        <v>39</v>
      </c>
      <c r="H1412" s="4">
        <v>44447</v>
      </c>
      <c r="I1412" s="4">
        <f>_xlfn.XLOOKUP(#REF!,[1]!Backup_F8_Previous_Wave[ODINO],[1]!Backup_F8_Previous_Wave[Production Date],"")</f>
      </c>
      <c r="J1412" s="10">
        <f>_xlfn.XLOOKUP(#REF!,[1]!Backup_F8_Previous_Wave[ODINO],[1]!Backup_F8_Previous_Wave[Wave Date],"")</f>
      </c>
      <c r="K1412" s="6">
        <f>_xlfn.XLOOKUP(#REF!,[1]!Backup_F8_Previous_Wave[ODINO],[1]!Backup_F8_Previous_Wave[Full VIN],"")</f>
      </c>
      <c r="L1412" s="3" t="s">
        <v>4529</v>
      </c>
      <c r="M1412" s="3" t="s">
        <v>4</v>
      </c>
      <c r="N1412" s="3" t="s">
        <v>4530</v>
      </c>
      <c r="O1412" s="3" t="s">
        <v>124</v>
      </c>
      <c r="P1412" s="6">
        <f>_xlfn.XLOOKUP(#REF!,[1]!Table2[BINNING],[1]!Table2[VFG],"")</f>
      </c>
      <c r="Q1412" s="6">
        <f>IF(ISNUMBER(FIND("|",#REF!,1)),LEFT(#REF!,FIND("|",#REF!,1)-2),#REF!)</f>
      </c>
      <c r="R1412" s="6">
        <f>IF(ISNUMBER(FIND("|",#REF!,1)),RIGHT(#REF!,LEN(#REF!)-FIND("|",#REF!,1)-1),"")</f>
      </c>
      <c r="S1412" s="3" t="s">
        <v>7</v>
      </c>
      <c r="T1412" s="3" t="s">
        <v>7</v>
      </c>
      <c r="U1412" s="2">
        <v>0</v>
      </c>
      <c r="V1412" s="2">
        <v>0</v>
      </c>
      <c r="W1412" s="2"/>
      <c r="X1412" s="3" t="s">
        <v>155</v>
      </c>
      <c r="Y1412" s="2">
        <v>25</v>
      </c>
      <c r="Z1412" s="3"/>
      <c r="AA1412" s="3"/>
      <c r="AB1412" s="7" t="s">
        <v>4531</v>
      </c>
      <c r="AC1412" s="3" t="s">
        <v>20</v>
      </c>
      <c r="AD1412" s="3" t="s">
        <v>11</v>
      </c>
      <c r="AE1412" s="3" t="s">
        <v>135</v>
      </c>
      <c r="AF1412" s="3" t="s">
        <v>27</v>
      </c>
      <c r="AG1412" s="4"/>
      <c r="AH1412" s="3"/>
      <c r="AI1412" s="4"/>
      <c r="AJ14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2" s="8">
        <f>IF(#REF!=MAX(#REF!),"New","Old")</f>
      </c>
      <c r="AL1412" s="3"/>
      <c r="AM1412" s="9">
        <f>IF(OR(#REF!="",#REF!=0),"",IF(#REF!&lt;12000,"&lt;12k",IF(AND(#REF!&gt;=12000,#REF!&lt;24000),"12k to 24k",IF(AND(#REF!&gt;=24000,#REF!&lt;=36000),"24k to 36k",IF(#REF!&gt;36000,"&gt;36k","")))))</f>
      </c>
    </row>
    <row x14ac:dyDescent="0.25" r="1413" customHeight="1" ht="18.75">
      <c r="A1413" s="1">
        <v>1766930</v>
      </c>
      <c r="B1413" s="2">
        <v>11432124</v>
      </c>
      <c r="C1413" s="3" t="s">
        <v>0</v>
      </c>
      <c r="D1413" s="3" t="s">
        <v>38</v>
      </c>
      <c r="E1413" s="2">
        <v>2018</v>
      </c>
      <c r="F1413" s="4">
        <v>44443</v>
      </c>
      <c r="G1413" s="3" t="s">
        <v>39</v>
      </c>
      <c r="H1413" s="4">
        <v>44447</v>
      </c>
      <c r="I1413" s="4">
        <f>_xlfn.XLOOKUP(#REF!,[1]!Backup_F8_Previous_Wave[ODINO],[1]!Backup_F8_Previous_Wave[Production Date],"")</f>
      </c>
      <c r="J1413" s="10">
        <f>_xlfn.XLOOKUP(#REF!,[1]!Backup_F8_Previous_Wave[ODINO],[1]!Backup_F8_Previous_Wave[Wave Date],"")</f>
      </c>
      <c r="K1413" s="6">
        <f>_xlfn.XLOOKUP(#REF!,[1]!Backup_F8_Previous_Wave[ODINO],[1]!Backup_F8_Previous_Wave[Full VIN],"")</f>
      </c>
      <c r="L1413" s="3" t="s">
        <v>4532</v>
      </c>
      <c r="M1413" s="3" t="s">
        <v>4</v>
      </c>
      <c r="N1413" s="3" t="s">
        <v>4533</v>
      </c>
      <c r="O1413" s="3" t="s">
        <v>328</v>
      </c>
      <c r="P1413" s="6">
        <f>_xlfn.XLOOKUP(#REF!,[1]!Table2[BINNING],[1]!Table2[VFG],"")</f>
      </c>
      <c r="Q1413" s="6">
        <f>IF(ISNUMBER(FIND("|",#REF!,1)),LEFT(#REF!,FIND("|",#REF!,1)-2),#REF!)</f>
      </c>
      <c r="R1413" s="6">
        <f>IF(ISNUMBER(FIND("|",#REF!,1)),RIGHT(#REF!,LEN(#REF!)-FIND("|",#REF!,1)-1),"")</f>
      </c>
      <c r="S1413" s="3" t="s">
        <v>7</v>
      </c>
      <c r="T1413" s="3" t="s">
        <v>7</v>
      </c>
      <c r="U1413" s="2">
        <v>1</v>
      </c>
      <c r="V1413" s="2">
        <v>0</v>
      </c>
      <c r="W1413" s="2"/>
      <c r="X1413" s="3" t="s">
        <v>32</v>
      </c>
      <c r="Y1413" s="2"/>
      <c r="Z1413" s="3"/>
      <c r="AA1413" s="3"/>
      <c r="AB1413" s="7" t="s">
        <v>4534</v>
      </c>
      <c r="AC1413" s="3" t="s">
        <v>826</v>
      </c>
      <c r="AD1413" s="3" t="s">
        <v>147</v>
      </c>
      <c r="AE1413" s="3" t="s">
        <v>148</v>
      </c>
      <c r="AF1413" s="3" t="s">
        <v>45</v>
      </c>
      <c r="AG1413" s="4"/>
      <c r="AH1413" s="3"/>
      <c r="AI1413" s="4"/>
      <c r="AJ14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3" s="8">
        <f>IF(#REF!=MAX(#REF!),"New","Old")</f>
      </c>
      <c r="AL1413" s="3"/>
      <c r="AM1413" s="9">
        <f>IF(OR(#REF!="",#REF!=0),"",IF(#REF!&lt;12000,"&lt;12k",IF(AND(#REF!&gt;=12000,#REF!&lt;24000),"12k to 24k",IF(AND(#REF!&gt;=24000,#REF!&lt;=36000),"24k to 36k",IF(#REF!&gt;36000,"&gt;36k","")))))</f>
      </c>
    </row>
    <row x14ac:dyDescent="0.25" r="1414" customHeight="1" ht="18.75">
      <c r="A1414" s="1">
        <v>1767169</v>
      </c>
      <c r="B1414" s="2">
        <v>11432306</v>
      </c>
      <c r="C1414" s="3" t="s">
        <v>0</v>
      </c>
      <c r="D1414" s="3" t="s">
        <v>38</v>
      </c>
      <c r="E1414" s="2">
        <v>2013</v>
      </c>
      <c r="F1414" s="4">
        <v>44448</v>
      </c>
      <c r="G1414" s="3" t="s">
        <v>39</v>
      </c>
      <c r="H1414" s="4">
        <v>44448</v>
      </c>
      <c r="I1414" s="4"/>
      <c r="J1414" s="10">
        <f>_xlfn.XLOOKUP(#REF!,[1]!Backup_F8_Previous_Wave[ODINO],[1]!Backup_F8_Previous_Wave[Wave Date],"")</f>
      </c>
      <c r="K1414" s="3"/>
      <c r="L1414" s="3" t="s">
        <v>4535</v>
      </c>
      <c r="M1414" s="3" t="s">
        <v>4</v>
      </c>
      <c r="N1414" s="3" t="s">
        <v>4536</v>
      </c>
      <c r="O1414" s="3" t="s">
        <v>62</v>
      </c>
      <c r="P1414" s="6">
        <f>_xlfn.XLOOKUP(#REF!,[1]!Table2[BINNING],[1]!Table2[VFG],"")</f>
      </c>
      <c r="Q1414" s="6">
        <f>IF(ISNUMBER(FIND("|",#REF!,1)),LEFT(#REF!,FIND("|",#REF!,1)-2),#REF!)</f>
      </c>
      <c r="R1414" s="6">
        <f>IF(ISNUMBER(FIND("|",#REF!,1)),RIGHT(#REF!,LEN(#REF!)-FIND("|",#REF!,1)-1),"")</f>
      </c>
      <c r="S1414" s="3" t="s">
        <v>7</v>
      </c>
      <c r="T1414" s="3" t="s">
        <v>7</v>
      </c>
      <c r="U1414" s="2">
        <v>0</v>
      </c>
      <c r="V1414" s="2">
        <v>0</v>
      </c>
      <c r="W1414" s="2"/>
      <c r="X1414" s="3" t="s">
        <v>139</v>
      </c>
      <c r="Y1414" s="2"/>
      <c r="Z1414" s="3"/>
      <c r="AA1414" s="3"/>
      <c r="AB1414" s="7" t="s">
        <v>4537</v>
      </c>
      <c r="AC1414" s="3" t="s">
        <v>44</v>
      </c>
      <c r="AD1414" s="3" t="s">
        <v>44</v>
      </c>
      <c r="AE1414" s="3" t="s">
        <v>44</v>
      </c>
      <c r="AF1414" s="3" t="s">
        <v>45</v>
      </c>
      <c r="AG1414" s="4"/>
      <c r="AH1414" s="3"/>
      <c r="AI1414" s="4"/>
      <c r="AJ14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4" s="8">
        <f>IF(#REF!=MAX(#REF!),"New","Old")</f>
      </c>
      <c r="AL1414" s="3"/>
      <c r="AM1414" s="9">
        <f>IF(OR(#REF!="",#REF!=0),"",IF(#REF!&lt;12000,"&lt;12k",IF(AND(#REF!&gt;=12000,#REF!&lt;24000),"12k to 24k",IF(AND(#REF!&gt;=24000,#REF!&lt;=36000),"24k to 36k",IF(#REF!&gt;36000,"&gt;36k","")))))</f>
      </c>
    </row>
    <row x14ac:dyDescent="0.25" r="1415" customHeight="1" ht="18.75">
      <c r="A1415" s="1">
        <v>1767237</v>
      </c>
      <c r="B1415" s="2">
        <v>11432353</v>
      </c>
      <c r="C1415" s="3" t="s">
        <v>0</v>
      </c>
      <c r="D1415" s="3" t="s">
        <v>1</v>
      </c>
      <c r="E1415" s="2">
        <v>2015</v>
      </c>
      <c r="F1415" s="4">
        <v>44442</v>
      </c>
      <c r="G1415" s="3" t="s">
        <v>39</v>
      </c>
      <c r="H1415" s="4">
        <v>44448</v>
      </c>
      <c r="I1415" s="4">
        <f>_xlfn.XLOOKUP(#REF!,[1]!Backup_F8_Previous_Wave[ODINO],[1]!Backup_F8_Previous_Wave[Production Date],"")</f>
      </c>
      <c r="J1415" s="10">
        <f>_xlfn.XLOOKUP(#REF!,[1]!Backup_F8_Previous_Wave[ODINO],[1]!Backup_F8_Previous_Wave[Wave Date],"")</f>
      </c>
      <c r="K1415" s="6">
        <f>_xlfn.XLOOKUP(#REF!,[1]!Backup_F8_Previous_Wave[ODINO],[1]!Backup_F8_Previous_Wave[Full VIN],"")</f>
      </c>
      <c r="L1415" s="3" t="s">
        <v>4538</v>
      </c>
      <c r="M1415" s="3" t="s">
        <v>4</v>
      </c>
      <c r="N1415" s="3" t="s">
        <v>4539</v>
      </c>
      <c r="O1415" s="3" t="s">
        <v>4376</v>
      </c>
      <c r="P1415" s="6">
        <f>_xlfn.XLOOKUP(#REF!,[1]!Table2[BINNING],[1]!Table2[VFG],"")</f>
      </c>
      <c r="Q1415" s="6">
        <f>IF(ISNUMBER(FIND("|",#REF!,1)),LEFT(#REF!,FIND("|",#REF!,1)-2),#REF!)</f>
      </c>
      <c r="R1415" s="6">
        <f>IF(ISNUMBER(FIND("|",#REF!,1)),RIGHT(#REF!,LEN(#REF!)-FIND("|",#REF!,1)-1),"")</f>
      </c>
      <c r="S1415" s="3" t="s">
        <v>7</v>
      </c>
      <c r="T1415" s="3" t="s">
        <v>7</v>
      </c>
      <c r="U1415" s="2">
        <v>0</v>
      </c>
      <c r="V1415" s="2">
        <v>0</v>
      </c>
      <c r="W1415" s="2"/>
      <c r="X1415" s="3" t="s">
        <v>106</v>
      </c>
      <c r="Y1415" s="2">
        <v>0</v>
      </c>
      <c r="Z1415" s="3"/>
      <c r="AA1415" s="3"/>
      <c r="AB1415" s="7" t="s">
        <v>4540</v>
      </c>
      <c r="AC1415" s="3" t="s">
        <v>20</v>
      </c>
      <c r="AD1415" s="3" t="s">
        <v>11</v>
      </c>
      <c r="AE1415" s="3" t="s">
        <v>135</v>
      </c>
      <c r="AF1415" s="3" t="s">
        <v>27</v>
      </c>
      <c r="AG1415" s="4"/>
      <c r="AH1415" s="3"/>
      <c r="AI1415" s="4"/>
      <c r="AJ14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5" s="8">
        <f>IF(#REF!=MAX(#REF!),"New","Old")</f>
      </c>
      <c r="AL1415" s="3"/>
      <c r="AM1415" s="9">
        <f>IF(OR(#REF!="",#REF!=0),"",IF(#REF!&lt;12000,"&lt;12k",IF(AND(#REF!&gt;=12000,#REF!&lt;24000),"12k to 24k",IF(AND(#REF!&gt;=24000,#REF!&lt;=36000),"24k to 36k",IF(#REF!&gt;36000,"&gt;36k","")))))</f>
      </c>
    </row>
    <row x14ac:dyDescent="0.25" r="1416" customHeight="1" ht="18.75">
      <c r="A1416" s="1">
        <v>1767378</v>
      </c>
      <c r="B1416" s="2">
        <v>11432462</v>
      </c>
      <c r="C1416" s="3" t="s">
        <v>0</v>
      </c>
      <c r="D1416" s="3" t="s">
        <v>181</v>
      </c>
      <c r="E1416" s="2">
        <v>2015</v>
      </c>
      <c r="F1416" s="4">
        <v>44256</v>
      </c>
      <c r="G1416" s="3" t="s">
        <v>2</v>
      </c>
      <c r="H1416" s="4">
        <v>44449</v>
      </c>
      <c r="I1416" s="4">
        <f>_xlfn.XLOOKUP(#REF!,[1]!Backup_F8_Previous_Wave[ODINO],[1]!Backup_F8_Previous_Wave[Production Date],"")</f>
      </c>
      <c r="J1416" s="10">
        <f>_xlfn.XLOOKUP(#REF!,[1]!Backup_F8_Previous_Wave[ODINO],[1]!Backup_F8_Previous_Wave[Wave Date],"")</f>
      </c>
      <c r="K1416" s="6">
        <f>_xlfn.XLOOKUP(#REF!,[1]!Backup_F8_Previous_Wave[ODINO],[1]!Backup_F8_Previous_Wave[Full VIN],"")</f>
      </c>
      <c r="L1416" s="3" t="s">
        <v>4541</v>
      </c>
      <c r="M1416" s="3" t="s">
        <v>4</v>
      </c>
      <c r="N1416" s="3" t="s">
        <v>4542</v>
      </c>
      <c r="O1416" s="3" t="s">
        <v>196</v>
      </c>
      <c r="P1416" s="6">
        <f>_xlfn.XLOOKUP(#REF!,[1]!Table2[BINNING],[1]!Table2[VFG],"")</f>
      </c>
      <c r="Q1416" s="6">
        <f>IF(ISNUMBER(FIND("|",#REF!,1)),LEFT(#REF!,FIND("|",#REF!,1)-2),#REF!)</f>
      </c>
      <c r="R1416" s="6">
        <f>IF(ISNUMBER(FIND("|",#REF!,1)),RIGHT(#REF!,LEN(#REF!)-FIND("|",#REF!,1)-1),"")</f>
      </c>
      <c r="S1416" s="3" t="s">
        <v>7</v>
      </c>
      <c r="T1416" s="3" t="s">
        <v>7</v>
      </c>
      <c r="U1416" s="2">
        <v>0</v>
      </c>
      <c r="V1416" s="2">
        <v>0</v>
      </c>
      <c r="W1416" s="2">
        <v>92000</v>
      </c>
      <c r="X1416" s="3" t="s">
        <v>317</v>
      </c>
      <c r="Y1416" s="2"/>
      <c r="Z1416" s="3" t="s">
        <v>4543</v>
      </c>
      <c r="AA1416" s="3" t="s">
        <v>4544</v>
      </c>
      <c r="AB1416" s="7" t="s">
        <v>4545</v>
      </c>
      <c r="AC1416" s="3" t="s">
        <v>297</v>
      </c>
      <c r="AD1416" s="3" t="s">
        <v>298</v>
      </c>
      <c r="AE1416" s="3" t="s">
        <v>299</v>
      </c>
      <c r="AF1416" s="3" t="s">
        <v>198</v>
      </c>
      <c r="AG1416" s="4"/>
      <c r="AH1416" s="3"/>
      <c r="AI1416" s="4"/>
      <c r="AJ14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6" s="8">
        <f>IF(#REF!=MAX(#REF!),"New","Old")</f>
      </c>
      <c r="AL1416" s="3"/>
      <c r="AM1416" s="9">
        <f>IF(OR(#REF!="",#REF!=0),"",IF(#REF!&lt;12000,"&lt;12k",IF(AND(#REF!&gt;=12000,#REF!&lt;24000),"12k to 24k",IF(AND(#REF!&gt;=24000,#REF!&lt;=36000),"24k to 36k",IF(#REF!&gt;36000,"&gt;36k","")))))</f>
      </c>
    </row>
    <row x14ac:dyDescent="0.25" r="1417" customHeight="1" ht="18.75">
      <c r="A1417" s="1">
        <v>1767583</v>
      </c>
      <c r="B1417" s="2">
        <v>11432613</v>
      </c>
      <c r="C1417" s="3" t="s">
        <v>0</v>
      </c>
      <c r="D1417" s="3" t="s">
        <v>181</v>
      </c>
      <c r="E1417" s="2">
        <v>2019</v>
      </c>
      <c r="F1417" s="4">
        <v>44449</v>
      </c>
      <c r="G1417" s="3" t="s">
        <v>39</v>
      </c>
      <c r="H1417" s="4">
        <v>44450</v>
      </c>
      <c r="I1417" s="4">
        <f>_xlfn.XLOOKUP(#REF!,[1]!Backup_F8_Previous_Wave[ODINO],[1]!Backup_F8_Previous_Wave[Production Date],"")</f>
      </c>
      <c r="J1417" s="10">
        <f>_xlfn.XLOOKUP(#REF!,[1]!Backup_F8_Previous_Wave[ODINO],[1]!Backup_F8_Previous_Wave[Wave Date],"")</f>
      </c>
      <c r="K1417" s="6">
        <f>_xlfn.XLOOKUP(#REF!,[1]!Backup_F8_Previous_Wave[ODINO],[1]!Backup_F8_Previous_Wave[Full VIN],"")</f>
      </c>
      <c r="L1417" s="3" t="s">
        <v>461</v>
      </c>
      <c r="M1417" s="3" t="s">
        <v>4</v>
      </c>
      <c r="N1417" s="3" t="s">
        <v>4546</v>
      </c>
      <c r="O1417" s="3" t="s">
        <v>196</v>
      </c>
      <c r="P1417" s="6">
        <f>_xlfn.XLOOKUP(#REF!,[1]!Table2[BINNING],[1]!Table2[VFG],"")</f>
      </c>
      <c r="Q1417" s="6">
        <f>IF(ISNUMBER(FIND("|",#REF!,1)),LEFT(#REF!,FIND("|",#REF!,1)-2),#REF!)</f>
      </c>
      <c r="R1417" s="6">
        <f>IF(ISNUMBER(FIND("|",#REF!,1)),RIGHT(#REF!,LEN(#REF!)-FIND("|",#REF!,1)-1),"")</f>
      </c>
      <c r="S1417" s="3" t="s">
        <v>7</v>
      </c>
      <c r="T1417" s="3" t="s">
        <v>7</v>
      </c>
      <c r="U1417" s="2">
        <v>0</v>
      </c>
      <c r="V1417" s="2">
        <v>0</v>
      </c>
      <c r="W1417" s="2"/>
      <c r="X1417" s="3" t="s">
        <v>100</v>
      </c>
      <c r="Y1417" s="2">
        <v>70</v>
      </c>
      <c r="Z1417" s="3"/>
      <c r="AA1417" s="3"/>
      <c r="AB1417" s="7" t="s">
        <v>4547</v>
      </c>
      <c r="AC1417" s="3" t="s">
        <v>297</v>
      </c>
      <c r="AD1417" s="3" t="s">
        <v>298</v>
      </c>
      <c r="AE1417" s="3" t="s">
        <v>299</v>
      </c>
      <c r="AF1417" s="3" t="s">
        <v>198</v>
      </c>
      <c r="AG1417" s="4"/>
      <c r="AH1417" s="3"/>
      <c r="AI1417" s="4"/>
      <c r="AJ14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7" s="8">
        <f>IF(#REF!=MAX(#REF!),"New","Old")</f>
      </c>
      <c r="AL1417" s="3"/>
      <c r="AM1417" s="9">
        <f>IF(OR(#REF!="",#REF!=0),"",IF(#REF!&lt;12000,"&lt;12k",IF(AND(#REF!&gt;=12000,#REF!&lt;24000),"12k to 24k",IF(AND(#REF!&gt;=24000,#REF!&lt;=36000),"24k to 36k",IF(#REF!&gt;36000,"&gt;36k","")))))</f>
      </c>
    </row>
    <row x14ac:dyDescent="0.25" r="1418" customHeight="1" ht="18.75">
      <c r="A1418" s="1">
        <v>1767790</v>
      </c>
      <c r="B1418" s="2">
        <v>11432748</v>
      </c>
      <c r="C1418" s="3" t="s">
        <v>0</v>
      </c>
      <c r="D1418" s="3" t="s">
        <v>38</v>
      </c>
      <c r="E1418" s="2">
        <v>2019</v>
      </c>
      <c r="F1418" s="4">
        <v>44440</v>
      </c>
      <c r="G1418" s="3" t="s">
        <v>39</v>
      </c>
      <c r="H1418" s="4">
        <v>44452</v>
      </c>
      <c r="I1418" s="4">
        <f>_xlfn.XLOOKUP(#REF!,[1]!Backup_F8_Previous_Wave[ODINO],[1]!Backup_F8_Previous_Wave[Production Date],"")</f>
      </c>
      <c r="J1418" s="10">
        <f>_xlfn.XLOOKUP(#REF!,[1]!Backup_F8_Previous_Wave[ODINO],[1]!Backup_F8_Previous_Wave[Wave Date],"")</f>
      </c>
      <c r="K1418" s="6">
        <f>_xlfn.XLOOKUP(#REF!,[1]!Backup_F8_Previous_Wave[ODINO],[1]!Backup_F8_Previous_Wave[Full VIN],"")</f>
      </c>
      <c r="L1418" s="3" t="s">
        <v>4548</v>
      </c>
      <c r="M1418" s="3" t="s">
        <v>4</v>
      </c>
      <c r="N1418" s="3" t="s">
        <v>4549</v>
      </c>
      <c r="O1418" s="3" t="s">
        <v>3185</v>
      </c>
      <c r="P1418" s="6">
        <f>_xlfn.XLOOKUP(#REF!,[1]!Table2[BINNING],[1]!Table2[VFG],"")</f>
      </c>
      <c r="Q1418" s="6">
        <f>IF(ISNUMBER(FIND("|",#REF!,1)),LEFT(#REF!,FIND("|",#REF!,1)-2),#REF!)</f>
      </c>
      <c r="R1418" s="6">
        <f>IF(ISNUMBER(FIND("|",#REF!,1)),RIGHT(#REF!,LEN(#REF!)-FIND("|",#REF!,1)-1),"")</f>
      </c>
      <c r="S1418" s="3" t="s">
        <v>7</v>
      </c>
      <c r="T1418" s="3" t="s">
        <v>7</v>
      </c>
      <c r="U1418" s="2">
        <v>0</v>
      </c>
      <c r="V1418" s="2">
        <v>0</v>
      </c>
      <c r="W1418" s="2">
        <v>15900</v>
      </c>
      <c r="X1418" s="3" t="s">
        <v>106</v>
      </c>
      <c r="Y1418" s="2">
        <v>0</v>
      </c>
      <c r="Z1418" s="3"/>
      <c r="AA1418" s="3"/>
      <c r="AB1418" s="7" t="s">
        <v>4550</v>
      </c>
      <c r="AC1418" s="3" t="s">
        <v>826</v>
      </c>
      <c r="AD1418" s="3" t="s">
        <v>147</v>
      </c>
      <c r="AE1418" s="3" t="s">
        <v>148</v>
      </c>
      <c r="AF1418" s="3" t="s">
        <v>45</v>
      </c>
      <c r="AG1418" s="4"/>
      <c r="AH1418" s="3"/>
      <c r="AI1418" s="4"/>
      <c r="AJ14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8" s="8">
        <f>IF(#REF!=MAX(#REF!),"New","Old")</f>
      </c>
      <c r="AL1418" s="3"/>
      <c r="AM1418" s="9">
        <f>IF(OR(#REF!="",#REF!=0),"",IF(#REF!&lt;12000,"&lt;12k",IF(AND(#REF!&gt;=12000,#REF!&lt;24000),"12k to 24k",IF(AND(#REF!&gt;=24000,#REF!&lt;=36000),"24k to 36k",IF(#REF!&gt;36000,"&gt;36k","")))))</f>
      </c>
    </row>
    <row x14ac:dyDescent="0.25" r="1419" customHeight="1" ht="18.75">
      <c r="A1419" s="1">
        <v>1767851</v>
      </c>
      <c r="B1419" s="2">
        <v>11432794</v>
      </c>
      <c r="C1419" s="3" t="s">
        <v>0</v>
      </c>
      <c r="D1419" s="3" t="s">
        <v>485</v>
      </c>
      <c r="E1419" s="2">
        <v>2017</v>
      </c>
      <c r="F1419" s="4">
        <v>44451</v>
      </c>
      <c r="G1419" s="3" t="s">
        <v>39</v>
      </c>
      <c r="H1419" s="4">
        <v>44452</v>
      </c>
      <c r="I1419" s="4">
        <f>_xlfn.XLOOKUP(#REF!,[1]!Backup_F8_Previous_Wave[ODINO],[1]!Backup_F8_Previous_Wave[Production Date],"")</f>
      </c>
      <c r="J1419" s="10">
        <f>_xlfn.XLOOKUP(#REF!,[1]!Backup_F8_Previous_Wave[ODINO],[1]!Backup_F8_Previous_Wave[Wave Date],"")</f>
      </c>
      <c r="K1419" s="6">
        <f>_xlfn.XLOOKUP(#REF!,[1]!Backup_F8_Previous_Wave[ODINO],[1]!Backup_F8_Previous_Wave[Full VIN],"")</f>
      </c>
      <c r="L1419" s="3" t="s">
        <v>4551</v>
      </c>
      <c r="M1419" s="3" t="s">
        <v>4</v>
      </c>
      <c r="N1419" s="3" t="s">
        <v>4552</v>
      </c>
      <c r="O1419" s="3" t="s">
        <v>31</v>
      </c>
      <c r="P1419" s="6">
        <f>_xlfn.XLOOKUP(#REF!,[1]!Table2[BINNING],[1]!Table2[VFG],"")</f>
      </c>
      <c r="Q1419" s="6">
        <f>IF(ISNUMBER(FIND("|",#REF!,1)),LEFT(#REF!,FIND("|",#REF!,1)-2),#REF!)</f>
      </c>
      <c r="R1419" s="6">
        <f>IF(ISNUMBER(FIND("|",#REF!,1)),RIGHT(#REF!,LEN(#REF!)-FIND("|",#REF!,1)-1),"")</f>
      </c>
      <c r="S1419" s="3" t="s">
        <v>7</v>
      </c>
      <c r="T1419" s="3" t="s">
        <v>7</v>
      </c>
      <c r="U1419" s="2">
        <v>0</v>
      </c>
      <c r="V1419" s="2">
        <v>0</v>
      </c>
      <c r="W1419" s="2"/>
      <c r="X1419" s="3" t="s">
        <v>139</v>
      </c>
      <c r="Y1419" s="2">
        <v>70</v>
      </c>
      <c r="Z1419" s="3"/>
      <c r="AA1419" s="3"/>
      <c r="AB1419" s="7" t="s">
        <v>4553</v>
      </c>
      <c r="AC1419" s="3" t="s">
        <v>489</v>
      </c>
      <c r="AD1419" s="3" t="s">
        <v>490</v>
      </c>
      <c r="AE1419" s="3" t="s">
        <v>491</v>
      </c>
      <c r="AF1419" s="3" t="s">
        <v>211</v>
      </c>
      <c r="AG1419" s="4"/>
      <c r="AH1419" s="3"/>
      <c r="AI1419" s="4"/>
      <c r="AJ14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19" s="8">
        <f>IF(#REF!=MAX(#REF!),"New","Old")</f>
      </c>
      <c r="AL1419" s="3"/>
      <c r="AM1419" s="9">
        <f>IF(OR(#REF!="",#REF!=0),"",IF(#REF!&lt;12000,"&lt;12k",IF(AND(#REF!&gt;=12000,#REF!&lt;24000),"12k to 24k",IF(AND(#REF!&gt;=24000,#REF!&lt;=36000),"24k to 36k",IF(#REF!&gt;36000,"&gt;36k","")))))</f>
      </c>
    </row>
    <row x14ac:dyDescent="0.25" r="1420" customHeight="1" ht="18.75">
      <c r="A1420" s="1">
        <v>1767947</v>
      </c>
      <c r="B1420" s="2">
        <v>11432869</v>
      </c>
      <c r="C1420" s="3" t="s">
        <v>0</v>
      </c>
      <c r="D1420" s="3" t="s">
        <v>187</v>
      </c>
      <c r="E1420" s="2">
        <v>2021</v>
      </c>
      <c r="F1420" s="4">
        <v>44449</v>
      </c>
      <c r="G1420" s="3" t="s">
        <v>39</v>
      </c>
      <c r="H1420" s="4">
        <v>44453</v>
      </c>
      <c r="I1420" s="4">
        <f>_xlfn.XLOOKUP(#REF!,[1]!Backup_F8_Previous_Wave[ODINO],[1]!Backup_F8_Previous_Wave[Production Date],"")</f>
      </c>
      <c r="J1420" s="10">
        <f>_xlfn.XLOOKUP(#REF!,[1]!Backup_F8_Previous_Wave[ODINO],[1]!Backup_F8_Previous_Wave[Wave Date],"")</f>
      </c>
      <c r="K1420" s="6">
        <f>_xlfn.XLOOKUP(#REF!,[1]!Backup_F8_Previous_Wave[ODINO],[1]!Backup_F8_Previous_Wave[Full VIN],"")</f>
      </c>
      <c r="L1420" s="3" t="s">
        <v>4554</v>
      </c>
      <c r="M1420" s="3" t="s">
        <v>4</v>
      </c>
      <c r="N1420" s="3" t="s">
        <v>4555</v>
      </c>
      <c r="O1420" s="3" t="s">
        <v>151</v>
      </c>
      <c r="P1420" s="6">
        <f>_xlfn.XLOOKUP(#REF!,[1]!Table2[BINNING],[1]!Table2[VFG],"")</f>
      </c>
      <c r="Q1420" s="6">
        <f>IF(ISNUMBER(FIND("|",#REF!,1)),LEFT(#REF!,FIND("|",#REF!,1)-2),#REF!)</f>
      </c>
      <c r="R1420" s="6">
        <f>IF(ISNUMBER(FIND("|",#REF!,1)),RIGHT(#REF!,LEN(#REF!)-FIND("|",#REF!,1)-1),"")</f>
      </c>
      <c r="S1420" s="3" t="s">
        <v>7</v>
      </c>
      <c r="T1420" s="3" t="s">
        <v>7</v>
      </c>
      <c r="U1420" s="2">
        <v>0</v>
      </c>
      <c r="V1420" s="2">
        <v>0</v>
      </c>
      <c r="W1420" s="2"/>
      <c r="X1420" s="3" t="s">
        <v>238</v>
      </c>
      <c r="Y1420" s="2">
        <v>0</v>
      </c>
      <c r="Z1420" s="3"/>
      <c r="AA1420" s="3"/>
      <c r="AB1420" s="7" t="s">
        <v>4556</v>
      </c>
      <c r="AC1420" s="3" t="s">
        <v>191</v>
      </c>
      <c r="AD1420" s="3" t="s">
        <v>192</v>
      </c>
      <c r="AE1420" s="3" t="s">
        <v>193</v>
      </c>
      <c r="AF1420" s="3" t="s">
        <v>141</v>
      </c>
      <c r="AG1420" s="4"/>
      <c r="AH1420" s="3"/>
      <c r="AI1420" s="4"/>
      <c r="AJ14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0" s="8">
        <f>IF(#REF!=MAX(#REF!),"New","Old")</f>
      </c>
      <c r="AL1420" s="3"/>
      <c r="AM1420" s="9">
        <f>IF(OR(#REF!="",#REF!=0),"",IF(#REF!&lt;12000,"&lt;12k",IF(AND(#REF!&gt;=12000,#REF!&lt;24000),"12k to 24k",IF(AND(#REF!&gt;=24000,#REF!&lt;=36000),"24k to 36k",IF(#REF!&gt;36000,"&gt;36k","")))))</f>
      </c>
    </row>
    <row x14ac:dyDescent="0.25" r="1421" customHeight="1" ht="18.75">
      <c r="A1421" s="1">
        <v>1767994</v>
      </c>
      <c r="B1421" s="2">
        <v>11432901</v>
      </c>
      <c r="C1421" s="3" t="s">
        <v>0</v>
      </c>
      <c r="D1421" s="3" t="s">
        <v>59</v>
      </c>
      <c r="E1421" s="2">
        <v>2014</v>
      </c>
      <c r="F1421" s="4">
        <v>44450</v>
      </c>
      <c r="G1421" s="3" t="s">
        <v>39</v>
      </c>
      <c r="H1421" s="4">
        <v>44453</v>
      </c>
      <c r="I1421" s="4">
        <f>_xlfn.XLOOKUP(#REF!,[1]!Backup_F8_Previous_Wave[ODINO],[1]!Backup_F8_Previous_Wave[Production Date],"")</f>
      </c>
      <c r="J1421" s="10">
        <f>_xlfn.XLOOKUP(#REF!,[1]!Backup_F8_Previous_Wave[ODINO],[1]!Backup_F8_Previous_Wave[Wave Date],"")</f>
      </c>
      <c r="K1421" s="6">
        <f>_xlfn.XLOOKUP(#REF!,[1]!Backup_F8_Previous_Wave[ODINO],[1]!Backup_F8_Previous_Wave[Full VIN],"")</f>
      </c>
      <c r="L1421" s="3" t="s">
        <v>1094</v>
      </c>
      <c r="M1421" s="3" t="s">
        <v>4</v>
      </c>
      <c r="N1421" s="3" t="s">
        <v>4557</v>
      </c>
      <c r="O1421" s="3" t="s">
        <v>31</v>
      </c>
      <c r="P1421" s="6">
        <f>_xlfn.XLOOKUP(#REF!,[1]!Table2[BINNING],[1]!Table2[VFG],"")</f>
      </c>
      <c r="Q1421" s="6">
        <f>IF(ISNUMBER(FIND("|",#REF!,1)),LEFT(#REF!,FIND("|",#REF!,1)-2),#REF!)</f>
      </c>
      <c r="R1421" s="6">
        <f>IF(ISNUMBER(FIND("|",#REF!,1)),RIGHT(#REF!,LEN(#REF!)-FIND("|",#REF!,1)-1),"")</f>
      </c>
      <c r="S1421" s="3" t="s">
        <v>7</v>
      </c>
      <c r="T1421" s="3" t="s">
        <v>7</v>
      </c>
      <c r="U1421" s="2">
        <v>0</v>
      </c>
      <c r="V1421" s="2">
        <v>0</v>
      </c>
      <c r="W1421" s="2"/>
      <c r="X1421" s="3" t="s">
        <v>202</v>
      </c>
      <c r="Y1421" s="2">
        <v>65</v>
      </c>
      <c r="Z1421" s="3"/>
      <c r="AA1421" s="3"/>
      <c r="AB1421" s="7" t="s">
        <v>4558</v>
      </c>
      <c r="AC1421" s="3" t="s">
        <v>65</v>
      </c>
      <c r="AD1421" s="3" t="s">
        <v>66</v>
      </c>
      <c r="AE1421" s="3" t="s">
        <v>67</v>
      </c>
      <c r="AF1421" s="3" t="s">
        <v>68</v>
      </c>
      <c r="AG1421" s="4"/>
      <c r="AH1421" s="3"/>
      <c r="AI1421" s="4"/>
      <c r="AJ14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1" s="8">
        <f>IF(#REF!=MAX(#REF!),"New","Old")</f>
      </c>
      <c r="AL1421" s="3"/>
      <c r="AM1421" s="9">
        <f>IF(OR(#REF!="",#REF!=0),"",IF(#REF!&lt;12000,"&lt;12k",IF(AND(#REF!&gt;=12000,#REF!&lt;24000),"12k to 24k",IF(AND(#REF!&gt;=24000,#REF!&lt;=36000),"24k to 36k",IF(#REF!&gt;36000,"&gt;36k","")))))</f>
      </c>
    </row>
    <row x14ac:dyDescent="0.25" r="1422" customHeight="1" ht="18.75">
      <c r="A1422" s="1">
        <v>1768073</v>
      </c>
      <c r="B1422" s="2">
        <v>11432968</v>
      </c>
      <c r="C1422" s="3" t="s">
        <v>0</v>
      </c>
      <c r="D1422" s="3" t="s">
        <v>59</v>
      </c>
      <c r="E1422" s="2">
        <v>2016</v>
      </c>
      <c r="F1422" s="4">
        <v>44452</v>
      </c>
      <c r="G1422" s="3" t="s">
        <v>39</v>
      </c>
      <c r="H1422" s="4">
        <v>44453</v>
      </c>
      <c r="I1422" s="4"/>
      <c r="J1422" s="10">
        <f>_xlfn.XLOOKUP(#REF!,[1]!Backup_F8_Previous_Wave[ODINO],[1]!Backup_F8_Previous_Wave[Wave Date],"")</f>
      </c>
      <c r="K1422" s="3"/>
      <c r="L1422" s="3" t="s">
        <v>1475</v>
      </c>
      <c r="M1422" s="3" t="s">
        <v>4</v>
      </c>
      <c r="N1422" s="3" t="s">
        <v>4559</v>
      </c>
      <c r="O1422" s="3" t="s">
        <v>552</v>
      </c>
      <c r="P1422" s="6">
        <f>_xlfn.XLOOKUP(#REF!,[1]!Table2[BINNING],[1]!Table2[VFG],"")</f>
      </c>
      <c r="Q1422" s="6">
        <f>IF(ISNUMBER(FIND("|",#REF!,1)),LEFT(#REF!,FIND("|",#REF!,1)-2),#REF!)</f>
      </c>
      <c r="R1422" s="6">
        <f>IF(ISNUMBER(FIND("|",#REF!,1)),RIGHT(#REF!,LEN(#REF!)-FIND("|",#REF!,1)-1),"")</f>
      </c>
      <c r="S1422" s="3" t="s">
        <v>7</v>
      </c>
      <c r="T1422" s="3" t="s">
        <v>7</v>
      </c>
      <c r="U1422" s="2">
        <v>0</v>
      </c>
      <c r="V1422" s="2">
        <v>0</v>
      </c>
      <c r="W1422" s="2"/>
      <c r="X1422" s="3" t="s">
        <v>1436</v>
      </c>
      <c r="Y1422" s="2"/>
      <c r="Z1422" s="3"/>
      <c r="AA1422" s="3"/>
      <c r="AB1422" s="7" t="s">
        <v>4560</v>
      </c>
      <c r="AC1422" s="3" t="s">
        <v>44</v>
      </c>
      <c r="AD1422" s="3" t="s">
        <v>44</v>
      </c>
      <c r="AE1422" s="3" t="s">
        <v>44</v>
      </c>
      <c r="AF1422" s="3" t="s">
        <v>68</v>
      </c>
      <c r="AG1422" s="4"/>
      <c r="AH1422" s="3"/>
      <c r="AI1422" s="4"/>
      <c r="AJ14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2" s="8">
        <f>IF(#REF!=MAX(#REF!),"New","Old")</f>
      </c>
      <c r="AL1422" s="3"/>
      <c r="AM1422" s="9">
        <f>IF(OR(#REF!="",#REF!=0),"",IF(#REF!&lt;12000,"&lt;12k",IF(AND(#REF!&gt;=12000,#REF!&lt;24000),"12k to 24k",IF(AND(#REF!&gt;=24000,#REF!&lt;=36000),"24k to 36k",IF(#REF!&gt;36000,"&gt;36k","")))))</f>
      </c>
    </row>
    <row x14ac:dyDescent="0.25" r="1423" customHeight="1" ht="18.75">
      <c r="A1423" s="1">
        <v>1768137</v>
      </c>
      <c r="B1423" s="2">
        <v>11433017</v>
      </c>
      <c r="C1423" s="3" t="s">
        <v>0</v>
      </c>
      <c r="D1423" s="3" t="s">
        <v>181</v>
      </c>
      <c r="E1423" s="2">
        <v>2017</v>
      </c>
      <c r="F1423" s="4">
        <v>44440</v>
      </c>
      <c r="G1423" s="3" t="s">
        <v>39</v>
      </c>
      <c r="H1423" s="4">
        <v>44454</v>
      </c>
      <c r="I1423" s="4">
        <f>_xlfn.XLOOKUP(#REF!,[1]!Backup_F8_Previous_Wave[ODINO],[1]!Backup_F8_Previous_Wave[Production Date],"")</f>
      </c>
      <c r="J1423" s="10">
        <f>_xlfn.XLOOKUP(#REF!,[1]!Backup_F8_Previous_Wave[ODINO],[1]!Backup_F8_Previous_Wave[Wave Date],"")</f>
      </c>
      <c r="K1423" s="6">
        <f>_xlfn.XLOOKUP(#REF!,[1]!Backup_F8_Previous_Wave[ODINO],[1]!Backup_F8_Previous_Wave[Full VIN],"")</f>
      </c>
      <c r="L1423" s="3" t="s">
        <v>4561</v>
      </c>
      <c r="M1423" s="3" t="s">
        <v>4</v>
      </c>
      <c r="N1423" s="3" t="s">
        <v>4562</v>
      </c>
      <c r="O1423" s="3" t="s">
        <v>184</v>
      </c>
      <c r="P1423" s="6">
        <f>_xlfn.XLOOKUP(#REF!,[1]!Table2[BINNING],[1]!Table2[VFG],"")</f>
      </c>
      <c r="Q1423" s="6">
        <f>IF(ISNUMBER(FIND("|",#REF!,1)),LEFT(#REF!,FIND("|",#REF!,1)-2),#REF!)</f>
      </c>
      <c r="R1423" s="6">
        <f>IF(ISNUMBER(FIND("|",#REF!,1)),RIGHT(#REF!,LEN(#REF!)-FIND("|",#REF!,1)-1),"")</f>
      </c>
      <c r="S1423" s="3" t="s">
        <v>7</v>
      </c>
      <c r="T1423" s="3" t="s">
        <v>7</v>
      </c>
      <c r="U1423" s="2">
        <v>0</v>
      </c>
      <c r="V1423" s="2">
        <v>0</v>
      </c>
      <c r="W1423" s="2">
        <v>55895</v>
      </c>
      <c r="X1423" s="3" t="s">
        <v>72</v>
      </c>
      <c r="Y1423" s="2">
        <v>0</v>
      </c>
      <c r="Z1423" s="3" t="s">
        <v>4563</v>
      </c>
      <c r="AA1423" s="3" t="s">
        <v>1092</v>
      </c>
      <c r="AB1423" s="7" t="s">
        <v>4564</v>
      </c>
      <c r="AC1423" s="3" t="s">
        <v>297</v>
      </c>
      <c r="AD1423" s="3" t="s">
        <v>298</v>
      </c>
      <c r="AE1423" s="3" t="s">
        <v>299</v>
      </c>
      <c r="AF1423" s="3" t="s">
        <v>198</v>
      </c>
      <c r="AG1423" s="4"/>
      <c r="AH1423" s="3"/>
      <c r="AI1423" s="4"/>
      <c r="AJ14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3" s="8">
        <f>IF(#REF!=MAX(#REF!),"New","Old")</f>
      </c>
      <c r="AL1423" s="3"/>
      <c r="AM1423" s="9">
        <f>IF(OR(#REF!="",#REF!=0),"",IF(#REF!&lt;12000,"&lt;12k",IF(AND(#REF!&gt;=12000,#REF!&lt;24000),"12k to 24k",IF(AND(#REF!&gt;=24000,#REF!&lt;=36000),"24k to 36k",IF(#REF!&gt;36000,"&gt;36k","")))))</f>
      </c>
    </row>
    <row x14ac:dyDescent="0.25" r="1424" customHeight="1" ht="18.75">
      <c r="A1424" s="1">
        <v>1768151</v>
      </c>
      <c r="B1424" s="2">
        <v>11433029</v>
      </c>
      <c r="C1424" s="3" t="s">
        <v>0</v>
      </c>
      <c r="D1424" s="3" t="s">
        <v>38</v>
      </c>
      <c r="E1424" s="2">
        <v>2012</v>
      </c>
      <c r="F1424" s="4">
        <v>44440</v>
      </c>
      <c r="G1424" s="3" t="s">
        <v>39</v>
      </c>
      <c r="H1424" s="4">
        <v>44454</v>
      </c>
      <c r="I1424" s="4">
        <f>_xlfn.XLOOKUP(#REF!,[1]!Backup_F8_Previous_Wave[ODINO],[1]!Backup_F8_Previous_Wave[Production Date],"")</f>
      </c>
      <c r="J1424" s="10">
        <f>_xlfn.XLOOKUP(#REF!,[1]!Backup_F8_Previous_Wave[ODINO],[1]!Backup_F8_Previous_Wave[Wave Date],"")</f>
      </c>
      <c r="K1424" s="6">
        <f>_xlfn.XLOOKUP(#REF!,[1]!Backup_F8_Previous_Wave[ODINO],[1]!Backup_F8_Previous_Wave[Full VIN],"")</f>
      </c>
      <c r="L1424" s="3" t="s">
        <v>4565</v>
      </c>
      <c r="M1424" s="3" t="s">
        <v>4</v>
      </c>
      <c r="N1424" s="3" t="s">
        <v>4566</v>
      </c>
      <c r="O1424" s="3" t="s">
        <v>62</v>
      </c>
      <c r="P1424" s="6">
        <f>_xlfn.XLOOKUP(#REF!,[1]!Table2[BINNING],[1]!Table2[VFG],"")</f>
      </c>
      <c r="Q1424" s="6">
        <f>IF(ISNUMBER(FIND("|",#REF!,1)),LEFT(#REF!,FIND("|",#REF!,1)-2),#REF!)</f>
      </c>
      <c r="R1424" s="6">
        <f>IF(ISNUMBER(FIND("|",#REF!,1)),RIGHT(#REF!,LEN(#REF!)-FIND("|",#REF!,1)-1),"")</f>
      </c>
      <c r="S1424" s="3" t="s">
        <v>7</v>
      </c>
      <c r="T1424" s="3" t="s">
        <v>7</v>
      </c>
      <c r="U1424" s="2">
        <v>0</v>
      </c>
      <c r="V1424" s="2">
        <v>0</v>
      </c>
      <c r="W1424" s="2">
        <v>220000</v>
      </c>
      <c r="X1424" s="3" t="s">
        <v>8</v>
      </c>
      <c r="Y1424" s="2">
        <v>0</v>
      </c>
      <c r="Z1424" s="3" t="s">
        <v>4567</v>
      </c>
      <c r="AA1424" s="3" t="s">
        <v>4511</v>
      </c>
      <c r="AB1424" s="7" t="s">
        <v>4568</v>
      </c>
      <c r="AC1424" s="3" t="s">
        <v>146</v>
      </c>
      <c r="AD1424" s="3" t="s">
        <v>147</v>
      </c>
      <c r="AE1424" s="3" t="s">
        <v>148</v>
      </c>
      <c r="AF1424" s="3" t="s">
        <v>45</v>
      </c>
      <c r="AG1424" s="4"/>
      <c r="AH1424" s="3"/>
      <c r="AI1424" s="4"/>
      <c r="AJ14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4" s="8">
        <f>IF(#REF!=MAX(#REF!),"New","Old")</f>
      </c>
      <c r="AL1424" s="3"/>
      <c r="AM1424" s="9">
        <f>IF(OR(#REF!="",#REF!=0),"",IF(#REF!&lt;12000,"&lt;12k",IF(AND(#REF!&gt;=12000,#REF!&lt;24000),"12k to 24k",IF(AND(#REF!&gt;=24000,#REF!&lt;=36000),"24k to 36k",IF(#REF!&gt;36000,"&gt;36k","")))))</f>
      </c>
    </row>
    <row x14ac:dyDescent="0.25" r="1425" customHeight="1" ht="18.75">
      <c r="A1425" s="1">
        <v>1768205</v>
      </c>
      <c r="B1425" s="2">
        <v>11433071</v>
      </c>
      <c r="C1425" s="3" t="s">
        <v>0</v>
      </c>
      <c r="D1425" s="3" t="s">
        <v>187</v>
      </c>
      <c r="E1425" s="2">
        <v>2007</v>
      </c>
      <c r="F1425" s="4">
        <v>44058</v>
      </c>
      <c r="G1425" s="3" t="s">
        <v>39</v>
      </c>
      <c r="H1425" s="4">
        <v>44454</v>
      </c>
      <c r="I1425" s="4"/>
      <c r="J1425" s="10">
        <f>_xlfn.XLOOKUP(#REF!,[1]!Backup_F8_Previous_Wave[ODINO],[1]!Backup_F8_Previous_Wave[Wave Date],"")</f>
      </c>
      <c r="K1425" s="6">
        <f>_xlfn.XLOOKUP(#REF!,[1]!Backup_F8_Previous_Wave[ODINO],[1]!Backup_F8_Previous_Wave[Full VIN],"")</f>
      </c>
      <c r="L1425" s="3" t="s">
        <v>4569</v>
      </c>
      <c r="M1425" s="3" t="s">
        <v>4</v>
      </c>
      <c r="N1425" s="3" t="s">
        <v>4570</v>
      </c>
      <c r="O1425" s="3" t="s">
        <v>62</v>
      </c>
      <c r="P1425" s="6">
        <f>_xlfn.XLOOKUP(#REF!,[1]!Table2[BINNING],[1]!Table2[VFG],"")</f>
      </c>
      <c r="Q1425" s="6">
        <f>IF(ISNUMBER(FIND("|",#REF!,1)),LEFT(#REF!,FIND("|",#REF!,1)-2),#REF!)</f>
      </c>
      <c r="R1425" s="6">
        <f>IF(ISNUMBER(FIND("|",#REF!,1)),RIGHT(#REF!,LEN(#REF!)-FIND("|",#REF!,1)-1),"")</f>
      </c>
      <c r="S1425" s="3" t="s">
        <v>7</v>
      </c>
      <c r="T1425" s="3" t="s">
        <v>7</v>
      </c>
      <c r="U1425" s="2">
        <v>0</v>
      </c>
      <c r="V1425" s="2">
        <v>0</v>
      </c>
      <c r="W1425" s="2"/>
      <c r="X1425" s="3" t="s">
        <v>18</v>
      </c>
      <c r="Y1425" s="2"/>
      <c r="Z1425" s="3"/>
      <c r="AA1425" s="3"/>
      <c r="AB1425" s="7" t="s">
        <v>4571</v>
      </c>
      <c r="AC1425" s="3"/>
      <c r="AD1425" s="3"/>
      <c r="AE1425" s="3"/>
      <c r="AF1425" s="3"/>
      <c r="AG1425" s="4"/>
      <c r="AH1425" s="3"/>
      <c r="AI1425" s="4"/>
      <c r="AJ14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5" s="8">
        <f>IF(#REF!=MAX(#REF!),"New","Old")</f>
      </c>
      <c r="AL1425" s="3"/>
      <c r="AM1425" s="9">
        <f>IF(OR(#REF!="",#REF!=0),"",IF(#REF!&lt;12000,"&lt;12k",IF(AND(#REF!&gt;=12000,#REF!&lt;24000),"12k to 24k",IF(AND(#REF!&gt;=24000,#REF!&lt;=36000),"24k to 36k",IF(#REF!&gt;36000,"&gt;36k","")))))</f>
      </c>
    </row>
    <row x14ac:dyDescent="0.25" r="1426" customHeight="1" ht="18.75">
      <c r="A1426" s="1">
        <v>1768211</v>
      </c>
      <c r="B1426" s="2">
        <v>11433076</v>
      </c>
      <c r="C1426" s="3" t="s">
        <v>0</v>
      </c>
      <c r="D1426" s="3" t="s">
        <v>187</v>
      </c>
      <c r="E1426" s="2">
        <v>2000</v>
      </c>
      <c r="F1426" s="4">
        <v>40188</v>
      </c>
      <c r="G1426" s="3" t="s">
        <v>2</v>
      </c>
      <c r="H1426" s="4">
        <v>44454</v>
      </c>
      <c r="I1426" s="4"/>
      <c r="J1426" s="10">
        <f>_xlfn.XLOOKUP(#REF!,[1]!Backup_F8_Previous_Wave[ODINO],[1]!Backup_F8_Previous_Wave[Wave Date],"")</f>
      </c>
      <c r="K1426" s="3"/>
      <c r="L1426" s="3"/>
      <c r="M1426" s="3" t="s">
        <v>4</v>
      </c>
      <c r="N1426" s="3" t="s">
        <v>4572</v>
      </c>
      <c r="O1426" s="3" t="s">
        <v>62</v>
      </c>
      <c r="P1426" s="6">
        <f>_xlfn.XLOOKUP(#REF!,[1]!Table2[BINNING],[1]!Table2[VFG],"")</f>
      </c>
      <c r="Q1426" s="6">
        <f>IF(ISNUMBER(FIND("|",#REF!,1)),LEFT(#REF!,FIND("|",#REF!,1)-2),#REF!)</f>
      </c>
      <c r="R1426" s="6">
        <f>IF(ISNUMBER(FIND("|",#REF!,1)),RIGHT(#REF!,LEN(#REF!)-FIND("|",#REF!,1)-1),"")</f>
      </c>
      <c r="S1426" s="3" t="s">
        <v>7</v>
      </c>
      <c r="T1426" s="3" t="s">
        <v>7</v>
      </c>
      <c r="U1426" s="2">
        <v>0</v>
      </c>
      <c r="V1426" s="2">
        <v>0</v>
      </c>
      <c r="W1426" s="2"/>
      <c r="X1426" s="3" t="s">
        <v>18</v>
      </c>
      <c r="Y1426" s="2"/>
      <c r="Z1426" s="3"/>
      <c r="AA1426" s="3"/>
      <c r="AB1426" s="7" t="s">
        <v>4573</v>
      </c>
      <c r="AC1426" s="3" t="s">
        <v>44</v>
      </c>
      <c r="AD1426" s="3" t="s">
        <v>44</v>
      </c>
      <c r="AE1426" s="3" t="s">
        <v>44</v>
      </c>
      <c r="AF1426" s="3" t="s">
        <v>44</v>
      </c>
      <c r="AG1426" s="4"/>
      <c r="AH1426" s="3"/>
      <c r="AI1426" s="4"/>
      <c r="AJ14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6" s="8">
        <f>IF(#REF!=MAX(#REF!),"New","Old")</f>
      </c>
      <c r="AL1426" s="3"/>
      <c r="AM1426" s="9">
        <f>IF(OR(#REF!="",#REF!=0),"",IF(#REF!&lt;12000,"&lt;12k",IF(AND(#REF!&gt;=12000,#REF!&lt;24000),"12k to 24k",IF(AND(#REF!&gt;=24000,#REF!&lt;=36000),"24k to 36k",IF(#REF!&gt;36000,"&gt;36k","")))))</f>
      </c>
    </row>
    <row x14ac:dyDescent="0.25" r="1427" customHeight="1" ht="18.75">
      <c r="A1427" s="1">
        <v>1768240</v>
      </c>
      <c r="B1427" s="2">
        <v>11433099</v>
      </c>
      <c r="C1427" s="3" t="s">
        <v>0</v>
      </c>
      <c r="D1427" s="3" t="s">
        <v>1</v>
      </c>
      <c r="E1427" s="2">
        <v>2017</v>
      </c>
      <c r="F1427" s="4">
        <v>44433</v>
      </c>
      <c r="G1427" s="3" t="s">
        <v>39</v>
      </c>
      <c r="H1427" s="4">
        <v>44454</v>
      </c>
      <c r="I1427" s="4">
        <f>_xlfn.XLOOKUP(#REF!,[1]!Backup_F8_Previous_Wave[ODINO],[1]!Backup_F8_Previous_Wave[Production Date],"")</f>
      </c>
      <c r="J1427" s="10">
        <f>_xlfn.XLOOKUP(#REF!,[1]!Backup_F8_Previous_Wave[ODINO],[1]!Backup_F8_Previous_Wave[Wave Date],"")</f>
      </c>
      <c r="K1427" s="6">
        <f>_xlfn.XLOOKUP(#REF!,[1]!Backup_F8_Previous_Wave[ODINO],[1]!Backup_F8_Previous_Wave[Full VIN],"")</f>
      </c>
      <c r="L1427" s="3" t="s">
        <v>4574</v>
      </c>
      <c r="M1427" s="3" t="s">
        <v>4</v>
      </c>
      <c r="N1427" s="3" t="s">
        <v>4575</v>
      </c>
      <c r="O1427" s="3" t="s">
        <v>151</v>
      </c>
      <c r="P1427" s="6">
        <f>_xlfn.XLOOKUP(#REF!,[1]!Table2[BINNING],[1]!Table2[VFG],"")</f>
      </c>
      <c r="Q1427" s="6">
        <f>IF(ISNUMBER(FIND("|",#REF!,1)),LEFT(#REF!,FIND("|",#REF!,1)-2),#REF!)</f>
      </c>
      <c r="R1427" s="6">
        <f>IF(ISNUMBER(FIND("|",#REF!,1)),RIGHT(#REF!,LEN(#REF!)-FIND("|",#REF!,1)-1),"")</f>
      </c>
      <c r="S1427" s="3" t="s">
        <v>7</v>
      </c>
      <c r="T1427" s="3" t="s">
        <v>7</v>
      </c>
      <c r="U1427" s="2">
        <v>0</v>
      </c>
      <c r="V1427" s="2">
        <v>0</v>
      </c>
      <c r="W1427" s="2">
        <v>28000</v>
      </c>
      <c r="X1427" s="3" t="s">
        <v>81</v>
      </c>
      <c r="Y1427" s="2"/>
      <c r="Z1427" s="3"/>
      <c r="AA1427" s="3"/>
      <c r="AB1427" s="7" t="s">
        <v>4576</v>
      </c>
      <c r="AC1427" s="3" t="s">
        <v>20</v>
      </c>
      <c r="AD1427" s="3" t="s">
        <v>11</v>
      </c>
      <c r="AE1427" s="3" t="s">
        <v>21</v>
      </c>
      <c r="AF1427" s="3" t="s">
        <v>13</v>
      </c>
      <c r="AG1427" s="4"/>
      <c r="AH1427" s="3"/>
      <c r="AI1427" s="4"/>
      <c r="AJ14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7" s="8">
        <f>IF(#REF!=MAX(#REF!),"New","Old")</f>
      </c>
      <c r="AL1427" s="3"/>
      <c r="AM1427" s="9">
        <f>IF(OR(#REF!="",#REF!=0),"",IF(#REF!&lt;12000,"&lt;12k",IF(AND(#REF!&gt;=12000,#REF!&lt;24000),"12k to 24k",IF(AND(#REF!&gt;=24000,#REF!&lt;=36000),"24k to 36k",IF(#REF!&gt;36000,"&gt;36k","")))))</f>
      </c>
    </row>
    <row x14ac:dyDescent="0.25" r="1428" customHeight="1" ht="18.75">
      <c r="A1428" s="1">
        <v>1768244</v>
      </c>
      <c r="B1428" s="2">
        <v>11433103</v>
      </c>
      <c r="C1428" s="3" t="s">
        <v>0</v>
      </c>
      <c r="D1428" s="3" t="s">
        <v>181</v>
      </c>
      <c r="E1428" s="2">
        <v>2019</v>
      </c>
      <c r="F1428" s="4">
        <v>44136</v>
      </c>
      <c r="G1428" s="3" t="s">
        <v>14</v>
      </c>
      <c r="H1428" s="4">
        <v>44454</v>
      </c>
      <c r="I1428" s="4">
        <f>_xlfn.XLOOKUP(#REF!,[1]!Backup_F8_Previous_Wave[ODINO],[1]!Backup_F8_Previous_Wave[Production Date],"")</f>
      </c>
      <c r="J1428" s="10">
        <f>_xlfn.XLOOKUP(#REF!,[1]!Backup_F8_Previous_Wave[ODINO],[1]!Backup_F8_Previous_Wave[Wave Date],"")</f>
      </c>
      <c r="K1428" s="6">
        <f>_xlfn.XLOOKUP(#REF!,[1]!Backup_F8_Previous_Wave[ODINO],[1]!Backup_F8_Previous_Wave[Full VIN],"")</f>
      </c>
      <c r="L1428" s="3" t="s">
        <v>4577</v>
      </c>
      <c r="M1428" s="3" t="s">
        <v>4</v>
      </c>
      <c r="N1428" s="3" t="s">
        <v>4578</v>
      </c>
      <c r="O1428" s="3" t="s">
        <v>864</v>
      </c>
      <c r="P1428" s="6">
        <f>_xlfn.XLOOKUP(#REF!,[1]!Table2[BINNING],[1]!Table2[VFG],"")</f>
      </c>
      <c r="Q1428" s="6">
        <f>IF(ISNUMBER(FIND("|",#REF!,1)),LEFT(#REF!,FIND("|",#REF!,1)-2),#REF!)</f>
      </c>
      <c r="R1428" s="6">
        <f>IF(ISNUMBER(FIND("|",#REF!,1)),RIGHT(#REF!,LEN(#REF!)-FIND("|",#REF!,1)-1),"")</f>
      </c>
      <c r="S1428" s="3" t="s">
        <v>7</v>
      </c>
      <c r="T1428" s="3" t="s">
        <v>7</v>
      </c>
      <c r="U1428" s="2">
        <v>0</v>
      </c>
      <c r="V1428" s="2">
        <v>0</v>
      </c>
      <c r="W1428" s="2"/>
      <c r="X1428" s="3" t="s">
        <v>32</v>
      </c>
      <c r="Y1428" s="2"/>
      <c r="Z1428" s="3"/>
      <c r="AA1428" s="3"/>
      <c r="AB1428" s="7" t="s">
        <v>4579</v>
      </c>
      <c r="AC1428" s="3" t="s">
        <v>297</v>
      </c>
      <c r="AD1428" s="3" t="s">
        <v>298</v>
      </c>
      <c r="AE1428" s="3" t="s">
        <v>299</v>
      </c>
      <c r="AF1428" s="3" t="s">
        <v>198</v>
      </c>
      <c r="AG1428" s="4"/>
      <c r="AH1428" s="3"/>
      <c r="AI1428" s="4"/>
      <c r="AJ14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8" s="8">
        <f>IF(#REF!=MAX(#REF!),"New","Old")</f>
      </c>
      <c r="AL1428" s="3"/>
      <c r="AM1428" s="9">
        <f>IF(OR(#REF!="",#REF!=0),"",IF(#REF!&lt;12000,"&lt;12k",IF(AND(#REF!&gt;=12000,#REF!&lt;24000),"12k to 24k",IF(AND(#REF!&gt;=24000,#REF!&lt;=36000),"24k to 36k",IF(#REF!&gt;36000,"&gt;36k","")))))</f>
      </c>
    </row>
    <row x14ac:dyDescent="0.25" r="1429" customHeight="1" ht="18.75">
      <c r="A1429" s="1">
        <v>1768397</v>
      </c>
      <c r="B1429" s="2">
        <v>11433217</v>
      </c>
      <c r="C1429" s="3" t="s">
        <v>0</v>
      </c>
      <c r="D1429" s="3" t="s">
        <v>485</v>
      </c>
      <c r="E1429" s="2">
        <v>2015</v>
      </c>
      <c r="F1429" s="4">
        <v>44416</v>
      </c>
      <c r="G1429" s="3" t="s">
        <v>39</v>
      </c>
      <c r="H1429" s="4">
        <v>44455</v>
      </c>
      <c r="I1429" s="4">
        <f>_xlfn.XLOOKUP(#REF!,[1]!Backup_F8_Previous_Wave[ODINO],[1]!Backup_F8_Previous_Wave[Production Date],"")</f>
      </c>
      <c r="J1429" s="10">
        <f>_xlfn.XLOOKUP(#REF!,[1]!Backup_F8_Previous_Wave[ODINO],[1]!Backup_F8_Previous_Wave[Wave Date],"")</f>
      </c>
      <c r="K1429" s="6">
        <f>_xlfn.XLOOKUP(#REF!,[1]!Backup_F8_Previous_Wave[ODINO],[1]!Backup_F8_Previous_Wave[Full VIN],"")</f>
      </c>
      <c r="L1429" s="3" t="s">
        <v>892</v>
      </c>
      <c r="M1429" s="3" t="s">
        <v>4</v>
      </c>
      <c r="N1429" s="3" t="s">
        <v>4580</v>
      </c>
      <c r="O1429" s="3" t="s">
        <v>31</v>
      </c>
      <c r="P1429" s="6">
        <f>_xlfn.XLOOKUP(#REF!,[1]!Table2[BINNING],[1]!Table2[VFG],"")</f>
      </c>
      <c r="Q1429" s="6">
        <f>IF(ISNUMBER(FIND("|",#REF!,1)),LEFT(#REF!,FIND("|",#REF!,1)-2),#REF!)</f>
      </c>
      <c r="R1429" s="6">
        <f>IF(ISNUMBER(FIND("|",#REF!,1)),RIGHT(#REF!,LEN(#REF!)-FIND("|",#REF!,1)-1),"")</f>
      </c>
      <c r="S1429" s="3" t="s">
        <v>7</v>
      </c>
      <c r="T1429" s="3" t="s">
        <v>7</v>
      </c>
      <c r="U1429" s="2">
        <v>0</v>
      </c>
      <c r="V1429" s="2">
        <v>0</v>
      </c>
      <c r="W1429" s="2">
        <v>45800</v>
      </c>
      <c r="X1429" s="3" t="s">
        <v>32</v>
      </c>
      <c r="Y1429" s="2">
        <v>80</v>
      </c>
      <c r="Z1429" s="3" t="s">
        <v>4581</v>
      </c>
      <c r="AA1429" s="3" t="s">
        <v>3422</v>
      </c>
      <c r="AB1429" s="7" t="s">
        <v>4582</v>
      </c>
      <c r="AC1429" s="3" t="s">
        <v>489</v>
      </c>
      <c r="AD1429" s="3" t="s">
        <v>490</v>
      </c>
      <c r="AE1429" s="3" t="s">
        <v>491</v>
      </c>
      <c r="AF1429" s="3" t="s">
        <v>211</v>
      </c>
      <c r="AG1429" s="4"/>
      <c r="AH1429" s="3"/>
      <c r="AI1429" s="4"/>
      <c r="AJ14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29" s="8">
        <f>IF(#REF!=MAX(#REF!),"New","Old")</f>
      </c>
      <c r="AL1429" s="3"/>
      <c r="AM1429" s="9">
        <f>IF(OR(#REF!="",#REF!=0),"",IF(#REF!&lt;12000,"&lt;12k",IF(AND(#REF!&gt;=12000,#REF!&lt;24000),"12k to 24k",IF(AND(#REF!&gt;=24000,#REF!&lt;=36000),"24k to 36k",IF(#REF!&gt;36000,"&gt;36k","")))))</f>
      </c>
    </row>
    <row x14ac:dyDescent="0.25" r="1430" customHeight="1" ht="18.75">
      <c r="A1430" s="1">
        <v>1768473</v>
      </c>
      <c r="B1430" s="2">
        <v>11433270</v>
      </c>
      <c r="C1430" s="3" t="s">
        <v>173</v>
      </c>
      <c r="D1430" s="3" t="s">
        <v>204</v>
      </c>
      <c r="E1430" s="2">
        <v>2017</v>
      </c>
      <c r="F1430" s="4">
        <v>44441</v>
      </c>
      <c r="G1430" s="3" t="s">
        <v>39</v>
      </c>
      <c r="H1430" s="4">
        <v>44455</v>
      </c>
      <c r="I1430" s="4">
        <f>_xlfn.XLOOKUP(#REF!,[1]!Backup_F8_Previous_Wave[ODINO],[1]!Backup_F8_Previous_Wave[Production Date],"")</f>
      </c>
      <c r="J1430" s="10">
        <f>_xlfn.XLOOKUP(#REF!,[1]!Backup_F8_Previous_Wave[ODINO],[1]!Backup_F8_Previous_Wave[Wave Date],"")</f>
      </c>
      <c r="K1430" s="6">
        <f>_xlfn.XLOOKUP(#REF!,[1]!Backup_F8_Previous_Wave[ODINO],[1]!Backup_F8_Previous_Wave[Full VIN],"")</f>
      </c>
      <c r="L1430" s="3" t="s">
        <v>4583</v>
      </c>
      <c r="M1430" s="3" t="s">
        <v>4</v>
      </c>
      <c r="N1430" s="3" t="s">
        <v>4584</v>
      </c>
      <c r="O1430" s="3" t="s">
        <v>3625</v>
      </c>
      <c r="P1430" s="6">
        <f>_xlfn.XLOOKUP(#REF!,[1]!Table2[BINNING],[1]!Table2[VFG],"")</f>
      </c>
      <c r="Q1430" s="6">
        <f>IF(ISNUMBER(FIND("|",#REF!,1)),LEFT(#REF!,FIND("|",#REF!,1)-2),#REF!)</f>
      </c>
      <c r="R1430" s="6">
        <f>IF(ISNUMBER(FIND("|",#REF!,1)),RIGHT(#REF!,LEN(#REF!)-FIND("|",#REF!,1)-1),"")</f>
      </c>
      <c r="S1430" s="3" t="s">
        <v>7</v>
      </c>
      <c r="T1430" s="3" t="s">
        <v>7</v>
      </c>
      <c r="U1430" s="2">
        <v>0</v>
      </c>
      <c r="V1430" s="2">
        <v>0</v>
      </c>
      <c r="W1430" s="2"/>
      <c r="X1430" s="3" t="s">
        <v>229</v>
      </c>
      <c r="Y1430" s="2"/>
      <c r="Z1430" s="3"/>
      <c r="AA1430" s="3"/>
      <c r="AB1430" s="7" t="s">
        <v>4585</v>
      </c>
      <c r="AC1430" s="3" t="s">
        <v>208</v>
      </c>
      <c r="AD1430" s="3" t="s">
        <v>209</v>
      </c>
      <c r="AE1430" s="3" t="s">
        <v>210</v>
      </c>
      <c r="AF1430" s="3" t="s">
        <v>211</v>
      </c>
      <c r="AG1430" s="4"/>
      <c r="AH1430" s="3"/>
      <c r="AI1430" s="4"/>
      <c r="AJ14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0" s="8">
        <f>IF(#REF!=MAX(#REF!),"New","Old")</f>
      </c>
      <c r="AL1430" s="3"/>
      <c r="AM1430" s="9">
        <f>IF(OR(#REF!="",#REF!=0),"",IF(#REF!&lt;12000,"&lt;12k",IF(AND(#REF!&gt;=12000,#REF!&lt;24000),"12k to 24k",IF(AND(#REF!&gt;=24000,#REF!&lt;=36000),"24k to 36k",IF(#REF!&gt;36000,"&gt;36k","")))))</f>
      </c>
    </row>
    <row x14ac:dyDescent="0.25" r="1431" customHeight="1" ht="18.75">
      <c r="A1431" s="1">
        <v>1768530</v>
      </c>
      <c r="B1431" s="2">
        <v>11433308</v>
      </c>
      <c r="C1431" s="3" t="s">
        <v>0</v>
      </c>
      <c r="D1431" s="3" t="s">
        <v>485</v>
      </c>
      <c r="E1431" s="2">
        <v>2017</v>
      </c>
      <c r="F1431" s="4">
        <v>44435</v>
      </c>
      <c r="G1431" s="3" t="s">
        <v>39</v>
      </c>
      <c r="H1431" s="4">
        <v>44456</v>
      </c>
      <c r="I1431" s="4">
        <f>_xlfn.XLOOKUP(#REF!,[1]!Backup_F8_Previous_Wave[ODINO],[1]!Backup_F8_Previous_Wave[Production Date],"")</f>
      </c>
      <c r="J1431" s="10">
        <f>_xlfn.XLOOKUP(#REF!,[1]!Backup_F8_Previous_Wave[ODINO],[1]!Backup_F8_Previous_Wave[Wave Date],"")</f>
      </c>
      <c r="K1431" s="6">
        <f>_xlfn.XLOOKUP(#REF!,[1]!Backup_F8_Previous_Wave[ODINO],[1]!Backup_F8_Previous_Wave[Full VIN],"")</f>
      </c>
      <c r="L1431" s="3" t="s">
        <v>1453</v>
      </c>
      <c r="M1431" s="3" t="s">
        <v>4</v>
      </c>
      <c r="N1431" s="3" t="s">
        <v>4586</v>
      </c>
      <c r="O1431" s="3" t="s">
        <v>31</v>
      </c>
      <c r="P1431" s="6">
        <f>_xlfn.XLOOKUP(#REF!,[1]!Table2[BINNING],[1]!Table2[VFG],"")</f>
      </c>
      <c r="Q1431" s="6">
        <f>IF(ISNUMBER(FIND("|",#REF!,1)),LEFT(#REF!,FIND("|",#REF!,1)-2),#REF!)</f>
      </c>
      <c r="R1431" s="6">
        <f>IF(ISNUMBER(FIND("|",#REF!,1)),RIGHT(#REF!,LEN(#REF!)-FIND("|",#REF!,1)-1),"")</f>
      </c>
      <c r="S1431" s="3" t="s">
        <v>7</v>
      </c>
      <c r="T1431" s="3" t="s">
        <v>7</v>
      </c>
      <c r="U1431" s="2">
        <v>0</v>
      </c>
      <c r="V1431" s="2">
        <v>0</v>
      </c>
      <c r="W1431" s="2"/>
      <c r="X1431" s="3" t="s">
        <v>81</v>
      </c>
      <c r="Y1431" s="2">
        <v>70</v>
      </c>
      <c r="Z1431" s="3"/>
      <c r="AA1431" s="3"/>
      <c r="AB1431" s="7" t="s">
        <v>4587</v>
      </c>
      <c r="AC1431" s="3" t="s">
        <v>489</v>
      </c>
      <c r="AD1431" s="3" t="s">
        <v>490</v>
      </c>
      <c r="AE1431" s="3" t="s">
        <v>491</v>
      </c>
      <c r="AF1431" s="3" t="s">
        <v>211</v>
      </c>
      <c r="AG1431" s="4"/>
      <c r="AH1431" s="3"/>
      <c r="AI1431" s="4"/>
      <c r="AJ14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1" s="8">
        <f>IF(#REF!=MAX(#REF!),"New","Old")</f>
      </c>
      <c r="AL1431" s="3"/>
      <c r="AM1431" s="9">
        <f>IF(OR(#REF!="",#REF!=0),"",IF(#REF!&lt;12000,"&lt;12k",IF(AND(#REF!&gt;=12000,#REF!&lt;24000),"12k to 24k",IF(AND(#REF!&gt;=24000,#REF!&lt;=36000),"24k to 36k",IF(#REF!&gt;36000,"&gt;36k","")))))</f>
      </c>
    </row>
    <row x14ac:dyDescent="0.25" r="1432" customHeight="1" ht="18.75">
      <c r="A1432" s="1">
        <v>1768642</v>
      </c>
      <c r="B1432" s="2">
        <v>11433392</v>
      </c>
      <c r="C1432" s="3" t="s">
        <v>0</v>
      </c>
      <c r="D1432" s="3" t="s">
        <v>187</v>
      </c>
      <c r="E1432" s="2">
        <v>2017</v>
      </c>
      <c r="F1432" s="4">
        <v>44456</v>
      </c>
      <c r="G1432" s="3" t="s">
        <v>39</v>
      </c>
      <c r="H1432" s="4">
        <v>44456</v>
      </c>
      <c r="I1432" s="4">
        <f>_xlfn.XLOOKUP(#REF!,[1]!Backup_F8_Previous_Wave[ODINO],[1]!Backup_F8_Previous_Wave[Production Date],"")</f>
      </c>
      <c r="J1432" s="10">
        <f>_xlfn.XLOOKUP(#REF!,[1]!Backup_F8_Previous_Wave[ODINO],[1]!Backup_F8_Previous_Wave[Wave Date],"")</f>
      </c>
      <c r="K1432" s="6">
        <f>_xlfn.XLOOKUP(#REF!,[1]!Backup_F8_Previous_Wave[ODINO],[1]!Backup_F8_Previous_Wave[Full VIN],"")</f>
      </c>
      <c r="L1432" s="3" t="s">
        <v>4588</v>
      </c>
      <c r="M1432" s="3" t="s">
        <v>4</v>
      </c>
      <c r="N1432" s="3" t="s">
        <v>4589</v>
      </c>
      <c r="O1432" s="3" t="s">
        <v>124</v>
      </c>
      <c r="P1432" s="6">
        <f>_xlfn.XLOOKUP(#REF!,[1]!Table2[BINNING],[1]!Table2[VFG],"")</f>
      </c>
      <c r="Q1432" s="6">
        <f>IF(ISNUMBER(FIND("|",#REF!,1)),LEFT(#REF!,FIND("|",#REF!,1)-2),#REF!)</f>
      </c>
      <c r="R1432" s="6">
        <f>IF(ISNUMBER(FIND("|",#REF!,1)),RIGHT(#REF!,LEN(#REF!)-FIND("|",#REF!,1)-1),"")</f>
      </c>
      <c r="S1432" s="3" t="s">
        <v>7</v>
      </c>
      <c r="T1432" s="3" t="s">
        <v>7</v>
      </c>
      <c r="U1432" s="2">
        <v>0</v>
      </c>
      <c r="V1432" s="2">
        <v>0</v>
      </c>
      <c r="W1432" s="2"/>
      <c r="X1432" s="3" t="s">
        <v>253</v>
      </c>
      <c r="Y1432" s="2">
        <v>50</v>
      </c>
      <c r="Z1432" s="3"/>
      <c r="AA1432" s="3"/>
      <c r="AB1432" s="7" t="s">
        <v>4590</v>
      </c>
      <c r="AC1432" s="3" t="s">
        <v>191</v>
      </c>
      <c r="AD1432" s="3" t="s">
        <v>192</v>
      </c>
      <c r="AE1432" s="3" t="s">
        <v>193</v>
      </c>
      <c r="AF1432" s="3" t="s">
        <v>141</v>
      </c>
      <c r="AG1432" s="4"/>
      <c r="AH1432" s="3"/>
      <c r="AI1432" s="4"/>
      <c r="AJ14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2" s="8">
        <f>IF(#REF!=MAX(#REF!),"New","Old")</f>
      </c>
      <c r="AL1432" s="3"/>
      <c r="AM1432" s="9">
        <f>IF(OR(#REF!="",#REF!=0),"",IF(#REF!&lt;12000,"&lt;12k",IF(AND(#REF!&gt;=12000,#REF!&lt;24000),"12k to 24k",IF(AND(#REF!&gt;=24000,#REF!&lt;=36000),"24k to 36k",IF(#REF!&gt;36000,"&gt;36k","")))))</f>
      </c>
    </row>
    <row x14ac:dyDescent="0.25" r="1433" customHeight="1" ht="18.75">
      <c r="A1433" s="1">
        <v>1768829</v>
      </c>
      <c r="B1433" s="2">
        <v>11433537</v>
      </c>
      <c r="C1433" s="3" t="s">
        <v>0</v>
      </c>
      <c r="D1433" s="3" t="s">
        <v>181</v>
      </c>
      <c r="E1433" s="2">
        <v>2017</v>
      </c>
      <c r="F1433" s="4">
        <v>44458</v>
      </c>
      <c r="G1433" s="3" t="s">
        <v>39</v>
      </c>
      <c r="H1433" s="4">
        <v>44458</v>
      </c>
      <c r="I1433" s="4">
        <f>_xlfn.XLOOKUP(#REF!,[1]!Backup_F8_Previous_Wave[ODINO],[1]!Backup_F8_Previous_Wave[Production Date],"")</f>
      </c>
      <c r="J1433" s="10">
        <f>_xlfn.XLOOKUP(#REF!,[1]!Backup_F8_Previous_Wave[ODINO],[1]!Backup_F8_Previous_Wave[Wave Date],"")</f>
      </c>
      <c r="K1433" s="6">
        <f>_xlfn.XLOOKUP(#REF!,[1]!Backup_F8_Previous_Wave[ODINO],[1]!Backup_F8_Previous_Wave[Full VIN],"")</f>
      </c>
      <c r="L1433" s="3" t="s">
        <v>4591</v>
      </c>
      <c r="M1433" s="3" t="s">
        <v>4</v>
      </c>
      <c r="N1433" s="3" t="s">
        <v>4592</v>
      </c>
      <c r="O1433" s="3" t="s">
        <v>196</v>
      </c>
      <c r="P1433" s="6">
        <f>_xlfn.XLOOKUP(#REF!,[1]!Table2[BINNING],[1]!Table2[VFG],"")</f>
      </c>
      <c r="Q1433" s="6">
        <f>IF(ISNUMBER(FIND("|",#REF!,1)),LEFT(#REF!,FIND("|",#REF!,1)-2),#REF!)</f>
      </c>
      <c r="R1433" s="6">
        <f>IF(ISNUMBER(FIND("|",#REF!,1)),RIGHT(#REF!,LEN(#REF!)-FIND("|",#REF!,1)-1),"")</f>
      </c>
      <c r="S1433" s="3" t="s">
        <v>7</v>
      </c>
      <c r="T1433" s="3" t="s">
        <v>7</v>
      </c>
      <c r="U1433" s="2">
        <v>0</v>
      </c>
      <c r="V1433" s="2">
        <v>0</v>
      </c>
      <c r="W1433" s="2"/>
      <c r="X1433" s="3" t="s">
        <v>139</v>
      </c>
      <c r="Y1433" s="2"/>
      <c r="Z1433" s="3"/>
      <c r="AA1433" s="3"/>
      <c r="AB1433" s="7" t="s">
        <v>4593</v>
      </c>
      <c r="AC1433" s="3" t="s">
        <v>297</v>
      </c>
      <c r="AD1433" s="3" t="s">
        <v>298</v>
      </c>
      <c r="AE1433" s="3" t="s">
        <v>299</v>
      </c>
      <c r="AF1433" s="3" t="s">
        <v>198</v>
      </c>
      <c r="AG1433" s="4"/>
      <c r="AH1433" s="3"/>
      <c r="AI1433" s="4"/>
      <c r="AJ14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3" s="8">
        <f>IF(#REF!=MAX(#REF!),"New","Old")</f>
      </c>
      <c r="AL1433" s="3"/>
      <c r="AM1433" s="9">
        <f>IF(OR(#REF!="",#REF!=0),"",IF(#REF!&lt;12000,"&lt;12k",IF(AND(#REF!&gt;=12000,#REF!&lt;24000),"12k to 24k",IF(AND(#REF!&gt;=24000,#REF!&lt;=36000),"24k to 36k",IF(#REF!&gt;36000,"&gt;36k","")))))</f>
      </c>
    </row>
    <row x14ac:dyDescent="0.25" r="1434" customHeight="1" ht="18.75">
      <c r="A1434" s="1">
        <v>1768865</v>
      </c>
      <c r="B1434" s="2">
        <v>11433559</v>
      </c>
      <c r="C1434" s="3" t="s">
        <v>0</v>
      </c>
      <c r="D1434" s="3" t="s">
        <v>485</v>
      </c>
      <c r="E1434" s="2">
        <v>2017</v>
      </c>
      <c r="F1434" s="4">
        <v>44458</v>
      </c>
      <c r="G1434" s="3" t="s">
        <v>39</v>
      </c>
      <c r="H1434" s="4">
        <v>44459</v>
      </c>
      <c r="I1434" s="4">
        <f>_xlfn.XLOOKUP(#REF!,[1]!Backup_F8_Previous_Wave[ODINO],[1]!Backup_F8_Previous_Wave[Production Date],"")</f>
      </c>
      <c r="J1434" s="10">
        <f>_xlfn.XLOOKUP(#REF!,[1]!Backup_F8_Previous_Wave[ODINO],[1]!Backup_F8_Previous_Wave[Wave Date],"")</f>
      </c>
      <c r="K1434" s="6">
        <f>_xlfn.XLOOKUP(#REF!,[1]!Backup_F8_Previous_Wave[ODINO],[1]!Backup_F8_Previous_Wave[Full VIN],"")</f>
      </c>
      <c r="L1434" s="3" t="s">
        <v>4594</v>
      </c>
      <c r="M1434" s="3" t="s">
        <v>4</v>
      </c>
      <c r="N1434" s="3" t="s">
        <v>4595</v>
      </c>
      <c r="O1434" s="3" t="s">
        <v>62</v>
      </c>
      <c r="P1434" s="6">
        <f>_xlfn.XLOOKUP(#REF!,[1]!Table2[BINNING],[1]!Table2[VFG],"")</f>
      </c>
      <c r="Q1434" s="6">
        <f>IF(ISNUMBER(FIND("|",#REF!,1)),LEFT(#REF!,FIND("|",#REF!,1)-2),#REF!)</f>
      </c>
      <c r="R1434" s="6">
        <f>IF(ISNUMBER(FIND("|",#REF!,1)),RIGHT(#REF!,LEN(#REF!)-FIND("|",#REF!,1)-1),"")</f>
      </c>
      <c r="S1434" s="3" t="s">
        <v>7</v>
      </c>
      <c r="T1434" s="3" t="s">
        <v>7</v>
      </c>
      <c r="U1434" s="2">
        <v>0</v>
      </c>
      <c r="V1434" s="2">
        <v>0</v>
      </c>
      <c r="W1434" s="2"/>
      <c r="X1434" s="3" t="s">
        <v>106</v>
      </c>
      <c r="Y1434" s="2"/>
      <c r="Z1434" s="3"/>
      <c r="AA1434" s="3"/>
      <c r="AB1434" s="7" t="s">
        <v>4596</v>
      </c>
      <c r="AC1434" s="3" t="s">
        <v>489</v>
      </c>
      <c r="AD1434" s="3" t="s">
        <v>490</v>
      </c>
      <c r="AE1434" s="3" t="s">
        <v>491</v>
      </c>
      <c r="AF1434" s="3" t="s">
        <v>211</v>
      </c>
      <c r="AG1434" s="4"/>
      <c r="AH1434" s="3"/>
      <c r="AI1434" s="4"/>
      <c r="AJ14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4" s="8">
        <f>IF(#REF!=MAX(#REF!),"New","Old")</f>
      </c>
      <c r="AL1434" s="3"/>
      <c r="AM1434" s="9">
        <f>IF(OR(#REF!="",#REF!=0),"",IF(#REF!&lt;12000,"&lt;12k",IF(AND(#REF!&gt;=12000,#REF!&lt;24000),"12k to 24k",IF(AND(#REF!&gt;=24000,#REF!&lt;=36000),"24k to 36k",IF(#REF!&gt;36000,"&gt;36k","")))))</f>
      </c>
    </row>
    <row x14ac:dyDescent="0.25" r="1435" customHeight="1" ht="18.75">
      <c r="A1435" s="1">
        <v>1768981</v>
      </c>
      <c r="B1435" s="2">
        <v>11433649</v>
      </c>
      <c r="C1435" s="3" t="s">
        <v>0</v>
      </c>
      <c r="D1435" s="3" t="s">
        <v>86</v>
      </c>
      <c r="E1435" s="2">
        <v>2016</v>
      </c>
      <c r="F1435" s="4">
        <v>44459</v>
      </c>
      <c r="G1435" s="3" t="s">
        <v>39</v>
      </c>
      <c r="H1435" s="4">
        <v>44459</v>
      </c>
      <c r="I1435" s="4">
        <f>_xlfn.XLOOKUP(#REF!,[1]!Backup_F8_Previous_Wave[ODINO],[1]!Backup_F8_Previous_Wave[Production Date],"")</f>
      </c>
      <c r="J1435" s="10">
        <f>_xlfn.XLOOKUP(#REF!,[1]!Backup_F8_Previous_Wave[ODINO],[1]!Backup_F8_Previous_Wave[Wave Date],"")</f>
      </c>
      <c r="K1435" s="6">
        <f>_xlfn.XLOOKUP(#REF!,[1]!Backup_F8_Previous_Wave[ODINO],[1]!Backup_F8_Previous_Wave[Full VIN],"")</f>
      </c>
      <c r="L1435" s="3" t="s">
        <v>4597</v>
      </c>
      <c r="M1435" s="3" t="s">
        <v>4</v>
      </c>
      <c r="N1435" s="3" t="s">
        <v>4598</v>
      </c>
      <c r="O1435" s="3" t="s">
        <v>62</v>
      </c>
      <c r="P1435" s="6">
        <f>_xlfn.XLOOKUP(#REF!,[1]!Table2[BINNING],[1]!Table2[VFG],"")</f>
      </c>
      <c r="Q1435" s="6">
        <f>IF(ISNUMBER(FIND("|",#REF!,1)),LEFT(#REF!,FIND("|",#REF!,1)-2),#REF!)</f>
      </c>
      <c r="R1435" s="6">
        <f>IF(ISNUMBER(FIND("|",#REF!,1)),RIGHT(#REF!,LEN(#REF!)-FIND("|",#REF!,1)-1),"")</f>
      </c>
      <c r="S1435" s="3" t="s">
        <v>7</v>
      </c>
      <c r="T1435" s="3" t="s">
        <v>7</v>
      </c>
      <c r="U1435" s="2">
        <v>0</v>
      </c>
      <c r="V1435" s="2">
        <v>0</v>
      </c>
      <c r="W1435" s="2"/>
      <c r="X1435" s="3" t="s">
        <v>897</v>
      </c>
      <c r="Y1435" s="2"/>
      <c r="Z1435" s="3"/>
      <c r="AA1435" s="3"/>
      <c r="AB1435" s="7" t="s">
        <v>4599</v>
      </c>
      <c r="AC1435" s="3" t="s">
        <v>92</v>
      </c>
      <c r="AD1435" s="3" t="s">
        <v>93</v>
      </c>
      <c r="AE1435" s="3" t="s">
        <v>94</v>
      </c>
      <c r="AF1435" s="3" t="s">
        <v>95</v>
      </c>
      <c r="AG1435" s="4"/>
      <c r="AH1435" s="3"/>
      <c r="AI1435" s="4"/>
      <c r="AJ14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5" s="8">
        <f>IF(#REF!=MAX(#REF!),"New","Old")</f>
      </c>
      <c r="AL1435" s="3"/>
      <c r="AM1435" s="9">
        <f>IF(OR(#REF!="",#REF!=0),"",IF(#REF!&lt;12000,"&lt;12k",IF(AND(#REF!&gt;=12000,#REF!&lt;24000),"12k to 24k",IF(AND(#REF!&gt;=24000,#REF!&lt;=36000),"24k to 36k",IF(#REF!&gt;36000,"&gt;36k","")))))</f>
      </c>
    </row>
    <row x14ac:dyDescent="0.25" r="1436" customHeight="1" ht="18.75">
      <c r="A1436" s="1">
        <v>1769043</v>
      </c>
      <c r="B1436" s="2">
        <v>11433699</v>
      </c>
      <c r="C1436" s="3" t="s">
        <v>173</v>
      </c>
      <c r="D1436" s="3" t="s">
        <v>504</v>
      </c>
      <c r="E1436" s="2">
        <v>2012</v>
      </c>
      <c r="F1436" s="4">
        <v>44459</v>
      </c>
      <c r="G1436" s="3" t="s">
        <v>39</v>
      </c>
      <c r="H1436" s="4">
        <v>44459</v>
      </c>
      <c r="I1436" s="4"/>
      <c r="J1436" s="10">
        <f>_xlfn.XLOOKUP(#REF!,[1]!Backup_F8_Previous_Wave[ODINO],[1]!Backup_F8_Previous_Wave[Wave Date],"")</f>
      </c>
      <c r="K1436" s="3"/>
      <c r="L1436" s="3" t="s">
        <v>4381</v>
      </c>
      <c r="M1436" s="3" t="s">
        <v>4</v>
      </c>
      <c r="N1436" s="3" t="s">
        <v>4600</v>
      </c>
      <c r="O1436" s="3" t="s">
        <v>62</v>
      </c>
      <c r="P1436" s="6">
        <f>_xlfn.XLOOKUP(#REF!,[1]!Table2[BINNING],[1]!Table2[VFG],"")</f>
      </c>
      <c r="Q1436" s="6">
        <f>IF(ISNUMBER(FIND("|",#REF!,1)),LEFT(#REF!,FIND("|",#REF!,1)-2),#REF!)</f>
      </c>
      <c r="R1436" s="6">
        <f>IF(ISNUMBER(FIND("|",#REF!,1)),RIGHT(#REF!,LEN(#REF!)-FIND("|",#REF!,1)-1),"")</f>
      </c>
      <c r="S1436" s="3" t="s">
        <v>7</v>
      </c>
      <c r="T1436" s="3" t="s">
        <v>7</v>
      </c>
      <c r="U1436" s="2">
        <v>0</v>
      </c>
      <c r="V1436" s="2">
        <v>0</v>
      </c>
      <c r="W1436" s="2"/>
      <c r="X1436" s="3" t="s">
        <v>18</v>
      </c>
      <c r="Y1436" s="2">
        <v>0</v>
      </c>
      <c r="Z1436" s="3"/>
      <c r="AA1436" s="3"/>
      <c r="AB1436" s="7" t="s">
        <v>4601</v>
      </c>
      <c r="AC1436" s="3" t="s">
        <v>44</v>
      </c>
      <c r="AD1436" s="3" t="s">
        <v>44</v>
      </c>
      <c r="AE1436" s="3" t="s">
        <v>44</v>
      </c>
      <c r="AF1436" s="3" t="s">
        <v>68</v>
      </c>
      <c r="AG1436" s="4"/>
      <c r="AH1436" s="3"/>
      <c r="AI1436" s="4"/>
      <c r="AJ14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6" s="8">
        <f>IF(#REF!=MAX(#REF!),"New","Old")</f>
      </c>
      <c r="AL1436" s="3"/>
      <c r="AM1436" s="9">
        <f>IF(OR(#REF!="",#REF!=0),"",IF(#REF!&lt;12000,"&lt;12k",IF(AND(#REF!&gt;=12000,#REF!&lt;24000),"12k to 24k",IF(AND(#REF!&gt;=24000,#REF!&lt;=36000),"24k to 36k",IF(#REF!&gt;36000,"&gt;36k","")))))</f>
      </c>
    </row>
    <row x14ac:dyDescent="0.25" r="1437" customHeight="1" ht="18.75">
      <c r="A1437" s="1">
        <v>1769050</v>
      </c>
      <c r="B1437" s="2">
        <v>11433706</v>
      </c>
      <c r="C1437" s="3" t="s">
        <v>0</v>
      </c>
      <c r="D1437" s="3" t="s">
        <v>38</v>
      </c>
      <c r="E1437" s="2">
        <v>2014</v>
      </c>
      <c r="F1437" s="4">
        <v>44459</v>
      </c>
      <c r="G1437" s="3" t="s">
        <v>39</v>
      </c>
      <c r="H1437" s="4">
        <v>44459</v>
      </c>
      <c r="I1437" s="4">
        <f>_xlfn.XLOOKUP(#REF!,[1]!Backup_F8_Previous_Wave[ODINO],[1]!Backup_F8_Previous_Wave[Production Date],"")</f>
      </c>
      <c r="J1437" s="10">
        <f>_xlfn.XLOOKUP(#REF!,[1]!Backup_F8_Previous_Wave[ODINO],[1]!Backup_F8_Previous_Wave[Wave Date],"")</f>
      </c>
      <c r="K1437" s="6">
        <f>_xlfn.XLOOKUP(#REF!,[1]!Backup_F8_Previous_Wave[ODINO],[1]!Backup_F8_Previous_Wave[Full VIN],"")</f>
      </c>
      <c r="L1437" s="3" t="s">
        <v>4602</v>
      </c>
      <c r="M1437" s="3" t="s">
        <v>4</v>
      </c>
      <c r="N1437" s="3" t="s">
        <v>4603</v>
      </c>
      <c r="O1437" s="3" t="s">
        <v>3269</v>
      </c>
      <c r="P1437" s="6">
        <f>_xlfn.XLOOKUP(#REF!,[1]!Table2[BINNING],[1]!Table2[VFG],"")</f>
      </c>
      <c r="Q1437" s="6">
        <f>IF(ISNUMBER(FIND("|",#REF!,1)),LEFT(#REF!,FIND("|",#REF!,1)-2),#REF!)</f>
      </c>
      <c r="R1437" s="6">
        <f>IF(ISNUMBER(FIND("|",#REF!,1)),RIGHT(#REF!,LEN(#REF!)-FIND("|",#REF!,1)-1),"")</f>
      </c>
      <c r="S1437" s="3" t="s">
        <v>7</v>
      </c>
      <c r="T1437" s="3" t="s">
        <v>7</v>
      </c>
      <c r="U1437" s="2">
        <v>0</v>
      </c>
      <c r="V1437" s="2">
        <v>0</v>
      </c>
      <c r="W1437" s="2"/>
      <c r="X1437" s="3" t="s">
        <v>81</v>
      </c>
      <c r="Y1437" s="2">
        <v>25</v>
      </c>
      <c r="Z1437" s="3"/>
      <c r="AA1437" s="3"/>
      <c r="AB1437" s="7" t="s">
        <v>4604</v>
      </c>
      <c r="AC1437" s="3" t="s">
        <v>146</v>
      </c>
      <c r="AD1437" s="3" t="s">
        <v>147</v>
      </c>
      <c r="AE1437" s="3" t="s">
        <v>148</v>
      </c>
      <c r="AF1437" s="3" t="s">
        <v>45</v>
      </c>
      <c r="AG1437" s="4"/>
      <c r="AH1437" s="3"/>
      <c r="AI1437" s="4"/>
      <c r="AJ14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7" s="8">
        <f>IF(#REF!=MAX(#REF!),"New","Old")</f>
      </c>
      <c r="AL1437" s="3"/>
      <c r="AM1437" s="9">
        <f>IF(OR(#REF!="",#REF!=0),"",IF(#REF!&lt;12000,"&lt;12k",IF(AND(#REF!&gt;=12000,#REF!&lt;24000),"12k to 24k",IF(AND(#REF!&gt;=24000,#REF!&lt;=36000),"24k to 36k",IF(#REF!&gt;36000,"&gt;36k","")))))</f>
      </c>
    </row>
    <row x14ac:dyDescent="0.25" r="1438" customHeight="1" ht="18.75">
      <c r="A1438" s="1">
        <v>1769172</v>
      </c>
      <c r="B1438" s="2">
        <v>11433793</v>
      </c>
      <c r="C1438" s="3" t="s">
        <v>0</v>
      </c>
      <c r="D1438" s="3" t="s">
        <v>181</v>
      </c>
      <c r="E1438" s="2">
        <v>2016</v>
      </c>
      <c r="F1438" s="4">
        <v>44460</v>
      </c>
      <c r="G1438" s="3" t="s">
        <v>39</v>
      </c>
      <c r="H1438" s="4">
        <v>44460</v>
      </c>
      <c r="I1438" s="4">
        <f>_xlfn.XLOOKUP(#REF!,[1]!Backup_F8_Previous_Wave[ODINO],[1]!Backup_F8_Previous_Wave[Production Date],"")</f>
      </c>
      <c r="J1438" s="10">
        <f>_xlfn.XLOOKUP(#REF!,[1]!Backup_F8_Previous_Wave[ODINO],[1]!Backup_F8_Previous_Wave[Wave Date],"")</f>
      </c>
      <c r="K1438" s="6">
        <f>_xlfn.XLOOKUP(#REF!,[1]!Backup_F8_Previous_Wave[ODINO],[1]!Backup_F8_Previous_Wave[Full VIN],"")</f>
      </c>
      <c r="L1438" s="3" t="s">
        <v>4605</v>
      </c>
      <c r="M1438" s="3" t="s">
        <v>4</v>
      </c>
      <c r="N1438" s="3" t="s">
        <v>4606</v>
      </c>
      <c r="O1438" s="3" t="s">
        <v>196</v>
      </c>
      <c r="P1438" s="6">
        <f>_xlfn.XLOOKUP(#REF!,[1]!Table2[BINNING],[1]!Table2[VFG],"")</f>
      </c>
      <c r="Q1438" s="6">
        <f>IF(ISNUMBER(FIND("|",#REF!,1)),LEFT(#REF!,FIND("|",#REF!,1)-2),#REF!)</f>
      </c>
      <c r="R1438" s="6">
        <f>IF(ISNUMBER(FIND("|",#REF!,1)),RIGHT(#REF!,LEN(#REF!)-FIND("|",#REF!,1)-1),"")</f>
      </c>
      <c r="S1438" s="3" t="s">
        <v>7</v>
      </c>
      <c r="T1438" s="3" t="s">
        <v>7</v>
      </c>
      <c r="U1438" s="2">
        <v>0</v>
      </c>
      <c r="V1438" s="2">
        <v>0</v>
      </c>
      <c r="W1438" s="2">
        <v>26000</v>
      </c>
      <c r="X1438" s="3" t="s">
        <v>139</v>
      </c>
      <c r="Y1438" s="2"/>
      <c r="Z1438" s="3" t="s">
        <v>4607</v>
      </c>
      <c r="AA1438" s="3" t="s">
        <v>4198</v>
      </c>
      <c r="AB1438" s="7" t="s">
        <v>4608</v>
      </c>
      <c r="AC1438" s="3" t="s">
        <v>297</v>
      </c>
      <c r="AD1438" s="3" t="s">
        <v>298</v>
      </c>
      <c r="AE1438" s="3" t="s">
        <v>299</v>
      </c>
      <c r="AF1438" s="3" t="s">
        <v>198</v>
      </c>
      <c r="AG1438" s="4"/>
      <c r="AH1438" s="3"/>
      <c r="AI1438" s="4"/>
      <c r="AJ14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8" s="8">
        <f>IF(#REF!=MAX(#REF!),"New","Old")</f>
      </c>
      <c r="AL1438" s="3"/>
      <c r="AM1438" s="9">
        <f>IF(OR(#REF!="",#REF!=0),"",IF(#REF!&lt;12000,"&lt;12k",IF(AND(#REF!&gt;=12000,#REF!&lt;24000),"12k to 24k",IF(AND(#REF!&gt;=24000,#REF!&lt;=36000),"24k to 36k",IF(#REF!&gt;36000,"&gt;36k","")))))</f>
      </c>
    </row>
    <row x14ac:dyDescent="0.25" r="1439" customHeight="1" ht="18.75">
      <c r="A1439" s="1">
        <v>1769178</v>
      </c>
      <c r="B1439" s="2">
        <v>11433798</v>
      </c>
      <c r="C1439" s="3" t="s">
        <v>0</v>
      </c>
      <c r="D1439" s="3" t="s">
        <v>448</v>
      </c>
      <c r="E1439" s="2">
        <v>2012</v>
      </c>
      <c r="F1439" s="4">
        <v>44398</v>
      </c>
      <c r="G1439" s="3" t="s">
        <v>39</v>
      </c>
      <c r="H1439" s="4">
        <v>44460</v>
      </c>
      <c r="I1439" s="4">
        <f>_xlfn.XLOOKUP(#REF!,[1]!Backup_F8_Previous_Wave[ODINO],[1]!Backup_F8_Previous_Wave[Production Date],"")</f>
      </c>
      <c r="J1439" s="10">
        <f>_xlfn.XLOOKUP(#REF!,[1]!Backup_F8_Previous_Wave[ODINO],[1]!Backup_F8_Previous_Wave[Wave Date],"")</f>
      </c>
      <c r="K1439" s="6">
        <f>_xlfn.XLOOKUP(#REF!,[1]!Backup_F8_Previous_Wave[ODINO],[1]!Backup_F8_Previous_Wave[Full VIN],"")</f>
      </c>
      <c r="L1439" s="3" t="s">
        <v>4609</v>
      </c>
      <c r="M1439" s="3" t="s">
        <v>4</v>
      </c>
      <c r="N1439" s="3" t="s">
        <v>4610</v>
      </c>
      <c r="O1439" s="3" t="s">
        <v>151</v>
      </c>
      <c r="P1439" s="6">
        <f>_xlfn.XLOOKUP(#REF!,[1]!Table2[BINNING],[1]!Table2[VFG],"")</f>
      </c>
      <c r="Q1439" s="6">
        <f>IF(ISNUMBER(FIND("|",#REF!,1)),LEFT(#REF!,FIND("|",#REF!,1)-2),#REF!)</f>
      </c>
      <c r="R1439" s="6">
        <f>IF(ISNUMBER(FIND("|",#REF!,1)),RIGHT(#REF!,LEN(#REF!)-FIND("|",#REF!,1)-1),"")</f>
      </c>
      <c r="S1439" s="3" t="s">
        <v>7</v>
      </c>
      <c r="T1439" s="3" t="s">
        <v>7</v>
      </c>
      <c r="U1439" s="2">
        <v>0</v>
      </c>
      <c r="V1439" s="2">
        <v>0</v>
      </c>
      <c r="W1439" s="2">
        <v>170000</v>
      </c>
      <c r="X1439" s="3" t="s">
        <v>317</v>
      </c>
      <c r="Y1439" s="2"/>
      <c r="Z1439" s="3"/>
      <c r="AA1439" s="3"/>
      <c r="AB1439" s="7" t="s">
        <v>4611</v>
      </c>
      <c r="AC1439" s="3" t="s">
        <v>452</v>
      </c>
      <c r="AD1439" s="3" t="s">
        <v>453</v>
      </c>
      <c r="AE1439" s="3" t="s">
        <v>454</v>
      </c>
      <c r="AF1439" s="3" t="s">
        <v>45</v>
      </c>
      <c r="AG1439" s="4"/>
      <c r="AH1439" s="3"/>
      <c r="AI1439" s="4"/>
      <c r="AJ14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39" s="8">
        <f>IF(#REF!=MAX(#REF!),"New","Old")</f>
      </c>
      <c r="AL1439" s="3"/>
      <c r="AM1439" s="9">
        <f>IF(OR(#REF!="",#REF!=0),"",IF(#REF!&lt;12000,"&lt;12k",IF(AND(#REF!&gt;=12000,#REF!&lt;24000),"12k to 24k",IF(AND(#REF!&gt;=24000,#REF!&lt;=36000),"24k to 36k",IF(#REF!&gt;36000,"&gt;36k","")))))</f>
      </c>
    </row>
    <row x14ac:dyDescent="0.25" r="1440" customHeight="1" ht="18.75">
      <c r="A1440" s="1">
        <v>1769188</v>
      </c>
      <c r="B1440" s="2">
        <v>11433806</v>
      </c>
      <c r="C1440" s="3" t="s">
        <v>0</v>
      </c>
      <c r="D1440" s="3" t="s">
        <v>28</v>
      </c>
      <c r="E1440" s="2">
        <v>2020</v>
      </c>
      <c r="F1440" s="4">
        <v>44456</v>
      </c>
      <c r="G1440" s="3" t="s">
        <v>39</v>
      </c>
      <c r="H1440" s="4">
        <v>44460</v>
      </c>
      <c r="I1440" s="4">
        <f>_xlfn.XLOOKUP(#REF!,[1]!Backup_F8_Previous_Wave[ODINO],[1]!Backup_F8_Previous_Wave[Production Date],"")</f>
      </c>
      <c r="J1440" s="10">
        <f>_xlfn.XLOOKUP(#REF!,[1]!Backup_F8_Previous_Wave[ODINO],[1]!Backup_F8_Previous_Wave[Wave Date],"")</f>
      </c>
      <c r="K1440" s="6">
        <f>_xlfn.XLOOKUP(#REF!,[1]!Backup_F8_Previous_Wave[ODINO],[1]!Backup_F8_Previous_Wave[Full VIN],"")</f>
      </c>
      <c r="L1440" s="3" t="s">
        <v>4612</v>
      </c>
      <c r="M1440" s="3" t="s">
        <v>4</v>
      </c>
      <c r="N1440" s="3" t="s">
        <v>4613</v>
      </c>
      <c r="O1440" s="3" t="s">
        <v>151</v>
      </c>
      <c r="P1440" s="6">
        <f>_xlfn.XLOOKUP(#REF!,[1]!Table2[BINNING],[1]!Table2[VFG],"")</f>
      </c>
      <c r="Q1440" s="6">
        <f>IF(ISNUMBER(FIND("|",#REF!,1)),LEFT(#REF!,FIND("|",#REF!,1)-2),#REF!)</f>
      </c>
      <c r="R1440" s="6">
        <f>IF(ISNUMBER(FIND("|",#REF!,1)),RIGHT(#REF!,LEN(#REF!)-FIND("|",#REF!,1)-1),"")</f>
      </c>
      <c r="S1440" s="3" t="s">
        <v>7</v>
      </c>
      <c r="T1440" s="3" t="s">
        <v>7</v>
      </c>
      <c r="U1440" s="2">
        <v>0</v>
      </c>
      <c r="V1440" s="2">
        <v>0</v>
      </c>
      <c r="W1440" s="2"/>
      <c r="X1440" s="3" t="s">
        <v>282</v>
      </c>
      <c r="Y1440" s="2">
        <v>0</v>
      </c>
      <c r="Z1440" s="3"/>
      <c r="AA1440" s="3"/>
      <c r="AB1440" s="7" t="s">
        <v>4614</v>
      </c>
      <c r="AC1440" s="3" t="s">
        <v>662</v>
      </c>
      <c r="AD1440" s="3" t="s">
        <v>663</v>
      </c>
      <c r="AE1440" s="3" t="s">
        <v>664</v>
      </c>
      <c r="AF1440" s="3" t="s">
        <v>102</v>
      </c>
      <c r="AG1440" s="4"/>
      <c r="AH1440" s="3"/>
      <c r="AI1440" s="4"/>
      <c r="AJ14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0" s="8">
        <f>IF(#REF!=MAX(#REF!),"New","Old")</f>
      </c>
      <c r="AL1440" s="3"/>
      <c r="AM1440" s="9">
        <f>IF(OR(#REF!="",#REF!=0),"",IF(#REF!&lt;12000,"&lt;12k",IF(AND(#REF!&gt;=12000,#REF!&lt;24000),"12k to 24k",IF(AND(#REF!&gt;=24000,#REF!&lt;=36000),"24k to 36k",IF(#REF!&gt;36000,"&gt;36k","")))))</f>
      </c>
    </row>
    <row x14ac:dyDescent="0.25" r="1441" customHeight="1" ht="18.75">
      <c r="A1441" s="1">
        <v>1769270</v>
      </c>
      <c r="B1441" s="2">
        <v>11433870</v>
      </c>
      <c r="C1441" s="3" t="s">
        <v>0</v>
      </c>
      <c r="D1441" s="3" t="s">
        <v>234</v>
      </c>
      <c r="E1441" s="2">
        <v>2014</v>
      </c>
      <c r="F1441" s="4">
        <v>44456</v>
      </c>
      <c r="G1441" s="3" t="s">
        <v>39</v>
      </c>
      <c r="H1441" s="4">
        <v>44460</v>
      </c>
      <c r="I1441" s="4">
        <f>_xlfn.XLOOKUP(#REF!,[1]!Backup_F8_Previous_Wave[ODINO],[1]!Backup_F8_Previous_Wave[Production Date],"")</f>
      </c>
      <c r="J1441" s="10">
        <f>_xlfn.XLOOKUP(#REF!,[1]!Backup_F8_Previous_Wave[ODINO],[1]!Backup_F8_Previous_Wave[Wave Date],"")</f>
      </c>
      <c r="K1441" s="6">
        <f>_xlfn.XLOOKUP(#REF!,[1]!Backup_F8_Previous_Wave[ODINO],[1]!Backup_F8_Previous_Wave[Full VIN],"")</f>
      </c>
      <c r="L1441" s="3" t="s">
        <v>1129</v>
      </c>
      <c r="M1441" s="3" t="s">
        <v>4</v>
      </c>
      <c r="N1441" s="3" t="s">
        <v>4615</v>
      </c>
      <c r="O1441" s="3" t="s">
        <v>62</v>
      </c>
      <c r="P1441" s="6">
        <f>_xlfn.XLOOKUP(#REF!,[1]!Table2[BINNING],[1]!Table2[VFG],"")</f>
      </c>
      <c r="Q1441" s="6">
        <f>IF(ISNUMBER(FIND("|",#REF!,1)),LEFT(#REF!,FIND("|",#REF!,1)-2),#REF!)</f>
      </c>
      <c r="R1441" s="6">
        <f>IF(ISNUMBER(FIND("|",#REF!,1)),RIGHT(#REF!,LEN(#REF!)-FIND("|",#REF!,1)-1),"")</f>
      </c>
      <c r="S1441" s="3" t="s">
        <v>7</v>
      </c>
      <c r="T1441" s="3" t="s">
        <v>7</v>
      </c>
      <c r="U1441" s="2">
        <v>0</v>
      </c>
      <c r="V1441" s="2">
        <v>0</v>
      </c>
      <c r="W1441" s="2">
        <v>79006</v>
      </c>
      <c r="X1441" s="3" t="s">
        <v>358</v>
      </c>
      <c r="Y1441" s="2"/>
      <c r="Z1441" s="3" t="s">
        <v>4616</v>
      </c>
      <c r="AA1441" s="3" t="s">
        <v>4338</v>
      </c>
      <c r="AB1441" s="7" t="s">
        <v>4617</v>
      </c>
      <c r="AC1441" s="3" t="s">
        <v>240</v>
      </c>
      <c r="AD1441" s="3" t="s">
        <v>241</v>
      </c>
      <c r="AE1441" s="3" t="s">
        <v>242</v>
      </c>
      <c r="AF1441" s="3" t="s">
        <v>243</v>
      </c>
      <c r="AG1441" s="4"/>
      <c r="AH1441" s="3"/>
      <c r="AI1441" s="4"/>
      <c r="AJ14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1" s="8">
        <f>IF(#REF!=MAX(#REF!),"New","Old")</f>
      </c>
      <c r="AL1441" s="3"/>
      <c r="AM1441" s="9">
        <f>IF(OR(#REF!="",#REF!=0),"",IF(#REF!&lt;12000,"&lt;12k",IF(AND(#REF!&gt;=12000,#REF!&lt;24000),"12k to 24k",IF(AND(#REF!&gt;=24000,#REF!&lt;=36000),"24k to 36k",IF(#REF!&gt;36000,"&gt;36k","")))))</f>
      </c>
    </row>
    <row x14ac:dyDescent="0.25" r="1442" customHeight="1" ht="18.75">
      <c r="A1442" s="1">
        <v>1769318</v>
      </c>
      <c r="B1442" s="2">
        <v>11433903</v>
      </c>
      <c r="C1442" s="3" t="s">
        <v>173</v>
      </c>
      <c r="D1442" s="3" t="s">
        <v>174</v>
      </c>
      <c r="E1442" s="2">
        <v>2020</v>
      </c>
      <c r="F1442" s="4">
        <v>44433</v>
      </c>
      <c r="G1442" s="3" t="s">
        <v>39</v>
      </c>
      <c r="H1442" s="4">
        <v>44460</v>
      </c>
      <c r="I1442" s="4">
        <f>_xlfn.XLOOKUP(#REF!,[1]!Backup_F8_Previous_Wave[ODINO],[1]!Backup_F8_Previous_Wave[Production Date],"")</f>
      </c>
      <c r="J1442" s="10">
        <f>_xlfn.XLOOKUP(#REF!,[1]!Backup_F8_Previous_Wave[ODINO],[1]!Backup_F8_Previous_Wave[Wave Date],"")</f>
      </c>
      <c r="K1442" s="6">
        <f>_xlfn.XLOOKUP(#REF!,[1]!Backup_F8_Previous_Wave[ODINO],[1]!Backup_F8_Previous_Wave[Full VIN],"")</f>
      </c>
      <c r="L1442" s="3" t="s">
        <v>4618</v>
      </c>
      <c r="M1442" s="3" t="s">
        <v>4</v>
      </c>
      <c r="N1442" s="3" t="s">
        <v>4619</v>
      </c>
      <c r="O1442" s="3" t="s">
        <v>770</v>
      </c>
      <c r="P1442" s="6">
        <f>_xlfn.XLOOKUP(#REF!,[1]!Table2[BINNING],[1]!Table2[VFG],"")</f>
      </c>
      <c r="Q1442" s="6">
        <f>IF(ISNUMBER(FIND("|",#REF!,1)),LEFT(#REF!,FIND("|",#REF!,1)-2),#REF!)</f>
      </c>
      <c r="R1442" s="6">
        <f>IF(ISNUMBER(FIND("|",#REF!,1)),RIGHT(#REF!,LEN(#REF!)-FIND("|",#REF!,1)-1),"")</f>
      </c>
      <c r="S1442" s="3" t="s">
        <v>7</v>
      </c>
      <c r="T1442" s="3" t="s">
        <v>7</v>
      </c>
      <c r="U1442" s="2">
        <v>0</v>
      </c>
      <c r="V1442" s="2">
        <v>0</v>
      </c>
      <c r="W1442" s="2"/>
      <c r="X1442" s="3" t="s">
        <v>72</v>
      </c>
      <c r="Y1442" s="2"/>
      <c r="Z1442" s="3"/>
      <c r="AA1442" s="3"/>
      <c r="AB1442" s="7" t="s">
        <v>4620</v>
      </c>
      <c r="AC1442" s="3" t="s">
        <v>3627</v>
      </c>
      <c r="AD1442" s="3" t="s">
        <v>1777</v>
      </c>
      <c r="AE1442" s="3" t="s">
        <v>3628</v>
      </c>
      <c r="AF1442" s="3" t="s">
        <v>198</v>
      </c>
      <c r="AG1442" s="4"/>
      <c r="AH1442" s="3"/>
      <c r="AI1442" s="4"/>
      <c r="AJ14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2" s="8">
        <f>IF(#REF!=MAX(#REF!),"New","Old")</f>
      </c>
      <c r="AL1442" s="3"/>
      <c r="AM1442" s="9">
        <f>IF(OR(#REF!="",#REF!=0),"",IF(#REF!&lt;12000,"&lt;12k",IF(AND(#REF!&gt;=12000,#REF!&lt;24000),"12k to 24k",IF(AND(#REF!&gt;=24000,#REF!&lt;=36000),"24k to 36k",IF(#REF!&gt;36000,"&gt;36k","")))))</f>
      </c>
    </row>
    <row x14ac:dyDescent="0.25" r="1443" customHeight="1" ht="18.75">
      <c r="A1443" s="1">
        <v>1769559</v>
      </c>
      <c r="B1443" s="2">
        <v>11434086</v>
      </c>
      <c r="C1443" s="3" t="s">
        <v>0</v>
      </c>
      <c r="D1443" s="3" t="s">
        <v>4621</v>
      </c>
      <c r="E1443" s="2">
        <v>2021</v>
      </c>
      <c r="F1443" s="4">
        <v>44461</v>
      </c>
      <c r="G1443" s="3" t="s">
        <v>39</v>
      </c>
      <c r="H1443" s="4">
        <v>44462</v>
      </c>
      <c r="I1443" s="4">
        <f>_xlfn.XLOOKUP(#REF!,[1]!Backup_F8_Previous_Wave[ODINO],[1]!Backup_F8_Previous_Wave[Production Date],"")</f>
      </c>
      <c r="J1443" s="10">
        <f>_xlfn.XLOOKUP(#REF!,[1]!Backup_F8_Previous_Wave[ODINO],[1]!Backup_F8_Previous_Wave[Wave Date],"")</f>
      </c>
      <c r="K1443" s="6">
        <f>_xlfn.XLOOKUP(#REF!,[1]!Backup_F8_Previous_Wave[ODINO],[1]!Backup_F8_Previous_Wave[Full VIN],"")</f>
      </c>
      <c r="L1443" s="3" t="s">
        <v>4622</v>
      </c>
      <c r="M1443" s="3" t="s">
        <v>4</v>
      </c>
      <c r="N1443" s="3" t="s">
        <v>4623</v>
      </c>
      <c r="O1443" s="3" t="s">
        <v>4624</v>
      </c>
      <c r="P1443" s="6">
        <f>_xlfn.XLOOKUP(#REF!,[1]!Table2[BINNING],[1]!Table2[VFG],"")</f>
      </c>
      <c r="Q1443" s="6">
        <f>IF(ISNUMBER(FIND("|",#REF!,1)),LEFT(#REF!,FIND("|",#REF!,1)-2),#REF!)</f>
      </c>
      <c r="R1443" s="6">
        <f>IF(ISNUMBER(FIND("|",#REF!,1)),RIGHT(#REF!,LEN(#REF!)-FIND("|",#REF!,1)-1),"")</f>
      </c>
      <c r="S1443" s="3" t="s">
        <v>7</v>
      </c>
      <c r="T1443" s="3" t="s">
        <v>7</v>
      </c>
      <c r="U1443" s="2">
        <v>0</v>
      </c>
      <c r="V1443" s="2">
        <v>0</v>
      </c>
      <c r="W1443" s="2">
        <v>800</v>
      </c>
      <c r="X1443" s="3" t="s">
        <v>583</v>
      </c>
      <c r="Y1443" s="2"/>
      <c r="Z1443" s="3" t="s">
        <v>4625</v>
      </c>
      <c r="AA1443" s="3" t="s">
        <v>4626</v>
      </c>
      <c r="AB1443" s="7" t="s">
        <v>4627</v>
      </c>
      <c r="AC1443" s="3" t="s">
        <v>4628</v>
      </c>
      <c r="AD1443" s="3" t="s">
        <v>4629</v>
      </c>
      <c r="AE1443" s="3" t="s">
        <v>4630</v>
      </c>
      <c r="AF1443" s="3" t="s">
        <v>77</v>
      </c>
      <c r="AG1443" s="4"/>
      <c r="AH1443" s="3"/>
      <c r="AI1443" s="4"/>
      <c r="AJ14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3" s="8">
        <f>IF(#REF!=MAX(#REF!),"New","Old")</f>
      </c>
      <c r="AL1443" s="3"/>
      <c r="AM1443" s="9">
        <f>IF(OR(#REF!="",#REF!=0),"",IF(#REF!&lt;12000,"&lt;12k",IF(AND(#REF!&gt;=12000,#REF!&lt;24000),"12k to 24k",IF(AND(#REF!&gt;=24000,#REF!&lt;=36000),"24k to 36k",IF(#REF!&gt;36000,"&gt;36k","")))))</f>
      </c>
    </row>
    <row x14ac:dyDescent="0.25" r="1444" customHeight="1" ht="18.75">
      <c r="A1444" s="1">
        <v>1769802</v>
      </c>
      <c r="B1444" s="2">
        <v>11434266</v>
      </c>
      <c r="C1444" s="3" t="s">
        <v>0</v>
      </c>
      <c r="D1444" s="3" t="s">
        <v>1</v>
      </c>
      <c r="E1444" s="2">
        <v>2018</v>
      </c>
      <c r="F1444" s="4">
        <v>44424</v>
      </c>
      <c r="G1444" s="3" t="s">
        <v>39</v>
      </c>
      <c r="H1444" s="4">
        <v>44463</v>
      </c>
      <c r="I1444" s="4">
        <f>_xlfn.XLOOKUP(#REF!,[1]!Backup_F8_Previous_Wave[ODINO],[1]!Backup_F8_Previous_Wave[Production Date],"")</f>
      </c>
      <c r="J1444" s="10">
        <f>_xlfn.XLOOKUP(#REF!,[1]!Backup_F8_Previous_Wave[ODINO],[1]!Backup_F8_Previous_Wave[Wave Date],"")</f>
      </c>
      <c r="K1444" s="6">
        <f>_xlfn.XLOOKUP(#REF!,[1]!Backup_F8_Previous_Wave[ODINO],[1]!Backup_F8_Previous_Wave[Full VIN],"")</f>
      </c>
      <c r="L1444" s="3" t="s">
        <v>4631</v>
      </c>
      <c r="M1444" s="3" t="s">
        <v>4</v>
      </c>
      <c r="N1444" s="3" t="s">
        <v>4632</v>
      </c>
      <c r="O1444" s="3" t="s">
        <v>144</v>
      </c>
      <c r="P1444" s="6">
        <f>_xlfn.XLOOKUP(#REF!,[1]!Table2[BINNING],[1]!Table2[VFG],"")</f>
      </c>
      <c r="Q1444" s="6">
        <f>IF(ISNUMBER(FIND("|",#REF!,1)),LEFT(#REF!,FIND("|",#REF!,1)-2),#REF!)</f>
      </c>
      <c r="R1444" s="6">
        <f>IF(ISNUMBER(FIND("|",#REF!,1)),RIGHT(#REF!,LEN(#REF!)-FIND("|",#REF!,1)-1),"")</f>
      </c>
      <c r="S1444" s="3" t="s">
        <v>7</v>
      </c>
      <c r="T1444" s="3" t="s">
        <v>7</v>
      </c>
      <c r="U1444" s="2">
        <v>0</v>
      </c>
      <c r="V1444" s="2">
        <v>0</v>
      </c>
      <c r="W1444" s="2"/>
      <c r="X1444" s="3" t="s">
        <v>63</v>
      </c>
      <c r="Y1444" s="2"/>
      <c r="Z1444" s="3"/>
      <c r="AA1444" s="3"/>
      <c r="AB1444" s="7" t="s">
        <v>4633</v>
      </c>
      <c r="AC1444" s="3" t="s">
        <v>20</v>
      </c>
      <c r="AD1444" s="3" t="s">
        <v>11</v>
      </c>
      <c r="AE1444" s="3" t="s">
        <v>135</v>
      </c>
      <c r="AF1444" s="3" t="s">
        <v>27</v>
      </c>
      <c r="AG1444" s="4"/>
      <c r="AH1444" s="3"/>
      <c r="AI1444" s="4"/>
      <c r="AJ14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4" s="8">
        <f>IF(#REF!=MAX(#REF!),"New","Old")</f>
      </c>
      <c r="AL1444" s="3"/>
      <c r="AM1444" s="9">
        <f>IF(OR(#REF!="",#REF!=0),"",IF(#REF!&lt;12000,"&lt;12k",IF(AND(#REF!&gt;=12000,#REF!&lt;24000),"12k to 24k",IF(AND(#REF!&gt;=24000,#REF!&lt;=36000),"24k to 36k",IF(#REF!&gt;36000,"&gt;36k","")))))</f>
      </c>
    </row>
    <row x14ac:dyDescent="0.25" r="1445" customHeight="1" ht="18.75">
      <c r="A1445" s="1">
        <v>1769853</v>
      </c>
      <c r="B1445" s="2">
        <v>11434302</v>
      </c>
      <c r="C1445" s="3" t="s">
        <v>0</v>
      </c>
      <c r="D1445" s="3" t="s">
        <v>59</v>
      </c>
      <c r="E1445" s="2">
        <v>2016</v>
      </c>
      <c r="F1445" s="4">
        <v>44075</v>
      </c>
      <c r="G1445" s="3" t="s">
        <v>39</v>
      </c>
      <c r="H1445" s="4">
        <v>44463</v>
      </c>
      <c r="I1445" s="4">
        <f>_xlfn.XLOOKUP(#REF!,[1]!Backup_F8_Previous_Wave[ODINO],[1]!Backup_F8_Previous_Wave[Production Date],"")</f>
      </c>
      <c r="J1445" s="10">
        <f>_xlfn.XLOOKUP(#REF!,[1]!Backup_F8_Previous_Wave[ODINO],[1]!Backup_F8_Previous_Wave[Wave Date],"")</f>
      </c>
      <c r="K1445" s="6">
        <f>_xlfn.XLOOKUP(#REF!,[1]!Backup_F8_Previous_Wave[ODINO],[1]!Backup_F8_Previous_Wave[Full VIN],"")</f>
      </c>
      <c r="L1445" s="3" t="s">
        <v>4634</v>
      </c>
      <c r="M1445" s="3" t="s">
        <v>4</v>
      </c>
      <c r="N1445" s="3" t="s">
        <v>4635</v>
      </c>
      <c r="O1445" s="3" t="s">
        <v>552</v>
      </c>
      <c r="P1445" s="6">
        <f>_xlfn.XLOOKUP(#REF!,[1]!Table2[BINNING],[1]!Table2[VFG],"")</f>
      </c>
      <c r="Q1445" s="6">
        <f>IF(ISNUMBER(FIND("|",#REF!,1)),LEFT(#REF!,FIND("|",#REF!,1)-2),#REF!)</f>
      </c>
      <c r="R1445" s="6">
        <f>IF(ISNUMBER(FIND("|",#REF!,1)),RIGHT(#REF!,LEN(#REF!)-FIND("|",#REF!,1)-1),"")</f>
      </c>
      <c r="S1445" s="3" t="s">
        <v>7</v>
      </c>
      <c r="T1445" s="3" t="s">
        <v>7</v>
      </c>
      <c r="U1445" s="2">
        <v>0</v>
      </c>
      <c r="V1445" s="2">
        <v>0</v>
      </c>
      <c r="W1445" s="2"/>
      <c r="X1445" s="3" t="s">
        <v>282</v>
      </c>
      <c r="Y1445" s="2">
        <v>0</v>
      </c>
      <c r="Z1445" s="3"/>
      <c r="AA1445" s="3"/>
      <c r="AB1445" s="7" t="s">
        <v>4636</v>
      </c>
      <c r="AC1445" s="3" t="s">
        <v>65</v>
      </c>
      <c r="AD1445" s="3" t="s">
        <v>66</v>
      </c>
      <c r="AE1445" s="3" t="s">
        <v>67</v>
      </c>
      <c r="AF1445" s="3" t="s">
        <v>68</v>
      </c>
      <c r="AG1445" s="4"/>
      <c r="AH1445" s="3"/>
      <c r="AI1445" s="4"/>
      <c r="AJ14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5" s="8">
        <f>IF(#REF!=MAX(#REF!),"New","Old")</f>
      </c>
      <c r="AL1445" s="3"/>
      <c r="AM1445" s="9">
        <f>IF(OR(#REF!="",#REF!=0),"",IF(#REF!&lt;12000,"&lt;12k",IF(AND(#REF!&gt;=12000,#REF!&lt;24000),"12k to 24k",IF(AND(#REF!&gt;=24000,#REF!&lt;=36000),"24k to 36k",IF(#REF!&gt;36000,"&gt;36k","")))))</f>
      </c>
    </row>
    <row x14ac:dyDescent="0.25" r="1446" customHeight="1" ht="18.75">
      <c r="A1446" s="1">
        <v>1769930</v>
      </c>
      <c r="B1446" s="2">
        <v>11434353</v>
      </c>
      <c r="C1446" s="3" t="s">
        <v>0</v>
      </c>
      <c r="D1446" s="3" t="s">
        <v>38</v>
      </c>
      <c r="E1446" s="2">
        <v>2013</v>
      </c>
      <c r="F1446" s="4">
        <v>44363</v>
      </c>
      <c r="G1446" s="3" t="s">
        <v>108</v>
      </c>
      <c r="H1446" s="4">
        <v>44464</v>
      </c>
      <c r="I1446" s="4">
        <f>_xlfn.XLOOKUP(#REF!,[1]!Backup_F8_Previous_Wave[ODINO],[1]!Backup_F8_Previous_Wave[Production Date],"")</f>
      </c>
      <c r="J1446" s="10">
        <f>_xlfn.XLOOKUP(#REF!,[1]!Backup_F8_Previous_Wave[ODINO],[1]!Backup_F8_Previous_Wave[Wave Date],"")</f>
      </c>
      <c r="K1446" s="6">
        <f>_xlfn.XLOOKUP(#REF!,[1]!Backup_F8_Previous_Wave[ODINO],[1]!Backup_F8_Previous_Wave[Full VIN],"")</f>
      </c>
      <c r="L1446" s="3" t="s">
        <v>1729</v>
      </c>
      <c r="M1446" s="3" t="s">
        <v>4</v>
      </c>
      <c r="N1446" s="3" t="s">
        <v>4637</v>
      </c>
      <c r="O1446" s="3" t="s">
        <v>144</v>
      </c>
      <c r="P1446" s="6">
        <f>_xlfn.XLOOKUP(#REF!,[1]!Table2[BINNING],[1]!Table2[VFG],"")</f>
      </c>
      <c r="Q1446" s="6">
        <f>IF(ISNUMBER(FIND("|",#REF!,1)),LEFT(#REF!,FIND("|",#REF!,1)-2),#REF!)</f>
      </c>
      <c r="R1446" s="6">
        <f>IF(ISNUMBER(FIND("|",#REF!,1)),RIGHT(#REF!,LEN(#REF!)-FIND("|",#REF!,1)-1),"")</f>
      </c>
      <c r="S1446" s="3" t="s">
        <v>7</v>
      </c>
      <c r="T1446" s="3" t="s">
        <v>7</v>
      </c>
      <c r="U1446" s="2">
        <v>0</v>
      </c>
      <c r="V1446" s="2">
        <v>0</v>
      </c>
      <c r="W1446" s="2"/>
      <c r="X1446" s="3" t="s">
        <v>63</v>
      </c>
      <c r="Y1446" s="2"/>
      <c r="Z1446" s="3"/>
      <c r="AA1446" s="3"/>
      <c r="AB1446" s="7" t="s">
        <v>4638</v>
      </c>
      <c r="AC1446" s="3" t="s">
        <v>146</v>
      </c>
      <c r="AD1446" s="3" t="s">
        <v>147</v>
      </c>
      <c r="AE1446" s="3" t="s">
        <v>148</v>
      </c>
      <c r="AF1446" s="3" t="s">
        <v>45</v>
      </c>
      <c r="AG1446" s="4"/>
      <c r="AH1446" s="3"/>
      <c r="AI1446" s="4"/>
      <c r="AJ14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6" s="8">
        <f>IF(#REF!=MAX(#REF!),"New","Old")</f>
      </c>
      <c r="AL1446" s="3"/>
      <c r="AM1446" s="9">
        <f>IF(OR(#REF!="",#REF!=0),"",IF(#REF!&lt;12000,"&lt;12k",IF(AND(#REF!&gt;=12000,#REF!&lt;24000),"12k to 24k",IF(AND(#REF!&gt;=24000,#REF!&lt;=36000),"24k to 36k",IF(#REF!&gt;36000,"&gt;36k","")))))</f>
      </c>
    </row>
    <row x14ac:dyDescent="0.25" r="1447" customHeight="1" ht="18.75">
      <c r="A1447" s="1">
        <v>1769937</v>
      </c>
      <c r="B1447" s="2">
        <v>11434357</v>
      </c>
      <c r="C1447" s="3" t="s">
        <v>0</v>
      </c>
      <c r="D1447" s="3" t="s">
        <v>1</v>
      </c>
      <c r="E1447" s="2">
        <v>2017</v>
      </c>
      <c r="F1447" s="4">
        <v>44464</v>
      </c>
      <c r="G1447" s="3" t="s">
        <v>39</v>
      </c>
      <c r="H1447" s="4">
        <v>44464</v>
      </c>
      <c r="I1447" s="4">
        <f>_xlfn.XLOOKUP(#REF!,[1]!Backup_F8_Previous_Wave[ODINO],[1]!Backup_F8_Previous_Wave[Production Date],"")</f>
      </c>
      <c r="J1447" s="10">
        <f>_xlfn.XLOOKUP(#REF!,[1]!Backup_F8_Previous_Wave[ODINO],[1]!Backup_F8_Previous_Wave[Wave Date],"")</f>
      </c>
      <c r="K1447" s="6">
        <f>_xlfn.XLOOKUP(#REF!,[1]!Backup_F8_Previous_Wave[ODINO],[1]!Backup_F8_Previous_Wave[Full VIN],"")</f>
      </c>
      <c r="L1447" s="3" t="s">
        <v>4639</v>
      </c>
      <c r="M1447" s="3" t="s">
        <v>4</v>
      </c>
      <c r="N1447" s="3" t="s">
        <v>4640</v>
      </c>
      <c r="O1447" s="3" t="s">
        <v>151</v>
      </c>
      <c r="P1447" s="6">
        <f>_xlfn.XLOOKUP(#REF!,[1]!Table2[BINNING],[1]!Table2[VFG],"")</f>
      </c>
      <c r="Q1447" s="6">
        <f>IF(ISNUMBER(FIND("|",#REF!,1)),LEFT(#REF!,FIND("|",#REF!,1)-2),#REF!)</f>
      </c>
      <c r="R1447" s="6">
        <f>IF(ISNUMBER(FIND("|",#REF!,1)),RIGHT(#REF!,LEN(#REF!)-FIND("|",#REF!,1)-1),"")</f>
      </c>
      <c r="S1447" s="3" t="s">
        <v>7</v>
      </c>
      <c r="T1447" s="3" t="s">
        <v>7</v>
      </c>
      <c r="U1447" s="2">
        <v>0</v>
      </c>
      <c r="V1447" s="2">
        <v>0</v>
      </c>
      <c r="W1447" s="2"/>
      <c r="X1447" s="3" t="s">
        <v>63</v>
      </c>
      <c r="Y1447" s="2">
        <v>40</v>
      </c>
      <c r="Z1447" s="3"/>
      <c r="AA1447" s="3"/>
      <c r="AB1447" s="7" t="s">
        <v>4641</v>
      </c>
      <c r="AC1447" s="3" t="s">
        <v>20</v>
      </c>
      <c r="AD1447" s="3" t="s">
        <v>11</v>
      </c>
      <c r="AE1447" s="3" t="s">
        <v>135</v>
      </c>
      <c r="AF1447" s="3" t="s">
        <v>27</v>
      </c>
      <c r="AG1447" s="4"/>
      <c r="AH1447" s="3"/>
      <c r="AI1447" s="4"/>
      <c r="AJ14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7" s="8">
        <f>IF(#REF!=MAX(#REF!),"New","Old")</f>
      </c>
      <c r="AL1447" s="3"/>
      <c r="AM1447" s="9">
        <f>IF(OR(#REF!="",#REF!=0),"",IF(#REF!&lt;12000,"&lt;12k",IF(AND(#REF!&gt;=12000,#REF!&lt;24000),"12k to 24k",IF(AND(#REF!&gt;=24000,#REF!&lt;=36000),"24k to 36k",IF(#REF!&gt;36000,"&gt;36k","")))))</f>
      </c>
    </row>
    <row x14ac:dyDescent="0.25" r="1448" customHeight="1" ht="18.75">
      <c r="A1448" s="1">
        <v>1769942</v>
      </c>
      <c r="B1448" s="2">
        <v>11434361</v>
      </c>
      <c r="C1448" s="3" t="s">
        <v>0</v>
      </c>
      <c r="D1448" s="3" t="s">
        <v>1</v>
      </c>
      <c r="E1448" s="2">
        <v>2019</v>
      </c>
      <c r="F1448" s="4">
        <v>44464</v>
      </c>
      <c r="G1448" s="3" t="s">
        <v>39</v>
      </c>
      <c r="H1448" s="4">
        <v>44464</v>
      </c>
      <c r="I1448" s="4">
        <f>_xlfn.XLOOKUP(#REF!,[1]!Backup_F8_Previous_Wave[ODINO],[1]!Backup_F8_Previous_Wave[Production Date],"")</f>
      </c>
      <c r="J1448" s="10">
        <f>_xlfn.XLOOKUP(#REF!,[1]!Backup_F8_Previous_Wave[ODINO],[1]!Backup_F8_Previous_Wave[Wave Date],"")</f>
      </c>
      <c r="K1448" s="6">
        <f>_xlfn.XLOOKUP(#REF!,[1]!Backup_F8_Previous_Wave[ODINO],[1]!Backup_F8_Previous_Wave[Full VIN],"")</f>
      </c>
      <c r="L1448" s="3" t="s">
        <v>756</v>
      </c>
      <c r="M1448" s="3" t="s">
        <v>4</v>
      </c>
      <c r="N1448" s="3" t="s">
        <v>4642</v>
      </c>
      <c r="O1448" s="3" t="s">
        <v>151</v>
      </c>
      <c r="P1448" s="6">
        <f>_xlfn.XLOOKUP(#REF!,[1]!Table2[BINNING],[1]!Table2[VFG],"")</f>
      </c>
      <c r="Q1448" s="6">
        <f>IF(ISNUMBER(FIND("|",#REF!,1)),LEFT(#REF!,FIND("|",#REF!,1)-2),#REF!)</f>
      </c>
      <c r="R1448" s="6">
        <f>IF(ISNUMBER(FIND("|",#REF!,1)),RIGHT(#REF!,LEN(#REF!)-FIND("|",#REF!,1)-1),"")</f>
      </c>
      <c r="S1448" s="3" t="s">
        <v>7</v>
      </c>
      <c r="T1448" s="3" t="s">
        <v>7</v>
      </c>
      <c r="U1448" s="2">
        <v>0</v>
      </c>
      <c r="V1448" s="2">
        <v>0</v>
      </c>
      <c r="W1448" s="2"/>
      <c r="X1448" s="3" t="s">
        <v>229</v>
      </c>
      <c r="Y1448" s="2">
        <v>0</v>
      </c>
      <c r="Z1448" s="3"/>
      <c r="AA1448" s="3"/>
      <c r="AB1448" s="7" t="s">
        <v>4643</v>
      </c>
      <c r="AC1448" s="3" t="s">
        <v>20</v>
      </c>
      <c r="AD1448" s="3" t="s">
        <v>11</v>
      </c>
      <c r="AE1448" s="3" t="s">
        <v>21</v>
      </c>
      <c r="AF1448" s="3" t="s">
        <v>13</v>
      </c>
      <c r="AG1448" s="4"/>
      <c r="AH1448" s="3"/>
      <c r="AI1448" s="4"/>
      <c r="AJ14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8" s="8">
        <f>IF(#REF!=MAX(#REF!),"New","Old")</f>
      </c>
      <c r="AL1448" s="3"/>
      <c r="AM1448" s="9">
        <f>IF(OR(#REF!="",#REF!=0),"",IF(#REF!&lt;12000,"&lt;12k",IF(AND(#REF!&gt;=12000,#REF!&lt;24000),"12k to 24k",IF(AND(#REF!&gt;=24000,#REF!&lt;=36000),"24k to 36k",IF(#REF!&gt;36000,"&gt;36k","")))))</f>
      </c>
    </row>
    <row x14ac:dyDescent="0.25" r="1449" customHeight="1" ht="18.75">
      <c r="A1449" s="1">
        <v>1769976</v>
      </c>
      <c r="B1449" s="2">
        <v>11434387</v>
      </c>
      <c r="C1449" s="3" t="s">
        <v>0</v>
      </c>
      <c r="D1449" s="3" t="s">
        <v>485</v>
      </c>
      <c r="E1449" s="2">
        <v>2015</v>
      </c>
      <c r="F1449" s="4">
        <v>44447</v>
      </c>
      <c r="G1449" s="3" t="s">
        <v>39</v>
      </c>
      <c r="H1449" s="4">
        <v>44465</v>
      </c>
      <c r="I1449" s="4">
        <f>_xlfn.XLOOKUP(#REF!,[1]!Backup_F8_Previous_Wave[ODINO],[1]!Backup_F8_Previous_Wave[Production Date],"")</f>
      </c>
      <c r="J1449" s="10">
        <f>_xlfn.XLOOKUP(#REF!,[1]!Backup_F8_Previous_Wave[ODINO],[1]!Backup_F8_Previous_Wave[Wave Date],"")</f>
      </c>
      <c r="K1449" s="6">
        <f>_xlfn.XLOOKUP(#REF!,[1]!Backup_F8_Previous_Wave[ODINO],[1]!Backup_F8_Previous_Wave[Full VIN],"")</f>
      </c>
      <c r="L1449" s="3" t="s">
        <v>4644</v>
      </c>
      <c r="M1449" s="3" t="s">
        <v>4</v>
      </c>
      <c r="N1449" s="3" t="s">
        <v>4645</v>
      </c>
      <c r="O1449" s="3" t="s">
        <v>31</v>
      </c>
      <c r="P1449" s="6">
        <f>_xlfn.XLOOKUP(#REF!,[1]!Table2[BINNING],[1]!Table2[VFG],"")</f>
      </c>
      <c r="Q1449" s="6">
        <f>IF(ISNUMBER(FIND("|",#REF!,1)),LEFT(#REF!,FIND("|",#REF!,1)-2),#REF!)</f>
      </c>
      <c r="R1449" s="6">
        <f>IF(ISNUMBER(FIND("|",#REF!,1)),RIGHT(#REF!,LEN(#REF!)-FIND("|",#REF!,1)-1),"")</f>
      </c>
      <c r="S1449" s="3" t="s">
        <v>7</v>
      </c>
      <c r="T1449" s="3" t="s">
        <v>7</v>
      </c>
      <c r="U1449" s="2">
        <v>0</v>
      </c>
      <c r="V1449" s="2">
        <v>0</v>
      </c>
      <c r="W1449" s="2"/>
      <c r="X1449" s="3" t="s">
        <v>81</v>
      </c>
      <c r="Y1449" s="2">
        <v>72</v>
      </c>
      <c r="Z1449" s="3"/>
      <c r="AA1449" s="3"/>
      <c r="AB1449" s="7" t="s">
        <v>4646</v>
      </c>
      <c r="AC1449" s="3" t="s">
        <v>489</v>
      </c>
      <c r="AD1449" s="3" t="s">
        <v>490</v>
      </c>
      <c r="AE1449" s="3" t="s">
        <v>491</v>
      </c>
      <c r="AF1449" s="3" t="s">
        <v>211</v>
      </c>
      <c r="AG1449" s="4"/>
      <c r="AH1449" s="3"/>
      <c r="AI1449" s="4"/>
      <c r="AJ14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49" s="8">
        <f>IF(#REF!=MAX(#REF!),"New","Old")</f>
      </c>
      <c r="AL1449" s="3"/>
      <c r="AM1449" s="9">
        <f>IF(OR(#REF!="",#REF!=0),"",IF(#REF!&lt;12000,"&lt;12k",IF(AND(#REF!&gt;=12000,#REF!&lt;24000),"12k to 24k",IF(AND(#REF!&gt;=24000,#REF!&lt;=36000),"24k to 36k",IF(#REF!&gt;36000,"&gt;36k","")))))</f>
      </c>
    </row>
    <row x14ac:dyDescent="0.25" r="1450" customHeight="1" ht="18.75">
      <c r="A1450" s="1">
        <v>1770173</v>
      </c>
      <c r="B1450" s="2">
        <v>11434532</v>
      </c>
      <c r="C1450" s="3" t="s">
        <v>0</v>
      </c>
      <c r="D1450" s="3" t="s">
        <v>647</v>
      </c>
      <c r="E1450" s="2">
        <v>2014</v>
      </c>
      <c r="F1450" s="4">
        <v>44466</v>
      </c>
      <c r="G1450" s="3" t="s">
        <v>39</v>
      </c>
      <c r="H1450" s="4">
        <v>44466</v>
      </c>
      <c r="I1450" s="4">
        <f>_xlfn.XLOOKUP(#REF!,[1]!Backup_F8_Previous_Wave[ODINO],[1]!Backup_F8_Previous_Wave[Production Date],"")</f>
      </c>
      <c r="J1450" s="10">
        <f>_xlfn.XLOOKUP(#REF!,[1]!Backup_F8_Previous_Wave[ODINO],[1]!Backup_F8_Previous_Wave[Wave Date],"")</f>
      </c>
      <c r="K1450" s="6">
        <f>_xlfn.XLOOKUP(#REF!,[1]!Backup_F8_Previous_Wave[ODINO],[1]!Backup_F8_Previous_Wave[Full VIN],"")</f>
      </c>
      <c r="L1450" s="3" t="s">
        <v>4647</v>
      </c>
      <c r="M1450" s="3" t="s">
        <v>4</v>
      </c>
      <c r="N1450" s="3" t="s">
        <v>4648</v>
      </c>
      <c r="O1450" s="3" t="s">
        <v>62</v>
      </c>
      <c r="P1450" s="6">
        <f>_xlfn.XLOOKUP(#REF!,[1]!Table2[BINNING],[1]!Table2[VFG],"")</f>
      </c>
      <c r="Q1450" s="6">
        <f>IF(ISNUMBER(FIND("|",#REF!,1)),LEFT(#REF!,FIND("|",#REF!,1)-2),#REF!)</f>
      </c>
      <c r="R1450" s="6">
        <f>IF(ISNUMBER(FIND("|",#REF!,1)),RIGHT(#REF!,LEN(#REF!)-FIND("|",#REF!,1)-1),"")</f>
      </c>
      <c r="S1450" s="3" t="s">
        <v>7</v>
      </c>
      <c r="T1450" s="3" t="s">
        <v>7</v>
      </c>
      <c r="U1450" s="2">
        <v>0</v>
      </c>
      <c r="V1450" s="2">
        <v>0</v>
      </c>
      <c r="W1450" s="2"/>
      <c r="X1450" s="3" t="s">
        <v>106</v>
      </c>
      <c r="Y1450" s="2"/>
      <c r="Z1450" s="3"/>
      <c r="AA1450" s="3"/>
      <c r="AB1450" s="7" t="s">
        <v>4649</v>
      </c>
      <c r="AC1450" s="3" t="s">
        <v>652</v>
      </c>
      <c r="AD1450" s="3" t="s">
        <v>653</v>
      </c>
      <c r="AE1450" s="3" t="s">
        <v>654</v>
      </c>
      <c r="AF1450" s="3" t="s">
        <v>102</v>
      </c>
      <c r="AG1450" s="4"/>
      <c r="AH1450" s="3"/>
      <c r="AI1450" s="4"/>
      <c r="AJ14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0" s="8">
        <f>IF(#REF!=MAX(#REF!),"New","Old")</f>
      </c>
      <c r="AL1450" s="3"/>
      <c r="AM1450" s="9">
        <f>IF(OR(#REF!="",#REF!=0),"",IF(#REF!&lt;12000,"&lt;12k",IF(AND(#REF!&gt;=12000,#REF!&lt;24000),"12k to 24k",IF(AND(#REF!&gt;=24000,#REF!&lt;=36000),"24k to 36k",IF(#REF!&gt;36000,"&gt;36k","")))))</f>
      </c>
    </row>
    <row x14ac:dyDescent="0.25" r="1451" customHeight="1" ht="18.75">
      <c r="A1451" s="1">
        <v>1770199</v>
      </c>
      <c r="B1451" s="2">
        <v>11434552</v>
      </c>
      <c r="C1451" s="3" t="s">
        <v>0</v>
      </c>
      <c r="D1451" s="3" t="s">
        <v>86</v>
      </c>
      <c r="E1451" s="2">
        <v>2020</v>
      </c>
      <c r="F1451" s="4">
        <v>44466</v>
      </c>
      <c r="G1451" s="3" t="s">
        <v>39</v>
      </c>
      <c r="H1451" s="4">
        <v>44466</v>
      </c>
      <c r="I1451" s="4">
        <f>_xlfn.XLOOKUP(#REF!,[1]!Backup_F8_Previous_Wave[ODINO],[1]!Backup_F8_Previous_Wave[Production Date],"")</f>
      </c>
      <c r="J1451" s="10">
        <f>_xlfn.XLOOKUP(#REF!,[1]!Backup_F8_Previous_Wave[ODINO],[1]!Backup_F8_Previous_Wave[Wave Date],"")</f>
      </c>
      <c r="K1451" s="6">
        <f>_xlfn.XLOOKUP(#REF!,[1]!Backup_F8_Previous_Wave[ODINO],[1]!Backup_F8_Previous_Wave[Full VIN],"")</f>
      </c>
      <c r="L1451" s="3" t="s">
        <v>4650</v>
      </c>
      <c r="M1451" s="3" t="s">
        <v>4</v>
      </c>
      <c r="N1451" s="3" t="s">
        <v>4651</v>
      </c>
      <c r="O1451" s="3" t="s">
        <v>62</v>
      </c>
      <c r="P1451" s="6">
        <f>_xlfn.XLOOKUP(#REF!,[1]!Table2[BINNING],[1]!Table2[VFG],"")</f>
      </c>
      <c r="Q1451" s="6">
        <f>IF(ISNUMBER(FIND("|",#REF!,1)),LEFT(#REF!,FIND("|",#REF!,1)-2),#REF!)</f>
      </c>
      <c r="R1451" s="6">
        <f>IF(ISNUMBER(FIND("|",#REF!,1)),RIGHT(#REF!,LEN(#REF!)-FIND("|",#REF!,1)-1),"")</f>
      </c>
      <c r="S1451" s="3" t="s">
        <v>7</v>
      </c>
      <c r="T1451" s="3" t="s">
        <v>7</v>
      </c>
      <c r="U1451" s="2">
        <v>1</v>
      </c>
      <c r="V1451" s="2">
        <v>0</v>
      </c>
      <c r="W1451" s="2"/>
      <c r="X1451" s="3" t="s">
        <v>798</v>
      </c>
      <c r="Y1451" s="2"/>
      <c r="Z1451" s="3"/>
      <c r="AA1451" s="3"/>
      <c r="AB1451" s="7" t="s">
        <v>4652</v>
      </c>
      <c r="AC1451" s="3" t="s">
        <v>685</v>
      </c>
      <c r="AD1451" s="3" t="s">
        <v>93</v>
      </c>
      <c r="AE1451" s="3" t="s">
        <v>94</v>
      </c>
      <c r="AF1451" s="3" t="s">
        <v>95</v>
      </c>
      <c r="AG1451" s="4"/>
      <c r="AH1451" s="3"/>
      <c r="AI1451" s="4"/>
      <c r="AJ14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1" s="8">
        <f>IF(#REF!=MAX(#REF!),"New","Old")</f>
      </c>
      <c r="AL1451" s="3"/>
      <c r="AM1451" s="9">
        <f>IF(OR(#REF!="",#REF!=0),"",IF(#REF!&lt;12000,"&lt;12k",IF(AND(#REF!&gt;=12000,#REF!&lt;24000),"12k to 24k",IF(AND(#REF!&gt;=24000,#REF!&lt;=36000),"24k to 36k",IF(#REF!&gt;36000,"&gt;36k","")))))</f>
      </c>
    </row>
    <row x14ac:dyDescent="0.25" r="1452" customHeight="1" ht="18.75">
      <c r="A1452" s="1">
        <v>1770253</v>
      </c>
      <c r="B1452" s="2">
        <v>11434596</v>
      </c>
      <c r="C1452" s="3" t="s">
        <v>0</v>
      </c>
      <c r="D1452" s="3" t="s">
        <v>1</v>
      </c>
      <c r="E1452" s="2">
        <v>2021</v>
      </c>
      <c r="F1452" s="4">
        <v>44466</v>
      </c>
      <c r="G1452" s="3" t="s">
        <v>39</v>
      </c>
      <c r="H1452" s="4">
        <v>44466</v>
      </c>
      <c r="I1452" s="4">
        <f>_xlfn.XLOOKUP(#REF!,[1]!Backup_F8_Previous_Wave[ODINO],[1]!Backup_F8_Previous_Wave[Production Date],"")</f>
      </c>
      <c r="J1452" s="10">
        <f>_xlfn.XLOOKUP(#REF!,[1]!Backup_F8_Previous_Wave[ODINO],[1]!Backup_F8_Previous_Wave[Wave Date],"")</f>
      </c>
      <c r="K1452" s="6">
        <f>_xlfn.XLOOKUP(#REF!,[1]!Backup_F8_Previous_Wave[ODINO],[1]!Backup_F8_Previous_Wave[Full VIN],"")</f>
      </c>
      <c r="L1452" s="3" t="s">
        <v>4653</v>
      </c>
      <c r="M1452" s="3" t="s">
        <v>4</v>
      </c>
      <c r="N1452" s="3" t="s">
        <v>4654</v>
      </c>
      <c r="O1452" s="3" t="s">
        <v>6</v>
      </c>
      <c r="P1452" s="6">
        <f>_xlfn.XLOOKUP(#REF!,[1]!Table2[BINNING],[1]!Table2[VFG],"")</f>
      </c>
      <c r="Q1452" s="6">
        <f>IF(ISNUMBER(FIND("|",#REF!,1)),LEFT(#REF!,FIND("|",#REF!,1)-2),#REF!)</f>
      </c>
      <c r="R1452" s="6">
        <f>IF(ISNUMBER(FIND("|",#REF!,1)),RIGHT(#REF!,LEN(#REF!)-FIND("|",#REF!,1)-1),"")</f>
      </c>
      <c r="S1452" s="3" t="s">
        <v>7</v>
      </c>
      <c r="T1452" s="3" t="s">
        <v>7</v>
      </c>
      <c r="U1452" s="2">
        <v>0</v>
      </c>
      <c r="V1452" s="2">
        <v>0</v>
      </c>
      <c r="W1452" s="2"/>
      <c r="X1452" s="3" t="s">
        <v>72</v>
      </c>
      <c r="Y1452" s="2">
        <v>0</v>
      </c>
      <c r="Z1452" s="3"/>
      <c r="AA1452" s="3"/>
      <c r="AB1452" s="7" t="s">
        <v>4655</v>
      </c>
      <c r="AC1452" s="3" t="s">
        <v>4018</v>
      </c>
      <c r="AD1452" s="3" t="s">
        <v>11</v>
      </c>
      <c r="AE1452" s="3" t="s">
        <v>21</v>
      </c>
      <c r="AF1452" s="3" t="s">
        <v>13</v>
      </c>
      <c r="AG1452" s="4"/>
      <c r="AH1452" s="3"/>
      <c r="AI1452" s="4"/>
      <c r="AJ14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2" s="8">
        <f>IF(#REF!=MAX(#REF!),"New","Old")</f>
      </c>
      <c r="AL1452" s="3"/>
      <c r="AM1452" s="9">
        <f>IF(OR(#REF!="",#REF!=0),"",IF(#REF!&lt;12000,"&lt;12k",IF(AND(#REF!&gt;=12000,#REF!&lt;24000),"12k to 24k",IF(AND(#REF!&gt;=24000,#REF!&lt;=36000),"24k to 36k",IF(#REF!&gt;36000,"&gt;36k","")))))</f>
      </c>
    </row>
    <row x14ac:dyDescent="0.25" r="1453" customHeight="1" ht="18.75">
      <c r="A1453" s="1">
        <v>1770288</v>
      </c>
      <c r="B1453" s="2">
        <v>11434623</v>
      </c>
      <c r="C1453" s="3" t="s">
        <v>0</v>
      </c>
      <c r="D1453" s="3" t="s">
        <v>560</v>
      </c>
      <c r="E1453" s="2">
        <v>2011</v>
      </c>
      <c r="F1453" s="4">
        <v>44426</v>
      </c>
      <c r="G1453" s="3" t="s">
        <v>39</v>
      </c>
      <c r="H1453" s="4">
        <v>44467</v>
      </c>
      <c r="I1453" s="4">
        <f>_xlfn.XLOOKUP(#REF!,[1]!Backup_F8_Previous_Wave[ODINO],[1]!Backup_F8_Previous_Wave[Production Date],"")</f>
      </c>
      <c r="J1453" s="10">
        <f>_xlfn.XLOOKUP(#REF!,[1]!Backup_F8_Previous_Wave[ODINO],[1]!Backup_F8_Previous_Wave[Wave Date],"")</f>
      </c>
      <c r="K1453" s="6">
        <f>_xlfn.XLOOKUP(#REF!,[1]!Backup_F8_Previous_Wave[ODINO],[1]!Backup_F8_Previous_Wave[Full VIN],"")</f>
      </c>
      <c r="L1453" s="3" t="s">
        <v>4656</v>
      </c>
      <c r="M1453" s="3" t="s">
        <v>4</v>
      </c>
      <c r="N1453" s="3" t="s">
        <v>4657</v>
      </c>
      <c r="O1453" s="3" t="s">
        <v>600</v>
      </c>
      <c r="P1453" s="6">
        <f>_xlfn.XLOOKUP(#REF!,[1]!Table2[BINNING],[1]!Table2[VFG],"")</f>
      </c>
      <c r="Q1453" s="6">
        <f>IF(ISNUMBER(FIND("|",#REF!,1)),LEFT(#REF!,FIND("|",#REF!,1)-2),#REF!)</f>
      </c>
      <c r="R1453" s="6">
        <f>IF(ISNUMBER(FIND("|",#REF!,1)),RIGHT(#REF!,LEN(#REF!)-FIND("|",#REF!,1)-1),"")</f>
      </c>
      <c r="S1453" s="3" t="s">
        <v>7</v>
      </c>
      <c r="T1453" s="3" t="s">
        <v>7</v>
      </c>
      <c r="U1453" s="2">
        <v>0</v>
      </c>
      <c r="V1453" s="2">
        <v>0</v>
      </c>
      <c r="W1453" s="2"/>
      <c r="X1453" s="3" t="s">
        <v>139</v>
      </c>
      <c r="Y1453" s="2">
        <v>0</v>
      </c>
      <c r="Z1453" s="3"/>
      <c r="AA1453" s="3"/>
      <c r="AB1453" s="7" t="s">
        <v>4658</v>
      </c>
      <c r="AC1453" s="3" t="s">
        <v>2077</v>
      </c>
      <c r="AD1453" s="3" t="s">
        <v>2078</v>
      </c>
      <c r="AE1453" s="3" t="s">
        <v>2079</v>
      </c>
      <c r="AF1453" s="3" t="s">
        <v>198</v>
      </c>
      <c r="AG1453" s="4"/>
      <c r="AH1453" s="3"/>
      <c r="AI1453" s="4"/>
      <c r="AJ14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3" s="8">
        <f>IF(#REF!=MAX(#REF!),"New","Old")</f>
      </c>
      <c r="AL1453" s="3"/>
      <c r="AM1453" s="9">
        <f>IF(OR(#REF!="",#REF!=0),"",IF(#REF!&lt;12000,"&lt;12k",IF(AND(#REF!&gt;=12000,#REF!&lt;24000),"12k to 24k",IF(AND(#REF!&gt;=24000,#REF!&lt;=36000),"24k to 36k",IF(#REF!&gt;36000,"&gt;36k","")))))</f>
      </c>
    </row>
    <row x14ac:dyDescent="0.25" r="1454" customHeight="1" ht="18.75">
      <c r="A1454" s="1">
        <v>1770325</v>
      </c>
      <c r="B1454" s="2">
        <v>11434651</v>
      </c>
      <c r="C1454" s="3" t="s">
        <v>0</v>
      </c>
      <c r="D1454" s="3" t="s">
        <v>86</v>
      </c>
      <c r="E1454" s="2">
        <v>2017</v>
      </c>
      <c r="F1454" s="4">
        <v>44378</v>
      </c>
      <c r="G1454" s="3" t="s">
        <v>39</v>
      </c>
      <c r="H1454" s="4">
        <v>44467</v>
      </c>
      <c r="I1454" s="4">
        <f>_xlfn.XLOOKUP(#REF!,[1]!Backup_F8_Previous_Wave[ODINO],[1]!Backup_F8_Previous_Wave[Production Date],"")</f>
      </c>
      <c r="J1454" s="10">
        <f>_xlfn.XLOOKUP(#REF!,[1]!Backup_F8_Previous_Wave[ODINO],[1]!Backup_F8_Previous_Wave[Wave Date],"")</f>
      </c>
      <c r="K1454" s="6">
        <f>_xlfn.XLOOKUP(#REF!,[1]!Backup_F8_Previous_Wave[ODINO],[1]!Backup_F8_Previous_Wave[Full VIN],"")</f>
      </c>
      <c r="L1454" s="3" t="s">
        <v>4659</v>
      </c>
      <c r="M1454" s="3" t="s">
        <v>4</v>
      </c>
      <c r="N1454" s="3" t="s">
        <v>4660</v>
      </c>
      <c r="O1454" s="3" t="s">
        <v>1218</v>
      </c>
      <c r="P1454" s="6">
        <f>_xlfn.XLOOKUP(#REF!,[1]!Table2[BINNING],[1]!Table2[VFG],"")</f>
      </c>
      <c r="Q1454" s="6">
        <f>IF(ISNUMBER(FIND("|",#REF!,1)),LEFT(#REF!,FIND("|",#REF!,1)-2),#REF!)</f>
      </c>
      <c r="R1454" s="6">
        <f>IF(ISNUMBER(FIND("|",#REF!,1)),RIGHT(#REF!,LEN(#REF!)-FIND("|",#REF!,1)-1),"")</f>
      </c>
      <c r="S1454" s="3" t="s">
        <v>7</v>
      </c>
      <c r="T1454" s="3" t="s">
        <v>7</v>
      </c>
      <c r="U1454" s="2">
        <v>0</v>
      </c>
      <c r="V1454" s="2">
        <v>0</v>
      </c>
      <c r="W1454" s="2"/>
      <c r="X1454" s="3" t="s">
        <v>282</v>
      </c>
      <c r="Y1454" s="2"/>
      <c r="Z1454" s="3"/>
      <c r="AA1454" s="3"/>
      <c r="AB1454" s="7" t="s">
        <v>4661</v>
      </c>
      <c r="AC1454" s="3" t="s">
        <v>92</v>
      </c>
      <c r="AD1454" s="3" t="s">
        <v>93</v>
      </c>
      <c r="AE1454" s="3" t="s">
        <v>94</v>
      </c>
      <c r="AF1454" s="3" t="s">
        <v>95</v>
      </c>
      <c r="AG1454" s="4"/>
      <c r="AH1454" s="3"/>
      <c r="AI1454" s="4"/>
      <c r="AJ14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4" s="8">
        <f>IF(#REF!=MAX(#REF!),"New","Old")</f>
      </c>
      <c r="AL1454" s="3"/>
      <c r="AM1454" s="9">
        <f>IF(OR(#REF!="",#REF!=0),"",IF(#REF!&lt;12000,"&lt;12k",IF(AND(#REF!&gt;=12000,#REF!&lt;24000),"12k to 24k",IF(AND(#REF!&gt;=24000,#REF!&lt;=36000),"24k to 36k",IF(#REF!&gt;36000,"&gt;36k","")))))</f>
      </c>
    </row>
    <row x14ac:dyDescent="0.25" r="1455" customHeight="1" ht="18.75">
      <c r="A1455" s="1">
        <v>1770362</v>
      </c>
      <c r="B1455" s="2">
        <v>11434676</v>
      </c>
      <c r="C1455" s="3" t="s">
        <v>0</v>
      </c>
      <c r="D1455" s="3" t="s">
        <v>1</v>
      </c>
      <c r="E1455" s="2">
        <v>2013</v>
      </c>
      <c r="F1455" s="4">
        <v>43621</v>
      </c>
      <c r="G1455" s="3" t="s">
        <v>108</v>
      </c>
      <c r="H1455" s="4">
        <v>44467</v>
      </c>
      <c r="I1455" s="4">
        <f>_xlfn.XLOOKUP(#REF!,[1]!Backup_F8_Previous_Wave[ODINO],[1]!Backup_F8_Previous_Wave[Production Date],"")</f>
      </c>
      <c r="J1455" s="10">
        <f>_xlfn.XLOOKUP(#REF!,[1]!Backup_F8_Previous_Wave[ODINO],[1]!Backup_F8_Previous_Wave[Wave Date],"")</f>
      </c>
      <c r="K1455" s="6">
        <f>_xlfn.XLOOKUP(#REF!,[1]!Backup_F8_Previous_Wave[ODINO],[1]!Backup_F8_Previous_Wave[Full VIN],"")</f>
      </c>
      <c r="L1455" s="3" t="s">
        <v>4662</v>
      </c>
      <c r="M1455" s="3" t="s">
        <v>4</v>
      </c>
      <c r="N1455" s="3" t="s">
        <v>4663</v>
      </c>
      <c r="O1455" s="3" t="s">
        <v>3236</v>
      </c>
      <c r="P1455" s="6">
        <f>_xlfn.XLOOKUP(#REF!,[1]!Table2[BINNING],[1]!Table2[VFG],"")</f>
      </c>
      <c r="Q1455" s="6">
        <f>IF(ISNUMBER(FIND("|",#REF!,1)),LEFT(#REF!,FIND("|",#REF!,1)-2),#REF!)</f>
      </c>
      <c r="R1455" s="6">
        <f>IF(ISNUMBER(FIND("|",#REF!,1)),RIGHT(#REF!,LEN(#REF!)-FIND("|",#REF!,1)-1),"")</f>
      </c>
      <c r="S1455" s="3" t="s">
        <v>7</v>
      </c>
      <c r="T1455" s="3" t="s">
        <v>7</v>
      </c>
      <c r="U1455" s="2">
        <v>0</v>
      </c>
      <c r="V1455" s="2">
        <v>0</v>
      </c>
      <c r="W1455" s="2">
        <v>70000</v>
      </c>
      <c r="X1455" s="3" t="s">
        <v>881</v>
      </c>
      <c r="Y1455" s="2">
        <v>45</v>
      </c>
      <c r="Z1455" s="3" t="s">
        <v>4664</v>
      </c>
      <c r="AA1455" s="3" t="s">
        <v>4338</v>
      </c>
      <c r="AB1455" s="7" t="s">
        <v>4665</v>
      </c>
      <c r="AC1455" s="3" t="s">
        <v>10</v>
      </c>
      <c r="AD1455" s="3" t="s">
        <v>11</v>
      </c>
      <c r="AE1455" s="3" t="s">
        <v>26</v>
      </c>
      <c r="AF1455" s="3" t="s">
        <v>27</v>
      </c>
      <c r="AG1455" s="4"/>
      <c r="AH1455" s="3"/>
      <c r="AI1455" s="4"/>
      <c r="AJ14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5" s="8">
        <f>IF(#REF!=MAX(#REF!),"New","Old")</f>
      </c>
      <c r="AL1455" s="3"/>
      <c r="AM1455" s="9">
        <f>IF(OR(#REF!="",#REF!=0),"",IF(#REF!&lt;12000,"&lt;12k",IF(AND(#REF!&gt;=12000,#REF!&lt;24000),"12k to 24k",IF(AND(#REF!&gt;=24000,#REF!&lt;=36000),"24k to 36k",IF(#REF!&gt;36000,"&gt;36k","")))))</f>
      </c>
    </row>
    <row x14ac:dyDescent="0.25" r="1456" customHeight="1" ht="18.75">
      <c r="A1456" s="1">
        <v>1770373</v>
      </c>
      <c r="B1456" s="2">
        <v>11434684</v>
      </c>
      <c r="C1456" s="3" t="s">
        <v>0</v>
      </c>
      <c r="D1456" s="3" t="s">
        <v>448</v>
      </c>
      <c r="E1456" s="2">
        <v>2013</v>
      </c>
      <c r="F1456" s="4">
        <v>44380</v>
      </c>
      <c r="G1456" s="3" t="s">
        <v>39</v>
      </c>
      <c r="H1456" s="4">
        <v>44467</v>
      </c>
      <c r="I1456" s="4">
        <f>_xlfn.XLOOKUP(#REF!,[1]!Backup_F8_Previous_Wave[ODINO],[1]!Backup_F8_Previous_Wave[Production Date],"")</f>
      </c>
      <c r="J1456" s="10">
        <f>_xlfn.XLOOKUP(#REF!,[1]!Backup_F8_Previous_Wave[ODINO],[1]!Backup_F8_Previous_Wave[Wave Date],"")</f>
      </c>
      <c r="K1456" s="6">
        <f>_xlfn.XLOOKUP(#REF!,[1]!Backup_F8_Previous_Wave[ODINO],[1]!Backup_F8_Previous_Wave[Full VIN],"")</f>
      </c>
      <c r="L1456" s="3" t="s">
        <v>4666</v>
      </c>
      <c r="M1456" s="3" t="s">
        <v>4</v>
      </c>
      <c r="N1456" s="3" t="s">
        <v>4667</v>
      </c>
      <c r="O1456" s="3" t="s">
        <v>144</v>
      </c>
      <c r="P1456" s="6">
        <f>_xlfn.XLOOKUP(#REF!,[1]!Table2[BINNING],[1]!Table2[VFG],"")</f>
      </c>
      <c r="Q1456" s="6">
        <f>IF(ISNUMBER(FIND("|",#REF!,1)),LEFT(#REF!,FIND("|",#REF!,1)-2),#REF!)</f>
      </c>
      <c r="R1456" s="6">
        <f>IF(ISNUMBER(FIND("|",#REF!,1)),RIGHT(#REF!,LEN(#REF!)-FIND("|",#REF!,1)-1),"")</f>
      </c>
      <c r="S1456" s="3" t="s">
        <v>7</v>
      </c>
      <c r="T1456" s="3" t="s">
        <v>7</v>
      </c>
      <c r="U1456" s="2">
        <v>0</v>
      </c>
      <c r="V1456" s="2">
        <v>0</v>
      </c>
      <c r="W1456" s="2"/>
      <c r="X1456" s="3" t="s">
        <v>583</v>
      </c>
      <c r="Y1456" s="2"/>
      <c r="Z1456" s="3"/>
      <c r="AA1456" s="3"/>
      <c r="AB1456" s="7" t="s">
        <v>4668</v>
      </c>
      <c r="AC1456" s="3" t="s">
        <v>452</v>
      </c>
      <c r="AD1456" s="3" t="s">
        <v>453</v>
      </c>
      <c r="AE1456" s="3" t="s">
        <v>454</v>
      </c>
      <c r="AF1456" s="3" t="s">
        <v>45</v>
      </c>
      <c r="AG1456" s="4"/>
      <c r="AH1456" s="3"/>
      <c r="AI1456" s="4"/>
      <c r="AJ14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6" s="8">
        <f>IF(#REF!=MAX(#REF!),"New","Old")</f>
      </c>
      <c r="AL1456" s="3"/>
      <c r="AM1456" s="9">
        <f>IF(OR(#REF!="",#REF!=0),"",IF(#REF!&lt;12000,"&lt;12k",IF(AND(#REF!&gt;=12000,#REF!&lt;24000),"12k to 24k",IF(AND(#REF!&gt;=24000,#REF!&lt;=36000),"24k to 36k",IF(#REF!&gt;36000,"&gt;36k","")))))</f>
      </c>
    </row>
    <row x14ac:dyDescent="0.25" r="1457" customHeight="1" ht="18.75">
      <c r="A1457" s="1">
        <v>1770495</v>
      </c>
      <c r="B1457" s="2">
        <v>11434777</v>
      </c>
      <c r="C1457" s="3" t="s">
        <v>173</v>
      </c>
      <c r="D1457" s="3" t="s">
        <v>204</v>
      </c>
      <c r="E1457" s="2">
        <v>2019</v>
      </c>
      <c r="F1457" s="4">
        <v>44467</v>
      </c>
      <c r="G1457" s="3" t="s">
        <v>39</v>
      </c>
      <c r="H1457" s="4">
        <v>44467</v>
      </c>
      <c r="I1457" s="4">
        <f>_xlfn.XLOOKUP(#REF!,[1]!Backup_F8_Previous_Wave[ODINO],[1]!Backup_F8_Previous_Wave[Production Date],"")</f>
      </c>
      <c r="J1457" s="10">
        <f>_xlfn.XLOOKUP(#REF!,[1]!Backup_F8_Previous_Wave[ODINO],[1]!Backup_F8_Previous_Wave[Wave Date],"")</f>
      </c>
      <c r="K1457" s="6">
        <f>_xlfn.XLOOKUP(#REF!,[1]!Backup_F8_Previous_Wave[ODINO],[1]!Backup_F8_Previous_Wave[Full VIN],"")</f>
      </c>
      <c r="L1457" s="3" t="s">
        <v>4669</v>
      </c>
      <c r="M1457" s="3" t="s">
        <v>4</v>
      </c>
      <c r="N1457" s="3" t="s">
        <v>4670</v>
      </c>
      <c r="O1457" s="3" t="s">
        <v>4671</v>
      </c>
      <c r="P1457" s="6">
        <f>_xlfn.XLOOKUP(#REF!,[1]!Table2[BINNING],[1]!Table2[VFG],"")</f>
      </c>
      <c r="Q1457" s="6">
        <f>IF(ISNUMBER(FIND("|",#REF!,1)),LEFT(#REF!,FIND("|",#REF!,1)-2),#REF!)</f>
      </c>
      <c r="R1457" s="6">
        <f>IF(ISNUMBER(FIND("|",#REF!,1)),RIGHT(#REF!,LEN(#REF!)-FIND("|",#REF!,1)-1),"")</f>
      </c>
      <c r="S1457" s="3" t="s">
        <v>7</v>
      </c>
      <c r="T1457" s="3" t="s">
        <v>7</v>
      </c>
      <c r="U1457" s="2">
        <v>0</v>
      </c>
      <c r="V1457" s="2">
        <v>0</v>
      </c>
      <c r="W1457" s="2"/>
      <c r="X1457" s="3" t="s">
        <v>63</v>
      </c>
      <c r="Y1457" s="2"/>
      <c r="Z1457" s="3"/>
      <c r="AA1457" s="3"/>
      <c r="AB1457" s="7" t="s">
        <v>4672</v>
      </c>
      <c r="AC1457" s="3" t="s">
        <v>208</v>
      </c>
      <c r="AD1457" s="3" t="s">
        <v>209</v>
      </c>
      <c r="AE1457" s="3" t="s">
        <v>210</v>
      </c>
      <c r="AF1457" s="3" t="s">
        <v>211</v>
      </c>
      <c r="AG1457" s="4"/>
      <c r="AH1457" s="3"/>
      <c r="AI1457" s="4"/>
      <c r="AJ14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7" s="8">
        <f>IF(#REF!=MAX(#REF!),"New","Old")</f>
      </c>
      <c r="AL1457" s="3"/>
      <c r="AM1457" s="9">
        <f>IF(OR(#REF!="",#REF!=0),"",IF(#REF!&lt;12000,"&lt;12k",IF(AND(#REF!&gt;=12000,#REF!&lt;24000),"12k to 24k",IF(AND(#REF!&gt;=24000,#REF!&lt;=36000),"24k to 36k",IF(#REF!&gt;36000,"&gt;36k","")))))</f>
      </c>
    </row>
    <row x14ac:dyDescent="0.25" r="1458" customHeight="1" ht="18.75">
      <c r="A1458" s="1">
        <v>1770640</v>
      </c>
      <c r="B1458" s="2">
        <v>11434892</v>
      </c>
      <c r="C1458" s="3" t="s">
        <v>0</v>
      </c>
      <c r="D1458" s="3" t="s">
        <v>187</v>
      </c>
      <c r="E1458" s="2">
        <v>2017</v>
      </c>
      <c r="F1458" s="4">
        <v>44418</v>
      </c>
      <c r="G1458" s="3" t="s">
        <v>39</v>
      </c>
      <c r="H1458" s="4">
        <v>44468</v>
      </c>
      <c r="I1458" s="4">
        <f>_xlfn.XLOOKUP(#REF!,[1]!Backup_F8_Previous_Wave[ODINO],[1]!Backup_F8_Previous_Wave[Production Date],"")</f>
      </c>
      <c r="J1458" s="10">
        <f>_xlfn.XLOOKUP(#REF!,[1]!Backup_F8_Previous_Wave[ODINO],[1]!Backup_F8_Previous_Wave[Wave Date],"")</f>
      </c>
      <c r="K1458" s="6">
        <f>_xlfn.XLOOKUP(#REF!,[1]!Backup_F8_Previous_Wave[ODINO],[1]!Backup_F8_Previous_Wave[Full VIN],"")</f>
      </c>
      <c r="L1458" s="3" t="s">
        <v>3001</v>
      </c>
      <c r="M1458" s="3" t="s">
        <v>4</v>
      </c>
      <c r="N1458" s="3" t="s">
        <v>4673</v>
      </c>
      <c r="O1458" s="3" t="s">
        <v>124</v>
      </c>
      <c r="P1458" s="6">
        <f>_xlfn.XLOOKUP(#REF!,[1]!Table2[BINNING],[1]!Table2[VFG],"")</f>
      </c>
      <c r="Q1458" s="6">
        <f>IF(ISNUMBER(FIND("|",#REF!,1)),LEFT(#REF!,FIND("|",#REF!,1)-2),#REF!)</f>
      </c>
      <c r="R1458" s="6">
        <f>IF(ISNUMBER(FIND("|",#REF!,1)),RIGHT(#REF!,LEN(#REF!)-FIND("|",#REF!,1)-1),"")</f>
      </c>
      <c r="S1458" s="3" t="s">
        <v>7</v>
      </c>
      <c r="T1458" s="3" t="s">
        <v>7</v>
      </c>
      <c r="U1458" s="2">
        <v>0</v>
      </c>
      <c r="V1458" s="2">
        <v>0</v>
      </c>
      <c r="W1458" s="2"/>
      <c r="X1458" s="3" t="s">
        <v>106</v>
      </c>
      <c r="Y1458" s="2">
        <v>5</v>
      </c>
      <c r="Z1458" s="3"/>
      <c r="AA1458" s="3"/>
      <c r="AB1458" s="7" t="s">
        <v>4674</v>
      </c>
      <c r="AC1458" s="3" t="s">
        <v>191</v>
      </c>
      <c r="AD1458" s="3" t="s">
        <v>192</v>
      </c>
      <c r="AE1458" s="3" t="s">
        <v>193</v>
      </c>
      <c r="AF1458" s="3" t="s">
        <v>141</v>
      </c>
      <c r="AG1458" s="4"/>
      <c r="AH1458" s="3"/>
      <c r="AI1458" s="4"/>
      <c r="AJ14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8" s="8">
        <f>IF(#REF!=MAX(#REF!),"New","Old")</f>
      </c>
      <c r="AL1458" s="3"/>
      <c r="AM1458" s="9">
        <f>IF(OR(#REF!="",#REF!=0),"",IF(#REF!&lt;12000,"&lt;12k",IF(AND(#REF!&gt;=12000,#REF!&lt;24000),"12k to 24k",IF(AND(#REF!&gt;=24000,#REF!&lt;=36000),"24k to 36k",IF(#REF!&gt;36000,"&gt;36k","")))))</f>
      </c>
    </row>
    <row x14ac:dyDescent="0.25" r="1459" customHeight="1" ht="18.75">
      <c r="A1459" s="1">
        <v>1770814</v>
      </c>
      <c r="B1459" s="2">
        <v>11435020</v>
      </c>
      <c r="C1459" s="3" t="s">
        <v>0</v>
      </c>
      <c r="D1459" s="3" t="s">
        <v>38</v>
      </c>
      <c r="E1459" s="2">
        <v>2016</v>
      </c>
      <c r="F1459" s="4">
        <v>44469</v>
      </c>
      <c r="G1459" s="3" t="s">
        <v>39</v>
      </c>
      <c r="H1459" s="4">
        <v>44469</v>
      </c>
      <c r="I1459" s="4">
        <f>_xlfn.XLOOKUP(#REF!,[1]!Backup_F8_Previous_Wave[ODINO],[1]!Backup_F8_Previous_Wave[Production Date],"")</f>
      </c>
      <c r="J1459" s="10">
        <f>_xlfn.XLOOKUP(#REF!,[1]!Backup_F8_Previous_Wave[ODINO],[1]!Backup_F8_Previous_Wave[Wave Date],"")</f>
      </c>
      <c r="K1459" s="6">
        <f>_xlfn.XLOOKUP(#REF!,[1]!Backup_F8_Previous_Wave[ODINO],[1]!Backup_F8_Previous_Wave[Full VIN],"")</f>
      </c>
      <c r="L1459" s="3" t="s">
        <v>4675</v>
      </c>
      <c r="M1459" s="3" t="s">
        <v>4</v>
      </c>
      <c r="N1459" s="3" t="s">
        <v>4676</v>
      </c>
      <c r="O1459" s="3" t="s">
        <v>151</v>
      </c>
      <c r="P1459" s="6">
        <f>_xlfn.XLOOKUP(#REF!,[1]!Table2[BINNING],[1]!Table2[VFG],"")</f>
      </c>
      <c r="Q1459" s="6">
        <f>IF(ISNUMBER(FIND("|",#REF!,1)),LEFT(#REF!,FIND("|",#REF!,1)-2),#REF!)</f>
      </c>
      <c r="R1459" s="6">
        <f>IF(ISNUMBER(FIND("|",#REF!,1)),RIGHT(#REF!,LEN(#REF!)-FIND("|",#REF!,1)-1),"")</f>
      </c>
      <c r="S1459" s="3" t="s">
        <v>7</v>
      </c>
      <c r="T1459" s="3" t="s">
        <v>7</v>
      </c>
      <c r="U1459" s="2">
        <v>0</v>
      </c>
      <c r="V1459" s="2">
        <v>0</v>
      </c>
      <c r="W1459" s="2"/>
      <c r="X1459" s="3" t="s">
        <v>1087</v>
      </c>
      <c r="Y1459" s="2"/>
      <c r="Z1459" s="3"/>
      <c r="AA1459" s="3"/>
      <c r="AB1459" s="7" t="s">
        <v>4677</v>
      </c>
      <c r="AC1459" s="3" t="s">
        <v>826</v>
      </c>
      <c r="AD1459" s="3" t="s">
        <v>147</v>
      </c>
      <c r="AE1459" s="3" t="s">
        <v>148</v>
      </c>
      <c r="AF1459" s="3" t="s">
        <v>45</v>
      </c>
      <c r="AG1459" s="4"/>
      <c r="AH1459" s="3"/>
      <c r="AI1459" s="4"/>
      <c r="AJ14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59" s="8">
        <f>IF(#REF!=MAX(#REF!),"New","Old")</f>
      </c>
      <c r="AL1459" s="3"/>
      <c r="AM1459" s="9">
        <f>IF(OR(#REF!="",#REF!=0),"",IF(#REF!&lt;12000,"&lt;12k",IF(AND(#REF!&gt;=12000,#REF!&lt;24000),"12k to 24k",IF(AND(#REF!&gt;=24000,#REF!&lt;=36000),"24k to 36k",IF(#REF!&gt;36000,"&gt;36k","")))))</f>
      </c>
    </row>
    <row x14ac:dyDescent="0.25" r="1460" customHeight="1" ht="18.75">
      <c r="A1460" s="1">
        <v>1770844</v>
      </c>
      <c r="B1460" s="2">
        <v>11435041</v>
      </c>
      <c r="C1460" s="3" t="s">
        <v>0</v>
      </c>
      <c r="D1460" s="3" t="s">
        <v>181</v>
      </c>
      <c r="E1460" s="2">
        <v>2014</v>
      </c>
      <c r="F1460" s="4">
        <v>44330</v>
      </c>
      <c r="G1460" s="3" t="s">
        <v>108</v>
      </c>
      <c r="H1460" s="4">
        <v>44469</v>
      </c>
      <c r="I1460" s="4">
        <f>_xlfn.XLOOKUP(#REF!,[1]!Backup_F8_Previous_Wave[ODINO],[1]!Backup_F8_Previous_Wave[Production Date],"")</f>
      </c>
      <c r="J1460" s="10">
        <f>_xlfn.XLOOKUP(#REF!,[1]!Backup_F8_Previous_Wave[ODINO],[1]!Backup_F8_Previous_Wave[Wave Date],"")</f>
      </c>
      <c r="K1460" s="6">
        <f>_xlfn.XLOOKUP(#REF!,[1]!Backup_F8_Previous_Wave[ODINO],[1]!Backup_F8_Previous_Wave[Full VIN],"")</f>
      </c>
      <c r="L1460" s="3" t="s">
        <v>4678</v>
      </c>
      <c r="M1460" s="3" t="s">
        <v>4</v>
      </c>
      <c r="N1460" s="3" t="s">
        <v>4679</v>
      </c>
      <c r="O1460" s="3" t="s">
        <v>196</v>
      </c>
      <c r="P1460" s="6">
        <f>_xlfn.XLOOKUP(#REF!,[1]!Table2[BINNING],[1]!Table2[VFG],"")</f>
      </c>
      <c r="Q1460" s="6">
        <f>IF(ISNUMBER(FIND("|",#REF!,1)),LEFT(#REF!,FIND("|",#REF!,1)-2),#REF!)</f>
      </c>
      <c r="R1460" s="6">
        <f>IF(ISNUMBER(FIND("|",#REF!,1)),RIGHT(#REF!,LEN(#REF!)-FIND("|",#REF!,1)-1),"")</f>
      </c>
      <c r="S1460" s="3" t="s">
        <v>7</v>
      </c>
      <c r="T1460" s="3" t="s">
        <v>7</v>
      </c>
      <c r="U1460" s="2">
        <v>0</v>
      </c>
      <c r="V1460" s="2">
        <v>0</v>
      </c>
      <c r="W1460" s="2"/>
      <c r="X1460" s="3" t="s">
        <v>358</v>
      </c>
      <c r="Y1460" s="2"/>
      <c r="Z1460" s="3"/>
      <c r="AA1460" s="3"/>
      <c r="AB1460" s="7" t="s">
        <v>4680</v>
      </c>
      <c r="AC1460" s="3" t="s">
        <v>297</v>
      </c>
      <c r="AD1460" s="3" t="s">
        <v>298</v>
      </c>
      <c r="AE1460" s="3" t="s">
        <v>299</v>
      </c>
      <c r="AF1460" s="3" t="s">
        <v>198</v>
      </c>
      <c r="AG1460" s="4"/>
      <c r="AH1460" s="3"/>
      <c r="AI1460" s="4"/>
      <c r="AJ14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0" s="8">
        <f>IF(#REF!=MAX(#REF!),"New","Old")</f>
      </c>
      <c r="AL1460" s="3"/>
      <c r="AM1460" s="9">
        <f>IF(OR(#REF!="",#REF!=0),"",IF(#REF!&lt;12000,"&lt;12k",IF(AND(#REF!&gt;=12000,#REF!&lt;24000),"12k to 24k",IF(AND(#REF!&gt;=24000,#REF!&lt;=36000),"24k to 36k",IF(#REF!&gt;36000,"&gt;36k","")))))</f>
      </c>
    </row>
    <row x14ac:dyDescent="0.25" r="1461" customHeight="1" ht="18.75">
      <c r="A1461" s="1">
        <v>1770967</v>
      </c>
      <c r="B1461" s="2">
        <v>11435137</v>
      </c>
      <c r="C1461" s="3" t="s">
        <v>0</v>
      </c>
      <c r="D1461" s="3" t="s">
        <v>59</v>
      </c>
      <c r="E1461" s="2">
        <v>2012</v>
      </c>
      <c r="F1461" s="4">
        <v>44469</v>
      </c>
      <c r="G1461" s="3" t="s">
        <v>39</v>
      </c>
      <c r="H1461" s="4">
        <v>44470</v>
      </c>
      <c r="I1461" s="4"/>
      <c r="J1461" s="10">
        <f>_xlfn.XLOOKUP(#REF!,[1]!Backup_F8_Previous_Wave[ODINO],[1]!Backup_F8_Previous_Wave[Wave Date],"")</f>
      </c>
      <c r="K1461" s="3"/>
      <c r="L1461" s="3" t="s">
        <v>4681</v>
      </c>
      <c r="M1461" s="3" t="s">
        <v>4</v>
      </c>
      <c r="N1461" s="3" t="s">
        <v>4682</v>
      </c>
      <c r="O1461" s="3" t="s">
        <v>62</v>
      </c>
      <c r="P1461" s="6">
        <f>_xlfn.XLOOKUP(#REF!,[1]!Table2[BINNING],[1]!Table2[VFG],"")</f>
      </c>
      <c r="Q1461" s="6">
        <f>IF(ISNUMBER(FIND("|",#REF!,1)),LEFT(#REF!,FIND("|",#REF!,1)-2),#REF!)</f>
      </c>
      <c r="R1461" s="6">
        <f>IF(ISNUMBER(FIND("|",#REF!,1)),RIGHT(#REF!,LEN(#REF!)-FIND("|",#REF!,1)-1),"")</f>
      </c>
      <c r="S1461" s="3" t="s">
        <v>7</v>
      </c>
      <c r="T1461" s="3" t="s">
        <v>7</v>
      </c>
      <c r="U1461" s="2">
        <v>0</v>
      </c>
      <c r="V1461" s="2">
        <v>0</v>
      </c>
      <c r="W1461" s="2"/>
      <c r="X1461" s="3" t="s">
        <v>106</v>
      </c>
      <c r="Y1461" s="2"/>
      <c r="Z1461" s="3"/>
      <c r="AA1461" s="3"/>
      <c r="AB1461" s="7" t="s">
        <v>4683</v>
      </c>
      <c r="AC1461" s="3" t="s">
        <v>44</v>
      </c>
      <c r="AD1461" s="3" t="s">
        <v>44</v>
      </c>
      <c r="AE1461" s="3" t="s">
        <v>44</v>
      </c>
      <c r="AF1461" s="3" t="s">
        <v>68</v>
      </c>
      <c r="AG1461" s="4"/>
      <c r="AH1461" s="3"/>
      <c r="AI1461" s="4"/>
      <c r="AJ14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1" s="8">
        <f>IF(#REF!=MAX(#REF!),"New","Old")</f>
      </c>
      <c r="AL1461" s="3"/>
      <c r="AM1461" s="9">
        <f>IF(OR(#REF!="",#REF!=0),"",IF(#REF!&lt;12000,"&lt;12k",IF(AND(#REF!&gt;=12000,#REF!&lt;24000),"12k to 24k",IF(AND(#REF!&gt;=24000,#REF!&lt;=36000),"24k to 36k",IF(#REF!&gt;36000,"&gt;36k","")))))</f>
      </c>
    </row>
    <row x14ac:dyDescent="0.25" r="1462" customHeight="1" ht="18.75">
      <c r="A1462" s="1">
        <v>1771033</v>
      </c>
      <c r="B1462" s="2">
        <v>11435182</v>
      </c>
      <c r="C1462" s="3" t="s">
        <v>0</v>
      </c>
      <c r="D1462" s="3" t="s">
        <v>181</v>
      </c>
      <c r="E1462" s="2">
        <v>2017</v>
      </c>
      <c r="F1462" s="4">
        <v>44470</v>
      </c>
      <c r="G1462" s="3" t="s">
        <v>14</v>
      </c>
      <c r="H1462" s="4">
        <v>44470</v>
      </c>
      <c r="I1462" s="4">
        <f>_xlfn.XLOOKUP(#REF!,[1]!Backup_F8_Previous_Wave[ODINO],[1]!Backup_F8_Previous_Wave[Production Date],"")</f>
      </c>
      <c r="J1462" s="10">
        <f>_xlfn.XLOOKUP(#REF!,[1]!Backup_F8_Previous_Wave[ODINO],[1]!Backup_F8_Previous_Wave[Wave Date],"")</f>
      </c>
      <c r="K1462" s="6">
        <f>_xlfn.XLOOKUP(#REF!,[1]!Backup_F8_Previous_Wave[ODINO],[1]!Backup_F8_Previous_Wave[Full VIN],"")</f>
      </c>
      <c r="L1462" s="3" t="s">
        <v>4684</v>
      </c>
      <c r="M1462" s="3" t="s">
        <v>4</v>
      </c>
      <c r="N1462" s="3" t="s">
        <v>4685</v>
      </c>
      <c r="O1462" s="3" t="s">
        <v>196</v>
      </c>
      <c r="P1462" s="6">
        <f>_xlfn.XLOOKUP(#REF!,[1]!Table2[BINNING],[1]!Table2[VFG],"")</f>
      </c>
      <c r="Q1462" s="6">
        <f>IF(ISNUMBER(FIND("|",#REF!,1)),LEFT(#REF!,FIND("|",#REF!,1)-2),#REF!)</f>
      </c>
      <c r="R1462" s="6">
        <f>IF(ISNUMBER(FIND("|",#REF!,1)),RIGHT(#REF!,LEN(#REF!)-FIND("|",#REF!,1)-1),"")</f>
      </c>
      <c r="S1462" s="3" t="s">
        <v>7</v>
      </c>
      <c r="T1462" s="3" t="s">
        <v>7</v>
      </c>
      <c r="U1462" s="2">
        <v>0</v>
      </c>
      <c r="V1462" s="2">
        <v>0</v>
      </c>
      <c r="W1462" s="2"/>
      <c r="X1462" s="3" t="s">
        <v>63</v>
      </c>
      <c r="Y1462" s="2">
        <v>60</v>
      </c>
      <c r="Z1462" s="3"/>
      <c r="AA1462" s="3"/>
      <c r="AB1462" s="7" t="s">
        <v>4686</v>
      </c>
      <c r="AC1462" s="3" t="s">
        <v>297</v>
      </c>
      <c r="AD1462" s="3" t="s">
        <v>298</v>
      </c>
      <c r="AE1462" s="3" t="s">
        <v>299</v>
      </c>
      <c r="AF1462" s="3" t="s">
        <v>198</v>
      </c>
      <c r="AG1462" s="4"/>
      <c r="AH1462" s="3"/>
      <c r="AI1462" s="4"/>
      <c r="AJ14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2" s="8">
        <f>IF(#REF!=MAX(#REF!),"New","Old")</f>
      </c>
      <c r="AL1462" s="3"/>
      <c r="AM1462" s="9">
        <f>IF(OR(#REF!="",#REF!=0),"",IF(#REF!&lt;12000,"&lt;12k",IF(AND(#REF!&gt;=12000,#REF!&lt;24000),"12k to 24k",IF(AND(#REF!&gt;=24000,#REF!&lt;=36000),"24k to 36k",IF(#REF!&gt;36000,"&gt;36k","")))))</f>
      </c>
    </row>
    <row x14ac:dyDescent="0.25" r="1463" customHeight="1" ht="18.75">
      <c r="A1463" s="1">
        <v>1771150</v>
      </c>
      <c r="B1463" s="2">
        <v>11435260</v>
      </c>
      <c r="C1463" s="3" t="s">
        <v>0</v>
      </c>
      <c r="D1463" s="3" t="s">
        <v>448</v>
      </c>
      <c r="E1463" s="2">
        <v>2014</v>
      </c>
      <c r="F1463" s="4">
        <v>44368</v>
      </c>
      <c r="G1463" s="3" t="s">
        <v>108</v>
      </c>
      <c r="H1463" s="4">
        <v>44471</v>
      </c>
      <c r="I1463" s="4"/>
      <c r="J1463" s="10">
        <f>_xlfn.XLOOKUP(#REF!,[1]!Backup_F8_Previous_Wave[ODINO],[1]!Backup_F8_Previous_Wave[Wave Date],"")</f>
      </c>
      <c r="K1463" s="3"/>
      <c r="L1463" s="3" t="s">
        <v>4687</v>
      </c>
      <c r="M1463" s="3" t="s">
        <v>4</v>
      </c>
      <c r="N1463" s="3" t="s">
        <v>4688</v>
      </c>
      <c r="O1463" s="3" t="s">
        <v>144</v>
      </c>
      <c r="P1463" s="6">
        <f>_xlfn.XLOOKUP(#REF!,[1]!Table2[BINNING],[1]!Table2[VFG],"")</f>
      </c>
      <c r="Q1463" s="6">
        <f>IF(ISNUMBER(FIND("|",#REF!,1)),LEFT(#REF!,FIND("|",#REF!,1)-2),#REF!)</f>
      </c>
      <c r="R1463" s="6">
        <f>IF(ISNUMBER(FIND("|",#REF!,1)),RIGHT(#REF!,LEN(#REF!)-FIND("|",#REF!,1)-1),"")</f>
      </c>
      <c r="S1463" s="3" t="s">
        <v>7</v>
      </c>
      <c r="T1463" s="3" t="s">
        <v>7</v>
      </c>
      <c r="U1463" s="2">
        <v>0</v>
      </c>
      <c r="V1463" s="2">
        <v>0</v>
      </c>
      <c r="W1463" s="2"/>
      <c r="X1463" s="3" t="s">
        <v>897</v>
      </c>
      <c r="Y1463" s="2"/>
      <c r="Z1463" s="3"/>
      <c r="AA1463" s="3"/>
      <c r="AB1463" s="7" t="s">
        <v>4689</v>
      </c>
      <c r="AC1463" s="3" t="s">
        <v>44</v>
      </c>
      <c r="AD1463" s="3" t="s">
        <v>44</v>
      </c>
      <c r="AE1463" s="3" t="s">
        <v>44</v>
      </c>
      <c r="AF1463" s="3" t="s">
        <v>45</v>
      </c>
      <c r="AG1463" s="4"/>
      <c r="AH1463" s="3"/>
      <c r="AI1463" s="4"/>
      <c r="AJ14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3" s="8">
        <f>IF(#REF!=MAX(#REF!),"New","Old")</f>
      </c>
      <c r="AL1463" s="3"/>
      <c r="AM1463" s="9">
        <f>IF(OR(#REF!="",#REF!=0),"",IF(#REF!&lt;12000,"&lt;12k",IF(AND(#REF!&gt;=12000,#REF!&lt;24000),"12k to 24k",IF(AND(#REF!&gt;=24000,#REF!&lt;=36000),"24k to 36k",IF(#REF!&gt;36000,"&gt;36k","")))))</f>
      </c>
    </row>
    <row x14ac:dyDescent="0.25" r="1464" customHeight="1" ht="18.75">
      <c r="A1464" s="1">
        <v>1771428</v>
      </c>
      <c r="B1464" s="2">
        <v>11435462</v>
      </c>
      <c r="C1464" s="3" t="s">
        <v>0</v>
      </c>
      <c r="D1464" s="3" t="s">
        <v>38</v>
      </c>
      <c r="E1464" s="2">
        <v>2016</v>
      </c>
      <c r="F1464" s="4">
        <v>44471</v>
      </c>
      <c r="G1464" s="3" t="s">
        <v>14</v>
      </c>
      <c r="H1464" s="4">
        <v>44473</v>
      </c>
      <c r="I1464" s="4">
        <f>_xlfn.XLOOKUP(#REF!,[1]!Backup_F8_Previous_Wave[ODINO],[1]!Backup_F8_Previous_Wave[Production Date],"")</f>
      </c>
      <c r="J1464" s="10">
        <f>_xlfn.XLOOKUP(#REF!,[1]!Backup_F8_Previous_Wave[ODINO],[1]!Backup_F8_Previous_Wave[Wave Date],"")</f>
      </c>
      <c r="K1464" s="6">
        <f>_xlfn.XLOOKUP(#REF!,[1]!Backup_F8_Previous_Wave[ODINO],[1]!Backup_F8_Previous_Wave[Full VIN],"")</f>
      </c>
      <c r="L1464" s="3" t="s">
        <v>4690</v>
      </c>
      <c r="M1464" s="3" t="s">
        <v>4</v>
      </c>
      <c r="N1464" s="3" t="s">
        <v>4691</v>
      </c>
      <c r="O1464" s="3" t="s">
        <v>105</v>
      </c>
      <c r="P1464" s="6">
        <f>_xlfn.XLOOKUP(#REF!,[1]!Table2[BINNING],[1]!Table2[VFG],"")</f>
      </c>
      <c r="Q1464" s="6">
        <f>IF(ISNUMBER(FIND("|",#REF!,1)),LEFT(#REF!,FIND("|",#REF!,1)-2),#REF!)</f>
      </c>
      <c r="R1464" s="6">
        <f>IF(ISNUMBER(FIND("|",#REF!,1)),RIGHT(#REF!,LEN(#REF!)-FIND("|",#REF!,1)-1),"")</f>
      </c>
      <c r="S1464" s="3" t="s">
        <v>7</v>
      </c>
      <c r="T1464" s="3" t="s">
        <v>7</v>
      </c>
      <c r="U1464" s="2">
        <v>0</v>
      </c>
      <c r="V1464" s="2">
        <v>0</v>
      </c>
      <c r="W1464" s="2"/>
      <c r="X1464" s="3" t="s">
        <v>691</v>
      </c>
      <c r="Y1464" s="2">
        <v>0</v>
      </c>
      <c r="Z1464" s="3"/>
      <c r="AA1464" s="3"/>
      <c r="AB1464" s="7" t="s">
        <v>4692</v>
      </c>
      <c r="AC1464" s="3" t="s">
        <v>826</v>
      </c>
      <c r="AD1464" s="3" t="s">
        <v>147</v>
      </c>
      <c r="AE1464" s="3" t="s">
        <v>148</v>
      </c>
      <c r="AF1464" s="3" t="s">
        <v>45</v>
      </c>
      <c r="AG1464" s="4"/>
      <c r="AH1464" s="3"/>
      <c r="AI1464" s="4"/>
      <c r="AJ14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4" s="8">
        <f>IF(#REF!=MAX(#REF!),"New","Old")</f>
      </c>
      <c r="AL1464" s="3"/>
      <c r="AM1464" s="9">
        <f>IF(OR(#REF!="",#REF!=0),"",IF(#REF!&lt;12000,"&lt;12k",IF(AND(#REF!&gt;=12000,#REF!&lt;24000),"12k to 24k",IF(AND(#REF!&gt;=24000,#REF!&lt;=36000),"24k to 36k",IF(#REF!&gt;36000,"&gt;36k","")))))</f>
      </c>
    </row>
    <row x14ac:dyDescent="0.25" r="1465" customHeight="1" ht="18.75">
      <c r="A1465" s="1">
        <v>1771476</v>
      </c>
      <c r="B1465" s="2">
        <v>11435495</v>
      </c>
      <c r="C1465" s="3" t="s">
        <v>0</v>
      </c>
      <c r="D1465" s="3" t="s">
        <v>1</v>
      </c>
      <c r="E1465" s="2">
        <v>2018</v>
      </c>
      <c r="F1465" s="4">
        <v>44450</v>
      </c>
      <c r="G1465" s="3" t="s">
        <v>39</v>
      </c>
      <c r="H1465" s="4">
        <v>44474</v>
      </c>
      <c r="I1465" s="4">
        <f>_xlfn.XLOOKUP(#REF!,[1]!Backup_F8_Previous_Wave[ODINO],[1]!Backup_F8_Previous_Wave[Production Date],"")</f>
      </c>
      <c r="J1465" s="10">
        <f>_xlfn.XLOOKUP(#REF!,[1]!Backup_F8_Previous_Wave[ODINO],[1]!Backup_F8_Previous_Wave[Wave Date],"")</f>
      </c>
      <c r="K1465" s="6">
        <f>_xlfn.XLOOKUP(#REF!,[1]!Backup_F8_Previous_Wave[ODINO],[1]!Backup_F8_Previous_Wave[Full VIN],"")</f>
      </c>
      <c r="L1465" s="3" t="s">
        <v>149</v>
      </c>
      <c r="M1465" s="3" t="s">
        <v>4</v>
      </c>
      <c r="N1465" s="3" t="s">
        <v>4693</v>
      </c>
      <c r="O1465" s="3" t="s">
        <v>124</v>
      </c>
      <c r="P1465" s="6">
        <f>_xlfn.XLOOKUP(#REF!,[1]!Table2[BINNING],[1]!Table2[VFG],"")</f>
      </c>
      <c r="Q1465" s="6">
        <f>IF(ISNUMBER(FIND("|",#REF!,1)),LEFT(#REF!,FIND("|",#REF!,1)-2),#REF!)</f>
      </c>
      <c r="R1465" s="6">
        <f>IF(ISNUMBER(FIND("|",#REF!,1)),RIGHT(#REF!,LEN(#REF!)-FIND("|",#REF!,1)-1),"")</f>
      </c>
      <c r="S1465" s="3" t="s">
        <v>7</v>
      </c>
      <c r="T1465" s="3" t="s">
        <v>7</v>
      </c>
      <c r="U1465" s="2">
        <v>0</v>
      </c>
      <c r="V1465" s="2">
        <v>0</v>
      </c>
      <c r="W1465" s="2"/>
      <c r="X1465" s="3" t="s">
        <v>8</v>
      </c>
      <c r="Y1465" s="2">
        <v>50</v>
      </c>
      <c r="Z1465" s="3"/>
      <c r="AA1465" s="3"/>
      <c r="AB1465" s="7" t="s">
        <v>4694</v>
      </c>
      <c r="AC1465" s="3" t="s">
        <v>20</v>
      </c>
      <c r="AD1465" s="3" t="s">
        <v>11</v>
      </c>
      <c r="AE1465" s="3" t="s">
        <v>21</v>
      </c>
      <c r="AF1465" s="3" t="s">
        <v>13</v>
      </c>
      <c r="AG1465" s="4"/>
      <c r="AH1465" s="3"/>
      <c r="AI1465" s="4"/>
      <c r="AJ14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5" s="8">
        <f>IF(#REF!=MAX(#REF!),"New","Old")</f>
      </c>
      <c r="AL1465" s="3"/>
      <c r="AM1465" s="9">
        <f>IF(OR(#REF!="",#REF!=0),"",IF(#REF!&lt;12000,"&lt;12k",IF(AND(#REF!&gt;=12000,#REF!&lt;24000),"12k to 24k",IF(AND(#REF!&gt;=24000,#REF!&lt;=36000),"24k to 36k",IF(#REF!&gt;36000,"&gt;36k","")))))</f>
      </c>
    </row>
    <row x14ac:dyDescent="0.25" r="1466" customHeight="1" ht="18.75">
      <c r="A1466" s="1">
        <v>1771537</v>
      </c>
      <c r="B1466" s="2">
        <v>11435539</v>
      </c>
      <c r="C1466" s="3" t="s">
        <v>0</v>
      </c>
      <c r="D1466" s="3" t="s">
        <v>96</v>
      </c>
      <c r="E1466" s="2">
        <v>2015</v>
      </c>
      <c r="F1466" s="4">
        <v>44470</v>
      </c>
      <c r="G1466" s="3" t="s">
        <v>14</v>
      </c>
      <c r="H1466" s="4">
        <v>44474</v>
      </c>
      <c r="I1466" s="4">
        <f>_xlfn.XLOOKUP(#REF!,[1]!Backup_F8_Previous_Wave[ODINO],[1]!Backup_F8_Previous_Wave[Production Date],"")</f>
      </c>
      <c r="J1466" s="10">
        <f>_xlfn.XLOOKUP(#REF!,[1]!Backup_F8_Previous_Wave[ODINO],[1]!Backup_F8_Previous_Wave[Wave Date],"")</f>
      </c>
      <c r="K1466" s="6">
        <f>_xlfn.XLOOKUP(#REF!,[1]!Backup_F8_Previous_Wave[ODINO],[1]!Backup_F8_Previous_Wave[Full VIN],"")</f>
      </c>
      <c r="L1466" s="3" t="s">
        <v>4695</v>
      </c>
      <c r="M1466" s="3" t="s">
        <v>4</v>
      </c>
      <c r="N1466" s="3" t="s">
        <v>4696</v>
      </c>
      <c r="O1466" s="3" t="s">
        <v>62</v>
      </c>
      <c r="P1466" s="6">
        <f>_xlfn.XLOOKUP(#REF!,[1]!Table2[BINNING],[1]!Table2[VFG],"")</f>
      </c>
      <c r="Q1466" s="6">
        <f>IF(ISNUMBER(FIND("|",#REF!,1)),LEFT(#REF!,FIND("|",#REF!,1)-2),#REF!)</f>
      </c>
      <c r="R1466" s="6">
        <f>IF(ISNUMBER(FIND("|",#REF!,1)),RIGHT(#REF!,LEN(#REF!)-FIND("|",#REF!,1)-1),"")</f>
      </c>
      <c r="S1466" s="3" t="s">
        <v>7</v>
      </c>
      <c r="T1466" s="3" t="s">
        <v>7</v>
      </c>
      <c r="U1466" s="2">
        <v>0</v>
      </c>
      <c r="V1466" s="2">
        <v>0</v>
      </c>
      <c r="W1466" s="2"/>
      <c r="X1466" s="3" t="s">
        <v>18</v>
      </c>
      <c r="Y1466" s="2"/>
      <c r="Z1466" s="3"/>
      <c r="AA1466" s="3"/>
      <c r="AB1466" s="7" t="s">
        <v>4697</v>
      </c>
      <c r="AC1466" s="3" t="s">
        <v>542</v>
      </c>
      <c r="AD1466" s="3" t="s">
        <v>543</v>
      </c>
      <c r="AE1466" s="3" t="s">
        <v>544</v>
      </c>
      <c r="AF1466" s="3" t="s">
        <v>102</v>
      </c>
      <c r="AG1466" s="4"/>
      <c r="AH1466" s="3"/>
      <c r="AI1466" s="4"/>
      <c r="AJ14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6" s="8">
        <f>IF(#REF!=MAX(#REF!),"New","Old")</f>
      </c>
      <c r="AL1466" s="3"/>
      <c r="AM1466" s="9">
        <f>IF(OR(#REF!="",#REF!=0),"",IF(#REF!&lt;12000,"&lt;12k",IF(AND(#REF!&gt;=12000,#REF!&lt;24000),"12k to 24k",IF(AND(#REF!&gt;=24000,#REF!&lt;=36000),"24k to 36k",IF(#REF!&gt;36000,"&gt;36k","")))))</f>
      </c>
    </row>
    <row x14ac:dyDescent="0.25" r="1467" customHeight="1" ht="18.75">
      <c r="A1467" s="1">
        <v>1771606</v>
      </c>
      <c r="B1467" s="2">
        <v>11435595</v>
      </c>
      <c r="C1467" s="3" t="s">
        <v>0</v>
      </c>
      <c r="D1467" s="3" t="s">
        <v>181</v>
      </c>
      <c r="E1467" s="2">
        <v>2016</v>
      </c>
      <c r="F1467" s="4">
        <v>44467</v>
      </c>
      <c r="G1467" s="3" t="s">
        <v>39</v>
      </c>
      <c r="H1467" s="4">
        <v>44474</v>
      </c>
      <c r="I1467" s="4">
        <f>_xlfn.XLOOKUP(#REF!,[1]!Backup_F8_Previous_Wave[ODINO],[1]!Backup_F8_Previous_Wave[Production Date],"")</f>
      </c>
      <c r="J1467" s="10">
        <f>_xlfn.XLOOKUP(#REF!,[1]!Backup_F8_Previous_Wave[ODINO],[1]!Backup_F8_Previous_Wave[Wave Date],"")</f>
      </c>
      <c r="K1467" s="6">
        <f>_xlfn.XLOOKUP(#REF!,[1]!Backup_F8_Previous_Wave[ODINO],[1]!Backup_F8_Previous_Wave[Full VIN],"")</f>
      </c>
      <c r="L1467" s="3" t="s">
        <v>4698</v>
      </c>
      <c r="M1467" s="3" t="s">
        <v>4</v>
      </c>
      <c r="N1467" s="3" t="s">
        <v>4699</v>
      </c>
      <c r="O1467" s="3" t="s">
        <v>196</v>
      </c>
      <c r="P1467" s="6">
        <f>_xlfn.XLOOKUP(#REF!,[1]!Table2[BINNING],[1]!Table2[VFG],"")</f>
      </c>
      <c r="Q1467" s="6">
        <f>IF(ISNUMBER(FIND("|",#REF!,1)),LEFT(#REF!,FIND("|",#REF!,1)-2),#REF!)</f>
      </c>
      <c r="R1467" s="6">
        <f>IF(ISNUMBER(FIND("|",#REF!,1)),RIGHT(#REF!,LEN(#REF!)-FIND("|",#REF!,1)-1),"")</f>
      </c>
      <c r="S1467" s="3" t="s">
        <v>7</v>
      </c>
      <c r="T1467" s="3" t="s">
        <v>7</v>
      </c>
      <c r="U1467" s="2">
        <v>0</v>
      </c>
      <c r="V1467" s="2">
        <v>0</v>
      </c>
      <c r="W1467" s="2">
        <v>153000</v>
      </c>
      <c r="X1467" s="3" t="s">
        <v>139</v>
      </c>
      <c r="Y1467" s="2">
        <v>75</v>
      </c>
      <c r="Z1467" s="3" t="s">
        <v>4700</v>
      </c>
      <c r="AA1467" s="3" t="s">
        <v>4198</v>
      </c>
      <c r="AB1467" s="7" t="s">
        <v>4701</v>
      </c>
      <c r="AC1467" s="3" t="s">
        <v>297</v>
      </c>
      <c r="AD1467" s="3" t="s">
        <v>298</v>
      </c>
      <c r="AE1467" s="3" t="s">
        <v>299</v>
      </c>
      <c r="AF1467" s="3" t="s">
        <v>198</v>
      </c>
      <c r="AG1467" s="4"/>
      <c r="AH1467" s="3"/>
      <c r="AI1467" s="4"/>
      <c r="AJ14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7" s="8">
        <f>IF(#REF!=MAX(#REF!),"New","Old")</f>
      </c>
      <c r="AL1467" s="3"/>
      <c r="AM1467" s="9">
        <f>IF(OR(#REF!="",#REF!=0),"",IF(#REF!&lt;12000,"&lt;12k",IF(AND(#REF!&gt;=12000,#REF!&lt;24000),"12k to 24k",IF(AND(#REF!&gt;=24000,#REF!&lt;=36000),"24k to 36k",IF(#REF!&gt;36000,"&gt;36k","")))))</f>
      </c>
    </row>
    <row x14ac:dyDescent="0.25" r="1468" customHeight="1" ht="18.75">
      <c r="A1468" s="1">
        <v>1771631</v>
      </c>
      <c r="B1468" s="2">
        <v>11435614</v>
      </c>
      <c r="C1468" s="3" t="s">
        <v>0</v>
      </c>
      <c r="D1468" s="3" t="s">
        <v>86</v>
      </c>
      <c r="E1468" s="2">
        <v>2020</v>
      </c>
      <c r="F1468" s="4">
        <v>44409</v>
      </c>
      <c r="G1468" s="3" t="s">
        <v>39</v>
      </c>
      <c r="H1468" s="4">
        <v>44474</v>
      </c>
      <c r="I1468" s="4">
        <f>_xlfn.XLOOKUP(#REF!,[1]!Backup_F8_Previous_Wave[ODINO],[1]!Backup_F8_Previous_Wave[Production Date],"")</f>
      </c>
      <c r="J1468" s="10">
        <f>_xlfn.XLOOKUP(#REF!,[1]!Backup_F8_Previous_Wave[ODINO],[1]!Backup_F8_Previous_Wave[Wave Date],"")</f>
      </c>
      <c r="K1468" s="6">
        <f>_xlfn.XLOOKUP(#REF!,[1]!Backup_F8_Previous_Wave[ODINO],[1]!Backup_F8_Previous_Wave[Full VIN],"")</f>
      </c>
      <c r="L1468" s="3" t="s">
        <v>4702</v>
      </c>
      <c r="M1468" s="3" t="s">
        <v>4</v>
      </c>
      <c r="N1468" s="3" t="s">
        <v>4703</v>
      </c>
      <c r="O1468" s="3" t="s">
        <v>89</v>
      </c>
      <c r="P1468" s="6">
        <f>_xlfn.XLOOKUP(#REF!,[1]!Table2[BINNING],[1]!Table2[VFG],"")</f>
      </c>
      <c r="Q1468" s="6">
        <f>IF(ISNUMBER(FIND("|",#REF!,1)),LEFT(#REF!,FIND("|",#REF!,1)-2),#REF!)</f>
      </c>
      <c r="R1468" s="6">
        <f>IF(ISNUMBER(FIND("|",#REF!,1)),RIGHT(#REF!,LEN(#REF!)-FIND("|",#REF!,1)-1),"")</f>
      </c>
      <c r="S1468" s="3" t="s">
        <v>7</v>
      </c>
      <c r="T1468" s="3" t="s">
        <v>7</v>
      </c>
      <c r="U1468" s="2">
        <v>0</v>
      </c>
      <c r="V1468" s="2">
        <v>0</v>
      </c>
      <c r="W1468" s="2">
        <v>18000</v>
      </c>
      <c r="X1468" s="3" t="s">
        <v>32</v>
      </c>
      <c r="Y1468" s="2"/>
      <c r="Z1468" s="3" t="s">
        <v>4704</v>
      </c>
      <c r="AA1468" s="3" t="s">
        <v>3422</v>
      </c>
      <c r="AB1468" s="7" t="s">
        <v>4705</v>
      </c>
      <c r="AC1468" s="3" t="s">
        <v>685</v>
      </c>
      <c r="AD1468" s="3" t="s">
        <v>93</v>
      </c>
      <c r="AE1468" s="3" t="s">
        <v>94</v>
      </c>
      <c r="AF1468" s="3" t="s">
        <v>95</v>
      </c>
      <c r="AG1468" s="4"/>
      <c r="AH1468" s="3"/>
      <c r="AI1468" s="4"/>
      <c r="AJ14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8" s="8">
        <f>IF(#REF!=MAX(#REF!),"New","Old")</f>
      </c>
      <c r="AL1468" s="3"/>
      <c r="AM1468" s="9">
        <f>IF(OR(#REF!="",#REF!=0),"",IF(#REF!&lt;12000,"&lt;12k",IF(AND(#REF!&gt;=12000,#REF!&lt;24000),"12k to 24k",IF(AND(#REF!&gt;=24000,#REF!&lt;=36000),"24k to 36k",IF(#REF!&gt;36000,"&gt;36k","")))))</f>
      </c>
    </row>
    <row x14ac:dyDescent="0.25" r="1469" customHeight="1" ht="18.75">
      <c r="A1469" s="1">
        <v>1771632</v>
      </c>
      <c r="B1469" s="2">
        <v>11435615</v>
      </c>
      <c r="C1469" s="3" t="s">
        <v>0</v>
      </c>
      <c r="D1469" s="3" t="s">
        <v>181</v>
      </c>
      <c r="E1469" s="2">
        <v>2019</v>
      </c>
      <c r="F1469" s="4">
        <v>44409</v>
      </c>
      <c r="G1469" s="3" t="s">
        <v>39</v>
      </c>
      <c r="H1469" s="4">
        <v>44474</v>
      </c>
      <c r="I1469" s="4">
        <f>_xlfn.XLOOKUP(#REF!,[1]!Backup_F8_Previous_Wave[ODINO],[1]!Backup_F8_Previous_Wave[Production Date],"")</f>
      </c>
      <c r="J1469" s="10">
        <f>_xlfn.XLOOKUP(#REF!,[1]!Backup_F8_Previous_Wave[ODINO],[1]!Backup_F8_Previous_Wave[Wave Date],"")</f>
      </c>
      <c r="K1469" s="6">
        <f>_xlfn.XLOOKUP(#REF!,[1]!Backup_F8_Previous_Wave[ODINO],[1]!Backup_F8_Previous_Wave[Full VIN],"")</f>
      </c>
      <c r="L1469" s="3" t="s">
        <v>4706</v>
      </c>
      <c r="M1469" s="3" t="s">
        <v>4</v>
      </c>
      <c r="N1469" s="3" t="s">
        <v>4707</v>
      </c>
      <c r="O1469" s="3" t="s">
        <v>864</v>
      </c>
      <c r="P1469" s="6">
        <f>_xlfn.XLOOKUP(#REF!,[1]!Table2[BINNING],[1]!Table2[VFG],"")</f>
      </c>
      <c r="Q1469" s="6">
        <f>IF(ISNUMBER(FIND("|",#REF!,1)),LEFT(#REF!,FIND("|",#REF!,1)-2),#REF!)</f>
      </c>
      <c r="R1469" s="6">
        <f>IF(ISNUMBER(FIND("|",#REF!,1)),RIGHT(#REF!,LEN(#REF!)-FIND("|",#REF!,1)-1),"")</f>
      </c>
      <c r="S1469" s="3" t="s">
        <v>7</v>
      </c>
      <c r="T1469" s="3" t="s">
        <v>7</v>
      </c>
      <c r="U1469" s="2">
        <v>0</v>
      </c>
      <c r="V1469" s="2">
        <v>0</v>
      </c>
      <c r="W1469" s="2">
        <v>55000</v>
      </c>
      <c r="X1469" s="3" t="s">
        <v>525</v>
      </c>
      <c r="Y1469" s="2">
        <v>60</v>
      </c>
      <c r="Z1469" s="3"/>
      <c r="AA1469" s="3"/>
      <c r="AB1469" s="7" t="s">
        <v>4708</v>
      </c>
      <c r="AC1469" s="3" t="s">
        <v>297</v>
      </c>
      <c r="AD1469" s="3" t="s">
        <v>298</v>
      </c>
      <c r="AE1469" s="3" t="s">
        <v>299</v>
      </c>
      <c r="AF1469" s="3" t="s">
        <v>198</v>
      </c>
      <c r="AG1469" s="4"/>
      <c r="AH1469" s="3"/>
      <c r="AI1469" s="4"/>
      <c r="AJ14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69" s="8">
        <f>IF(#REF!=MAX(#REF!),"New","Old")</f>
      </c>
      <c r="AL1469" s="3"/>
      <c r="AM1469" s="9">
        <f>IF(OR(#REF!="",#REF!=0),"",IF(#REF!&lt;12000,"&lt;12k",IF(AND(#REF!&gt;=12000,#REF!&lt;24000),"12k to 24k",IF(AND(#REF!&gt;=24000,#REF!&lt;=36000),"24k to 36k",IF(#REF!&gt;36000,"&gt;36k","")))))</f>
      </c>
    </row>
    <row x14ac:dyDescent="0.25" r="1470" customHeight="1" ht="18.75">
      <c r="A1470" s="1">
        <v>1771941</v>
      </c>
      <c r="B1470" s="2">
        <v>11435868</v>
      </c>
      <c r="C1470" s="3" t="s">
        <v>0</v>
      </c>
      <c r="D1470" s="3" t="s">
        <v>181</v>
      </c>
      <c r="E1470" s="2">
        <v>2019</v>
      </c>
      <c r="F1470" s="4">
        <v>43800</v>
      </c>
      <c r="G1470" s="3" t="s">
        <v>14</v>
      </c>
      <c r="H1470" s="4">
        <v>44476</v>
      </c>
      <c r="I1470" s="4">
        <f>_xlfn.XLOOKUP(#REF!,[1]!Backup_F8_Previous_Wave[ODINO],[1]!Backup_F8_Previous_Wave[Production Date],"")</f>
      </c>
      <c r="J1470" s="10">
        <f>_xlfn.XLOOKUP(#REF!,[1]!Backup_F8_Previous_Wave[ODINO],[1]!Backup_F8_Previous_Wave[Wave Date],"")</f>
      </c>
      <c r="K1470" s="6">
        <f>_xlfn.XLOOKUP(#REF!,[1]!Backup_F8_Previous_Wave[ODINO],[1]!Backup_F8_Previous_Wave[Full VIN],"")</f>
      </c>
      <c r="L1470" s="3" t="s">
        <v>4709</v>
      </c>
      <c r="M1470" s="3" t="s">
        <v>4</v>
      </c>
      <c r="N1470" s="3" t="s">
        <v>4710</v>
      </c>
      <c r="O1470" s="3" t="s">
        <v>864</v>
      </c>
      <c r="P1470" s="6">
        <f>_xlfn.XLOOKUP(#REF!,[1]!Table2[BINNING],[1]!Table2[VFG],"")</f>
      </c>
      <c r="Q1470" s="6">
        <f>IF(ISNUMBER(FIND("|",#REF!,1)),LEFT(#REF!,FIND("|",#REF!,1)-2),#REF!)</f>
      </c>
      <c r="R1470" s="6">
        <f>IF(ISNUMBER(FIND("|",#REF!,1)),RIGHT(#REF!,LEN(#REF!)-FIND("|",#REF!,1)-1),"")</f>
      </c>
      <c r="S1470" s="3" t="s">
        <v>7</v>
      </c>
      <c r="T1470" s="3" t="s">
        <v>7</v>
      </c>
      <c r="U1470" s="2">
        <v>0</v>
      </c>
      <c r="V1470" s="2">
        <v>0</v>
      </c>
      <c r="W1470" s="2">
        <v>3000</v>
      </c>
      <c r="X1470" s="3" t="s">
        <v>404</v>
      </c>
      <c r="Y1470" s="2">
        <v>0</v>
      </c>
      <c r="Z1470" s="3" t="s">
        <v>4711</v>
      </c>
      <c r="AA1470" s="3" t="s">
        <v>4712</v>
      </c>
      <c r="AB1470" s="7" t="s">
        <v>4713</v>
      </c>
      <c r="AC1470" s="3" t="s">
        <v>297</v>
      </c>
      <c r="AD1470" s="3" t="s">
        <v>298</v>
      </c>
      <c r="AE1470" s="3" t="s">
        <v>299</v>
      </c>
      <c r="AF1470" s="3" t="s">
        <v>198</v>
      </c>
      <c r="AG1470" s="4"/>
      <c r="AH1470" s="3"/>
      <c r="AI1470" s="4"/>
      <c r="AJ14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0" s="8">
        <f>IF(#REF!=MAX(#REF!),"New","Old")</f>
      </c>
      <c r="AL1470" s="3"/>
      <c r="AM1470" s="9">
        <f>IF(OR(#REF!="",#REF!=0),"",IF(#REF!&lt;12000,"&lt;12k",IF(AND(#REF!&gt;=12000,#REF!&lt;24000),"12k to 24k",IF(AND(#REF!&gt;=24000,#REF!&lt;=36000),"24k to 36k",IF(#REF!&gt;36000,"&gt;36k","")))))</f>
      </c>
    </row>
    <row x14ac:dyDescent="0.25" r="1471" customHeight="1" ht="18.75">
      <c r="A1471" s="1">
        <v>1771950</v>
      </c>
      <c r="B1471" s="2">
        <v>11435877</v>
      </c>
      <c r="C1471" s="3" t="s">
        <v>0</v>
      </c>
      <c r="D1471" s="3" t="s">
        <v>38</v>
      </c>
      <c r="E1471" s="2">
        <v>2017</v>
      </c>
      <c r="F1471" s="4">
        <v>44476</v>
      </c>
      <c r="G1471" s="3" t="s">
        <v>14</v>
      </c>
      <c r="H1471" s="4">
        <v>44476</v>
      </c>
      <c r="I1471" s="4">
        <f>_xlfn.XLOOKUP(#REF!,[1]!Backup_F8_Previous_Wave[ODINO],[1]!Backup_F8_Previous_Wave[Production Date],"")</f>
      </c>
      <c r="J1471" s="10">
        <f>_xlfn.XLOOKUP(#REF!,[1]!Backup_F8_Previous_Wave[ODINO],[1]!Backup_F8_Previous_Wave[Wave Date],"")</f>
      </c>
      <c r="K1471" s="6">
        <f>_xlfn.XLOOKUP(#REF!,[1]!Backup_F8_Previous_Wave[ODINO],[1]!Backup_F8_Previous_Wave[Full VIN],"")</f>
      </c>
      <c r="L1471" s="3" t="s">
        <v>311</v>
      </c>
      <c r="M1471" s="3" t="s">
        <v>4</v>
      </c>
      <c r="N1471" s="3" t="s">
        <v>4714</v>
      </c>
      <c r="O1471" s="3" t="s">
        <v>151</v>
      </c>
      <c r="P1471" s="6">
        <f>_xlfn.XLOOKUP(#REF!,[1]!Table2[BINNING],[1]!Table2[VFG],"")</f>
      </c>
      <c r="Q1471" s="6">
        <f>IF(ISNUMBER(FIND("|",#REF!,1)),LEFT(#REF!,FIND("|",#REF!,1)-2),#REF!)</f>
      </c>
      <c r="R1471" s="6">
        <f>IF(ISNUMBER(FIND("|",#REF!,1)),RIGHT(#REF!,LEN(#REF!)-FIND("|",#REF!,1)-1),"")</f>
      </c>
      <c r="S1471" s="3" t="s">
        <v>7</v>
      </c>
      <c r="T1471" s="3" t="s">
        <v>7</v>
      </c>
      <c r="U1471" s="2">
        <v>0</v>
      </c>
      <c r="V1471" s="2">
        <v>0</v>
      </c>
      <c r="W1471" s="2"/>
      <c r="X1471" s="3" t="s">
        <v>218</v>
      </c>
      <c r="Y1471" s="2">
        <v>0</v>
      </c>
      <c r="Z1471" s="3"/>
      <c r="AA1471" s="3"/>
      <c r="AB1471" s="7" t="s">
        <v>4715</v>
      </c>
      <c r="AC1471" s="3" t="s">
        <v>826</v>
      </c>
      <c r="AD1471" s="3" t="s">
        <v>147</v>
      </c>
      <c r="AE1471" s="3" t="s">
        <v>148</v>
      </c>
      <c r="AF1471" s="3" t="s">
        <v>45</v>
      </c>
      <c r="AG1471" s="4"/>
      <c r="AH1471" s="3"/>
      <c r="AI1471" s="4"/>
      <c r="AJ14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1" s="8">
        <f>IF(#REF!=MAX(#REF!),"New","Old")</f>
      </c>
      <c r="AL1471" s="3"/>
      <c r="AM1471" s="9">
        <f>IF(OR(#REF!="",#REF!=0),"",IF(#REF!&lt;12000,"&lt;12k",IF(AND(#REF!&gt;=12000,#REF!&lt;24000),"12k to 24k",IF(AND(#REF!&gt;=24000,#REF!&lt;=36000),"24k to 36k",IF(#REF!&gt;36000,"&gt;36k","")))))</f>
      </c>
    </row>
    <row x14ac:dyDescent="0.25" r="1472" customHeight="1" ht="18.75">
      <c r="A1472" s="1">
        <v>1772024</v>
      </c>
      <c r="B1472" s="2">
        <v>11435938</v>
      </c>
      <c r="C1472" s="3" t="s">
        <v>0</v>
      </c>
      <c r="D1472" s="3" t="s">
        <v>69</v>
      </c>
      <c r="E1472" s="2">
        <v>2011</v>
      </c>
      <c r="F1472" s="4">
        <v>44234</v>
      </c>
      <c r="G1472" s="3" t="s">
        <v>2</v>
      </c>
      <c r="H1472" s="4">
        <v>44476</v>
      </c>
      <c r="I1472" s="4">
        <f>_xlfn.XLOOKUP(#REF!,[1]!Backup_F8_Previous_Wave[ODINO],[1]!Backup_F8_Previous_Wave[Production Date],"")</f>
      </c>
      <c r="J1472" s="10">
        <f>_xlfn.XLOOKUP(#REF!,[1]!Backup_F8_Previous_Wave[ODINO],[1]!Backup_F8_Previous_Wave[Wave Date],"")</f>
      </c>
      <c r="K1472" s="6">
        <f>_xlfn.XLOOKUP(#REF!,[1]!Backup_F8_Previous_Wave[ODINO],[1]!Backup_F8_Previous_Wave[Full VIN],"")</f>
      </c>
      <c r="L1472" s="3" t="s">
        <v>4716</v>
      </c>
      <c r="M1472" s="3" t="s">
        <v>4</v>
      </c>
      <c r="N1472" s="3" t="s">
        <v>4717</v>
      </c>
      <c r="O1472" s="3" t="s">
        <v>80</v>
      </c>
      <c r="P1472" s="6">
        <f>_xlfn.XLOOKUP(#REF!,[1]!Table2[BINNING],[1]!Table2[VFG],"")</f>
      </c>
      <c r="Q1472" s="6">
        <f>IF(ISNUMBER(FIND("|",#REF!,1)),LEFT(#REF!,FIND("|",#REF!,1)-2),#REF!)</f>
      </c>
      <c r="R1472" s="6">
        <f>IF(ISNUMBER(FIND("|",#REF!,1)),RIGHT(#REF!,LEN(#REF!)-FIND("|",#REF!,1)-1),"")</f>
      </c>
      <c r="S1472" s="3" t="s">
        <v>7</v>
      </c>
      <c r="T1472" s="3" t="s">
        <v>7</v>
      </c>
      <c r="U1472" s="2">
        <v>0</v>
      </c>
      <c r="V1472" s="2">
        <v>0</v>
      </c>
      <c r="W1472" s="2">
        <v>84000</v>
      </c>
      <c r="X1472" s="3" t="s">
        <v>63</v>
      </c>
      <c r="Y1472" s="2"/>
      <c r="Z1472" s="3" t="s">
        <v>4718</v>
      </c>
      <c r="AA1472" s="3" t="s">
        <v>3881</v>
      </c>
      <c r="AB1472" s="7" t="s">
        <v>4719</v>
      </c>
      <c r="AC1472" s="3" t="s">
        <v>74</v>
      </c>
      <c r="AD1472" s="3" t="s">
        <v>75</v>
      </c>
      <c r="AE1472" s="3" t="s">
        <v>76</v>
      </c>
      <c r="AF1472" s="3" t="s">
        <v>77</v>
      </c>
      <c r="AG1472" s="4"/>
      <c r="AH1472" s="3"/>
      <c r="AI1472" s="4"/>
      <c r="AJ14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2" s="8">
        <f>IF(#REF!=MAX(#REF!),"New","Old")</f>
      </c>
      <c r="AL1472" s="3"/>
      <c r="AM1472" s="9">
        <f>IF(OR(#REF!="",#REF!=0),"",IF(#REF!&lt;12000,"&lt;12k",IF(AND(#REF!&gt;=12000,#REF!&lt;24000),"12k to 24k",IF(AND(#REF!&gt;=24000,#REF!&lt;=36000),"24k to 36k",IF(#REF!&gt;36000,"&gt;36k","")))))</f>
      </c>
    </row>
    <row x14ac:dyDescent="0.25" r="1473" customHeight="1" ht="18.75">
      <c r="A1473" s="1">
        <v>1772056</v>
      </c>
      <c r="B1473" s="2">
        <v>11435965</v>
      </c>
      <c r="C1473" s="3" t="s">
        <v>0</v>
      </c>
      <c r="D1473" s="3" t="s">
        <v>136</v>
      </c>
      <c r="E1473" s="2">
        <v>2019</v>
      </c>
      <c r="F1473" s="4">
        <v>44470</v>
      </c>
      <c r="G1473" s="3" t="s">
        <v>14</v>
      </c>
      <c r="H1473" s="4">
        <v>44476</v>
      </c>
      <c r="I1473" s="4"/>
      <c r="J1473" s="10">
        <f>_xlfn.XLOOKUP(#REF!,[1]!Backup_F8_Previous_Wave[ODINO],[1]!Backup_F8_Previous_Wave[Wave Date],"")</f>
      </c>
      <c r="K1473" s="3"/>
      <c r="L1473" s="3" t="s">
        <v>4720</v>
      </c>
      <c r="M1473" s="3" t="s">
        <v>4</v>
      </c>
      <c r="N1473" s="3" t="s">
        <v>4721</v>
      </c>
      <c r="O1473" s="3" t="s">
        <v>719</v>
      </c>
      <c r="P1473" s="6">
        <f>_xlfn.XLOOKUP(#REF!,[1]!Table2[BINNING],[1]!Table2[VFG],"")</f>
      </c>
      <c r="Q1473" s="6">
        <f>IF(ISNUMBER(FIND("|",#REF!,1)),LEFT(#REF!,FIND("|",#REF!,1)-2),#REF!)</f>
      </c>
      <c r="R1473" s="6">
        <f>IF(ISNUMBER(FIND("|",#REF!,1)),RIGHT(#REF!,LEN(#REF!)-FIND("|",#REF!,1)-1),"")</f>
      </c>
      <c r="S1473" s="3" t="s">
        <v>7</v>
      </c>
      <c r="T1473" s="3" t="s">
        <v>7</v>
      </c>
      <c r="U1473" s="2">
        <v>0</v>
      </c>
      <c r="V1473" s="2">
        <v>0</v>
      </c>
      <c r="W1473" s="2"/>
      <c r="X1473" s="3" t="s">
        <v>24</v>
      </c>
      <c r="Y1473" s="2">
        <v>0</v>
      </c>
      <c r="Z1473" s="3"/>
      <c r="AA1473" s="3"/>
      <c r="AB1473" s="7" t="s">
        <v>4722</v>
      </c>
      <c r="AC1473" s="3" t="s">
        <v>44</v>
      </c>
      <c r="AD1473" s="3" t="s">
        <v>44</v>
      </c>
      <c r="AE1473" s="3" t="s">
        <v>44</v>
      </c>
      <c r="AF1473" s="3" t="s">
        <v>141</v>
      </c>
      <c r="AG1473" s="4"/>
      <c r="AH1473" s="3"/>
      <c r="AI1473" s="4"/>
      <c r="AJ14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3" s="8">
        <f>IF(#REF!=MAX(#REF!),"New","Old")</f>
      </c>
      <c r="AL1473" s="3"/>
      <c r="AM1473" s="9">
        <f>IF(OR(#REF!="",#REF!=0),"",IF(#REF!&lt;12000,"&lt;12k",IF(AND(#REF!&gt;=12000,#REF!&lt;24000),"12k to 24k",IF(AND(#REF!&gt;=24000,#REF!&lt;=36000),"24k to 36k",IF(#REF!&gt;36000,"&gt;36k","")))))</f>
      </c>
    </row>
    <row x14ac:dyDescent="0.25" r="1474" customHeight="1" ht="18.75">
      <c r="A1474" s="1">
        <v>1772093</v>
      </c>
      <c r="B1474" s="2">
        <v>11435995</v>
      </c>
      <c r="C1474" s="3" t="s">
        <v>0</v>
      </c>
      <c r="D1474" s="3" t="s">
        <v>187</v>
      </c>
      <c r="E1474" s="2">
        <v>2021</v>
      </c>
      <c r="F1474" s="4">
        <v>44307</v>
      </c>
      <c r="G1474" s="3" t="s">
        <v>108</v>
      </c>
      <c r="H1474" s="4">
        <v>44477</v>
      </c>
      <c r="I1474" s="4">
        <f>_xlfn.XLOOKUP(#REF!,[1]!Backup_F8_Previous_Wave[ODINO],[1]!Backup_F8_Previous_Wave[Production Date],"")</f>
      </c>
      <c r="J1474" s="10">
        <f>_xlfn.XLOOKUP(#REF!,[1]!Backup_F8_Previous_Wave[ODINO],[1]!Backup_F8_Previous_Wave[Wave Date],"")</f>
      </c>
      <c r="K1474" s="6">
        <f>_xlfn.XLOOKUP(#REF!,[1]!Backup_F8_Previous_Wave[ODINO],[1]!Backup_F8_Previous_Wave[Full VIN],"")</f>
      </c>
      <c r="L1474" s="3" t="s">
        <v>4723</v>
      </c>
      <c r="M1474" s="3" t="s">
        <v>4</v>
      </c>
      <c r="N1474" s="3" t="s">
        <v>4724</v>
      </c>
      <c r="O1474" s="3" t="s">
        <v>309</v>
      </c>
      <c r="P1474" s="6">
        <f>_xlfn.XLOOKUP(#REF!,[1]!Table2[BINNING],[1]!Table2[VFG],"")</f>
      </c>
      <c r="Q1474" s="6">
        <f>IF(ISNUMBER(FIND("|",#REF!,1)),LEFT(#REF!,FIND("|",#REF!,1)-2),#REF!)</f>
      </c>
      <c r="R1474" s="6">
        <f>IF(ISNUMBER(FIND("|",#REF!,1)),RIGHT(#REF!,LEN(#REF!)-FIND("|",#REF!,1)-1),"")</f>
      </c>
      <c r="S1474" s="3" t="s">
        <v>7</v>
      </c>
      <c r="T1474" s="3" t="s">
        <v>7</v>
      </c>
      <c r="U1474" s="2">
        <v>0</v>
      </c>
      <c r="V1474" s="2">
        <v>0</v>
      </c>
      <c r="W1474" s="2"/>
      <c r="X1474" s="3" t="s">
        <v>657</v>
      </c>
      <c r="Y1474" s="2"/>
      <c r="Z1474" s="3" t="s">
        <v>4725</v>
      </c>
      <c r="AA1474" s="3" t="s">
        <v>1574</v>
      </c>
      <c r="AB1474" s="7" t="s">
        <v>4726</v>
      </c>
      <c r="AC1474" s="3" t="s">
        <v>191</v>
      </c>
      <c r="AD1474" s="3" t="s">
        <v>192</v>
      </c>
      <c r="AE1474" s="3" t="s">
        <v>193</v>
      </c>
      <c r="AF1474" s="3" t="s">
        <v>141</v>
      </c>
      <c r="AG1474" s="4"/>
      <c r="AH1474" s="3"/>
      <c r="AI1474" s="4"/>
      <c r="AJ14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4" s="8">
        <f>IF(#REF!=MAX(#REF!),"New","Old")</f>
      </c>
      <c r="AL1474" s="3"/>
      <c r="AM1474" s="9">
        <f>IF(OR(#REF!="",#REF!=0),"",IF(#REF!&lt;12000,"&lt;12k",IF(AND(#REF!&gt;=12000,#REF!&lt;24000),"12k to 24k",IF(AND(#REF!&gt;=24000,#REF!&lt;=36000),"24k to 36k",IF(#REF!&gt;36000,"&gt;36k","")))))</f>
      </c>
    </row>
    <row x14ac:dyDescent="0.25" r="1475" customHeight="1" ht="18.75">
      <c r="A1475" s="1">
        <v>1772132</v>
      </c>
      <c r="B1475" s="2">
        <v>11436025</v>
      </c>
      <c r="C1475" s="3" t="s">
        <v>0</v>
      </c>
      <c r="D1475" s="3" t="s">
        <v>485</v>
      </c>
      <c r="E1475" s="2">
        <v>2017</v>
      </c>
      <c r="F1475" s="4">
        <v>44309</v>
      </c>
      <c r="G1475" s="3" t="s">
        <v>108</v>
      </c>
      <c r="H1475" s="4">
        <v>44477</v>
      </c>
      <c r="I1475" s="4"/>
      <c r="J1475" s="10">
        <f>_xlfn.XLOOKUP(#REF!,[1]!Backup_F8_Previous_Wave[ODINO],[1]!Backup_F8_Previous_Wave[Wave Date],"")</f>
      </c>
      <c r="K1475" s="3"/>
      <c r="L1475" s="3" t="s">
        <v>3868</v>
      </c>
      <c r="M1475" s="3" t="s">
        <v>4</v>
      </c>
      <c r="N1475" s="3" t="s">
        <v>4727</v>
      </c>
      <c r="O1475" s="3" t="s">
        <v>31</v>
      </c>
      <c r="P1475" s="6">
        <f>_xlfn.XLOOKUP(#REF!,[1]!Table2[BINNING],[1]!Table2[VFG],"")</f>
      </c>
      <c r="Q1475" s="6">
        <f>IF(ISNUMBER(FIND("|",#REF!,1)),LEFT(#REF!,FIND("|",#REF!,1)-2),#REF!)</f>
      </c>
      <c r="R1475" s="6">
        <f>IF(ISNUMBER(FIND("|",#REF!,1)),RIGHT(#REF!,LEN(#REF!)-FIND("|",#REF!,1)-1),"")</f>
      </c>
      <c r="S1475" s="3" t="s">
        <v>7</v>
      </c>
      <c r="T1475" s="3" t="s">
        <v>7</v>
      </c>
      <c r="U1475" s="2">
        <v>0</v>
      </c>
      <c r="V1475" s="2">
        <v>0</v>
      </c>
      <c r="W1475" s="2"/>
      <c r="X1475" s="3" t="s">
        <v>63</v>
      </c>
      <c r="Y1475" s="2">
        <v>65</v>
      </c>
      <c r="Z1475" s="3"/>
      <c r="AA1475" s="3"/>
      <c r="AB1475" s="7" t="s">
        <v>4728</v>
      </c>
      <c r="AC1475" s="3" t="s">
        <v>44</v>
      </c>
      <c r="AD1475" s="3" t="s">
        <v>44</v>
      </c>
      <c r="AE1475" s="3" t="s">
        <v>44</v>
      </c>
      <c r="AF1475" s="3" t="s">
        <v>211</v>
      </c>
      <c r="AG1475" s="4"/>
      <c r="AH1475" s="3"/>
      <c r="AI1475" s="4"/>
      <c r="AJ14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5" s="8">
        <f>IF(#REF!=MAX(#REF!),"New","Old")</f>
      </c>
      <c r="AL1475" s="3"/>
      <c r="AM1475" s="9">
        <f>IF(OR(#REF!="",#REF!=0),"",IF(#REF!&lt;12000,"&lt;12k",IF(AND(#REF!&gt;=12000,#REF!&lt;24000),"12k to 24k",IF(AND(#REF!&gt;=24000,#REF!&lt;=36000),"24k to 36k",IF(#REF!&gt;36000,"&gt;36k","")))))</f>
      </c>
    </row>
    <row x14ac:dyDescent="0.25" r="1476" customHeight="1" ht="18.75">
      <c r="A1476" s="1">
        <v>1772268</v>
      </c>
      <c r="B1476" s="2">
        <v>11436122</v>
      </c>
      <c r="C1476" s="3" t="s">
        <v>0</v>
      </c>
      <c r="D1476" s="3" t="s">
        <v>38</v>
      </c>
      <c r="E1476" s="2">
        <v>2013</v>
      </c>
      <c r="F1476" s="4">
        <v>44331</v>
      </c>
      <c r="G1476" s="3" t="s">
        <v>108</v>
      </c>
      <c r="H1476" s="4">
        <v>44478</v>
      </c>
      <c r="I1476" s="4">
        <f>_xlfn.XLOOKUP(#REF!,[1]!Backup_F8_Previous_Wave[ODINO],[1]!Backup_F8_Previous_Wave[Production Date],"")</f>
      </c>
      <c r="J1476" s="10">
        <f>_xlfn.XLOOKUP(#REF!,[1]!Backup_F8_Previous_Wave[ODINO],[1]!Backup_F8_Previous_Wave[Wave Date],"")</f>
      </c>
      <c r="K1476" s="6">
        <f>_xlfn.XLOOKUP(#REF!,[1]!Backup_F8_Previous_Wave[ODINO],[1]!Backup_F8_Previous_Wave[Full VIN],"")</f>
      </c>
      <c r="L1476" s="3" t="s">
        <v>4729</v>
      </c>
      <c r="M1476" s="3" t="s">
        <v>4</v>
      </c>
      <c r="N1476" s="3" t="s">
        <v>4730</v>
      </c>
      <c r="O1476" s="3" t="s">
        <v>144</v>
      </c>
      <c r="P1476" s="6">
        <f>_xlfn.XLOOKUP(#REF!,[1]!Table2[BINNING],[1]!Table2[VFG],"")</f>
      </c>
      <c r="Q1476" s="6">
        <f>IF(ISNUMBER(FIND("|",#REF!,1)),LEFT(#REF!,FIND("|",#REF!,1)-2),#REF!)</f>
      </c>
      <c r="R1476" s="6">
        <f>IF(ISNUMBER(FIND("|",#REF!,1)),RIGHT(#REF!,LEN(#REF!)-FIND("|",#REF!,1)-1),"")</f>
      </c>
      <c r="S1476" s="3" t="s">
        <v>7</v>
      </c>
      <c r="T1476" s="3" t="s">
        <v>7</v>
      </c>
      <c r="U1476" s="2">
        <v>0</v>
      </c>
      <c r="V1476" s="2">
        <v>0</v>
      </c>
      <c r="W1476" s="2"/>
      <c r="X1476" s="3" t="s">
        <v>404</v>
      </c>
      <c r="Y1476" s="2"/>
      <c r="Z1476" s="3"/>
      <c r="AA1476" s="3"/>
      <c r="AB1476" s="7" t="s">
        <v>4731</v>
      </c>
      <c r="AC1476" s="3" t="s">
        <v>146</v>
      </c>
      <c r="AD1476" s="3" t="s">
        <v>147</v>
      </c>
      <c r="AE1476" s="3" t="s">
        <v>148</v>
      </c>
      <c r="AF1476" s="3" t="s">
        <v>45</v>
      </c>
      <c r="AG1476" s="4"/>
      <c r="AH1476" s="3"/>
      <c r="AI1476" s="4"/>
      <c r="AJ14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6" s="8">
        <f>IF(#REF!=MAX(#REF!),"New","Old")</f>
      </c>
      <c r="AL1476" s="3"/>
      <c r="AM1476" s="9">
        <f>IF(OR(#REF!="",#REF!=0),"",IF(#REF!&lt;12000,"&lt;12k",IF(AND(#REF!&gt;=12000,#REF!&lt;24000),"12k to 24k",IF(AND(#REF!&gt;=24000,#REF!&lt;=36000),"24k to 36k",IF(#REF!&gt;36000,"&gt;36k","")))))</f>
      </c>
    </row>
    <row x14ac:dyDescent="0.25" r="1477" customHeight="1" ht="18.75">
      <c r="A1477" s="1">
        <v>1772386</v>
      </c>
      <c r="B1477" s="2">
        <v>11436207</v>
      </c>
      <c r="C1477" s="3" t="s">
        <v>0</v>
      </c>
      <c r="D1477" s="3" t="s">
        <v>38</v>
      </c>
      <c r="E1477" s="2">
        <v>2017</v>
      </c>
      <c r="F1477" s="4">
        <v>44378</v>
      </c>
      <c r="G1477" s="3" t="s">
        <v>39</v>
      </c>
      <c r="H1477" s="4">
        <v>44479</v>
      </c>
      <c r="I1477" s="4">
        <f>_xlfn.XLOOKUP(#REF!,[1]!Backup_F8_Previous_Wave[ODINO],[1]!Backup_F8_Previous_Wave[Production Date],"")</f>
      </c>
      <c r="J1477" s="10">
        <f>_xlfn.XLOOKUP(#REF!,[1]!Backup_F8_Previous_Wave[ODINO],[1]!Backup_F8_Previous_Wave[Wave Date],"")</f>
      </c>
      <c r="K1477" s="6">
        <f>_xlfn.XLOOKUP(#REF!,[1]!Backup_F8_Previous_Wave[ODINO],[1]!Backup_F8_Previous_Wave[Full VIN],"")</f>
      </c>
      <c r="L1477" s="3" t="s">
        <v>4732</v>
      </c>
      <c r="M1477" s="3" t="s">
        <v>4</v>
      </c>
      <c r="N1477" s="3" t="s">
        <v>4733</v>
      </c>
      <c r="O1477" s="3" t="s">
        <v>62</v>
      </c>
      <c r="P1477" s="6">
        <f>_xlfn.XLOOKUP(#REF!,[1]!Table2[BINNING],[1]!Table2[VFG],"")</f>
      </c>
      <c r="Q1477" s="6">
        <f>IF(ISNUMBER(FIND("|",#REF!,1)),LEFT(#REF!,FIND("|",#REF!,1)-2),#REF!)</f>
      </c>
      <c r="R1477" s="6">
        <f>IF(ISNUMBER(FIND("|",#REF!,1)),RIGHT(#REF!,LEN(#REF!)-FIND("|",#REF!,1)-1),"")</f>
      </c>
      <c r="S1477" s="3" t="s">
        <v>7</v>
      </c>
      <c r="T1477" s="3" t="s">
        <v>7</v>
      </c>
      <c r="U1477" s="2">
        <v>0</v>
      </c>
      <c r="V1477" s="2">
        <v>0</v>
      </c>
      <c r="W1477" s="2"/>
      <c r="X1477" s="3" t="s">
        <v>246</v>
      </c>
      <c r="Y1477" s="2">
        <v>0</v>
      </c>
      <c r="Z1477" s="3"/>
      <c r="AA1477" s="3"/>
      <c r="AB1477" s="7" t="s">
        <v>4734</v>
      </c>
      <c r="AC1477" s="3" t="s">
        <v>826</v>
      </c>
      <c r="AD1477" s="3" t="s">
        <v>147</v>
      </c>
      <c r="AE1477" s="3" t="s">
        <v>148</v>
      </c>
      <c r="AF1477" s="3" t="s">
        <v>45</v>
      </c>
      <c r="AG1477" s="4"/>
      <c r="AH1477" s="3"/>
      <c r="AI1477" s="4"/>
      <c r="AJ14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7" s="8">
        <f>IF(#REF!=MAX(#REF!),"New","Old")</f>
      </c>
      <c r="AL1477" s="3"/>
      <c r="AM1477" s="9">
        <f>IF(OR(#REF!="",#REF!=0),"",IF(#REF!&lt;12000,"&lt;12k",IF(AND(#REF!&gt;=12000,#REF!&lt;24000),"12k to 24k",IF(AND(#REF!&gt;=24000,#REF!&lt;=36000),"24k to 36k",IF(#REF!&gt;36000,"&gt;36k","")))))</f>
      </c>
    </row>
    <row x14ac:dyDescent="0.25" r="1478" customHeight="1" ht="18.75">
      <c r="A1478" s="1">
        <v>1772459</v>
      </c>
      <c r="B1478" s="2">
        <v>11436260</v>
      </c>
      <c r="C1478" s="3" t="s">
        <v>0</v>
      </c>
      <c r="D1478" s="3" t="s">
        <v>96</v>
      </c>
      <c r="E1478" s="2">
        <v>2014</v>
      </c>
      <c r="F1478" s="4">
        <v>44424</v>
      </c>
      <c r="G1478" s="3" t="s">
        <v>39</v>
      </c>
      <c r="H1478" s="4">
        <v>44480</v>
      </c>
      <c r="I1478" s="4">
        <f>_xlfn.XLOOKUP(#REF!,[1]!Backup_F8_Previous_Wave[ODINO],[1]!Backup_F8_Previous_Wave[Production Date],"")</f>
      </c>
      <c r="J1478" s="10">
        <f>_xlfn.XLOOKUP(#REF!,[1]!Backup_F8_Previous_Wave[ODINO],[1]!Backup_F8_Previous_Wave[Wave Date],"")</f>
      </c>
      <c r="K1478" s="6">
        <f>_xlfn.XLOOKUP(#REF!,[1]!Backup_F8_Previous_Wave[ODINO],[1]!Backup_F8_Previous_Wave[Full VIN],"")</f>
      </c>
      <c r="L1478" s="3" t="s">
        <v>2938</v>
      </c>
      <c r="M1478" s="3" t="s">
        <v>4</v>
      </c>
      <c r="N1478" s="3" t="s">
        <v>4735</v>
      </c>
      <c r="O1478" s="3" t="s">
        <v>62</v>
      </c>
      <c r="P1478" s="6">
        <f>_xlfn.XLOOKUP(#REF!,[1]!Table2[BINNING],[1]!Table2[VFG],"")</f>
      </c>
      <c r="Q1478" s="6">
        <f>IF(ISNUMBER(FIND("|",#REF!,1)),LEFT(#REF!,FIND("|",#REF!,1)-2),#REF!)</f>
      </c>
      <c r="R1478" s="6">
        <f>IF(ISNUMBER(FIND("|",#REF!,1)),RIGHT(#REF!,LEN(#REF!)-FIND("|",#REF!,1)-1),"")</f>
      </c>
      <c r="S1478" s="3" t="s">
        <v>7</v>
      </c>
      <c r="T1478" s="3" t="s">
        <v>7</v>
      </c>
      <c r="U1478" s="2">
        <v>0</v>
      </c>
      <c r="V1478" s="2">
        <v>0</v>
      </c>
      <c r="W1478" s="2"/>
      <c r="X1478" s="3" t="s">
        <v>63</v>
      </c>
      <c r="Y1478" s="2">
        <v>20</v>
      </c>
      <c r="Z1478" s="3"/>
      <c r="AA1478" s="3"/>
      <c r="AB1478" s="7" t="s">
        <v>4736</v>
      </c>
      <c r="AC1478" s="3" t="s">
        <v>542</v>
      </c>
      <c r="AD1478" s="3" t="s">
        <v>543</v>
      </c>
      <c r="AE1478" s="3" t="s">
        <v>544</v>
      </c>
      <c r="AF1478" s="3" t="s">
        <v>102</v>
      </c>
      <c r="AG1478" s="4"/>
      <c r="AH1478" s="3"/>
      <c r="AI1478" s="4"/>
      <c r="AJ14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8" s="8">
        <f>IF(#REF!=MAX(#REF!),"New","Old")</f>
      </c>
      <c r="AL1478" s="3"/>
      <c r="AM1478" s="9">
        <f>IF(OR(#REF!="",#REF!=0),"",IF(#REF!&lt;12000,"&lt;12k",IF(AND(#REF!&gt;=12000,#REF!&lt;24000),"12k to 24k",IF(AND(#REF!&gt;=24000,#REF!&lt;=36000),"24k to 36k",IF(#REF!&gt;36000,"&gt;36k","")))))</f>
      </c>
    </row>
    <row x14ac:dyDescent="0.25" r="1479" customHeight="1" ht="18.75">
      <c r="A1479" s="1">
        <v>1772774</v>
      </c>
      <c r="B1479" s="2">
        <v>11436491</v>
      </c>
      <c r="C1479" s="3" t="s">
        <v>0</v>
      </c>
      <c r="D1479" s="3" t="s">
        <v>1</v>
      </c>
      <c r="E1479" s="2">
        <v>2013</v>
      </c>
      <c r="F1479" s="4">
        <v>44481</v>
      </c>
      <c r="G1479" s="3" t="s">
        <v>14</v>
      </c>
      <c r="H1479" s="4">
        <v>44481</v>
      </c>
      <c r="I1479" s="4">
        <f>_xlfn.XLOOKUP(#REF!,[1]!Backup_F8_Previous_Wave[ODINO],[1]!Backup_F8_Previous_Wave[Production Date],"")</f>
      </c>
      <c r="J1479" s="10">
        <f>_xlfn.XLOOKUP(#REF!,[1]!Backup_F8_Previous_Wave[ODINO],[1]!Backup_F8_Previous_Wave[Wave Date],"")</f>
      </c>
      <c r="K1479" s="6">
        <f>_xlfn.XLOOKUP(#REF!,[1]!Backup_F8_Previous_Wave[ODINO],[1]!Backup_F8_Previous_Wave[Full VIN],"")</f>
      </c>
      <c r="L1479" s="3" t="s">
        <v>4737</v>
      </c>
      <c r="M1479" s="3" t="s">
        <v>4</v>
      </c>
      <c r="N1479" s="3" t="s">
        <v>4738</v>
      </c>
      <c r="O1479" s="3" t="s">
        <v>151</v>
      </c>
      <c r="P1479" s="6">
        <f>_xlfn.XLOOKUP(#REF!,[1]!Table2[BINNING],[1]!Table2[VFG],"")</f>
      </c>
      <c r="Q1479" s="6">
        <f>IF(ISNUMBER(FIND("|",#REF!,1)),LEFT(#REF!,FIND("|",#REF!,1)-2),#REF!)</f>
      </c>
      <c r="R1479" s="6">
        <f>IF(ISNUMBER(FIND("|",#REF!,1)),RIGHT(#REF!,LEN(#REF!)-FIND("|",#REF!,1)-1),"")</f>
      </c>
      <c r="S1479" s="3" t="s">
        <v>7</v>
      </c>
      <c r="T1479" s="3" t="s">
        <v>7</v>
      </c>
      <c r="U1479" s="2">
        <v>0</v>
      </c>
      <c r="V1479" s="2">
        <v>0</v>
      </c>
      <c r="W1479" s="2"/>
      <c r="X1479" s="3" t="s">
        <v>238</v>
      </c>
      <c r="Y1479" s="2">
        <v>40</v>
      </c>
      <c r="Z1479" s="3"/>
      <c r="AA1479" s="3"/>
      <c r="AB1479" s="7" t="s">
        <v>4739</v>
      </c>
      <c r="AC1479" s="3" t="s">
        <v>10</v>
      </c>
      <c r="AD1479" s="3" t="s">
        <v>11</v>
      </c>
      <c r="AE1479" s="3" t="s">
        <v>12</v>
      </c>
      <c r="AF1479" s="3" t="s">
        <v>13</v>
      </c>
      <c r="AG1479" s="4"/>
      <c r="AH1479" s="3"/>
      <c r="AI1479" s="4"/>
      <c r="AJ14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79" s="8">
        <f>IF(#REF!=MAX(#REF!),"New","Old")</f>
      </c>
      <c r="AL1479" s="3"/>
      <c r="AM1479" s="9">
        <f>IF(OR(#REF!="",#REF!=0),"",IF(#REF!&lt;12000,"&lt;12k",IF(AND(#REF!&gt;=12000,#REF!&lt;24000),"12k to 24k",IF(AND(#REF!&gt;=24000,#REF!&lt;=36000),"24k to 36k",IF(#REF!&gt;36000,"&gt;36k","")))))</f>
      </c>
    </row>
    <row x14ac:dyDescent="0.25" r="1480" customHeight="1" ht="18.75">
      <c r="A1480" s="1">
        <v>1772821</v>
      </c>
      <c r="B1480" s="2">
        <v>11436524</v>
      </c>
      <c r="C1480" s="3" t="s">
        <v>0</v>
      </c>
      <c r="D1480" s="3" t="s">
        <v>1</v>
      </c>
      <c r="E1480" s="2">
        <v>2016</v>
      </c>
      <c r="F1480" s="4">
        <v>44481</v>
      </c>
      <c r="G1480" s="3" t="s">
        <v>14</v>
      </c>
      <c r="H1480" s="4">
        <v>44482</v>
      </c>
      <c r="I1480" s="4">
        <f>_xlfn.XLOOKUP(#REF!,[1]!Backup_F8_Previous_Wave[ODINO],[1]!Backup_F8_Previous_Wave[Production Date],"")</f>
      </c>
      <c r="J1480" s="10">
        <f>_xlfn.XLOOKUP(#REF!,[1]!Backup_F8_Previous_Wave[ODINO],[1]!Backup_F8_Previous_Wave[Wave Date],"")</f>
      </c>
      <c r="K1480" s="6">
        <f>_xlfn.XLOOKUP(#REF!,[1]!Backup_F8_Previous_Wave[ODINO],[1]!Backup_F8_Previous_Wave[Full VIN],"")</f>
      </c>
      <c r="L1480" s="3" t="s">
        <v>4740</v>
      </c>
      <c r="M1480" s="3" t="s">
        <v>4</v>
      </c>
      <c r="N1480" s="3" t="s">
        <v>4741</v>
      </c>
      <c r="O1480" s="3" t="s">
        <v>151</v>
      </c>
      <c r="P1480" s="6">
        <f>_xlfn.XLOOKUP(#REF!,[1]!Table2[BINNING],[1]!Table2[VFG],"")</f>
      </c>
      <c r="Q1480" s="6">
        <f>IF(ISNUMBER(FIND("|",#REF!,1)),LEFT(#REF!,FIND("|",#REF!,1)-2),#REF!)</f>
      </c>
      <c r="R1480" s="6">
        <f>IF(ISNUMBER(FIND("|",#REF!,1)),RIGHT(#REF!,LEN(#REF!)-FIND("|",#REF!,1)-1),"")</f>
      </c>
      <c r="S1480" s="3" t="s">
        <v>7</v>
      </c>
      <c r="T1480" s="3" t="s">
        <v>7</v>
      </c>
      <c r="U1480" s="2">
        <v>0</v>
      </c>
      <c r="V1480" s="2">
        <v>0</v>
      </c>
      <c r="W1480" s="2"/>
      <c r="X1480" s="3" t="s">
        <v>90</v>
      </c>
      <c r="Y1480" s="2">
        <v>45</v>
      </c>
      <c r="Z1480" s="3"/>
      <c r="AA1480" s="3"/>
      <c r="AB1480" s="7" t="s">
        <v>4742</v>
      </c>
      <c r="AC1480" s="3" t="s">
        <v>20</v>
      </c>
      <c r="AD1480" s="3" t="s">
        <v>11</v>
      </c>
      <c r="AE1480" s="3" t="s">
        <v>21</v>
      </c>
      <c r="AF1480" s="3" t="s">
        <v>13</v>
      </c>
      <c r="AG1480" s="4"/>
      <c r="AH1480" s="3"/>
      <c r="AI1480" s="4"/>
      <c r="AJ14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0" s="8">
        <f>IF(#REF!=MAX(#REF!),"New","Old")</f>
      </c>
      <c r="AL1480" s="3"/>
      <c r="AM1480" s="9">
        <f>IF(OR(#REF!="",#REF!=0),"",IF(#REF!&lt;12000,"&lt;12k",IF(AND(#REF!&gt;=12000,#REF!&lt;24000),"12k to 24k",IF(AND(#REF!&gt;=24000,#REF!&lt;=36000),"24k to 36k",IF(#REF!&gt;36000,"&gt;36k","")))))</f>
      </c>
    </row>
    <row x14ac:dyDescent="0.25" r="1481" customHeight="1" ht="18.75">
      <c r="A1481" s="1">
        <v>1772883</v>
      </c>
      <c r="B1481" s="2">
        <v>11436572</v>
      </c>
      <c r="C1481" s="3" t="s">
        <v>0</v>
      </c>
      <c r="D1481" s="3" t="s">
        <v>1</v>
      </c>
      <c r="E1481" s="2">
        <v>2015</v>
      </c>
      <c r="F1481" s="4">
        <v>44470</v>
      </c>
      <c r="G1481" s="3" t="s">
        <v>14</v>
      </c>
      <c r="H1481" s="4">
        <v>44482</v>
      </c>
      <c r="I1481" s="4">
        <f>_xlfn.XLOOKUP(#REF!,[1]!Backup_F8_Previous_Wave[ODINO],[1]!Backup_F8_Previous_Wave[Production Date],"")</f>
      </c>
      <c r="J1481" s="10">
        <f>_xlfn.XLOOKUP(#REF!,[1]!Backup_F8_Previous_Wave[ODINO],[1]!Backup_F8_Previous_Wave[Wave Date],"")</f>
      </c>
      <c r="K1481" s="6">
        <f>_xlfn.XLOOKUP(#REF!,[1]!Backup_F8_Previous_Wave[ODINO],[1]!Backup_F8_Previous_Wave[Full VIN],"")</f>
      </c>
      <c r="L1481" s="3" t="s">
        <v>4743</v>
      </c>
      <c r="M1481" s="3" t="s">
        <v>4</v>
      </c>
      <c r="N1481" s="3" t="s">
        <v>4744</v>
      </c>
      <c r="O1481" s="3" t="s">
        <v>151</v>
      </c>
      <c r="P1481" s="6">
        <f>_xlfn.XLOOKUP(#REF!,[1]!Table2[BINNING],[1]!Table2[VFG],"")</f>
      </c>
      <c r="Q1481" s="6">
        <f>IF(ISNUMBER(FIND("|",#REF!,1)),LEFT(#REF!,FIND("|",#REF!,1)-2),#REF!)</f>
      </c>
      <c r="R1481" s="6">
        <f>IF(ISNUMBER(FIND("|",#REF!,1)),RIGHT(#REF!,LEN(#REF!)-FIND("|",#REF!,1)-1),"")</f>
      </c>
      <c r="S1481" s="3" t="s">
        <v>7</v>
      </c>
      <c r="T1481" s="3" t="s">
        <v>7</v>
      </c>
      <c r="U1481" s="2">
        <v>0</v>
      </c>
      <c r="V1481" s="2">
        <v>0</v>
      </c>
      <c r="W1481" s="2"/>
      <c r="X1481" s="3" t="s">
        <v>125</v>
      </c>
      <c r="Y1481" s="2">
        <v>0</v>
      </c>
      <c r="Z1481" s="3"/>
      <c r="AA1481" s="3"/>
      <c r="AB1481" s="7" t="s">
        <v>4745</v>
      </c>
      <c r="AC1481" s="3" t="s">
        <v>20</v>
      </c>
      <c r="AD1481" s="3" t="s">
        <v>11</v>
      </c>
      <c r="AE1481" s="3" t="s">
        <v>21</v>
      </c>
      <c r="AF1481" s="3" t="s">
        <v>13</v>
      </c>
      <c r="AG1481" s="4"/>
      <c r="AH1481" s="3"/>
      <c r="AI1481" s="4"/>
      <c r="AJ14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1" s="8">
        <f>IF(#REF!=MAX(#REF!),"New","Old")</f>
      </c>
      <c r="AL1481" s="3"/>
      <c r="AM1481" s="9">
        <f>IF(OR(#REF!="",#REF!=0),"",IF(#REF!&lt;12000,"&lt;12k",IF(AND(#REF!&gt;=12000,#REF!&lt;24000),"12k to 24k",IF(AND(#REF!&gt;=24000,#REF!&lt;=36000),"24k to 36k",IF(#REF!&gt;36000,"&gt;36k","")))))</f>
      </c>
    </row>
    <row x14ac:dyDescent="0.25" r="1482" customHeight="1" ht="18.75">
      <c r="A1482" s="1">
        <v>1773048</v>
      </c>
      <c r="B1482" s="2">
        <v>11436693</v>
      </c>
      <c r="C1482" s="3" t="s">
        <v>0</v>
      </c>
      <c r="D1482" s="3" t="s">
        <v>181</v>
      </c>
      <c r="E1482" s="2">
        <v>2020</v>
      </c>
      <c r="F1482" s="4">
        <v>44482</v>
      </c>
      <c r="G1482" s="3" t="s">
        <v>14</v>
      </c>
      <c r="H1482" s="4">
        <v>44482</v>
      </c>
      <c r="I1482" s="4">
        <f>_xlfn.XLOOKUP(#REF!,[1]!Backup_F8_Previous_Wave[ODINO],[1]!Backup_F8_Previous_Wave[Production Date],"")</f>
      </c>
      <c r="J1482" s="10">
        <f>_xlfn.XLOOKUP(#REF!,[1]!Backup_F8_Previous_Wave[ODINO],[1]!Backup_F8_Previous_Wave[Wave Date],"")</f>
      </c>
      <c r="K1482" s="6">
        <f>_xlfn.XLOOKUP(#REF!,[1]!Backup_F8_Previous_Wave[ODINO],[1]!Backup_F8_Previous_Wave[Full VIN],"")</f>
      </c>
      <c r="L1482" s="3" t="s">
        <v>4746</v>
      </c>
      <c r="M1482" s="3" t="s">
        <v>4</v>
      </c>
      <c r="N1482" s="3" t="s">
        <v>4747</v>
      </c>
      <c r="O1482" s="3" t="s">
        <v>1665</v>
      </c>
      <c r="P1482" s="6">
        <f>_xlfn.XLOOKUP(#REF!,[1]!Table2[BINNING],[1]!Table2[VFG],"")</f>
      </c>
      <c r="Q1482" s="6">
        <f>IF(ISNUMBER(FIND("|",#REF!,1)),LEFT(#REF!,FIND("|",#REF!,1)-2),#REF!)</f>
      </c>
      <c r="R1482" s="6">
        <f>IF(ISNUMBER(FIND("|",#REF!,1)),RIGHT(#REF!,LEN(#REF!)-FIND("|",#REF!,1)-1),"")</f>
      </c>
      <c r="S1482" s="3" t="s">
        <v>7</v>
      </c>
      <c r="T1482" s="3" t="s">
        <v>7</v>
      </c>
      <c r="U1482" s="2">
        <v>0</v>
      </c>
      <c r="V1482" s="2">
        <v>0</v>
      </c>
      <c r="W1482" s="2"/>
      <c r="X1482" s="3" t="s">
        <v>229</v>
      </c>
      <c r="Y1482" s="2"/>
      <c r="Z1482" s="3"/>
      <c r="AA1482" s="3"/>
      <c r="AB1482" s="7" t="s">
        <v>4748</v>
      </c>
      <c r="AC1482" s="3" t="s">
        <v>1252</v>
      </c>
      <c r="AD1482" s="3" t="s">
        <v>298</v>
      </c>
      <c r="AE1482" s="3" t="s">
        <v>299</v>
      </c>
      <c r="AF1482" s="3" t="s">
        <v>198</v>
      </c>
      <c r="AG1482" s="4"/>
      <c r="AH1482" s="3"/>
      <c r="AI1482" s="4"/>
      <c r="AJ14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2" s="8">
        <f>IF(#REF!=MAX(#REF!),"New","Old")</f>
      </c>
      <c r="AL1482" s="3"/>
      <c r="AM1482" s="9">
        <f>IF(OR(#REF!="",#REF!=0),"",IF(#REF!&lt;12000,"&lt;12k",IF(AND(#REF!&gt;=12000,#REF!&lt;24000),"12k to 24k",IF(AND(#REF!&gt;=24000,#REF!&lt;=36000),"24k to 36k",IF(#REF!&gt;36000,"&gt;36k","")))))</f>
      </c>
    </row>
    <row x14ac:dyDescent="0.25" r="1483" customHeight="1" ht="18.75">
      <c r="A1483" s="1">
        <v>1773069</v>
      </c>
      <c r="B1483" s="2">
        <v>11436709</v>
      </c>
      <c r="C1483" s="3" t="s">
        <v>0</v>
      </c>
      <c r="D1483" s="3" t="s">
        <v>181</v>
      </c>
      <c r="E1483" s="2">
        <v>2017</v>
      </c>
      <c r="F1483" s="4">
        <v>44481</v>
      </c>
      <c r="G1483" s="3" t="s">
        <v>14</v>
      </c>
      <c r="H1483" s="4">
        <v>44482</v>
      </c>
      <c r="I1483" s="4">
        <f>_xlfn.XLOOKUP(#REF!,[1]!Backup_F8_Previous_Wave[ODINO],[1]!Backup_F8_Previous_Wave[Production Date],"")</f>
      </c>
      <c r="J1483" s="10">
        <f>_xlfn.XLOOKUP(#REF!,[1]!Backup_F8_Previous_Wave[ODINO],[1]!Backup_F8_Previous_Wave[Wave Date],"")</f>
      </c>
      <c r="K1483" s="6">
        <f>_xlfn.XLOOKUP(#REF!,[1]!Backup_F8_Previous_Wave[ODINO],[1]!Backup_F8_Previous_Wave[Full VIN],"")</f>
      </c>
      <c r="L1483" s="3" t="s">
        <v>4749</v>
      </c>
      <c r="M1483" s="3" t="s">
        <v>4</v>
      </c>
      <c r="N1483" s="3" t="s">
        <v>4750</v>
      </c>
      <c r="O1483" s="3" t="s">
        <v>196</v>
      </c>
      <c r="P1483" s="6">
        <f>_xlfn.XLOOKUP(#REF!,[1]!Table2[BINNING],[1]!Table2[VFG],"")</f>
      </c>
      <c r="Q1483" s="6">
        <f>IF(ISNUMBER(FIND("|",#REF!,1)),LEFT(#REF!,FIND("|",#REF!,1)-2),#REF!)</f>
      </c>
      <c r="R1483" s="6">
        <f>IF(ISNUMBER(FIND("|",#REF!,1)),RIGHT(#REF!,LEN(#REF!)-FIND("|",#REF!,1)-1),"")</f>
      </c>
      <c r="S1483" s="3" t="s">
        <v>7</v>
      </c>
      <c r="T1483" s="3" t="s">
        <v>7</v>
      </c>
      <c r="U1483" s="2">
        <v>0</v>
      </c>
      <c r="V1483" s="2">
        <v>0</v>
      </c>
      <c r="W1483" s="2"/>
      <c r="X1483" s="3" t="s">
        <v>50</v>
      </c>
      <c r="Y1483" s="2">
        <v>60</v>
      </c>
      <c r="Z1483" s="3"/>
      <c r="AA1483" s="3"/>
      <c r="AB1483" s="7" t="s">
        <v>4751</v>
      </c>
      <c r="AC1483" s="3" t="s">
        <v>297</v>
      </c>
      <c r="AD1483" s="3" t="s">
        <v>298</v>
      </c>
      <c r="AE1483" s="3" t="s">
        <v>299</v>
      </c>
      <c r="AF1483" s="3" t="s">
        <v>198</v>
      </c>
      <c r="AG1483" s="4"/>
      <c r="AH1483" s="3"/>
      <c r="AI1483" s="4"/>
      <c r="AJ14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3" s="8">
        <f>IF(#REF!=MAX(#REF!),"New","Old")</f>
      </c>
      <c r="AL1483" s="3"/>
      <c r="AM1483" s="9">
        <f>IF(OR(#REF!="",#REF!=0),"",IF(#REF!&lt;12000,"&lt;12k",IF(AND(#REF!&gt;=12000,#REF!&lt;24000),"12k to 24k",IF(AND(#REF!&gt;=24000,#REF!&lt;=36000),"24k to 36k",IF(#REF!&gt;36000,"&gt;36k","")))))</f>
      </c>
    </row>
    <row x14ac:dyDescent="0.25" r="1484" customHeight="1" ht="18.75">
      <c r="A1484" s="1">
        <v>1773318</v>
      </c>
      <c r="B1484" s="2">
        <v>11436890</v>
      </c>
      <c r="C1484" s="3" t="s">
        <v>0</v>
      </c>
      <c r="D1484" s="3" t="s">
        <v>181</v>
      </c>
      <c r="E1484" s="2">
        <v>2018</v>
      </c>
      <c r="F1484" s="4">
        <v>44483</v>
      </c>
      <c r="G1484" s="3" t="s">
        <v>14</v>
      </c>
      <c r="H1484" s="4">
        <v>44484</v>
      </c>
      <c r="I1484" s="4">
        <f>_xlfn.XLOOKUP(#REF!,[1]!Backup_F8_Previous_Wave[ODINO],[1]!Backup_F8_Previous_Wave[Production Date],"")</f>
      </c>
      <c r="J1484" s="10">
        <f>_xlfn.XLOOKUP(#REF!,[1]!Backup_F8_Previous_Wave[ODINO],[1]!Backup_F8_Previous_Wave[Wave Date],"")</f>
      </c>
      <c r="K1484" s="6">
        <f>_xlfn.XLOOKUP(#REF!,[1]!Backup_F8_Previous_Wave[ODINO],[1]!Backup_F8_Previous_Wave[Full VIN],"")</f>
      </c>
      <c r="L1484" s="3" t="s">
        <v>4752</v>
      </c>
      <c r="M1484" s="3" t="s">
        <v>4</v>
      </c>
      <c r="N1484" s="3" t="s">
        <v>4753</v>
      </c>
      <c r="O1484" s="3" t="s">
        <v>196</v>
      </c>
      <c r="P1484" s="6">
        <f>_xlfn.XLOOKUP(#REF!,[1]!Table2[BINNING],[1]!Table2[VFG],"")</f>
      </c>
      <c r="Q1484" s="6">
        <f>IF(ISNUMBER(FIND("|",#REF!,1)),LEFT(#REF!,FIND("|",#REF!,1)-2),#REF!)</f>
      </c>
      <c r="R1484" s="6">
        <f>IF(ISNUMBER(FIND("|",#REF!,1)),RIGHT(#REF!,LEN(#REF!)-FIND("|",#REF!,1)-1),"")</f>
      </c>
      <c r="S1484" s="3" t="s">
        <v>7</v>
      </c>
      <c r="T1484" s="3" t="s">
        <v>7</v>
      </c>
      <c r="U1484" s="2">
        <v>0</v>
      </c>
      <c r="V1484" s="2">
        <v>0</v>
      </c>
      <c r="W1484" s="2">
        <v>41000</v>
      </c>
      <c r="X1484" s="3" t="s">
        <v>139</v>
      </c>
      <c r="Y1484" s="2">
        <v>65</v>
      </c>
      <c r="Z1484" s="3" t="s">
        <v>4754</v>
      </c>
      <c r="AA1484" s="3" t="s">
        <v>4198</v>
      </c>
      <c r="AB1484" s="7" t="s">
        <v>4755</v>
      </c>
      <c r="AC1484" s="3" t="s">
        <v>297</v>
      </c>
      <c r="AD1484" s="3" t="s">
        <v>298</v>
      </c>
      <c r="AE1484" s="3" t="s">
        <v>299</v>
      </c>
      <c r="AF1484" s="3" t="s">
        <v>198</v>
      </c>
      <c r="AG1484" s="4"/>
      <c r="AH1484" s="3"/>
      <c r="AI1484" s="4"/>
      <c r="AJ14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4" s="8">
        <f>IF(#REF!=MAX(#REF!),"New","Old")</f>
      </c>
      <c r="AL1484" s="3"/>
      <c r="AM1484" s="9">
        <f>IF(OR(#REF!="",#REF!=0),"",IF(#REF!&lt;12000,"&lt;12k",IF(AND(#REF!&gt;=12000,#REF!&lt;24000),"12k to 24k",IF(AND(#REF!&gt;=24000,#REF!&lt;=36000),"24k to 36k",IF(#REF!&gt;36000,"&gt;36k","")))))</f>
      </c>
    </row>
    <row x14ac:dyDescent="0.25" r="1485" customHeight="1" ht="18.75">
      <c r="A1485" s="1">
        <v>1773592</v>
      </c>
      <c r="B1485" s="2">
        <v>11437082</v>
      </c>
      <c r="C1485" s="3" t="s">
        <v>0</v>
      </c>
      <c r="D1485" s="3" t="s">
        <v>1</v>
      </c>
      <c r="E1485" s="2">
        <v>2017</v>
      </c>
      <c r="F1485" s="4">
        <v>44486</v>
      </c>
      <c r="G1485" s="3" t="s">
        <v>14</v>
      </c>
      <c r="H1485" s="4">
        <v>44486</v>
      </c>
      <c r="I1485" s="4"/>
      <c r="J1485" s="10">
        <f>_xlfn.XLOOKUP(#REF!,[1]!Backup_F8_Previous_Wave[ODINO],[1]!Backup_F8_Previous_Wave[Wave Date],"")</f>
      </c>
      <c r="K1485" s="3"/>
      <c r="L1485" s="3" t="s">
        <v>4756</v>
      </c>
      <c r="M1485" s="3" t="s">
        <v>4</v>
      </c>
      <c r="N1485" s="3" t="s">
        <v>4757</v>
      </c>
      <c r="O1485" s="3" t="s">
        <v>151</v>
      </c>
      <c r="P1485" s="6">
        <f>_xlfn.XLOOKUP(#REF!,[1]!Table2[BINNING],[1]!Table2[VFG],"")</f>
      </c>
      <c r="Q1485" s="6">
        <f>IF(ISNUMBER(FIND("|",#REF!,1)),LEFT(#REF!,FIND("|",#REF!,1)-2),#REF!)</f>
      </c>
      <c r="R1485" s="6">
        <f>IF(ISNUMBER(FIND("|",#REF!,1)),RIGHT(#REF!,LEN(#REF!)-FIND("|",#REF!,1)-1),"")</f>
      </c>
      <c r="S1485" s="3" t="s">
        <v>7</v>
      </c>
      <c r="T1485" s="3" t="s">
        <v>7</v>
      </c>
      <c r="U1485" s="2">
        <v>0</v>
      </c>
      <c r="V1485" s="2">
        <v>0</v>
      </c>
      <c r="W1485" s="2"/>
      <c r="X1485" s="3" t="s">
        <v>525</v>
      </c>
      <c r="Y1485" s="2">
        <v>25</v>
      </c>
      <c r="Z1485" s="3"/>
      <c r="AA1485" s="3"/>
      <c r="AB1485" s="7" t="s">
        <v>4758</v>
      </c>
      <c r="AC1485" s="3" t="s">
        <v>44</v>
      </c>
      <c r="AD1485" s="3" t="s">
        <v>44</v>
      </c>
      <c r="AE1485" s="3" t="s">
        <v>44</v>
      </c>
      <c r="AF1485" s="3" t="s">
        <v>13</v>
      </c>
      <c r="AG1485" s="4"/>
      <c r="AH1485" s="3"/>
      <c r="AI1485" s="4"/>
      <c r="AJ14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5" s="8">
        <f>IF(#REF!=MAX(#REF!),"New","Old")</f>
      </c>
      <c r="AL1485" s="3"/>
      <c r="AM1485" s="9">
        <f>IF(OR(#REF!="",#REF!=0),"",IF(#REF!&lt;12000,"&lt;12k",IF(AND(#REF!&gt;=12000,#REF!&lt;24000),"12k to 24k",IF(AND(#REF!&gt;=24000,#REF!&lt;=36000),"24k to 36k",IF(#REF!&gt;36000,"&gt;36k","")))))</f>
      </c>
    </row>
    <row x14ac:dyDescent="0.25" r="1486" customHeight="1" ht="18.75">
      <c r="A1486" s="1">
        <v>1773669</v>
      </c>
      <c r="B1486" s="2">
        <v>11437133</v>
      </c>
      <c r="C1486" s="3" t="s">
        <v>0</v>
      </c>
      <c r="D1486" s="3" t="s">
        <v>59</v>
      </c>
      <c r="E1486" s="2">
        <v>2012</v>
      </c>
      <c r="F1486" s="4">
        <v>44129</v>
      </c>
      <c r="G1486" s="3" t="s">
        <v>14</v>
      </c>
      <c r="H1486" s="4">
        <v>44487</v>
      </c>
      <c r="I1486" s="4"/>
      <c r="J1486" s="10">
        <f>_xlfn.XLOOKUP(#REF!,[1]!Backup_F8_Previous_Wave[ODINO],[1]!Backup_F8_Previous_Wave[Wave Date],"")</f>
      </c>
      <c r="K1486" s="3"/>
      <c r="L1486" s="3" t="s">
        <v>4759</v>
      </c>
      <c r="M1486" s="3" t="s">
        <v>4</v>
      </c>
      <c r="N1486" s="3" t="s">
        <v>4760</v>
      </c>
      <c r="O1486" s="3" t="s">
        <v>62</v>
      </c>
      <c r="P1486" s="6">
        <f>_xlfn.XLOOKUP(#REF!,[1]!Table2[BINNING],[1]!Table2[VFG],"")</f>
      </c>
      <c r="Q1486" s="6">
        <f>IF(ISNUMBER(FIND("|",#REF!,1)),LEFT(#REF!,FIND("|",#REF!,1)-2),#REF!)</f>
      </c>
      <c r="R1486" s="6">
        <f>IF(ISNUMBER(FIND("|",#REF!,1)),RIGHT(#REF!,LEN(#REF!)-FIND("|",#REF!,1)-1),"")</f>
      </c>
      <c r="S1486" s="3" t="s">
        <v>7</v>
      </c>
      <c r="T1486" s="3" t="s">
        <v>7</v>
      </c>
      <c r="U1486" s="2">
        <v>0</v>
      </c>
      <c r="V1486" s="2">
        <v>0</v>
      </c>
      <c r="W1486" s="2"/>
      <c r="X1486" s="3" t="s">
        <v>798</v>
      </c>
      <c r="Y1486" s="2"/>
      <c r="Z1486" s="3"/>
      <c r="AA1486" s="3"/>
      <c r="AB1486" s="7" t="s">
        <v>4761</v>
      </c>
      <c r="AC1486" s="3" t="s">
        <v>44</v>
      </c>
      <c r="AD1486" s="3" t="s">
        <v>44</v>
      </c>
      <c r="AE1486" s="3" t="s">
        <v>44</v>
      </c>
      <c r="AF1486" s="3" t="s">
        <v>68</v>
      </c>
      <c r="AG1486" s="4"/>
      <c r="AH1486" s="3"/>
      <c r="AI1486" s="4"/>
      <c r="AJ14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6" s="8">
        <f>IF(#REF!=MAX(#REF!),"New","Old")</f>
      </c>
      <c r="AL1486" s="3"/>
      <c r="AM1486" s="9">
        <f>IF(OR(#REF!="",#REF!=0),"",IF(#REF!&lt;12000,"&lt;12k",IF(AND(#REF!&gt;=12000,#REF!&lt;24000),"12k to 24k",IF(AND(#REF!&gt;=24000,#REF!&lt;=36000),"24k to 36k",IF(#REF!&gt;36000,"&gt;36k","")))))</f>
      </c>
    </row>
    <row x14ac:dyDescent="0.25" r="1487" customHeight="1" ht="18.75">
      <c r="A1487" s="1">
        <v>1773763</v>
      </c>
      <c r="B1487" s="2">
        <v>11437207</v>
      </c>
      <c r="C1487" s="3" t="s">
        <v>0</v>
      </c>
      <c r="D1487" s="3" t="s">
        <v>59</v>
      </c>
      <c r="E1487" s="2">
        <v>2014</v>
      </c>
      <c r="F1487" s="4">
        <v>44487</v>
      </c>
      <c r="G1487" s="3" t="s">
        <v>14</v>
      </c>
      <c r="H1487" s="4">
        <v>44487</v>
      </c>
      <c r="I1487" s="4"/>
      <c r="J1487" s="10">
        <f>_xlfn.XLOOKUP(#REF!,[1]!Backup_F8_Previous_Wave[ODINO],[1]!Backup_F8_Previous_Wave[Wave Date],"")</f>
      </c>
      <c r="K1487" s="3"/>
      <c r="L1487" s="3" t="s">
        <v>4762</v>
      </c>
      <c r="M1487" s="3" t="s">
        <v>4</v>
      </c>
      <c r="N1487" s="3" t="s">
        <v>4763</v>
      </c>
      <c r="O1487" s="3" t="s">
        <v>552</v>
      </c>
      <c r="P1487" s="6">
        <f>_xlfn.XLOOKUP(#REF!,[1]!Table2[BINNING],[1]!Table2[VFG],"")</f>
      </c>
      <c r="Q1487" s="6">
        <f>IF(ISNUMBER(FIND("|",#REF!,1)),LEFT(#REF!,FIND("|",#REF!,1)-2),#REF!)</f>
      </c>
      <c r="R1487" s="6">
        <f>IF(ISNUMBER(FIND("|",#REF!,1)),RIGHT(#REF!,LEN(#REF!)-FIND("|",#REF!,1)-1),"")</f>
      </c>
      <c r="S1487" s="3" t="s">
        <v>7</v>
      </c>
      <c r="T1487" s="3" t="s">
        <v>7</v>
      </c>
      <c r="U1487" s="2">
        <v>0</v>
      </c>
      <c r="V1487" s="2">
        <v>0</v>
      </c>
      <c r="W1487" s="2"/>
      <c r="X1487" s="3" t="s">
        <v>798</v>
      </c>
      <c r="Y1487" s="2">
        <v>0</v>
      </c>
      <c r="Z1487" s="3"/>
      <c r="AA1487" s="3"/>
      <c r="AB1487" s="7" t="s">
        <v>4764</v>
      </c>
      <c r="AC1487" s="3" t="s">
        <v>44</v>
      </c>
      <c r="AD1487" s="3" t="s">
        <v>44</v>
      </c>
      <c r="AE1487" s="3" t="s">
        <v>44</v>
      </c>
      <c r="AF1487" s="3" t="s">
        <v>68</v>
      </c>
      <c r="AG1487" s="4"/>
      <c r="AH1487" s="3"/>
      <c r="AI1487" s="4"/>
      <c r="AJ14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7" s="8">
        <f>IF(#REF!=MAX(#REF!),"New","Old")</f>
      </c>
      <c r="AL1487" s="3"/>
      <c r="AM1487" s="9">
        <f>IF(OR(#REF!="",#REF!=0),"",IF(#REF!&lt;12000,"&lt;12k",IF(AND(#REF!&gt;=12000,#REF!&lt;24000),"12k to 24k",IF(AND(#REF!&gt;=24000,#REF!&lt;=36000),"24k to 36k",IF(#REF!&gt;36000,"&gt;36k","")))))</f>
      </c>
    </row>
    <row x14ac:dyDescent="0.25" r="1488" customHeight="1" ht="18.75">
      <c r="A1488" s="1">
        <v>1774118</v>
      </c>
      <c r="B1488" s="2">
        <v>11437467</v>
      </c>
      <c r="C1488" s="3" t="s">
        <v>0</v>
      </c>
      <c r="D1488" s="3" t="s">
        <v>181</v>
      </c>
      <c r="E1488" s="2">
        <v>2019</v>
      </c>
      <c r="F1488" s="4">
        <v>44409</v>
      </c>
      <c r="G1488" s="3" t="s">
        <v>39</v>
      </c>
      <c r="H1488" s="4">
        <v>44489</v>
      </c>
      <c r="I1488" s="4">
        <f>_xlfn.XLOOKUP(#REF!,[1]!Backup_F8_Previous_Wave[ODINO],[1]!Backup_F8_Previous_Wave[Production Date],"")</f>
      </c>
      <c r="J1488" s="10">
        <f>_xlfn.XLOOKUP(#REF!,[1]!Backup_F8_Previous_Wave[ODINO],[1]!Backup_F8_Previous_Wave[Wave Date],"")</f>
      </c>
      <c r="K1488" s="6">
        <f>_xlfn.XLOOKUP(#REF!,[1]!Backup_F8_Previous_Wave[ODINO],[1]!Backup_F8_Previous_Wave[Full VIN],"")</f>
      </c>
      <c r="L1488" s="3" t="s">
        <v>4765</v>
      </c>
      <c r="M1488" s="3" t="s">
        <v>4</v>
      </c>
      <c r="N1488" s="3" t="s">
        <v>4766</v>
      </c>
      <c r="O1488" s="3" t="s">
        <v>864</v>
      </c>
      <c r="P1488" s="6">
        <f>_xlfn.XLOOKUP(#REF!,[1]!Table2[BINNING],[1]!Table2[VFG],"")</f>
      </c>
      <c r="Q1488" s="6">
        <f>IF(ISNUMBER(FIND("|",#REF!,1)),LEFT(#REF!,FIND("|",#REF!,1)-2),#REF!)</f>
      </c>
      <c r="R1488" s="6">
        <f>IF(ISNUMBER(FIND("|",#REF!,1)),RIGHT(#REF!,LEN(#REF!)-FIND("|",#REF!,1)-1),"")</f>
      </c>
      <c r="S1488" s="3" t="s">
        <v>7</v>
      </c>
      <c r="T1488" s="3" t="s">
        <v>7</v>
      </c>
      <c r="U1488" s="2">
        <v>0</v>
      </c>
      <c r="V1488" s="2">
        <v>0</v>
      </c>
      <c r="W1488" s="2">
        <v>18000</v>
      </c>
      <c r="X1488" s="3" t="s">
        <v>404</v>
      </c>
      <c r="Y1488" s="2"/>
      <c r="Z1488" s="3" t="s">
        <v>4767</v>
      </c>
      <c r="AA1488" s="3" t="s">
        <v>4712</v>
      </c>
      <c r="AB1488" s="7" t="s">
        <v>4768</v>
      </c>
      <c r="AC1488" s="3" t="s">
        <v>297</v>
      </c>
      <c r="AD1488" s="3" t="s">
        <v>298</v>
      </c>
      <c r="AE1488" s="3" t="s">
        <v>299</v>
      </c>
      <c r="AF1488" s="3" t="s">
        <v>198</v>
      </c>
      <c r="AG1488" s="4"/>
      <c r="AH1488" s="3"/>
      <c r="AI1488" s="4"/>
      <c r="AJ14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8" s="8">
        <f>IF(#REF!=MAX(#REF!),"New","Old")</f>
      </c>
      <c r="AL1488" s="3"/>
      <c r="AM1488" s="9">
        <f>IF(OR(#REF!="",#REF!=0),"",IF(#REF!&lt;12000,"&lt;12k",IF(AND(#REF!&gt;=12000,#REF!&lt;24000),"12k to 24k",IF(AND(#REF!&gt;=24000,#REF!&lt;=36000),"24k to 36k",IF(#REF!&gt;36000,"&gt;36k","")))))</f>
      </c>
    </row>
    <row x14ac:dyDescent="0.25" r="1489" customHeight="1" ht="18.75">
      <c r="A1489" s="1">
        <v>1774306</v>
      </c>
      <c r="B1489" s="2">
        <v>11437602</v>
      </c>
      <c r="C1489" s="3" t="s">
        <v>0</v>
      </c>
      <c r="D1489" s="3" t="s">
        <v>86</v>
      </c>
      <c r="E1489" s="2">
        <v>2020</v>
      </c>
      <c r="F1489" s="4">
        <v>44378</v>
      </c>
      <c r="G1489" s="3" t="s">
        <v>39</v>
      </c>
      <c r="H1489" s="4">
        <v>44490</v>
      </c>
      <c r="I1489" s="4">
        <f>_xlfn.XLOOKUP(#REF!,[1]!Backup_F8_Previous_Wave[ODINO],[1]!Backup_F8_Previous_Wave[Production Date],"")</f>
      </c>
      <c r="J1489" s="10">
        <f>_xlfn.XLOOKUP(#REF!,[1]!Backup_F8_Previous_Wave[ODINO],[1]!Backup_F8_Previous_Wave[Wave Date],"")</f>
      </c>
      <c r="K1489" s="6">
        <f>_xlfn.XLOOKUP(#REF!,[1]!Backup_F8_Previous_Wave[ODINO],[1]!Backup_F8_Previous_Wave[Full VIN],"")</f>
      </c>
      <c r="L1489" s="3" t="s">
        <v>4769</v>
      </c>
      <c r="M1489" s="3" t="s">
        <v>4</v>
      </c>
      <c r="N1489" s="3" t="s">
        <v>4770</v>
      </c>
      <c r="O1489" s="3" t="s">
        <v>4771</v>
      </c>
      <c r="P1489" s="6">
        <f>_xlfn.XLOOKUP(#REF!,[1]!Table2[BINNING],[1]!Table2[VFG],"")</f>
      </c>
      <c r="Q1489" s="6">
        <f>IF(ISNUMBER(FIND("|",#REF!,1)),LEFT(#REF!,FIND("|",#REF!,1)-2),#REF!)</f>
      </c>
      <c r="R1489" s="6">
        <f>IF(ISNUMBER(FIND("|",#REF!,1)),RIGHT(#REF!,LEN(#REF!)-FIND("|",#REF!,1)-1),"")</f>
      </c>
      <c r="S1489" s="3" t="s">
        <v>7</v>
      </c>
      <c r="T1489" s="3" t="s">
        <v>7</v>
      </c>
      <c r="U1489" s="2">
        <v>0</v>
      </c>
      <c r="V1489" s="2">
        <v>0</v>
      </c>
      <c r="W1489" s="2"/>
      <c r="X1489" s="3" t="s">
        <v>525</v>
      </c>
      <c r="Y1489" s="2"/>
      <c r="Z1489" s="3"/>
      <c r="AA1489" s="3"/>
      <c r="AB1489" s="7" t="s">
        <v>4772</v>
      </c>
      <c r="AC1489" s="3" t="s">
        <v>685</v>
      </c>
      <c r="AD1489" s="3" t="s">
        <v>93</v>
      </c>
      <c r="AE1489" s="3" t="s">
        <v>94</v>
      </c>
      <c r="AF1489" s="3" t="s">
        <v>95</v>
      </c>
      <c r="AG1489" s="4"/>
      <c r="AH1489" s="3"/>
      <c r="AI1489" s="4"/>
      <c r="AJ14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89" s="8">
        <f>IF(#REF!=MAX(#REF!),"New","Old")</f>
      </c>
      <c r="AL1489" s="3"/>
      <c r="AM1489" s="9">
        <f>IF(OR(#REF!="",#REF!=0),"",IF(#REF!&lt;12000,"&lt;12k",IF(AND(#REF!&gt;=12000,#REF!&lt;24000),"12k to 24k",IF(AND(#REF!&gt;=24000,#REF!&lt;=36000),"24k to 36k",IF(#REF!&gt;36000,"&gt;36k","")))))</f>
      </c>
    </row>
    <row x14ac:dyDescent="0.25" r="1490" customHeight="1" ht="18.75">
      <c r="A1490" s="1">
        <v>1774317</v>
      </c>
      <c r="B1490" s="2">
        <v>11437609</v>
      </c>
      <c r="C1490" s="3" t="s">
        <v>0</v>
      </c>
      <c r="D1490" s="3" t="s">
        <v>38</v>
      </c>
      <c r="E1490" s="2">
        <v>2017</v>
      </c>
      <c r="F1490" s="4">
        <v>44487</v>
      </c>
      <c r="G1490" s="3" t="s">
        <v>14</v>
      </c>
      <c r="H1490" s="4">
        <v>44490</v>
      </c>
      <c r="I1490" s="4">
        <f>_xlfn.XLOOKUP(#REF!,[1]!Backup_F8_Previous_Wave[ODINO],[1]!Backup_F8_Previous_Wave[Production Date],"")</f>
      </c>
      <c r="J1490" s="10">
        <f>_xlfn.XLOOKUP(#REF!,[1]!Backup_F8_Previous_Wave[ODINO],[1]!Backup_F8_Previous_Wave[Wave Date],"")</f>
      </c>
      <c r="K1490" s="6">
        <f>_xlfn.XLOOKUP(#REF!,[1]!Backup_F8_Previous_Wave[ODINO],[1]!Backup_F8_Previous_Wave[Full VIN],"")</f>
      </c>
      <c r="L1490" s="3" t="s">
        <v>4773</v>
      </c>
      <c r="M1490" s="3" t="s">
        <v>4</v>
      </c>
      <c r="N1490" s="3" t="s">
        <v>4774</v>
      </c>
      <c r="O1490" s="3" t="s">
        <v>824</v>
      </c>
      <c r="P1490" s="6">
        <f>_xlfn.XLOOKUP(#REF!,[1]!Table2[BINNING],[1]!Table2[VFG],"")</f>
      </c>
      <c r="Q1490" s="6">
        <f>IF(ISNUMBER(FIND("|",#REF!,1)),LEFT(#REF!,FIND("|",#REF!,1)-2),#REF!)</f>
      </c>
      <c r="R1490" s="6">
        <f>IF(ISNUMBER(FIND("|",#REF!,1)),RIGHT(#REF!,LEN(#REF!)-FIND("|",#REF!,1)-1),"")</f>
      </c>
      <c r="S1490" s="3" t="s">
        <v>7</v>
      </c>
      <c r="T1490" s="3" t="s">
        <v>7</v>
      </c>
      <c r="U1490" s="2">
        <v>0</v>
      </c>
      <c r="V1490" s="2">
        <v>0</v>
      </c>
      <c r="W1490" s="2"/>
      <c r="X1490" s="3" t="s">
        <v>229</v>
      </c>
      <c r="Y1490" s="2">
        <v>0</v>
      </c>
      <c r="Z1490" s="3"/>
      <c r="AA1490" s="3"/>
      <c r="AB1490" s="7" t="s">
        <v>4775</v>
      </c>
      <c r="AC1490" s="3" t="s">
        <v>826</v>
      </c>
      <c r="AD1490" s="3" t="s">
        <v>147</v>
      </c>
      <c r="AE1490" s="3" t="s">
        <v>148</v>
      </c>
      <c r="AF1490" s="3" t="s">
        <v>45</v>
      </c>
      <c r="AG1490" s="4"/>
      <c r="AH1490" s="3"/>
      <c r="AI1490" s="4"/>
      <c r="AJ14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0" s="8">
        <f>IF(#REF!=MAX(#REF!),"New","Old")</f>
      </c>
      <c r="AL1490" s="3"/>
      <c r="AM1490" s="9">
        <f>IF(OR(#REF!="",#REF!=0),"",IF(#REF!&lt;12000,"&lt;12k",IF(AND(#REF!&gt;=12000,#REF!&lt;24000),"12k to 24k",IF(AND(#REF!&gt;=24000,#REF!&lt;=36000),"24k to 36k",IF(#REF!&gt;36000,"&gt;36k","")))))</f>
      </c>
    </row>
    <row x14ac:dyDescent="0.25" r="1491" customHeight="1" ht="18.75">
      <c r="A1491" s="1">
        <v>1774373</v>
      </c>
      <c r="B1491" s="2">
        <v>11437648</v>
      </c>
      <c r="C1491" s="3" t="s">
        <v>0</v>
      </c>
      <c r="D1491" s="3" t="s">
        <v>38</v>
      </c>
      <c r="E1491" s="2">
        <v>2011</v>
      </c>
      <c r="F1491" s="4">
        <v>44379</v>
      </c>
      <c r="G1491" s="3" t="s">
        <v>39</v>
      </c>
      <c r="H1491" s="4">
        <v>44490</v>
      </c>
      <c r="I1491" s="4">
        <f>_xlfn.XLOOKUP(#REF!,[1]!Backup_F8_Previous_Wave[ODINO],[1]!Backup_F8_Previous_Wave[Production Date],"")</f>
      </c>
      <c r="J1491" s="10">
        <f>_xlfn.XLOOKUP(#REF!,[1]!Backup_F8_Previous_Wave[ODINO],[1]!Backup_F8_Previous_Wave[Wave Date],"")</f>
      </c>
      <c r="K1491" s="6">
        <f>_xlfn.XLOOKUP(#REF!,[1]!Backup_F8_Previous_Wave[ODINO],[1]!Backup_F8_Previous_Wave[Full VIN],"")</f>
      </c>
      <c r="L1491" s="3" t="s">
        <v>4192</v>
      </c>
      <c r="M1491" s="3" t="s">
        <v>4</v>
      </c>
      <c r="N1491" s="3" t="s">
        <v>4776</v>
      </c>
      <c r="O1491" s="3" t="s">
        <v>144</v>
      </c>
      <c r="P1491" s="6">
        <f>_xlfn.XLOOKUP(#REF!,[1]!Table2[BINNING],[1]!Table2[VFG],"")</f>
      </c>
      <c r="Q1491" s="6">
        <f>IF(ISNUMBER(FIND("|",#REF!,1)),LEFT(#REF!,FIND("|",#REF!,1)-2),#REF!)</f>
      </c>
      <c r="R1491" s="6">
        <f>IF(ISNUMBER(FIND("|",#REF!,1)),RIGHT(#REF!,LEN(#REF!)-FIND("|",#REF!,1)-1),"")</f>
      </c>
      <c r="S1491" s="3" t="s">
        <v>7</v>
      </c>
      <c r="T1491" s="3" t="s">
        <v>7</v>
      </c>
      <c r="U1491" s="2">
        <v>0</v>
      </c>
      <c r="V1491" s="2">
        <v>0</v>
      </c>
      <c r="W1491" s="2"/>
      <c r="X1491" s="3" t="s">
        <v>106</v>
      </c>
      <c r="Y1491" s="2"/>
      <c r="Z1491" s="3"/>
      <c r="AA1491" s="3"/>
      <c r="AB1491" s="7" t="s">
        <v>4777</v>
      </c>
      <c r="AC1491" s="3" t="s">
        <v>146</v>
      </c>
      <c r="AD1491" s="3" t="s">
        <v>147</v>
      </c>
      <c r="AE1491" s="3" t="s">
        <v>148</v>
      </c>
      <c r="AF1491" s="3" t="s">
        <v>45</v>
      </c>
      <c r="AG1491" s="4"/>
      <c r="AH1491" s="3"/>
      <c r="AI1491" s="4"/>
      <c r="AJ14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1" s="8">
        <f>IF(#REF!=MAX(#REF!),"New","Old")</f>
      </c>
      <c r="AL1491" s="3"/>
      <c r="AM1491" s="9">
        <f>IF(OR(#REF!="",#REF!=0),"",IF(#REF!&lt;12000,"&lt;12k",IF(AND(#REF!&gt;=12000,#REF!&lt;24000),"12k to 24k",IF(AND(#REF!&gt;=24000,#REF!&lt;=36000),"24k to 36k",IF(#REF!&gt;36000,"&gt;36k","")))))</f>
      </c>
    </row>
    <row x14ac:dyDescent="0.25" r="1492" customHeight="1" ht="18.75">
      <c r="A1492" s="1">
        <v>1774508</v>
      </c>
      <c r="B1492" s="2">
        <v>11437745</v>
      </c>
      <c r="C1492" s="3" t="s">
        <v>0</v>
      </c>
      <c r="D1492" s="3" t="s">
        <v>181</v>
      </c>
      <c r="E1492" s="2">
        <v>2017</v>
      </c>
      <c r="F1492" s="4">
        <v>44477</v>
      </c>
      <c r="G1492" s="3" t="s">
        <v>14</v>
      </c>
      <c r="H1492" s="4">
        <v>44491</v>
      </c>
      <c r="I1492" s="4">
        <f>_xlfn.XLOOKUP(#REF!,[1]!Backup_F8_Previous_Wave[ODINO],[1]!Backup_F8_Previous_Wave[Production Date],"")</f>
      </c>
      <c r="J1492" s="10">
        <f>_xlfn.XLOOKUP(#REF!,[1]!Backup_F8_Previous_Wave[ODINO],[1]!Backup_F8_Previous_Wave[Wave Date],"")</f>
      </c>
      <c r="K1492" s="6">
        <f>_xlfn.XLOOKUP(#REF!,[1]!Backup_F8_Previous_Wave[ODINO],[1]!Backup_F8_Previous_Wave[Full VIN],"")</f>
      </c>
      <c r="L1492" s="3" t="s">
        <v>4778</v>
      </c>
      <c r="M1492" s="3" t="s">
        <v>4</v>
      </c>
      <c r="N1492" s="3" t="s">
        <v>4779</v>
      </c>
      <c r="O1492" s="3" t="s">
        <v>2523</v>
      </c>
      <c r="P1492" s="6">
        <f>_xlfn.XLOOKUP(#REF!,[1]!Table2[BINNING],[1]!Table2[VFG],"")</f>
      </c>
      <c r="Q1492" s="6">
        <f>IF(ISNUMBER(FIND("|",#REF!,1)),LEFT(#REF!,FIND("|",#REF!,1)-2),#REF!)</f>
      </c>
      <c r="R1492" s="6">
        <f>IF(ISNUMBER(FIND("|",#REF!,1)),RIGHT(#REF!,LEN(#REF!)-FIND("|",#REF!,1)-1),"")</f>
      </c>
      <c r="S1492" s="3" t="s">
        <v>7</v>
      </c>
      <c r="T1492" s="3" t="s">
        <v>7</v>
      </c>
      <c r="U1492" s="2">
        <v>0</v>
      </c>
      <c r="V1492" s="2">
        <v>0</v>
      </c>
      <c r="W1492" s="2"/>
      <c r="X1492" s="3" t="s">
        <v>63</v>
      </c>
      <c r="Y1492" s="2">
        <v>65</v>
      </c>
      <c r="Z1492" s="3"/>
      <c r="AA1492" s="3"/>
      <c r="AB1492" s="7" t="s">
        <v>4780</v>
      </c>
      <c r="AC1492" s="3" t="s">
        <v>297</v>
      </c>
      <c r="AD1492" s="3" t="s">
        <v>298</v>
      </c>
      <c r="AE1492" s="3" t="s">
        <v>299</v>
      </c>
      <c r="AF1492" s="3" t="s">
        <v>198</v>
      </c>
      <c r="AG1492" s="4"/>
      <c r="AH1492" s="3"/>
      <c r="AI1492" s="4"/>
      <c r="AJ14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2" s="8">
        <f>IF(#REF!=MAX(#REF!),"New","Old")</f>
      </c>
      <c r="AL1492" s="3"/>
      <c r="AM1492" s="9">
        <f>IF(OR(#REF!="",#REF!=0),"",IF(#REF!&lt;12000,"&lt;12k",IF(AND(#REF!&gt;=12000,#REF!&lt;24000),"12k to 24k",IF(AND(#REF!&gt;=24000,#REF!&lt;=36000),"24k to 36k",IF(#REF!&gt;36000,"&gt;36k","")))))</f>
      </c>
    </row>
    <row x14ac:dyDescent="0.25" r="1493" customHeight="1" ht="18.75">
      <c r="A1493" s="1">
        <v>1774557</v>
      </c>
      <c r="B1493" s="2">
        <v>11437786</v>
      </c>
      <c r="C1493" s="3" t="s">
        <v>0</v>
      </c>
      <c r="D1493" s="3" t="s">
        <v>181</v>
      </c>
      <c r="E1493" s="2">
        <v>2013</v>
      </c>
      <c r="F1493" s="4">
        <v>44020</v>
      </c>
      <c r="G1493" s="3" t="s">
        <v>39</v>
      </c>
      <c r="H1493" s="4">
        <v>44491</v>
      </c>
      <c r="I1493" s="4"/>
      <c r="J1493" s="10">
        <f>_xlfn.XLOOKUP(#REF!,[1]!Backup_F8_Previous_Wave[ODINO],[1]!Backup_F8_Previous_Wave[Wave Date],"")</f>
      </c>
      <c r="K1493" s="3"/>
      <c r="L1493" s="3" t="s">
        <v>4781</v>
      </c>
      <c r="M1493" s="3" t="s">
        <v>4</v>
      </c>
      <c r="N1493" s="3" t="s">
        <v>4782</v>
      </c>
      <c r="O1493" s="3" t="s">
        <v>62</v>
      </c>
      <c r="P1493" s="6">
        <f>_xlfn.XLOOKUP(#REF!,[1]!Table2[BINNING],[1]!Table2[VFG],"")</f>
      </c>
      <c r="Q1493" s="6">
        <f>IF(ISNUMBER(FIND("|",#REF!,1)),LEFT(#REF!,FIND("|",#REF!,1)-2),#REF!)</f>
      </c>
      <c r="R1493" s="6">
        <f>IF(ISNUMBER(FIND("|",#REF!,1)),RIGHT(#REF!,LEN(#REF!)-FIND("|",#REF!,1)-1),"")</f>
      </c>
      <c r="S1493" s="3" t="s">
        <v>7</v>
      </c>
      <c r="T1493" s="3" t="s">
        <v>7</v>
      </c>
      <c r="U1493" s="2">
        <v>0</v>
      </c>
      <c r="V1493" s="2">
        <v>0</v>
      </c>
      <c r="W1493" s="2"/>
      <c r="X1493" s="3" t="s">
        <v>90</v>
      </c>
      <c r="Y1493" s="2"/>
      <c r="Z1493" s="3"/>
      <c r="AA1493" s="3"/>
      <c r="AB1493" s="7" t="s">
        <v>4783</v>
      </c>
      <c r="AC1493" s="3" t="s">
        <v>44</v>
      </c>
      <c r="AD1493" s="3" t="s">
        <v>44</v>
      </c>
      <c r="AE1493" s="3" t="s">
        <v>44</v>
      </c>
      <c r="AF1493" s="3" t="s">
        <v>198</v>
      </c>
      <c r="AG1493" s="4"/>
      <c r="AH1493" s="3"/>
      <c r="AI1493" s="4"/>
      <c r="AJ14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3" s="8">
        <f>IF(#REF!=MAX(#REF!),"New","Old")</f>
      </c>
      <c r="AL1493" s="3"/>
      <c r="AM1493" s="9">
        <f>IF(OR(#REF!="",#REF!=0),"",IF(#REF!&lt;12000,"&lt;12k",IF(AND(#REF!&gt;=12000,#REF!&lt;24000),"12k to 24k",IF(AND(#REF!&gt;=24000,#REF!&lt;=36000),"24k to 36k",IF(#REF!&gt;36000,"&gt;36k","")))))</f>
      </c>
    </row>
    <row x14ac:dyDescent="0.25" r="1494" customHeight="1" ht="18.75">
      <c r="A1494" s="1">
        <v>1774703</v>
      </c>
      <c r="B1494" s="2">
        <v>11437895</v>
      </c>
      <c r="C1494" s="3" t="s">
        <v>0</v>
      </c>
      <c r="D1494" s="3" t="s">
        <v>1</v>
      </c>
      <c r="E1494" s="2">
        <v>2017</v>
      </c>
      <c r="F1494" s="4">
        <v>44492</v>
      </c>
      <c r="G1494" s="3" t="s">
        <v>14</v>
      </c>
      <c r="H1494" s="4">
        <v>44492</v>
      </c>
      <c r="I1494" s="4">
        <f>_xlfn.XLOOKUP(#REF!,[1]!Backup_F8_Previous_Wave[ODINO],[1]!Backup_F8_Previous_Wave[Production Date],"")</f>
      </c>
      <c r="J1494" s="10">
        <f>_xlfn.XLOOKUP(#REF!,[1]!Backup_F8_Previous_Wave[ODINO],[1]!Backup_F8_Previous_Wave[Wave Date],"")</f>
      </c>
      <c r="K1494" s="6">
        <f>_xlfn.XLOOKUP(#REF!,[1]!Backup_F8_Previous_Wave[ODINO],[1]!Backup_F8_Previous_Wave[Full VIN],"")</f>
      </c>
      <c r="L1494" s="3" t="s">
        <v>4784</v>
      </c>
      <c r="M1494" s="3" t="s">
        <v>4</v>
      </c>
      <c r="N1494" s="3" t="s">
        <v>4785</v>
      </c>
      <c r="O1494" s="3" t="s">
        <v>151</v>
      </c>
      <c r="P1494" s="6">
        <f>_xlfn.XLOOKUP(#REF!,[1]!Table2[BINNING],[1]!Table2[VFG],"")</f>
      </c>
      <c r="Q1494" s="6">
        <f>IF(ISNUMBER(FIND("|",#REF!,1)),LEFT(#REF!,FIND("|",#REF!,1)-2),#REF!)</f>
      </c>
      <c r="R1494" s="6">
        <f>IF(ISNUMBER(FIND("|",#REF!,1)),RIGHT(#REF!,LEN(#REF!)-FIND("|",#REF!,1)-1),"")</f>
      </c>
      <c r="S1494" s="3" t="s">
        <v>7</v>
      </c>
      <c r="T1494" s="3" t="s">
        <v>7</v>
      </c>
      <c r="U1494" s="2">
        <v>0</v>
      </c>
      <c r="V1494" s="2">
        <v>0</v>
      </c>
      <c r="W1494" s="2"/>
      <c r="X1494" s="3" t="s">
        <v>229</v>
      </c>
      <c r="Y1494" s="2">
        <v>0</v>
      </c>
      <c r="Z1494" s="3"/>
      <c r="AA1494" s="3"/>
      <c r="AB1494" s="7" t="s">
        <v>4786</v>
      </c>
      <c r="AC1494" s="3" t="s">
        <v>20</v>
      </c>
      <c r="AD1494" s="3" t="s">
        <v>11</v>
      </c>
      <c r="AE1494" s="3" t="s">
        <v>21</v>
      </c>
      <c r="AF1494" s="3" t="s">
        <v>13</v>
      </c>
      <c r="AG1494" s="4"/>
      <c r="AH1494" s="3"/>
      <c r="AI1494" s="4"/>
      <c r="AJ14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4" s="8">
        <f>IF(#REF!=MAX(#REF!),"New","Old")</f>
      </c>
      <c r="AL1494" s="3"/>
      <c r="AM1494" s="9">
        <f>IF(OR(#REF!="",#REF!=0),"",IF(#REF!&lt;12000,"&lt;12k",IF(AND(#REF!&gt;=12000,#REF!&lt;24000),"12k to 24k",IF(AND(#REF!&gt;=24000,#REF!&lt;=36000),"24k to 36k",IF(#REF!&gt;36000,"&gt;36k","")))))</f>
      </c>
    </row>
    <row x14ac:dyDescent="0.25" r="1495" customHeight="1" ht="18.75">
      <c r="A1495" s="1">
        <v>1774785</v>
      </c>
      <c r="B1495" s="2">
        <v>11437950</v>
      </c>
      <c r="C1495" s="3" t="s">
        <v>0</v>
      </c>
      <c r="D1495" s="3" t="s">
        <v>1</v>
      </c>
      <c r="E1495" s="2">
        <v>2018</v>
      </c>
      <c r="F1495" s="4">
        <v>44488</v>
      </c>
      <c r="G1495" s="3" t="s">
        <v>14</v>
      </c>
      <c r="H1495" s="4">
        <v>44493</v>
      </c>
      <c r="I1495" s="4"/>
      <c r="J1495" s="10">
        <f>_xlfn.XLOOKUP(#REF!,[1]!Backup_F8_Previous_Wave[ODINO],[1]!Backup_F8_Previous_Wave[Wave Date],"")</f>
      </c>
      <c r="K1495" s="3"/>
      <c r="L1495" s="3" t="s">
        <v>4787</v>
      </c>
      <c r="M1495" s="3" t="s">
        <v>4</v>
      </c>
      <c r="N1495" s="3" t="s">
        <v>4788</v>
      </c>
      <c r="O1495" s="3" t="s">
        <v>3149</v>
      </c>
      <c r="P1495" s="6">
        <f>_xlfn.XLOOKUP(#REF!,[1]!Table2[BINNING],[1]!Table2[VFG],"")</f>
      </c>
      <c r="Q1495" s="6">
        <f>IF(ISNUMBER(FIND("|",#REF!,1)),LEFT(#REF!,FIND("|",#REF!,1)-2),#REF!)</f>
      </c>
      <c r="R1495" s="6">
        <f>IF(ISNUMBER(FIND("|",#REF!,1)),RIGHT(#REF!,LEN(#REF!)-FIND("|",#REF!,1)-1),"")</f>
      </c>
      <c r="S1495" s="3" t="s">
        <v>7</v>
      </c>
      <c r="T1495" s="3" t="s">
        <v>7</v>
      </c>
      <c r="U1495" s="2">
        <v>0</v>
      </c>
      <c r="V1495" s="2">
        <v>0</v>
      </c>
      <c r="W1495" s="2"/>
      <c r="X1495" s="3" t="s">
        <v>63</v>
      </c>
      <c r="Y1495" s="2">
        <v>0</v>
      </c>
      <c r="Z1495" s="3"/>
      <c r="AA1495" s="3"/>
      <c r="AB1495" s="7" t="s">
        <v>4789</v>
      </c>
      <c r="AC1495" s="3" t="s">
        <v>44</v>
      </c>
      <c r="AD1495" s="3" t="s">
        <v>44</v>
      </c>
      <c r="AE1495" s="3" t="s">
        <v>44</v>
      </c>
      <c r="AF1495" s="3" t="s">
        <v>13</v>
      </c>
      <c r="AG1495" s="4"/>
      <c r="AH1495" s="3"/>
      <c r="AI1495" s="4"/>
      <c r="AJ14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5" s="8">
        <f>IF(#REF!=MAX(#REF!),"New","Old")</f>
      </c>
      <c r="AL1495" s="3"/>
      <c r="AM1495" s="9">
        <f>IF(OR(#REF!="",#REF!=0),"",IF(#REF!&lt;12000,"&lt;12k",IF(AND(#REF!&gt;=12000,#REF!&lt;24000),"12k to 24k",IF(AND(#REF!&gt;=24000,#REF!&lt;=36000),"24k to 36k",IF(#REF!&gt;36000,"&gt;36k","")))))</f>
      </c>
    </row>
    <row x14ac:dyDescent="0.25" r="1496" customHeight="1" ht="18.75">
      <c r="A1496" s="1">
        <v>1775251</v>
      </c>
      <c r="B1496" s="2">
        <v>11438288</v>
      </c>
      <c r="C1496" s="3" t="s">
        <v>0</v>
      </c>
      <c r="D1496" s="3" t="s">
        <v>28</v>
      </c>
      <c r="E1496" s="2">
        <v>2020</v>
      </c>
      <c r="F1496" s="4">
        <v>44429</v>
      </c>
      <c r="G1496" s="3" t="s">
        <v>39</v>
      </c>
      <c r="H1496" s="4">
        <v>44495</v>
      </c>
      <c r="I1496" s="4">
        <f>_xlfn.XLOOKUP(#REF!,[1]!Backup_F8_Previous_Wave[ODINO],[1]!Backup_F8_Previous_Wave[Production Date],"")</f>
      </c>
      <c r="J1496" s="10">
        <f>_xlfn.XLOOKUP(#REF!,[1]!Backup_F8_Previous_Wave[ODINO],[1]!Backup_F8_Previous_Wave[Wave Date],"")</f>
      </c>
      <c r="K1496" s="6">
        <f>_xlfn.XLOOKUP(#REF!,[1]!Backup_F8_Previous_Wave[ODINO],[1]!Backup_F8_Previous_Wave[Full VIN],"")</f>
      </c>
      <c r="L1496" s="3" t="s">
        <v>4790</v>
      </c>
      <c r="M1496" s="3" t="s">
        <v>4</v>
      </c>
      <c r="N1496" s="3" t="s">
        <v>4791</v>
      </c>
      <c r="O1496" s="3" t="s">
        <v>4792</v>
      </c>
      <c r="P1496" s="6">
        <f>_xlfn.XLOOKUP(#REF!,[1]!Table2[BINNING],[1]!Table2[VFG],"")</f>
      </c>
      <c r="Q1496" s="6">
        <f>IF(ISNUMBER(FIND("|",#REF!,1)),LEFT(#REF!,FIND("|",#REF!,1)-2),#REF!)</f>
      </c>
      <c r="R1496" s="6">
        <f>IF(ISNUMBER(FIND("|",#REF!,1)),RIGHT(#REF!,LEN(#REF!)-FIND("|",#REF!,1)-1),"")</f>
      </c>
      <c r="S1496" s="3" t="s">
        <v>7</v>
      </c>
      <c r="T1496" s="3" t="s">
        <v>7</v>
      </c>
      <c r="U1496" s="2">
        <v>0</v>
      </c>
      <c r="V1496" s="2">
        <v>0</v>
      </c>
      <c r="W1496" s="2"/>
      <c r="X1496" s="3" t="s">
        <v>139</v>
      </c>
      <c r="Y1496" s="2"/>
      <c r="Z1496" s="3"/>
      <c r="AA1496" s="3"/>
      <c r="AB1496" s="7" t="s">
        <v>4793</v>
      </c>
      <c r="AC1496" s="3" t="s">
        <v>662</v>
      </c>
      <c r="AD1496" s="3" t="s">
        <v>663</v>
      </c>
      <c r="AE1496" s="3" t="s">
        <v>664</v>
      </c>
      <c r="AF1496" s="3" t="s">
        <v>102</v>
      </c>
      <c r="AG1496" s="4"/>
      <c r="AH1496" s="3"/>
      <c r="AI1496" s="4"/>
      <c r="AJ14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6" s="8">
        <f>IF(#REF!=MAX(#REF!),"New","Old")</f>
      </c>
      <c r="AL1496" s="3"/>
      <c r="AM1496" s="9">
        <f>IF(OR(#REF!="",#REF!=0),"",IF(#REF!&lt;12000,"&lt;12k",IF(AND(#REF!&gt;=12000,#REF!&lt;24000),"12k to 24k",IF(AND(#REF!&gt;=24000,#REF!&lt;=36000),"24k to 36k",IF(#REF!&gt;36000,"&gt;36k","")))))</f>
      </c>
    </row>
    <row x14ac:dyDescent="0.25" r="1497" customHeight="1" ht="18.75">
      <c r="A1497" s="1">
        <v>1775300</v>
      </c>
      <c r="B1497" s="2">
        <v>11438323</v>
      </c>
      <c r="C1497" s="3" t="s">
        <v>0</v>
      </c>
      <c r="D1497" s="3" t="s">
        <v>181</v>
      </c>
      <c r="E1497" s="2">
        <v>2017</v>
      </c>
      <c r="F1497" s="4">
        <v>44470</v>
      </c>
      <c r="G1497" s="3" t="s">
        <v>14</v>
      </c>
      <c r="H1497" s="4">
        <v>44496</v>
      </c>
      <c r="I1497" s="4"/>
      <c r="J1497" s="10">
        <f>_xlfn.XLOOKUP(#REF!,[1]!Backup_F8_Previous_Wave[ODINO],[1]!Backup_F8_Previous_Wave[Wave Date],"")</f>
      </c>
      <c r="K1497" s="3"/>
      <c r="L1497" s="3" t="s">
        <v>3908</v>
      </c>
      <c r="M1497" s="3" t="s">
        <v>4</v>
      </c>
      <c r="N1497" s="3" t="s">
        <v>4794</v>
      </c>
      <c r="O1497" s="3" t="s">
        <v>864</v>
      </c>
      <c r="P1497" s="6">
        <f>_xlfn.XLOOKUP(#REF!,[1]!Table2[BINNING],[1]!Table2[VFG],"")</f>
      </c>
      <c r="Q1497" s="6">
        <f>IF(ISNUMBER(FIND("|",#REF!,1)),LEFT(#REF!,FIND("|",#REF!,1)-2),#REF!)</f>
      </c>
      <c r="R1497" s="6">
        <f>IF(ISNUMBER(FIND("|",#REF!,1)),RIGHT(#REF!,LEN(#REF!)-FIND("|",#REF!,1)-1),"")</f>
      </c>
      <c r="S1497" s="3" t="s">
        <v>7</v>
      </c>
      <c r="T1497" s="3" t="s">
        <v>7</v>
      </c>
      <c r="U1497" s="2">
        <v>0</v>
      </c>
      <c r="V1497" s="2">
        <v>0</v>
      </c>
      <c r="W1497" s="2"/>
      <c r="X1497" s="3" t="s">
        <v>139</v>
      </c>
      <c r="Y1497" s="2">
        <v>0</v>
      </c>
      <c r="Z1497" s="3"/>
      <c r="AA1497" s="3"/>
      <c r="AB1497" s="7" t="s">
        <v>4795</v>
      </c>
      <c r="AC1497" s="3" t="s">
        <v>44</v>
      </c>
      <c r="AD1497" s="3" t="s">
        <v>44</v>
      </c>
      <c r="AE1497" s="3" t="s">
        <v>44</v>
      </c>
      <c r="AF1497" s="3" t="s">
        <v>198</v>
      </c>
      <c r="AG1497" s="4"/>
      <c r="AH1497" s="3"/>
      <c r="AI1497" s="4"/>
      <c r="AJ14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7" s="8">
        <f>IF(#REF!=MAX(#REF!),"New","Old")</f>
      </c>
      <c r="AL1497" s="3"/>
      <c r="AM1497" s="9">
        <f>IF(OR(#REF!="",#REF!=0),"",IF(#REF!&lt;12000,"&lt;12k",IF(AND(#REF!&gt;=12000,#REF!&lt;24000),"12k to 24k",IF(AND(#REF!&gt;=24000,#REF!&lt;=36000),"24k to 36k",IF(#REF!&gt;36000,"&gt;36k","")))))</f>
      </c>
    </row>
    <row x14ac:dyDescent="0.25" r="1498" customHeight="1" ht="18.75">
      <c r="A1498" s="1">
        <v>1775346</v>
      </c>
      <c r="B1498" s="2">
        <v>11438362</v>
      </c>
      <c r="C1498" s="3" t="s">
        <v>0</v>
      </c>
      <c r="D1498" s="3" t="s">
        <v>181</v>
      </c>
      <c r="E1498" s="2">
        <v>2019</v>
      </c>
      <c r="F1498" s="4">
        <v>44125</v>
      </c>
      <c r="G1498" s="3" t="s">
        <v>14</v>
      </c>
      <c r="H1498" s="4">
        <v>44496</v>
      </c>
      <c r="I1498" s="4">
        <f>_xlfn.XLOOKUP(#REF!,[1]!Backup_F8_Previous_Wave[ODINO],[1]!Backup_F8_Previous_Wave[Production Date],"")</f>
      </c>
      <c r="J1498" s="10">
        <f>_xlfn.XLOOKUP(#REF!,[1]!Backup_F8_Previous_Wave[ODINO],[1]!Backup_F8_Previous_Wave[Wave Date],"")</f>
      </c>
      <c r="K1498" s="6">
        <f>_xlfn.XLOOKUP(#REF!,[1]!Backup_F8_Previous_Wave[ODINO],[1]!Backup_F8_Previous_Wave[Full VIN],"")</f>
      </c>
      <c r="L1498" s="3" t="s">
        <v>4796</v>
      </c>
      <c r="M1498" s="3" t="s">
        <v>4</v>
      </c>
      <c r="N1498" s="3" t="s">
        <v>4797</v>
      </c>
      <c r="O1498" s="3" t="s">
        <v>600</v>
      </c>
      <c r="P1498" s="6">
        <f>_xlfn.XLOOKUP(#REF!,[1]!Table2[BINNING],[1]!Table2[VFG],"")</f>
      </c>
      <c r="Q1498" s="6">
        <f>IF(ISNUMBER(FIND("|",#REF!,1)),LEFT(#REF!,FIND("|",#REF!,1)-2),#REF!)</f>
      </c>
      <c r="R1498" s="6">
        <f>IF(ISNUMBER(FIND("|",#REF!,1)),RIGHT(#REF!,LEN(#REF!)-FIND("|",#REF!,1)-1),"")</f>
      </c>
      <c r="S1498" s="3" t="s">
        <v>7</v>
      </c>
      <c r="T1498" s="3" t="s">
        <v>7</v>
      </c>
      <c r="U1498" s="2">
        <v>0</v>
      </c>
      <c r="V1498" s="2">
        <v>0</v>
      </c>
      <c r="W1498" s="2">
        <v>42000</v>
      </c>
      <c r="X1498" s="3" t="s">
        <v>218</v>
      </c>
      <c r="Y1498" s="2"/>
      <c r="Z1498" s="3" t="s">
        <v>4798</v>
      </c>
      <c r="AA1498" s="3" t="s">
        <v>4799</v>
      </c>
      <c r="AB1498" s="7" t="s">
        <v>4800</v>
      </c>
      <c r="AC1498" s="3" t="s">
        <v>297</v>
      </c>
      <c r="AD1498" s="3" t="s">
        <v>298</v>
      </c>
      <c r="AE1498" s="3" t="s">
        <v>299</v>
      </c>
      <c r="AF1498" s="3" t="s">
        <v>198</v>
      </c>
      <c r="AG1498" s="4"/>
      <c r="AH1498" s="3"/>
      <c r="AI1498" s="4"/>
      <c r="AJ14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8" s="8">
        <f>IF(#REF!=MAX(#REF!),"New","Old")</f>
      </c>
      <c r="AL1498" s="3"/>
      <c r="AM1498" s="9">
        <f>IF(OR(#REF!="",#REF!=0),"",IF(#REF!&lt;12000,"&lt;12k",IF(AND(#REF!&gt;=12000,#REF!&lt;24000),"12k to 24k",IF(AND(#REF!&gt;=24000,#REF!&lt;=36000),"24k to 36k",IF(#REF!&gt;36000,"&gt;36k","")))))</f>
      </c>
    </row>
    <row x14ac:dyDescent="0.25" r="1499" customHeight="1" ht="18.75">
      <c r="A1499" s="1">
        <v>1775394</v>
      </c>
      <c r="B1499" s="2">
        <v>11438401</v>
      </c>
      <c r="C1499" s="3" t="s">
        <v>0</v>
      </c>
      <c r="D1499" s="3" t="s">
        <v>96</v>
      </c>
      <c r="E1499" s="2">
        <v>2014</v>
      </c>
      <c r="F1499" s="4">
        <v>44496</v>
      </c>
      <c r="G1499" s="3" t="s">
        <v>14</v>
      </c>
      <c r="H1499" s="4">
        <v>44496</v>
      </c>
      <c r="I1499" s="4"/>
      <c r="J1499" s="10">
        <f>_xlfn.XLOOKUP(#REF!,[1]!Backup_F8_Previous_Wave[ODINO],[1]!Backup_F8_Previous_Wave[Wave Date],"")</f>
      </c>
      <c r="K1499" s="3"/>
      <c r="L1499" s="3" t="s">
        <v>4801</v>
      </c>
      <c r="M1499" s="3" t="s">
        <v>4</v>
      </c>
      <c r="N1499" s="3" t="s">
        <v>4802</v>
      </c>
      <c r="O1499" s="3" t="s">
        <v>62</v>
      </c>
      <c r="P1499" s="6">
        <f>_xlfn.XLOOKUP(#REF!,[1]!Table2[BINNING],[1]!Table2[VFG],"")</f>
      </c>
      <c r="Q1499" s="6">
        <f>IF(ISNUMBER(FIND("|",#REF!,1)),LEFT(#REF!,FIND("|",#REF!,1)-2),#REF!)</f>
      </c>
      <c r="R1499" s="6">
        <f>IF(ISNUMBER(FIND("|",#REF!,1)),RIGHT(#REF!,LEN(#REF!)-FIND("|",#REF!,1)-1),"")</f>
      </c>
      <c r="S1499" s="3" t="s">
        <v>7</v>
      </c>
      <c r="T1499" s="3" t="s">
        <v>7</v>
      </c>
      <c r="U1499" s="2">
        <v>0</v>
      </c>
      <c r="V1499" s="2">
        <v>0</v>
      </c>
      <c r="W1499" s="2"/>
      <c r="X1499" s="3" t="s">
        <v>106</v>
      </c>
      <c r="Y1499" s="2"/>
      <c r="Z1499" s="3"/>
      <c r="AA1499" s="3"/>
      <c r="AB1499" s="7" t="s">
        <v>4803</v>
      </c>
      <c r="AC1499" s="3" t="s">
        <v>44</v>
      </c>
      <c r="AD1499" s="3" t="s">
        <v>44</v>
      </c>
      <c r="AE1499" s="3" t="s">
        <v>44</v>
      </c>
      <c r="AF1499" s="3" t="s">
        <v>102</v>
      </c>
      <c r="AG1499" s="4"/>
      <c r="AH1499" s="3"/>
      <c r="AI1499" s="4"/>
      <c r="AJ14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499" s="8">
        <f>IF(#REF!=MAX(#REF!),"New","Old")</f>
      </c>
      <c r="AL1499" s="3"/>
      <c r="AM1499" s="9">
        <f>IF(OR(#REF!="",#REF!=0),"",IF(#REF!&lt;12000,"&lt;12k",IF(AND(#REF!&gt;=12000,#REF!&lt;24000),"12k to 24k",IF(AND(#REF!&gt;=24000,#REF!&lt;=36000),"24k to 36k",IF(#REF!&gt;36000,"&gt;36k","")))))</f>
      </c>
    </row>
    <row x14ac:dyDescent="0.25" r="1500" customHeight="1" ht="18.75">
      <c r="A1500" s="1">
        <v>1775633</v>
      </c>
      <c r="B1500" s="2">
        <v>11438572</v>
      </c>
      <c r="C1500" s="3" t="s">
        <v>0</v>
      </c>
      <c r="D1500" s="3" t="s">
        <v>1</v>
      </c>
      <c r="E1500" s="2">
        <v>2014</v>
      </c>
      <c r="F1500" s="4">
        <v>44497</v>
      </c>
      <c r="G1500" s="3" t="s">
        <v>14</v>
      </c>
      <c r="H1500" s="4">
        <v>44497</v>
      </c>
      <c r="I1500" s="4">
        <f>_xlfn.XLOOKUP(#REF!,[1]!Backup_F8_Previous_Wave[ODINO],[1]!Backup_F8_Previous_Wave[Production Date],"")</f>
      </c>
      <c r="J1500" s="10">
        <f>_xlfn.XLOOKUP(#REF!,[1]!Backup_F8_Previous_Wave[ODINO],[1]!Backup_F8_Previous_Wave[Wave Date],"")</f>
      </c>
      <c r="K1500" s="6">
        <f>_xlfn.XLOOKUP(#REF!,[1]!Backup_F8_Previous_Wave[ODINO],[1]!Backup_F8_Previous_Wave[Full VIN],"")</f>
      </c>
      <c r="L1500" s="3" t="s">
        <v>4804</v>
      </c>
      <c r="M1500" s="3" t="s">
        <v>4</v>
      </c>
      <c r="N1500" s="3" t="s">
        <v>4805</v>
      </c>
      <c r="O1500" s="3" t="s">
        <v>151</v>
      </c>
      <c r="P1500" s="6">
        <f>_xlfn.XLOOKUP(#REF!,[1]!Table2[BINNING],[1]!Table2[VFG],"")</f>
      </c>
      <c r="Q1500" s="6">
        <f>IF(ISNUMBER(FIND("|",#REF!,1)),LEFT(#REF!,FIND("|",#REF!,1)-2),#REF!)</f>
      </c>
      <c r="R1500" s="6">
        <f>IF(ISNUMBER(FIND("|",#REF!,1)),RIGHT(#REF!,LEN(#REF!)-FIND("|",#REF!,1)-1),"")</f>
      </c>
      <c r="S1500" s="3" t="s">
        <v>7</v>
      </c>
      <c r="T1500" s="3" t="s">
        <v>7</v>
      </c>
      <c r="U1500" s="2">
        <v>0</v>
      </c>
      <c r="V1500" s="2">
        <v>0</v>
      </c>
      <c r="W1500" s="2"/>
      <c r="X1500" s="3" t="s">
        <v>139</v>
      </c>
      <c r="Y1500" s="2">
        <v>0</v>
      </c>
      <c r="Z1500" s="3"/>
      <c r="AA1500" s="3"/>
      <c r="AB1500" s="7" t="s">
        <v>4806</v>
      </c>
      <c r="AC1500" s="3" t="s">
        <v>10</v>
      </c>
      <c r="AD1500" s="3" t="s">
        <v>11</v>
      </c>
      <c r="AE1500" s="3" t="s">
        <v>12</v>
      </c>
      <c r="AF1500" s="3" t="s">
        <v>13</v>
      </c>
      <c r="AG1500" s="4"/>
      <c r="AH1500" s="3"/>
      <c r="AI1500" s="4"/>
      <c r="AJ15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0" s="8">
        <f>IF(#REF!=MAX(#REF!),"New","Old")</f>
      </c>
      <c r="AL1500" s="3"/>
      <c r="AM1500" s="9">
        <f>IF(OR(#REF!="",#REF!=0),"",IF(#REF!&lt;12000,"&lt;12k",IF(AND(#REF!&gt;=12000,#REF!&lt;24000),"12k to 24k",IF(AND(#REF!&gt;=24000,#REF!&lt;=36000),"24k to 36k",IF(#REF!&gt;36000,"&gt;36k","")))))</f>
      </c>
    </row>
    <row x14ac:dyDescent="0.25" r="1501" customHeight="1" ht="18.75">
      <c r="A1501" s="1">
        <v>1775708</v>
      </c>
      <c r="B1501" s="2">
        <v>11438624</v>
      </c>
      <c r="C1501" s="3" t="s">
        <v>0</v>
      </c>
      <c r="D1501" s="3" t="s">
        <v>181</v>
      </c>
      <c r="E1501" s="2">
        <v>2018</v>
      </c>
      <c r="F1501" s="4">
        <v>44497</v>
      </c>
      <c r="G1501" s="3" t="s">
        <v>14</v>
      </c>
      <c r="H1501" s="4">
        <v>44498</v>
      </c>
      <c r="I1501" s="4">
        <f>_xlfn.XLOOKUP(#REF!,[1]!Backup_F8_Previous_Wave[ODINO],[1]!Backup_F8_Previous_Wave[Production Date],"")</f>
      </c>
      <c r="J1501" s="10">
        <f>_xlfn.XLOOKUP(#REF!,[1]!Backup_F8_Previous_Wave[ODINO],[1]!Backup_F8_Previous_Wave[Wave Date],"")</f>
      </c>
      <c r="K1501" s="6">
        <f>_xlfn.XLOOKUP(#REF!,[1]!Backup_F8_Previous_Wave[ODINO],[1]!Backup_F8_Previous_Wave[Full VIN],"")</f>
      </c>
      <c r="L1501" s="3" t="s">
        <v>4807</v>
      </c>
      <c r="M1501" s="3" t="s">
        <v>4</v>
      </c>
      <c r="N1501" s="3" t="s">
        <v>4808</v>
      </c>
      <c r="O1501" s="3" t="s">
        <v>57</v>
      </c>
      <c r="P1501" s="6">
        <f>_xlfn.XLOOKUP(#REF!,[1]!Table2[BINNING],[1]!Table2[VFG],"")</f>
      </c>
      <c r="Q1501" s="6">
        <f>IF(ISNUMBER(FIND("|",#REF!,1)),LEFT(#REF!,FIND("|",#REF!,1)-2),#REF!)</f>
      </c>
      <c r="R1501" s="6">
        <f>IF(ISNUMBER(FIND("|",#REF!,1)),RIGHT(#REF!,LEN(#REF!)-FIND("|",#REF!,1)-1),"")</f>
      </c>
      <c r="S1501" s="3" t="s">
        <v>7</v>
      </c>
      <c r="T1501" s="3" t="s">
        <v>7</v>
      </c>
      <c r="U1501" s="2">
        <v>0</v>
      </c>
      <c r="V1501" s="2">
        <v>0</v>
      </c>
      <c r="W1501" s="2">
        <v>31000</v>
      </c>
      <c r="X1501" s="3" t="s">
        <v>139</v>
      </c>
      <c r="Y1501" s="2">
        <v>50</v>
      </c>
      <c r="Z1501" s="3" t="s">
        <v>4809</v>
      </c>
      <c r="AA1501" s="3"/>
      <c r="AB1501" s="7" t="s">
        <v>4810</v>
      </c>
      <c r="AC1501" s="3" t="s">
        <v>297</v>
      </c>
      <c r="AD1501" s="3" t="s">
        <v>298</v>
      </c>
      <c r="AE1501" s="3" t="s">
        <v>299</v>
      </c>
      <c r="AF1501" s="3" t="s">
        <v>198</v>
      </c>
      <c r="AG1501" s="4"/>
      <c r="AH1501" s="3"/>
      <c r="AI1501" s="4"/>
      <c r="AJ15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1" s="8">
        <f>IF(#REF!=MAX(#REF!),"New","Old")</f>
      </c>
      <c r="AL1501" s="3"/>
      <c r="AM1501" s="9">
        <f>IF(OR(#REF!="",#REF!=0),"",IF(#REF!&lt;12000,"&lt;12k",IF(AND(#REF!&gt;=12000,#REF!&lt;24000),"12k to 24k",IF(AND(#REF!&gt;=24000,#REF!&lt;=36000),"24k to 36k",IF(#REF!&gt;36000,"&gt;36k","")))))</f>
      </c>
    </row>
    <row x14ac:dyDescent="0.25" r="1502" customHeight="1" ht="18.75">
      <c r="A1502" s="1">
        <v>1775883</v>
      </c>
      <c r="B1502" s="2">
        <v>11438757</v>
      </c>
      <c r="C1502" s="3" t="s">
        <v>0</v>
      </c>
      <c r="D1502" s="3" t="s">
        <v>1</v>
      </c>
      <c r="E1502" s="2">
        <v>2016</v>
      </c>
      <c r="F1502" s="4">
        <v>44499</v>
      </c>
      <c r="G1502" s="3" t="s">
        <v>14</v>
      </c>
      <c r="H1502" s="4">
        <v>44499</v>
      </c>
      <c r="I1502" s="4">
        <f>_xlfn.XLOOKUP(#REF!,[1]!Backup_F8_Previous_Wave[ODINO],[1]!Backup_F8_Previous_Wave[Production Date],"")</f>
      </c>
      <c r="J1502" s="10">
        <f>_xlfn.XLOOKUP(#REF!,[1]!Backup_F8_Previous_Wave[ODINO],[1]!Backup_F8_Previous_Wave[Wave Date],"")</f>
      </c>
      <c r="K1502" s="6">
        <f>_xlfn.XLOOKUP(#REF!,[1]!Backup_F8_Previous_Wave[ODINO],[1]!Backup_F8_Previous_Wave[Full VIN],"")</f>
      </c>
      <c r="L1502" s="3" t="s">
        <v>4053</v>
      </c>
      <c r="M1502" s="3" t="s">
        <v>4</v>
      </c>
      <c r="N1502" s="3" t="s">
        <v>4811</v>
      </c>
      <c r="O1502" s="3" t="s">
        <v>151</v>
      </c>
      <c r="P1502" s="6">
        <f>_xlfn.XLOOKUP(#REF!,[1]!Table2[BINNING],[1]!Table2[VFG],"")</f>
      </c>
      <c r="Q1502" s="6">
        <f>IF(ISNUMBER(FIND("|",#REF!,1)),LEFT(#REF!,FIND("|",#REF!,1)-2),#REF!)</f>
      </c>
      <c r="R1502" s="6">
        <f>IF(ISNUMBER(FIND("|",#REF!,1)),RIGHT(#REF!,LEN(#REF!)-FIND("|",#REF!,1)-1),"")</f>
      </c>
      <c r="S1502" s="3" t="s">
        <v>7</v>
      </c>
      <c r="T1502" s="3" t="s">
        <v>7</v>
      </c>
      <c r="U1502" s="2">
        <v>0</v>
      </c>
      <c r="V1502" s="2">
        <v>0</v>
      </c>
      <c r="W1502" s="2"/>
      <c r="X1502" s="3" t="s">
        <v>525</v>
      </c>
      <c r="Y1502" s="2">
        <v>45</v>
      </c>
      <c r="Z1502" s="3"/>
      <c r="AA1502" s="3"/>
      <c r="AB1502" s="7" t="s">
        <v>4812</v>
      </c>
      <c r="AC1502" s="3" t="s">
        <v>20</v>
      </c>
      <c r="AD1502" s="3" t="s">
        <v>11</v>
      </c>
      <c r="AE1502" s="3" t="s">
        <v>21</v>
      </c>
      <c r="AF1502" s="3" t="s">
        <v>13</v>
      </c>
      <c r="AG1502" s="4"/>
      <c r="AH1502" s="3"/>
      <c r="AI1502" s="4"/>
      <c r="AJ15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2" s="8">
        <f>IF(#REF!=MAX(#REF!),"New","Old")</f>
      </c>
      <c r="AL1502" s="3"/>
      <c r="AM1502" s="9">
        <f>IF(OR(#REF!="",#REF!=0),"",IF(#REF!&lt;12000,"&lt;12k",IF(AND(#REF!&gt;=12000,#REF!&lt;24000),"12k to 24k",IF(AND(#REF!&gt;=24000,#REF!&lt;=36000),"24k to 36k",IF(#REF!&gt;36000,"&gt;36k","")))))</f>
      </c>
    </row>
    <row x14ac:dyDescent="0.25" r="1503" customHeight="1" ht="18.75">
      <c r="A1503" s="1">
        <v>1776037</v>
      </c>
      <c r="B1503" s="2">
        <v>11438866</v>
      </c>
      <c r="C1503" s="3" t="s">
        <v>0</v>
      </c>
      <c r="D1503" s="3" t="s">
        <v>234</v>
      </c>
      <c r="E1503" s="2">
        <v>2018</v>
      </c>
      <c r="F1503" s="4">
        <v>44501</v>
      </c>
      <c r="G1503" s="3" t="s">
        <v>14</v>
      </c>
      <c r="H1503" s="4">
        <v>44501</v>
      </c>
      <c r="I1503" s="4">
        <f>_xlfn.XLOOKUP(#REF!,[1]!Backup_F8_Previous_Wave[ODINO],[1]!Backup_F8_Previous_Wave[Production Date],"")</f>
      </c>
      <c r="J1503" s="10">
        <f>_xlfn.XLOOKUP(#REF!,[1]!Backup_F8_Previous_Wave[ODINO],[1]!Backup_F8_Previous_Wave[Wave Date],"")</f>
      </c>
      <c r="K1503" s="6">
        <f>_xlfn.XLOOKUP(#REF!,[1]!Backup_F8_Previous_Wave[ODINO],[1]!Backup_F8_Previous_Wave[Full VIN],"")</f>
      </c>
      <c r="L1503" s="3" t="s">
        <v>4813</v>
      </c>
      <c r="M1503" s="3" t="s">
        <v>4</v>
      </c>
      <c r="N1503" s="3" t="s">
        <v>4814</v>
      </c>
      <c r="O1503" s="3" t="s">
        <v>151</v>
      </c>
      <c r="P1503" s="6">
        <f>_xlfn.XLOOKUP(#REF!,[1]!Table2[BINNING],[1]!Table2[VFG],"")</f>
      </c>
      <c r="Q1503" s="6">
        <f>IF(ISNUMBER(FIND("|",#REF!,1)),LEFT(#REF!,FIND("|",#REF!,1)-2),#REF!)</f>
      </c>
      <c r="R1503" s="6">
        <f>IF(ISNUMBER(FIND("|",#REF!,1)),RIGHT(#REF!,LEN(#REF!)-FIND("|",#REF!,1)-1),"")</f>
      </c>
      <c r="S1503" s="3" t="s">
        <v>7</v>
      </c>
      <c r="T1503" s="3" t="s">
        <v>7</v>
      </c>
      <c r="U1503" s="2">
        <v>0</v>
      </c>
      <c r="V1503" s="2">
        <v>0</v>
      </c>
      <c r="W1503" s="2"/>
      <c r="X1503" s="3" t="s">
        <v>72</v>
      </c>
      <c r="Y1503" s="2">
        <v>20</v>
      </c>
      <c r="Z1503" s="3"/>
      <c r="AA1503" s="3"/>
      <c r="AB1503" s="7" t="s">
        <v>4815</v>
      </c>
      <c r="AC1503" s="3" t="s">
        <v>240</v>
      </c>
      <c r="AD1503" s="3" t="s">
        <v>241</v>
      </c>
      <c r="AE1503" s="3" t="s">
        <v>242</v>
      </c>
      <c r="AF1503" s="3" t="s">
        <v>243</v>
      </c>
      <c r="AG1503" s="4"/>
      <c r="AH1503" s="3"/>
      <c r="AI1503" s="4"/>
      <c r="AJ15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3" s="8">
        <f>IF(#REF!=MAX(#REF!),"New","Old")</f>
      </c>
      <c r="AL1503" s="3"/>
      <c r="AM1503" s="9">
        <f>IF(OR(#REF!="",#REF!=0),"",IF(#REF!&lt;12000,"&lt;12k",IF(AND(#REF!&gt;=12000,#REF!&lt;24000),"12k to 24k",IF(AND(#REF!&gt;=24000,#REF!&lt;=36000),"24k to 36k",IF(#REF!&gt;36000,"&gt;36k","")))))</f>
      </c>
    </row>
    <row x14ac:dyDescent="0.25" r="1504" customHeight="1" ht="18.75">
      <c r="A1504" s="1">
        <v>1776040</v>
      </c>
      <c r="B1504" s="2">
        <v>11438868</v>
      </c>
      <c r="C1504" s="3" t="s">
        <v>0</v>
      </c>
      <c r="D1504" s="3" t="s">
        <v>181</v>
      </c>
      <c r="E1504" s="2">
        <v>2016</v>
      </c>
      <c r="F1504" s="4">
        <v>44455</v>
      </c>
      <c r="G1504" s="3" t="s">
        <v>39</v>
      </c>
      <c r="H1504" s="4">
        <v>44501</v>
      </c>
      <c r="I1504" s="4">
        <f>_xlfn.XLOOKUP(#REF!,[1]!Backup_F8_Previous_Wave[ODINO],[1]!Backup_F8_Previous_Wave[Production Date],"")</f>
      </c>
      <c r="J1504" s="10">
        <f>_xlfn.XLOOKUP(#REF!,[1]!Backup_F8_Previous_Wave[ODINO],[1]!Backup_F8_Previous_Wave[Wave Date],"")</f>
      </c>
      <c r="K1504" s="6">
        <f>_xlfn.XLOOKUP(#REF!,[1]!Backup_F8_Previous_Wave[ODINO],[1]!Backup_F8_Previous_Wave[Full VIN],"")</f>
      </c>
      <c r="L1504" s="3" t="s">
        <v>4816</v>
      </c>
      <c r="M1504" s="3" t="s">
        <v>4</v>
      </c>
      <c r="N1504" s="3" t="s">
        <v>4817</v>
      </c>
      <c r="O1504" s="3" t="s">
        <v>196</v>
      </c>
      <c r="P1504" s="6">
        <f>_xlfn.XLOOKUP(#REF!,[1]!Table2[BINNING],[1]!Table2[VFG],"")</f>
      </c>
      <c r="Q1504" s="6">
        <f>IF(ISNUMBER(FIND("|",#REF!,1)),LEFT(#REF!,FIND("|",#REF!,1)-2),#REF!)</f>
      </c>
      <c r="R1504" s="6">
        <f>IF(ISNUMBER(FIND("|",#REF!,1)),RIGHT(#REF!,LEN(#REF!)-FIND("|",#REF!,1)-1),"")</f>
      </c>
      <c r="S1504" s="3" t="s">
        <v>7</v>
      </c>
      <c r="T1504" s="3" t="s">
        <v>7</v>
      </c>
      <c r="U1504" s="2">
        <v>0</v>
      </c>
      <c r="V1504" s="2">
        <v>0</v>
      </c>
      <c r="W1504" s="2"/>
      <c r="X1504" s="3" t="s">
        <v>225</v>
      </c>
      <c r="Y1504" s="2">
        <v>60</v>
      </c>
      <c r="Z1504" s="3"/>
      <c r="AA1504" s="3"/>
      <c r="AB1504" s="7" t="s">
        <v>4818</v>
      </c>
      <c r="AC1504" s="3" t="s">
        <v>297</v>
      </c>
      <c r="AD1504" s="3" t="s">
        <v>298</v>
      </c>
      <c r="AE1504" s="3" t="s">
        <v>299</v>
      </c>
      <c r="AF1504" s="3" t="s">
        <v>198</v>
      </c>
      <c r="AG1504" s="4"/>
      <c r="AH1504" s="3"/>
      <c r="AI1504" s="4"/>
      <c r="AJ15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4" s="8">
        <f>IF(#REF!=MAX(#REF!),"New","Old")</f>
      </c>
      <c r="AL1504" s="3"/>
      <c r="AM1504" s="9">
        <f>IF(OR(#REF!="",#REF!=0),"",IF(#REF!&lt;12000,"&lt;12k",IF(AND(#REF!&gt;=12000,#REF!&lt;24000),"12k to 24k",IF(AND(#REF!&gt;=24000,#REF!&lt;=36000),"24k to 36k",IF(#REF!&gt;36000,"&gt;36k","")))))</f>
      </c>
    </row>
    <row x14ac:dyDescent="0.25" r="1505" customHeight="1" ht="18.75">
      <c r="A1505" s="1">
        <v>1776055</v>
      </c>
      <c r="B1505" s="2">
        <v>11438879</v>
      </c>
      <c r="C1505" s="3" t="s">
        <v>0</v>
      </c>
      <c r="D1505" s="3" t="s">
        <v>38</v>
      </c>
      <c r="E1505" s="2">
        <v>2019</v>
      </c>
      <c r="F1505" s="4">
        <v>44500</v>
      </c>
      <c r="G1505" s="3" t="s">
        <v>14</v>
      </c>
      <c r="H1505" s="4">
        <v>44501</v>
      </c>
      <c r="I1505" s="4">
        <f>_xlfn.XLOOKUP(#REF!,[1]!Backup_F8_Previous_Wave[ODINO],[1]!Backup_F8_Previous_Wave[Production Date],"")</f>
      </c>
      <c r="J1505" s="10">
        <f>_xlfn.XLOOKUP(#REF!,[1]!Backup_F8_Previous_Wave[ODINO],[1]!Backup_F8_Previous_Wave[Wave Date],"")</f>
      </c>
      <c r="K1505" s="6">
        <f>_xlfn.XLOOKUP(#REF!,[1]!Backup_F8_Previous_Wave[ODINO],[1]!Backup_F8_Previous_Wave[Full VIN],"")</f>
      </c>
      <c r="L1505" s="3" t="s">
        <v>4819</v>
      </c>
      <c r="M1505" s="3" t="s">
        <v>4</v>
      </c>
      <c r="N1505" s="3" t="s">
        <v>4820</v>
      </c>
      <c r="O1505" s="3" t="s">
        <v>105</v>
      </c>
      <c r="P1505" s="6">
        <f>_xlfn.XLOOKUP(#REF!,[1]!Table2[BINNING],[1]!Table2[VFG],"")</f>
      </c>
      <c r="Q1505" s="6">
        <f>IF(ISNUMBER(FIND("|",#REF!,1)),LEFT(#REF!,FIND("|",#REF!,1)-2),#REF!)</f>
      </c>
      <c r="R1505" s="6">
        <f>IF(ISNUMBER(FIND("|",#REF!,1)),RIGHT(#REF!,LEN(#REF!)-FIND("|",#REF!,1)-1),"")</f>
      </c>
      <c r="S1505" s="3" t="s">
        <v>7</v>
      </c>
      <c r="T1505" s="3" t="s">
        <v>7</v>
      </c>
      <c r="U1505" s="2">
        <v>0</v>
      </c>
      <c r="V1505" s="2">
        <v>0</v>
      </c>
      <c r="W1505" s="2">
        <v>68000</v>
      </c>
      <c r="X1505" s="3" t="s">
        <v>358</v>
      </c>
      <c r="Y1505" s="2">
        <v>68</v>
      </c>
      <c r="Z1505" s="3" t="s">
        <v>4821</v>
      </c>
      <c r="AA1505" s="3" t="s">
        <v>4338</v>
      </c>
      <c r="AB1505" s="7" t="s">
        <v>4822</v>
      </c>
      <c r="AC1505" s="3" t="s">
        <v>826</v>
      </c>
      <c r="AD1505" s="3" t="s">
        <v>147</v>
      </c>
      <c r="AE1505" s="3" t="s">
        <v>148</v>
      </c>
      <c r="AF1505" s="3" t="s">
        <v>45</v>
      </c>
      <c r="AG1505" s="4"/>
      <c r="AH1505" s="3"/>
      <c r="AI1505" s="4"/>
      <c r="AJ15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5" s="8">
        <f>IF(#REF!=MAX(#REF!),"New","Old")</f>
      </c>
      <c r="AL1505" s="3"/>
      <c r="AM1505" s="9">
        <f>IF(OR(#REF!="",#REF!=0),"",IF(#REF!&lt;12000,"&lt;12k",IF(AND(#REF!&gt;=12000,#REF!&lt;24000),"12k to 24k",IF(AND(#REF!&gt;=24000,#REF!&lt;=36000),"24k to 36k",IF(#REF!&gt;36000,"&gt;36k","")))))</f>
      </c>
    </row>
    <row x14ac:dyDescent="0.25" r="1506" customHeight="1" ht="18.75">
      <c r="A1506" s="1">
        <v>1776317</v>
      </c>
      <c r="B1506" s="2">
        <v>11439076</v>
      </c>
      <c r="C1506" s="3" t="s">
        <v>0</v>
      </c>
      <c r="D1506" s="3" t="s">
        <v>181</v>
      </c>
      <c r="E1506" s="2">
        <v>2003</v>
      </c>
      <c r="F1506" s="4">
        <v>41944</v>
      </c>
      <c r="G1506" s="3" t="s">
        <v>14</v>
      </c>
      <c r="H1506" s="4">
        <v>44502</v>
      </c>
      <c r="I1506" s="4">
        <f>_xlfn.XLOOKUP(#REF!,[1]!Backup_F8_Previous_Wave[ODINO],[1]!Backup_F8_Previous_Wave[Production Date],"")</f>
      </c>
      <c r="J1506" s="10">
        <f>_xlfn.XLOOKUP(#REF!,[1]!Backup_F8_Previous_Wave[ODINO],[1]!Backup_F8_Previous_Wave[Wave Date],"")</f>
      </c>
      <c r="K1506" s="6">
        <f>_xlfn.XLOOKUP(#REF!,[1]!Backup_F8_Previous_Wave[ODINO],[1]!Backup_F8_Previous_Wave[Full VIN],"")</f>
      </c>
      <c r="L1506" s="3" t="s">
        <v>4823</v>
      </c>
      <c r="M1506" s="3" t="s">
        <v>4</v>
      </c>
      <c r="N1506" s="3" t="s">
        <v>4824</v>
      </c>
      <c r="O1506" s="3" t="s">
        <v>111</v>
      </c>
      <c r="P1506" s="6">
        <f>_xlfn.XLOOKUP(#REF!,[1]!Table2[BINNING],[1]!Table2[VFG],"")</f>
      </c>
      <c r="Q1506" s="6">
        <f>IF(ISNUMBER(FIND("|",#REF!,1)),LEFT(#REF!,FIND("|",#REF!,1)-2),#REF!)</f>
      </c>
      <c r="R1506" s="6">
        <f>IF(ISNUMBER(FIND("|",#REF!,1)),RIGHT(#REF!,LEN(#REF!)-FIND("|",#REF!,1)-1),"")</f>
      </c>
      <c r="S1506" s="3" t="s">
        <v>7</v>
      </c>
      <c r="T1506" s="3" t="s">
        <v>7</v>
      </c>
      <c r="U1506" s="2">
        <v>0</v>
      </c>
      <c r="V1506" s="2">
        <v>0</v>
      </c>
      <c r="W1506" s="2"/>
      <c r="X1506" s="3" t="s">
        <v>100</v>
      </c>
      <c r="Y1506" s="2"/>
      <c r="Z1506" s="3"/>
      <c r="AA1506" s="3"/>
      <c r="AB1506" s="7" t="s">
        <v>4825</v>
      </c>
      <c r="AC1506" s="3" t="s">
        <v>1330</v>
      </c>
      <c r="AD1506" s="3" t="s">
        <v>298</v>
      </c>
      <c r="AE1506" s="3" t="s">
        <v>1331</v>
      </c>
      <c r="AF1506" s="3" t="s">
        <v>95</v>
      </c>
      <c r="AG1506" s="4"/>
      <c r="AH1506" s="3"/>
      <c r="AI1506" s="4"/>
      <c r="AJ15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6" s="8">
        <f>IF(#REF!=MAX(#REF!),"New","Old")</f>
      </c>
      <c r="AL1506" s="3"/>
      <c r="AM1506" s="9">
        <f>IF(OR(#REF!="",#REF!=0),"",IF(#REF!&lt;12000,"&lt;12k",IF(AND(#REF!&gt;=12000,#REF!&lt;24000),"12k to 24k",IF(AND(#REF!&gt;=24000,#REF!&lt;=36000),"24k to 36k",IF(#REF!&gt;36000,"&gt;36k","")))))</f>
      </c>
    </row>
    <row x14ac:dyDescent="0.25" r="1507" customHeight="1" ht="18.75">
      <c r="A1507" s="1">
        <v>1776332</v>
      </c>
      <c r="B1507" s="2">
        <v>11439087</v>
      </c>
      <c r="C1507" s="3" t="s">
        <v>0</v>
      </c>
      <c r="D1507" s="3" t="s">
        <v>1</v>
      </c>
      <c r="E1507" s="2">
        <v>2012</v>
      </c>
      <c r="F1507" s="4">
        <v>44498</v>
      </c>
      <c r="G1507" s="3" t="s">
        <v>14</v>
      </c>
      <c r="H1507" s="4">
        <v>44502</v>
      </c>
      <c r="I1507" s="4">
        <f>_xlfn.XLOOKUP(#REF!,[1]!Backup_F8_Previous_Wave[ODINO],[1]!Backup_F8_Previous_Wave[Production Date],"")</f>
      </c>
      <c r="J1507" s="10">
        <f>_xlfn.XLOOKUP(#REF!,[1]!Backup_F8_Previous_Wave[ODINO],[1]!Backup_F8_Previous_Wave[Wave Date],"")</f>
      </c>
      <c r="K1507" s="6">
        <f>_xlfn.XLOOKUP(#REF!,[1]!Backup_F8_Previous_Wave[ODINO],[1]!Backup_F8_Previous_Wave[Full VIN],"")</f>
      </c>
      <c r="L1507" s="3" t="s">
        <v>4826</v>
      </c>
      <c r="M1507" s="3" t="s">
        <v>4</v>
      </c>
      <c r="N1507" s="3" t="s">
        <v>4827</v>
      </c>
      <c r="O1507" s="3" t="s">
        <v>105</v>
      </c>
      <c r="P1507" s="6">
        <f>_xlfn.XLOOKUP(#REF!,[1]!Table2[BINNING],[1]!Table2[VFG],"")</f>
      </c>
      <c r="Q1507" s="6">
        <f>IF(ISNUMBER(FIND("|",#REF!,1)),LEFT(#REF!,FIND("|",#REF!,1)-2),#REF!)</f>
      </c>
      <c r="R1507" s="6">
        <f>IF(ISNUMBER(FIND("|",#REF!,1)),RIGHT(#REF!,LEN(#REF!)-FIND("|",#REF!,1)-1),"")</f>
      </c>
      <c r="S1507" s="3" t="s">
        <v>7</v>
      </c>
      <c r="T1507" s="3" t="s">
        <v>7</v>
      </c>
      <c r="U1507" s="2">
        <v>0</v>
      </c>
      <c r="V1507" s="2">
        <v>0</v>
      </c>
      <c r="W1507" s="2"/>
      <c r="X1507" s="3" t="s">
        <v>380</v>
      </c>
      <c r="Y1507" s="2">
        <v>60</v>
      </c>
      <c r="Z1507" s="3"/>
      <c r="AA1507" s="3"/>
      <c r="AB1507" s="7" t="s">
        <v>4828</v>
      </c>
      <c r="AC1507" s="3" t="s">
        <v>10</v>
      </c>
      <c r="AD1507" s="3" t="s">
        <v>11</v>
      </c>
      <c r="AE1507" s="3" t="s">
        <v>12</v>
      </c>
      <c r="AF1507" s="3" t="s">
        <v>13</v>
      </c>
      <c r="AG1507" s="4"/>
      <c r="AH1507" s="3"/>
      <c r="AI1507" s="4"/>
      <c r="AJ15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7" s="8">
        <f>IF(#REF!=MAX(#REF!),"New","Old")</f>
      </c>
      <c r="AL1507" s="3"/>
      <c r="AM1507" s="9">
        <f>IF(OR(#REF!="",#REF!=0),"",IF(#REF!&lt;12000,"&lt;12k",IF(AND(#REF!&gt;=12000,#REF!&lt;24000),"12k to 24k",IF(AND(#REF!&gt;=24000,#REF!&lt;=36000),"24k to 36k",IF(#REF!&gt;36000,"&gt;36k","")))))</f>
      </c>
    </row>
    <row x14ac:dyDescent="0.25" r="1508" customHeight="1" ht="18.75">
      <c r="A1508" s="1">
        <v>1776373</v>
      </c>
      <c r="B1508" s="2">
        <v>11439121</v>
      </c>
      <c r="C1508" s="3" t="s">
        <v>0</v>
      </c>
      <c r="D1508" s="3" t="s">
        <v>181</v>
      </c>
      <c r="E1508" s="2">
        <v>2017</v>
      </c>
      <c r="F1508" s="4">
        <v>44502</v>
      </c>
      <c r="G1508" s="3" t="s">
        <v>14</v>
      </c>
      <c r="H1508" s="4">
        <v>44502</v>
      </c>
      <c r="I1508" s="4">
        <f>_xlfn.XLOOKUP(#REF!,[1]!Backup_F8_Previous_Wave[ODINO],[1]!Backup_F8_Previous_Wave[Production Date],"")</f>
      </c>
      <c r="J1508" s="10">
        <f>_xlfn.XLOOKUP(#REF!,[1]!Backup_F8_Previous_Wave[ODINO],[1]!Backup_F8_Previous_Wave[Wave Date],"")</f>
      </c>
      <c r="K1508" s="6">
        <f>_xlfn.XLOOKUP(#REF!,[1]!Backup_F8_Previous_Wave[ODINO],[1]!Backup_F8_Previous_Wave[Full VIN],"")</f>
      </c>
      <c r="L1508" s="3" t="s">
        <v>2424</v>
      </c>
      <c r="M1508" s="3" t="s">
        <v>4</v>
      </c>
      <c r="N1508" s="3" t="s">
        <v>4829</v>
      </c>
      <c r="O1508" s="3" t="s">
        <v>151</v>
      </c>
      <c r="P1508" s="6">
        <f>_xlfn.XLOOKUP(#REF!,[1]!Table2[BINNING],[1]!Table2[VFG],"")</f>
      </c>
      <c r="Q1508" s="6">
        <f>IF(ISNUMBER(FIND("|",#REF!,1)),LEFT(#REF!,FIND("|",#REF!,1)-2),#REF!)</f>
      </c>
      <c r="R1508" s="6">
        <f>IF(ISNUMBER(FIND("|",#REF!,1)),RIGHT(#REF!,LEN(#REF!)-FIND("|",#REF!,1)-1),"")</f>
      </c>
      <c r="S1508" s="3" t="s">
        <v>7</v>
      </c>
      <c r="T1508" s="3" t="s">
        <v>7</v>
      </c>
      <c r="U1508" s="2">
        <v>0</v>
      </c>
      <c r="V1508" s="2">
        <v>0</v>
      </c>
      <c r="W1508" s="2"/>
      <c r="X1508" s="3" t="s">
        <v>100</v>
      </c>
      <c r="Y1508" s="2"/>
      <c r="Z1508" s="3"/>
      <c r="AA1508" s="3"/>
      <c r="AB1508" s="7" t="s">
        <v>4830</v>
      </c>
      <c r="AC1508" s="3" t="s">
        <v>297</v>
      </c>
      <c r="AD1508" s="3" t="s">
        <v>298</v>
      </c>
      <c r="AE1508" s="3" t="s">
        <v>299</v>
      </c>
      <c r="AF1508" s="3" t="s">
        <v>198</v>
      </c>
      <c r="AG1508" s="4"/>
      <c r="AH1508" s="3"/>
      <c r="AI1508" s="4"/>
      <c r="AJ15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8" s="8">
        <f>IF(#REF!=MAX(#REF!),"New","Old")</f>
      </c>
      <c r="AL1508" s="3"/>
      <c r="AM1508" s="9">
        <f>IF(OR(#REF!="",#REF!=0),"",IF(#REF!&lt;12000,"&lt;12k",IF(AND(#REF!&gt;=12000,#REF!&lt;24000),"12k to 24k",IF(AND(#REF!&gt;=24000,#REF!&lt;=36000),"24k to 36k",IF(#REF!&gt;36000,"&gt;36k","")))))</f>
      </c>
    </row>
    <row x14ac:dyDescent="0.25" r="1509" customHeight="1" ht="18.75">
      <c r="A1509" s="1">
        <v>1776389</v>
      </c>
      <c r="B1509" s="2">
        <v>11439133</v>
      </c>
      <c r="C1509" s="3" t="s">
        <v>0</v>
      </c>
      <c r="D1509" s="3" t="s">
        <v>59</v>
      </c>
      <c r="E1509" s="2">
        <v>2014</v>
      </c>
      <c r="F1509" s="4">
        <v>44500</v>
      </c>
      <c r="G1509" s="3" t="s">
        <v>14</v>
      </c>
      <c r="H1509" s="4">
        <v>44502</v>
      </c>
      <c r="I1509" s="4"/>
      <c r="J1509" s="10">
        <f>_xlfn.XLOOKUP(#REF!,[1]!Backup_F8_Previous_Wave[ODINO],[1]!Backup_F8_Previous_Wave[Wave Date],"")</f>
      </c>
      <c r="K1509" s="3"/>
      <c r="L1509" s="3" t="s">
        <v>4831</v>
      </c>
      <c r="M1509" s="3" t="s">
        <v>4</v>
      </c>
      <c r="N1509" s="3" t="s">
        <v>4832</v>
      </c>
      <c r="O1509" s="3" t="s">
        <v>62</v>
      </c>
      <c r="P1509" s="6">
        <f>_xlfn.XLOOKUP(#REF!,[1]!Table2[BINNING],[1]!Table2[VFG],"")</f>
      </c>
      <c r="Q1509" s="6">
        <f>IF(ISNUMBER(FIND("|",#REF!,1)),LEFT(#REF!,FIND("|",#REF!,1)-2),#REF!)</f>
      </c>
      <c r="R1509" s="6">
        <f>IF(ISNUMBER(FIND("|",#REF!,1)),RIGHT(#REF!,LEN(#REF!)-FIND("|",#REF!,1)-1),"")</f>
      </c>
      <c r="S1509" s="3" t="s">
        <v>7</v>
      </c>
      <c r="T1509" s="3" t="s">
        <v>7</v>
      </c>
      <c r="U1509" s="2">
        <v>0</v>
      </c>
      <c r="V1509" s="2">
        <v>0</v>
      </c>
      <c r="W1509" s="2"/>
      <c r="X1509" s="3" t="s">
        <v>106</v>
      </c>
      <c r="Y1509" s="2">
        <v>25</v>
      </c>
      <c r="Z1509" s="3"/>
      <c r="AA1509" s="3"/>
      <c r="AB1509" s="7" t="s">
        <v>4833</v>
      </c>
      <c r="AC1509" s="3" t="s">
        <v>44</v>
      </c>
      <c r="AD1509" s="3" t="s">
        <v>44</v>
      </c>
      <c r="AE1509" s="3" t="s">
        <v>44</v>
      </c>
      <c r="AF1509" s="3" t="s">
        <v>211</v>
      </c>
      <c r="AG1509" s="4"/>
      <c r="AH1509" s="3"/>
      <c r="AI1509" s="4"/>
      <c r="AJ15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09" s="8">
        <f>IF(#REF!=MAX(#REF!),"New","Old")</f>
      </c>
      <c r="AL1509" s="3"/>
      <c r="AM1509" s="9">
        <f>IF(OR(#REF!="",#REF!=0),"",IF(#REF!&lt;12000,"&lt;12k",IF(AND(#REF!&gt;=12000,#REF!&lt;24000),"12k to 24k",IF(AND(#REF!&gt;=24000,#REF!&lt;=36000),"24k to 36k",IF(#REF!&gt;36000,"&gt;36k","")))))</f>
      </c>
    </row>
    <row x14ac:dyDescent="0.25" r="1510" customHeight="1" ht="18.75">
      <c r="A1510" s="1">
        <v>1776408</v>
      </c>
      <c r="B1510" s="2">
        <v>11439147</v>
      </c>
      <c r="C1510" s="3" t="s">
        <v>0</v>
      </c>
      <c r="D1510" s="3" t="s">
        <v>187</v>
      </c>
      <c r="E1510" s="2">
        <v>2018</v>
      </c>
      <c r="F1510" s="4">
        <v>44494</v>
      </c>
      <c r="G1510" s="3" t="s">
        <v>14</v>
      </c>
      <c r="H1510" s="4">
        <v>44503</v>
      </c>
      <c r="I1510" s="4">
        <f>_xlfn.XLOOKUP(#REF!,[1]!Backup_F8_Previous_Wave[ODINO],[1]!Backup_F8_Previous_Wave[Production Date],"")</f>
      </c>
      <c r="J1510" s="10">
        <f>_xlfn.XLOOKUP(#REF!,[1]!Backup_F8_Previous_Wave[ODINO],[1]!Backup_F8_Previous_Wave[Wave Date],"")</f>
      </c>
      <c r="K1510" s="6">
        <f>_xlfn.XLOOKUP(#REF!,[1]!Backup_F8_Previous_Wave[ODINO],[1]!Backup_F8_Previous_Wave[Full VIN],"")</f>
      </c>
      <c r="L1510" s="3" t="s">
        <v>4834</v>
      </c>
      <c r="M1510" s="3" t="s">
        <v>4</v>
      </c>
      <c r="N1510" s="3" t="s">
        <v>4835</v>
      </c>
      <c r="O1510" s="3" t="s">
        <v>124</v>
      </c>
      <c r="P1510" s="6">
        <f>_xlfn.XLOOKUP(#REF!,[1]!Table2[BINNING],[1]!Table2[VFG],"")</f>
      </c>
      <c r="Q1510" s="6">
        <f>IF(ISNUMBER(FIND("|",#REF!,1)),LEFT(#REF!,FIND("|",#REF!,1)-2),#REF!)</f>
      </c>
      <c r="R1510" s="6">
        <f>IF(ISNUMBER(FIND("|",#REF!,1)),RIGHT(#REF!,LEN(#REF!)-FIND("|",#REF!,1)-1),"")</f>
      </c>
      <c r="S1510" s="3" t="s">
        <v>7</v>
      </c>
      <c r="T1510" s="3" t="s">
        <v>7</v>
      </c>
      <c r="U1510" s="2">
        <v>0</v>
      </c>
      <c r="V1510" s="2">
        <v>0</v>
      </c>
      <c r="W1510" s="2"/>
      <c r="X1510" s="3" t="s">
        <v>63</v>
      </c>
      <c r="Y1510" s="2">
        <v>3</v>
      </c>
      <c r="Z1510" s="3"/>
      <c r="AA1510" s="3"/>
      <c r="AB1510" s="7" t="s">
        <v>4836</v>
      </c>
      <c r="AC1510" s="3" t="s">
        <v>191</v>
      </c>
      <c r="AD1510" s="3" t="s">
        <v>192</v>
      </c>
      <c r="AE1510" s="3" t="s">
        <v>193</v>
      </c>
      <c r="AF1510" s="3" t="s">
        <v>141</v>
      </c>
      <c r="AG1510" s="4"/>
      <c r="AH1510" s="3"/>
      <c r="AI1510" s="4"/>
      <c r="AJ15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0" s="8">
        <f>IF(#REF!=MAX(#REF!),"New","Old")</f>
      </c>
      <c r="AL1510" s="3"/>
      <c r="AM1510" s="9">
        <f>IF(OR(#REF!="",#REF!=0),"",IF(#REF!&lt;12000,"&lt;12k",IF(AND(#REF!&gt;=12000,#REF!&lt;24000),"12k to 24k",IF(AND(#REF!&gt;=24000,#REF!&lt;=36000),"24k to 36k",IF(#REF!&gt;36000,"&gt;36k","")))))</f>
      </c>
    </row>
    <row x14ac:dyDescent="0.25" r="1511" customHeight="1" ht="18.75">
      <c r="A1511" s="1">
        <v>1776423</v>
      </c>
      <c r="B1511" s="2">
        <v>11439157</v>
      </c>
      <c r="C1511" s="3" t="s">
        <v>0</v>
      </c>
      <c r="D1511" s="3" t="s">
        <v>59</v>
      </c>
      <c r="E1511" s="2">
        <v>2012</v>
      </c>
      <c r="F1511" s="4">
        <v>44484</v>
      </c>
      <c r="G1511" s="3" t="s">
        <v>14</v>
      </c>
      <c r="H1511" s="4">
        <v>44503</v>
      </c>
      <c r="I1511" s="4"/>
      <c r="J1511" s="10">
        <f>_xlfn.XLOOKUP(#REF!,[1]!Backup_F8_Previous_Wave[ODINO],[1]!Backup_F8_Previous_Wave[Wave Date],"")</f>
      </c>
      <c r="K1511" s="3"/>
      <c r="L1511" s="3" t="s">
        <v>4837</v>
      </c>
      <c r="M1511" s="3" t="s">
        <v>4</v>
      </c>
      <c r="N1511" s="3" t="s">
        <v>4838</v>
      </c>
      <c r="O1511" s="3" t="s">
        <v>62</v>
      </c>
      <c r="P1511" s="6">
        <f>_xlfn.XLOOKUP(#REF!,[1]!Table2[BINNING],[1]!Table2[VFG],"")</f>
      </c>
      <c r="Q1511" s="6">
        <f>IF(ISNUMBER(FIND("|",#REF!,1)),LEFT(#REF!,FIND("|",#REF!,1)-2),#REF!)</f>
      </c>
      <c r="R1511" s="6">
        <f>IF(ISNUMBER(FIND("|",#REF!,1)),RIGHT(#REF!,LEN(#REF!)-FIND("|",#REF!,1)-1),"")</f>
      </c>
      <c r="S1511" s="3" t="s">
        <v>7</v>
      </c>
      <c r="T1511" s="3" t="s">
        <v>7</v>
      </c>
      <c r="U1511" s="2">
        <v>0</v>
      </c>
      <c r="V1511" s="2">
        <v>0</v>
      </c>
      <c r="W1511" s="2"/>
      <c r="X1511" s="3" t="s">
        <v>798</v>
      </c>
      <c r="Y1511" s="2"/>
      <c r="Z1511" s="3"/>
      <c r="AA1511" s="3"/>
      <c r="AB1511" s="7" t="s">
        <v>4839</v>
      </c>
      <c r="AC1511" s="3" t="s">
        <v>44</v>
      </c>
      <c r="AD1511" s="3" t="s">
        <v>44</v>
      </c>
      <c r="AE1511" s="3" t="s">
        <v>44</v>
      </c>
      <c r="AF1511" s="3" t="s">
        <v>68</v>
      </c>
      <c r="AG1511" s="4"/>
      <c r="AH1511" s="3"/>
      <c r="AI1511" s="4"/>
      <c r="AJ15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1" s="8">
        <f>IF(#REF!=MAX(#REF!),"New","Old")</f>
      </c>
      <c r="AL1511" s="3"/>
      <c r="AM1511" s="9">
        <f>IF(OR(#REF!="",#REF!=0),"",IF(#REF!&lt;12000,"&lt;12k",IF(AND(#REF!&gt;=12000,#REF!&lt;24000),"12k to 24k",IF(AND(#REF!&gt;=24000,#REF!&lt;=36000),"24k to 36k",IF(#REF!&gt;36000,"&gt;36k","")))))</f>
      </c>
    </row>
    <row x14ac:dyDescent="0.25" r="1512" customHeight="1" ht="18.75">
      <c r="A1512" s="1">
        <v>1776489</v>
      </c>
      <c r="B1512" s="2">
        <v>11439203</v>
      </c>
      <c r="C1512" s="3" t="s">
        <v>0</v>
      </c>
      <c r="D1512" s="3" t="s">
        <v>59</v>
      </c>
      <c r="E1512" s="2">
        <v>2009</v>
      </c>
      <c r="F1512" s="4">
        <v>44502</v>
      </c>
      <c r="G1512" s="3" t="s">
        <v>14</v>
      </c>
      <c r="H1512" s="4">
        <v>44503</v>
      </c>
      <c r="I1512" s="4"/>
      <c r="J1512" s="10">
        <f>_xlfn.XLOOKUP(#REF!,[1]!Backup_F8_Previous_Wave[ODINO],[1]!Backup_F8_Previous_Wave[Wave Date],"")</f>
      </c>
      <c r="K1512" s="3"/>
      <c r="L1512" s="3"/>
      <c r="M1512" s="3" t="s">
        <v>4</v>
      </c>
      <c r="N1512" s="3" t="s">
        <v>4840</v>
      </c>
      <c r="O1512" s="3" t="s">
        <v>62</v>
      </c>
      <c r="P1512" s="6">
        <f>_xlfn.XLOOKUP(#REF!,[1]!Table2[BINNING],[1]!Table2[VFG],"")</f>
      </c>
      <c r="Q1512" s="6">
        <f>IF(ISNUMBER(FIND("|",#REF!,1)),LEFT(#REF!,FIND("|",#REF!,1)-2),#REF!)</f>
      </c>
      <c r="R1512" s="6">
        <f>IF(ISNUMBER(FIND("|",#REF!,1)),RIGHT(#REF!,LEN(#REF!)-FIND("|",#REF!,1)-1),"")</f>
      </c>
      <c r="S1512" s="3" t="s">
        <v>7</v>
      </c>
      <c r="T1512" s="3" t="s">
        <v>7</v>
      </c>
      <c r="U1512" s="2">
        <v>0</v>
      </c>
      <c r="V1512" s="2">
        <v>0</v>
      </c>
      <c r="W1512" s="2"/>
      <c r="X1512" s="3" t="s">
        <v>106</v>
      </c>
      <c r="Y1512" s="2"/>
      <c r="Z1512" s="3" t="s">
        <v>4841</v>
      </c>
      <c r="AA1512" s="3" t="s">
        <v>2104</v>
      </c>
      <c r="AB1512" s="7" t="s">
        <v>4842</v>
      </c>
      <c r="AC1512" s="3" t="s">
        <v>44</v>
      </c>
      <c r="AD1512" s="3" t="s">
        <v>44</v>
      </c>
      <c r="AE1512" s="3" t="s">
        <v>44</v>
      </c>
      <c r="AF1512" s="3" t="s">
        <v>44</v>
      </c>
      <c r="AG1512" s="4"/>
      <c r="AH1512" s="3"/>
      <c r="AI1512" s="4"/>
      <c r="AJ15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2" s="8">
        <f>IF(#REF!=MAX(#REF!),"New","Old")</f>
      </c>
      <c r="AL1512" s="3"/>
      <c r="AM1512" s="9">
        <f>IF(OR(#REF!="",#REF!=0),"",IF(#REF!&lt;12000,"&lt;12k",IF(AND(#REF!&gt;=12000,#REF!&lt;24000),"12k to 24k",IF(AND(#REF!&gt;=24000,#REF!&lt;=36000),"24k to 36k",IF(#REF!&gt;36000,"&gt;36k","")))))</f>
      </c>
    </row>
    <row x14ac:dyDescent="0.25" r="1513" customHeight="1" ht="18.75">
      <c r="A1513" s="1">
        <v>1776594</v>
      </c>
      <c r="B1513" s="2">
        <v>11439274</v>
      </c>
      <c r="C1513" s="3" t="s">
        <v>0</v>
      </c>
      <c r="D1513" s="3" t="s">
        <v>4843</v>
      </c>
      <c r="E1513" s="2">
        <v>2021</v>
      </c>
      <c r="F1513" s="4">
        <v>44481</v>
      </c>
      <c r="G1513" s="3" t="s">
        <v>14</v>
      </c>
      <c r="H1513" s="4">
        <v>44503</v>
      </c>
      <c r="I1513" s="4">
        <f>_xlfn.XLOOKUP(#REF!,[1]!Backup_F8_Previous_Wave[ODINO],[1]!Backup_F8_Previous_Wave[Production Date],"")</f>
      </c>
      <c r="J1513" s="10">
        <f>_xlfn.XLOOKUP(#REF!,[1]!Backup_F8_Previous_Wave[ODINO],[1]!Backup_F8_Previous_Wave[Wave Date],"")</f>
      </c>
      <c r="K1513" s="6">
        <f>_xlfn.XLOOKUP(#REF!,[1]!Backup_F8_Previous_Wave[ODINO],[1]!Backup_F8_Previous_Wave[Full VIN],"")</f>
      </c>
      <c r="L1513" s="3" t="s">
        <v>4844</v>
      </c>
      <c r="M1513" s="3" t="s">
        <v>4</v>
      </c>
      <c r="N1513" s="3" t="s">
        <v>4845</v>
      </c>
      <c r="O1513" s="3" t="s">
        <v>3149</v>
      </c>
      <c r="P1513" s="6">
        <f>_xlfn.XLOOKUP(#REF!,[1]!Table2[BINNING],[1]!Table2[VFG],"")</f>
      </c>
      <c r="Q1513" s="6">
        <f>IF(ISNUMBER(FIND("|",#REF!,1)),LEFT(#REF!,FIND("|",#REF!,1)-2),#REF!)</f>
      </c>
      <c r="R1513" s="6">
        <f>IF(ISNUMBER(FIND("|",#REF!,1)),RIGHT(#REF!,LEN(#REF!)-FIND("|",#REF!,1)-1),"")</f>
      </c>
      <c r="S1513" s="3" t="s">
        <v>7</v>
      </c>
      <c r="T1513" s="3" t="s">
        <v>7</v>
      </c>
      <c r="U1513" s="2">
        <v>0</v>
      </c>
      <c r="V1513" s="2">
        <v>0</v>
      </c>
      <c r="W1513" s="2"/>
      <c r="X1513" s="3" t="s">
        <v>317</v>
      </c>
      <c r="Y1513" s="2">
        <v>65</v>
      </c>
      <c r="Z1513" s="3"/>
      <c r="AA1513" s="3"/>
      <c r="AB1513" s="7" t="s">
        <v>4846</v>
      </c>
      <c r="AC1513" s="3" t="s">
        <v>4847</v>
      </c>
      <c r="AD1513" s="3" t="s">
        <v>4848</v>
      </c>
      <c r="AE1513" s="3" t="s">
        <v>4849</v>
      </c>
      <c r="AF1513" s="3" t="s">
        <v>102</v>
      </c>
      <c r="AG1513" s="4"/>
      <c r="AH1513" s="3"/>
      <c r="AI1513" s="4"/>
      <c r="AJ15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3" s="8">
        <f>IF(#REF!=MAX(#REF!),"New","Old")</f>
      </c>
      <c r="AL1513" s="3"/>
      <c r="AM1513" s="9">
        <f>IF(OR(#REF!="",#REF!=0),"",IF(#REF!&lt;12000,"&lt;12k",IF(AND(#REF!&gt;=12000,#REF!&lt;24000),"12k to 24k",IF(AND(#REF!&gt;=24000,#REF!&lt;=36000),"24k to 36k",IF(#REF!&gt;36000,"&gt;36k","")))))</f>
      </c>
    </row>
    <row x14ac:dyDescent="0.25" r="1514" customHeight="1" ht="18.75">
      <c r="A1514" s="1">
        <v>1776770</v>
      </c>
      <c r="B1514" s="2">
        <v>11439403</v>
      </c>
      <c r="C1514" s="3" t="s">
        <v>0</v>
      </c>
      <c r="D1514" s="3" t="s">
        <v>1</v>
      </c>
      <c r="E1514" s="2">
        <v>2017</v>
      </c>
      <c r="F1514" s="4">
        <v>44210</v>
      </c>
      <c r="G1514" s="3" t="s">
        <v>2</v>
      </c>
      <c r="H1514" s="4">
        <v>44504</v>
      </c>
      <c r="I1514" s="4">
        <f>_xlfn.XLOOKUP(#REF!,[1]!Backup_F8_Previous_Wave[ODINO],[1]!Backup_F8_Previous_Wave[Production Date],"")</f>
      </c>
      <c r="J1514" s="10">
        <f>_xlfn.XLOOKUP(#REF!,[1]!Backup_F8_Previous_Wave[ODINO],[1]!Backup_F8_Previous_Wave[Wave Date],"")</f>
      </c>
      <c r="K1514" s="6">
        <f>_xlfn.XLOOKUP(#REF!,[1]!Backup_F8_Previous_Wave[ODINO],[1]!Backup_F8_Previous_Wave[Full VIN],"")</f>
      </c>
      <c r="L1514" s="3" t="s">
        <v>2850</v>
      </c>
      <c r="M1514" s="3" t="s">
        <v>4</v>
      </c>
      <c r="N1514" s="3" t="s">
        <v>4850</v>
      </c>
      <c r="O1514" s="3" t="s">
        <v>62</v>
      </c>
      <c r="P1514" s="6">
        <f>_xlfn.XLOOKUP(#REF!,[1]!Table2[BINNING],[1]!Table2[VFG],"")</f>
      </c>
      <c r="Q1514" s="6">
        <f>IF(ISNUMBER(FIND("|",#REF!,1)),LEFT(#REF!,FIND("|",#REF!,1)-2),#REF!)</f>
      </c>
      <c r="R1514" s="6">
        <f>IF(ISNUMBER(FIND("|",#REF!,1)),RIGHT(#REF!,LEN(#REF!)-FIND("|",#REF!,1)-1),"")</f>
      </c>
      <c r="S1514" s="3" t="s">
        <v>7</v>
      </c>
      <c r="T1514" s="3" t="s">
        <v>7</v>
      </c>
      <c r="U1514" s="2">
        <v>0</v>
      </c>
      <c r="V1514" s="2">
        <v>0</v>
      </c>
      <c r="W1514" s="2"/>
      <c r="X1514" s="3" t="s">
        <v>24</v>
      </c>
      <c r="Y1514" s="2"/>
      <c r="Z1514" s="3"/>
      <c r="AA1514" s="3"/>
      <c r="AB1514" s="7" t="s">
        <v>4851</v>
      </c>
      <c r="AC1514" s="3" t="s">
        <v>20</v>
      </c>
      <c r="AD1514" s="3" t="s">
        <v>11</v>
      </c>
      <c r="AE1514" s="3" t="s">
        <v>21</v>
      </c>
      <c r="AF1514" s="3" t="s">
        <v>13</v>
      </c>
      <c r="AG1514" s="4"/>
      <c r="AH1514" s="3"/>
      <c r="AI1514" s="4"/>
      <c r="AJ15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4" s="8">
        <f>IF(#REF!=MAX(#REF!),"New","Old")</f>
      </c>
      <c r="AL1514" s="3"/>
      <c r="AM1514" s="9">
        <f>IF(OR(#REF!="",#REF!=0),"",IF(#REF!&lt;12000,"&lt;12k",IF(AND(#REF!&gt;=12000,#REF!&lt;24000),"12k to 24k",IF(AND(#REF!&gt;=24000,#REF!&lt;=36000),"24k to 36k",IF(#REF!&gt;36000,"&gt;36k","")))))</f>
      </c>
    </row>
    <row x14ac:dyDescent="0.25" r="1515" customHeight="1" ht="18.75">
      <c r="A1515" s="1">
        <v>1776855</v>
      </c>
      <c r="B1515" s="2">
        <v>11439459</v>
      </c>
      <c r="C1515" s="3" t="s">
        <v>0</v>
      </c>
      <c r="D1515" s="3" t="s">
        <v>69</v>
      </c>
      <c r="E1515" s="2">
        <v>2016</v>
      </c>
      <c r="F1515" s="4">
        <v>44505</v>
      </c>
      <c r="G1515" s="3" t="s">
        <v>14</v>
      </c>
      <c r="H1515" s="4">
        <v>44505</v>
      </c>
      <c r="I1515" s="4">
        <f>_xlfn.XLOOKUP(#REF!,[1]!Backup_F8_Previous_Wave[ODINO],[1]!Backup_F8_Previous_Wave[Production Date],"")</f>
      </c>
      <c r="J1515" s="10">
        <f>_xlfn.XLOOKUP(#REF!,[1]!Backup_F8_Previous_Wave[ODINO],[1]!Backup_F8_Previous_Wave[Wave Date],"")</f>
      </c>
      <c r="K1515" s="6">
        <f>_xlfn.XLOOKUP(#REF!,[1]!Backup_F8_Previous_Wave[ODINO],[1]!Backup_F8_Previous_Wave[Full VIN],"")</f>
      </c>
      <c r="L1515" s="3" t="s">
        <v>4852</v>
      </c>
      <c r="M1515" s="3" t="s">
        <v>4</v>
      </c>
      <c r="N1515" s="3" t="s">
        <v>4853</v>
      </c>
      <c r="O1515" s="3" t="s">
        <v>62</v>
      </c>
      <c r="P1515" s="6">
        <f>_xlfn.XLOOKUP(#REF!,[1]!Table2[BINNING],[1]!Table2[VFG],"")</f>
      </c>
      <c r="Q1515" s="6">
        <f>IF(ISNUMBER(FIND("|",#REF!,1)),LEFT(#REF!,FIND("|",#REF!,1)-2),#REF!)</f>
      </c>
      <c r="R1515" s="6">
        <f>IF(ISNUMBER(FIND("|",#REF!,1)),RIGHT(#REF!,LEN(#REF!)-FIND("|",#REF!,1)-1),"")</f>
      </c>
      <c r="S1515" s="3" t="s">
        <v>7</v>
      </c>
      <c r="T1515" s="3" t="s">
        <v>7</v>
      </c>
      <c r="U1515" s="2">
        <v>0</v>
      </c>
      <c r="V1515" s="2">
        <v>0</v>
      </c>
      <c r="W1515" s="2"/>
      <c r="X1515" s="3" t="s">
        <v>32</v>
      </c>
      <c r="Y1515" s="2"/>
      <c r="Z1515" s="3"/>
      <c r="AA1515" s="3"/>
      <c r="AB1515" s="7" t="s">
        <v>4854</v>
      </c>
      <c r="AC1515" s="3" t="s">
        <v>395</v>
      </c>
      <c r="AD1515" s="3" t="s">
        <v>75</v>
      </c>
      <c r="AE1515" s="3" t="s">
        <v>908</v>
      </c>
      <c r="AF1515" s="3" t="s">
        <v>77</v>
      </c>
      <c r="AG1515" s="4"/>
      <c r="AH1515" s="3"/>
      <c r="AI1515" s="4"/>
      <c r="AJ15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5" s="8">
        <f>IF(#REF!=MAX(#REF!),"New","Old")</f>
      </c>
      <c r="AL1515" s="3"/>
      <c r="AM1515" s="9">
        <f>IF(OR(#REF!="",#REF!=0),"",IF(#REF!&lt;12000,"&lt;12k",IF(AND(#REF!&gt;=12000,#REF!&lt;24000),"12k to 24k",IF(AND(#REF!&gt;=24000,#REF!&lt;=36000),"24k to 36k",IF(#REF!&gt;36000,"&gt;36k","")))))</f>
      </c>
    </row>
    <row x14ac:dyDescent="0.25" r="1516" customHeight="1" ht="18.75">
      <c r="A1516" s="1">
        <v>1776907</v>
      </c>
      <c r="B1516" s="2">
        <v>11439494</v>
      </c>
      <c r="C1516" s="3" t="s">
        <v>0</v>
      </c>
      <c r="D1516" s="3" t="s">
        <v>1</v>
      </c>
      <c r="E1516" s="2">
        <v>2018</v>
      </c>
      <c r="F1516" s="4">
        <v>44505</v>
      </c>
      <c r="G1516" s="3" t="s">
        <v>14</v>
      </c>
      <c r="H1516" s="4">
        <v>44505</v>
      </c>
      <c r="I1516" s="4">
        <f>_xlfn.XLOOKUP(#REF!,[1]!Backup_F8_Previous_Wave[ODINO],[1]!Backup_F8_Previous_Wave[Production Date],"")</f>
      </c>
      <c r="J1516" s="10">
        <f>_xlfn.XLOOKUP(#REF!,[1]!Backup_F8_Previous_Wave[ODINO],[1]!Backup_F8_Previous_Wave[Wave Date],"")</f>
      </c>
      <c r="K1516" s="6">
        <f>_xlfn.XLOOKUP(#REF!,[1]!Backup_F8_Previous_Wave[ODINO],[1]!Backup_F8_Previous_Wave[Full VIN],"")</f>
      </c>
      <c r="L1516" s="3" t="s">
        <v>4855</v>
      </c>
      <c r="M1516" s="3" t="s">
        <v>4</v>
      </c>
      <c r="N1516" s="3" t="s">
        <v>4856</v>
      </c>
      <c r="O1516" s="3" t="s">
        <v>124</v>
      </c>
      <c r="P1516" s="6">
        <f>_xlfn.XLOOKUP(#REF!,[1]!Table2[BINNING],[1]!Table2[VFG],"")</f>
      </c>
      <c r="Q1516" s="6">
        <f>IF(ISNUMBER(FIND("|",#REF!,1)),LEFT(#REF!,FIND("|",#REF!,1)-2),#REF!)</f>
      </c>
      <c r="R1516" s="6">
        <f>IF(ISNUMBER(FIND("|",#REF!,1)),RIGHT(#REF!,LEN(#REF!)-FIND("|",#REF!,1)-1),"")</f>
      </c>
      <c r="S1516" s="3" t="s">
        <v>7</v>
      </c>
      <c r="T1516" s="3" t="s">
        <v>7</v>
      </c>
      <c r="U1516" s="2">
        <v>0</v>
      </c>
      <c r="V1516" s="2">
        <v>0</v>
      </c>
      <c r="W1516" s="2">
        <v>60000</v>
      </c>
      <c r="X1516" s="3" t="s">
        <v>404</v>
      </c>
      <c r="Y1516" s="2"/>
      <c r="Z1516" s="3" t="s">
        <v>4857</v>
      </c>
      <c r="AA1516" s="3" t="s">
        <v>4712</v>
      </c>
      <c r="AB1516" s="7" t="s">
        <v>4858</v>
      </c>
      <c r="AC1516" s="3" t="s">
        <v>20</v>
      </c>
      <c r="AD1516" s="3" t="s">
        <v>11</v>
      </c>
      <c r="AE1516" s="3" t="s">
        <v>21</v>
      </c>
      <c r="AF1516" s="3" t="s">
        <v>13</v>
      </c>
      <c r="AG1516" s="4"/>
      <c r="AH1516" s="3"/>
      <c r="AI1516" s="4"/>
      <c r="AJ15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6" s="8">
        <f>IF(#REF!=MAX(#REF!),"New","Old")</f>
      </c>
      <c r="AL1516" s="3"/>
      <c r="AM1516" s="9">
        <f>IF(OR(#REF!="",#REF!=0),"",IF(#REF!&lt;12000,"&lt;12k",IF(AND(#REF!&gt;=12000,#REF!&lt;24000),"12k to 24k",IF(AND(#REF!&gt;=24000,#REF!&lt;=36000),"24k to 36k",IF(#REF!&gt;36000,"&gt;36k","")))))</f>
      </c>
    </row>
    <row x14ac:dyDescent="0.25" r="1517" customHeight="1" ht="18.75">
      <c r="A1517" s="1">
        <v>1776930</v>
      </c>
      <c r="B1517" s="2">
        <v>11439513</v>
      </c>
      <c r="C1517" s="3" t="s">
        <v>0</v>
      </c>
      <c r="D1517" s="3" t="s">
        <v>59</v>
      </c>
      <c r="E1517" s="2">
        <v>2016</v>
      </c>
      <c r="F1517" s="4">
        <v>44457</v>
      </c>
      <c r="G1517" s="3" t="s">
        <v>39</v>
      </c>
      <c r="H1517" s="4">
        <v>44505</v>
      </c>
      <c r="I1517" s="4">
        <f>_xlfn.XLOOKUP(#REF!,[1]!Backup_F8_Previous_Wave[ODINO],[1]!Backup_F8_Previous_Wave[Production Date],"")</f>
      </c>
      <c r="J1517" s="10">
        <f>_xlfn.XLOOKUP(#REF!,[1]!Backup_F8_Previous_Wave[ODINO],[1]!Backup_F8_Previous_Wave[Wave Date],"")</f>
      </c>
      <c r="K1517" s="6">
        <f>_xlfn.XLOOKUP(#REF!,[1]!Backup_F8_Previous_Wave[ODINO],[1]!Backup_F8_Previous_Wave[Full VIN],"")</f>
      </c>
      <c r="L1517" s="3" t="s">
        <v>4859</v>
      </c>
      <c r="M1517" s="3" t="s">
        <v>4</v>
      </c>
      <c r="N1517" s="3" t="s">
        <v>4860</v>
      </c>
      <c r="O1517" s="3" t="s">
        <v>62</v>
      </c>
      <c r="P1517" s="6">
        <f>_xlfn.XLOOKUP(#REF!,[1]!Table2[BINNING],[1]!Table2[VFG],"")</f>
      </c>
      <c r="Q1517" s="6">
        <f>IF(ISNUMBER(FIND("|",#REF!,1)),LEFT(#REF!,FIND("|",#REF!,1)-2),#REF!)</f>
      </c>
      <c r="R1517" s="6">
        <f>IF(ISNUMBER(FIND("|",#REF!,1)),RIGHT(#REF!,LEN(#REF!)-FIND("|",#REF!,1)-1),"")</f>
      </c>
      <c r="S1517" s="3" t="s">
        <v>7</v>
      </c>
      <c r="T1517" s="3" t="s">
        <v>7</v>
      </c>
      <c r="U1517" s="2">
        <v>0</v>
      </c>
      <c r="V1517" s="2">
        <v>0</v>
      </c>
      <c r="W1517" s="2">
        <v>117600</v>
      </c>
      <c r="X1517" s="3" t="s">
        <v>139</v>
      </c>
      <c r="Y1517" s="2"/>
      <c r="Z1517" s="3" t="s">
        <v>4861</v>
      </c>
      <c r="AA1517" s="3" t="s">
        <v>4198</v>
      </c>
      <c r="AB1517" s="7" t="s">
        <v>4862</v>
      </c>
      <c r="AC1517" s="3" t="s">
        <v>65</v>
      </c>
      <c r="AD1517" s="3" t="s">
        <v>66</v>
      </c>
      <c r="AE1517" s="3" t="s">
        <v>67</v>
      </c>
      <c r="AF1517" s="3" t="s">
        <v>68</v>
      </c>
      <c r="AG1517" s="4"/>
      <c r="AH1517" s="3"/>
      <c r="AI1517" s="4"/>
      <c r="AJ15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7" s="8">
        <f>IF(#REF!=MAX(#REF!),"New","Old")</f>
      </c>
      <c r="AL1517" s="3"/>
      <c r="AM1517" s="9">
        <f>IF(OR(#REF!="",#REF!=0),"",IF(#REF!&lt;12000,"&lt;12k",IF(AND(#REF!&gt;=12000,#REF!&lt;24000),"12k to 24k",IF(AND(#REF!&gt;=24000,#REF!&lt;=36000),"24k to 36k",IF(#REF!&gt;36000,"&gt;36k","")))))</f>
      </c>
    </row>
    <row x14ac:dyDescent="0.25" r="1518" customHeight="1" ht="18.75">
      <c r="A1518" s="1">
        <v>1777001</v>
      </c>
      <c r="B1518" s="2">
        <v>11439566</v>
      </c>
      <c r="C1518" s="3" t="s">
        <v>0</v>
      </c>
      <c r="D1518" s="3" t="s">
        <v>1</v>
      </c>
      <c r="E1518" s="2">
        <v>2014</v>
      </c>
      <c r="F1518" s="4">
        <v>44506</v>
      </c>
      <c r="G1518" s="3" t="s">
        <v>14</v>
      </c>
      <c r="H1518" s="4">
        <v>44506</v>
      </c>
      <c r="I1518" s="4"/>
      <c r="J1518" s="10">
        <f>_xlfn.XLOOKUP(#REF!,[1]!Backup_F8_Previous_Wave[ODINO],[1]!Backup_F8_Previous_Wave[Wave Date],"")</f>
      </c>
      <c r="K1518" s="3"/>
      <c r="L1518" s="3" t="s">
        <v>1082</v>
      </c>
      <c r="M1518" s="3" t="s">
        <v>4</v>
      </c>
      <c r="N1518" s="3" t="s">
        <v>4863</v>
      </c>
      <c r="O1518" s="3" t="s">
        <v>151</v>
      </c>
      <c r="P1518" s="6">
        <f>_xlfn.XLOOKUP(#REF!,[1]!Table2[BINNING],[1]!Table2[VFG],"")</f>
      </c>
      <c r="Q1518" s="6">
        <f>IF(ISNUMBER(FIND("|",#REF!,1)),LEFT(#REF!,FIND("|",#REF!,1)-2),#REF!)</f>
      </c>
      <c r="R1518" s="6">
        <f>IF(ISNUMBER(FIND("|",#REF!,1)),RIGHT(#REF!,LEN(#REF!)-FIND("|",#REF!,1)-1),"")</f>
      </c>
      <c r="S1518" s="3" t="s">
        <v>7</v>
      </c>
      <c r="T1518" s="3" t="s">
        <v>7</v>
      </c>
      <c r="U1518" s="2">
        <v>0</v>
      </c>
      <c r="V1518" s="2">
        <v>0</v>
      </c>
      <c r="W1518" s="2"/>
      <c r="X1518" s="3" t="s">
        <v>8</v>
      </c>
      <c r="Y1518" s="2"/>
      <c r="Z1518" s="3"/>
      <c r="AA1518" s="3"/>
      <c r="AB1518" s="7" t="s">
        <v>4864</v>
      </c>
      <c r="AC1518" s="3" t="s">
        <v>44</v>
      </c>
      <c r="AD1518" s="3" t="s">
        <v>44</v>
      </c>
      <c r="AE1518" s="3" t="s">
        <v>44</v>
      </c>
      <c r="AF1518" s="3" t="s">
        <v>13</v>
      </c>
      <c r="AG1518" s="4"/>
      <c r="AH1518" s="3"/>
      <c r="AI1518" s="4"/>
      <c r="AJ15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8" s="8">
        <f>IF(#REF!=MAX(#REF!),"New","Old")</f>
      </c>
      <c r="AL1518" s="3"/>
      <c r="AM1518" s="9">
        <f>IF(OR(#REF!="",#REF!=0),"",IF(#REF!&lt;12000,"&lt;12k",IF(AND(#REF!&gt;=12000,#REF!&lt;24000),"12k to 24k",IF(AND(#REF!&gt;=24000,#REF!&lt;=36000),"24k to 36k",IF(#REF!&gt;36000,"&gt;36k","")))))</f>
      </c>
    </row>
    <row x14ac:dyDescent="0.25" r="1519" customHeight="1" ht="18.75">
      <c r="A1519" s="1">
        <v>1777015</v>
      </c>
      <c r="B1519" s="2">
        <v>11439573</v>
      </c>
      <c r="C1519" s="3" t="s">
        <v>0</v>
      </c>
      <c r="D1519" s="3" t="s">
        <v>4865</v>
      </c>
      <c r="E1519" s="2">
        <v>2000</v>
      </c>
      <c r="F1519" s="4">
        <v>44474</v>
      </c>
      <c r="G1519" s="3" t="s">
        <v>14</v>
      </c>
      <c r="H1519" s="4">
        <v>44506</v>
      </c>
      <c r="I1519" s="4">
        <f>_xlfn.XLOOKUP(#REF!,[1]!Backup_F8_Previous_Wave[ODINO],[1]!Backup_F8_Previous_Wave[Production Date],"")</f>
      </c>
      <c r="J1519" s="10">
        <f>_xlfn.XLOOKUP(#REF!,[1]!Backup_F8_Previous_Wave[ODINO],[1]!Backup_F8_Previous_Wave[Wave Date],"")</f>
      </c>
      <c r="K1519" s="6">
        <f>_xlfn.XLOOKUP(#REF!,[1]!Backup_F8_Previous_Wave[ODINO],[1]!Backup_F8_Previous_Wave[Full VIN],"")</f>
      </c>
      <c r="L1519" s="3" t="s">
        <v>4866</v>
      </c>
      <c r="M1519" s="3" t="s">
        <v>4</v>
      </c>
      <c r="N1519" s="3" t="s">
        <v>4867</v>
      </c>
      <c r="O1519" s="3" t="s">
        <v>4868</v>
      </c>
      <c r="P1519" s="6">
        <f>_xlfn.XLOOKUP(#REF!,[1]!Table2[BINNING],[1]!Table2[VFG],"")</f>
      </c>
      <c r="Q1519" s="6">
        <f>IF(ISNUMBER(FIND("|",#REF!,1)),LEFT(#REF!,FIND("|",#REF!,1)-2),#REF!)</f>
      </c>
      <c r="R1519" s="6">
        <f>IF(ISNUMBER(FIND("|",#REF!,1)),RIGHT(#REF!,LEN(#REF!)-FIND("|",#REF!,1)-1),"")</f>
      </c>
      <c r="S1519" s="3" t="s">
        <v>7</v>
      </c>
      <c r="T1519" s="3" t="s">
        <v>7</v>
      </c>
      <c r="U1519" s="2">
        <v>0</v>
      </c>
      <c r="V1519" s="2">
        <v>0</v>
      </c>
      <c r="W1519" s="2"/>
      <c r="X1519" s="3" t="s">
        <v>24</v>
      </c>
      <c r="Y1519" s="2">
        <v>10</v>
      </c>
      <c r="Z1519" s="3"/>
      <c r="AA1519" s="3"/>
      <c r="AB1519" s="7" t="s">
        <v>4869</v>
      </c>
      <c r="AC1519" s="3" t="s">
        <v>4870</v>
      </c>
      <c r="AD1519" s="3" t="s">
        <v>4871</v>
      </c>
      <c r="AE1519" s="3" t="s">
        <v>1347</v>
      </c>
      <c r="AF1519" s="3" t="s">
        <v>45</v>
      </c>
      <c r="AG1519" s="4"/>
      <c r="AH1519" s="3"/>
      <c r="AI1519" s="4"/>
      <c r="AJ15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19" s="8">
        <f>IF(#REF!=MAX(#REF!),"New","Old")</f>
      </c>
      <c r="AL1519" s="3"/>
      <c r="AM1519" s="9">
        <f>IF(OR(#REF!="",#REF!=0),"",IF(#REF!&lt;12000,"&lt;12k",IF(AND(#REF!&gt;=12000,#REF!&lt;24000),"12k to 24k",IF(AND(#REF!&gt;=24000,#REF!&lt;=36000),"24k to 36k",IF(#REF!&gt;36000,"&gt;36k","")))))</f>
      </c>
    </row>
    <row x14ac:dyDescent="0.25" r="1520" customHeight="1" ht="18.75">
      <c r="A1520" s="1">
        <v>1777118</v>
      </c>
      <c r="B1520" s="2">
        <v>11439647</v>
      </c>
      <c r="C1520" s="3" t="s">
        <v>0</v>
      </c>
      <c r="D1520" s="3" t="s">
        <v>1</v>
      </c>
      <c r="E1520" s="2">
        <v>2014</v>
      </c>
      <c r="F1520" s="4">
        <v>44507</v>
      </c>
      <c r="G1520" s="3" t="s">
        <v>14</v>
      </c>
      <c r="H1520" s="4">
        <v>44507</v>
      </c>
      <c r="I1520" s="4"/>
      <c r="J1520" s="10">
        <f>_xlfn.XLOOKUP(#REF!,[1]!Backup_F8_Previous_Wave[ODINO],[1]!Backup_F8_Previous_Wave[Wave Date],"")</f>
      </c>
      <c r="K1520" s="3"/>
      <c r="L1520" s="3" t="s">
        <v>4872</v>
      </c>
      <c r="M1520" s="3" t="s">
        <v>4</v>
      </c>
      <c r="N1520" s="3" t="s">
        <v>4873</v>
      </c>
      <c r="O1520" s="3" t="s">
        <v>31</v>
      </c>
      <c r="P1520" s="6">
        <f>_xlfn.XLOOKUP(#REF!,[1]!Table2[BINNING],[1]!Table2[VFG],"")</f>
      </c>
      <c r="Q1520" s="6">
        <f>IF(ISNUMBER(FIND("|",#REF!,1)),LEFT(#REF!,FIND("|",#REF!,1)-2),#REF!)</f>
      </c>
      <c r="R1520" s="6">
        <f>IF(ISNUMBER(FIND("|",#REF!,1)),RIGHT(#REF!,LEN(#REF!)-FIND("|",#REF!,1)-1),"")</f>
      </c>
      <c r="S1520" s="3" t="s">
        <v>7</v>
      </c>
      <c r="T1520" s="3" t="s">
        <v>7</v>
      </c>
      <c r="U1520" s="2">
        <v>0</v>
      </c>
      <c r="V1520" s="2">
        <v>0</v>
      </c>
      <c r="W1520" s="2"/>
      <c r="X1520" s="3" t="s">
        <v>106</v>
      </c>
      <c r="Y1520" s="2"/>
      <c r="Z1520" s="3"/>
      <c r="AA1520" s="3"/>
      <c r="AB1520" s="7" t="s">
        <v>4874</v>
      </c>
      <c r="AC1520" s="3" t="s">
        <v>44</v>
      </c>
      <c r="AD1520" s="3" t="s">
        <v>44</v>
      </c>
      <c r="AE1520" s="3" t="s">
        <v>44</v>
      </c>
      <c r="AF1520" s="3" t="s">
        <v>13</v>
      </c>
      <c r="AG1520" s="4"/>
      <c r="AH1520" s="3"/>
      <c r="AI1520" s="4"/>
      <c r="AJ15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0" s="8">
        <f>IF(#REF!=MAX(#REF!),"New","Old")</f>
      </c>
      <c r="AL1520" s="3"/>
      <c r="AM1520" s="9">
        <f>IF(OR(#REF!="",#REF!=0),"",IF(#REF!&lt;12000,"&lt;12k",IF(AND(#REF!&gt;=12000,#REF!&lt;24000),"12k to 24k",IF(AND(#REF!&gt;=24000,#REF!&lt;=36000),"24k to 36k",IF(#REF!&gt;36000,"&gt;36k","")))))</f>
      </c>
    </row>
    <row x14ac:dyDescent="0.25" r="1521" customHeight="1" ht="18.75">
      <c r="A1521" s="1">
        <v>1777127</v>
      </c>
      <c r="B1521" s="2">
        <v>11439653</v>
      </c>
      <c r="C1521" s="3" t="s">
        <v>0</v>
      </c>
      <c r="D1521" s="3" t="s">
        <v>485</v>
      </c>
      <c r="E1521" s="2">
        <v>2008</v>
      </c>
      <c r="F1521" s="4">
        <v>44501</v>
      </c>
      <c r="G1521" s="3" t="s">
        <v>14</v>
      </c>
      <c r="H1521" s="4">
        <v>44508</v>
      </c>
      <c r="I1521" s="4">
        <f>_xlfn.XLOOKUP(#REF!,[1]!Backup_F8_Previous_Wave[ODINO],[1]!Backup_F8_Previous_Wave[Production Date],"")</f>
      </c>
      <c r="J1521" s="10">
        <f>_xlfn.XLOOKUP(#REF!,[1]!Backup_F8_Previous_Wave[ODINO],[1]!Backup_F8_Previous_Wave[Wave Date],"")</f>
      </c>
      <c r="K1521" s="6">
        <f>_xlfn.XLOOKUP(#REF!,[1]!Backup_F8_Previous_Wave[ODINO],[1]!Backup_F8_Previous_Wave[Full VIN],"")</f>
      </c>
      <c r="L1521" s="3" t="s">
        <v>4875</v>
      </c>
      <c r="M1521" s="3" t="s">
        <v>4</v>
      </c>
      <c r="N1521" s="3" t="s">
        <v>4876</v>
      </c>
      <c r="O1521" s="3" t="s">
        <v>2959</v>
      </c>
      <c r="P1521" s="6">
        <f>_xlfn.XLOOKUP(#REF!,[1]!Table2[BINNING],[1]!Table2[VFG],"")</f>
      </c>
      <c r="Q1521" s="6">
        <f>IF(ISNUMBER(FIND("|",#REF!,1)),LEFT(#REF!,FIND("|",#REF!,1)-2),#REF!)</f>
      </c>
      <c r="R1521" s="6">
        <f>IF(ISNUMBER(FIND("|",#REF!,1)),RIGHT(#REF!,LEN(#REF!)-FIND("|",#REF!,1)-1),"")</f>
      </c>
      <c r="S1521" s="3" t="s">
        <v>7</v>
      </c>
      <c r="T1521" s="3" t="s">
        <v>7</v>
      </c>
      <c r="U1521" s="2">
        <v>0</v>
      </c>
      <c r="V1521" s="2">
        <v>0</v>
      </c>
      <c r="W1521" s="2"/>
      <c r="X1521" s="3" t="s">
        <v>18</v>
      </c>
      <c r="Y1521" s="2"/>
      <c r="Z1521" s="3"/>
      <c r="AA1521" s="3"/>
      <c r="AB1521" s="7" t="s">
        <v>4877</v>
      </c>
      <c r="AC1521" s="3" t="s">
        <v>1260</v>
      </c>
      <c r="AD1521" s="3" t="s">
        <v>490</v>
      </c>
      <c r="AE1521" s="3" t="s">
        <v>1261</v>
      </c>
      <c r="AF1521" s="3" t="s">
        <v>211</v>
      </c>
      <c r="AG1521" s="4"/>
      <c r="AH1521" s="3"/>
      <c r="AI1521" s="4"/>
      <c r="AJ15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1" s="8">
        <f>IF(#REF!=MAX(#REF!),"New","Old")</f>
      </c>
      <c r="AL1521" s="3"/>
      <c r="AM1521" s="9">
        <f>IF(OR(#REF!="",#REF!=0),"",IF(#REF!&lt;12000,"&lt;12k",IF(AND(#REF!&gt;=12000,#REF!&lt;24000),"12k to 24k",IF(AND(#REF!&gt;=24000,#REF!&lt;=36000),"24k to 36k",IF(#REF!&gt;36000,"&gt;36k","")))))</f>
      </c>
    </row>
    <row x14ac:dyDescent="0.25" r="1522" customHeight="1" ht="18.75">
      <c r="A1522" s="1">
        <v>1777188</v>
      </c>
      <c r="B1522" s="2">
        <v>11439699</v>
      </c>
      <c r="C1522" s="3" t="s">
        <v>0</v>
      </c>
      <c r="D1522" s="3" t="s">
        <v>485</v>
      </c>
      <c r="E1522" s="2">
        <v>2016</v>
      </c>
      <c r="F1522" s="4">
        <v>44508</v>
      </c>
      <c r="G1522" s="3" t="s">
        <v>14</v>
      </c>
      <c r="H1522" s="4">
        <v>44508</v>
      </c>
      <c r="I1522" s="4">
        <f>_xlfn.XLOOKUP(#REF!,[1]!Backup_F8_Previous_Wave[ODINO],[1]!Backup_F8_Previous_Wave[Production Date],"")</f>
      </c>
      <c r="J1522" s="10">
        <f>_xlfn.XLOOKUP(#REF!,[1]!Backup_F8_Previous_Wave[ODINO],[1]!Backup_F8_Previous_Wave[Wave Date],"")</f>
      </c>
      <c r="K1522" s="6">
        <f>_xlfn.XLOOKUP(#REF!,[1]!Backup_F8_Previous_Wave[ODINO],[1]!Backup_F8_Previous_Wave[Full VIN],"")</f>
      </c>
      <c r="L1522" s="3" t="s">
        <v>4506</v>
      </c>
      <c r="M1522" s="3" t="s">
        <v>4</v>
      </c>
      <c r="N1522" s="3" t="s">
        <v>4878</v>
      </c>
      <c r="O1522" s="3" t="s">
        <v>31</v>
      </c>
      <c r="P1522" s="6">
        <f>_xlfn.XLOOKUP(#REF!,[1]!Table2[BINNING],[1]!Table2[VFG],"")</f>
      </c>
      <c r="Q1522" s="6">
        <f>IF(ISNUMBER(FIND("|",#REF!,1)),LEFT(#REF!,FIND("|",#REF!,1)-2),#REF!)</f>
      </c>
      <c r="R1522" s="6">
        <f>IF(ISNUMBER(FIND("|",#REF!,1)),RIGHT(#REF!,LEN(#REF!)-FIND("|",#REF!,1)-1),"")</f>
      </c>
      <c r="S1522" s="3" t="s">
        <v>7</v>
      </c>
      <c r="T1522" s="3" t="s">
        <v>7</v>
      </c>
      <c r="U1522" s="2">
        <v>0</v>
      </c>
      <c r="V1522" s="2">
        <v>0</v>
      </c>
      <c r="W1522" s="2">
        <v>80000</v>
      </c>
      <c r="X1522" s="3" t="s">
        <v>229</v>
      </c>
      <c r="Y1522" s="2"/>
      <c r="Z1522" s="3"/>
      <c r="AA1522" s="3"/>
      <c r="AB1522" s="7" t="s">
        <v>4879</v>
      </c>
      <c r="AC1522" s="3" t="s">
        <v>489</v>
      </c>
      <c r="AD1522" s="3" t="s">
        <v>490</v>
      </c>
      <c r="AE1522" s="3" t="s">
        <v>491</v>
      </c>
      <c r="AF1522" s="3" t="s">
        <v>211</v>
      </c>
      <c r="AG1522" s="4"/>
      <c r="AH1522" s="3"/>
      <c r="AI1522" s="4"/>
      <c r="AJ15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2" s="8">
        <f>IF(#REF!=MAX(#REF!),"New","Old")</f>
      </c>
      <c r="AL1522" s="3"/>
      <c r="AM1522" s="9">
        <f>IF(OR(#REF!="",#REF!=0),"",IF(#REF!&lt;12000,"&lt;12k",IF(AND(#REF!&gt;=12000,#REF!&lt;24000),"12k to 24k",IF(AND(#REF!&gt;=24000,#REF!&lt;=36000),"24k to 36k",IF(#REF!&gt;36000,"&gt;36k","")))))</f>
      </c>
    </row>
    <row x14ac:dyDescent="0.25" r="1523" customHeight="1" ht="18.75">
      <c r="A1523" s="1">
        <v>1777258</v>
      </c>
      <c r="B1523" s="2">
        <v>11439745</v>
      </c>
      <c r="C1523" s="3" t="s">
        <v>0</v>
      </c>
      <c r="D1523" s="3" t="s">
        <v>1</v>
      </c>
      <c r="E1523" s="2">
        <v>2018</v>
      </c>
      <c r="F1523" s="4">
        <v>44500</v>
      </c>
      <c r="G1523" s="3" t="s">
        <v>14</v>
      </c>
      <c r="H1523" s="4">
        <v>44508</v>
      </c>
      <c r="I1523" s="4">
        <f>_xlfn.XLOOKUP(#REF!,[1]!Backup_F8_Previous_Wave[ODINO],[1]!Backup_F8_Previous_Wave[Production Date],"")</f>
      </c>
      <c r="J1523" s="10">
        <f>_xlfn.XLOOKUP(#REF!,[1]!Backup_F8_Previous_Wave[ODINO],[1]!Backup_F8_Previous_Wave[Wave Date],"")</f>
      </c>
      <c r="K1523" s="6">
        <f>_xlfn.XLOOKUP(#REF!,[1]!Backup_F8_Previous_Wave[ODINO],[1]!Backup_F8_Previous_Wave[Full VIN],"")</f>
      </c>
      <c r="L1523" s="3" t="s">
        <v>4880</v>
      </c>
      <c r="M1523" s="3" t="s">
        <v>4</v>
      </c>
      <c r="N1523" s="3" t="s">
        <v>4881</v>
      </c>
      <c r="O1523" s="3" t="s">
        <v>124</v>
      </c>
      <c r="P1523" s="6">
        <f>_xlfn.XLOOKUP(#REF!,[1]!Table2[BINNING],[1]!Table2[VFG],"")</f>
      </c>
      <c r="Q1523" s="6">
        <f>IF(ISNUMBER(FIND("|",#REF!,1)),LEFT(#REF!,FIND("|",#REF!,1)-2),#REF!)</f>
      </c>
      <c r="R1523" s="6">
        <f>IF(ISNUMBER(FIND("|",#REF!,1)),RIGHT(#REF!,LEN(#REF!)-FIND("|",#REF!,1)-1),"")</f>
      </c>
      <c r="S1523" s="3" t="s">
        <v>7</v>
      </c>
      <c r="T1523" s="3" t="s">
        <v>7</v>
      </c>
      <c r="U1523" s="2">
        <v>0</v>
      </c>
      <c r="V1523" s="2">
        <v>0</v>
      </c>
      <c r="W1523" s="2">
        <v>15000</v>
      </c>
      <c r="X1523" s="3" t="s">
        <v>525</v>
      </c>
      <c r="Y1523" s="2">
        <v>0</v>
      </c>
      <c r="Z1523" s="3" t="s">
        <v>4882</v>
      </c>
      <c r="AA1523" s="3" t="s">
        <v>4883</v>
      </c>
      <c r="AB1523" s="7" t="s">
        <v>4884</v>
      </c>
      <c r="AC1523" s="3" t="s">
        <v>20</v>
      </c>
      <c r="AD1523" s="3" t="s">
        <v>11</v>
      </c>
      <c r="AE1523" s="3" t="s">
        <v>21</v>
      </c>
      <c r="AF1523" s="3" t="s">
        <v>13</v>
      </c>
      <c r="AG1523" s="4"/>
      <c r="AH1523" s="3"/>
      <c r="AI1523" s="4"/>
      <c r="AJ15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3" s="8">
        <f>IF(#REF!=MAX(#REF!),"New","Old")</f>
      </c>
      <c r="AL1523" s="3"/>
      <c r="AM1523" s="9">
        <f>IF(OR(#REF!="",#REF!=0),"",IF(#REF!&lt;12000,"&lt;12k",IF(AND(#REF!&gt;=12000,#REF!&lt;24000),"12k to 24k",IF(AND(#REF!&gt;=24000,#REF!&lt;=36000),"24k to 36k",IF(#REF!&gt;36000,"&gt;36k","")))))</f>
      </c>
    </row>
    <row x14ac:dyDescent="0.25" r="1524" customHeight="1" ht="18.75">
      <c r="A1524" s="1">
        <v>1777272</v>
      </c>
      <c r="B1524" s="2">
        <v>11439755</v>
      </c>
      <c r="C1524" s="3" t="s">
        <v>0</v>
      </c>
      <c r="D1524" s="3" t="s">
        <v>1</v>
      </c>
      <c r="E1524" s="2">
        <v>2013</v>
      </c>
      <c r="F1524" s="4">
        <v>44507</v>
      </c>
      <c r="G1524" s="3" t="s">
        <v>14</v>
      </c>
      <c r="H1524" s="4">
        <v>44508</v>
      </c>
      <c r="I1524" s="4">
        <f>_xlfn.XLOOKUP(#REF!,[1]!Backup_F8_Previous_Wave[ODINO],[1]!Backup_F8_Previous_Wave[Production Date],"")</f>
      </c>
      <c r="J1524" s="10">
        <f>_xlfn.XLOOKUP(#REF!,[1]!Backup_F8_Previous_Wave[ODINO],[1]!Backup_F8_Previous_Wave[Wave Date],"")</f>
      </c>
      <c r="K1524" s="6">
        <f>_xlfn.XLOOKUP(#REF!,[1]!Backup_F8_Previous_Wave[ODINO],[1]!Backup_F8_Previous_Wave[Full VIN],"")</f>
      </c>
      <c r="L1524" s="3" t="s">
        <v>4885</v>
      </c>
      <c r="M1524" s="3" t="s">
        <v>4</v>
      </c>
      <c r="N1524" s="3" t="s">
        <v>4886</v>
      </c>
      <c r="O1524" s="3" t="s">
        <v>151</v>
      </c>
      <c r="P1524" s="6">
        <f>_xlfn.XLOOKUP(#REF!,[1]!Table2[BINNING],[1]!Table2[VFG],"")</f>
      </c>
      <c r="Q1524" s="6">
        <f>IF(ISNUMBER(FIND("|",#REF!,1)),LEFT(#REF!,FIND("|",#REF!,1)-2),#REF!)</f>
      </c>
      <c r="R1524" s="6">
        <f>IF(ISNUMBER(FIND("|",#REF!,1)),RIGHT(#REF!,LEN(#REF!)-FIND("|",#REF!,1)-1),"")</f>
      </c>
      <c r="S1524" s="3" t="s">
        <v>7</v>
      </c>
      <c r="T1524" s="3" t="s">
        <v>7</v>
      </c>
      <c r="U1524" s="2">
        <v>0</v>
      </c>
      <c r="V1524" s="2">
        <v>0</v>
      </c>
      <c r="W1524" s="2"/>
      <c r="X1524" s="3" t="s">
        <v>106</v>
      </c>
      <c r="Y1524" s="2">
        <v>45</v>
      </c>
      <c r="Z1524" s="3"/>
      <c r="AA1524" s="3"/>
      <c r="AB1524" s="7" t="s">
        <v>4887</v>
      </c>
      <c r="AC1524" s="3" t="s">
        <v>10</v>
      </c>
      <c r="AD1524" s="3" t="s">
        <v>11</v>
      </c>
      <c r="AE1524" s="3" t="s">
        <v>26</v>
      </c>
      <c r="AF1524" s="3" t="s">
        <v>27</v>
      </c>
      <c r="AG1524" s="4"/>
      <c r="AH1524" s="3"/>
      <c r="AI1524" s="4"/>
      <c r="AJ15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4" s="8">
        <f>IF(#REF!=MAX(#REF!),"New","Old")</f>
      </c>
      <c r="AL1524" s="3"/>
      <c r="AM1524" s="9">
        <f>IF(OR(#REF!="",#REF!=0),"",IF(#REF!&lt;12000,"&lt;12k",IF(AND(#REF!&gt;=12000,#REF!&lt;24000),"12k to 24k",IF(AND(#REF!&gt;=24000,#REF!&lt;=36000),"24k to 36k",IF(#REF!&gt;36000,"&gt;36k","")))))</f>
      </c>
    </row>
    <row x14ac:dyDescent="0.25" r="1525" customHeight="1" ht="18.75">
      <c r="A1525" s="1">
        <v>1777293</v>
      </c>
      <c r="B1525" s="2">
        <v>11439768</v>
      </c>
      <c r="C1525" s="3" t="s">
        <v>0</v>
      </c>
      <c r="D1525" s="3" t="s">
        <v>38</v>
      </c>
      <c r="E1525" s="2">
        <v>2018</v>
      </c>
      <c r="F1525" s="4">
        <v>44508</v>
      </c>
      <c r="G1525" s="3" t="s">
        <v>14</v>
      </c>
      <c r="H1525" s="4">
        <v>44508</v>
      </c>
      <c r="I1525" s="4">
        <f>_xlfn.XLOOKUP(#REF!,[1]!Backup_F8_Previous_Wave[ODINO],[1]!Backup_F8_Previous_Wave[Production Date],"")</f>
      </c>
      <c r="J1525" s="10">
        <f>_xlfn.XLOOKUP(#REF!,[1]!Backup_F8_Previous_Wave[ODINO],[1]!Backup_F8_Previous_Wave[Wave Date],"")</f>
      </c>
      <c r="K1525" s="6">
        <f>_xlfn.XLOOKUP(#REF!,[1]!Backup_F8_Previous_Wave[ODINO],[1]!Backup_F8_Previous_Wave[Full VIN],"")</f>
      </c>
      <c r="L1525" s="3" t="s">
        <v>4888</v>
      </c>
      <c r="M1525" s="3" t="s">
        <v>4</v>
      </c>
      <c r="N1525" s="3" t="s">
        <v>4889</v>
      </c>
      <c r="O1525" s="3" t="s">
        <v>151</v>
      </c>
      <c r="P1525" s="6">
        <f>_xlfn.XLOOKUP(#REF!,[1]!Table2[BINNING],[1]!Table2[VFG],"")</f>
      </c>
      <c r="Q1525" s="6">
        <f>IF(ISNUMBER(FIND("|",#REF!,1)),LEFT(#REF!,FIND("|",#REF!,1)-2),#REF!)</f>
      </c>
      <c r="R1525" s="6">
        <f>IF(ISNUMBER(FIND("|",#REF!,1)),RIGHT(#REF!,LEN(#REF!)-FIND("|",#REF!,1)-1),"")</f>
      </c>
      <c r="S1525" s="3" t="s">
        <v>7</v>
      </c>
      <c r="T1525" s="3" t="s">
        <v>7</v>
      </c>
      <c r="U1525" s="2">
        <v>0</v>
      </c>
      <c r="V1525" s="2">
        <v>0</v>
      </c>
      <c r="W1525" s="2"/>
      <c r="X1525" s="3" t="s">
        <v>18</v>
      </c>
      <c r="Y1525" s="2">
        <v>0</v>
      </c>
      <c r="Z1525" s="3"/>
      <c r="AA1525" s="3"/>
      <c r="AB1525" s="7" t="s">
        <v>4890</v>
      </c>
      <c r="AC1525" s="3" t="s">
        <v>826</v>
      </c>
      <c r="AD1525" s="3" t="s">
        <v>147</v>
      </c>
      <c r="AE1525" s="3" t="s">
        <v>148</v>
      </c>
      <c r="AF1525" s="3" t="s">
        <v>45</v>
      </c>
      <c r="AG1525" s="4"/>
      <c r="AH1525" s="3"/>
      <c r="AI1525" s="4"/>
      <c r="AJ15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5" s="8">
        <f>IF(#REF!=MAX(#REF!),"New","Old")</f>
      </c>
      <c r="AL1525" s="3"/>
      <c r="AM1525" s="9">
        <f>IF(OR(#REF!="",#REF!=0),"",IF(#REF!&lt;12000,"&lt;12k",IF(AND(#REF!&gt;=12000,#REF!&lt;24000),"12k to 24k",IF(AND(#REF!&gt;=24000,#REF!&lt;=36000),"24k to 36k",IF(#REF!&gt;36000,"&gt;36k","")))))</f>
      </c>
    </row>
    <row x14ac:dyDescent="0.25" r="1526" customHeight="1" ht="18.75">
      <c r="A1526" s="1">
        <v>1777404</v>
      </c>
      <c r="B1526" s="2">
        <v>11439843</v>
      </c>
      <c r="C1526" s="3" t="s">
        <v>0</v>
      </c>
      <c r="D1526" s="3" t="s">
        <v>1</v>
      </c>
      <c r="E1526" s="2">
        <v>2012</v>
      </c>
      <c r="F1526" s="4">
        <v>44507</v>
      </c>
      <c r="G1526" s="3" t="s">
        <v>14</v>
      </c>
      <c r="H1526" s="4">
        <v>44509</v>
      </c>
      <c r="I1526" s="4">
        <f>_xlfn.XLOOKUP(#REF!,[1]!Backup_F8_Previous_Wave[ODINO],[1]!Backup_F8_Previous_Wave[Production Date],"")</f>
      </c>
      <c r="J1526" s="10">
        <f>_xlfn.XLOOKUP(#REF!,[1]!Backup_F8_Previous_Wave[ODINO],[1]!Backup_F8_Previous_Wave[Wave Date],"")</f>
      </c>
      <c r="K1526" s="6">
        <f>_xlfn.XLOOKUP(#REF!,[1]!Backup_F8_Previous_Wave[ODINO],[1]!Backup_F8_Previous_Wave[Full VIN],"")</f>
      </c>
      <c r="L1526" s="3" t="s">
        <v>4891</v>
      </c>
      <c r="M1526" s="3" t="s">
        <v>4</v>
      </c>
      <c r="N1526" s="3" t="s">
        <v>4892</v>
      </c>
      <c r="O1526" s="3" t="s">
        <v>151</v>
      </c>
      <c r="P1526" s="6">
        <f>_xlfn.XLOOKUP(#REF!,[1]!Table2[BINNING],[1]!Table2[VFG],"")</f>
      </c>
      <c r="Q1526" s="6">
        <f>IF(ISNUMBER(FIND("|",#REF!,1)),LEFT(#REF!,FIND("|",#REF!,1)-2),#REF!)</f>
      </c>
      <c r="R1526" s="6">
        <f>IF(ISNUMBER(FIND("|",#REF!,1)),RIGHT(#REF!,LEN(#REF!)-FIND("|",#REF!,1)-1),"")</f>
      </c>
      <c r="S1526" s="3" t="s">
        <v>7</v>
      </c>
      <c r="T1526" s="3" t="s">
        <v>7</v>
      </c>
      <c r="U1526" s="2">
        <v>0</v>
      </c>
      <c r="V1526" s="2">
        <v>0</v>
      </c>
      <c r="W1526" s="2">
        <v>91000</v>
      </c>
      <c r="X1526" s="3" t="s">
        <v>8</v>
      </c>
      <c r="Y1526" s="2">
        <v>0</v>
      </c>
      <c r="Z1526" s="3" t="s">
        <v>4893</v>
      </c>
      <c r="AA1526" s="3" t="s">
        <v>4511</v>
      </c>
      <c r="AB1526" s="7" t="s">
        <v>4894</v>
      </c>
      <c r="AC1526" s="3" t="s">
        <v>10</v>
      </c>
      <c r="AD1526" s="3" t="s">
        <v>11</v>
      </c>
      <c r="AE1526" s="3" t="s">
        <v>26</v>
      </c>
      <c r="AF1526" s="3" t="s">
        <v>27</v>
      </c>
      <c r="AG1526" s="4"/>
      <c r="AH1526" s="3"/>
      <c r="AI1526" s="4"/>
      <c r="AJ15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6" s="8">
        <f>IF(#REF!=MAX(#REF!),"New","Old")</f>
      </c>
      <c r="AL1526" s="3"/>
      <c r="AM1526" s="9">
        <f>IF(OR(#REF!="",#REF!=0),"",IF(#REF!&lt;12000,"&lt;12k",IF(AND(#REF!&gt;=12000,#REF!&lt;24000),"12k to 24k",IF(AND(#REF!&gt;=24000,#REF!&lt;=36000),"24k to 36k",IF(#REF!&gt;36000,"&gt;36k","")))))</f>
      </c>
    </row>
    <row x14ac:dyDescent="0.25" r="1527" customHeight="1" ht="18.75">
      <c r="A1527" s="1">
        <v>1777567</v>
      </c>
      <c r="B1527" s="2">
        <v>11439967</v>
      </c>
      <c r="C1527" s="3" t="s">
        <v>0</v>
      </c>
      <c r="D1527" s="3" t="s">
        <v>485</v>
      </c>
      <c r="E1527" s="2">
        <v>2017</v>
      </c>
      <c r="F1527" s="4">
        <v>44378</v>
      </c>
      <c r="G1527" s="3" t="s">
        <v>39</v>
      </c>
      <c r="H1527" s="4">
        <v>44510</v>
      </c>
      <c r="I1527" s="4">
        <f>_xlfn.XLOOKUP(#REF!,[1]!Backup_F8_Previous_Wave[ODINO],[1]!Backup_F8_Previous_Wave[Production Date],"")</f>
      </c>
      <c r="J1527" s="10">
        <f>_xlfn.XLOOKUP(#REF!,[1]!Backup_F8_Previous_Wave[ODINO],[1]!Backup_F8_Previous_Wave[Wave Date],"")</f>
      </c>
      <c r="K1527" s="6">
        <f>_xlfn.XLOOKUP(#REF!,[1]!Backup_F8_Previous_Wave[ODINO],[1]!Backup_F8_Previous_Wave[Full VIN],"")</f>
      </c>
      <c r="L1527" s="3" t="s">
        <v>4895</v>
      </c>
      <c r="M1527" s="3" t="s">
        <v>4</v>
      </c>
      <c r="N1527" s="3" t="s">
        <v>4896</v>
      </c>
      <c r="O1527" s="3" t="s">
        <v>144</v>
      </c>
      <c r="P1527" s="6">
        <f>_xlfn.XLOOKUP(#REF!,[1]!Table2[BINNING],[1]!Table2[VFG],"")</f>
      </c>
      <c r="Q1527" s="6">
        <f>IF(ISNUMBER(FIND("|",#REF!,1)),LEFT(#REF!,FIND("|",#REF!,1)-2),#REF!)</f>
      </c>
      <c r="R1527" s="6">
        <f>IF(ISNUMBER(FIND("|",#REF!,1)),RIGHT(#REF!,LEN(#REF!)-FIND("|",#REF!,1)-1),"")</f>
      </c>
      <c r="S1527" s="3" t="s">
        <v>7</v>
      </c>
      <c r="T1527" s="3" t="s">
        <v>7</v>
      </c>
      <c r="U1527" s="2">
        <v>0</v>
      </c>
      <c r="V1527" s="2">
        <v>0</v>
      </c>
      <c r="W1527" s="2">
        <v>63000</v>
      </c>
      <c r="X1527" s="3" t="s">
        <v>246</v>
      </c>
      <c r="Y1527" s="2"/>
      <c r="Z1527" s="3"/>
      <c r="AA1527" s="3"/>
      <c r="AB1527" s="7" t="s">
        <v>4897</v>
      </c>
      <c r="AC1527" s="3" t="s">
        <v>489</v>
      </c>
      <c r="AD1527" s="3" t="s">
        <v>490</v>
      </c>
      <c r="AE1527" s="3" t="s">
        <v>491</v>
      </c>
      <c r="AF1527" s="3" t="s">
        <v>211</v>
      </c>
      <c r="AG1527" s="4"/>
      <c r="AH1527" s="3"/>
      <c r="AI1527" s="4"/>
      <c r="AJ15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7" s="8">
        <f>IF(#REF!=MAX(#REF!),"New","Old")</f>
      </c>
      <c r="AL1527" s="3"/>
      <c r="AM1527" s="9">
        <f>IF(OR(#REF!="",#REF!=0),"",IF(#REF!&lt;12000,"&lt;12k",IF(AND(#REF!&gt;=12000,#REF!&lt;24000),"12k to 24k",IF(AND(#REF!&gt;=24000,#REF!&lt;=36000),"24k to 36k",IF(#REF!&gt;36000,"&gt;36k","")))))</f>
      </c>
    </row>
    <row x14ac:dyDescent="0.25" r="1528" customHeight="1" ht="18.75">
      <c r="A1528" s="1">
        <v>1777911</v>
      </c>
      <c r="B1528" s="2">
        <v>11440212</v>
      </c>
      <c r="C1528" s="3" t="s">
        <v>0</v>
      </c>
      <c r="D1528" s="3" t="s">
        <v>181</v>
      </c>
      <c r="E1528" s="2">
        <v>2020</v>
      </c>
      <c r="F1528" s="4">
        <v>44505</v>
      </c>
      <c r="G1528" s="3" t="s">
        <v>14</v>
      </c>
      <c r="H1528" s="4">
        <v>44512</v>
      </c>
      <c r="I1528" s="4"/>
      <c r="J1528" s="10">
        <f>_xlfn.XLOOKUP(#REF!,[1]!Backup_F8_Previous_Wave[ODINO],[1]!Backup_F8_Previous_Wave[Wave Date],"")</f>
      </c>
      <c r="K1528" s="3"/>
      <c r="L1528" s="3" t="s">
        <v>4898</v>
      </c>
      <c r="M1528" s="3" t="s">
        <v>4</v>
      </c>
      <c r="N1528" s="3" t="s">
        <v>4899</v>
      </c>
      <c r="O1528" s="3" t="s">
        <v>151</v>
      </c>
      <c r="P1528" s="6">
        <f>_xlfn.XLOOKUP(#REF!,[1]!Table2[BINNING],[1]!Table2[VFG],"")</f>
      </c>
      <c r="Q1528" s="6">
        <f>IF(ISNUMBER(FIND("|",#REF!,1)),LEFT(#REF!,FIND("|",#REF!,1)-2),#REF!)</f>
      </c>
      <c r="R1528" s="6">
        <f>IF(ISNUMBER(FIND("|",#REF!,1)),RIGHT(#REF!,LEN(#REF!)-FIND("|",#REF!,1)-1),"")</f>
      </c>
      <c r="S1528" s="3" t="s">
        <v>7</v>
      </c>
      <c r="T1528" s="3" t="s">
        <v>7</v>
      </c>
      <c r="U1528" s="2">
        <v>0</v>
      </c>
      <c r="V1528" s="2">
        <v>0</v>
      </c>
      <c r="W1528" s="2"/>
      <c r="X1528" s="3" t="s">
        <v>125</v>
      </c>
      <c r="Y1528" s="2">
        <v>0</v>
      </c>
      <c r="Z1528" s="3"/>
      <c r="AA1528" s="3"/>
      <c r="AB1528" s="7" t="s">
        <v>4900</v>
      </c>
      <c r="AC1528" s="3" t="s">
        <v>44</v>
      </c>
      <c r="AD1528" s="3" t="s">
        <v>44</v>
      </c>
      <c r="AE1528" s="3" t="s">
        <v>44</v>
      </c>
      <c r="AF1528" s="3" t="s">
        <v>198</v>
      </c>
      <c r="AG1528" s="4"/>
      <c r="AH1528" s="3"/>
      <c r="AI1528" s="4"/>
      <c r="AJ15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8" s="8">
        <f>IF(#REF!=MAX(#REF!),"New","Old")</f>
      </c>
      <c r="AL1528" s="3"/>
      <c r="AM1528" s="9">
        <f>IF(OR(#REF!="",#REF!=0),"",IF(#REF!&lt;12000,"&lt;12k",IF(AND(#REF!&gt;=12000,#REF!&lt;24000),"12k to 24k",IF(AND(#REF!&gt;=24000,#REF!&lt;=36000),"24k to 36k",IF(#REF!&gt;36000,"&gt;36k","")))))</f>
      </c>
    </row>
    <row x14ac:dyDescent="0.25" r="1529" customHeight="1" ht="18.75">
      <c r="A1529" s="1">
        <v>1777915</v>
      </c>
      <c r="B1529" s="2">
        <v>11440216</v>
      </c>
      <c r="C1529" s="3" t="s">
        <v>0</v>
      </c>
      <c r="D1529" s="3" t="s">
        <v>181</v>
      </c>
      <c r="E1529" s="2">
        <v>2020</v>
      </c>
      <c r="F1529" s="4">
        <v>44452</v>
      </c>
      <c r="G1529" s="3" t="s">
        <v>39</v>
      </c>
      <c r="H1529" s="4">
        <v>44512</v>
      </c>
      <c r="I1529" s="4"/>
      <c r="J1529" s="10">
        <f>_xlfn.XLOOKUP(#REF!,[1]!Backup_F8_Previous_Wave[ODINO],[1]!Backup_F8_Previous_Wave[Wave Date],"")</f>
      </c>
      <c r="K1529" s="3"/>
      <c r="L1529" s="3" t="s">
        <v>4901</v>
      </c>
      <c r="M1529" s="3" t="s">
        <v>4</v>
      </c>
      <c r="N1529" s="3" t="s">
        <v>4902</v>
      </c>
      <c r="O1529" s="3" t="s">
        <v>151</v>
      </c>
      <c r="P1529" s="6">
        <f>_xlfn.XLOOKUP(#REF!,[1]!Table2[BINNING],[1]!Table2[VFG],"")</f>
      </c>
      <c r="Q1529" s="6">
        <f>IF(ISNUMBER(FIND("|",#REF!,1)),LEFT(#REF!,FIND("|",#REF!,1)-2),#REF!)</f>
      </c>
      <c r="R1529" s="6">
        <f>IF(ISNUMBER(FIND("|",#REF!,1)),RIGHT(#REF!,LEN(#REF!)-FIND("|",#REF!,1)-1),"")</f>
      </c>
      <c r="S1529" s="3" t="s">
        <v>7</v>
      </c>
      <c r="T1529" s="3" t="s">
        <v>7</v>
      </c>
      <c r="U1529" s="2">
        <v>0</v>
      </c>
      <c r="V1529" s="2">
        <v>0</v>
      </c>
      <c r="W1529" s="2"/>
      <c r="X1529" s="3" t="s">
        <v>125</v>
      </c>
      <c r="Y1529" s="2">
        <v>0</v>
      </c>
      <c r="Z1529" s="3"/>
      <c r="AA1529" s="3"/>
      <c r="AB1529" s="7" t="s">
        <v>4903</v>
      </c>
      <c r="AC1529" s="3" t="s">
        <v>44</v>
      </c>
      <c r="AD1529" s="3" t="s">
        <v>44</v>
      </c>
      <c r="AE1529" s="3" t="s">
        <v>44</v>
      </c>
      <c r="AF1529" s="3" t="s">
        <v>198</v>
      </c>
      <c r="AG1529" s="4"/>
      <c r="AH1529" s="3"/>
      <c r="AI1529" s="4"/>
      <c r="AJ15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29" s="8">
        <f>IF(#REF!=MAX(#REF!),"New","Old")</f>
      </c>
      <c r="AL1529" s="3"/>
      <c r="AM1529" s="9">
        <f>IF(OR(#REF!="",#REF!=0),"",IF(#REF!&lt;12000,"&lt;12k",IF(AND(#REF!&gt;=12000,#REF!&lt;24000),"12k to 24k",IF(AND(#REF!&gt;=24000,#REF!&lt;=36000),"24k to 36k",IF(#REF!&gt;36000,"&gt;36k","")))))</f>
      </c>
    </row>
    <row x14ac:dyDescent="0.25" r="1530" customHeight="1" ht="18.75">
      <c r="A1530" s="1">
        <v>1777968</v>
      </c>
      <c r="B1530" s="2">
        <v>11440251</v>
      </c>
      <c r="C1530" s="3" t="s">
        <v>0</v>
      </c>
      <c r="D1530" s="3" t="s">
        <v>647</v>
      </c>
      <c r="E1530" s="2">
        <v>2014</v>
      </c>
      <c r="F1530" s="4">
        <v>44501</v>
      </c>
      <c r="G1530" s="3" t="s">
        <v>14</v>
      </c>
      <c r="H1530" s="4">
        <v>44512</v>
      </c>
      <c r="I1530" s="4">
        <f>_xlfn.XLOOKUP(#REF!,[1]!Backup_F8_Previous_Wave[ODINO],[1]!Backup_F8_Previous_Wave[Production Date],"")</f>
      </c>
      <c r="J1530" s="10">
        <f>_xlfn.XLOOKUP(#REF!,[1]!Backup_F8_Previous_Wave[ODINO],[1]!Backup_F8_Previous_Wave[Wave Date],"")</f>
      </c>
      <c r="K1530" s="6">
        <f>_xlfn.XLOOKUP(#REF!,[1]!Backup_F8_Previous_Wave[ODINO],[1]!Backup_F8_Previous_Wave[Full VIN],"")</f>
      </c>
      <c r="L1530" s="3" t="s">
        <v>4904</v>
      </c>
      <c r="M1530" s="3" t="s">
        <v>4</v>
      </c>
      <c r="N1530" s="3" t="s">
        <v>4905</v>
      </c>
      <c r="O1530" s="3" t="s">
        <v>746</v>
      </c>
      <c r="P1530" s="6">
        <f>_xlfn.XLOOKUP(#REF!,[1]!Table2[BINNING],[1]!Table2[VFG],"")</f>
      </c>
      <c r="Q1530" s="6">
        <f>IF(ISNUMBER(FIND("|",#REF!,1)),LEFT(#REF!,FIND("|",#REF!,1)-2),#REF!)</f>
      </c>
      <c r="R1530" s="6">
        <f>IF(ISNUMBER(FIND("|",#REF!,1)),RIGHT(#REF!,LEN(#REF!)-FIND("|",#REF!,1)-1),"")</f>
      </c>
      <c r="S1530" s="3" t="s">
        <v>7</v>
      </c>
      <c r="T1530" s="3" t="s">
        <v>7</v>
      </c>
      <c r="U1530" s="2">
        <v>0</v>
      </c>
      <c r="V1530" s="2">
        <v>0</v>
      </c>
      <c r="W1530" s="2">
        <v>92000</v>
      </c>
      <c r="X1530" s="3" t="s">
        <v>106</v>
      </c>
      <c r="Y1530" s="2"/>
      <c r="Z1530" s="3" t="s">
        <v>4906</v>
      </c>
      <c r="AA1530" s="3" t="s">
        <v>2104</v>
      </c>
      <c r="AB1530" s="7" t="s">
        <v>4907</v>
      </c>
      <c r="AC1530" s="3" t="s">
        <v>652</v>
      </c>
      <c r="AD1530" s="3" t="s">
        <v>653</v>
      </c>
      <c r="AE1530" s="3" t="s">
        <v>654</v>
      </c>
      <c r="AF1530" s="3" t="s">
        <v>102</v>
      </c>
      <c r="AG1530" s="4"/>
      <c r="AH1530" s="3"/>
      <c r="AI1530" s="4"/>
      <c r="AJ15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0" s="8">
        <f>IF(#REF!=MAX(#REF!),"New","Old")</f>
      </c>
      <c r="AL1530" s="3"/>
      <c r="AM1530" s="9">
        <f>IF(OR(#REF!="",#REF!=0),"",IF(#REF!&lt;12000,"&lt;12k",IF(AND(#REF!&gt;=12000,#REF!&lt;24000),"12k to 24k",IF(AND(#REF!&gt;=24000,#REF!&lt;=36000),"24k to 36k",IF(#REF!&gt;36000,"&gt;36k","")))))</f>
      </c>
    </row>
    <row x14ac:dyDescent="0.25" r="1531" customHeight="1" ht="18.75">
      <c r="A1531" s="1">
        <v>1778095</v>
      </c>
      <c r="B1531" s="2">
        <v>11440342</v>
      </c>
      <c r="C1531" s="3" t="s">
        <v>0</v>
      </c>
      <c r="D1531" s="3" t="s">
        <v>59</v>
      </c>
      <c r="E1531" s="2">
        <v>2014</v>
      </c>
      <c r="F1531" s="4">
        <v>44472</v>
      </c>
      <c r="G1531" s="3" t="s">
        <v>14</v>
      </c>
      <c r="H1531" s="4">
        <v>44513</v>
      </c>
      <c r="I1531" s="4">
        <f>_xlfn.XLOOKUP(#REF!,[1]!Backup_F8_Previous_Wave[ODINO],[1]!Backup_F8_Previous_Wave[Production Date],"")</f>
      </c>
      <c r="J1531" s="10">
        <f>_xlfn.XLOOKUP(#REF!,[1]!Backup_F8_Previous_Wave[ODINO],[1]!Backup_F8_Previous_Wave[Wave Date],"")</f>
      </c>
      <c r="K1531" s="6">
        <f>_xlfn.XLOOKUP(#REF!,[1]!Backup_F8_Previous_Wave[ODINO],[1]!Backup_F8_Previous_Wave[Full VIN],"")</f>
      </c>
      <c r="L1531" s="3" t="s">
        <v>1356</v>
      </c>
      <c r="M1531" s="3" t="s">
        <v>4</v>
      </c>
      <c r="N1531" s="3" t="s">
        <v>4908</v>
      </c>
      <c r="O1531" s="3" t="s">
        <v>552</v>
      </c>
      <c r="P1531" s="6">
        <f>_xlfn.XLOOKUP(#REF!,[1]!Table2[BINNING],[1]!Table2[VFG],"")</f>
      </c>
      <c r="Q1531" s="6">
        <f>IF(ISNUMBER(FIND("|",#REF!,1)),LEFT(#REF!,FIND("|",#REF!,1)-2),#REF!)</f>
      </c>
      <c r="R1531" s="6">
        <f>IF(ISNUMBER(FIND("|",#REF!,1)),RIGHT(#REF!,LEN(#REF!)-FIND("|",#REF!,1)-1),"")</f>
      </c>
      <c r="S1531" s="3" t="s">
        <v>7</v>
      </c>
      <c r="T1531" s="3" t="s">
        <v>7</v>
      </c>
      <c r="U1531" s="2">
        <v>0</v>
      </c>
      <c r="V1531" s="2">
        <v>0</v>
      </c>
      <c r="W1531" s="2"/>
      <c r="X1531" s="3" t="s">
        <v>63</v>
      </c>
      <c r="Y1531" s="2">
        <v>0</v>
      </c>
      <c r="Z1531" s="3"/>
      <c r="AA1531" s="3"/>
      <c r="AB1531" s="7" t="s">
        <v>4909</v>
      </c>
      <c r="AC1531" s="3" t="s">
        <v>65</v>
      </c>
      <c r="AD1531" s="3" t="s">
        <v>66</v>
      </c>
      <c r="AE1531" s="3" t="s">
        <v>67</v>
      </c>
      <c r="AF1531" s="3" t="s">
        <v>68</v>
      </c>
      <c r="AG1531" s="4"/>
      <c r="AH1531" s="3"/>
      <c r="AI1531" s="4"/>
      <c r="AJ15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1" s="8">
        <f>IF(#REF!=MAX(#REF!),"New","Old")</f>
      </c>
      <c r="AL1531" s="3"/>
      <c r="AM1531" s="9">
        <f>IF(OR(#REF!="",#REF!=0),"",IF(#REF!&lt;12000,"&lt;12k",IF(AND(#REF!&gt;=12000,#REF!&lt;24000),"12k to 24k",IF(AND(#REF!&gt;=24000,#REF!&lt;=36000),"24k to 36k",IF(#REF!&gt;36000,"&gt;36k","")))))</f>
      </c>
    </row>
    <row x14ac:dyDescent="0.25" r="1532" customHeight="1" ht="18.75">
      <c r="A1532" s="1">
        <v>1778137</v>
      </c>
      <c r="B1532" s="2">
        <v>11440373</v>
      </c>
      <c r="C1532" s="3" t="s">
        <v>0</v>
      </c>
      <c r="D1532" s="3" t="s">
        <v>1</v>
      </c>
      <c r="E1532" s="2">
        <v>2019</v>
      </c>
      <c r="F1532" s="4">
        <v>44454</v>
      </c>
      <c r="G1532" s="3" t="s">
        <v>39</v>
      </c>
      <c r="H1532" s="4">
        <v>44514</v>
      </c>
      <c r="I1532" s="4">
        <f>_xlfn.XLOOKUP(#REF!,[1]!Backup_F8_Previous_Wave[ODINO],[1]!Backup_F8_Previous_Wave[Production Date],"")</f>
      </c>
      <c r="J1532" s="10">
        <f>_xlfn.XLOOKUP(#REF!,[1]!Backup_F8_Previous_Wave[ODINO],[1]!Backup_F8_Previous_Wave[Wave Date],"")</f>
      </c>
      <c r="K1532" s="6">
        <f>_xlfn.XLOOKUP(#REF!,[1]!Backup_F8_Previous_Wave[ODINO],[1]!Backup_F8_Previous_Wave[Full VIN],"")</f>
      </c>
      <c r="L1532" s="3" t="s">
        <v>4910</v>
      </c>
      <c r="M1532" s="3" t="s">
        <v>4</v>
      </c>
      <c r="N1532" s="3" t="s">
        <v>4911</v>
      </c>
      <c r="O1532" s="3" t="s">
        <v>124</v>
      </c>
      <c r="P1532" s="6">
        <f>_xlfn.XLOOKUP(#REF!,[1]!Table2[BINNING],[1]!Table2[VFG],"")</f>
      </c>
      <c r="Q1532" s="6">
        <f>IF(ISNUMBER(FIND("|",#REF!,1)),LEFT(#REF!,FIND("|",#REF!,1)-2),#REF!)</f>
      </c>
      <c r="R1532" s="6">
        <f>IF(ISNUMBER(FIND("|",#REF!,1)),RIGHT(#REF!,LEN(#REF!)-FIND("|",#REF!,1)-1),"")</f>
      </c>
      <c r="S1532" s="3" t="s">
        <v>7</v>
      </c>
      <c r="T1532" s="3" t="s">
        <v>7</v>
      </c>
      <c r="U1532" s="2">
        <v>0</v>
      </c>
      <c r="V1532" s="2">
        <v>0</v>
      </c>
      <c r="W1532" s="2"/>
      <c r="X1532" s="3" t="s">
        <v>881</v>
      </c>
      <c r="Y1532" s="2"/>
      <c r="Z1532" s="3"/>
      <c r="AA1532" s="3"/>
      <c r="AB1532" s="7" t="s">
        <v>4912</v>
      </c>
      <c r="AC1532" s="3" t="s">
        <v>20</v>
      </c>
      <c r="AD1532" s="3" t="s">
        <v>11</v>
      </c>
      <c r="AE1532" s="3" t="s">
        <v>135</v>
      </c>
      <c r="AF1532" s="3" t="s">
        <v>27</v>
      </c>
      <c r="AG1532" s="4"/>
      <c r="AH1532" s="3"/>
      <c r="AI1532" s="4"/>
      <c r="AJ15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2" s="8">
        <f>IF(#REF!=MAX(#REF!),"New","Old")</f>
      </c>
      <c r="AL1532" s="3"/>
      <c r="AM1532" s="9">
        <f>IF(OR(#REF!="",#REF!=0),"",IF(#REF!&lt;12000,"&lt;12k",IF(AND(#REF!&gt;=12000,#REF!&lt;24000),"12k to 24k",IF(AND(#REF!&gt;=24000,#REF!&lt;=36000),"24k to 36k",IF(#REF!&gt;36000,"&gt;36k","")))))</f>
      </c>
    </row>
    <row x14ac:dyDescent="0.25" r="1533" customHeight="1" ht="18.75">
      <c r="A1533" s="1">
        <v>1778155</v>
      </c>
      <c r="B1533" s="2">
        <v>11440387</v>
      </c>
      <c r="C1533" s="3" t="s">
        <v>0</v>
      </c>
      <c r="D1533" s="3" t="s">
        <v>181</v>
      </c>
      <c r="E1533" s="2">
        <v>2017</v>
      </c>
      <c r="F1533" s="4">
        <v>44512</v>
      </c>
      <c r="G1533" s="3" t="s">
        <v>14</v>
      </c>
      <c r="H1533" s="4">
        <v>44514</v>
      </c>
      <c r="I1533" s="4">
        <f>_xlfn.XLOOKUP(#REF!,[1]!Backup_F8_Previous_Wave[ODINO],[1]!Backup_F8_Previous_Wave[Production Date],"")</f>
      </c>
      <c r="J1533" s="10">
        <f>_xlfn.XLOOKUP(#REF!,[1]!Backup_F8_Previous_Wave[ODINO],[1]!Backup_F8_Previous_Wave[Wave Date],"")</f>
      </c>
      <c r="K1533" s="6">
        <f>_xlfn.XLOOKUP(#REF!,[1]!Backup_F8_Previous_Wave[ODINO],[1]!Backup_F8_Previous_Wave[Full VIN],"")</f>
      </c>
      <c r="L1533" s="3" t="s">
        <v>4913</v>
      </c>
      <c r="M1533" s="3" t="s">
        <v>4</v>
      </c>
      <c r="N1533" s="3" t="s">
        <v>4914</v>
      </c>
      <c r="O1533" s="3" t="s">
        <v>196</v>
      </c>
      <c r="P1533" s="6">
        <f>_xlfn.XLOOKUP(#REF!,[1]!Table2[BINNING],[1]!Table2[VFG],"")</f>
      </c>
      <c r="Q1533" s="6">
        <f>IF(ISNUMBER(FIND("|",#REF!,1)),LEFT(#REF!,FIND("|",#REF!,1)-2),#REF!)</f>
      </c>
      <c r="R1533" s="6">
        <f>IF(ISNUMBER(FIND("|",#REF!,1)),RIGHT(#REF!,LEN(#REF!)-FIND("|",#REF!,1)-1),"")</f>
      </c>
      <c r="S1533" s="3" t="s">
        <v>7</v>
      </c>
      <c r="T1533" s="3" t="s">
        <v>7</v>
      </c>
      <c r="U1533" s="2">
        <v>0</v>
      </c>
      <c r="V1533" s="2">
        <v>0</v>
      </c>
      <c r="W1533" s="2"/>
      <c r="X1533" s="3" t="s">
        <v>8</v>
      </c>
      <c r="Y1533" s="2">
        <v>65</v>
      </c>
      <c r="Z1533" s="3"/>
      <c r="AA1533" s="3"/>
      <c r="AB1533" s="7" t="s">
        <v>4915</v>
      </c>
      <c r="AC1533" s="3" t="s">
        <v>297</v>
      </c>
      <c r="AD1533" s="3" t="s">
        <v>298</v>
      </c>
      <c r="AE1533" s="3" t="s">
        <v>299</v>
      </c>
      <c r="AF1533" s="3" t="s">
        <v>198</v>
      </c>
      <c r="AG1533" s="4"/>
      <c r="AH1533" s="3"/>
      <c r="AI1533" s="4"/>
      <c r="AJ15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3" s="8">
        <f>IF(#REF!=MAX(#REF!),"New","Old")</f>
      </c>
      <c r="AL1533" s="3"/>
      <c r="AM1533" s="9">
        <f>IF(OR(#REF!="",#REF!=0),"",IF(#REF!&lt;12000,"&lt;12k",IF(AND(#REF!&gt;=12000,#REF!&lt;24000),"12k to 24k",IF(AND(#REF!&gt;=24000,#REF!&lt;=36000),"24k to 36k",IF(#REF!&gt;36000,"&gt;36k","")))))</f>
      </c>
    </row>
    <row x14ac:dyDescent="0.25" r="1534" customHeight="1" ht="18.75">
      <c r="A1534" s="1">
        <v>1778201</v>
      </c>
      <c r="B1534" s="2">
        <v>11440415</v>
      </c>
      <c r="C1534" s="3" t="s">
        <v>0</v>
      </c>
      <c r="D1534" s="3" t="s">
        <v>86</v>
      </c>
      <c r="E1534" s="2">
        <v>2020</v>
      </c>
      <c r="F1534" s="4">
        <v>44409</v>
      </c>
      <c r="G1534" s="3" t="s">
        <v>39</v>
      </c>
      <c r="H1534" s="4">
        <v>44514</v>
      </c>
      <c r="I1534" s="4">
        <f>_xlfn.XLOOKUP(#REF!,[1]!Backup_F8_Previous_Wave[ODINO],[1]!Backup_F8_Previous_Wave[Production Date],"")</f>
      </c>
      <c r="J1534" s="10">
        <f>_xlfn.XLOOKUP(#REF!,[1]!Backup_F8_Previous_Wave[ODINO],[1]!Backup_F8_Previous_Wave[Wave Date],"")</f>
      </c>
      <c r="K1534" s="6">
        <f>_xlfn.XLOOKUP(#REF!,[1]!Backup_F8_Previous_Wave[ODINO],[1]!Backup_F8_Previous_Wave[Full VIN],"")</f>
      </c>
      <c r="L1534" s="3" t="s">
        <v>4916</v>
      </c>
      <c r="M1534" s="3" t="s">
        <v>4</v>
      </c>
      <c r="N1534" s="3" t="s">
        <v>4917</v>
      </c>
      <c r="O1534" s="3" t="s">
        <v>4771</v>
      </c>
      <c r="P1534" s="6">
        <f>_xlfn.XLOOKUP(#REF!,[1]!Table2[BINNING],[1]!Table2[VFG],"")</f>
      </c>
      <c r="Q1534" s="6">
        <f>IF(ISNUMBER(FIND("|",#REF!,1)),LEFT(#REF!,FIND("|",#REF!,1)-2),#REF!)</f>
      </c>
      <c r="R1534" s="6">
        <f>IF(ISNUMBER(FIND("|",#REF!,1)),RIGHT(#REF!,LEN(#REF!)-FIND("|",#REF!,1)-1),"")</f>
      </c>
      <c r="S1534" s="3" t="s">
        <v>7</v>
      </c>
      <c r="T1534" s="3" t="s">
        <v>7</v>
      </c>
      <c r="U1534" s="2">
        <v>0</v>
      </c>
      <c r="V1534" s="2">
        <v>0</v>
      </c>
      <c r="W1534" s="2"/>
      <c r="X1534" s="3" t="s">
        <v>139</v>
      </c>
      <c r="Y1534" s="2"/>
      <c r="Z1534" s="3"/>
      <c r="AA1534" s="3"/>
      <c r="AB1534" s="7" t="s">
        <v>4918</v>
      </c>
      <c r="AC1534" s="3" t="s">
        <v>685</v>
      </c>
      <c r="AD1534" s="3" t="s">
        <v>1962</v>
      </c>
      <c r="AE1534" s="3" t="s">
        <v>2404</v>
      </c>
      <c r="AF1534" s="3" t="s">
        <v>95</v>
      </c>
      <c r="AG1534" s="4"/>
      <c r="AH1534" s="3"/>
      <c r="AI1534" s="4"/>
      <c r="AJ15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4" s="8">
        <f>IF(#REF!=MAX(#REF!),"New","Old")</f>
      </c>
      <c r="AL1534" s="3"/>
      <c r="AM1534" s="9">
        <f>IF(OR(#REF!="",#REF!=0),"",IF(#REF!&lt;12000,"&lt;12k",IF(AND(#REF!&gt;=12000,#REF!&lt;24000),"12k to 24k",IF(AND(#REF!&gt;=24000,#REF!&lt;=36000),"24k to 36k",IF(#REF!&gt;36000,"&gt;36k","")))))</f>
      </c>
    </row>
    <row x14ac:dyDescent="0.25" r="1535" customHeight="1" ht="18.75">
      <c r="A1535" s="1">
        <v>1778579</v>
      </c>
      <c r="B1535" s="2">
        <v>11440698</v>
      </c>
      <c r="C1535" s="3" t="s">
        <v>0</v>
      </c>
      <c r="D1535" s="3" t="s">
        <v>187</v>
      </c>
      <c r="E1535" s="2">
        <v>2018</v>
      </c>
      <c r="F1535" s="4">
        <v>44428</v>
      </c>
      <c r="G1535" s="3" t="s">
        <v>39</v>
      </c>
      <c r="H1535" s="4">
        <v>44516</v>
      </c>
      <c r="I1535" s="4">
        <f>_xlfn.XLOOKUP(#REF!,[1]!Backup_F8_Previous_Wave[ODINO],[1]!Backup_F8_Previous_Wave[Production Date],"")</f>
      </c>
      <c r="J1535" s="10">
        <f>_xlfn.XLOOKUP(#REF!,[1]!Backup_F8_Previous_Wave[ODINO],[1]!Backup_F8_Previous_Wave[Wave Date],"")</f>
      </c>
      <c r="K1535" s="6">
        <f>_xlfn.XLOOKUP(#REF!,[1]!Backup_F8_Previous_Wave[ODINO],[1]!Backup_F8_Previous_Wave[Full VIN],"")</f>
      </c>
      <c r="L1535" s="3" t="s">
        <v>4919</v>
      </c>
      <c r="M1535" s="3" t="s">
        <v>4</v>
      </c>
      <c r="N1535" s="3" t="s">
        <v>4920</v>
      </c>
      <c r="O1535" s="3" t="s">
        <v>124</v>
      </c>
      <c r="P1535" s="6">
        <f>_xlfn.XLOOKUP(#REF!,[1]!Table2[BINNING],[1]!Table2[VFG],"")</f>
      </c>
      <c r="Q1535" s="6">
        <f>IF(ISNUMBER(FIND("|",#REF!,1)),LEFT(#REF!,FIND("|",#REF!,1)-2),#REF!)</f>
      </c>
      <c r="R1535" s="6">
        <f>IF(ISNUMBER(FIND("|",#REF!,1)),RIGHT(#REF!,LEN(#REF!)-FIND("|",#REF!,1)-1),"")</f>
      </c>
      <c r="S1535" s="3" t="s">
        <v>7</v>
      </c>
      <c r="T1535" s="3" t="s">
        <v>7</v>
      </c>
      <c r="U1535" s="2">
        <v>0</v>
      </c>
      <c r="V1535" s="2">
        <v>0</v>
      </c>
      <c r="W1535" s="2"/>
      <c r="X1535" s="3" t="s">
        <v>305</v>
      </c>
      <c r="Y1535" s="2">
        <v>60</v>
      </c>
      <c r="Z1535" s="3"/>
      <c r="AA1535" s="3"/>
      <c r="AB1535" s="7" t="s">
        <v>4921</v>
      </c>
      <c r="AC1535" s="3" t="s">
        <v>191</v>
      </c>
      <c r="AD1535" s="3" t="s">
        <v>192</v>
      </c>
      <c r="AE1535" s="3" t="s">
        <v>193</v>
      </c>
      <c r="AF1535" s="3" t="s">
        <v>141</v>
      </c>
      <c r="AG1535" s="4"/>
      <c r="AH1535" s="3"/>
      <c r="AI1535" s="4"/>
      <c r="AJ15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5" s="8">
        <f>IF(#REF!=MAX(#REF!),"New","Old")</f>
      </c>
      <c r="AL1535" s="3"/>
      <c r="AM1535" s="9">
        <f>IF(OR(#REF!="",#REF!=0),"",IF(#REF!&lt;12000,"&lt;12k",IF(AND(#REF!&gt;=12000,#REF!&lt;24000),"12k to 24k",IF(AND(#REF!&gt;=24000,#REF!&lt;=36000),"24k to 36k",IF(#REF!&gt;36000,"&gt;36k","")))))</f>
      </c>
    </row>
    <row x14ac:dyDescent="0.25" r="1536" customHeight="1" ht="18.75">
      <c r="A1536" s="1">
        <v>1778760</v>
      </c>
      <c r="B1536" s="2">
        <v>11440836</v>
      </c>
      <c r="C1536" s="3" t="s">
        <v>0</v>
      </c>
      <c r="D1536" s="3" t="s">
        <v>59</v>
      </c>
      <c r="E1536" s="2">
        <v>2016</v>
      </c>
      <c r="F1536" s="4">
        <v>44517</v>
      </c>
      <c r="G1536" s="3" t="s">
        <v>14</v>
      </c>
      <c r="H1536" s="4">
        <v>44517</v>
      </c>
      <c r="I1536" s="4">
        <f>_xlfn.XLOOKUP(#REF!,[1]!Backup_F8_Previous_Wave[ODINO],[1]!Backup_F8_Previous_Wave[Production Date],"")</f>
      </c>
      <c r="J1536" s="10">
        <f>_xlfn.XLOOKUP(#REF!,[1]!Backup_F8_Previous_Wave[ODINO],[1]!Backup_F8_Previous_Wave[Wave Date],"")</f>
      </c>
      <c r="K1536" s="6">
        <f>_xlfn.XLOOKUP(#REF!,[1]!Backup_F8_Previous_Wave[ODINO],[1]!Backup_F8_Previous_Wave[Full VIN],"")</f>
      </c>
      <c r="L1536" s="3" t="s">
        <v>4922</v>
      </c>
      <c r="M1536" s="3" t="s">
        <v>4</v>
      </c>
      <c r="N1536" s="3" t="s">
        <v>4923</v>
      </c>
      <c r="O1536" s="3" t="s">
        <v>552</v>
      </c>
      <c r="P1536" s="6">
        <f>_xlfn.XLOOKUP(#REF!,[1]!Table2[BINNING],[1]!Table2[VFG],"")</f>
      </c>
      <c r="Q1536" s="6">
        <f>IF(ISNUMBER(FIND("|",#REF!,1)),LEFT(#REF!,FIND("|",#REF!,1)-2),#REF!)</f>
      </c>
      <c r="R1536" s="6">
        <f>IF(ISNUMBER(FIND("|",#REF!,1)),RIGHT(#REF!,LEN(#REF!)-FIND("|",#REF!,1)-1),"")</f>
      </c>
      <c r="S1536" s="3" t="s">
        <v>7</v>
      </c>
      <c r="T1536" s="3" t="s">
        <v>7</v>
      </c>
      <c r="U1536" s="2">
        <v>0</v>
      </c>
      <c r="V1536" s="2">
        <v>0</v>
      </c>
      <c r="W1536" s="2"/>
      <c r="X1536" s="3" t="s">
        <v>358</v>
      </c>
      <c r="Y1536" s="2">
        <v>0</v>
      </c>
      <c r="Z1536" s="3"/>
      <c r="AA1536" s="3"/>
      <c r="AB1536" s="7" t="s">
        <v>4924</v>
      </c>
      <c r="AC1536" s="3" t="s">
        <v>65</v>
      </c>
      <c r="AD1536" s="3" t="s">
        <v>66</v>
      </c>
      <c r="AE1536" s="3" t="s">
        <v>67</v>
      </c>
      <c r="AF1536" s="3" t="s">
        <v>68</v>
      </c>
      <c r="AG1536" s="4"/>
      <c r="AH1536" s="3"/>
      <c r="AI1536" s="4"/>
      <c r="AJ15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6" s="8">
        <f>IF(#REF!=MAX(#REF!),"New","Old")</f>
      </c>
      <c r="AL1536" s="3"/>
      <c r="AM1536" s="9">
        <f>IF(OR(#REF!="",#REF!=0),"",IF(#REF!&lt;12000,"&lt;12k",IF(AND(#REF!&gt;=12000,#REF!&lt;24000),"12k to 24k",IF(AND(#REF!&gt;=24000,#REF!&lt;=36000),"24k to 36k",IF(#REF!&gt;36000,"&gt;36k","")))))</f>
      </c>
    </row>
    <row x14ac:dyDescent="0.25" r="1537" customHeight="1" ht="18.75">
      <c r="A1537" s="1">
        <v>1778856</v>
      </c>
      <c r="B1537" s="2">
        <v>11440901</v>
      </c>
      <c r="C1537" s="3" t="s">
        <v>0</v>
      </c>
      <c r="D1537" s="3" t="s">
        <v>4843</v>
      </c>
      <c r="E1537" s="2">
        <v>2021</v>
      </c>
      <c r="F1537" s="4">
        <v>44498</v>
      </c>
      <c r="G1537" s="3" t="s">
        <v>14</v>
      </c>
      <c r="H1537" s="4">
        <v>44518</v>
      </c>
      <c r="I1537" s="4">
        <f>_xlfn.XLOOKUP(#REF!,[1]!Backup_F8_Previous_Wave[ODINO],[1]!Backup_F8_Previous_Wave[Production Date],"")</f>
      </c>
      <c r="J1537" s="10">
        <f>_xlfn.XLOOKUP(#REF!,[1]!Backup_F8_Previous_Wave[ODINO],[1]!Backup_F8_Previous_Wave[Wave Date],"")</f>
      </c>
      <c r="K1537" s="6">
        <f>_xlfn.XLOOKUP(#REF!,[1]!Backup_F8_Previous_Wave[ODINO],[1]!Backup_F8_Previous_Wave[Full VIN],"")</f>
      </c>
      <c r="L1537" s="3" t="s">
        <v>4925</v>
      </c>
      <c r="M1537" s="3" t="s">
        <v>4</v>
      </c>
      <c r="N1537" s="3" t="s">
        <v>4926</v>
      </c>
      <c r="O1537" s="3" t="s">
        <v>3778</v>
      </c>
      <c r="P1537" s="6">
        <f>_xlfn.XLOOKUP(#REF!,[1]!Table2[BINNING],[1]!Table2[VFG],"")</f>
      </c>
      <c r="Q1537" s="6">
        <f>IF(ISNUMBER(FIND("|",#REF!,1)),LEFT(#REF!,FIND("|",#REF!,1)-2),#REF!)</f>
      </c>
      <c r="R1537" s="6">
        <f>IF(ISNUMBER(FIND("|",#REF!,1)),RIGHT(#REF!,LEN(#REF!)-FIND("|",#REF!,1)-1),"")</f>
      </c>
      <c r="S1537" s="3" t="s">
        <v>7</v>
      </c>
      <c r="T1537" s="3" t="s">
        <v>7</v>
      </c>
      <c r="U1537" s="2">
        <v>0</v>
      </c>
      <c r="V1537" s="2">
        <v>0</v>
      </c>
      <c r="W1537" s="2">
        <v>600</v>
      </c>
      <c r="X1537" s="3" t="s">
        <v>139</v>
      </c>
      <c r="Y1537" s="2"/>
      <c r="Z1537" s="3" t="s">
        <v>4927</v>
      </c>
      <c r="AA1537" s="3" t="s">
        <v>4198</v>
      </c>
      <c r="AB1537" s="7" t="s">
        <v>4928</v>
      </c>
      <c r="AC1537" s="3" t="s">
        <v>4847</v>
      </c>
      <c r="AD1537" s="3" t="s">
        <v>4848</v>
      </c>
      <c r="AE1537" s="3" t="s">
        <v>4849</v>
      </c>
      <c r="AF1537" s="3" t="s">
        <v>102</v>
      </c>
      <c r="AG1537" s="4"/>
      <c r="AH1537" s="3"/>
      <c r="AI1537" s="4"/>
      <c r="AJ15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7" s="8">
        <f>IF(#REF!=MAX(#REF!),"New","Old")</f>
      </c>
      <c r="AL1537" s="3"/>
      <c r="AM1537" s="9">
        <f>IF(OR(#REF!="",#REF!=0),"",IF(#REF!&lt;12000,"&lt;12k",IF(AND(#REF!&gt;=12000,#REF!&lt;24000),"12k to 24k",IF(AND(#REF!&gt;=24000,#REF!&lt;=36000),"24k to 36k",IF(#REF!&gt;36000,"&gt;36k","")))))</f>
      </c>
    </row>
    <row x14ac:dyDescent="0.25" r="1538" customHeight="1" ht="18.75">
      <c r="A1538" s="1">
        <v>1778906</v>
      </c>
      <c r="B1538" s="2">
        <v>11440938</v>
      </c>
      <c r="C1538" s="3" t="s">
        <v>0</v>
      </c>
      <c r="D1538" s="3" t="s">
        <v>181</v>
      </c>
      <c r="E1538" s="2">
        <v>2011</v>
      </c>
      <c r="F1538" s="4">
        <v>44518</v>
      </c>
      <c r="G1538" s="3" t="s">
        <v>14</v>
      </c>
      <c r="H1538" s="4">
        <v>44518</v>
      </c>
      <c r="I1538" s="4">
        <f>_xlfn.XLOOKUP(#REF!,[1]!Backup_F8_Previous_Wave[ODINO],[1]!Backup_F8_Previous_Wave[Production Date],"")</f>
      </c>
      <c r="J1538" s="10">
        <f>_xlfn.XLOOKUP(#REF!,[1]!Backup_F8_Previous_Wave[ODINO],[1]!Backup_F8_Previous_Wave[Wave Date],"")</f>
      </c>
      <c r="K1538" s="6">
        <f>_xlfn.XLOOKUP(#REF!,[1]!Backup_F8_Previous_Wave[ODINO],[1]!Backup_F8_Previous_Wave[Full VIN],"")</f>
      </c>
      <c r="L1538" s="3" t="s">
        <v>4929</v>
      </c>
      <c r="M1538" s="3" t="s">
        <v>4</v>
      </c>
      <c r="N1538" s="3" t="s">
        <v>4930</v>
      </c>
      <c r="O1538" s="3" t="s">
        <v>593</v>
      </c>
      <c r="P1538" s="6">
        <f>_xlfn.XLOOKUP(#REF!,[1]!Table2[BINNING],[1]!Table2[VFG],"")</f>
      </c>
      <c r="Q1538" s="6">
        <f>IF(ISNUMBER(FIND("|",#REF!,1)),LEFT(#REF!,FIND("|",#REF!,1)-2),#REF!)</f>
      </c>
      <c r="R1538" s="6">
        <f>IF(ISNUMBER(FIND("|",#REF!,1)),RIGHT(#REF!,LEN(#REF!)-FIND("|",#REF!,1)-1),"")</f>
      </c>
      <c r="S1538" s="3" t="s">
        <v>7</v>
      </c>
      <c r="T1538" s="3" t="s">
        <v>7</v>
      </c>
      <c r="U1538" s="2">
        <v>0</v>
      </c>
      <c r="V1538" s="2">
        <v>0</v>
      </c>
      <c r="W1538" s="2"/>
      <c r="X1538" s="3" t="s">
        <v>282</v>
      </c>
      <c r="Y1538" s="2"/>
      <c r="Z1538" s="3"/>
      <c r="AA1538" s="3"/>
      <c r="AB1538" s="7" t="s">
        <v>4931</v>
      </c>
      <c r="AC1538" s="3" t="s">
        <v>297</v>
      </c>
      <c r="AD1538" s="3" t="s">
        <v>298</v>
      </c>
      <c r="AE1538" s="3" t="s">
        <v>299</v>
      </c>
      <c r="AF1538" s="3" t="s">
        <v>198</v>
      </c>
      <c r="AG1538" s="4"/>
      <c r="AH1538" s="3"/>
      <c r="AI1538" s="4"/>
      <c r="AJ15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8" s="8">
        <f>IF(#REF!=MAX(#REF!),"New","Old")</f>
      </c>
      <c r="AL1538" s="3"/>
      <c r="AM1538" s="9">
        <f>IF(OR(#REF!="",#REF!=0),"",IF(#REF!&lt;12000,"&lt;12k",IF(AND(#REF!&gt;=12000,#REF!&lt;24000),"12k to 24k",IF(AND(#REF!&gt;=24000,#REF!&lt;=36000),"24k to 36k",IF(#REF!&gt;36000,"&gt;36k","")))))</f>
      </c>
    </row>
    <row x14ac:dyDescent="0.25" r="1539" customHeight="1" ht="18.75">
      <c r="A1539" s="1">
        <v>1779084</v>
      </c>
      <c r="B1539" s="2">
        <v>11441074</v>
      </c>
      <c r="C1539" s="3" t="s">
        <v>0</v>
      </c>
      <c r="D1539" s="3" t="s">
        <v>38</v>
      </c>
      <c r="E1539" s="2">
        <v>2013</v>
      </c>
      <c r="F1539" s="4">
        <v>43970</v>
      </c>
      <c r="G1539" s="3" t="s">
        <v>108</v>
      </c>
      <c r="H1539" s="4">
        <v>44519</v>
      </c>
      <c r="I1539" s="4">
        <f>_xlfn.XLOOKUP(#REF!,[1]!Backup_F8_Previous_Wave[ODINO],[1]!Backup_F8_Previous_Wave[Production Date],"")</f>
      </c>
      <c r="J1539" s="10">
        <f>_xlfn.XLOOKUP(#REF!,[1]!Backup_F8_Previous_Wave[ODINO],[1]!Backup_F8_Previous_Wave[Wave Date],"")</f>
      </c>
      <c r="K1539" s="6">
        <f>_xlfn.XLOOKUP(#REF!,[1]!Backup_F8_Previous_Wave[ODINO],[1]!Backup_F8_Previous_Wave[Full VIN],"")</f>
      </c>
      <c r="L1539" s="3" t="s">
        <v>4932</v>
      </c>
      <c r="M1539" s="3" t="s">
        <v>4</v>
      </c>
      <c r="N1539" s="3" t="s">
        <v>4933</v>
      </c>
      <c r="O1539" s="3" t="s">
        <v>31</v>
      </c>
      <c r="P1539" s="6">
        <f>_xlfn.XLOOKUP(#REF!,[1]!Table2[BINNING],[1]!Table2[VFG],"")</f>
      </c>
      <c r="Q1539" s="6">
        <f>IF(ISNUMBER(FIND("|",#REF!,1)),LEFT(#REF!,FIND("|",#REF!,1)-2),#REF!)</f>
      </c>
      <c r="R1539" s="6">
        <f>IF(ISNUMBER(FIND("|",#REF!,1)),RIGHT(#REF!,LEN(#REF!)-FIND("|",#REF!,1)-1),"")</f>
      </c>
      <c r="S1539" s="3" t="s">
        <v>7</v>
      </c>
      <c r="T1539" s="3" t="s">
        <v>7</v>
      </c>
      <c r="U1539" s="2">
        <v>0</v>
      </c>
      <c r="V1539" s="2">
        <v>0</v>
      </c>
      <c r="W1539" s="2"/>
      <c r="X1539" s="3" t="s">
        <v>106</v>
      </c>
      <c r="Y1539" s="2"/>
      <c r="Z1539" s="3"/>
      <c r="AA1539" s="3"/>
      <c r="AB1539" s="7" t="s">
        <v>4934</v>
      </c>
      <c r="AC1539" s="3" t="s">
        <v>146</v>
      </c>
      <c r="AD1539" s="3" t="s">
        <v>147</v>
      </c>
      <c r="AE1539" s="3" t="s">
        <v>148</v>
      </c>
      <c r="AF1539" s="3" t="s">
        <v>45</v>
      </c>
      <c r="AG1539" s="4"/>
      <c r="AH1539" s="3"/>
      <c r="AI1539" s="4"/>
      <c r="AJ15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39" s="8">
        <f>IF(#REF!=MAX(#REF!),"New","Old")</f>
      </c>
      <c r="AL1539" s="3"/>
      <c r="AM1539" s="9">
        <f>IF(OR(#REF!="",#REF!=0),"",IF(#REF!&lt;12000,"&lt;12k",IF(AND(#REF!&gt;=12000,#REF!&lt;24000),"12k to 24k",IF(AND(#REF!&gt;=24000,#REF!&lt;=36000),"24k to 36k",IF(#REF!&gt;36000,"&gt;36k","")))))</f>
      </c>
    </row>
    <row x14ac:dyDescent="0.25" r="1540" customHeight="1" ht="18.75">
      <c r="A1540" s="1">
        <v>1779339</v>
      </c>
      <c r="B1540" s="2">
        <v>11441237</v>
      </c>
      <c r="C1540" s="3" t="s">
        <v>0</v>
      </c>
      <c r="D1540" s="3" t="s">
        <v>1</v>
      </c>
      <c r="E1540" s="2">
        <v>2019</v>
      </c>
      <c r="F1540" s="4">
        <v>44521</v>
      </c>
      <c r="G1540" s="3" t="s">
        <v>14</v>
      </c>
      <c r="H1540" s="4">
        <v>44521</v>
      </c>
      <c r="I1540" s="4"/>
      <c r="J1540" s="10">
        <f>_xlfn.XLOOKUP(#REF!,[1]!Backup_F8_Previous_Wave[ODINO],[1]!Backup_F8_Previous_Wave[Wave Date],"")</f>
      </c>
      <c r="K1540" s="3"/>
      <c r="L1540" s="3" t="s">
        <v>4935</v>
      </c>
      <c r="M1540" s="3" t="s">
        <v>4</v>
      </c>
      <c r="N1540" s="3" t="s">
        <v>4936</v>
      </c>
      <c r="O1540" s="3" t="s">
        <v>62</v>
      </c>
      <c r="P1540" s="6">
        <f>_xlfn.XLOOKUP(#REF!,[1]!Table2[BINNING],[1]!Table2[VFG],"")</f>
      </c>
      <c r="Q1540" s="6">
        <f>IF(ISNUMBER(FIND("|",#REF!,1)),LEFT(#REF!,FIND("|",#REF!,1)-2),#REF!)</f>
      </c>
      <c r="R1540" s="6">
        <f>IF(ISNUMBER(FIND("|",#REF!,1)),RIGHT(#REF!,LEN(#REF!)-FIND("|",#REF!,1)-1),"")</f>
      </c>
      <c r="S1540" s="3" t="s">
        <v>7</v>
      </c>
      <c r="T1540" s="3" t="s">
        <v>7</v>
      </c>
      <c r="U1540" s="2">
        <v>0</v>
      </c>
      <c r="V1540" s="2">
        <v>0</v>
      </c>
      <c r="W1540" s="2"/>
      <c r="X1540" s="3" t="s">
        <v>112</v>
      </c>
      <c r="Y1540" s="2">
        <v>0</v>
      </c>
      <c r="Z1540" s="3"/>
      <c r="AA1540" s="3"/>
      <c r="AB1540" s="7" t="s">
        <v>4937</v>
      </c>
      <c r="AC1540" s="3" t="s">
        <v>44</v>
      </c>
      <c r="AD1540" s="3" t="s">
        <v>44</v>
      </c>
      <c r="AE1540" s="3" t="s">
        <v>44</v>
      </c>
      <c r="AF1540" s="3" t="s">
        <v>27</v>
      </c>
      <c r="AG1540" s="4"/>
      <c r="AH1540" s="3"/>
      <c r="AI1540" s="4"/>
      <c r="AJ15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0" s="8">
        <f>IF(#REF!=MAX(#REF!),"New","Old")</f>
      </c>
      <c r="AL1540" s="3"/>
      <c r="AM1540" s="9">
        <f>IF(OR(#REF!="",#REF!=0),"",IF(#REF!&lt;12000,"&lt;12k",IF(AND(#REF!&gt;=12000,#REF!&lt;24000),"12k to 24k",IF(AND(#REF!&gt;=24000,#REF!&lt;=36000),"24k to 36k",IF(#REF!&gt;36000,"&gt;36k","")))))</f>
      </c>
    </row>
    <row x14ac:dyDescent="0.25" r="1541" customHeight="1" ht="18.75">
      <c r="A1541" s="1">
        <v>1779529</v>
      </c>
      <c r="B1541" s="2">
        <v>11441384</v>
      </c>
      <c r="C1541" s="3" t="s">
        <v>0</v>
      </c>
      <c r="D1541" s="3" t="s">
        <v>1</v>
      </c>
      <c r="E1541" s="2">
        <v>2018</v>
      </c>
      <c r="F1541" s="4">
        <v>44520</v>
      </c>
      <c r="G1541" s="3" t="s">
        <v>14</v>
      </c>
      <c r="H1541" s="4">
        <v>44522</v>
      </c>
      <c r="I1541" s="4">
        <f>_xlfn.XLOOKUP(#REF!,[1]!Backup_F8_Previous_Wave[ODINO],[1]!Backup_F8_Previous_Wave[Production Date],"")</f>
      </c>
      <c r="J1541" s="10">
        <f>_xlfn.XLOOKUP(#REF!,[1]!Backup_F8_Previous_Wave[ODINO],[1]!Backup_F8_Previous_Wave[Wave Date],"")</f>
      </c>
      <c r="K1541" s="6">
        <f>_xlfn.XLOOKUP(#REF!,[1]!Backup_F8_Previous_Wave[ODINO],[1]!Backup_F8_Previous_Wave[Full VIN],"")</f>
      </c>
      <c r="L1541" s="3" t="s">
        <v>4938</v>
      </c>
      <c r="M1541" s="3" t="s">
        <v>4</v>
      </c>
      <c r="N1541" s="3" t="s">
        <v>4939</v>
      </c>
      <c r="O1541" s="3" t="s">
        <v>151</v>
      </c>
      <c r="P1541" s="6">
        <f>_xlfn.XLOOKUP(#REF!,[1]!Table2[BINNING],[1]!Table2[VFG],"")</f>
      </c>
      <c r="Q1541" s="6">
        <f>IF(ISNUMBER(FIND("|",#REF!,1)),LEFT(#REF!,FIND("|",#REF!,1)-2),#REF!)</f>
      </c>
      <c r="R1541" s="6">
        <f>IF(ISNUMBER(FIND("|",#REF!,1)),RIGHT(#REF!,LEN(#REF!)-FIND("|",#REF!,1)-1),"")</f>
      </c>
      <c r="S1541" s="3" t="s">
        <v>7</v>
      </c>
      <c r="T1541" s="3" t="s">
        <v>7</v>
      </c>
      <c r="U1541" s="2">
        <v>0</v>
      </c>
      <c r="V1541" s="2">
        <v>0</v>
      </c>
      <c r="W1541" s="2"/>
      <c r="X1541" s="3" t="s">
        <v>63</v>
      </c>
      <c r="Y1541" s="2">
        <v>0</v>
      </c>
      <c r="Z1541" s="3"/>
      <c r="AA1541" s="3"/>
      <c r="AB1541" s="7" t="s">
        <v>4940</v>
      </c>
      <c r="AC1541" s="3" t="s">
        <v>20</v>
      </c>
      <c r="AD1541" s="3" t="s">
        <v>11</v>
      </c>
      <c r="AE1541" s="3" t="s">
        <v>135</v>
      </c>
      <c r="AF1541" s="3" t="s">
        <v>27</v>
      </c>
      <c r="AG1541" s="4"/>
      <c r="AH1541" s="3"/>
      <c r="AI1541" s="4"/>
      <c r="AJ15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1" s="8">
        <f>IF(#REF!=MAX(#REF!),"New","Old")</f>
      </c>
      <c r="AL1541" s="3"/>
      <c r="AM1541" s="9">
        <f>IF(OR(#REF!="",#REF!=0),"",IF(#REF!&lt;12000,"&lt;12k",IF(AND(#REF!&gt;=12000,#REF!&lt;24000),"12k to 24k",IF(AND(#REF!&gt;=24000,#REF!&lt;=36000),"24k to 36k",IF(#REF!&gt;36000,"&gt;36k","")))))</f>
      </c>
    </row>
    <row x14ac:dyDescent="0.25" r="1542" customHeight="1" ht="18.75">
      <c r="A1542" s="1">
        <v>1779694</v>
      </c>
      <c r="B1542" s="2">
        <v>11441506</v>
      </c>
      <c r="C1542" s="3" t="s">
        <v>0</v>
      </c>
      <c r="D1542" s="3" t="s">
        <v>181</v>
      </c>
      <c r="E1542" s="2">
        <v>2021</v>
      </c>
      <c r="F1542" s="4">
        <v>44523</v>
      </c>
      <c r="G1542" s="3" t="s">
        <v>14</v>
      </c>
      <c r="H1542" s="4">
        <v>44523</v>
      </c>
      <c r="I1542" s="4"/>
      <c r="J1542" s="10">
        <f>_xlfn.XLOOKUP(#REF!,[1]!Backup_F8_Previous_Wave[ODINO],[1]!Backup_F8_Previous_Wave[Wave Date],"")</f>
      </c>
      <c r="K1542" s="3"/>
      <c r="L1542" s="3" t="s">
        <v>4941</v>
      </c>
      <c r="M1542" s="3" t="s">
        <v>4</v>
      </c>
      <c r="N1542" s="3" t="s">
        <v>4942</v>
      </c>
      <c r="O1542" s="3" t="s">
        <v>62</v>
      </c>
      <c r="P1542" s="6">
        <f>_xlfn.XLOOKUP(#REF!,[1]!Table2[BINNING],[1]!Table2[VFG],"")</f>
      </c>
      <c r="Q1542" s="6">
        <f>IF(ISNUMBER(FIND("|",#REF!,1)),LEFT(#REF!,FIND("|",#REF!,1)-2),#REF!)</f>
      </c>
      <c r="R1542" s="6">
        <f>IF(ISNUMBER(FIND("|",#REF!,1)),RIGHT(#REF!,LEN(#REF!)-FIND("|",#REF!,1)-1),"")</f>
      </c>
      <c r="S1542" s="3" t="s">
        <v>7</v>
      </c>
      <c r="T1542" s="3" t="s">
        <v>7</v>
      </c>
      <c r="U1542" s="2">
        <v>0</v>
      </c>
      <c r="V1542" s="2">
        <v>0</v>
      </c>
      <c r="W1542" s="2"/>
      <c r="X1542" s="3" t="s">
        <v>32</v>
      </c>
      <c r="Y1542" s="2"/>
      <c r="Z1542" s="3"/>
      <c r="AA1542" s="3"/>
      <c r="AB1542" s="7" t="s">
        <v>4943</v>
      </c>
      <c r="AC1542" s="3" t="s">
        <v>44</v>
      </c>
      <c r="AD1542" s="3" t="s">
        <v>44</v>
      </c>
      <c r="AE1542" s="3" t="s">
        <v>44</v>
      </c>
      <c r="AF1542" s="3" t="s">
        <v>198</v>
      </c>
      <c r="AG1542" s="4"/>
      <c r="AH1542" s="3"/>
      <c r="AI1542" s="4"/>
      <c r="AJ15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2" s="8">
        <f>IF(#REF!=MAX(#REF!),"New","Old")</f>
      </c>
      <c r="AL1542" s="3"/>
      <c r="AM1542" s="9">
        <f>IF(OR(#REF!="",#REF!=0),"",IF(#REF!&lt;12000,"&lt;12k",IF(AND(#REF!&gt;=12000,#REF!&lt;24000),"12k to 24k",IF(AND(#REF!&gt;=24000,#REF!&lt;=36000),"24k to 36k",IF(#REF!&gt;36000,"&gt;36k","")))))</f>
      </c>
    </row>
    <row x14ac:dyDescent="0.25" r="1543" customHeight="1" ht="18.75">
      <c r="A1543" s="1">
        <v>1779796</v>
      </c>
      <c r="B1543" s="2">
        <v>11441584</v>
      </c>
      <c r="C1543" s="3" t="s">
        <v>0</v>
      </c>
      <c r="D1543" s="3" t="s">
        <v>59</v>
      </c>
      <c r="E1543" s="2">
        <v>2019</v>
      </c>
      <c r="F1543" s="4">
        <v>44510</v>
      </c>
      <c r="G1543" s="3" t="s">
        <v>14</v>
      </c>
      <c r="H1543" s="4">
        <v>44524</v>
      </c>
      <c r="I1543" s="4">
        <f>_xlfn.XLOOKUP(#REF!,[1]!Backup_F8_Previous_Wave[ODINO],[1]!Backup_F8_Previous_Wave[Production Date],"")</f>
      </c>
      <c r="J1543" s="10">
        <f>_xlfn.XLOOKUP(#REF!,[1]!Backup_F8_Previous_Wave[ODINO],[1]!Backup_F8_Previous_Wave[Wave Date],"")</f>
      </c>
      <c r="K1543" s="6">
        <f>_xlfn.XLOOKUP(#REF!,[1]!Backup_F8_Previous_Wave[ODINO],[1]!Backup_F8_Previous_Wave[Full VIN],"")</f>
      </c>
      <c r="L1543" s="3" t="s">
        <v>4944</v>
      </c>
      <c r="M1543" s="3" t="s">
        <v>4</v>
      </c>
      <c r="N1543" s="3" t="s">
        <v>4945</v>
      </c>
      <c r="O1543" s="3" t="s">
        <v>600</v>
      </c>
      <c r="P1543" s="6">
        <f>_xlfn.XLOOKUP(#REF!,[1]!Table2[BINNING],[1]!Table2[VFG],"")</f>
      </c>
      <c r="Q1543" s="6">
        <f>IF(ISNUMBER(FIND("|",#REF!,1)),LEFT(#REF!,FIND("|",#REF!,1)-2),#REF!)</f>
      </c>
      <c r="R1543" s="6">
        <f>IF(ISNUMBER(FIND("|",#REF!,1)),RIGHT(#REF!,LEN(#REF!)-FIND("|",#REF!,1)-1),"")</f>
      </c>
      <c r="S1543" s="3" t="s">
        <v>7</v>
      </c>
      <c r="T1543" s="3" t="s">
        <v>7</v>
      </c>
      <c r="U1543" s="2">
        <v>0</v>
      </c>
      <c r="V1543" s="2">
        <v>0</v>
      </c>
      <c r="W1543" s="2">
        <v>29000</v>
      </c>
      <c r="X1543" s="3" t="s">
        <v>63</v>
      </c>
      <c r="Y1543" s="2"/>
      <c r="Z1543" s="3" t="s">
        <v>4946</v>
      </c>
      <c r="AA1543" s="3" t="s">
        <v>3881</v>
      </c>
      <c r="AB1543" s="7" t="s">
        <v>4947</v>
      </c>
      <c r="AC1543" s="3" t="s">
        <v>65</v>
      </c>
      <c r="AD1543" s="3" t="s">
        <v>84</v>
      </c>
      <c r="AE1543" s="3" t="s">
        <v>319</v>
      </c>
      <c r="AF1543" s="3" t="s">
        <v>68</v>
      </c>
      <c r="AG1543" s="4"/>
      <c r="AH1543" s="3"/>
      <c r="AI1543" s="4"/>
      <c r="AJ15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3" s="8">
        <f>IF(#REF!=MAX(#REF!),"New","Old")</f>
      </c>
      <c r="AL1543" s="3"/>
      <c r="AM1543" s="9">
        <f>IF(OR(#REF!="",#REF!=0),"",IF(#REF!&lt;12000,"&lt;12k",IF(AND(#REF!&gt;=12000,#REF!&lt;24000),"12k to 24k",IF(AND(#REF!&gt;=24000,#REF!&lt;=36000),"24k to 36k",IF(#REF!&gt;36000,"&gt;36k","")))))</f>
      </c>
    </row>
    <row x14ac:dyDescent="0.25" r="1544" customHeight="1" ht="18.75">
      <c r="A1544" s="1">
        <v>1780082</v>
      </c>
      <c r="B1544" s="2">
        <v>11441785</v>
      </c>
      <c r="C1544" s="3" t="s">
        <v>0</v>
      </c>
      <c r="D1544" s="3" t="s">
        <v>59</v>
      </c>
      <c r="E1544" s="2">
        <v>2012</v>
      </c>
      <c r="F1544" s="4">
        <v>44470</v>
      </c>
      <c r="G1544" s="3" t="s">
        <v>14</v>
      </c>
      <c r="H1544" s="4">
        <v>44526</v>
      </c>
      <c r="I1544" s="4">
        <f>_xlfn.XLOOKUP(#REF!,[1]!Backup_F8_Previous_Wave[ODINO],[1]!Backup_F8_Previous_Wave[Production Date],"")</f>
      </c>
      <c r="J1544" s="10">
        <f>_xlfn.XLOOKUP(#REF!,[1]!Backup_F8_Previous_Wave[ODINO],[1]!Backup_F8_Previous_Wave[Wave Date],"")</f>
      </c>
      <c r="K1544" s="6">
        <f>_xlfn.XLOOKUP(#REF!,[1]!Backup_F8_Previous_Wave[ODINO],[1]!Backup_F8_Previous_Wave[Full VIN],"")</f>
      </c>
      <c r="L1544" s="3" t="s">
        <v>4948</v>
      </c>
      <c r="M1544" s="3" t="s">
        <v>4</v>
      </c>
      <c r="N1544" s="3" t="s">
        <v>4949</v>
      </c>
      <c r="O1544" s="3" t="s">
        <v>62</v>
      </c>
      <c r="P1544" s="6">
        <f>_xlfn.XLOOKUP(#REF!,[1]!Table2[BINNING],[1]!Table2[VFG],"")</f>
      </c>
      <c r="Q1544" s="6">
        <f>IF(ISNUMBER(FIND("|",#REF!,1)),LEFT(#REF!,FIND("|",#REF!,1)-2),#REF!)</f>
      </c>
      <c r="R1544" s="6">
        <f>IF(ISNUMBER(FIND("|",#REF!,1)),RIGHT(#REF!,LEN(#REF!)-FIND("|",#REF!,1)-1),"")</f>
      </c>
      <c r="S1544" s="3" t="s">
        <v>7</v>
      </c>
      <c r="T1544" s="3" t="s">
        <v>7</v>
      </c>
      <c r="U1544" s="2">
        <v>0</v>
      </c>
      <c r="V1544" s="2">
        <v>0</v>
      </c>
      <c r="W1544" s="2"/>
      <c r="X1544" s="3" t="s">
        <v>63</v>
      </c>
      <c r="Y1544" s="2"/>
      <c r="Z1544" s="3"/>
      <c r="AA1544" s="3"/>
      <c r="AB1544" s="7" t="s">
        <v>4950</v>
      </c>
      <c r="AC1544" s="3" t="s">
        <v>83</v>
      </c>
      <c r="AD1544" s="3" t="s">
        <v>66</v>
      </c>
      <c r="AE1544" s="3" t="s">
        <v>121</v>
      </c>
      <c r="AF1544" s="3" t="s">
        <v>68</v>
      </c>
      <c r="AG1544" s="4"/>
      <c r="AH1544" s="3"/>
      <c r="AI1544" s="4"/>
      <c r="AJ15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4" s="8">
        <f>IF(#REF!=MAX(#REF!),"New","Old")</f>
      </c>
      <c r="AL1544" s="3"/>
      <c r="AM1544" s="9">
        <f>IF(OR(#REF!="",#REF!=0),"",IF(#REF!&lt;12000,"&lt;12k",IF(AND(#REF!&gt;=12000,#REF!&lt;24000),"12k to 24k",IF(AND(#REF!&gt;=24000,#REF!&lt;=36000),"24k to 36k",IF(#REF!&gt;36000,"&gt;36k","")))))</f>
      </c>
    </row>
    <row x14ac:dyDescent="0.25" r="1545" customHeight="1" ht="18.75">
      <c r="A1545" s="1">
        <v>1780176</v>
      </c>
      <c r="B1545" s="2">
        <v>11441847</v>
      </c>
      <c r="C1545" s="3" t="s">
        <v>0</v>
      </c>
      <c r="D1545" s="3" t="s">
        <v>1</v>
      </c>
      <c r="E1545" s="2">
        <v>2017</v>
      </c>
      <c r="F1545" s="4">
        <v>44528</v>
      </c>
      <c r="G1545" s="3" t="s">
        <v>14</v>
      </c>
      <c r="H1545" s="4">
        <v>44528</v>
      </c>
      <c r="I1545" s="4">
        <f>_xlfn.XLOOKUP(#REF!,[1]!Backup_F8_Previous_Wave[ODINO],[1]!Backup_F8_Previous_Wave[Production Date],"")</f>
      </c>
      <c r="J1545" s="10">
        <f>_xlfn.XLOOKUP(#REF!,[1]!Backup_F8_Previous_Wave[ODINO],[1]!Backup_F8_Previous_Wave[Wave Date],"")</f>
      </c>
      <c r="K1545" s="6">
        <f>_xlfn.XLOOKUP(#REF!,[1]!Backup_F8_Previous_Wave[ODINO],[1]!Backup_F8_Previous_Wave[Full VIN],"")</f>
      </c>
      <c r="L1545" s="3" t="s">
        <v>4951</v>
      </c>
      <c r="M1545" s="3" t="s">
        <v>4</v>
      </c>
      <c r="N1545" s="3" t="s">
        <v>4952</v>
      </c>
      <c r="O1545" s="3" t="s">
        <v>151</v>
      </c>
      <c r="P1545" s="6">
        <f>_xlfn.XLOOKUP(#REF!,[1]!Table2[BINNING],[1]!Table2[VFG],"")</f>
      </c>
      <c r="Q1545" s="6">
        <f>IF(ISNUMBER(FIND("|",#REF!,1)),LEFT(#REF!,FIND("|",#REF!,1)-2),#REF!)</f>
      </c>
      <c r="R1545" s="6">
        <f>IF(ISNUMBER(FIND("|",#REF!,1)),RIGHT(#REF!,LEN(#REF!)-FIND("|",#REF!,1)-1),"")</f>
      </c>
      <c r="S1545" s="3" t="s">
        <v>7</v>
      </c>
      <c r="T1545" s="3" t="s">
        <v>7</v>
      </c>
      <c r="U1545" s="2">
        <v>0</v>
      </c>
      <c r="V1545" s="2">
        <v>0</v>
      </c>
      <c r="W1545" s="2"/>
      <c r="X1545" s="3" t="s">
        <v>63</v>
      </c>
      <c r="Y1545" s="2">
        <v>30</v>
      </c>
      <c r="Z1545" s="3"/>
      <c r="AA1545" s="3"/>
      <c r="AB1545" s="7" t="s">
        <v>4953</v>
      </c>
      <c r="AC1545" s="3" t="s">
        <v>20</v>
      </c>
      <c r="AD1545" s="3" t="s">
        <v>11</v>
      </c>
      <c r="AE1545" s="3" t="s">
        <v>135</v>
      </c>
      <c r="AF1545" s="3" t="s">
        <v>27</v>
      </c>
      <c r="AG1545" s="4"/>
      <c r="AH1545" s="3"/>
      <c r="AI1545" s="4"/>
      <c r="AJ15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5" s="8">
        <f>IF(#REF!=MAX(#REF!),"New","Old")</f>
      </c>
      <c r="AL1545" s="3"/>
      <c r="AM1545" s="9">
        <f>IF(OR(#REF!="",#REF!=0),"",IF(#REF!&lt;12000,"&lt;12k",IF(AND(#REF!&gt;=12000,#REF!&lt;24000),"12k to 24k",IF(AND(#REF!&gt;=24000,#REF!&lt;=36000),"24k to 36k",IF(#REF!&gt;36000,"&gt;36k","")))))</f>
      </c>
    </row>
    <row x14ac:dyDescent="0.25" r="1546" customHeight="1" ht="18.75">
      <c r="A1546" s="1">
        <v>1780237</v>
      </c>
      <c r="B1546" s="2">
        <v>11441889</v>
      </c>
      <c r="C1546" s="3" t="s">
        <v>0</v>
      </c>
      <c r="D1546" s="3" t="s">
        <v>187</v>
      </c>
      <c r="E1546" s="2">
        <v>2021</v>
      </c>
      <c r="F1546" s="4">
        <v>44525</v>
      </c>
      <c r="G1546" s="3" t="s">
        <v>14</v>
      </c>
      <c r="H1546" s="4">
        <v>44528</v>
      </c>
      <c r="I1546" s="4">
        <f>_xlfn.XLOOKUP(#REF!,[1]!Backup_F8_Previous_Wave[ODINO],[1]!Backup_F8_Previous_Wave[Production Date],"")</f>
      </c>
      <c r="J1546" s="10">
        <f>_xlfn.XLOOKUP(#REF!,[1]!Backup_F8_Previous_Wave[ODINO],[1]!Backup_F8_Previous_Wave[Wave Date],"")</f>
      </c>
      <c r="K1546" s="6">
        <f>_xlfn.XLOOKUP(#REF!,[1]!Backup_F8_Previous_Wave[ODINO],[1]!Backup_F8_Previous_Wave[Full VIN],"")</f>
      </c>
      <c r="L1546" s="3" t="s">
        <v>3921</v>
      </c>
      <c r="M1546" s="3" t="s">
        <v>4</v>
      </c>
      <c r="N1546" s="3" t="s">
        <v>4954</v>
      </c>
      <c r="O1546" s="3" t="s">
        <v>99</v>
      </c>
      <c r="P1546" s="6">
        <f>_xlfn.XLOOKUP(#REF!,[1]!Table2[BINNING],[1]!Table2[VFG],"")</f>
      </c>
      <c r="Q1546" s="6">
        <f>IF(ISNUMBER(FIND("|",#REF!,1)),LEFT(#REF!,FIND("|",#REF!,1)-2),#REF!)</f>
      </c>
      <c r="R1546" s="6">
        <f>IF(ISNUMBER(FIND("|",#REF!,1)),RIGHT(#REF!,LEN(#REF!)-FIND("|",#REF!,1)-1),"")</f>
      </c>
      <c r="S1546" s="3" t="s">
        <v>7</v>
      </c>
      <c r="T1546" s="3" t="s">
        <v>7</v>
      </c>
      <c r="U1546" s="2">
        <v>0</v>
      </c>
      <c r="V1546" s="2">
        <v>0</v>
      </c>
      <c r="W1546" s="2"/>
      <c r="X1546" s="3" t="s">
        <v>63</v>
      </c>
      <c r="Y1546" s="2">
        <v>65</v>
      </c>
      <c r="Z1546" s="3"/>
      <c r="AA1546" s="3"/>
      <c r="AB1546" s="7" t="s">
        <v>4955</v>
      </c>
      <c r="AC1546" s="3" t="s">
        <v>191</v>
      </c>
      <c r="AD1546" s="3" t="s">
        <v>192</v>
      </c>
      <c r="AE1546" s="3" t="s">
        <v>193</v>
      </c>
      <c r="AF1546" s="3" t="s">
        <v>141</v>
      </c>
      <c r="AG1546" s="4"/>
      <c r="AH1546" s="3"/>
      <c r="AI1546" s="4"/>
      <c r="AJ15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6" s="8">
        <f>IF(#REF!=MAX(#REF!),"New","Old")</f>
      </c>
      <c r="AL1546" s="3"/>
      <c r="AM1546" s="9">
        <f>IF(OR(#REF!="",#REF!=0),"",IF(#REF!&lt;12000,"&lt;12k",IF(AND(#REF!&gt;=12000,#REF!&lt;24000),"12k to 24k",IF(AND(#REF!&gt;=24000,#REF!&lt;=36000),"24k to 36k",IF(#REF!&gt;36000,"&gt;36k","")))))</f>
      </c>
    </row>
    <row x14ac:dyDescent="0.25" r="1547" customHeight="1" ht="18.75">
      <c r="A1547" s="1">
        <v>1780683</v>
      </c>
      <c r="B1547" s="2">
        <v>11442216</v>
      </c>
      <c r="C1547" s="3" t="s">
        <v>0</v>
      </c>
      <c r="D1547" s="3" t="s">
        <v>181</v>
      </c>
      <c r="E1547" s="2">
        <v>2020</v>
      </c>
      <c r="F1547" s="4">
        <v>44055</v>
      </c>
      <c r="G1547" s="3" t="s">
        <v>39</v>
      </c>
      <c r="H1547" s="4">
        <v>44531</v>
      </c>
      <c r="I1547" s="4">
        <f>_xlfn.XLOOKUP(#REF!,[1]!Backup_F8_Previous_Wave[ODINO],[1]!Backup_F8_Previous_Wave[Production Date],"")</f>
      </c>
      <c r="J1547" s="10">
        <f>_xlfn.XLOOKUP(#REF!,[1]!Backup_F8_Previous_Wave[ODINO],[1]!Backup_F8_Previous_Wave[Wave Date],"")</f>
      </c>
      <c r="K1547" s="6">
        <f>_xlfn.XLOOKUP(#REF!,[1]!Backup_F8_Previous_Wave[ODINO],[1]!Backup_F8_Previous_Wave[Full VIN],"")</f>
      </c>
      <c r="L1547" s="3" t="s">
        <v>4898</v>
      </c>
      <c r="M1547" s="3" t="s">
        <v>4</v>
      </c>
      <c r="N1547" s="3" t="s">
        <v>4956</v>
      </c>
      <c r="O1547" s="3" t="s">
        <v>151</v>
      </c>
      <c r="P1547" s="6">
        <f>_xlfn.XLOOKUP(#REF!,[1]!Table2[BINNING],[1]!Table2[VFG],"")</f>
      </c>
      <c r="Q1547" s="6">
        <f>IF(ISNUMBER(FIND("|",#REF!,1)),LEFT(#REF!,FIND("|",#REF!,1)-2),#REF!)</f>
      </c>
      <c r="R1547" s="6">
        <f>IF(ISNUMBER(FIND("|",#REF!,1)),RIGHT(#REF!,LEN(#REF!)-FIND("|",#REF!,1)-1),"")</f>
      </c>
      <c r="S1547" s="3" t="s">
        <v>7</v>
      </c>
      <c r="T1547" s="3" t="s">
        <v>7</v>
      </c>
      <c r="U1547" s="2">
        <v>0</v>
      </c>
      <c r="V1547" s="2">
        <v>0</v>
      </c>
      <c r="W1547" s="2"/>
      <c r="X1547" s="3" t="s">
        <v>125</v>
      </c>
      <c r="Y1547" s="2">
        <v>30</v>
      </c>
      <c r="Z1547" s="3"/>
      <c r="AA1547" s="3"/>
      <c r="AB1547" s="7" t="s">
        <v>4957</v>
      </c>
      <c r="AC1547" s="3" t="s">
        <v>1252</v>
      </c>
      <c r="AD1547" s="3" t="s">
        <v>298</v>
      </c>
      <c r="AE1547" s="3" t="s">
        <v>2417</v>
      </c>
      <c r="AF1547" s="3" t="s">
        <v>198</v>
      </c>
      <c r="AG1547" s="4"/>
      <c r="AH1547" s="3"/>
      <c r="AI1547" s="4"/>
      <c r="AJ15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7" s="8">
        <f>IF(#REF!=MAX(#REF!),"New","Old")</f>
      </c>
      <c r="AL1547" s="3"/>
      <c r="AM1547" s="9">
        <f>IF(OR(#REF!="",#REF!=0),"",IF(#REF!&lt;12000,"&lt;12k",IF(AND(#REF!&gt;=12000,#REF!&lt;24000),"12k to 24k",IF(AND(#REF!&gt;=24000,#REF!&lt;=36000),"24k to 36k",IF(#REF!&gt;36000,"&gt;36k","")))))</f>
      </c>
    </row>
    <row x14ac:dyDescent="0.25" r="1548" customHeight="1" ht="18.75">
      <c r="A1548" s="1">
        <v>1780684</v>
      </c>
      <c r="B1548" s="2">
        <v>11442217</v>
      </c>
      <c r="C1548" s="3" t="s">
        <v>0</v>
      </c>
      <c r="D1548" s="3" t="s">
        <v>181</v>
      </c>
      <c r="E1548" s="2">
        <v>2017</v>
      </c>
      <c r="F1548" s="4">
        <v>44462</v>
      </c>
      <c r="G1548" s="3" t="s">
        <v>39</v>
      </c>
      <c r="H1548" s="4">
        <v>44531</v>
      </c>
      <c r="I1548" s="4">
        <f>_xlfn.XLOOKUP(#REF!,[1]!Backup_F8_Previous_Wave[ODINO],[1]!Backup_F8_Previous_Wave[Production Date],"")</f>
      </c>
      <c r="J1548" s="10">
        <f>_xlfn.XLOOKUP(#REF!,[1]!Backup_F8_Previous_Wave[ODINO],[1]!Backup_F8_Previous_Wave[Wave Date],"")</f>
      </c>
      <c r="K1548" s="6">
        <f>_xlfn.XLOOKUP(#REF!,[1]!Backup_F8_Previous_Wave[ODINO],[1]!Backup_F8_Previous_Wave[Full VIN],"")</f>
      </c>
      <c r="L1548" s="3" t="s">
        <v>3346</v>
      </c>
      <c r="M1548" s="3" t="s">
        <v>4</v>
      </c>
      <c r="N1548" s="3" t="s">
        <v>4958</v>
      </c>
      <c r="O1548" s="3" t="s">
        <v>196</v>
      </c>
      <c r="P1548" s="6">
        <f>_xlfn.XLOOKUP(#REF!,[1]!Table2[BINNING],[1]!Table2[VFG],"")</f>
      </c>
      <c r="Q1548" s="6">
        <f>IF(ISNUMBER(FIND("|",#REF!,1)),LEFT(#REF!,FIND("|",#REF!,1)-2),#REF!)</f>
      </c>
      <c r="R1548" s="6">
        <f>IF(ISNUMBER(FIND("|",#REF!,1)),RIGHT(#REF!,LEN(#REF!)-FIND("|",#REF!,1)-1),"")</f>
      </c>
      <c r="S1548" s="3" t="s">
        <v>7</v>
      </c>
      <c r="T1548" s="3" t="s">
        <v>7</v>
      </c>
      <c r="U1548" s="2">
        <v>0</v>
      </c>
      <c r="V1548" s="2">
        <v>0</v>
      </c>
      <c r="W1548" s="2"/>
      <c r="X1548" s="3" t="s">
        <v>24</v>
      </c>
      <c r="Y1548" s="2">
        <v>70</v>
      </c>
      <c r="Z1548" s="3"/>
      <c r="AA1548" s="3"/>
      <c r="AB1548" s="7" t="s">
        <v>4959</v>
      </c>
      <c r="AC1548" s="3" t="s">
        <v>297</v>
      </c>
      <c r="AD1548" s="3" t="s">
        <v>298</v>
      </c>
      <c r="AE1548" s="3" t="s">
        <v>299</v>
      </c>
      <c r="AF1548" s="3" t="s">
        <v>198</v>
      </c>
      <c r="AG1548" s="4"/>
      <c r="AH1548" s="3"/>
      <c r="AI1548" s="4"/>
      <c r="AJ15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8" s="8">
        <f>IF(#REF!=MAX(#REF!),"New","Old")</f>
      </c>
      <c r="AL1548" s="3"/>
      <c r="AM1548" s="9">
        <f>IF(OR(#REF!="",#REF!=0),"",IF(#REF!&lt;12000,"&lt;12k",IF(AND(#REF!&gt;=12000,#REF!&lt;24000),"12k to 24k",IF(AND(#REF!&gt;=24000,#REF!&lt;=36000),"24k to 36k",IF(#REF!&gt;36000,"&gt;36k","")))))</f>
      </c>
    </row>
    <row x14ac:dyDescent="0.25" r="1549" customHeight="1" ht="18.75">
      <c r="A1549" s="1">
        <v>1780738</v>
      </c>
      <c r="B1549" s="2">
        <v>11442254</v>
      </c>
      <c r="C1549" s="3" t="s">
        <v>0</v>
      </c>
      <c r="D1549" s="3" t="s">
        <v>86</v>
      </c>
      <c r="E1549" s="2">
        <v>2014</v>
      </c>
      <c r="F1549" s="4">
        <v>43957</v>
      </c>
      <c r="G1549" s="3" t="s">
        <v>108</v>
      </c>
      <c r="H1549" s="4">
        <v>44531</v>
      </c>
      <c r="I1549" s="4"/>
      <c r="J1549" s="10">
        <f>_xlfn.XLOOKUP(#REF!,[1]!Backup_F8_Previous_Wave[ODINO],[1]!Backup_F8_Previous_Wave[Wave Date],"")</f>
      </c>
      <c r="K1549" s="3"/>
      <c r="L1549" s="3" t="s">
        <v>3590</v>
      </c>
      <c r="M1549" s="3" t="s">
        <v>4</v>
      </c>
      <c r="N1549" s="3" t="s">
        <v>4960</v>
      </c>
      <c r="O1549" s="3" t="s">
        <v>62</v>
      </c>
      <c r="P1549" s="6">
        <f>_xlfn.XLOOKUP(#REF!,[1]!Table2[BINNING],[1]!Table2[VFG],"")</f>
      </c>
      <c r="Q1549" s="6">
        <f>IF(ISNUMBER(FIND("|",#REF!,1)),LEFT(#REF!,FIND("|",#REF!,1)-2),#REF!)</f>
      </c>
      <c r="R1549" s="6">
        <f>IF(ISNUMBER(FIND("|",#REF!,1)),RIGHT(#REF!,LEN(#REF!)-FIND("|",#REF!,1)-1),"")</f>
      </c>
      <c r="S1549" s="3" t="s">
        <v>7</v>
      </c>
      <c r="T1549" s="3" t="s">
        <v>7</v>
      </c>
      <c r="U1549" s="2">
        <v>0</v>
      </c>
      <c r="V1549" s="2">
        <v>0</v>
      </c>
      <c r="W1549" s="2"/>
      <c r="X1549" s="3" t="s">
        <v>106</v>
      </c>
      <c r="Y1549" s="2"/>
      <c r="Z1549" s="3"/>
      <c r="AA1549" s="3"/>
      <c r="AB1549" s="7" t="s">
        <v>4961</v>
      </c>
      <c r="AC1549" s="3" t="s">
        <v>44</v>
      </c>
      <c r="AD1549" s="3" t="s">
        <v>44</v>
      </c>
      <c r="AE1549" s="3" t="s">
        <v>44</v>
      </c>
      <c r="AF1549" s="3" t="s">
        <v>95</v>
      </c>
      <c r="AG1549" s="4"/>
      <c r="AH1549" s="3"/>
      <c r="AI1549" s="4"/>
      <c r="AJ15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49" s="8">
        <f>IF(#REF!=MAX(#REF!),"New","Old")</f>
      </c>
      <c r="AL1549" s="3"/>
      <c r="AM1549" s="9">
        <f>IF(OR(#REF!="",#REF!=0),"",IF(#REF!&lt;12000,"&lt;12k",IF(AND(#REF!&gt;=12000,#REF!&lt;24000),"12k to 24k",IF(AND(#REF!&gt;=24000,#REF!&lt;=36000),"24k to 36k",IF(#REF!&gt;36000,"&gt;36k","")))))</f>
      </c>
    </row>
    <row x14ac:dyDescent="0.25" r="1550" customHeight="1" ht="18.75">
      <c r="A1550" s="1">
        <v>1780841</v>
      </c>
      <c r="B1550" s="2">
        <v>11442322</v>
      </c>
      <c r="C1550" s="3" t="s">
        <v>0</v>
      </c>
      <c r="D1550" s="3" t="s">
        <v>1</v>
      </c>
      <c r="E1550" s="2">
        <v>2010</v>
      </c>
      <c r="F1550" s="4">
        <v>44348</v>
      </c>
      <c r="G1550" s="3" t="s">
        <v>108</v>
      </c>
      <c r="H1550" s="4">
        <v>44531</v>
      </c>
      <c r="I1550" s="4">
        <f>_xlfn.XLOOKUP(#REF!,[1]!Backup_F8_Previous_Wave[ODINO],[1]!Backup_F8_Previous_Wave[Production Date],"")</f>
      </c>
      <c r="J1550" s="10">
        <f>_xlfn.XLOOKUP(#REF!,[1]!Backup_F8_Previous_Wave[ODINO],[1]!Backup_F8_Previous_Wave[Wave Date],"")</f>
      </c>
      <c r="K1550" s="6">
        <f>_xlfn.XLOOKUP(#REF!,[1]!Backup_F8_Previous_Wave[ODINO],[1]!Backup_F8_Previous_Wave[Full VIN],"")</f>
      </c>
      <c r="L1550" s="3" t="s">
        <v>4962</v>
      </c>
      <c r="M1550" s="3" t="s">
        <v>4</v>
      </c>
      <c r="N1550" s="3" t="s">
        <v>4963</v>
      </c>
      <c r="O1550" s="3" t="s">
        <v>62</v>
      </c>
      <c r="P1550" s="6">
        <f>_xlfn.XLOOKUP(#REF!,[1]!Table2[BINNING],[1]!Table2[VFG],"")</f>
      </c>
      <c r="Q1550" s="6">
        <f>IF(ISNUMBER(FIND("|",#REF!,1)),LEFT(#REF!,FIND("|",#REF!,1)-2),#REF!)</f>
      </c>
      <c r="R1550" s="6">
        <f>IF(ISNUMBER(FIND("|",#REF!,1)),RIGHT(#REF!,LEN(#REF!)-FIND("|",#REF!,1)-1),"")</f>
      </c>
      <c r="S1550" s="3" t="s">
        <v>7</v>
      </c>
      <c r="T1550" s="3" t="s">
        <v>7</v>
      </c>
      <c r="U1550" s="2">
        <v>0</v>
      </c>
      <c r="V1550" s="2">
        <v>0</v>
      </c>
      <c r="W1550" s="2">
        <v>182000</v>
      </c>
      <c r="X1550" s="3" t="s">
        <v>8</v>
      </c>
      <c r="Y1550" s="2"/>
      <c r="Z1550" s="3"/>
      <c r="AA1550" s="3"/>
      <c r="AB1550" s="7" t="s">
        <v>4964</v>
      </c>
      <c r="AC1550" s="3" t="s">
        <v>10</v>
      </c>
      <c r="AD1550" s="3" t="s">
        <v>11</v>
      </c>
      <c r="AE1550" s="3" t="s">
        <v>12</v>
      </c>
      <c r="AF1550" s="3" t="s">
        <v>13</v>
      </c>
      <c r="AG1550" s="4"/>
      <c r="AH1550" s="3"/>
      <c r="AI1550" s="4"/>
      <c r="AJ15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0" s="8">
        <f>IF(#REF!=MAX(#REF!),"New","Old")</f>
      </c>
      <c r="AL1550" s="3"/>
      <c r="AM1550" s="9">
        <f>IF(OR(#REF!="",#REF!=0),"",IF(#REF!&lt;12000,"&lt;12k",IF(AND(#REF!&gt;=12000,#REF!&lt;24000),"12k to 24k",IF(AND(#REF!&gt;=24000,#REF!&lt;=36000),"24k to 36k",IF(#REF!&gt;36000,"&gt;36k","")))))</f>
      </c>
    </row>
    <row x14ac:dyDescent="0.25" r="1551" customHeight="1" ht="18.75">
      <c r="A1551" s="1">
        <v>1781047</v>
      </c>
      <c r="B1551" s="2">
        <v>11442470</v>
      </c>
      <c r="C1551" s="3" t="s">
        <v>0</v>
      </c>
      <c r="D1551" s="3" t="s">
        <v>187</v>
      </c>
      <c r="E1551" s="2">
        <v>2017</v>
      </c>
      <c r="F1551" s="4">
        <v>44511</v>
      </c>
      <c r="G1551" s="3" t="s">
        <v>14</v>
      </c>
      <c r="H1551" s="4">
        <v>44532</v>
      </c>
      <c r="I1551" s="4">
        <f>_xlfn.XLOOKUP(#REF!,[1]!Backup_F8_Previous_Wave[ODINO],[1]!Backup_F8_Previous_Wave[Production Date],"")</f>
      </c>
      <c r="J1551" s="10">
        <f>_xlfn.XLOOKUP(#REF!,[1]!Backup_F8_Previous_Wave[ODINO],[1]!Backup_F8_Previous_Wave[Wave Date],"")</f>
      </c>
      <c r="K1551" s="6">
        <f>_xlfn.XLOOKUP(#REF!,[1]!Backup_F8_Previous_Wave[ODINO],[1]!Backup_F8_Previous_Wave[Full VIN],"")</f>
      </c>
      <c r="L1551" s="3" t="s">
        <v>2031</v>
      </c>
      <c r="M1551" s="3" t="s">
        <v>4</v>
      </c>
      <c r="N1551" s="3" t="s">
        <v>4965</v>
      </c>
      <c r="O1551" s="3" t="s">
        <v>124</v>
      </c>
      <c r="P1551" s="6">
        <f>_xlfn.XLOOKUP(#REF!,[1]!Table2[BINNING],[1]!Table2[VFG],"")</f>
      </c>
      <c r="Q1551" s="6">
        <f>IF(ISNUMBER(FIND("|",#REF!,1)),LEFT(#REF!,FIND("|",#REF!,1)-2),#REF!)</f>
      </c>
      <c r="R1551" s="6">
        <f>IF(ISNUMBER(FIND("|",#REF!,1)),RIGHT(#REF!,LEN(#REF!)-FIND("|",#REF!,1)-1),"")</f>
      </c>
      <c r="S1551" s="3" t="s">
        <v>7</v>
      </c>
      <c r="T1551" s="3" t="s">
        <v>7</v>
      </c>
      <c r="U1551" s="2">
        <v>0</v>
      </c>
      <c r="V1551" s="2">
        <v>0</v>
      </c>
      <c r="W1551" s="2"/>
      <c r="X1551" s="3" t="s">
        <v>125</v>
      </c>
      <c r="Y1551" s="2"/>
      <c r="Z1551" s="3"/>
      <c r="AA1551" s="3"/>
      <c r="AB1551" s="7" t="s">
        <v>4966</v>
      </c>
      <c r="AC1551" s="3" t="s">
        <v>191</v>
      </c>
      <c r="AD1551" s="3" t="s">
        <v>192</v>
      </c>
      <c r="AE1551" s="3" t="s">
        <v>193</v>
      </c>
      <c r="AF1551" s="3" t="s">
        <v>141</v>
      </c>
      <c r="AG1551" s="4"/>
      <c r="AH1551" s="3"/>
      <c r="AI1551" s="4"/>
      <c r="AJ15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1" s="8">
        <f>IF(#REF!=MAX(#REF!),"New","Old")</f>
      </c>
      <c r="AL1551" s="3"/>
      <c r="AM1551" s="9">
        <f>IF(OR(#REF!="",#REF!=0),"",IF(#REF!&lt;12000,"&lt;12k",IF(AND(#REF!&gt;=12000,#REF!&lt;24000),"12k to 24k",IF(AND(#REF!&gt;=24000,#REF!&lt;=36000),"24k to 36k",IF(#REF!&gt;36000,"&gt;36k","")))))</f>
      </c>
    </row>
    <row x14ac:dyDescent="0.25" r="1552" customHeight="1" ht="18.75">
      <c r="A1552" s="1">
        <v>1781136</v>
      </c>
      <c r="B1552" s="2">
        <v>11442534</v>
      </c>
      <c r="C1552" s="3" t="s">
        <v>0</v>
      </c>
      <c r="D1552" s="3" t="s">
        <v>1</v>
      </c>
      <c r="E1552" s="2">
        <v>2010</v>
      </c>
      <c r="F1552" s="4">
        <v>43630</v>
      </c>
      <c r="G1552" s="3" t="s">
        <v>108</v>
      </c>
      <c r="H1552" s="4">
        <v>44533</v>
      </c>
      <c r="I1552" s="4">
        <f>_xlfn.XLOOKUP(#REF!,[1]!Backup_F8_Previous_Wave[ODINO],[1]!Backup_F8_Previous_Wave[Production Date],"")</f>
      </c>
      <c r="J1552" s="10">
        <f>_xlfn.XLOOKUP(#REF!,[1]!Backup_F8_Previous_Wave[ODINO],[1]!Backup_F8_Previous_Wave[Wave Date],"")</f>
      </c>
      <c r="K1552" s="6">
        <f>_xlfn.XLOOKUP(#REF!,[1]!Backup_F8_Previous_Wave[ODINO],[1]!Backup_F8_Previous_Wave[Full VIN],"")</f>
      </c>
      <c r="L1552" s="3" t="s">
        <v>4967</v>
      </c>
      <c r="M1552" s="3" t="s">
        <v>4</v>
      </c>
      <c r="N1552" s="3" t="s">
        <v>4968</v>
      </c>
      <c r="O1552" s="3" t="s">
        <v>62</v>
      </c>
      <c r="P1552" s="6">
        <f>_xlfn.XLOOKUP(#REF!,[1]!Table2[BINNING],[1]!Table2[VFG],"")</f>
      </c>
      <c r="Q1552" s="6">
        <f>IF(ISNUMBER(FIND("|",#REF!,1)),LEFT(#REF!,FIND("|",#REF!,1)-2),#REF!)</f>
      </c>
      <c r="R1552" s="6">
        <f>IF(ISNUMBER(FIND("|",#REF!,1)),RIGHT(#REF!,LEN(#REF!)-FIND("|",#REF!,1)-1),"")</f>
      </c>
      <c r="S1552" s="3" t="s">
        <v>7</v>
      </c>
      <c r="T1552" s="3" t="s">
        <v>7</v>
      </c>
      <c r="U1552" s="2">
        <v>0</v>
      </c>
      <c r="V1552" s="2">
        <v>0</v>
      </c>
      <c r="W1552" s="2"/>
      <c r="X1552" s="3" t="s">
        <v>63</v>
      </c>
      <c r="Y1552" s="2"/>
      <c r="Z1552" s="3"/>
      <c r="AA1552" s="3"/>
      <c r="AB1552" s="7" t="s">
        <v>4969</v>
      </c>
      <c r="AC1552" s="3" t="s">
        <v>10</v>
      </c>
      <c r="AD1552" s="3" t="s">
        <v>11</v>
      </c>
      <c r="AE1552" s="3" t="s">
        <v>12</v>
      </c>
      <c r="AF1552" s="3" t="s">
        <v>13</v>
      </c>
      <c r="AG1552" s="4"/>
      <c r="AH1552" s="3"/>
      <c r="AI1552" s="4"/>
      <c r="AJ15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2" s="8">
        <f>IF(#REF!=MAX(#REF!),"New","Old")</f>
      </c>
      <c r="AL1552" s="3"/>
      <c r="AM1552" s="9">
        <f>IF(OR(#REF!="",#REF!=0),"",IF(#REF!&lt;12000,"&lt;12k",IF(AND(#REF!&gt;=12000,#REF!&lt;24000),"12k to 24k",IF(AND(#REF!&gt;=24000,#REF!&lt;=36000),"24k to 36k",IF(#REF!&gt;36000,"&gt;36k","")))))</f>
      </c>
    </row>
    <row x14ac:dyDescent="0.25" r="1553" customHeight="1" ht="18.75">
      <c r="A1553" s="1">
        <v>1781653</v>
      </c>
      <c r="B1553" s="2">
        <v>11442881</v>
      </c>
      <c r="C1553" s="3" t="s">
        <v>0</v>
      </c>
      <c r="D1553" s="3" t="s">
        <v>448</v>
      </c>
      <c r="E1553" s="2">
        <v>2016</v>
      </c>
      <c r="F1553" s="4">
        <v>44521</v>
      </c>
      <c r="G1553" s="3" t="s">
        <v>14</v>
      </c>
      <c r="H1553" s="4">
        <v>44536</v>
      </c>
      <c r="I1553" s="4">
        <f>_xlfn.XLOOKUP(#REF!,[1]!Backup_F8_Previous_Wave[ODINO],[1]!Backup_F8_Previous_Wave[Production Date],"")</f>
      </c>
      <c r="J1553" s="10">
        <f>_xlfn.XLOOKUP(#REF!,[1]!Backup_F8_Previous_Wave[ODINO],[1]!Backup_F8_Previous_Wave[Wave Date],"")</f>
      </c>
      <c r="K1553" s="6">
        <f>_xlfn.XLOOKUP(#REF!,[1]!Backup_F8_Previous_Wave[ODINO],[1]!Backup_F8_Previous_Wave[Full VIN],"")</f>
      </c>
      <c r="L1553" s="3" t="s">
        <v>4970</v>
      </c>
      <c r="M1553" s="3" t="s">
        <v>4</v>
      </c>
      <c r="N1553" s="3" t="s">
        <v>4971</v>
      </c>
      <c r="O1553" s="3" t="s">
        <v>62</v>
      </c>
      <c r="P1553" s="6">
        <f>_xlfn.XLOOKUP(#REF!,[1]!Table2[BINNING],[1]!Table2[VFG],"")</f>
      </c>
      <c r="Q1553" s="6">
        <f>IF(ISNUMBER(FIND("|",#REF!,1)),LEFT(#REF!,FIND("|",#REF!,1)-2),#REF!)</f>
      </c>
      <c r="R1553" s="6">
        <f>IF(ISNUMBER(FIND("|",#REF!,1)),RIGHT(#REF!,LEN(#REF!)-FIND("|",#REF!,1)-1),"")</f>
      </c>
      <c r="S1553" s="3" t="s">
        <v>7</v>
      </c>
      <c r="T1553" s="3" t="s">
        <v>7</v>
      </c>
      <c r="U1553" s="2">
        <v>0</v>
      </c>
      <c r="V1553" s="2">
        <v>0</v>
      </c>
      <c r="W1553" s="2">
        <v>80000</v>
      </c>
      <c r="X1553" s="3" t="s">
        <v>106</v>
      </c>
      <c r="Y1553" s="2"/>
      <c r="Z1553" s="3" t="s">
        <v>4972</v>
      </c>
      <c r="AA1553" s="3" t="s">
        <v>2104</v>
      </c>
      <c r="AB1553" s="7" t="s">
        <v>4973</v>
      </c>
      <c r="AC1553" s="3" t="s">
        <v>452</v>
      </c>
      <c r="AD1553" s="3" t="s">
        <v>453</v>
      </c>
      <c r="AE1553" s="3" t="s">
        <v>454</v>
      </c>
      <c r="AF1553" s="3" t="s">
        <v>45</v>
      </c>
      <c r="AG1553" s="4"/>
      <c r="AH1553" s="3"/>
      <c r="AI1553" s="4"/>
      <c r="AJ15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3" s="8">
        <f>IF(#REF!=MAX(#REF!),"New","Old")</f>
      </c>
      <c r="AL1553" s="3"/>
      <c r="AM1553" s="9">
        <f>IF(OR(#REF!="",#REF!=0),"",IF(#REF!&lt;12000,"&lt;12k",IF(AND(#REF!&gt;=12000,#REF!&lt;24000),"12k to 24k",IF(AND(#REF!&gt;=24000,#REF!&lt;=36000),"24k to 36k",IF(#REF!&gt;36000,"&gt;36k","")))))</f>
      </c>
    </row>
    <row x14ac:dyDescent="0.25" r="1554" customHeight="1" ht="18.75">
      <c r="A1554" s="1">
        <v>1781891</v>
      </c>
      <c r="B1554" s="2">
        <v>11443060</v>
      </c>
      <c r="C1554" s="3" t="s">
        <v>0</v>
      </c>
      <c r="D1554" s="3" t="s">
        <v>1</v>
      </c>
      <c r="E1554" s="2">
        <v>2018</v>
      </c>
      <c r="F1554" s="4">
        <v>44537</v>
      </c>
      <c r="G1554" s="3" t="s">
        <v>14</v>
      </c>
      <c r="H1554" s="4">
        <v>44538</v>
      </c>
      <c r="I1554" s="4">
        <f>_xlfn.XLOOKUP(#REF!,[1]!Backup_F8_Previous_Wave[ODINO],[1]!Backup_F8_Previous_Wave[Production Date],"")</f>
      </c>
      <c r="J1554" s="10">
        <f>_xlfn.XLOOKUP(#REF!,[1]!Backup_F8_Previous_Wave[ODINO],[1]!Backup_F8_Previous_Wave[Wave Date],"")</f>
      </c>
      <c r="K1554" s="6">
        <f>_xlfn.XLOOKUP(#REF!,[1]!Backup_F8_Previous_Wave[ODINO],[1]!Backup_F8_Previous_Wave[Full VIN],"")</f>
      </c>
      <c r="L1554" s="3" t="s">
        <v>4974</v>
      </c>
      <c r="M1554" s="3" t="s">
        <v>4</v>
      </c>
      <c r="N1554" s="3" t="s">
        <v>4975</v>
      </c>
      <c r="O1554" s="3" t="s">
        <v>151</v>
      </c>
      <c r="P1554" s="6">
        <f>_xlfn.XLOOKUP(#REF!,[1]!Table2[BINNING],[1]!Table2[VFG],"")</f>
      </c>
      <c r="Q1554" s="6">
        <f>IF(ISNUMBER(FIND("|",#REF!,1)),LEFT(#REF!,FIND("|",#REF!,1)-2),#REF!)</f>
      </c>
      <c r="R1554" s="6">
        <f>IF(ISNUMBER(FIND("|",#REF!,1)),RIGHT(#REF!,LEN(#REF!)-FIND("|",#REF!,1)-1),"")</f>
      </c>
      <c r="S1554" s="3" t="s">
        <v>7</v>
      </c>
      <c r="T1554" s="3" t="s">
        <v>7</v>
      </c>
      <c r="U1554" s="2">
        <v>0</v>
      </c>
      <c r="V1554" s="2">
        <v>0</v>
      </c>
      <c r="W1554" s="2">
        <v>59000</v>
      </c>
      <c r="X1554" s="3" t="s">
        <v>583</v>
      </c>
      <c r="Y1554" s="2"/>
      <c r="Z1554" s="3"/>
      <c r="AA1554" s="3"/>
      <c r="AB1554" s="7" t="s">
        <v>4976</v>
      </c>
      <c r="AC1554" s="3" t="s">
        <v>20</v>
      </c>
      <c r="AD1554" s="3" t="s">
        <v>11</v>
      </c>
      <c r="AE1554" s="3" t="s">
        <v>21</v>
      </c>
      <c r="AF1554" s="3" t="s">
        <v>13</v>
      </c>
      <c r="AG1554" s="4"/>
      <c r="AH1554" s="3"/>
      <c r="AI1554" s="4"/>
      <c r="AJ15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4" s="8">
        <f>IF(#REF!=MAX(#REF!),"New","Old")</f>
      </c>
      <c r="AL1554" s="3"/>
      <c r="AM1554" s="9">
        <f>IF(OR(#REF!="",#REF!=0),"",IF(#REF!&lt;12000,"&lt;12k",IF(AND(#REF!&gt;=12000,#REF!&lt;24000),"12k to 24k",IF(AND(#REF!&gt;=24000,#REF!&lt;=36000),"24k to 36k",IF(#REF!&gt;36000,"&gt;36k","")))))</f>
      </c>
    </row>
    <row x14ac:dyDescent="0.25" r="1555" customHeight="1" ht="18.75">
      <c r="A1555" s="1">
        <v>1781933</v>
      </c>
      <c r="B1555" s="2">
        <v>11443094</v>
      </c>
      <c r="C1555" s="3" t="s">
        <v>0</v>
      </c>
      <c r="D1555" s="3" t="s">
        <v>1</v>
      </c>
      <c r="E1555" s="2">
        <v>2016</v>
      </c>
      <c r="F1555" s="4">
        <v>44216</v>
      </c>
      <c r="G1555" s="3" t="s">
        <v>2</v>
      </c>
      <c r="H1555" s="4">
        <v>44538</v>
      </c>
      <c r="I1555" s="4">
        <f>_xlfn.XLOOKUP(#REF!,[1]!Backup_F8_Previous_Wave[ODINO],[1]!Backup_F8_Previous_Wave[Production Date],"")</f>
      </c>
      <c r="J1555" s="10">
        <f>_xlfn.XLOOKUP(#REF!,[1]!Backup_F8_Previous_Wave[ODINO],[1]!Backup_F8_Previous_Wave[Wave Date],"")</f>
      </c>
      <c r="K1555" s="6">
        <f>_xlfn.XLOOKUP(#REF!,[1]!Backup_F8_Previous_Wave[ODINO],[1]!Backup_F8_Previous_Wave[Full VIN],"")</f>
      </c>
      <c r="L1555" s="3" t="s">
        <v>2982</v>
      </c>
      <c r="M1555" s="3" t="s">
        <v>4</v>
      </c>
      <c r="N1555" s="3" t="s">
        <v>4977</v>
      </c>
      <c r="O1555" s="3" t="s">
        <v>459</v>
      </c>
      <c r="P1555" s="6">
        <f>_xlfn.XLOOKUP(#REF!,[1]!Table2[BINNING],[1]!Table2[VFG],"")</f>
      </c>
      <c r="Q1555" s="6">
        <f>IF(ISNUMBER(FIND("|",#REF!,1)),LEFT(#REF!,FIND("|",#REF!,1)-2),#REF!)</f>
      </c>
      <c r="R1555" s="6">
        <f>IF(ISNUMBER(FIND("|",#REF!,1)),RIGHT(#REF!,LEN(#REF!)-FIND("|",#REF!,1)-1),"")</f>
      </c>
      <c r="S1555" s="3" t="s">
        <v>7</v>
      </c>
      <c r="T1555" s="3" t="s">
        <v>7</v>
      </c>
      <c r="U1555" s="2">
        <v>0</v>
      </c>
      <c r="V1555" s="2">
        <v>0</v>
      </c>
      <c r="W1555" s="2"/>
      <c r="X1555" s="3" t="s">
        <v>63</v>
      </c>
      <c r="Y1555" s="2">
        <v>0</v>
      </c>
      <c r="Z1555" s="3"/>
      <c r="AA1555" s="3"/>
      <c r="AB1555" s="7" t="s">
        <v>4978</v>
      </c>
      <c r="AC1555" s="3" t="s">
        <v>20</v>
      </c>
      <c r="AD1555" s="3" t="s">
        <v>11</v>
      </c>
      <c r="AE1555" s="3" t="s">
        <v>21</v>
      </c>
      <c r="AF1555" s="3" t="s">
        <v>13</v>
      </c>
      <c r="AG1555" s="4"/>
      <c r="AH1555" s="3"/>
      <c r="AI1555" s="4"/>
      <c r="AJ15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5" s="8">
        <f>IF(#REF!=MAX(#REF!),"New","Old")</f>
      </c>
      <c r="AL1555" s="3"/>
      <c r="AM1555" s="9">
        <f>IF(OR(#REF!="",#REF!=0),"",IF(#REF!&lt;12000,"&lt;12k",IF(AND(#REF!&gt;=12000,#REF!&lt;24000),"12k to 24k",IF(AND(#REF!&gt;=24000,#REF!&lt;=36000),"24k to 36k",IF(#REF!&gt;36000,"&gt;36k","")))))</f>
      </c>
    </row>
    <row x14ac:dyDescent="0.25" r="1556" customHeight="1" ht="18.75">
      <c r="A1556" s="1">
        <v>1782084</v>
      </c>
      <c r="B1556" s="2">
        <v>11443198</v>
      </c>
      <c r="C1556" s="3" t="s">
        <v>0</v>
      </c>
      <c r="D1556" s="3" t="s">
        <v>1</v>
      </c>
      <c r="E1556" s="2">
        <v>2016</v>
      </c>
      <c r="F1556" s="4">
        <v>44538</v>
      </c>
      <c r="G1556" s="3" t="s">
        <v>14</v>
      </c>
      <c r="H1556" s="4">
        <v>44539</v>
      </c>
      <c r="I1556" s="4">
        <f>_xlfn.XLOOKUP(#REF!,[1]!Backup_F8_Previous_Wave[ODINO],[1]!Backup_F8_Previous_Wave[Production Date],"")</f>
      </c>
      <c r="J1556" s="10">
        <f>_xlfn.XLOOKUP(#REF!,[1]!Backup_F8_Previous_Wave[ODINO],[1]!Backup_F8_Previous_Wave[Wave Date],"")</f>
      </c>
      <c r="K1556" s="6">
        <f>_xlfn.XLOOKUP(#REF!,[1]!Backup_F8_Previous_Wave[ODINO],[1]!Backup_F8_Previous_Wave[Full VIN],"")</f>
      </c>
      <c r="L1556" s="3" t="s">
        <v>2903</v>
      </c>
      <c r="M1556" s="3" t="s">
        <v>4</v>
      </c>
      <c r="N1556" s="3" t="s">
        <v>4979</v>
      </c>
      <c r="O1556" s="3" t="s">
        <v>49</v>
      </c>
      <c r="P1556" s="6">
        <f>_xlfn.XLOOKUP(#REF!,[1]!Table2[BINNING],[1]!Table2[VFG],"")</f>
      </c>
      <c r="Q1556" s="6">
        <f>IF(ISNUMBER(FIND("|",#REF!,1)),LEFT(#REF!,FIND("|",#REF!,1)-2),#REF!)</f>
      </c>
      <c r="R1556" s="6">
        <f>IF(ISNUMBER(FIND("|",#REF!,1)),RIGHT(#REF!,LEN(#REF!)-FIND("|",#REF!,1)-1),"")</f>
      </c>
      <c r="S1556" s="3" t="s">
        <v>7</v>
      </c>
      <c r="T1556" s="3" t="s">
        <v>7</v>
      </c>
      <c r="U1556" s="2">
        <v>0</v>
      </c>
      <c r="V1556" s="2">
        <v>0</v>
      </c>
      <c r="W1556" s="2"/>
      <c r="X1556" s="3" t="s">
        <v>72</v>
      </c>
      <c r="Y1556" s="2"/>
      <c r="Z1556" s="3"/>
      <c r="AA1556" s="3"/>
      <c r="AB1556" s="7" t="s">
        <v>4980</v>
      </c>
      <c r="AC1556" s="3" t="s">
        <v>20</v>
      </c>
      <c r="AD1556" s="3" t="s">
        <v>11</v>
      </c>
      <c r="AE1556" s="3" t="s">
        <v>21</v>
      </c>
      <c r="AF1556" s="3" t="s">
        <v>13</v>
      </c>
      <c r="AG1556" s="4"/>
      <c r="AH1556" s="3"/>
      <c r="AI1556" s="4"/>
      <c r="AJ15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6" s="8">
        <f>IF(#REF!=MAX(#REF!),"New","Old")</f>
      </c>
      <c r="AL1556" s="3"/>
      <c r="AM1556" s="9">
        <f>IF(OR(#REF!="",#REF!=0),"",IF(#REF!&lt;12000,"&lt;12k",IF(AND(#REF!&gt;=12000,#REF!&lt;24000),"12k to 24k",IF(AND(#REF!&gt;=24000,#REF!&lt;=36000),"24k to 36k",IF(#REF!&gt;36000,"&gt;36k","")))))</f>
      </c>
    </row>
    <row x14ac:dyDescent="0.25" r="1557" customHeight="1" ht="18.75">
      <c r="A1557" s="1">
        <v>1782106</v>
      </c>
      <c r="B1557" s="2">
        <v>11443216</v>
      </c>
      <c r="C1557" s="3" t="s">
        <v>0</v>
      </c>
      <c r="D1557" s="3" t="s">
        <v>96</v>
      </c>
      <c r="E1557" s="2">
        <v>2016</v>
      </c>
      <c r="F1557" s="4">
        <v>44537</v>
      </c>
      <c r="G1557" s="3" t="s">
        <v>14</v>
      </c>
      <c r="H1557" s="4">
        <v>44539</v>
      </c>
      <c r="I1557" s="4">
        <f>_xlfn.XLOOKUP(#REF!,[1]!Backup_F8_Previous_Wave[ODINO],[1]!Backup_F8_Previous_Wave[Production Date],"")</f>
      </c>
      <c r="J1557" s="10">
        <f>_xlfn.XLOOKUP(#REF!,[1]!Backup_F8_Previous_Wave[ODINO],[1]!Backup_F8_Previous_Wave[Wave Date],"")</f>
      </c>
      <c r="K1557" s="6">
        <f>_xlfn.XLOOKUP(#REF!,[1]!Backup_F8_Previous_Wave[ODINO],[1]!Backup_F8_Previous_Wave[Full VIN],"")</f>
      </c>
      <c r="L1557" s="3" t="s">
        <v>4981</v>
      </c>
      <c r="M1557" s="3" t="s">
        <v>4</v>
      </c>
      <c r="N1557" s="3" t="s">
        <v>4982</v>
      </c>
      <c r="O1557" s="3" t="s">
        <v>953</v>
      </c>
      <c r="P1557" s="6">
        <f>_xlfn.XLOOKUP(#REF!,[1]!Table2[BINNING],[1]!Table2[VFG],"")</f>
      </c>
      <c r="Q1557" s="6">
        <f>IF(ISNUMBER(FIND("|",#REF!,1)),LEFT(#REF!,FIND("|",#REF!,1)-2),#REF!)</f>
      </c>
      <c r="R1557" s="6">
        <f>IF(ISNUMBER(FIND("|",#REF!,1)),RIGHT(#REF!,LEN(#REF!)-FIND("|",#REF!,1)-1),"")</f>
      </c>
      <c r="S1557" s="3" t="s">
        <v>7</v>
      </c>
      <c r="T1557" s="3" t="s">
        <v>7</v>
      </c>
      <c r="U1557" s="2">
        <v>0</v>
      </c>
      <c r="V1557" s="2">
        <v>0</v>
      </c>
      <c r="W1557" s="2"/>
      <c r="X1557" s="3" t="s">
        <v>24</v>
      </c>
      <c r="Y1557" s="2">
        <v>65</v>
      </c>
      <c r="Z1557" s="3"/>
      <c r="AA1557" s="3"/>
      <c r="AB1557" s="7" t="s">
        <v>4983</v>
      </c>
      <c r="AC1557" s="3" t="s">
        <v>542</v>
      </c>
      <c r="AD1557" s="3" t="s">
        <v>543</v>
      </c>
      <c r="AE1557" s="3" t="s">
        <v>544</v>
      </c>
      <c r="AF1557" s="3" t="s">
        <v>102</v>
      </c>
      <c r="AG1557" s="4"/>
      <c r="AH1557" s="3"/>
      <c r="AI1557" s="4"/>
      <c r="AJ15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7" s="8">
        <f>IF(#REF!=MAX(#REF!),"New","Old")</f>
      </c>
      <c r="AL1557" s="3"/>
      <c r="AM1557" s="9">
        <f>IF(OR(#REF!="",#REF!=0),"",IF(#REF!&lt;12000,"&lt;12k",IF(AND(#REF!&gt;=12000,#REF!&lt;24000),"12k to 24k",IF(AND(#REF!&gt;=24000,#REF!&lt;=36000),"24k to 36k",IF(#REF!&gt;36000,"&gt;36k","")))))</f>
      </c>
    </row>
    <row x14ac:dyDescent="0.25" r="1558" customHeight="1" ht="18.75">
      <c r="A1558" s="1">
        <v>1782156</v>
      </c>
      <c r="B1558" s="2">
        <v>11443246</v>
      </c>
      <c r="C1558" s="3" t="s">
        <v>0</v>
      </c>
      <c r="D1558" s="3" t="s">
        <v>1</v>
      </c>
      <c r="E1558" s="2">
        <v>2013</v>
      </c>
      <c r="F1558" s="4">
        <v>44409</v>
      </c>
      <c r="G1558" s="3" t="s">
        <v>39</v>
      </c>
      <c r="H1558" s="4">
        <v>44539</v>
      </c>
      <c r="I1558" s="4">
        <f>_xlfn.XLOOKUP(#REF!,[1]!Backup_F8_Previous_Wave[ODINO],[1]!Backup_F8_Previous_Wave[Production Date],"")</f>
      </c>
      <c r="J1558" s="10">
        <f>_xlfn.XLOOKUP(#REF!,[1]!Backup_F8_Previous_Wave[ODINO],[1]!Backup_F8_Previous_Wave[Wave Date],"")</f>
      </c>
      <c r="K1558" s="6">
        <f>_xlfn.XLOOKUP(#REF!,[1]!Backup_F8_Previous_Wave[ODINO],[1]!Backup_F8_Previous_Wave[Full VIN],"")</f>
      </c>
      <c r="L1558" s="3" t="s">
        <v>968</v>
      </c>
      <c r="M1558" s="3" t="s">
        <v>4</v>
      </c>
      <c r="N1558" s="3" t="s">
        <v>4984</v>
      </c>
      <c r="O1558" s="3" t="s">
        <v>459</v>
      </c>
      <c r="P1558" s="6">
        <f>_xlfn.XLOOKUP(#REF!,[1]!Table2[BINNING],[1]!Table2[VFG],"")</f>
      </c>
      <c r="Q1558" s="6">
        <f>IF(ISNUMBER(FIND("|",#REF!,1)),LEFT(#REF!,FIND("|",#REF!,1)-2),#REF!)</f>
      </c>
      <c r="R1558" s="6">
        <f>IF(ISNUMBER(FIND("|",#REF!,1)),RIGHT(#REF!,LEN(#REF!)-FIND("|",#REF!,1)-1),"")</f>
      </c>
      <c r="S1558" s="3" t="s">
        <v>7</v>
      </c>
      <c r="T1558" s="3" t="s">
        <v>7</v>
      </c>
      <c r="U1558" s="2">
        <v>0</v>
      </c>
      <c r="V1558" s="2">
        <v>0</v>
      </c>
      <c r="W1558" s="2">
        <v>72861</v>
      </c>
      <c r="X1558" s="3" t="s">
        <v>253</v>
      </c>
      <c r="Y1558" s="2"/>
      <c r="Z1558" s="3" t="s">
        <v>4985</v>
      </c>
      <c r="AA1558" s="3" t="s">
        <v>4986</v>
      </c>
      <c r="AB1558" s="7" t="s">
        <v>4987</v>
      </c>
      <c r="AC1558" s="3" t="s">
        <v>10</v>
      </c>
      <c r="AD1558" s="3" t="s">
        <v>11</v>
      </c>
      <c r="AE1558" s="3" t="s">
        <v>12</v>
      </c>
      <c r="AF1558" s="3" t="s">
        <v>13</v>
      </c>
      <c r="AG1558" s="4"/>
      <c r="AH1558" s="3"/>
      <c r="AI1558" s="4"/>
      <c r="AJ15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8" s="8">
        <f>IF(#REF!=MAX(#REF!),"New","Old")</f>
      </c>
      <c r="AL1558" s="3"/>
      <c r="AM1558" s="9">
        <f>IF(OR(#REF!="",#REF!=0),"",IF(#REF!&lt;12000,"&lt;12k",IF(AND(#REF!&gt;=12000,#REF!&lt;24000),"12k to 24k",IF(AND(#REF!&gt;=24000,#REF!&lt;=36000),"24k to 36k",IF(#REF!&gt;36000,"&gt;36k","")))))</f>
      </c>
    </row>
    <row x14ac:dyDescent="0.25" r="1559" customHeight="1" ht="18.75">
      <c r="A1559" s="1">
        <v>1782234</v>
      </c>
      <c r="B1559" s="2">
        <v>11443304</v>
      </c>
      <c r="C1559" s="3" t="s">
        <v>0</v>
      </c>
      <c r="D1559" s="3" t="s">
        <v>181</v>
      </c>
      <c r="E1559" s="2">
        <v>2021</v>
      </c>
      <c r="F1559" s="4">
        <v>44494</v>
      </c>
      <c r="G1559" s="3" t="s">
        <v>14</v>
      </c>
      <c r="H1559" s="4">
        <v>44539</v>
      </c>
      <c r="I1559" s="4">
        <f>_xlfn.XLOOKUP(#REF!,[1]!Backup_F8_Previous_Wave[ODINO],[1]!Backup_F8_Previous_Wave[Production Date],"")</f>
      </c>
      <c r="J1559" s="10">
        <f>_xlfn.XLOOKUP(#REF!,[1]!Backup_F8_Previous_Wave[ODINO],[1]!Backup_F8_Previous_Wave[Wave Date],"")</f>
      </c>
      <c r="K1559" s="6">
        <f>_xlfn.XLOOKUP(#REF!,[1]!Backup_F8_Previous_Wave[ODINO],[1]!Backup_F8_Previous_Wave[Full VIN],"")</f>
      </c>
      <c r="L1559" s="3" t="s">
        <v>4988</v>
      </c>
      <c r="M1559" s="3" t="s">
        <v>4</v>
      </c>
      <c r="N1559" s="3" t="s">
        <v>4989</v>
      </c>
      <c r="O1559" s="3" t="s">
        <v>4990</v>
      </c>
      <c r="P1559" s="6">
        <f>_xlfn.XLOOKUP(#REF!,[1]!Table2[BINNING],[1]!Table2[VFG],"")</f>
      </c>
      <c r="Q1559" s="6">
        <f>IF(ISNUMBER(FIND("|",#REF!,1)),LEFT(#REF!,FIND("|",#REF!,1)-2),#REF!)</f>
      </c>
      <c r="R1559" s="6">
        <f>IF(ISNUMBER(FIND("|",#REF!,1)),RIGHT(#REF!,LEN(#REF!)-FIND("|",#REF!,1)-1),"")</f>
      </c>
      <c r="S1559" s="3" t="s">
        <v>7</v>
      </c>
      <c r="T1559" s="3" t="s">
        <v>7</v>
      </c>
      <c r="U1559" s="2">
        <v>0</v>
      </c>
      <c r="V1559" s="2">
        <v>0</v>
      </c>
      <c r="W1559" s="2"/>
      <c r="X1559" s="3" t="s">
        <v>106</v>
      </c>
      <c r="Y1559" s="2">
        <v>75</v>
      </c>
      <c r="Z1559" s="3"/>
      <c r="AA1559" s="3"/>
      <c r="AB1559" s="7" t="s">
        <v>4991</v>
      </c>
      <c r="AC1559" s="3" t="s">
        <v>1252</v>
      </c>
      <c r="AD1559" s="3" t="s">
        <v>298</v>
      </c>
      <c r="AE1559" s="3" t="s">
        <v>299</v>
      </c>
      <c r="AF1559" s="3" t="s">
        <v>198</v>
      </c>
      <c r="AG1559" s="4"/>
      <c r="AH1559" s="3"/>
      <c r="AI1559" s="4"/>
      <c r="AJ15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59" s="8">
        <f>IF(#REF!=MAX(#REF!),"New","Old")</f>
      </c>
      <c r="AL1559" s="3"/>
      <c r="AM1559" s="9">
        <f>IF(OR(#REF!="",#REF!=0),"",IF(#REF!&lt;12000,"&lt;12k",IF(AND(#REF!&gt;=12000,#REF!&lt;24000),"12k to 24k",IF(AND(#REF!&gt;=24000,#REF!&lt;=36000),"24k to 36k",IF(#REF!&gt;36000,"&gt;36k","")))))</f>
      </c>
    </row>
    <row x14ac:dyDescent="0.25" r="1560" customHeight="1" ht="18.75">
      <c r="A1560" s="1">
        <v>1782236</v>
      </c>
      <c r="B1560" s="2">
        <v>11443305</v>
      </c>
      <c r="C1560" s="3" t="s">
        <v>173</v>
      </c>
      <c r="D1560" s="3" t="s">
        <v>174</v>
      </c>
      <c r="E1560" s="2">
        <v>2014</v>
      </c>
      <c r="F1560" s="4">
        <v>44521</v>
      </c>
      <c r="G1560" s="3" t="s">
        <v>14</v>
      </c>
      <c r="H1560" s="4">
        <v>44539</v>
      </c>
      <c r="I1560" s="4">
        <f>_xlfn.XLOOKUP(#REF!,[1]!Backup_F8_Previous_Wave[ODINO],[1]!Backup_F8_Previous_Wave[Production Date],"")</f>
      </c>
      <c r="J1560" s="10">
        <f>_xlfn.XLOOKUP(#REF!,[1]!Backup_F8_Previous_Wave[ODINO],[1]!Backup_F8_Previous_Wave[Wave Date],"")</f>
      </c>
      <c r="K1560" s="6">
        <f>_xlfn.XLOOKUP(#REF!,[1]!Backup_F8_Previous_Wave[ODINO],[1]!Backup_F8_Previous_Wave[Full VIN],"")</f>
      </c>
      <c r="L1560" s="3" t="s">
        <v>4992</v>
      </c>
      <c r="M1560" s="3" t="s">
        <v>4</v>
      </c>
      <c r="N1560" s="3" t="s">
        <v>4993</v>
      </c>
      <c r="O1560" s="3" t="s">
        <v>105</v>
      </c>
      <c r="P1560" s="6">
        <f>_xlfn.XLOOKUP(#REF!,[1]!Table2[BINNING],[1]!Table2[VFG],"")</f>
      </c>
      <c r="Q1560" s="6">
        <f>IF(ISNUMBER(FIND("|",#REF!,1)),LEFT(#REF!,FIND("|",#REF!,1)-2),#REF!)</f>
      </c>
      <c r="R1560" s="6">
        <f>IF(ISNUMBER(FIND("|",#REF!,1)),RIGHT(#REF!,LEN(#REF!)-FIND("|",#REF!,1)-1),"")</f>
      </c>
      <c r="S1560" s="3" t="s">
        <v>7</v>
      </c>
      <c r="T1560" s="3" t="s">
        <v>7</v>
      </c>
      <c r="U1560" s="2">
        <v>0</v>
      </c>
      <c r="V1560" s="2">
        <v>0</v>
      </c>
      <c r="W1560" s="2"/>
      <c r="X1560" s="3" t="s">
        <v>202</v>
      </c>
      <c r="Y1560" s="2">
        <v>65</v>
      </c>
      <c r="Z1560" s="3"/>
      <c r="AA1560" s="3"/>
      <c r="AB1560" s="7" t="s">
        <v>4994</v>
      </c>
      <c r="AC1560" s="3" t="s">
        <v>733</v>
      </c>
      <c r="AD1560" s="3" t="s">
        <v>734</v>
      </c>
      <c r="AE1560" s="3" t="s">
        <v>734</v>
      </c>
      <c r="AF1560" s="3" t="s">
        <v>45</v>
      </c>
      <c r="AG1560" s="4"/>
      <c r="AH1560" s="3"/>
      <c r="AI1560" s="4"/>
      <c r="AJ15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0" s="8">
        <f>IF(#REF!=MAX(#REF!),"New","Old")</f>
      </c>
      <c r="AL1560" s="3"/>
      <c r="AM1560" s="9">
        <f>IF(OR(#REF!="",#REF!=0),"",IF(#REF!&lt;12000,"&lt;12k",IF(AND(#REF!&gt;=12000,#REF!&lt;24000),"12k to 24k",IF(AND(#REF!&gt;=24000,#REF!&lt;=36000),"24k to 36k",IF(#REF!&gt;36000,"&gt;36k","")))))</f>
      </c>
    </row>
    <row x14ac:dyDescent="0.25" r="1561" customHeight="1" ht="18.75">
      <c r="A1561" s="1">
        <v>1782314</v>
      </c>
      <c r="B1561" s="2">
        <v>11443360</v>
      </c>
      <c r="C1561" s="3" t="s">
        <v>0</v>
      </c>
      <c r="D1561" s="3" t="s">
        <v>96</v>
      </c>
      <c r="E1561" s="2">
        <v>2013</v>
      </c>
      <c r="F1561" s="4">
        <v>44348</v>
      </c>
      <c r="G1561" s="3" t="s">
        <v>108</v>
      </c>
      <c r="H1561" s="4">
        <v>44540</v>
      </c>
      <c r="I1561" s="4">
        <f>_xlfn.XLOOKUP(#REF!,[1]!Backup_F8_Previous_Wave[ODINO],[1]!Backup_F8_Previous_Wave[Production Date],"")</f>
      </c>
      <c r="J1561" s="10">
        <f>_xlfn.XLOOKUP(#REF!,[1]!Backup_F8_Previous_Wave[ODINO],[1]!Backup_F8_Previous_Wave[Wave Date],"")</f>
      </c>
      <c r="K1561" s="6">
        <f>_xlfn.XLOOKUP(#REF!,[1]!Backup_F8_Previous_Wave[ODINO],[1]!Backup_F8_Previous_Wave[Full VIN],"")</f>
      </c>
      <c r="L1561" s="3" t="s">
        <v>356</v>
      </c>
      <c r="M1561" s="3" t="s">
        <v>4</v>
      </c>
      <c r="N1561" s="3" t="s">
        <v>4995</v>
      </c>
      <c r="O1561" s="3" t="s">
        <v>57</v>
      </c>
      <c r="P1561" s="6">
        <f>_xlfn.XLOOKUP(#REF!,[1]!Table2[BINNING],[1]!Table2[VFG],"")</f>
      </c>
      <c r="Q1561" s="6">
        <f>IF(ISNUMBER(FIND("|",#REF!,1)),LEFT(#REF!,FIND("|",#REF!,1)-2),#REF!)</f>
      </c>
      <c r="R1561" s="6">
        <f>IF(ISNUMBER(FIND("|",#REF!,1)),RIGHT(#REF!,LEN(#REF!)-FIND("|",#REF!,1)-1),"")</f>
      </c>
      <c r="S1561" s="3" t="s">
        <v>7</v>
      </c>
      <c r="T1561" s="3" t="s">
        <v>7</v>
      </c>
      <c r="U1561" s="2">
        <v>0</v>
      </c>
      <c r="V1561" s="2">
        <v>0</v>
      </c>
      <c r="W1561" s="2">
        <v>140000</v>
      </c>
      <c r="X1561" s="3" t="s">
        <v>24</v>
      </c>
      <c r="Y1561" s="2"/>
      <c r="Z1561" s="3" t="s">
        <v>4996</v>
      </c>
      <c r="AA1561" s="3" t="s">
        <v>4997</v>
      </c>
      <c r="AB1561" s="7" t="s">
        <v>4998</v>
      </c>
      <c r="AC1561" s="3" t="s">
        <v>542</v>
      </c>
      <c r="AD1561" s="3" t="s">
        <v>543</v>
      </c>
      <c r="AE1561" s="3" t="s">
        <v>544</v>
      </c>
      <c r="AF1561" s="3" t="s">
        <v>102</v>
      </c>
      <c r="AG1561" s="4"/>
      <c r="AH1561" s="3"/>
      <c r="AI1561" s="4"/>
      <c r="AJ15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1" s="8">
        <f>IF(#REF!=MAX(#REF!),"New","Old")</f>
      </c>
      <c r="AL1561" s="3"/>
      <c r="AM1561" s="9">
        <f>IF(OR(#REF!="",#REF!=0),"",IF(#REF!&lt;12000,"&lt;12k",IF(AND(#REF!&gt;=12000,#REF!&lt;24000),"12k to 24k",IF(AND(#REF!&gt;=24000,#REF!&lt;=36000),"24k to 36k",IF(#REF!&gt;36000,"&gt;36k","")))))</f>
      </c>
    </row>
    <row x14ac:dyDescent="0.25" r="1562" customHeight="1" ht="18.75">
      <c r="A1562" s="1">
        <v>1782424</v>
      </c>
      <c r="B1562" s="2">
        <v>11443440</v>
      </c>
      <c r="C1562" s="3" t="s">
        <v>0</v>
      </c>
      <c r="D1562" s="3" t="s">
        <v>59</v>
      </c>
      <c r="E1562" s="2">
        <v>2019</v>
      </c>
      <c r="F1562" s="4">
        <v>44384</v>
      </c>
      <c r="G1562" s="3" t="s">
        <v>39</v>
      </c>
      <c r="H1562" s="4">
        <v>44541</v>
      </c>
      <c r="I1562" s="4">
        <f>_xlfn.XLOOKUP(#REF!,[1]!Backup_F8_Previous_Wave[ODINO],[1]!Backup_F8_Previous_Wave[Production Date],"")</f>
      </c>
      <c r="J1562" s="10">
        <f>_xlfn.XLOOKUP(#REF!,[1]!Backup_F8_Previous_Wave[ODINO],[1]!Backup_F8_Previous_Wave[Wave Date],"")</f>
      </c>
      <c r="K1562" s="6">
        <f>_xlfn.XLOOKUP(#REF!,[1]!Backup_F8_Previous_Wave[ODINO],[1]!Backup_F8_Previous_Wave[Full VIN],"")</f>
      </c>
      <c r="L1562" s="3" t="s">
        <v>4999</v>
      </c>
      <c r="M1562" s="3" t="s">
        <v>4</v>
      </c>
      <c r="N1562" s="3" t="s">
        <v>5000</v>
      </c>
      <c r="O1562" s="3" t="s">
        <v>3849</v>
      </c>
      <c r="P1562" s="6">
        <f>_xlfn.XLOOKUP(#REF!,[1]!Table2[BINNING],[1]!Table2[VFG],"")</f>
      </c>
      <c r="Q1562" s="6">
        <f>IF(ISNUMBER(FIND("|",#REF!,1)),LEFT(#REF!,FIND("|",#REF!,1)-2),#REF!)</f>
      </c>
      <c r="R1562" s="6">
        <f>IF(ISNUMBER(FIND("|",#REF!,1)),RIGHT(#REF!,LEN(#REF!)-FIND("|",#REF!,1)-1),"")</f>
      </c>
      <c r="S1562" s="3" t="s">
        <v>7</v>
      </c>
      <c r="T1562" s="3" t="s">
        <v>7</v>
      </c>
      <c r="U1562" s="2">
        <v>0</v>
      </c>
      <c r="V1562" s="2">
        <v>0</v>
      </c>
      <c r="W1562" s="2"/>
      <c r="X1562" s="3" t="s">
        <v>229</v>
      </c>
      <c r="Y1562" s="2">
        <v>55</v>
      </c>
      <c r="Z1562" s="3"/>
      <c r="AA1562" s="3"/>
      <c r="AB1562" s="7" t="s">
        <v>5001</v>
      </c>
      <c r="AC1562" s="3" t="s">
        <v>65</v>
      </c>
      <c r="AD1562" s="3" t="s">
        <v>66</v>
      </c>
      <c r="AE1562" s="3" t="s">
        <v>67</v>
      </c>
      <c r="AF1562" s="3" t="s">
        <v>68</v>
      </c>
      <c r="AG1562" s="4"/>
      <c r="AH1562" s="3"/>
      <c r="AI1562" s="4"/>
      <c r="AJ15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2" s="8">
        <f>IF(#REF!=MAX(#REF!),"New","Old")</f>
      </c>
      <c r="AL1562" s="3"/>
      <c r="AM1562" s="9">
        <f>IF(OR(#REF!="",#REF!=0),"",IF(#REF!&lt;12000,"&lt;12k",IF(AND(#REF!&gt;=12000,#REF!&lt;24000),"12k to 24k",IF(AND(#REF!&gt;=24000,#REF!&lt;=36000),"24k to 36k",IF(#REF!&gt;36000,"&gt;36k","")))))</f>
      </c>
    </row>
    <row x14ac:dyDescent="0.25" r="1563" customHeight="1" ht="18.75">
      <c r="A1563" s="1">
        <v>1782577</v>
      </c>
      <c r="B1563" s="2">
        <v>11443550</v>
      </c>
      <c r="C1563" s="3" t="s">
        <v>0</v>
      </c>
      <c r="D1563" s="3" t="s">
        <v>38</v>
      </c>
      <c r="E1563" s="2">
        <v>2018</v>
      </c>
      <c r="F1563" s="4">
        <v>44541</v>
      </c>
      <c r="G1563" s="3" t="s">
        <v>14</v>
      </c>
      <c r="H1563" s="4">
        <v>44542</v>
      </c>
      <c r="I1563" s="4">
        <f>_xlfn.XLOOKUP(#REF!,[1]!Backup_F8_Previous_Wave[ODINO],[1]!Backup_F8_Previous_Wave[Production Date],"")</f>
      </c>
      <c r="J1563" s="10">
        <f>_xlfn.XLOOKUP(#REF!,[1]!Backup_F8_Previous_Wave[ODINO],[1]!Backup_F8_Previous_Wave[Wave Date],"")</f>
      </c>
      <c r="K1563" s="6">
        <f>_xlfn.XLOOKUP(#REF!,[1]!Backup_F8_Previous_Wave[ODINO],[1]!Backup_F8_Previous_Wave[Full VIN],"")</f>
      </c>
      <c r="L1563" s="3" t="s">
        <v>5002</v>
      </c>
      <c r="M1563" s="3" t="s">
        <v>4</v>
      </c>
      <c r="N1563" s="3" t="s">
        <v>5003</v>
      </c>
      <c r="O1563" s="3" t="s">
        <v>99</v>
      </c>
      <c r="P1563" s="6">
        <f>_xlfn.XLOOKUP(#REF!,[1]!Table2[BINNING],[1]!Table2[VFG],"")</f>
      </c>
      <c r="Q1563" s="6">
        <f>IF(ISNUMBER(FIND("|",#REF!,1)),LEFT(#REF!,FIND("|",#REF!,1)-2),#REF!)</f>
      </c>
      <c r="R1563" s="6">
        <f>IF(ISNUMBER(FIND("|",#REF!,1)),RIGHT(#REF!,LEN(#REF!)-FIND("|",#REF!,1)-1),"")</f>
      </c>
      <c r="S1563" s="3" t="s">
        <v>7</v>
      </c>
      <c r="T1563" s="3" t="s">
        <v>7</v>
      </c>
      <c r="U1563" s="2">
        <v>0</v>
      </c>
      <c r="V1563" s="2">
        <v>0</v>
      </c>
      <c r="W1563" s="2"/>
      <c r="X1563" s="3" t="s">
        <v>32</v>
      </c>
      <c r="Y1563" s="2">
        <v>55</v>
      </c>
      <c r="Z1563" s="3"/>
      <c r="AA1563" s="3"/>
      <c r="AB1563" s="7" t="s">
        <v>5004</v>
      </c>
      <c r="AC1563" s="3" t="s">
        <v>826</v>
      </c>
      <c r="AD1563" s="3" t="s">
        <v>147</v>
      </c>
      <c r="AE1563" s="3" t="s">
        <v>148</v>
      </c>
      <c r="AF1563" s="3" t="s">
        <v>45</v>
      </c>
      <c r="AG1563" s="4"/>
      <c r="AH1563" s="3"/>
      <c r="AI1563" s="4"/>
      <c r="AJ15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3" s="8">
        <f>IF(#REF!=MAX(#REF!),"New","Old")</f>
      </c>
      <c r="AL1563" s="3"/>
      <c r="AM1563" s="9">
        <f>IF(OR(#REF!="",#REF!=0),"",IF(#REF!&lt;12000,"&lt;12k",IF(AND(#REF!&gt;=12000,#REF!&lt;24000),"12k to 24k",IF(AND(#REF!&gt;=24000,#REF!&lt;=36000),"24k to 36k",IF(#REF!&gt;36000,"&gt;36k","")))))</f>
      </c>
    </row>
    <row x14ac:dyDescent="0.25" r="1564" customHeight="1" ht="18.75">
      <c r="A1564" s="1">
        <v>1782583</v>
      </c>
      <c r="B1564" s="2">
        <v>11443555</v>
      </c>
      <c r="C1564" s="3" t="s">
        <v>0</v>
      </c>
      <c r="D1564" s="3" t="s">
        <v>86</v>
      </c>
      <c r="E1564" s="2">
        <v>2005</v>
      </c>
      <c r="F1564" s="4">
        <v>44543</v>
      </c>
      <c r="G1564" s="3" t="s">
        <v>14</v>
      </c>
      <c r="H1564" s="4">
        <v>44543</v>
      </c>
      <c r="I1564" s="4">
        <f>_xlfn.XLOOKUP(#REF!,[1]!Backup_F8_Previous_Wave[ODINO],[1]!Backup_F8_Previous_Wave[Production Date],"")</f>
      </c>
      <c r="J1564" s="10">
        <f>_xlfn.XLOOKUP(#REF!,[1]!Backup_F8_Previous_Wave[ODINO],[1]!Backup_F8_Previous_Wave[Wave Date],"")</f>
      </c>
      <c r="K1564" s="6">
        <f>_xlfn.XLOOKUP(#REF!,[1]!Backup_F8_Previous_Wave[ODINO],[1]!Backup_F8_Previous_Wave[Full VIN],"")</f>
      </c>
      <c r="L1564" s="3" t="s">
        <v>5005</v>
      </c>
      <c r="M1564" s="3" t="s">
        <v>4</v>
      </c>
      <c r="N1564" s="3" t="s">
        <v>5006</v>
      </c>
      <c r="O1564" s="3" t="s">
        <v>151</v>
      </c>
      <c r="P1564" s="6">
        <f>_xlfn.XLOOKUP(#REF!,[1]!Table2[BINNING],[1]!Table2[VFG],"")</f>
      </c>
      <c r="Q1564" s="6">
        <f>IF(ISNUMBER(FIND("|",#REF!,1)),LEFT(#REF!,FIND("|",#REF!,1)-2),#REF!)</f>
      </c>
      <c r="R1564" s="6">
        <f>IF(ISNUMBER(FIND("|",#REF!,1)),RIGHT(#REF!,LEN(#REF!)-FIND("|",#REF!,1)-1),"")</f>
      </c>
      <c r="S1564" s="3" t="s">
        <v>7</v>
      </c>
      <c r="T1564" s="3" t="s">
        <v>7</v>
      </c>
      <c r="U1564" s="2">
        <v>0</v>
      </c>
      <c r="V1564" s="2">
        <v>0</v>
      </c>
      <c r="W1564" s="2"/>
      <c r="X1564" s="3" t="s">
        <v>246</v>
      </c>
      <c r="Y1564" s="2">
        <v>0</v>
      </c>
      <c r="Z1564" s="3"/>
      <c r="AA1564" s="3"/>
      <c r="AB1564" s="7" t="s">
        <v>5007</v>
      </c>
      <c r="AC1564" s="3" t="s">
        <v>5008</v>
      </c>
      <c r="AD1564" s="3" t="s">
        <v>93</v>
      </c>
      <c r="AE1564" s="3" t="s">
        <v>603</v>
      </c>
      <c r="AF1564" s="3" t="s">
        <v>27</v>
      </c>
      <c r="AG1564" s="4"/>
      <c r="AH1564" s="3"/>
      <c r="AI1564" s="4"/>
      <c r="AJ15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4" s="8">
        <f>IF(#REF!=MAX(#REF!),"New","Old")</f>
      </c>
      <c r="AL1564" s="3"/>
      <c r="AM1564" s="9">
        <f>IF(OR(#REF!="",#REF!=0),"",IF(#REF!&lt;12000,"&lt;12k",IF(AND(#REF!&gt;=12000,#REF!&lt;24000),"12k to 24k",IF(AND(#REF!&gt;=24000,#REF!&lt;=36000),"24k to 36k",IF(#REF!&gt;36000,"&gt;36k","")))))</f>
      </c>
    </row>
    <row x14ac:dyDescent="0.25" r="1565" customHeight="1" ht="18.75">
      <c r="A1565" s="1">
        <v>1782709</v>
      </c>
      <c r="B1565" s="2">
        <v>11443642</v>
      </c>
      <c r="C1565" s="3" t="s">
        <v>0</v>
      </c>
      <c r="D1565" s="3" t="s">
        <v>181</v>
      </c>
      <c r="E1565" s="2">
        <v>2021</v>
      </c>
      <c r="F1565" s="4">
        <v>44525</v>
      </c>
      <c r="G1565" s="3" t="s">
        <v>14</v>
      </c>
      <c r="H1565" s="4">
        <v>44543</v>
      </c>
      <c r="I1565" s="4">
        <f>_xlfn.XLOOKUP(#REF!,[1]!Backup_F8_Previous_Wave[ODINO],[1]!Backup_F8_Previous_Wave[Production Date],"")</f>
      </c>
      <c r="J1565" s="10">
        <f>_xlfn.XLOOKUP(#REF!,[1]!Backup_F8_Previous_Wave[ODINO],[1]!Backup_F8_Previous_Wave[Wave Date],"")</f>
      </c>
      <c r="K1565" s="6">
        <f>_xlfn.XLOOKUP(#REF!,[1]!Backup_F8_Previous_Wave[ODINO],[1]!Backup_F8_Previous_Wave[Full VIN],"")</f>
      </c>
      <c r="L1565" s="3" t="s">
        <v>5009</v>
      </c>
      <c r="M1565" s="3" t="s">
        <v>4</v>
      </c>
      <c r="N1565" s="3" t="s">
        <v>5010</v>
      </c>
      <c r="O1565" s="3" t="s">
        <v>99</v>
      </c>
      <c r="P1565" s="6">
        <f>_xlfn.XLOOKUP(#REF!,[1]!Table2[BINNING],[1]!Table2[VFG],"")</f>
      </c>
      <c r="Q1565" s="6">
        <f>IF(ISNUMBER(FIND("|",#REF!,1)),LEFT(#REF!,FIND("|",#REF!,1)-2),#REF!)</f>
      </c>
      <c r="R1565" s="6">
        <f>IF(ISNUMBER(FIND("|",#REF!,1)),RIGHT(#REF!,LEN(#REF!)-FIND("|",#REF!,1)-1),"")</f>
      </c>
      <c r="S1565" s="3" t="s">
        <v>7</v>
      </c>
      <c r="T1565" s="3" t="s">
        <v>7</v>
      </c>
      <c r="U1565" s="2">
        <v>0</v>
      </c>
      <c r="V1565" s="2">
        <v>0</v>
      </c>
      <c r="W1565" s="2"/>
      <c r="X1565" s="3" t="s">
        <v>72</v>
      </c>
      <c r="Y1565" s="2"/>
      <c r="Z1565" s="3"/>
      <c r="AA1565" s="3"/>
      <c r="AB1565" s="7" t="s">
        <v>5011</v>
      </c>
      <c r="AC1565" s="3" t="s">
        <v>1252</v>
      </c>
      <c r="AD1565" s="3" t="s">
        <v>5012</v>
      </c>
      <c r="AE1565" s="3" t="s">
        <v>5013</v>
      </c>
      <c r="AF1565" s="3" t="s">
        <v>5014</v>
      </c>
      <c r="AG1565" s="4"/>
      <c r="AH1565" s="3"/>
      <c r="AI1565" s="4"/>
      <c r="AJ15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5" s="8">
        <f>IF(#REF!=MAX(#REF!),"New","Old")</f>
      </c>
      <c r="AL1565" s="3"/>
      <c r="AM1565" s="9">
        <f>IF(OR(#REF!="",#REF!=0),"",IF(#REF!&lt;12000,"&lt;12k",IF(AND(#REF!&gt;=12000,#REF!&lt;24000),"12k to 24k",IF(AND(#REF!&gt;=24000,#REF!&lt;=36000),"24k to 36k",IF(#REF!&gt;36000,"&gt;36k","")))))</f>
      </c>
    </row>
    <row x14ac:dyDescent="0.25" r="1566" customHeight="1" ht="18.75">
      <c r="A1566" s="1">
        <v>1782741</v>
      </c>
      <c r="B1566" s="2">
        <v>11443662</v>
      </c>
      <c r="C1566" s="3" t="s">
        <v>0</v>
      </c>
      <c r="D1566" s="3" t="s">
        <v>1</v>
      </c>
      <c r="E1566" s="2">
        <v>2016</v>
      </c>
      <c r="F1566" s="4">
        <v>44541</v>
      </c>
      <c r="G1566" s="3" t="s">
        <v>14</v>
      </c>
      <c r="H1566" s="4">
        <v>44543</v>
      </c>
      <c r="I1566" s="4"/>
      <c r="J1566" s="10">
        <f>_xlfn.XLOOKUP(#REF!,[1]!Backup_F8_Previous_Wave[ODINO],[1]!Backup_F8_Previous_Wave[Wave Date],"")</f>
      </c>
      <c r="K1566" s="3"/>
      <c r="L1566" s="3" t="s">
        <v>4740</v>
      </c>
      <c r="M1566" s="3" t="s">
        <v>4</v>
      </c>
      <c r="N1566" s="3" t="s">
        <v>5015</v>
      </c>
      <c r="O1566" s="3" t="s">
        <v>309</v>
      </c>
      <c r="P1566" s="6">
        <f>_xlfn.XLOOKUP(#REF!,[1]!Table2[BINNING],[1]!Table2[VFG],"")</f>
      </c>
      <c r="Q1566" s="6">
        <f>IF(ISNUMBER(FIND("|",#REF!,1)),LEFT(#REF!,FIND("|",#REF!,1)-2),#REF!)</f>
      </c>
      <c r="R1566" s="6">
        <f>IF(ISNUMBER(FIND("|",#REF!,1)),RIGHT(#REF!,LEN(#REF!)-FIND("|",#REF!,1)-1),"")</f>
      </c>
      <c r="S1566" s="3" t="s">
        <v>7</v>
      </c>
      <c r="T1566" s="3" t="s">
        <v>7</v>
      </c>
      <c r="U1566" s="2">
        <v>0</v>
      </c>
      <c r="V1566" s="2">
        <v>0</v>
      </c>
      <c r="W1566" s="2"/>
      <c r="X1566" s="3" t="s">
        <v>112</v>
      </c>
      <c r="Y1566" s="2">
        <v>55</v>
      </c>
      <c r="Z1566" s="3"/>
      <c r="AA1566" s="3"/>
      <c r="AB1566" s="7" t="s">
        <v>5016</v>
      </c>
      <c r="AC1566" s="3" t="s">
        <v>44</v>
      </c>
      <c r="AD1566" s="3" t="s">
        <v>44</v>
      </c>
      <c r="AE1566" s="3" t="s">
        <v>44</v>
      </c>
      <c r="AF1566" s="3" t="s">
        <v>13</v>
      </c>
      <c r="AG1566" s="4"/>
      <c r="AH1566" s="3"/>
      <c r="AI1566" s="4"/>
      <c r="AJ15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6" s="8">
        <f>IF(#REF!=MAX(#REF!),"New","Old")</f>
      </c>
      <c r="AL1566" s="3"/>
      <c r="AM1566" s="9">
        <f>IF(OR(#REF!="",#REF!=0),"",IF(#REF!&lt;12000,"&lt;12k",IF(AND(#REF!&gt;=12000,#REF!&lt;24000),"12k to 24k",IF(AND(#REF!&gt;=24000,#REF!&lt;=36000),"24k to 36k",IF(#REF!&gt;36000,"&gt;36k","")))))</f>
      </c>
    </row>
    <row x14ac:dyDescent="0.25" r="1567" customHeight="1" ht="18.75">
      <c r="A1567" s="1">
        <v>1782794</v>
      </c>
      <c r="B1567" s="2">
        <v>11443706</v>
      </c>
      <c r="C1567" s="3" t="s">
        <v>0</v>
      </c>
      <c r="D1567" s="3" t="s">
        <v>181</v>
      </c>
      <c r="E1567" s="2">
        <v>2017</v>
      </c>
      <c r="F1567" s="4">
        <v>44501</v>
      </c>
      <c r="G1567" s="3" t="s">
        <v>14</v>
      </c>
      <c r="H1567" s="4">
        <v>44543</v>
      </c>
      <c r="I1567" s="4"/>
      <c r="J1567" s="10">
        <f>_xlfn.XLOOKUP(#REF!,[1]!Backup_F8_Previous_Wave[ODINO],[1]!Backup_F8_Previous_Wave[Wave Date],"")</f>
      </c>
      <c r="K1567" s="3"/>
      <c r="L1567" s="3" t="s">
        <v>4253</v>
      </c>
      <c r="M1567" s="3" t="s">
        <v>4</v>
      </c>
      <c r="N1567" s="3" t="s">
        <v>5017</v>
      </c>
      <c r="O1567" s="3" t="s">
        <v>196</v>
      </c>
      <c r="P1567" s="6">
        <f>_xlfn.XLOOKUP(#REF!,[1]!Table2[BINNING],[1]!Table2[VFG],"")</f>
      </c>
      <c r="Q1567" s="6">
        <f>IF(ISNUMBER(FIND("|",#REF!,1)),LEFT(#REF!,FIND("|",#REF!,1)-2),#REF!)</f>
      </c>
      <c r="R1567" s="6">
        <f>IF(ISNUMBER(FIND("|",#REF!,1)),RIGHT(#REF!,LEN(#REF!)-FIND("|",#REF!,1)-1),"")</f>
      </c>
      <c r="S1567" s="3" t="s">
        <v>7</v>
      </c>
      <c r="T1567" s="3" t="s">
        <v>7</v>
      </c>
      <c r="U1567" s="2">
        <v>0</v>
      </c>
      <c r="V1567" s="2">
        <v>0</v>
      </c>
      <c r="W1567" s="2"/>
      <c r="X1567" s="3" t="s">
        <v>81</v>
      </c>
      <c r="Y1567" s="2"/>
      <c r="Z1567" s="3"/>
      <c r="AA1567" s="3"/>
      <c r="AB1567" s="7" t="s">
        <v>5018</v>
      </c>
      <c r="AC1567" s="3" t="s">
        <v>44</v>
      </c>
      <c r="AD1567" s="3" t="s">
        <v>44</v>
      </c>
      <c r="AE1567" s="3" t="s">
        <v>44</v>
      </c>
      <c r="AF1567" s="3" t="s">
        <v>198</v>
      </c>
      <c r="AG1567" s="4"/>
      <c r="AH1567" s="3"/>
      <c r="AI1567" s="4"/>
      <c r="AJ15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7" s="8">
        <f>IF(#REF!=MAX(#REF!),"New","Old")</f>
      </c>
      <c r="AL1567" s="3"/>
      <c r="AM1567" s="9">
        <f>IF(OR(#REF!="",#REF!=0),"",IF(#REF!&lt;12000,"&lt;12k",IF(AND(#REF!&gt;=12000,#REF!&lt;24000),"12k to 24k",IF(AND(#REF!&gt;=24000,#REF!&lt;=36000),"24k to 36k",IF(#REF!&gt;36000,"&gt;36k","")))))</f>
      </c>
    </row>
    <row x14ac:dyDescent="0.25" r="1568" customHeight="1" ht="18.75">
      <c r="A1568" s="1">
        <v>1782837</v>
      </c>
      <c r="B1568" s="2">
        <v>11443737</v>
      </c>
      <c r="C1568" s="3" t="s">
        <v>0</v>
      </c>
      <c r="D1568" s="3" t="s">
        <v>1</v>
      </c>
      <c r="E1568" s="2">
        <v>2016</v>
      </c>
      <c r="F1568" s="4">
        <v>44543</v>
      </c>
      <c r="G1568" s="3" t="s">
        <v>14</v>
      </c>
      <c r="H1568" s="4">
        <v>44544</v>
      </c>
      <c r="I1568" s="4">
        <f>_xlfn.XLOOKUP(#REF!,[1]!Backup_F8_Previous_Wave[ODINO],[1]!Backup_F8_Previous_Wave[Production Date],"")</f>
      </c>
      <c r="J1568" s="10">
        <f>_xlfn.XLOOKUP(#REF!,[1]!Backup_F8_Previous_Wave[ODINO],[1]!Backup_F8_Previous_Wave[Wave Date],"")</f>
      </c>
      <c r="K1568" s="6">
        <f>_xlfn.XLOOKUP(#REF!,[1]!Backup_F8_Previous_Wave[ODINO],[1]!Backup_F8_Previous_Wave[Full VIN],"")</f>
      </c>
      <c r="L1568" s="3" t="s">
        <v>5019</v>
      </c>
      <c r="M1568" s="3" t="s">
        <v>4</v>
      </c>
      <c r="N1568" s="3" t="s">
        <v>5020</v>
      </c>
      <c r="O1568" s="3" t="s">
        <v>151</v>
      </c>
      <c r="P1568" s="6">
        <f>_xlfn.XLOOKUP(#REF!,[1]!Table2[BINNING],[1]!Table2[VFG],"")</f>
      </c>
      <c r="Q1568" s="6">
        <f>IF(ISNUMBER(FIND("|",#REF!,1)),LEFT(#REF!,FIND("|",#REF!,1)-2),#REF!)</f>
      </c>
      <c r="R1568" s="6">
        <f>IF(ISNUMBER(FIND("|",#REF!,1)),RIGHT(#REF!,LEN(#REF!)-FIND("|",#REF!,1)-1),"")</f>
      </c>
      <c r="S1568" s="3" t="s">
        <v>7</v>
      </c>
      <c r="T1568" s="3" t="s">
        <v>7</v>
      </c>
      <c r="U1568" s="2">
        <v>0</v>
      </c>
      <c r="V1568" s="2">
        <v>0</v>
      </c>
      <c r="W1568" s="2"/>
      <c r="X1568" s="3" t="s">
        <v>72</v>
      </c>
      <c r="Y1568" s="2">
        <v>0</v>
      </c>
      <c r="Z1568" s="3"/>
      <c r="AA1568" s="3"/>
      <c r="AB1568" s="7" t="s">
        <v>5021</v>
      </c>
      <c r="AC1568" s="3" t="s">
        <v>20</v>
      </c>
      <c r="AD1568" s="3" t="s">
        <v>11</v>
      </c>
      <c r="AE1568" s="3" t="s">
        <v>21</v>
      </c>
      <c r="AF1568" s="3" t="s">
        <v>13</v>
      </c>
      <c r="AG1568" s="4"/>
      <c r="AH1568" s="3"/>
      <c r="AI1568" s="4"/>
      <c r="AJ15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8" s="8">
        <f>IF(#REF!=MAX(#REF!),"New","Old")</f>
      </c>
      <c r="AL1568" s="3"/>
      <c r="AM1568" s="9">
        <f>IF(OR(#REF!="",#REF!=0),"",IF(#REF!&lt;12000,"&lt;12k",IF(AND(#REF!&gt;=12000,#REF!&lt;24000),"12k to 24k",IF(AND(#REF!&gt;=24000,#REF!&lt;=36000),"24k to 36k",IF(#REF!&gt;36000,"&gt;36k","")))))</f>
      </c>
    </row>
    <row x14ac:dyDescent="0.25" r="1569" customHeight="1" ht="18.75">
      <c r="A1569" s="1">
        <v>1782997</v>
      </c>
      <c r="B1569" s="2">
        <v>11443849</v>
      </c>
      <c r="C1569" s="3" t="s">
        <v>0</v>
      </c>
      <c r="D1569" s="3" t="s">
        <v>1</v>
      </c>
      <c r="E1569" s="2">
        <v>2012</v>
      </c>
      <c r="F1569" s="4">
        <v>44544</v>
      </c>
      <c r="G1569" s="3" t="s">
        <v>14</v>
      </c>
      <c r="H1569" s="4">
        <v>44545</v>
      </c>
      <c r="I1569" s="4">
        <f>_xlfn.XLOOKUP(#REF!,[1]!Backup_F8_Previous_Wave[ODINO],[1]!Backup_F8_Previous_Wave[Production Date],"")</f>
      </c>
      <c r="J1569" s="10">
        <f>_xlfn.XLOOKUP(#REF!,[1]!Backup_F8_Previous_Wave[ODINO],[1]!Backup_F8_Previous_Wave[Wave Date],"")</f>
      </c>
      <c r="K1569" s="6">
        <f>_xlfn.XLOOKUP(#REF!,[1]!Backup_F8_Previous_Wave[ODINO],[1]!Backup_F8_Previous_Wave[Full VIN],"")</f>
      </c>
      <c r="L1569" s="3" t="s">
        <v>5022</v>
      </c>
      <c r="M1569" s="3" t="s">
        <v>4</v>
      </c>
      <c r="N1569" s="3" t="s">
        <v>5023</v>
      </c>
      <c r="O1569" s="3" t="s">
        <v>5024</v>
      </c>
      <c r="P1569" s="6">
        <f>_xlfn.XLOOKUP(#REF!,[1]!Table2[BINNING],[1]!Table2[VFG],"")</f>
      </c>
      <c r="Q1569" s="6">
        <f>IF(ISNUMBER(FIND("|",#REF!,1)),LEFT(#REF!,FIND("|",#REF!,1)-2),#REF!)</f>
      </c>
      <c r="R1569" s="6">
        <f>IF(ISNUMBER(FIND("|",#REF!,1)),RIGHT(#REF!,LEN(#REF!)-FIND("|",#REF!,1)-1),"")</f>
      </c>
      <c r="S1569" s="3" t="s">
        <v>7</v>
      </c>
      <c r="T1569" s="3" t="s">
        <v>7</v>
      </c>
      <c r="U1569" s="2">
        <v>0</v>
      </c>
      <c r="V1569" s="2">
        <v>0</v>
      </c>
      <c r="W1569" s="2"/>
      <c r="X1569" s="3" t="s">
        <v>155</v>
      </c>
      <c r="Y1569" s="2">
        <v>45</v>
      </c>
      <c r="Z1569" s="3"/>
      <c r="AA1569" s="3"/>
      <c r="AB1569" s="7" t="s">
        <v>5025</v>
      </c>
      <c r="AC1569" s="3" t="s">
        <v>10</v>
      </c>
      <c r="AD1569" s="3" t="s">
        <v>11</v>
      </c>
      <c r="AE1569" s="3" t="s">
        <v>12</v>
      </c>
      <c r="AF1569" s="3" t="s">
        <v>13</v>
      </c>
      <c r="AG1569" s="4"/>
      <c r="AH1569" s="3"/>
      <c r="AI1569" s="4"/>
      <c r="AJ15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69" s="8">
        <f>IF(#REF!=MAX(#REF!),"New","Old")</f>
      </c>
      <c r="AL1569" s="3"/>
      <c r="AM1569" s="9">
        <f>IF(OR(#REF!="",#REF!=0),"",IF(#REF!&lt;12000,"&lt;12k",IF(AND(#REF!&gt;=12000,#REF!&lt;24000),"12k to 24k",IF(AND(#REF!&gt;=24000,#REF!&lt;=36000),"24k to 36k",IF(#REF!&gt;36000,"&gt;36k","")))))</f>
      </c>
    </row>
    <row x14ac:dyDescent="0.25" r="1570" customHeight="1" ht="18.75">
      <c r="A1570" s="1">
        <v>1783209</v>
      </c>
      <c r="B1570" s="2">
        <v>11444004</v>
      </c>
      <c r="C1570" s="3" t="s">
        <v>0</v>
      </c>
      <c r="D1570" s="3" t="s">
        <v>86</v>
      </c>
      <c r="E1570" s="2">
        <v>2013</v>
      </c>
      <c r="F1570" s="4">
        <v>44543</v>
      </c>
      <c r="G1570" s="3" t="s">
        <v>14</v>
      </c>
      <c r="H1570" s="4">
        <v>44546</v>
      </c>
      <c r="I1570" s="4"/>
      <c r="J1570" s="10">
        <f>_xlfn.XLOOKUP(#REF!,[1]!Backup_F8_Previous_Wave[ODINO],[1]!Backup_F8_Previous_Wave[Wave Date],"")</f>
      </c>
      <c r="K1570" s="3"/>
      <c r="L1570" s="3" t="s">
        <v>5026</v>
      </c>
      <c r="M1570" s="3" t="s">
        <v>4</v>
      </c>
      <c r="N1570" s="3" t="s">
        <v>5027</v>
      </c>
      <c r="O1570" s="3" t="s">
        <v>57</v>
      </c>
      <c r="P1570" s="6">
        <f>_xlfn.XLOOKUP(#REF!,[1]!Table2[BINNING],[1]!Table2[VFG],"")</f>
      </c>
      <c r="Q1570" s="6">
        <f>IF(ISNUMBER(FIND("|",#REF!,1)),LEFT(#REF!,FIND("|",#REF!,1)-2),#REF!)</f>
      </c>
      <c r="R1570" s="6">
        <f>IF(ISNUMBER(FIND("|",#REF!,1)),RIGHT(#REF!,LEN(#REF!)-FIND("|",#REF!,1)-1),"")</f>
      </c>
      <c r="S1570" s="3" t="s">
        <v>7</v>
      </c>
      <c r="T1570" s="3" t="s">
        <v>7</v>
      </c>
      <c r="U1570" s="2">
        <v>0</v>
      </c>
      <c r="V1570" s="2">
        <v>0</v>
      </c>
      <c r="W1570" s="2"/>
      <c r="X1570" s="3" t="s">
        <v>583</v>
      </c>
      <c r="Y1570" s="2">
        <v>55</v>
      </c>
      <c r="Z1570" s="3"/>
      <c r="AA1570" s="3"/>
      <c r="AB1570" s="7" t="s">
        <v>5028</v>
      </c>
      <c r="AC1570" s="3" t="s">
        <v>44</v>
      </c>
      <c r="AD1570" s="3" t="s">
        <v>44</v>
      </c>
      <c r="AE1570" s="3" t="s">
        <v>44</v>
      </c>
      <c r="AF1570" s="3" t="s">
        <v>95</v>
      </c>
      <c r="AG1570" s="4"/>
      <c r="AH1570" s="3"/>
      <c r="AI1570" s="4"/>
      <c r="AJ15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0" s="8">
        <f>IF(#REF!=MAX(#REF!),"New","Old")</f>
      </c>
      <c r="AL1570" s="3"/>
      <c r="AM1570" s="9">
        <f>IF(OR(#REF!="",#REF!=0),"",IF(#REF!&lt;12000,"&lt;12k",IF(AND(#REF!&gt;=12000,#REF!&lt;24000),"12k to 24k",IF(AND(#REF!&gt;=24000,#REF!&lt;=36000),"24k to 36k",IF(#REF!&gt;36000,"&gt;36k","")))))</f>
      </c>
    </row>
    <row x14ac:dyDescent="0.25" r="1571" customHeight="1" ht="18.75">
      <c r="A1571" s="1">
        <v>1783291</v>
      </c>
      <c r="B1571" s="2">
        <v>11444063</v>
      </c>
      <c r="C1571" s="3" t="s">
        <v>0</v>
      </c>
      <c r="D1571" s="3" t="s">
        <v>181</v>
      </c>
      <c r="E1571" s="2">
        <v>2016</v>
      </c>
      <c r="F1571" s="4">
        <v>44287</v>
      </c>
      <c r="G1571" s="3" t="s">
        <v>108</v>
      </c>
      <c r="H1571" s="4">
        <v>44546</v>
      </c>
      <c r="I1571" s="4">
        <f>_xlfn.XLOOKUP(#REF!,[1]!Backup_F8_Previous_Wave[ODINO],[1]!Backup_F8_Previous_Wave[Production Date],"")</f>
      </c>
      <c r="J1571" s="10">
        <f>_xlfn.XLOOKUP(#REF!,[1]!Backup_F8_Previous_Wave[ODINO],[1]!Backup_F8_Previous_Wave[Wave Date],"")</f>
      </c>
      <c r="K1571" s="6">
        <f>_xlfn.XLOOKUP(#REF!,[1]!Backup_F8_Previous_Wave[ODINO],[1]!Backup_F8_Previous_Wave[Full VIN],"")</f>
      </c>
      <c r="L1571" s="3" t="s">
        <v>5029</v>
      </c>
      <c r="M1571" s="3" t="s">
        <v>4</v>
      </c>
      <c r="N1571" s="3" t="s">
        <v>5030</v>
      </c>
      <c r="O1571" s="3" t="s">
        <v>196</v>
      </c>
      <c r="P1571" s="6">
        <f>_xlfn.XLOOKUP(#REF!,[1]!Table2[BINNING],[1]!Table2[VFG],"")</f>
      </c>
      <c r="Q1571" s="6">
        <f>IF(ISNUMBER(FIND("|",#REF!,1)),LEFT(#REF!,FIND("|",#REF!,1)-2),#REF!)</f>
      </c>
      <c r="R1571" s="6">
        <f>IF(ISNUMBER(FIND("|",#REF!,1)),RIGHT(#REF!,LEN(#REF!)-FIND("|",#REF!,1)-1),"")</f>
      </c>
      <c r="S1571" s="3" t="s">
        <v>7</v>
      </c>
      <c r="T1571" s="3" t="s">
        <v>7</v>
      </c>
      <c r="U1571" s="2">
        <v>0</v>
      </c>
      <c r="V1571" s="2">
        <v>0</v>
      </c>
      <c r="W1571" s="2"/>
      <c r="X1571" s="3" t="s">
        <v>106</v>
      </c>
      <c r="Y1571" s="2">
        <v>75</v>
      </c>
      <c r="Z1571" s="3"/>
      <c r="AA1571" s="3"/>
      <c r="AB1571" s="7" t="s">
        <v>5031</v>
      </c>
      <c r="AC1571" s="3" t="s">
        <v>297</v>
      </c>
      <c r="AD1571" s="3" t="s">
        <v>298</v>
      </c>
      <c r="AE1571" s="3" t="s">
        <v>299</v>
      </c>
      <c r="AF1571" s="3" t="s">
        <v>198</v>
      </c>
      <c r="AG1571" s="4"/>
      <c r="AH1571" s="3"/>
      <c r="AI1571" s="4"/>
      <c r="AJ15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1" s="8">
        <f>IF(#REF!=MAX(#REF!),"New","Old")</f>
      </c>
      <c r="AL1571" s="3"/>
      <c r="AM1571" s="9">
        <f>IF(OR(#REF!="",#REF!=0),"",IF(#REF!&lt;12000,"&lt;12k",IF(AND(#REF!&gt;=12000,#REF!&lt;24000),"12k to 24k",IF(AND(#REF!&gt;=24000,#REF!&lt;=36000),"24k to 36k",IF(#REF!&gt;36000,"&gt;36k","")))))</f>
      </c>
    </row>
    <row x14ac:dyDescent="0.25" r="1572" customHeight="1" ht="18.75">
      <c r="A1572" s="1">
        <v>1783314</v>
      </c>
      <c r="B1572" s="2">
        <v>11444081</v>
      </c>
      <c r="C1572" s="3" t="s">
        <v>0</v>
      </c>
      <c r="D1572" s="3" t="s">
        <v>181</v>
      </c>
      <c r="E1572" s="2">
        <v>2018</v>
      </c>
      <c r="F1572" s="4">
        <v>44345</v>
      </c>
      <c r="G1572" s="3" t="s">
        <v>108</v>
      </c>
      <c r="H1572" s="4">
        <v>44546</v>
      </c>
      <c r="I1572" s="4">
        <f>_xlfn.XLOOKUP(#REF!,[1]!Backup_F8_Previous_Wave[ODINO],[1]!Backup_F8_Previous_Wave[Production Date],"")</f>
      </c>
      <c r="J1572" s="10">
        <f>_xlfn.XLOOKUP(#REF!,[1]!Backup_F8_Previous_Wave[ODINO],[1]!Backup_F8_Previous_Wave[Wave Date],"")</f>
      </c>
      <c r="K1572" s="6">
        <f>_xlfn.XLOOKUP(#REF!,[1]!Backup_F8_Previous_Wave[ODINO],[1]!Backup_F8_Previous_Wave[Full VIN],"")</f>
      </c>
      <c r="L1572" s="3" t="s">
        <v>5032</v>
      </c>
      <c r="M1572" s="3" t="s">
        <v>4</v>
      </c>
      <c r="N1572" s="3" t="s">
        <v>5033</v>
      </c>
      <c r="O1572" s="3" t="s">
        <v>864</v>
      </c>
      <c r="P1572" s="6">
        <f>_xlfn.XLOOKUP(#REF!,[1]!Table2[BINNING],[1]!Table2[VFG],"")</f>
      </c>
      <c r="Q1572" s="6">
        <f>IF(ISNUMBER(FIND("|",#REF!,1)),LEFT(#REF!,FIND("|",#REF!,1)-2),#REF!)</f>
      </c>
      <c r="R1572" s="6">
        <f>IF(ISNUMBER(FIND("|",#REF!,1)),RIGHT(#REF!,LEN(#REF!)-FIND("|",#REF!,1)-1),"")</f>
      </c>
      <c r="S1572" s="3" t="s">
        <v>7</v>
      </c>
      <c r="T1572" s="3" t="s">
        <v>7</v>
      </c>
      <c r="U1572" s="2">
        <v>0</v>
      </c>
      <c r="V1572" s="2">
        <v>0</v>
      </c>
      <c r="W1572" s="2"/>
      <c r="X1572" s="3" t="s">
        <v>305</v>
      </c>
      <c r="Y1572" s="2">
        <v>55</v>
      </c>
      <c r="Z1572" s="3"/>
      <c r="AA1572" s="3"/>
      <c r="AB1572" s="7" t="s">
        <v>5034</v>
      </c>
      <c r="AC1572" s="3" t="s">
        <v>297</v>
      </c>
      <c r="AD1572" s="3" t="s">
        <v>298</v>
      </c>
      <c r="AE1572" s="3" t="s">
        <v>299</v>
      </c>
      <c r="AF1572" s="3" t="s">
        <v>198</v>
      </c>
      <c r="AG1572" s="4"/>
      <c r="AH1572" s="3"/>
      <c r="AI1572" s="4"/>
      <c r="AJ15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2" s="8">
        <f>IF(#REF!=MAX(#REF!),"New","Old")</f>
      </c>
      <c r="AL1572" s="3"/>
      <c r="AM1572" s="9">
        <f>IF(OR(#REF!="",#REF!=0),"",IF(#REF!&lt;12000,"&lt;12k",IF(AND(#REF!&gt;=12000,#REF!&lt;24000),"12k to 24k",IF(AND(#REF!&gt;=24000,#REF!&lt;=36000),"24k to 36k",IF(#REF!&gt;36000,"&gt;36k","")))))</f>
      </c>
    </row>
    <row x14ac:dyDescent="0.25" r="1573" customHeight="1" ht="18.75">
      <c r="A1573" s="1">
        <v>1783345</v>
      </c>
      <c r="B1573" s="2">
        <v>11444104</v>
      </c>
      <c r="C1573" s="3" t="s">
        <v>0</v>
      </c>
      <c r="D1573" s="3" t="s">
        <v>1</v>
      </c>
      <c r="E1573" s="2">
        <v>2018</v>
      </c>
      <c r="F1573" s="4">
        <v>44543</v>
      </c>
      <c r="G1573" s="3" t="s">
        <v>14</v>
      </c>
      <c r="H1573" s="4">
        <v>44547</v>
      </c>
      <c r="I1573" s="4"/>
      <c r="J1573" s="10">
        <f>_xlfn.XLOOKUP(#REF!,[1]!Backup_F8_Previous_Wave[ODINO],[1]!Backup_F8_Previous_Wave[Wave Date],"")</f>
      </c>
      <c r="K1573" s="3"/>
      <c r="L1573" s="3" t="s">
        <v>5035</v>
      </c>
      <c r="M1573" s="3" t="s">
        <v>4</v>
      </c>
      <c r="N1573" s="3" t="s">
        <v>5036</v>
      </c>
      <c r="O1573" s="3" t="s">
        <v>151</v>
      </c>
      <c r="P1573" s="6">
        <f>_xlfn.XLOOKUP(#REF!,[1]!Table2[BINNING],[1]!Table2[VFG],"")</f>
      </c>
      <c r="Q1573" s="6">
        <f>IF(ISNUMBER(FIND("|",#REF!,1)),LEFT(#REF!,FIND("|",#REF!,1)-2),#REF!)</f>
      </c>
      <c r="R1573" s="6">
        <f>IF(ISNUMBER(FIND("|",#REF!,1)),RIGHT(#REF!,LEN(#REF!)-FIND("|",#REF!,1)-1),"")</f>
      </c>
      <c r="S1573" s="3" t="s">
        <v>7</v>
      </c>
      <c r="T1573" s="3" t="s">
        <v>7</v>
      </c>
      <c r="U1573" s="2">
        <v>0</v>
      </c>
      <c r="V1573" s="2">
        <v>0</v>
      </c>
      <c r="W1573" s="2">
        <v>28600</v>
      </c>
      <c r="X1573" s="3" t="s">
        <v>282</v>
      </c>
      <c r="Y1573" s="2"/>
      <c r="Z1573" s="3" t="s">
        <v>5037</v>
      </c>
      <c r="AA1573" s="3" t="s">
        <v>4038</v>
      </c>
      <c r="AB1573" s="7" t="s">
        <v>5038</v>
      </c>
      <c r="AC1573" s="3" t="s">
        <v>44</v>
      </c>
      <c r="AD1573" s="3" t="s">
        <v>44</v>
      </c>
      <c r="AE1573" s="3" t="s">
        <v>44</v>
      </c>
      <c r="AF1573" s="3" t="s">
        <v>27</v>
      </c>
      <c r="AG1573" s="4"/>
      <c r="AH1573" s="3"/>
      <c r="AI1573" s="4"/>
      <c r="AJ15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3" s="8">
        <f>IF(#REF!=MAX(#REF!),"New","Old")</f>
      </c>
      <c r="AL1573" s="3"/>
      <c r="AM1573" s="9">
        <f>IF(OR(#REF!="",#REF!=0),"",IF(#REF!&lt;12000,"&lt;12k",IF(AND(#REF!&gt;=12000,#REF!&lt;24000),"12k to 24k",IF(AND(#REF!&gt;=24000,#REF!&lt;=36000),"24k to 36k",IF(#REF!&gt;36000,"&gt;36k","")))))</f>
      </c>
    </row>
    <row x14ac:dyDescent="0.25" r="1574" customHeight="1" ht="18.75">
      <c r="A1574" s="1">
        <v>1783470</v>
      </c>
      <c r="B1574" s="2">
        <v>11444201</v>
      </c>
      <c r="C1574" s="3" t="s">
        <v>0</v>
      </c>
      <c r="D1574" s="3" t="s">
        <v>448</v>
      </c>
      <c r="E1574" s="2">
        <v>2019</v>
      </c>
      <c r="F1574" s="4">
        <v>44486</v>
      </c>
      <c r="G1574" s="3" t="s">
        <v>14</v>
      </c>
      <c r="H1574" s="4">
        <v>44547</v>
      </c>
      <c r="I1574" s="4">
        <f>_xlfn.XLOOKUP(#REF!,[1]!Backup_F8_Previous_Wave[ODINO],[1]!Backup_F8_Previous_Wave[Production Date],"")</f>
      </c>
      <c r="J1574" s="10">
        <f>_xlfn.XLOOKUP(#REF!,[1]!Backup_F8_Previous_Wave[ODINO],[1]!Backup_F8_Previous_Wave[Wave Date],"")</f>
      </c>
      <c r="K1574" s="6">
        <f>_xlfn.XLOOKUP(#REF!,[1]!Backup_F8_Previous_Wave[ODINO],[1]!Backup_F8_Previous_Wave[Full VIN],"")</f>
      </c>
      <c r="L1574" s="3" t="s">
        <v>5039</v>
      </c>
      <c r="M1574" s="3" t="s">
        <v>4</v>
      </c>
      <c r="N1574" s="3" t="s">
        <v>5040</v>
      </c>
      <c r="O1574" s="3" t="s">
        <v>2597</v>
      </c>
      <c r="P1574" s="6">
        <f>_xlfn.XLOOKUP(#REF!,[1]!Table2[BINNING],[1]!Table2[VFG],"")</f>
      </c>
      <c r="Q1574" s="6">
        <f>IF(ISNUMBER(FIND("|",#REF!,1)),LEFT(#REF!,FIND("|",#REF!,1)-2),#REF!)</f>
      </c>
      <c r="R1574" s="6">
        <f>IF(ISNUMBER(FIND("|",#REF!,1)),RIGHT(#REF!,LEN(#REF!)-FIND("|",#REF!,1)-1),"")</f>
      </c>
      <c r="S1574" s="3" t="s">
        <v>7</v>
      </c>
      <c r="T1574" s="3" t="s">
        <v>7</v>
      </c>
      <c r="U1574" s="2">
        <v>0</v>
      </c>
      <c r="V1574" s="2">
        <v>0</v>
      </c>
      <c r="W1574" s="2">
        <v>64000</v>
      </c>
      <c r="X1574" s="3" t="s">
        <v>106</v>
      </c>
      <c r="Y1574" s="2"/>
      <c r="Z1574" s="3"/>
      <c r="AA1574" s="3"/>
      <c r="AB1574" s="7" t="s">
        <v>5041</v>
      </c>
      <c r="AC1574" s="3" t="s">
        <v>452</v>
      </c>
      <c r="AD1574" s="3" t="s">
        <v>453</v>
      </c>
      <c r="AE1574" s="3" t="s">
        <v>454</v>
      </c>
      <c r="AF1574" s="3" t="s">
        <v>45</v>
      </c>
      <c r="AG1574" s="4"/>
      <c r="AH1574" s="3"/>
      <c r="AI1574" s="4"/>
      <c r="AJ15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4" s="8">
        <f>IF(#REF!=MAX(#REF!),"New","Old")</f>
      </c>
      <c r="AL1574" s="3"/>
      <c r="AM1574" s="9">
        <f>IF(OR(#REF!="",#REF!=0),"",IF(#REF!&lt;12000,"&lt;12k",IF(AND(#REF!&gt;=12000,#REF!&lt;24000),"12k to 24k",IF(AND(#REF!&gt;=24000,#REF!&lt;=36000),"24k to 36k",IF(#REF!&gt;36000,"&gt;36k","")))))</f>
      </c>
    </row>
    <row x14ac:dyDescent="0.25" r="1575" customHeight="1" ht="18.75">
      <c r="A1575" s="1">
        <v>1783598</v>
      </c>
      <c r="B1575" s="2">
        <v>11444289</v>
      </c>
      <c r="C1575" s="3" t="s">
        <v>0</v>
      </c>
      <c r="D1575" s="3" t="s">
        <v>4843</v>
      </c>
      <c r="E1575" s="2">
        <v>2021</v>
      </c>
      <c r="F1575" s="4">
        <v>44545</v>
      </c>
      <c r="G1575" s="3" t="s">
        <v>14</v>
      </c>
      <c r="H1575" s="4">
        <v>44549</v>
      </c>
      <c r="I1575" s="4"/>
      <c r="J1575" s="10">
        <f>_xlfn.XLOOKUP(#REF!,[1]!Backup_F8_Previous_Wave[ODINO],[1]!Backup_F8_Previous_Wave[Wave Date],"")</f>
      </c>
      <c r="K1575" s="3"/>
      <c r="L1575" s="3" t="s">
        <v>5042</v>
      </c>
      <c r="M1575" s="3" t="s">
        <v>4</v>
      </c>
      <c r="N1575" s="3" t="s">
        <v>5043</v>
      </c>
      <c r="O1575" s="3" t="s">
        <v>151</v>
      </c>
      <c r="P1575" s="6">
        <f>_xlfn.XLOOKUP(#REF!,[1]!Table2[BINNING],[1]!Table2[VFG],"")</f>
      </c>
      <c r="Q1575" s="6">
        <f>IF(ISNUMBER(FIND("|",#REF!,1)),LEFT(#REF!,FIND("|",#REF!,1)-2),#REF!)</f>
      </c>
      <c r="R1575" s="6">
        <f>IF(ISNUMBER(FIND("|",#REF!,1)),RIGHT(#REF!,LEN(#REF!)-FIND("|",#REF!,1)-1),"")</f>
      </c>
      <c r="S1575" s="3" t="s">
        <v>7</v>
      </c>
      <c r="T1575" s="3" t="s">
        <v>7</v>
      </c>
      <c r="U1575" s="2">
        <v>0</v>
      </c>
      <c r="V1575" s="2">
        <v>0</v>
      </c>
      <c r="W1575" s="2"/>
      <c r="X1575" s="3" t="s">
        <v>202</v>
      </c>
      <c r="Y1575" s="2">
        <v>0</v>
      </c>
      <c r="Z1575" s="3"/>
      <c r="AA1575" s="3"/>
      <c r="AB1575" s="7" t="s">
        <v>5044</v>
      </c>
      <c r="AC1575" s="3" t="s">
        <v>44</v>
      </c>
      <c r="AD1575" s="3" t="s">
        <v>44</v>
      </c>
      <c r="AE1575" s="3" t="s">
        <v>44</v>
      </c>
      <c r="AF1575" s="3" t="s">
        <v>102</v>
      </c>
      <c r="AG1575" s="4"/>
      <c r="AH1575" s="3"/>
      <c r="AI1575" s="4"/>
      <c r="AJ15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5" s="8">
        <f>IF(#REF!=MAX(#REF!),"New","Old")</f>
      </c>
      <c r="AL1575" s="3"/>
      <c r="AM1575" s="9">
        <f>IF(OR(#REF!="",#REF!=0),"",IF(#REF!&lt;12000,"&lt;12k",IF(AND(#REF!&gt;=12000,#REF!&lt;24000),"12k to 24k",IF(AND(#REF!&gt;=24000,#REF!&lt;=36000),"24k to 36k",IF(#REF!&gt;36000,"&gt;36k","")))))</f>
      </c>
    </row>
    <row x14ac:dyDescent="0.25" r="1576" customHeight="1" ht="18.75">
      <c r="A1576" s="1">
        <v>1783604</v>
      </c>
      <c r="B1576" s="2">
        <v>11444325</v>
      </c>
      <c r="C1576" s="3" t="s">
        <v>0</v>
      </c>
      <c r="D1576" s="3" t="s">
        <v>1</v>
      </c>
      <c r="E1576" s="2">
        <v>2018</v>
      </c>
      <c r="F1576" s="4">
        <v>44548</v>
      </c>
      <c r="G1576" s="3" t="s">
        <v>14</v>
      </c>
      <c r="H1576" s="4">
        <v>44549</v>
      </c>
      <c r="I1576" s="4">
        <f>_xlfn.XLOOKUP(#REF!,[1]!Backup_F8_Previous_Wave[ODINO],[1]!Backup_F8_Previous_Wave[Production Date],"")</f>
      </c>
      <c r="J1576" s="10">
        <f>_xlfn.XLOOKUP(#REF!,[1]!Backup_F8_Previous_Wave[ODINO],[1]!Backup_F8_Previous_Wave[Wave Date],"")</f>
      </c>
      <c r="K1576" s="6">
        <f>_xlfn.XLOOKUP(#REF!,[1]!Backup_F8_Previous_Wave[ODINO],[1]!Backup_F8_Previous_Wave[Full VIN],"")</f>
      </c>
      <c r="L1576" s="3" t="s">
        <v>5045</v>
      </c>
      <c r="M1576" s="3" t="s">
        <v>4</v>
      </c>
      <c r="N1576" s="3" t="s">
        <v>5046</v>
      </c>
      <c r="O1576" s="3" t="s">
        <v>62</v>
      </c>
      <c r="P1576" s="6">
        <f>_xlfn.XLOOKUP(#REF!,[1]!Table2[BINNING],[1]!Table2[VFG],"")</f>
      </c>
      <c r="Q1576" s="6">
        <f>IF(ISNUMBER(FIND("|",#REF!,1)),LEFT(#REF!,FIND("|",#REF!,1)-2),#REF!)</f>
      </c>
      <c r="R1576" s="6">
        <f>IF(ISNUMBER(FIND("|",#REF!,1)),RIGHT(#REF!,LEN(#REF!)-FIND("|",#REF!,1)-1),"")</f>
      </c>
      <c r="S1576" s="3" t="s">
        <v>7</v>
      </c>
      <c r="T1576" s="3" t="s">
        <v>7</v>
      </c>
      <c r="U1576" s="2">
        <v>0</v>
      </c>
      <c r="V1576" s="2">
        <v>0</v>
      </c>
      <c r="W1576" s="2"/>
      <c r="X1576" s="3" t="s">
        <v>112</v>
      </c>
      <c r="Y1576" s="2">
        <v>0</v>
      </c>
      <c r="Z1576" s="3"/>
      <c r="AA1576" s="3"/>
      <c r="AB1576" s="7" t="s">
        <v>5047</v>
      </c>
      <c r="AC1576" s="3" t="s">
        <v>20</v>
      </c>
      <c r="AD1576" s="3" t="s">
        <v>11</v>
      </c>
      <c r="AE1576" s="3" t="s">
        <v>135</v>
      </c>
      <c r="AF1576" s="3" t="s">
        <v>27</v>
      </c>
      <c r="AG1576" s="4"/>
      <c r="AH1576" s="3"/>
      <c r="AI1576" s="4"/>
      <c r="AJ15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6" s="8">
        <f>IF(#REF!=MAX(#REF!),"New","Old")</f>
      </c>
      <c r="AL1576" s="3"/>
      <c r="AM1576" s="9">
        <f>IF(OR(#REF!="",#REF!=0),"",IF(#REF!&lt;12000,"&lt;12k",IF(AND(#REF!&gt;=12000,#REF!&lt;24000),"12k to 24k",IF(AND(#REF!&gt;=24000,#REF!&lt;=36000),"24k to 36k",IF(#REF!&gt;36000,"&gt;36k","")))))</f>
      </c>
    </row>
    <row x14ac:dyDescent="0.25" r="1577" customHeight="1" ht="18.75">
      <c r="A1577" s="1">
        <v>1783610</v>
      </c>
      <c r="B1577" s="2">
        <v>11444330</v>
      </c>
      <c r="C1577" s="3" t="s">
        <v>0</v>
      </c>
      <c r="D1577" s="3" t="s">
        <v>3638</v>
      </c>
      <c r="E1577" s="2">
        <v>2021</v>
      </c>
      <c r="F1577" s="4">
        <v>44547</v>
      </c>
      <c r="G1577" s="3" t="s">
        <v>14</v>
      </c>
      <c r="H1577" s="4">
        <v>44549</v>
      </c>
      <c r="I1577" s="4"/>
      <c r="J1577" s="10">
        <f>_xlfn.XLOOKUP(#REF!,[1]!Backup_F8_Previous_Wave[ODINO],[1]!Backup_F8_Previous_Wave[Wave Date],"")</f>
      </c>
      <c r="K1577" s="3"/>
      <c r="L1577" s="3" t="s">
        <v>5048</v>
      </c>
      <c r="M1577" s="3" t="s">
        <v>4</v>
      </c>
      <c r="N1577" s="3" t="s">
        <v>5049</v>
      </c>
      <c r="O1577" s="3" t="s">
        <v>3149</v>
      </c>
      <c r="P1577" s="6">
        <f>_xlfn.XLOOKUP(#REF!,[1]!Table2[BINNING],[1]!Table2[VFG],"")</f>
      </c>
      <c r="Q1577" s="6">
        <f>IF(ISNUMBER(FIND("|",#REF!,1)),LEFT(#REF!,FIND("|",#REF!,1)-2),#REF!)</f>
      </c>
      <c r="R1577" s="6">
        <f>IF(ISNUMBER(FIND("|",#REF!,1)),RIGHT(#REF!,LEN(#REF!)-FIND("|",#REF!,1)-1),"")</f>
      </c>
      <c r="S1577" s="3" t="s">
        <v>7</v>
      </c>
      <c r="T1577" s="3" t="s">
        <v>7</v>
      </c>
      <c r="U1577" s="2">
        <v>0</v>
      </c>
      <c r="V1577" s="2">
        <v>0</v>
      </c>
      <c r="W1577" s="2"/>
      <c r="X1577" s="3" t="s">
        <v>525</v>
      </c>
      <c r="Y1577" s="2"/>
      <c r="Z1577" s="3"/>
      <c r="AA1577" s="3"/>
      <c r="AB1577" s="7" t="s">
        <v>5050</v>
      </c>
      <c r="AC1577" s="3" t="s">
        <v>44</v>
      </c>
      <c r="AD1577" s="3" t="s">
        <v>44</v>
      </c>
      <c r="AE1577" s="3" t="s">
        <v>44</v>
      </c>
      <c r="AF1577" s="3" t="s">
        <v>68</v>
      </c>
      <c r="AG1577" s="4"/>
      <c r="AH1577" s="3"/>
      <c r="AI1577" s="4"/>
      <c r="AJ15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7" s="8">
        <f>IF(#REF!=MAX(#REF!),"New","Old")</f>
      </c>
      <c r="AL1577" s="3"/>
      <c r="AM1577" s="9">
        <f>IF(OR(#REF!="",#REF!=0),"",IF(#REF!&lt;12000,"&lt;12k",IF(AND(#REF!&gt;=12000,#REF!&lt;24000),"12k to 24k",IF(AND(#REF!&gt;=24000,#REF!&lt;=36000),"24k to 36k",IF(#REF!&gt;36000,"&gt;36k","")))))</f>
      </c>
    </row>
    <row x14ac:dyDescent="0.25" r="1578" customHeight="1" ht="18.75">
      <c r="A1578" s="1">
        <v>1783682</v>
      </c>
      <c r="B1578" s="2">
        <v>11444413</v>
      </c>
      <c r="C1578" s="3" t="s">
        <v>0</v>
      </c>
      <c r="D1578" s="3" t="s">
        <v>1</v>
      </c>
      <c r="E1578" s="2">
        <v>2016</v>
      </c>
      <c r="F1578" s="4">
        <v>44549</v>
      </c>
      <c r="G1578" s="3" t="s">
        <v>14</v>
      </c>
      <c r="H1578" s="4">
        <v>44550</v>
      </c>
      <c r="I1578" s="4">
        <f>_xlfn.XLOOKUP(#REF!,[1]!Backup_F8_Previous_Wave[ODINO],[1]!Backup_F8_Previous_Wave[Production Date],"")</f>
      </c>
      <c r="J1578" s="10">
        <f>_xlfn.XLOOKUP(#REF!,[1]!Backup_F8_Previous_Wave[ODINO],[1]!Backup_F8_Previous_Wave[Wave Date],"")</f>
      </c>
      <c r="K1578" s="6">
        <f>_xlfn.XLOOKUP(#REF!,[1]!Backup_F8_Previous_Wave[ODINO],[1]!Backup_F8_Previous_Wave[Full VIN],"")</f>
      </c>
      <c r="L1578" s="3" t="s">
        <v>5051</v>
      </c>
      <c r="M1578" s="3" t="s">
        <v>4</v>
      </c>
      <c r="N1578" s="3" t="s">
        <v>5052</v>
      </c>
      <c r="O1578" s="3" t="s">
        <v>62</v>
      </c>
      <c r="P1578" s="6">
        <f>_xlfn.XLOOKUP(#REF!,[1]!Table2[BINNING],[1]!Table2[VFG],"")</f>
      </c>
      <c r="Q1578" s="6">
        <f>IF(ISNUMBER(FIND("|",#REF!,1)),LEFT(#REF!,FIND("|",#REF!,1)-2),#REF!)</f>
      </c>
      <c r="R1578" s="6">
        <f>IF(ISNUMBER(FIND("|",#REF!,1)),RIGHT(#REF!,LEN(#REF!)-FIND("|",#REF!,1)-1),"")</f>
      </c>
      <c r="S1578" s="3" t="s">
        <v>7</v>
      </c>
      <c r="T1578" s="3" t="s">
        <v>7</v>
      </c>
      <c r="U1578" s="2">
        <v>0</v>
      </c>
      <c r="V1578" s="2">
        <v>0</v>
      </c>
      <c r="W1578" s="2"/>
      <c r="X1578" s="3" t="s">
        <v>2157</v>
      </c>
      <c r="Y1578" s="2">
        <v>0</v>
      </c>
      <c r="Z1578" s="3"/>
      <c r="AA1578" s="3"/>
      <c r="AB1578" s="7" t="s">
        <v>5053</v>
      </c>
      <c r="AC1578" s="3" t="s">
        <v>20</v>
      </c>
      <c r="AD1578" s="3" t="s">
        <v>11</v>
      </c>
      <c r="AE1578" s="3" t="s">
        <v>135</v>
      </c>
      <c r="AF1578" s="3" t="s">
        <v>27</v>
      </c>
      <c r="AG1578" s="4"/>
      <c r="AH1578" s="3"/>
      <c r="AI1578" s="4"/>
      <c r="AJ15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8" s="8">
        <f>IF(#REF!=MAX(#REF!),"New","Old")</f>
      </c>
      <c r="AL1578" s="3"/>
      <c r="AM1578" s="9">
        <f>IF(OR(#REF!="",#REF!=0),"",IF(#REF!&lt;12000,"&lt;12k",IF(AND(#REF!&gt;=12000,#REF!&lt;24000),"12k to 24k",IF(AND(#REF!&gt;=24000,#REF!&lt;=36000),"24k to 36k",IF(#REF!&gt;36000,"&gt;36k","")))))</f>
      </c>
    </row>
    <row x14ac:dyDescent="0.25" r="1579" customHeight="1" ht="18.75">
      <c r="A1579" s="1">
        <v>1783778</v>
      </c>
      <c r="B1579" s="2">
        <v>11444488</v>
      </c>
      <c r="C1579" s="3" t="s">
        <v>0</v>
      </c>
      <c r="D1579" s="3" t="s">
        <v>181</v>
      </c>
      <c r="E1579" s="2">
        <v>2018</v>
      </c>
      <c r="F1579" s="4">
        <v>44256</v>
      </c>
      <c r="G1579" s="3" t="s">
        <v>2</v>
      </c>
      <c r="H1579" s="4">
        <v>44550</v>
      </c>
      <c r="I1579" s="4">
        <f>_xlfn.XLOOKUP(#REF!,[1]!Backup_F8_Previous_Wave[ODINO],[1]!Backup_F8_Previous_Wave[Production Date],"")</f>
      </c>
      <c r="J1579" s="10">
        <f>_xlfn.XLOOKUP(#REF!,[1]!Backup_F8_Previous_Wave[ODINO],[1]!Backup_F8_Previous_Wave[Wave Date],"")</f>
      </c>
      <c r="K1579" s="6">
        <f>_xlfn.XLOOKUP(#REF!,[1]!Backup_F8_Previous_Wave[ODINO],[1]!Backup_F8_Previous_Wave[Full VIN],"")</f>
      </c>
      <c r="L1579" s="3" t="s">
        <v>5054</v>
      </c>
      <c r="M1579" s="3" t="s">
        <v>4</v>
      </c>
      <c r="N1579" s="3" t="s">
        <v>5055</v>
      </c>
      <c r="O1579" s="3" t="s">
        <v>864</v>
      </c>
      <c r="P1579" s="6">
        <f>_xlfn.XLOOKUP(#REF!,[1]!Table2[BINNING],[1]!Table2[VFG],"")</f>
      </c>
      <c r="Q1579" s="6">
        <f>IF(ISNUMBER(FIND("|",#REF!,1)),LEFT(#REF!,FIND("|",#REF!,1)-2),#REF!)</f>
      </c>
      <c r="R1579" s="6">
        <f>IF(ISNUMBER(FIND("|",#REF!,1)),RIGHT(#REF!,LEN(#REF!)-FIND("|",#REF!,1)-1),"")</f>
      </c>
      <c r="S1579" s="3" t="s">
        <v>7</v>
      </c>
      <c r="T1579" s="3" t="s">
        <v>7</v>
      </c>
      <c r="U1579" s="2">
        <v>0</v>
      </c>
      <c r="V1579" s="2">
        <v>0</v>
      </c>
      <c r="W1579" s="2">
        <v>28000</v>
      </c>
      <c r="X1579" s="3" t="s">
        <v>63</v>
      </c>
      <c r="Y1579" s="2"/>
      <c r="Z1579" s="3" t="s">
        <v>4372</v>
      </c>
      <c r="AA1579" s="3" t="s">
        <v>3881</v>
      </c>
      <c r="AB1579" s="7" t="s">
        <v>5056</v>
      </c>
      <c r="AC1579" s="3" t="s">
        <v>297</v>
      </c>
      <c r="AD1579" s="3" t="s">
        <v>298</v>
      </c>
      <c r="AE1579" s="3" t="s">
        <v>299</v>
      </c>
      <c r="AF1579" s="3" t="s">
        <v>198</v>
      </c>
      <c r="AG1579" s="4"/>
      <c r="AH1579" s="3"/>
      <c r="AI1579" s="4"/>
      <c r="AJ15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79" s="8">
        <f>IF(#REF!=MAX(#REF!),"New","Old")</f>
      </c>
      <c r="AL1579" s="3"/>
      <c r="AM1579" s="9">
        <f>IF(OR(#REF!="",#REF!=0),"",IF(#REF!&lt;12000,"&lt;12k",IF(AND(#REF!&gt;=12000,#REF!&lt;24000),"12k to 24k",IF(AND(#REF!&gt;=24000,#REF!&lt;=36000),"24k to 36k",IF(#REF!&gt;36000,"&gt;36k","")))))</f>
      </c>
    </row>
    <row x14ac:dyDescent="0.25" r="1580" customHeight="1" ht="18.75">
      <c r="A1580" s="1">
        <v>1783792</v>
      </c>
      <c r="B1580" s="2">
        <v>11444496</v>
      </c>
      <c r="C1580" s="3" t="s">
        <v>0</v>
      </c>
      <c r="D1580" s="3" t="s">
        <v>38</v>
      </c>
      <c r="E1580" s="2">
        <v>2017</v>
      </c>
      <c r="F1580" s="4">
        <v>44416</v>
      </c>
      <c r="G1580" s="3" t="s">
        <v>39</v>
      </c>
      <c r="H1580" s="4">
        <v>44550</v>
      </c>
      <c r="I1580" s="4"/>
      <c r="J1580" s="10">
        <f>_xlfn.XLOOKUP(#REF!,[1]!Backup_F8_Previous_Wave[ODINO],[1]!Backup_F8_Previous_Wave[Wave Date],"")</f>
      </c>
      <c r="K1580" s="3"/>
      <c r="L1580" s="3" t="s">
        <v>5057</v>
      </c>
      <c r="M1580" s="3" t="s">
        <v>4</v>
      </c>
      <c r="N1580" s="3" t="s">
        <v>5058</v>
      </c>
      <c r="O1580" s="3" t="s">
        <v>105</v>
      </c>
      <c r="P1580" s="6">
        <f>_xlfn.XLOOKUP(#REF!,[1]!Table2[BINNING],[1]!Table2[VFG],"")</f>
      </c>
      <c r="Q1580" s="6">
        <f>IF(ISNUMBER(FIND("|",#REF!,1)),LEFT(#REF!,FIND("|",#REF!,1)-2),#REF!)</f>
      </c>
      <c r="R1580" s="6">
        <f>IF(ISNUMBER(FIND("|",#REF!,1)),RIGHT(#REF!,LEN(#REF!)-FIND("|",#REF!,1)-1),"")</f>
      </c>
      <c r="S1580" s="3" t="s">
        <v>7</v>
      </c>
      <c r="T1580" s="3" t="s">
        <v>7</v>
      </c>
      <c r="U1580" s="2">
        <v>0</v>
      </c>
      <c r="V1580" s="2">
        <v>0</v>
      </c>
      <c r="W1580" s="2"/>
      <c r="X1580" s="3" t="s">
        <v>106</v>
      </c>
      <c r="Y1580" s="2">
        <v>65</v>
      </c>
      <c r="Z1580" s="3"/>
      <c r="AA1580" s="3"/>
      <c r="AB1580" s="7" t="s">
        <v>5059</v>
      </c>
      <c r="AC1580" s="3" t="s">
        <v>44</v>
      </c>
      <c r="AD1580" s="3" t="s">
        <v>44</v>
      </c>
      <c r="AE1580" s="3" t="s">
        <v>44</v>
      </c>
      <c r="AF1580" s="3" t="s">
        <v>45</v>
      </c>
      <c r="AG1580" s="4"/>
      <c r="AH1580" s="3"/>
      <c r="AI1580" s="4"/>
      <c r="AJ15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0" s="8">
        <f>IF(#REF!=MAX(#REF!),"New","Old")</f>
      </c>
      <c r="AL1580" s="3"/>
      <c r="AM1580" s="9">
        <f>IF(OR(#REF!="",#REF!=0),"",IF(#REF!&lt;12000,"&lt;12k",IF(AND(#REF!&gt;=12000,#REF!&lt;24000),"12k to 24k",IF(AND(#REF!&gt;=24000,#REF!&lt;=36000),"24k to 36k",IF(#REF!&gt;36000,"&gt;36k","")))))</f>
      </c>
    </row>
    <row x14ac:dyDescent="0.25" r="1581" customHeight="1" ht="18.75">
      <c r="A1581" s="1">
        <v>1783933</v>
      </c>
      <c r="B1581" s="2">
        <v>11444595</v>
      </c>
      <c r="C1581" s="3" t="s">
        <v>0</v>
      </c>
      <c r="D1581" s="3" t="s">
        <v>1</v>
      </c>
      <c r="E1581" s="2">
        <v>2021</v>
      </c>
      <c r="F1581" s="4">
        <v>44378</v>
      </c>
      <c r="G1581" s="3" t="s">
        <v>39</v>
      </c>
      <c r="H1581" s="4">
        <v>44551</v>
      </c>
      <c r="I1581" s="4">
        <f>_xlfn.XLOOKUP(#REF!,[1]!Backup_F8_Previous_Wave[ODINO],[1]!Backup_F8_Previous_Wave[Production Date],"")</f>
      </c>
      <c r="J1581" s="10">
        <f>_xlfn.XLOOKUP(#REF!,[1]!Backup_F8_Previous_Wave[ODINO],[1]!Backup_F8_Previous_Wave[Wave Date],"")</f>
      </c>
      <c r="K1581" s="6">
        <f>_xlfn.XLOOKUP(#REF!,[1]!Backup_F8_Previous_Wave[ODINO],[1]!Backup_F8_Previous_Wave[Full VIN],"")</f>
      </c>
      <c r="L1581" s="3" t="s">
        <v>5060</v>
      </c>
      <c r="M1581" s="3" t="s">
        <v>4</v>
      </c>
      <c r="N1581" s="3" t="s">
        <v>5061</v>
      </c>
      <c r="O1581" s="3" t="s">
        <v>593</v>
      </c>
      <c r="P1581" s="6">
        <f>_xlfn.XLOOKUP(#REF!,[1]!Table2[BINNING],[1]!Table2[VFG],"")</f>
      </c>
      <c r="Q1581" s="6">
        <f>IF(ISNUMBER(FIND("|",#REF!,1)),LEFT(#REF!,FIND("|",#REF!,1)-2),#REF!)</f>
      </c>
      <c r="R1581" s="6">
        <f>IF(ISNUMBER(FIND("|",#REF!,1)),RIGHT(#REF!,LEN(#REF!)-FIND("|",#REF!,1)-1),"")</f>
      </c>
      <c r="S1581" s="3" t="s">
        <v>7</v>
      </c>
      <c r="T1581" s="3" t="s">
        <v>7</v>
      </c>
      <c r="U1581" s="2">
        <v>0</v>
      </c>
      <c r="V1581" s="2">
        <v>0</v>
      </c>
      <c r="W1581" s="2"/>
      <c r="X1581" s="3" t="s">
        <v>50</v>
      </c>
      <c r="Y1581" s="2"/>
      <c r="Z1581" s="3"/>
      <c r="AA1581" s="3"/>
      <c r="AB1581" s="7" t="s">
        <v>5062</v>
      </c>
      <c r="AC1581" s="3" t="s">
        <v>4018</v>
      </c>
      <c r="AD1581" s="3" t="s">
        <v>4525</v>
      </c>
      <c r="AE1581" s="3" t="s">
        <v>4526</v>
      </c>
      <c r="AF1581" s="3" t="s">
        <v>13</v>
      </c>
      <c r="AG1581" s="4"/>
      <c r="AH1581" s="3"/>
      <c r="AI1581" s="4"/>
      <c r="AJ15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1" s="8">
        <f>IF(#REF!=MAX(#REF!),"New","Old")</f>
      </c>
      <c r="AL1581" s="3"/>
      <c r="AM1581" s="9">
        <f>IF(OR(#REF!="",#REF!=0),"",IF(#REF!&lt;12000,"&lt;12k",IF(AND(#REF!&gt;=12000,#REF!&lt;24000),"12k to 24k",IF(AND(#REF!&gt;=24000,#REF!&lt;=36000),"24k to 36k",IF(#REF!&gt;36000,"&gt;36k","")))))</f>
      </c>
    </row>
    <row x14ac:dyDescent="0.25" r="1582" customHeight="1" ht="18.75">
      <c r="A1582" s="1">
        <v>1783943</v>
      </c>
      <c r="B1582" s="2">
        <v>11444601</v>
      </c>
      <c r="C1582" s="3" t="s">
        <v>0</v>
      </c>
      <c r="D1582" s="3" t="s">
        <v>1</v>
      </c>
      <c r="E1582" s="2">
        <v>2014</v>
      </c>
      <c r="F1582" s="4">
        <v>44551</v>
      </c>
      <c r="G1582" s="3" t="s">
        <v>14</v>
      </c>
      <c r="H1582" s="4">
        <v>44551</v>
      </c>
      <c r="I1582" s="4">
        <f>_xlfn.XLOOKUP(#REF!,[1]!Backup_F8_Previous_Wave[ODINO],[1]!Backup_F8_Previous_Wave[Production Date],"")</f>
      </c>
      <c r="J1582" s="10">
        <f>_xlfn.XLOOKUP(#REF!,[1]!Backup_F8_Previous_Wave[ODINO],[1]!Backup_F8_Previous_Wave[Wave Date],"")</f>
      </c>
      <c r="K1582" s="6">
        <f>_xlfn.XLOOKUP(#REF!,[1]!Backup_F8_Previous_Wave[ODINO],[1]!Backup_F8_Previous_Wave[Full VIN],"")</f>
      </c>
      <c r="L1582" s="3" t="s">
        <v>5063</v>
      </c>
      <c r="M1582" s="3" t="s">
        <v>4</v>
      </c>
      <c r="N1582" s="3" t="s">
        <v>5064</v>
      </c>
      <c r="O1582" s="3" t="s">
        <v>151</v>
      </c>
      <c r="P1582" s="6">
        <f>_xlfn.XLOOKUP(#REF!,[1]!Table2[BINNING],[1]!Table2[VFG],"")</f>
      </c>
      <c r="Q1582" s="6">
        <f>IF(ISNUMBER(FIND("|",#REF!,1)),LEFT(#REF!,FIND("|",#REF!,1)-2),#REF!)</f>
      </c>
      <c r="R1582" s="6">
        <f>IF(ISNUMBER(FIND("|",#REF!,1)),RIGHT(#REF!,LEN(#REF!)-FIND("|",#REF!,1)-1),"")</f>
      </c>
      <c r="S1582" s="3" t="s">
        <v>7</v>
      </c>
      <c r="T1582" s="3" t="s">
        <v>7</v>
      </c>
      <c r="U1582" s="2">
        <v>0</v>
      </c>
      <c r="V1582" s="2">
        <v>0</v>
      </c>
      <c r="W1582" s="2">
        <v>140000</v>
      </c>
      <c r="X1582" s="3" t="s">
        <v>63</v>
      </c>
      <c r="Y1582" s="2"/>
      <c r="Z1582" s="3" t="s">
        <v>5065</v>
      </c>
      <c r="AA1582" s="3" t="s">
        <v>3881</v>
      </c>
      <c r="AB1582" s="7" t="s">
        <v>5066</v>
      </c>
      <c r="AC1582" s="3" t="s">
        <v>10</v>
      </c>
      <c r="AD1582" s="3" t="s">
        <v>11</v>
      </c>
      <c r="AE1582" s="3" t="s">
        <v>26</v>
      </c>
      <c r="AF1582" s="3" t="s">
        <v>27</v>
      </c>
      <c r="AG1582" s="4"/>
      <c r="AH1582" s="3"/>
      <c r="AI1582" s="4"/>
      <c r="AJ15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2" s="8">
        <f>IF(#REF!=MAX(#REF!),"New","Old")</f>
      </c>
      <c r="AL1582" s="3"/>
      <c r="AM1582" s="9">
        <f>IF(OR(#REF!="",#REF!=0),"",IF(#REF!&lt;12000,"&lt;12k",IF(AND(#REF!&gt;=12000,#REF!&lt;24000),"12k to 24k",IF(AND(#REF!&gt;=24000,#REF!&lt;=36000),"24k to 36k",IF(#REF!&gt;36000,"&gt;36k","")))))</f>
      </c>
    </row>
    <row x14ac:dyDescent="0.25" r="1583" customHeight="1" ht="18.75">
      <c r="A1583" s="1">
        <v>1783962</v>
      </c>
      <c r="B1583" s="2">
        <v>11444615</v>
      </c>
      <c r="C1583" s="3" t="s">
        <v>0</v>
      </c>
      <c r="D1583" s="3" t="s">
        <v>38</v>
      </c>
      <c r="E1583" s="2">
        <v>2016</v>
      </c>
      <c r="F1583" s="4">
        <v>44551</v>
      </c>
      <c r="G1583" s="3" t="s">
        <v>14</v>
      </c>
      <c r="H1583" s="4">
        <v>44551</v>
      </c>
      <c r="I1583" s="4"/>
      <c r="J1583" s="10">
        <f>_xlfn.XLOOKUP(#REF!,[1]!Backup_F8_Previous_Wave[ODINO],[1]!Backup_F8_Previous_Wave[Wave Date],"")</f>
      </c>
      <c r="K1583" s="3"/>
      <c r="L1583" s="3" t="s">
        <v>5067</v>
      </c>
      <c r="M1583" s="3" t="s">
        <v>4</v>
      </c>
      <c r="N1583" s="3" t="s">
        <v>5068</v>
      </c>
      <c r="O1583" s="3" t="s">
        <v>151</v>
      </c>
      <c r="P1583" s="6">
        <f>_xlfn.XLOOKUP(#REF!,[1]!Table2[BINNING],[1]!Table2[VFG],"")</f>
      </c>
      <c r="Q1583" s="6">
        <f>IF(ISNUMBER(FIND("|",#REF!,1)),LEFT(#REF!,FIND("|",#REF!,1)-2),#REF!)</f>
      </c>
      <c r="R1583" s="6">
        <f>IF(ISNUMBER(FIND("|",#REF!,1)),RIGHT(#REF!,LEN(#REF!)-FIND("|",#REF!,1)-1),"")</f>
      </c>
      <c r="S1583" s="3" t="s">
        <v>7</v>
      </c>
      <c r="T1583" s="3" t="s">
        <v>7</v>
      </c>
      <c r="U1583" s="2">
        <v>0</v>
      </c>
      <c r="V1583" s="2">
        <v>0</v>
      </c>
      <c r="W1583" s="2"/>
      <c r="X1583" s="3" t="s">
        <v>8</v>
      </c>
      <c r="Y1583" s="2"/>
      <c r="Z1583" s="3"/>
      <c r="AA1583" s="3"/>
      <c r="AB1583" s="7" t="s">
        <v>5069</v>
      </c>
      <c r="AC1583" s="3" t="s">
        <v>44</v>
      </c>
      <c r="AD1583" s="3" t="s">
        <v>44</v>
      </c>
      <c r="AE1583" s="3" t="s">
        <v>44</v>
      </c>
      <c r="AF1583" s="3" t="s">
        <v>45</v>
      </c>
      <c r="AG1583" s="4"/>
      <c r="AH1583" s="3"/>
      <c r="AI1583" s="4"/>
      <c r="AJ15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3" s="8">
        <f>IF(#REF!=MAX(#REF!),"New","Old")</f>
      </c>
      <c r="AL1583" s="3"/>
      <c r="AM1583" s="9">
        <f>IF(OR(#REF!="",#REF!=0),"",IF(#REF!&lt;12000,"&lt;12k",IF(AND(#REF!&gt;=12000,#REF!&lt;24000),"12k to 24k",IF(AND(#REF!&gt;=24000,#REF!&lt;=36000),"24k to 36k",IF(#REF!&gt;36000,"&gt;36k","")))))</f>
      </c>
    </row>
    <row x14ac:dyDescent="0.25" r="1584" customHeight="1" ht="18.75">
      <c r="A1584" s="1">
        <v>1784257</v>
      </c>
      <c r="B1584" s="2">
        <v>11444835</v>
      </c>
      <c r="C1584" s="3" t="s">
        <v>0</v>
      </c>
      <c r="D1584" s="3" t="s">
        <v>1</v>
      </c>
      <c r="E1584" s="2">
        <v>2018</v>
      </c>
      <c r="F1584" s="4">
        <v>44188</v>
      </c>
      <c r="G1584" s="3" t="s">
        <v>14</v>
      </c>
      <c r="H1584" s="4">
        <v>44553</v>
      </c>
      <c r="I1584" s="4">
        <f>_xlfn.XLOOKUP(#REF!,[1]!Backup_F8_Previous_Wave[ODINO],[1]!Backup_F8_Previous_Wave[Production Date],"")</f>
      </c>
      <c r="J1584" s="10">
        <f>_xlfn.XLOOKUP(#REF!,[1]!Backup_F8_Previous_Wave[ODINO],[1]!Backup_F8_Previous_Wave[Wave Date],"")</f>
      </c>
      <c r="K1584" s="6">
        <f>_xlfn.XLOOKUP(#REF!,[1]!Backup_F8_Previous_Wave[ODINO],[1]!Backup_F8_Previous_Wave[Full VIN],"")</f>
      </c>
      <c r="L1584" s="3" t="s">
        <v>3171</v>
      </c>
      <c r="M1584" s="3" t="s">
        <v>4</v>
      </c>
      <c r="N1584" s="3" t="s">
        <v>5070</v>
      </c>
      <c r="O1584" s="3" t="s">
        <v>49</v>
      </c>
      <c r="P1584" s="6">
        <f>_xlfn.XLOOKUP(#REF!,[1]!Table2[BINNING],[1]!Table2[VFG],"")</f>
      </c>
      <c r="Q1584" s="6">
        <f>IF(ISNUMBER(FIND("|",#REF!,1)),LEFT(#REF!,FIND("|",#REF!,1)-2),#REF!)</f>
      </c>
      <c r="R1584" s="6">
        <f>IF(ISNUMBER(FIND("|",#REF!,1)),RIGHT(#REF!,LEN(#REF!)-FIND("|",#REF!,1)-1),"")</f>
      </c>
      <c r="S1584" s="3" t="s">
        <v>7</v>
      </c>
      <c r="T1584" s="3" t="s">
        <v>7</v>
      </c>
      <c r="U1584" s="2">
        <v>0</v>
      </c>
      <c r="V1584" s="2">
        <v>0</v>
      </c>
      <c r="W1584" s="2"/>
      <c r="X1584" s="3" t="s">
        <v>100</v>
      </c>
      <c r="Y1584" s="2">
        <v>40</v>
      </c>
      <c r="Z1584" s="3"/>
      <c r="AA1584" s="3"/>
      <c r="AB1584" s="7" t="s">
        <v>5071</v>
      </c>
      <c r="AC1584" s="3" t="s">
        <v>20</v>
      </c>
      <c r="AD1584" s="3" t="s">
        <v>11</v>
      </c>
      <c r="AE1584" s="3" t="s">
        <v>21</v>
      </c>
      <c r="AF1584" s="3" t="s">
        <v>13</v>
      </c>
      <c r="AG1584" s="4"/>
      <c r="AH1584" s="3"/>
      <c r="AI1584" s="4"/>
      <c r="AJ15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4" s="8">
        <f>IF(#REF!=MAX(#REF!),"New","Old")</f>
      </c>
      <c r="AL1584" s="3"/>
      <c r="AM1584" s="9">
        <f>IF(OR(#REF!="",#REF!=0),"",IF(#REF!&lt;12000,"&lt;12k",IF(AND(#REF!&gt;=12000,#REF!&lt;24000),"12k to 24k",IF(AND(#REF!&gt;=24000,#REF!&lt;=36000),"24k to 36k",IF(#REF!&gt;36000,"&gt;36k","")))))</f>
      </c>
    </row>
    <row x14ac:dyDescent="0.25" r="1585" customHeight="1" ht="18.75">
      <c r="A1585" s="1">
        <v>1784476</v>
      </c>
      <c r="B1585" s="2">
        <v>11444986</v>
      </c>
      <c r="C1585" s="3" t="s">
        <v>0</v>
      </c>
      <c r="D1585" s="3" t="s">
        <v>187</v>
      </c>
      <c r="E1585" s="2">
        <v>2017</v>
      </c>
      <c r="F1585" s="4">
        <v>44363</v>
      </c>
      <c r="G1585" s="3" t="s">
        <v>108</v>
      </c>
      <c r="H1585" s="4">
        <v>44556</v>
      </c>
      <c r="I1585" s="4">
        <f>_xlfn.XLOOKUP(#REF!,[1]!Backup_F8_Previous_Wave[ODINO],[1]!Backup_F8_Previous_Wave[Production Date],"")</f>
      </c>
      <c r="J1585" s="10">
        <f>_xlfn.XLOOKUP(#REF!,[1]!Backup_F8_Previous_Wave[ODINO],[1]!Backup_F8_Previous_Wave[Wave Date],"")</f>
      </c>
      <c r="K1585" s="6">
        <f>_xlfn.XLOOKUP(#REF!,[1]!Backup_F8_Previous_Wave[ODINO],[1]!Backup_F8_Previous_Wave[Full VIN],"")</f>
      </c>
      <c r="L1585" s="3" t="s">
        <v>5072</v>
      </c>
      <c r="M1585" s="3" t="s">
        <v>4</v>
      </c>
      <c r="N1585" s="3" t="s">
        <v>5073</v>
      </c>
      <c r="O1585" s="3" t="s">
        <v>124</v>
      </c>
      <c r="P1585" s="6">
        <f>_xlfn.XLOOKUP(#REF!,[1]!Table2[BINNING],[1]!Table2[VFG],"")</f>
      </c>
      <c r="Q1585" s="6">
        <f>IF(ISNUMBER(FIND("|",#REF!,1)),LEFT(#REF!,FIND("|",#REF!,1)-2),#REF!)</f>
      </c>
      <c r="R1585" s="6">
        <f>IF(ISNUMBER(FIND("|",#REF!,1)),RIGHT(#REF!,LEN(#REF!)-FIND("|",#REF!,1)-1),"")</f>
      </c>
      <c r="S1585" s="3" t="s">
        <v>7</v>
      </c>
      <c r="T1585" s="3" t="s">
        <v>7</v>
      </c>
      <c r="U1585" s="2">
        <v>0</v>
      </c>
      <c r="V1585" s="2">
        <v>0</v>
      </c>
      <c r="W1585" s="2"/>
      <c r="X1585" s="3" t="s">
        <v>2931</v>
      </c>
      <c r="Y1585" s="2">
        <v>0</v>
      </c>
      <c r="Z1585" s="3"/>
      <c r="AA1585" s="3"/>
      <c r="AB1585" s="7" t="s">
        <v>5074</v>
      </c>
      <c r="AC1585" s="3" t="s">
        <v>191</v>
      </c>
      <c r="AD1585" s="3" t="s">
        <v>192</v>
      </c>
      <c r="AE1585" s="3" t="s">
        <v>193</v>
      </c>
      <c r="AF1585" s="3" t="s">
        <v>141</v>
      </c>
      <c r="AG1585" s="4"/>
      <c r="AH1585" s="3"/>
      <c r="AI1585" s="4"/>
      <c r="AJ15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5" s="8">
        <f>IF(#REF!=MAX(#REF!),"New","Old")</f>
      </c>
      <c r="AL1585" s="3"/>
      <c r="AM1585" s="9">
        <f>IF(OR(#REF!="",#REF!=0),"",IF(#REF!&lt;12000,"&lt;12k",IF(AND(#REF!&gt;=12000,#REF!&lt;24000),"12k to 24k",IF(AND(#REF!&gt;=24000,#REF!&lt;=36000),"24k to 36k",IF(#REF!&gt;36000,"&gt;36k","")))))</f>
      </c>
    </row>
    <row x14ac:dyDescent="0.25" r="1586" customHeight="1" ht="18.75">
      <c r="A1586" s="1">
        <v>1784715</v>
      </c>
      <c r="B1586" s="2">
        <v>11445152</v>
      </c>
      <c r="C1586" s="3" t="s">
        <v>0</v>
      </c>
      <c r="D1586" s="3" t="s">
        <v>38</v>
      </c>
      <c r="E1586" s="2">
        <v>2017</v>
      </c>
      <c r="F1586" s="4">
        <v>44553</v>
      </c>
      <c r="G1586" s="3" t="s">
        <v>14</v>
      </c>
      <c r="H1586" s="4">
        <v>44557</v>
      </c>
      <c r="I1586" s="4">
        <f>_xlfn.XLOOKUP(#REF!,[1]!Backup_F8_Previous_Wave[ODINO],[1]!Backup_F8_Previous_Wave[Production Date],"")</f>
      </c>
      <c r="J1586" s="10">
        <f>_xlfn.XLOOKUP(#REF!,[1]!Backup_F8_Previous_Wave[ODINO],[1]!Backup_F8_Previous_Wave[Wave Date],"")</f>
      </c>
      <c r="K1586" s="6">
        <f>_xlfn.XLOOKUP(#REF!,[1]!Backup_F8_Previous_Wave[ODINO],[1]!Backup_F8_Previous_Wave[Full VIN],"")</f>
      </c>
      <c r="L1586" s="3" t="s">
        <v>5075</v>
      </c>
      <c r="M1586" s="3" t="s">
        <v>4</v>
      </c>
      <c r="N1586" s="3" t="s">
        <v>5076</v>
      </c>
      <c r="O1586" s="3" t="s">
        <v>824</v>
      </c>
      <c r="P1586" s="6">
        <f>_xlfn.XLOOKUP(#REF!,[1]!Table2[BINNING],[1]!Table2[VFG],"")</f>
      </c>
      <c r="Q1586" s="6">
        <f>IF(ISNUMBER(FIND("|",#REF!,1)),LEFT(#REF!,FIND("|",#REF!,1)-2),#REF!)</f>
      </c>
      <c r="R1586" s="6">
        <f>IF(ISNUMBER(FIND("|",#REF!,1)),RIGHT(#REF!,LEN(#REF!)-FIND("|",#REF!,1)-1),"")</f>
      </c>
      <c r="S1586" s="3" t="s">
        <v>7</v>
      </c>
      <c r="T1586" s="3" t="s">
        <v>7</v>
      </c>
      <c r="U1586" s="2">
        <v>0</v>
      </c>
      <c r="V1586" s="2">
        <v>0</v>
      </c>
      <c r="W1586" s="2"/>
      <c r="X1586" s="3" t="s">
        <v>139</v>
      </c>
      <c r="Y1586" s="2">
        <v>0</v>
      </c>
      <c r="Z1586" s="3"/>
      <c r="AA1586" s="3"/>
      <c r="AB1586" s="7" t="s">
        <v>5077</v>
      </c>
      <c r="AC1586" s="3" t="s">
        <v>826</v>
      </c>
      <c r="AD1586" s="3" t="s">
        <v>147</v>
      </c>
      <c r="AE1586" s="3" t="s">
        <v>148</v>
      </c>
      <c r="AF1586" s="3" t="s">
        <v>45</v>
      </c>
      <c r="AG1586" s="4"/>
      <c r="AH1586" s="3"/>
      <c r="AI1586" s="4"/>
      <c r="AJ15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6" s="8">
        <f>IF(#REF!=MAX(#REF!),"New","Old")</f>
      </c>
      <c r="AL1586" s="3"/>
      <c r="AM1586" s="9">
        <f>IF(OR(#REF!="",#REF!=0),"",IF(#REF!&lt;12000,"&lt;12k",IF(AND(#REF!&gt;=12000,#REF!&lt;24000),"12k to 24k",IF(AND(#REF!&gt;=24000,#REF!&lt;=36000),"24k to 36k",IF(#REF!&gt;36000,"&gt;36k","")))))</f>
      </c>
    </row>
    <row x14ac:dyDescent="0.25" r="1587" customHeight="1" ht="18.75">
      <c r="A1587" s="1">
        <v>1784770</v>
      </c>
      <c r="B1587" s="2">
        <v>11445191</v>
      </c>
      <c r="C1587" s="3" t="s">
        <v>0</v>
      </c>
      <c r="D1587" s="3" t="s">
        <v>181</v>
      </c>
      <c r="E1587" s="2">
        <v>2020</v>
      </c>
      <c r="F1587" s="4">
        <v>44557</v>
      </c>
      <c r="G1587" s="3" t="s">
        <v>14</v>
      </c>
      <c r="H1587" s="4">
        <v>44558</v>
      </c>
      <c r="I1587" s="4">
        <f>_xlfn.XLOOKUP(#REF!,[1]!Backup_F8_Previous_Wave[ODINO],[1]!Backup_F8_Previous_Wave[Production Date],"")</f>
      </c>
      <c r="J1587" s="10">
        <f>_xlfn.XLOOKUP(#REF!,[1]!Backup_F8_Previous_Wave[ODINO],[1]!Backup_F8_Previous_Wave[Wave Date],"")</f>
      </c>
      <c r="K1587" s="6">
        <f>_xlfn.XLOOKUP(#REF!,[1]!Backup_F8_Previous_Wave[ODINO],[1]!Backup_F8_Previous_Wave[Full VIN],"")</f>
      </c>
      <c r="L1587" s="3" t="s">
        <v>5078</v>
      </c>
      <c r="M1587" s="3" t="s">
        <v>4</v>
      </c>
      <c r="N1587" s="3" t="s">
        <v>5079</v>
      </c>
      <c r="O1587" s="3" t="s">
        <v>3399</v>
      </c>
      <c r="P1587" s="6">
        <f>_xlfn.XLOOKUP(#REF!,[1]!Table2[BINNING],[1]!Table2[VFG],"")</f>
      </c>
      <c r="Q1587" s="6">
        <f>IF(ISNUMBER(FIND("|",#REF!,1)),LEFT(#REF!,FIND("|",#REF!,1)-2),#REF!)</f>
      </c>
      <c r="R1587" s="6">
        <f>IF(ISNUMBER(FIND("|",#REF!,1)),RIGHT(#REF!,LEN(#REF!)-FIND("|",#REF!,1)-1),"")</f>
      </c>
      <c r="S1587" s="3" t="s">
        <v>7</v>
      </c>
      <c r="T1587" s="3" t="s">
        <v>7</v>
      </c>
      <c r="U1587" s="2">
        <v>1</v>
      </c>
      <c r="V1587" s="2">
        <v>0</v>
      </c>
      <c r="W1587" s="2"/>
      <c r="X1587" s="3" t="s">
        <v>433</v>
      </c>
      <c r="Y1587" s="2">
        <v>0</v>
      </c>
      <c r="Z1587" s="3"/>
      <c r="AA1587" s="3"/>
      <c r="AB1587" s="7" t="s">
        <v>5080</v>
      </c>
      <c r="AC1587" s="3" t="s">
        <v>1252</v>
      </c>
      <c r="AD1587" s="3" t="s">
        <v>298</v>
      </c>
      <c r="AE1587" s="3" t="s">
        <v>299</v>
      </c>
      <c r="AF1587" s="3" t="s">
        <v>198</v>
      </c>
      <c r="AG1587" s="4"/>
      <c r="AH1587" s="3"/>
      <c r="AI1587" s="4"/>
      <c r="AJ15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7" s="8">
        <f>IF(#REF!=MAX(#REF!),"New","Old")</f>
      </c>
      <c r="AL1587" s="3"/>
      <c r="AM1587" s="9">
        <f>IF(OR(#REF!="",#REF!=0),"",IF(#REF!&lt;12000,"&lt;12k",IF(AND(#REF!&gt;=12000,#REF!&lt;24000),"12k to 24k",IF(AND(#REF!&gt;=24000,#REF!&lt;=36000),"24k to 36k",IF(#REF!&gt;36000,"&gt;36k","")))))</f>
      </c>
    </row>
    <row x14ac:dyDescent="0.25" r="1588" customHeight="1" ht="18.75">
      <c r="A1588" s="1">
        <v>1784906</v>
      </c>
      <c r="B1588" s="2">
        <v>11445294</v>
      </c>
      <c r="C1588" s="3" t="s">
        <v>0</v>
      </c>
      <c r="D1588" s="3" t="s">
        <v>187</v>
      </c>
      <c r="E1588" s="2">
        <v>2020</v>
      </c>
      <c r="F1588" s="4">
        <v>44552</v>
      </c>
      <c r="G1588" s="3" t="s">
        <v>14</v>
      </c>
      <c r="H1588" s="4">
        <v>44558</v>
      </c>
      <c r="I1588" s="4">
        <f>_xlfn.XLOOKUP(#REF!,[1]!Backup_F8_Previous_Wave[ODINO],[1]!Backup_F8_Previous_Wave[Production Date],"")</f>
      </c>
      <c r="J1588" s="10">
        <f>_xlfn.XLOOKUP(#REF!,[1]!Backup_F8_Previous_Wave[ODINO],[1]!Backup_F8_Previous_Wave[Wave Date],"")</f>
      </c>
      <c r="K1588" s="6">
        <f>_xlfn.XLOOKUP(#REF!,[1]!Backup_F8_Previous_Wave[ODINO],[1]!Backup_F8_Previous_Wave[Full VIN],"")</f>
      </c>
      <c r="L1588" s="3" t="s">
        <v>5081</v>
      </c>
      <c r="M1588" s="3" t="s">
        <v>4</v>
      </c>
      <c r="N1588" s="3" t="s">
        <v>5082</v>
      </c>
      <c r="O1588" s="3" t="s">
        <v>2713</v>
      </c>
      <c r="P1588" s="6">
        <f>_xlfn.XLOOKUP(#REF!,[1]!Table2[BINNING],[1]!Table2[VFG],"")</f>
      </c>
      <c r="Q1588" s="6">
        <f>IF(ISNUMBER(FIND("|",#REF!,1)),LEFT(#REF!,FIND("|",#REF!,1)-2),#REF!)</f>
      </c>
      <c r="R1588" s="6">
        <f>IF(ISNUMBER(FIND("|",#REF!,1)),RIGHT(#REF!,LEN(#REF!)-FIND("|",#REF!,1)-1),"")</f>
      </c>
      <c r="S1588" s="3" t="s">
        <v>7</v>
      </c>
      <c r="T1588" s="3" t="s">
        <v>7</v>
      </c>
      <c r="U1588" s="2">
        <v>0</v>
      </c>
      <c r="V1588" s="2">
        <v>0</v>
      </c>
      <c r="W1588" s="2"/>
      <c r="X1588" s="3" t="s">
        <v>404</v>
      </c>
      <c r="Y1588" s="2">
        <v>55</v>
      </c>
      <c r="Z1588" s="3"/>
      <c r="AA1588" s="3"/>
      <c r="AB1588" s="7" t="s">
        <v>5083</v>
      </c>
      <c r="AC1588" s="3" t="s">
        <v>191</v>
      </c>
      <c r="AD1588" s="3" t="s">
        <v>192</v>
      </c>
      <c r="AE1588" s="3" t="s">
        <v>193</v>
      </c>
      <c r="AF1588" s="3" t="s">
        <v>141</v>
      </c>
      <c r="AG1588" s="4"/>
      <c r="AH1588" s="3"/>
      <c r="AI1588" s="4"/>
      <c r="AJ15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8" s="8">
        <f>IF(#REF!=MAX(#REF!),"New","Old")</f>
      </c>
      <c r="AL1588" s="3"/>
      <c r="AM1588" s="9">
        <f>IF(OR(#REF!="",#REF!=0),"",IF(#REF!&lt;12000,"&lt;12k",IF(AND(#REF!&gt;=12000,#REF!&lt;24000),"12k to 24k",IF(AND(#REF!&gt;=24000,#REF!&lt;=36000),"24k to 36k",IF(#REF!&gt;36000,"&gt;36k","")))))</f>
      </c>
    </row>
    <row x14ac:dyDescent="0.25" r="1589" customHeight="1" ht="18.75">
      <c r="A1589" s="1">
        <v>1784940</v>
      </c>
      <c r="B1589" s="2">
        <v>11445320</v>
      </c>
      <c r="C1589" s="3" t="s">
        <v>0</v>
      </c>
      <c r="D1589" s="3" t="s">
        <v>1</v>
      </c>
      <c r="E1589" s="2">
        <v>2015</v>
      </c>
      <c r="F1589" s="4">
        <v>44558</v>
      </c>
      <c r="G1589" s="3" t="s">
        <v>14</v>
      </c>
      <c r="H1589" s="4">
        <v>44558</v>
      </c>
      <c r="I1589" s="4"/>
      <c r="J1589" s="10">
        <f>_xlfn.XLOOKUP(#REF!,[1]!Backup_F8_Previous_Wave[ODINO],[1]!Backup_F8_Previous_Wave[Wave Date],"")</f>
      </c>
      <c r="K1589" s="6">
        <f>_xlfn.XLOOKUP(#REF!,[1]!Backup_F8_Previous_Wave[ODINO],[1]!Backup_F8_Previous_Wave[Full VIN],"")</f>
      </c>
      <c r="L1589" s="3" t="s">
        <v>5084</v>
      </c>
      <c r="M1589" s="3" t="s">
        <v>4</v>
      </c>
      <c r="N1589" s="3" t="s">
        <v>5085</v>
      </c>
      <c r="O1589" s="3" t="s">
        <v>49</v>
      </c>
      <c r="P1589" s="6">
        <f>_xlfn.XLOOKUP(#REF!,[1]!Table2[BINNING],[1]!Table2[VFG],"")</f>
      </c>
      <c r="Q1589" s="6">
        <f>IF(ISNUMBER(FIND("|",#REF!,1)),LEFT(#REF!,FIND("|",#REF!,1)-2),#REF!)</f>
      </c>
      <c r="R1589" s="6">
        <f>IF(ISNUMBER(FIND("|",#REF!,1)),RIGHT(#REF!,LEN(#REF!)-FIND("|",#REF!,1)-1),"")</f>
      </c>
      <c r="S1589" s="3" t="s">
        <v>7</v>
      </c>
      <c r="T1589" s="3" t="s">
        <v>7</v>
      </c>
      <c r="U1589" s="2">
        <v>0</v>
      </c>
      <c r="V1589" s="2">
        <v>0</v>
      </c>
      <c r="W1589" s="2"/>
      <c r="X1589" s="3" t="s">
        <v>525</v>
      </c>
      <c r="Y1589" s="2">
        <v>30</v>
      </c>
      <c r="Z1589" s="3"/>
      <c r="AA1589" s="3"/>
      <c r="AB1589" s="7" t="s">
        <v>5086</v>
      </c>
      <c r="AC1589" s="3"/>
      <c r="AD1589" s="3"/>
      <c r="AE1589" s="3"/>
      <c r="AF1589" s="3"/>
      <c r="AG1589" s="4"/>
      <c r="AH1589" s="3"/>
      <c r="AI1589" s="4"/>
      <c r="AJ15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89" s="8">
        <f>IF(#REF!=MAX(#REF!),"New","Old")</f>
      </c>
      <c r="AL1589" s="3"/>
      <c r="AM1589" s="9">
        <f>IF(OR(#REF!="",#REF!=0),"",IF(#REF!&lt;12000,"&lt;12k",IF(AND(#REF!&gt;=12000,#REF!&lt;24000),"12k to 24k",IF(AND(#REF!&gt;=24000,#REF!&lt;=36000),"24k to 36k",IF(#REF!&gt;36000,"&gt;36k","")))))</f>
      </c>
    </row>
    <row x14ac:dyDescent="0.25" r="1590" customHeight="1" ht="18.75">
      <c r="A1590" s="1">
        <v>1785004</v>
      </c>
      <c r="B1590" s="2">
        <v>11445368</v>
      </c>
      <c r="C1590" s="3" t="s">
        <v>0</v>
      </c>
      <c r="D1590" s="3" t="s">
        <v>1</v>
      </c>
      <c r="E1590" s="2">
        <v>2018</v>
      </c>
      <c r="F1590" s="4">
        <v>44558</v>
      </c>
      <c r="G1590" s="3" t="s">
        <v>14</v>
      </c>
      <c r="H1590" s="4">
        <v>44558</v>
      </c>
      <c r="I1590" s="4">
        <f>_xlfn.XLOOKUP(#REF!,[1]!Backup_F8_Previous_Wave[ODINO],[1]!Backup_F8_Previous_Wave[Production Date],"")</f>
      </c>
      <c r="J1590" s="10">
        <f>_xlfn.XLOOKUP(#REF!,[1]!Backup_F8_Previous_Wave[ODINO],[1]!Backup_F8_Previous_Wave[Wave Date],"")</f>
      </c>
      <c r="K1590" s="6">
        <f>_xlfn.XLOOKUP(#REF!,[1]!Backup_F8_Previous_Wave[ODINO],[1]!Backup_F8_Previous_Wave[Full VIN],"")</f>
      </c>
      <c r="L1590" s="3" t="s">
        <v>5087</v>
      </c>
      <c r="M1590" s="3" t="s">
        <v>4</v>
      </c>
      <c r="N1590" s="3" t="s">
        <v>5088</v>
      </c>
      <c r="O1590" s="3" t="s">
        <v>151</v>
      </c>
      <c r="P1590" s="6">
        <f>_xlfn.XLOOKUP(#REF!,[1]!Table2[BINNING],[1]!Table2[VFG],"")</f>
      </c>
      <c r="Q1590" s="6">
        <f>IF(ISNUMBER(FIND("|",#REF!,1)),LEFT(#REF!,FIND("|",#REF!,1)-2),#REF!)</f>
      </c>
      <c r="R1590" s="6">
        <f>IF(ISNUMBER(FIND("|",#REF!,1)),RIGHT(#REF!,LEN(#REF!)-FIND("|",#REF!,1)-1),"")</f>
      </c>
      <c r="S1590" s="3" t="s">
        <v>7</v>
      </c>
      <c r="T1590" s="3" t="s">
        <v>7</v>
      </c>
      <c r="U1590" s="2">
        <v>0</v>
      </c>
      <c r="V1590" s="2">
        <v>0</v>
      </c>
      <c r="W1590" s="2"/>
      <c r="X1590" s="3" t="s">
        <v>1030</v>
      </c>
      <c r="Y1590" s="2">
        <v>35</v>
      </c>
      <c r="Z1590" s="3"/>
      <c r="AA1590" s="3"/>
      <c r="AB1590" s="7" t="s">
        <v>5089</v>
      </c>
      <c r="AC1590" s="3" t="s">
        <v>20</v>
      </c>
      <c r="AD1590" s="3" t="s">
        <v>11</v>
      </c>
      <c r="AE1590" s="3" t="s">
        <v>21</v>
      </c>
      <c r="AF1590" s="3" t="s">
        <v>13</v>
      </c>
      <c r="AG1590" s="4"/>
      <c r="AH1590" s="3"/>
      <c r="AI1590" s="4"/>
      <c r="AJ15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0" s="8">
        <f>IF(#REF!=MAX(#REF!),"New","Old")</f>
      </c>
      <c r="AL1590" s="3"/>
      <c r="AM1590" s="9">
        <f>IF(OR(#REF!="",#REF!=0),"",IF(#REF!&lt;12000,"&lt;12k",IF(AND(#REF!&gt;=12000,#REF!&lt;24000),"12k to 24k",IF(AND(#REF!&gt;=24000,#REF!&lt;=36000),"24k to 36k",IF(#REF!&gt;36000,"&gt;36k","")))))</f>
      </c>
    </row>
    <row x14ac:dyDescent="0.25" r="1591" customHeight="1" ht="18.75">
      <c r="A1591" s="1">
        <v>1785065</v>
      </c>
      <c r="B1591" s="2">
        <v>11445408</v>
      </c>
      <c r="C1591" s="3" t="s">
        <v>0</v>
      </c>
      <c r="D1591" s="3" t="s">
        <v>4843</v>
      </c>
      <c r="E1591" s="2">
        <v>2021</v>
      </c>
      <c r="F1591" s="4">
        <v>44502</v>
      </c>
      <c r="G1591" s="3" t="s">
        <v>14</v>
      </c>
      <c r="H1591" s="4">
        <v>44559</v>
      </c>
      <c r="I1591" s="4">
        <f>_xlfn.XLOOKUP(#REF!,[1]!Backup_F8_Previous_Wave[ODINO],[1]!Backup_F8_Previous_Wave[Production Date],"")</f>
      </c>
      <c r="J1591" s="10">
        <f>_xlfn.XLOOKUP(#REF!,[1]!Backup_F8_Previous_Wave[ODINO],[1]!Backup_F8_Previous_Wave[Wave Date],"")</f>
      </c>
      <c r="K1591" s="6">
        <f>_xlfn.XLOOKUP(#REF!,[1]!Backup_F8_Previous_Wave[ODINO],[1]!Backup_F8_Previous_Wave[Full VIN],"")</f>
      </c>
      <c r="L1591" s="3" t="s">
        <v>5090</v>
      </c>
      <c r="M1591" s="3" t="s">
        <v>4</v>
      </c>
      <c r="N1591" s="3" t="s">
        <v>5091</v>
      </c>
      <c r="O1591" s="3" t="s">
        <v>582</v>
      </c>
      <c r="P1591" s="6">
        <f>_xlfn.XLOOKUP(#REF!,[1]!Table2[BINNING],[1]!Table2[VFG],"")</f>
      </c>
      <c r="Q1591" s="6">
        <f>IF(ISNUMBER(FIND("|",#REF!,1)),LEFT(#REF!,FIND("|",#REF!,1)-2),#REF!)</f>
      </c>
      <c r="R1591" s="6">
        <f>IF(ISNUMBER(FIND("|",#REF!,1)),RIGHT(#REF!,LEN(#REF!)-FIND("|",#REF!,1)-1),"")</f>
      </c>
      <c r="S1591" s="3" t="s">
        <v>7</v>
      </c>
      <c r="T1591" s="3" t="s">
        <v>7</v>
      </c>
      <c r="U1591" s="2">
        <v>0</v>
      </c>
      <c r="V1591" s="2">
        <v>0</v>
      </c>
      <c r="W1591" s="2"/>
      <c r="X1591" s="3" t="s">
        <v>583</v>
      </c>
      <c r="Y1591" s="2"/>
      <c r="Z1591" s="3"/>
      <c r="AA1591" s="3"/>
      <c r="AB1591" s="7" t="s">
        <v>5092</v>
      </c>
      <c r="AC1591" s="3" t="s">
        <v>4847</v>
      </c>
      <c r="AD1591" s="3" t="s">
        <v>4848</v>
      </c>
      <c r="AE1591" s="3" t="s">
        <v>4849</v>
      </c>
      <c r="AF1591" s="3" t="s">
        <v>102</v>
      </c>
      <c r="AG1591" s="4"/>
      <c r="AH1591" s="3"/>
      <c r="AI1591" s="4"/>
      <c r="AJ15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1" s="8">
        <f>IF(#REF!=MAX(#REF!),"New","Old")</f>
      </c>
      <c r="AL1591" s="3"/>
      <c r="AM1591" s="9">
        <f>IF(OR(#REF!="",#REF!=0),"",IF(#REF!&lt;12000,"&lt;12k",IF(AND(#REF!&gt;=12000,#REF!&lt;24000),"12k to 24k",IF(AND(#REF!&gt;=24000,#REF!&lt;=36000),"24k to 36k",IF(#REF!&gt;36000,"&gt;36k","")))))</f>
      </c>
    </row>
    <row x14ac:dyDescent="0.25" r="1592" customHeight="1" ht="18.75">
      <c r="A1592" s="1">
        <v>1785137</v>
      </c>
      <c r="B1592" s="2">
        <v>11445460</v>
      </c>
      <c r="C1592" s="3" t="s">
        <v>0</v>
      </c>
      <c r="D1592" s="3" t="s">
        <v>1</v>
      </c>
      <c r="E1592" s="2">
        <v>2017</v>
      </c>
      <c r="F1592" s="4">
        <v>44551</v>
      </c>
      <c r="G1592" s="3" t="s">
        <v>14</v>
      </c>
      <c r="H1592" s="4">
        <v>44559</v>
      </c>
      <c r="I1592" s="4">
        <f>_xlfn.XLOOKUP(#REF!,[1]!Backup_F8_Previous_Wave[ODINO],[1]!Backup_F8_Previous_Wave[Production Date],"")</f>
      </c>
      <c r="J1592" s="10">
        <f>_xlfn.XLOOKUP(#REF!,[1]!Backup_F8_Previous_Wave[ODINO],[1]!Backup_F8_Previous_Wave[Wave Date],"")</f>
      </c>
      <c r="K1592" s="6">
        <f>_xlfn.XLOOKUP(#REF!,[1]!Backup_F8_Previous_Wave[ODINO],[1]!Backup_F8_Previous_Wave[Full VIN],"")</f>
      </c>
      <c r="L1592" s="3" t="s">
        <v>4281</v>
      </c>
      <c r="M1592" s="3" t="s">
        <v>4</v>
      </c>
      <c r="N1592" s="3" t="s">
        <v>5093</v>
      </c>
      <c r="O1592" s="3" t="s">
        <v>49</v>
      </c>
      <c r="P1592" s="6">
        <f>_xlfn.XLOOKUP(#REF!,[1]!Table2[BINNING],[1]!Table2[VFG],"")</f>
      </c>
      <c r="Q1592" s="6">
        <f>IF(ISNUMBER(FIND("|",#REF!,1)),LEFT(#REF!,FIND("|",#REF!,1)-2),#REF!)</f>
      </c>
      <c r="R1592" s="6">
        <f>IF(ISNUMBER(FIND("|",#REF!,1)),RIGHT(#REF!,LEN(#REF!)-FIND("|",#REF!,1)-1),"")</f>
      </c>
      <c r="S1592" s="3" t="s">
        <v>7</v>
      </c>
      <c r="T1592" s="3" t="s">
        <v>7</v>
      </c>
      <c r="U1592" s="2">
        <v>0</v>
      </c>
      <c r="V1592" s="2">
        <v>0</v>
      </c>
      <c r="W1592" s="2"/>
      <c r="X1592" s="3" t="s">
        <v>106</v>
      </c>
      <c r="Y1592" s="2">
        <v>0</v>
      </c>
      <c r="Z1592" s="3"/>
      <c r="AA1592" s="3"/>
      <c r="AB1592" s="7" t="s">
        <v>5094</v>
      </c>
      <c r="AC1592" s="3" t="s">
        <v>20</v>
      </c>
      <c r="AD1592" s="3" t="s">
        <v>11</v>
      </c>
      <c r="AE1592" s="3" t="s">
        <v>21</v>
      </c>
      <c r="AF1592" s="3" t="s">
        <v>13</v>
      </c>
      <c r="AG1592" s="4"/>
      <c r="AH1592" s="3"/>
      <c r="AI1592" s="4"/>
      <c r="AJ15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2" s="8">
        <f>IF(#REF!=MAX(#REF!),"New","Old")</f>
      </c>
      <c r="AL1592" s="3"/>
      <c r="AM1592" s="9">
        <f>IF(OR(#REF!="",#REF!=0),"",IF(#REF!&lt;12000,"&lt;12k",IF(AND(#REF!&gt;=12000,#REF!&lt;24000),"12k to 24k",IF(AND(#REF!&gt;=24000,#REF!&lt;=36000),"24k to 36k",IF(#REF!&gt;36000,"&gt;36k","")))))</f>
      </c>
    </row>
    <row x14ac:dyDescent="0.25" r="1593" customHeight="1" ht="18.75">
      <c r="A1593" s="1">
        <v>1785296</v>
      </c>
      <c r="B1593" s="2">
        <v>11445577</v>
      </c>
      <c r="C1593" s="3" t="s">
        <v>0</v>
      </c>
      <c r="D1593" s="3" t="s">
        <v>181</v>
      </c>
      <c r="E1593" s="2">
        <v>2020</v>
      </c>
      <c r="F1593" s="4">
        <v>44553</v>
      </c>
      <c r="G1593" s="3" t="s">
        <v>14</v>
      </c>
      <c r="H1593" s="4">
        <v>44560</v>
      </c>
      <c r="I1593" s="4">
        <f>_xlfn.XLOOKUP(#REF!,[1]!Backup_F8_Previous_Wave[ODINO],[1]!Backup_F8_Previous_Wave[Production Date],"")</f>
      </c>
      <c r="J1593" s="10">
        <f>_xlfn.XLOOKUP(#REF!,[1]!Backup_F8_Previous_Wave[ODINO],[1]!Backup_F8_Previous_Wave[Wave Date],"")</f>
      </c>
      <c r="K1593" s="6">
        <f>_xlfn.XLOOKUP(#REF!,[1]!Backup_F8_Previous_Wave[ODINO],[1]!Backup_F8_Previous_Wave[Full VIN],"")</f>
      </c>
      <c r="L1593" s="3" t="s">
        <v>5095</v>
      </c>
      <c r="M1593" s="3" t="s">
        <v>4</v>
      </c>
      <c r="N1593" s="3" t="s">
        <v>5096</v>
      </c>
      <c r="O1593" s="3" t="s">
        <v>99</v>
      </c>
      <c r="P1593" s="6">
        <f>_xlfn.XLOOKUP(#REF!,[1]!Table2[BINNING],[1]!Table2[VFG],"")</f>
      </c>
      <c r="Q1593" s="6">
        <f>IF(ISNUMBER(FIND("|",#REF!,1)),LEFT(#REF!,FIND("|",#REF!,1)-2),#REF!)</f>
      </c>
      <c r="R1593" s="6">
        <f>IF(ISNUMBER(FIND("|",#REF!,1)),RIGHT(#REF!,LEN(#REF!)-FIND("|",#REF!,1)-1),"")</f>
      </c>
      <c r="S1593" s="3" t="s">
        <v>7</v>
      </c>
      <c r="T1593" s="3" t="s">
        <v>7</v>
      </c>
      <c r="U1593" s="2">
        <v>0</v>
      </c>
      <c r="V1593" s="2">
        <v>0</v>
      </c>
      <c r="W1593" s="2"/>
      <c r="X1593" s="3" t="s">
        <v>81</v>
      </c>
      <c r="Y1593" s="2">
        <v>0</v>
      </c>
      <c r="Z1593" s="3"/>
      <c r="AA1593" s="3"/>
      <c r="AB1593" s="7" t="s">
        <v>5097</v>
      </c>
      <c r="AC1593" s="3" t="s">
        <v>1252</v>
      </c>
      <c r="AD1593" s="3" t="s">
        <v>298</v>
      </c>
      <c r="AE1593" s="3" t="s">
        <v>299</v>
      </c>
      <c r="AF1593" s="3" t="s">
        <v>198</v>
      </c>
      <c r="AG1593" s="4"/>
      <c r="AH1593" s="3"/>
      <c r="AI1593" s="4"/>
      <c r="AJ15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3" s="8">
        <f>IF(#REF!=MAX(#REF!),"New","Old")</f>
      </c>
      <c r="AL1593" s="3"/>
      <c r="AM1593" s="9">
        <f>IF(OR(#REF!="",#REF!=0),"",IF(#REF!&lt;12000,"&lt;12k",IF(AND(#REF!&gt;=12000,#REF!&lt;24000),"12k to 24k",IF(AND(#REF!&gt;=24000,#REF!&lt;=36000),"24k to 36k",IF(#REF!&gt;36000,"&gt;36k","")))))</f>
      </c>
    </row>
    <row x14ac:dyDescent="0.25" r="1594" customHeight="1" ht="18.75">
      <c r="A1594" s="1">
        <v>1785301</v>
      </c>
      <c r="B1594" s="2">
        <v>11445581</v>
      </c>
      <c r="C1594" s="3" t="s">
        <v>0</v>
      </c>
      <c r="D1594" s="3" t="s">
        <v>3129</v>
      </c>
      <c r="E1594" s="2">
        <v>2018</v>
      </c>
      <c r="F1594" s="4">
        <v>44180</v>
      </c>
      <c r="G1594" s="3" t="s">
        <v>14</v>
      </c>
      <c r="H1594" s="4">
        <v>44560</v>
      </c>
      <c r="I1594" s="4">
        <f>_xlfn.XLOOKUP(#REF!,[1]!Backup_F8_Previous_Wave[ODINO],[1]!Backup_F8_Previous_Wave[Production Date],"")</f>
      </c>
      <c r="J1594" s="10">
        <f>_xlfn.XLOOKUP(#REF!,[1]!Backup_F8_Previous_Wave[ODINO],[1]!Backup_F8_Previous_Wave[Wave Date],"")</f>
      </c>
      <c r="K1594" s="6">
        <f>_xlfn.XLOOKUP(#REF!,[1]!Backup_F8_Previous_Wave[ODINO],[1]!Backup_F8_Previous_Wave[Full VIN],"")</f>
      </c>
      <c r="L1594" s="3" t="s">
        <v>5098</v>
      </c>
      <c r="M1594" s="3" t="s">
        <v>4</v>
      </c>
      <c r="N1594" s="3" t="s">
        <v>5099</v>
      </c>
      <c r="O1594" s="3" t="s">
        <v>5100</v>
      </c>
      <c r="P1594" s="6">
        <f>_xlfn.XLOOKUP(#REF!,[1]!Table2[BINNING],[1]!Table2[VFG],"")</f>
      </c>
      <c r="Q1594" s="6">
        <f>IF(ISNUMBER(FIND("|",#REF!,1)),LEFT(#REF!,FIND("|",#REF!,1)-2),#REF!)</f>
      </c>
      <c r="R1594" s="6">
        <f>IF(ISNUMBER(FIND("|",#REF!,1)),RIGHT(#REF!,LEN(#REF!)-FIND("|",#REF!,1)-1),"")</f>
      </c>
      <c r="S1594" s="3" t="s">
        <v>7</v>
      </c>
      <c r="T1594" s="3" t="s">
        <v>7</v>
      </c>
      <c r="U1594" s="2">
        <v>0</v>
      </c>
      <c r="V1594" s="2">
        <v>0</v>
      </c>
      <c r="W1594" s="2">
        <v>45000</v>
      </c>
      <c r="X1594" s="3" t="s">
        <v>282</v>
      </c>
      <c r="Y1594" s="2"/>
      <c r="Z1594" s="3"/>
      <c r="AA1594" s="3"/>
      <c r="AB1594" s="7" t="s">
        <v>5101</v>
      </c>
      <c r="AC1594" s="3" t="s">
        <v>5102</v>
      </c>
      <c r="AD1594" s="3" t="s">
        <v>5103</v>
      </c>
      <c r="AE1594" s="3" t="s">
        <v>5104</v>
      </c>
      <c r="AF1594" s="3" t="s">
        <v>3134</v>
      </c>
      <c r="AG1594" s="4"/>
      <c r="AH1594" s="3"/>
      <c r="AI1594" s="4"/>
      <c r="AJ15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4" s="8">
        <f>IF(#REF!=MAX(#REF!),"New","Old")</f>
      </c>
      <c r="AL1594" s="3"/>
      <c r="AM1594" s="9">
        <f>IF(OR(#REF!="",#REF!=0),"",IF(#REF!&lt;12000,"&lt;12k",IF(AND(#REF!&gt;=12000,#REF!&lt;24000),"12k to 24k",IF(AND(#REF!&gt;=24000,#REF!&lt;=36000),"24k to 36k",IF(#REF!&gt;36000,"&gt;36k","")))))</f>
      </c>
    </row>
    <row x14ac:dyDescent="0.25" r="1595" customHeight="1" ht="18.75">
      <c r="A1595" s="1">
        <v>1785609</v>
      </c>
      <c r="B1595" s="2">
        <v>11445793</v>
      </c>
      <c r="C1595" s="3" t="s">
        <v>0</v>
      </c>
      <c r="D1595" s="3" t="s">
        <v>1</v>
      </c>
      <c r="E1595" s="2">
        <v>2016</v>
      </c>
      <c r="F1595" s="4">
        <v>44561</v>
      </c>
      <c r="G1595" s="3" t="s">
        <v>14</v>
      </c>
      <c r="H1595" s="4">
        <v>44562</v>
      </c>
      <c r="I1595" s="4">
        <f>_xlfn.XLOOKUP(#REF!,[1]!Backup_F8_Previous_Wave[ODINO],[1]!Backup_F8_Previous_Wave[Production Date],"")</f>
      </c>
      <c r="J1595" s="10">
        <f>_xlfn.XLOOKUP(#REF!,[1]!Backup_F8_Previous_Wave[ODINO],[1]!Backup_F8_Previous_Wave[Wave Date],"")</f>
      </c>
      <c r="K1595" s="6">
        <f>_xlfn.XLOOKUP(#REF!,[1]!Backup_F8_Previous_Wave[ODINO],[1]!Backup_F8_Previous_Wave[Full VIN],"")</f>
      </c>
      <c r="L1595" s="3" t="s">
        <v>839</v>
      </c>
      <c r="M1595" s="3" t="s">
        <v>4</v>
      </c>
      <c r="N1595" s="3" t="s">
        <v>5105</v>
      </c>
      <c r="O1595" s="3" t="s">
        <v>62</v>
      </c>
      <c r="P1595" s="6">
        <f>_xlfn.XLOOKUP(#REF!,[1]!Table2[BINNING],[1]!Table2[VFG],"")</f>
      </c>
      <c r="Q1595" s="6">
        <f>IF(ISNUMBER(FIND("|",#REF!,1)),LEFT(#REF!,FIND("|",#REF!,1)-2),#REF!)</f>
      </c>
      <c r="R1595" s="6">
        <f>IF(ISNUMBER(FIND("|",#REF!,1)),RIGHT(#REF!,LEN(#REF!)-FIND("|",#REF!,1)-1),"")</f>
      </c>
      <c r="S1595" s="3" t="s">
        <v>7</v>
      </c>
      <c r="T1595" s="3" t="s">
        <v>7</v>
      </c>
      <c r="U1595" s="2">
        <v>0</v>
      </c>
      <c r="V1595" s="2">
        <v>0</v>
      </c>
      <c r="W1595" s="2"/>
      <c r="X1595" s="3" t="s">
        <v>583</v>
      </c>
      <c r="Y1595" s="2">
        <v>0</v>
      </c>
      <c r="Z1595" s="3"/>
      <c r="AA1595" s="3"/>
      <c r="AB1595" s="7" t="s">
        <v>5106</v>
      </c>
      <c r="AC1595" s="3" t="s">
        <v>20</v>
      </c>
      <c r="AD1595" s="3" t="s">
        <v>11</v>
      </c>
      <c r="AE1595" s="3" t="s">
        <v>21</v>
      </c>
      <c r="AF1595" s="3" t="s">
        <v>13</v>
      </c>
      <c r="AG1595" s="4"/>
      <c r="AH1595" s="3"/>
      <c r="AI1595" s="4"/>
      <c r="AJ15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5" s="8">
        <f>IF(#REF!=MAX(#REF!),"New","Old")</f>
      </c>
      <c r="AL1595" s="3"/>
      <c r="AM1595" s="9">
        <f>IF(OR(#REF!="",#REF!=0),"",IF(#REF!&lt;12000,"&lt;12k",IF(AND(#REF!&gt;=12000,#REF!&lt;24000),"12k to 24k",IF(AND(#REF!&gt;=24000,#REF!&lt;=36000),"24k to 36k",IF(#REF!&gt;36000,"&gt;36k","")))))</f>
      </c>
    </row>
    <row x14ac:dyDescent="0.25" r="1596" customHeight="1" ht="18.75">
      <c r="A1596" s="1">
        <v>1785631</v>
      </c>
      <c r="B1596" s="2">
        <v>11445806</v>
      </c>
      <c r="C1596" s="3" t="s">
        <v>0</v>
      </c>
      <c r="D1596" s="3" t="s">
        <v>1</v>
      </c>
      <c r="E1596" s="2">
        <v>2015</v>
      </c>
      <c r="F1596" s="4">
        <v>44559</v>
      </c>
      <c r="G1596" s="3" t="s">
        <v>14</v>
      </c>
      <c r="H1596" s="4">
        <v>44562</v>
      </c>
      <c r="I1596" s="4">
        <f>_xlfn.XLOOKUP(#REF!,[1]!Backup_F8_Previous_Wave[ODINO],[1]!Backup_F8_Previous_Wave[Production Date],"")</f>
      </c>
      <c r="J1596" s="10">
        <f>_xlfn.XLOOKUP(#REF!,[1]!Backup_F8_Previous_Wave[ODINO],[1]!Backup_F8_Previous_Wave[Wave Date],"")</f>
      </c>
      <c r="K1596" s="6">
        <f>_xlfn.XLOOKUP(#REF!,[1]!Backup_F8_Previous_Wave[ODINO],[1]!Backup_F8_Previous_Wave[Full VIN],"")</f>
      </c>
      <c r="L1596" s="3" t="s">
        <v>2762</v>
      </c>
      <c r="M1596" s="3" t="s">
        <v>4</v>
      </c>
      <c r="N1596" s="3" t="s">
        <v>5107</v>
      </c>
      <c r="O1596" s="3" t="s">
        <v>151</v>
      </c>
      <c r="P1596" s="6">
        <f>_xlfn.XLOOKUP(#REF!,[1]!Table2[BINNING],[1]!Table2[VFG],"")</f>
      </c>
      <c r="Q1596" s="6">
        <f>IF(ISNUMBER(FIND("|",#REF!,1)),LEFT(#REF!,FIND("|",#REF!,1)-2),#REF!)</f>
      </c>
      <c r="R1596" s="6">
        <f>IF(ISNUMBER(FIND("|",#REF!,1)),RIGHT(#REF!,LEN(#REF!)-FIND("|",#REF!,1)-1),"")</f>
      </c>
      <c r="S1596" s="3" t="s">
        <v>7</v>
      </c>
      <c r="T1596" s="3" t="s">
        <v>7</v>
      </c>
      <c r="U1596" s="2">
        <v>0</v>
      </c>
      <c r="V1596" s="2">
        <v>0</v>
      </c>
      <c r="W1596" s="2"/>
      <c r="X1596" s="3" t="s">
        <v>106</v>
      </c>
      <c r="Y1596" s="2">
        <v>65</v>
      </c>
      <c r="Z1596" s="3"/>
      <c r="AA1596" s="3"/>
      <c r="AB1596" s="7" t="s">
        <v>5108</v>
      </c>
      <c r="AC1596" s="3" t="s">
        <v>20</v>
      </c>
      <c r="AD1596" s="3" t="s">
        <v>11</v>
      </c>
      <c r="AE1596" s="3" t="s">
        <v>21</v>
      </c>
      <c r="AF1596" s="3" t="s">
        <v>13</v>
      </c>
      <c r="AG1596" s="4"/>
      <c r="AH1596" s="3"/>
      <c r="AI1596" s="4"/>
      <c r="AJ15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6" s="8">
        <f>IF(#REF!=MAX(#REF!),"New","Old")</f>
      </c>
      <c r="AL1596" s="3"/>
      <c r="AM1596" s="9">
        <f>IF(OR(#REF!="",#REF!=0),"",IF(#REF!&lt;12000,"&lt;12k",IF(AND(#REF!&gt;=12000,#REF!&lt;24000),"12k to 24k",IF(AND(#REF!&gt;=24000,#REF!&lt;=36000),"24k to 36k",IF(#REF!&gt;36000,"&gt;36k","")))))</f>
      </c>
    </row>
    <row x14ac:dyDescent="0.25" r="1597" customHeight="1" ht="18.75">
      <c r="A1597" s="1">
        <v>1785721</v>
      </c>
      <c r="B1597" s="2">
        <v>11445871</v>
      </c>
      <c r="C1597" s="3" t="s">
        <v>0</v>
      </c>
      <c r="D1597" s="3" t="s">
        <v>86</v>
      </c>
      <c r="E1597" s="2">
        <v>2008</v>
      </c>
      <c r="F1597" s="4">
        <v>44211</v>
      </c>
      <c r="G1597" s="3" t="s">
        <v>2</v>
      </c>
      <c r="H1597" s="4">
        <v>44563</v>
      </c>
      <c r="I1597" s="4">
        <f>_xlfn.XLOOKUP(#REF!,[1]!Backup_F8_Previous_Wave[ODINO],[1]!Backup_F8_Previous_Wave[Production Date],"")</f>
      </c>
      <c r="J1597" s="10">
        <f>_xlfn.XLOOKUP(#REF!,[1]!Backup_F8_Previous_Wave[ODINO],[1]!Backup_F8_Previous_Wave[Wave Date],"")</f>
      </c>
      <c r="K1597" s="6">
        <f>_xlfn.XLOOKUP(#REF!,[1]!Backup_F8_Previous_Wave[ODINO],[1]!Backup_F8_Previous_Wave[Full VIN],"")</f>
      </c>
      <c r="L1597" s="3" t="s">
        <v>5109</v>
      </c>
      <c r="M1597" s="3" t="s">
        <v>4</v>
      </c>
      <c r="N1597" s="3" t="s">
        <v>5110</v>
      </c>
      <c r="O1597" s="3" t="s">
        <v>62</v>
      </c>
      <c r="P1597" s="6">
        <f>_xlfn.XLOOKUP(#REF!,[1]!Table2[BINNING],[1]!Table2[VFG],"")</f>
      </c>
      <c r="Q1597" s="6">
        <f>IF(ISNUMBER(FIND("|",#REF!,1)),LEFT(#REF!,FIND("|",#REF!,1)-2),#REF!)</f>
      </c>
      <c r="R1597" s="6">
        <f>IF(ISNUMBER(FIND("|",#REF!,1)),RIGHT(#REF!,LEN(#REF!)-FIND("|",#REF!,1)-1),"")</f>
      </c>
      <c r="S1597" s="3" t="s">
        <v>7</v>
      </c>
      <c r="T1597" s="3" t="s">
        <v>7</v>
      </c>
      <c r="U1597" s="2">
        <v>0</v>
      </c>
      <c r="V1597" s="2">
        <v>0</v>
      </c>
      <c r="W1597" s="2"/>
      <c r="X1597" s="3" t="s">
        <v>81</v>
      </c>
      <c r="Y1597" s="2"/>
      <c r="Z1597" s="3"/>
      <c r="AA1597" s="3"/>
      <c r="AB1597" s="7" t="s">
        <v>5111</v>
      </c>
      <c r="AC1597" s="3" t="s">
        <v>602</v>
      </c>
      <c r="AD1597" s="3" t="s">
        <v>93</v>
      </c>
      <c r="AE1597" s="3" t="s">
        <v>603</v>
      </c>
      <c r="AF1597" s="3" t="s">
        <v>27</v>
      </c>
      <c r="AG1597" s="4"/>
      <c r="AH1597" s="3"/>
      <c r="AI1597" s="4"/>
      <c r="AJ15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7" s="8">
        <f>IF(#REF!=MAX(#REF!),"New","Old")</f>
      </c>
      <c r="AL1597" s="3"/>
      <c r="AM1597" s="9">
        <f>IF(OR(#REF!="",#REF!=0),"",IF(#REF!&lt;12000,"&lt;12k",IF(AND(#REF!&gt;=12000,#REF!&lt;24000),"12k to 24k",IF(AND(#REF!&gt;=24000,#REF!&lt;=36000),"24k to 36k",IF(#REF!&gt;36000,"&gt;36k","")))))</f>
      </c>
    </row>
    <row x14ac:dyDescent="0.25" r="1598" customHeight="1" ht="18.75">
      <c r="A1598" s="1">
        <v>1785741</v>
      </c>
      <c r="B1598" s="2">
        <v>11445885</v>
      </c>
      <c r="C1598" s="3" t="s">
        <v>0</v>
      </c>
      <c r="D1598" s="3" t="s">
        <v>1</v>
      </c>
      <c r="E1598" s="2">
        <v>2012</v>
      </c>
      <c r="F1598" s="4">
        <v>44562</v>
      </c>
      <c r="G1598" s="3" t="s">
        <v>2</v>
      </c>
      <c r="H1598" s="4">
        <v>44563</v>
      </c>
      <c r="I1598" s="4">
        <f>_xlfn.XLOOKUP(#REF!,[1]!Backup_F8_Previous_Wave[ODINO],[1]!Backup_F8_Previous_Wave[Production Date],"")</f>
      </c>
      <c r="J1598" s="10">
        <f>_xlfn.XLOOKUP(#REF!,[1]!Backup_F8_Previous_Wave[ODINO],[1]!Backup_F8_Previous_Wave[Wave Date],"")</f>
      </c>
      <c r="K1598" s="6">
        <f>_xlfn.XLOOKUP(#REF!,[1]!Backup_F8_Previous_Wave[ODINO],[1]!Backup_F8_Previous_Wave[Full VIN],"")</f>
      </c>
      <c r="L1598" s="3" t="s">
        <v>5112</v>
      </c>
      <c r="M1598" s="3" t="s">
        <v>4</v>
      </c>
      <c r="N1598" s="3" t="s">
        <v>5113</v>
      </c>
      <c r="O1598" s="3" t="s">
        <v>151</v>
      </c>
      <c r="P1598" s="6">
        <f>_xlfn.XLOOKUP(#REF!,[1]!Table2[BINNING],[1]!Table2[VFG],"")</f>
      </c>
      <c r="Q1598" s="6">
        <f>IF(ISNUMBER(FIND("|",#REF!,1)),LEFT(#REF!,FIND("|",#REF!,1)-2),#REF!)</f>
      </c>
      <c r="R1598" s="6">
        <f>IF(ISNUMBER(FIND("|",#REF!,1)),RIGHT(#REF!,LEN(#REF!)-FIND("|",#REF!,1)-1),"")</f>
      </c>
      <c r="S1598" s="3" t="s">
        <v>7</v>
      </c>
      <c r="T1598" s="3" t="s">
        <v>7</v>
      </c>
      <c r="U1598" s="2">
        <v>0</v>
      </c>
      <c r="V1598" s="2">
        <v>0</v>
      </c>
      <c r="W1598" s="2"/>
      <c r="X1598" s="3" t="s">
        <v>202</v>
      </c>
      <c r="Y1598" s="2">
        <v>35</v>
      </c>
      <c r="Z1598" s="3"/>
      <c r="AA1598" s="3"/>
      <c r="AB1598" s="7" t="s">
        <v>5114</v>
      </c>
      <c r="AC1598" s="3" t="s">
        <v>10</v>
      </c>
      <c r="AD1598" s="3" t="s">
        <v>11</v>
      </c>
      <c r="AE1598" s="3" t="s">
        <v>12</v>
      </c>
      <c r="AF1598" s="3" t="s">
        <v>13</v>
      </c>
      <c r="AG1598" s="4"/>
      <c r="AH1598" s="3"/>
      <c r="AI1598" s="4"/>
      <c r="AJ15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8" s="8">
        <f>IF(#REF!=MAX(#REF!),"New","Old")</f>
      </c>
      <c r="AL1598" s="3"/>
      <c r="AM1598" s="9">
        <f>IF(OR(#REF!="",#REF!=0),"",IF(#REF!&lt;12000,"&lt;12k",IF(AND(#REF!&gt;=12000,#REF!&lt;24000),"12k to 24k",IF(AND(#REF!&gt;=24000,#REF!&lt;=36000),"24k to 36k",IF(#REF!&gt;36000,"&gt;36k","")))))</f>
      </c>
    </row>
    <row x14ac:dyDescent="0.25" r="1599" customHeight="1" ht="18.75">
      <c r="A1599" s="1">
        <v>1785814</v>
      </c>
      <c r="B1599" s="2">
        <v>11445934</v>
      </c>
      <c r="C1599" s="3" t="s">
        <v>0</v>
      </c>
      <c r="D1599" s="3" t="s">
        <v>1</v>
      </c>
      <c r="E1599" s="2">
        <v>2013</v>
      </c>
      <c r="F1599" s="4">
        <v>44564</v>
      </c>
      <c r="G1599" s="3" t="s">
        <v>2</v>
      </c>
      <c r="H1599" s="4">
        <v>44564</v>
      </c>
      <c r="I1599" s="4"/>
      <c r="J1599" s="10">
        <f>_xlfn.XLOOKUP(#REF!,[1]!Backup_F8_Previous_Wave[ODINO],[1]!Backup_F8_Previous_Wave[Wave Date],"")</f>
      </c>
      <c r="K1599" s="3"/>
      <c r="L1599" s="3" t="s">
        <v>268</v>
      </c>
      <c r="M1599" s="3" t="s">
        <v>4</v>
      </c>
      <c r="N1599" s="3" t="s">
        <v>5115</v>
      </c>
      <c r="O1599" s="3" t="s">
        <v>62</v>
      </c>
      <c r="P1599" s="6">
        <f>_xlfn.XLOOKUP(#REF!,[1]!Table2[BINNING],[1]!Table2[VFG],"")</f>
      </c>
      <c r="Q1599" s="6">
        <f>IF(ISNUMBER(FIND("|",#REF!,1)),LEFT(#REF!,FIND("|",#REF!,1)-2),#REF!)</f>
      </c>
      <c r="R1599" s="6">
        <f>IF(ISNUMBER(FIND("|",#REF!,1)),RIGHT(#REF!,LEN(#REF!)-FIND("|",#REF!,1)-1),"")</f>
      </c>
      <c r="S1599" s="3" t="s">
        <v>7</v>
      </c>
      <c r="T1599" s="3" t="s">
        <v>7</v>
      </c>
      <c r="U1599" s="2">
        <v>0</v>
      </c>
      <c r="V1599" s="2">
        <v>0</v>
      </c>
      <c r="W1599" s="2"/>
      <c r="X1599" s="3" t="s">
        <v>525</v>
      </c>
      <c r="Y1599" s="2">
        <v>0</v>
      </c>
      <c r="Z1599" s="3"/>
      <c r="AA1599" s="3"/>
      <c r="AB1599" s="7" t="s">
        <v>5116</v>
      </c>
      <c r="AC1599" s="3" t="s">
        <v>44</v>
      </c>
      <c r="AD1599" s="3" t="s">
        <v>44</v>
      </c>
      <c r="AE1599" s="3" t="s">
        <v>44</v>
      </c>
      <c r="AF1599" s="3" t="s">
        <v>13</v>
      </c>
      <c r="AG1599" s="4"/>
      <c r="AH1599" s="3"/>
      <c r="AI1599" s="4"/>
      <c r="AJ15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599" s="8">
        <f>IF(#REF!=MAX(#REF!),"New","Old")</f>
      </c>
      <c r="AL1599" s="3"/>
      <c r="AM1599" s="9">
        <f>IF(OR(#REF!="",#REF!=0),"",IF(#REF!&lt;12000,"&lt;12k",IF(AND(#REF!&gt;=12000,#REF!&lt;24000),"12k to 24k",IF(AND(#REF!&gt;=24000,#REF!&lt;=36000),"24k to 36k",IF(#REF!&gt;36000,"&gt;36k","")))))</f>
      </c>
    </row>
    <row x14ac:dyDescent="0.25" r="1600" customHeight="1" ht="18.75">
      <c r="A1600" s="1">
        <v>1785895</v>
      </c>
      <c r="B1600" s="2">
        <v>11445997</v>
      </c>
      <c r="C1600" s="3" t="s">
        <v>0</v>
      </c>
      <c r="D1600" s="3" t="s">
        <v>1</v>
      </c>
      <c r="E1600" s="2">
        <v>2018</v>
      </c>
      <c r="F1600" s="4">
        <v>44563</v>
      </c>
      <c r="G1600" s="3" t="s">
        <v>2</v>
      </c>
      <c r="H1600" s="4">
        <v>44564</v>
      </c>
      <c r="I1600" s="4"/>
      <c r="J1600" s="10">
        <f>_xlfn.XLOOKUP(#REF!,[1]!Backup_F8_Previous_Wave[ODINO],[1]!Backup_F8_Previous_Wave[Wave Date],"")</f>
      </c>
      <c r="K1600" s="3"/>
      <c r="L1600" s="3" t="s">
        <v>5117</v>
      </c>
      <c r="M1600" s="3" t="s">
        <v>4</v>
      </c>
      <c r="N1600" s="3" t="s">
        <v>5118</v>
      </c>
      <c r="O1600" s="3" t="s">
        <v>49</v>
      </c>
      <c r="P1600" s="6">
        <f>_xlfn.XLOOKUP(#REF!,[1]!Table2[BINNING],[1]!Table2[VFG],"")</f>
      </c>
      <c r="Q1600" s="6">
        <f>IF(ISNUMBER(FIND("|",#REF!,1)),LEFT(#REF!,FIND("|",#REF!,1)-2),#REF!)</f>
      </c>
      <c r="R1600" s="6">
        <f>IF(ISNUMBER(FIND("|",#REF!,1)),RIGHT(#REF!,LEN(#REF!)-FIND("|",#REF!,1)-1),"")</f>
      </c>
      <c r="S1600" s="3" t="s">
        <v>7</v>
      </c>
      <c r="T1600" s="3" t="s">
        <v>7</v>
      </c>
      <c r="U1600" s="2">
        <v>0</v>
      </c>
      <c r="V1600" s="2">
        <v>0</v>
      </c>
      <c r="W1600" s="2"/>
      <c r="X1600" s="3" t="s">
        <v>50</v>
      </c>
      <c r="Y1600" s="2">
        <v>0</v>
      </c>
      <c r="Z1600" s="3"/>
      <c r="AA1600" s="3"/>
      <c r="AB1600" s="7" t="s">
        <v>5119</v>
      </c>
      <c r="AC1600" s="3" t="s">
        <v>44</v>
      </c>
      <c r="AD1600" s="3" t="s">
        <v>44</v>
      </c>
      <c r="AE1600" s="3" t="s">
        <v>44</v>
      </c>
      <c r="AF1600" s="3" t="s">
        <v>13</v>
      </c>
      <c r="AG1600" s="4"/>
      <c r="AH1600" s="3"/>
      <c r="AI1600" s="4"/>
      <c r="AJ16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0" s="8">
        <f>IF(#REF!=MAX(#REF!),"New","Old")</f>
      </c>
      <c r="AL1600" s="3"/>
      <c r="AM1600" s="9">
        <f>IF(OR(#REF!="",#REF!=0),"",IF(#REF!&lt;12000,"&lt;12k",IF(AND(#REF!&gt;=12000,#REF!&lt;24000),"12k to 24k",IF(AND(#REF!&gt;=24000,#REF!&lt;=36000),"24k to 36k",IF(#REF!&gt;36000,"&gt;36k","")))))</f>
      </c>
    </row>
    <row x14ac:dyDescent="0.25" r="1601" customHeight="1" ht="18.75">
      <c r="A1601" s="1">
        <v>1786021</v>
      </c>
      <c r="B1601" s="2">
        <v>11446091</v>
      </c>
      <c r="C1601" s="3" t="s">
        <v>0</v>
      </c>
      <c r="D1601" s="3" t="s">
        <v>1</v>
      </c>
      <c r="E1601" s="2">
        <v>2018</v>
      </c>
      <c r="F1601" s="4">
        <v>44564</v>
      </c>
      <c r="G1601" s="3" t="s">
        <v>2</v>
      </c>
      <c r="H1601" s="4">
        <v>44565</v>
      </c>
      <c r="I1601" s="4">
        <f>_xlfn.XLOOKUP(#REF!,[1]!Backup_F8_Previous_Wave[ODINO],[1]!Backup_F8_Previous_Wave[Production Date],"")</f>
      </c>
      <c r="J1601" s="10">
        <f>_xlfn.XLOOKUP(#REF!,[1]!Backup_F8_Previous_Wave[ODINO],[1]!Backup_F8_Previous_Wave[Wave Date],"")</f>
      </c>
      <c r="K1601" s="6">
        <f>_xlfn.XLOOKUP(#REF!,[1]!Backup_F8_Previous_Wave[ODINO],[1]!Backup_F8_Previous_Wave[Full VIN],"")</f>
      </c>
      <c r="L1601" s="3" t="s">
        <v>5120</v>
      </c>
      <c r="M1601" s="3" t="s">
        <v>4</v>
      </c>
      <c r="N1601" s="3" t="s">
        <v>5121</v>
      </c>
      <c r="O1601" s="3" t="s">
        <v>151</v>
      </c>
      <c r="P1601" s="6">
        <f>_xlfn.XLOOKUP(#REF!,[1]!Table2[BINNING],[1]!Table2[VFG],"")</f>
      </c>
      <c r="Q1601" s="6">
        <f>IF(ISNUMBER(FIND("|",#REF!,1)),LEFT(#REF!,FIND("|",#REF!,1)-2),#REF!)</f>
      </c>
      <c r="R1601" s="6">
        <f>IF(ISNUMBER(FIND("|",#REF!,1)),RIGHT(#REF!,LEN(#REF!)-FIND("|",#REF!,1)-1),"")</f>
      </c>
      <c r="S1601" s="3" t="s">
        <v>7</v>
      </c>
      <c r="T1601" s="3" t="s">
        <v>7</v>
      </c>
      <c r="U1601" s="2">
        <v>0</v>
      </c>
      <c r="V1601" s="2">
        <v>0</v>
      </c>
      <c r="W1601" s="2"/>
      <c r="X1601" s="3" t="s">
        <v>18</v>
      </c>
      <c r="Y1601" s="2">
        <v>0</v>
      </c>
      <c r="Z1601" s="3"/>
      <c r="AA1601" s="3"/>
      <c r="AB1601" s="7" t="s">
        <v>5122</v>
      </c>
      <c r="AC1601" s="3" t="s">
        <v>20</v>
      </c>
      <c r="AD1601" s="3" t="s">
        <v>11</v>
      </c>
      <c r="AE1601" s="3" t="s">
        <v>21</v>
      </c>
      <c r="AF1601" s="3" t="s">
        <v>13</v>
      </c>
      <c r="AG1601" s="4"/>
      <c r="AH1601" s="3"/>
      <c r="AI1601" s="4"/>
      <c r="AJ16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1" s="8">
        <f>IF(#REF!=MAX(#REF!),"New","Old")</f>
      </c>
      <c r="AL1601" s="3"/>
      <c r="AM1601" s="9">
        <f>IF(OR(#REF!="",#REF!=0),"",IF(#REF!&lt;12000,"&lt;12k",IF(AND(#REF!&gt;=12000,#REF!&lt;24000),"12k to 24k",IF(AND(#REF!&gt;=24000,#REF!&lt;=36000),"24k to 36k",IF(#REF!&gt;36000,"&gt;36k","")))))</f>
      </c>
    </row>
    <row x14ac:dyDescent="0.25" r="1602" customHeight="1" ht="18.75">
      <c r="A1602" s="1">
        <v>1786138</v>
      </c>
      <c r="B1602" s="2">
        <v>11446175</v>
      </c>
      <c r="C1602" s="3" t="s">
        <v>0</v>
      </c>
      <c r="D1602" s="3" t="s">
        <v>1</v>
      </c>
      <c r="E1602" s="2">
        <v>2017</v>
      </c>
      <c r="F1602" s="4">
        <v>44504</v>
      </c>
      <c r="G1602" s="3" t="s">
        <v>14</v>
      </c>
      <c r="H1602" s="4">
        <v>44565</v>
      </c>
      <c r="I1602" s="4"/>
      <c r="J1602" s="10">
        <f>_xlfn.XLOOKUP(#REF!,[1]!Backup_F8_Previous_Wave[ODINO],[1]!Backup_F8_Previous_Wave[Wave Date],"")</f>
      </c>
      <c r="K1602" s="3"/>
      <c r="L1602" s="3" t="s">
        <v>5123</v>
      </c>
      <c r="M1602" s="3" t="s">
        <v>4</v>
      </c>
      <c r="N1602" s="3" t="s">
        <v>5124</v>
      </c>
      <c r="O1602" s="3" t="s">
        <v>49</v>
      </c>
      <c r="P1602" s="6">
        <f>_xlfn.XLOOKUP(#REF!,[1]!Table2[BINNING],[1]!Table2[VFG],"")</f>
      </c>
      <c r="Q1602" s="6">
        <f>IF(ISNUMBER(FIND("|",#REF!,1)),LEFT(#REF!,FIND("|",#REF!,1)-2),#REF!)</f>
      </c>
      <c r="R1602" s="6">
        <f>IF(ISNUMBER(FIND("|",#REF!,1)),RIGHT(#REF!,LEN(#REF!)-FIND("|",#REF!,1)-1),"")</f>
      </c>
      <c r="S1602" s="3" t="s">
        <v>7</v>
      </c>
      <c r="T1602" s="3" t="s">
        <v>7</v>
      </c>
      <c r="U1602" s="2">
        <v>0</v>
      </c>
      <c r="V1602" s="2">
        <v>0</v>
      </c>
      <c r="W1602" s="2"/>
      <c r="X1602" s="3" t="s">
        <v>8</v>
      </c>
      <c r="Y1602" s="2">
        <v>0</v>
      </c>
      <c r="Z1602" s="3"/>
      <c r="AA1602" s="3"/>
      <c r="AB1602" s="7" t="s">
        <v>5125</v>
      </c>
      <c r="AC1602" s="3" t="s">
        <v>44</v>
      </c>
      <c r="AD1602" s="3" t="s">
        <v>44</v>
      </c>
      <c r="AE1602" s="3" t="s">
        <v>44</v>
      </c>
      <c r="AF1602" s="3" t="s">
        <v>27</v>
      </c>
      <c r="AG1602" s="4"/>
      <c r="AH1602" s="3"/>
      <c r="AI1602" s="4"/>
      <c r="AJ16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2" s="8">
        <f>IF(#REF!=MAX(#REF!),"New","Old")</f>
      </c>
      <c r="AL1602" s="3"/>
      <c r="AM1602" s="9">
        <f>IF(OR(#REF!="",#REF!=0),"",IF(#REF!&lt;12000,"&lt;12k",IF(AND(#REF!&gt;=12000,#REF!&lt;24000),"12k to 24k",IF(AND(#REF!&gt;=24000,#REF!&lt;=36000),"24k to 36k",IF(#REF!&gt;36000,"&gt;36k","")))))</f>
      </c>
    </row>
    <row x14ac:dyDescent="0.25" r="1603" customHeight="1" ht="18.75">
      <c r="A1603" s="1">
        <v>1786193</v>
      </c>
      <c r="B1603" s="2">
        <v>11446215</v>
      </c>
      <c r="C1603" s="3" t="s">
        <v>0</v>
      </c>
      <c r="D1603" s="3" t="s">
        <v>187</v>
      </c>
      <c r="E1603" s="2">
        <v>2019</v>
      </c>
      <c r="F1603" s="4">
        <v>44501</v>
      </c>
      <c r="G1603" s="3" t="s">
        <v>14</v>
      </c>
      <c r="H1603" s="4">
        <v>44565</v>
      </c>
      <c r="I1603" s="4">
        <f>_xlfn.XLOOKUP(#REF!,[1]!Backup_F8_Previous_Wave[ODINO],[1]!Backup_F8_Previous_Wave[Production Date],"")</f>
      </c>
      <c r="J1603" s="10">
        <f>_xlfn.XLOOKUP(#REF!,[1]!Backup_F8_Previous_Wave[ODINO],[1]!Backup_F8_Previous_Wave[Wave Date],"")</f>
      </c>
      <c r="K1603" s="6">
        <f>_xlfn.XLOOKUP(#REF!,[1]!Backup_F8_Previous_Wave[ODINO],[1]!Backup_F8_Previous_Wave[Full VIN],"")</f>
      </c>
      <c r="L1603" s="3" t="s">
        <v>2335</v>
      </c>
      <c r="M1603" s="3" t="s">
        <v>4</v>
      </c>
      <c r="N1603" s="3" t="s">
        <v>5126</v>
      </c>
      <c r="O1603" s="3" t="s">
        <v>124</v>
      </c>
      <c r="P1603" s="6">
        <f>_xlfn.XLOOKUP(#REF!,[1]!Table2[BINNING],[1]!Table2[VFG],"")</f>
      </c>
      <c r="Q1603" s="6">
        <f>IF(ISNUMBER(FIND("|",#REF!,1)),LEFT(#REF!,FIND("|",#REF!,1)-2),#REF!)</f>
      </c>
      <c r="R1603" s="6">
        <f>IF(ISNUMBER(FIND("|",#REF!,1)),RIGHT(#REF!,LEN(#REF!)-FIND("|",#REF!,1)-1),"")</f>
      </c>
      <c r="S1603" s="3" t="s">
        <v>7</v>
      </c>
      <c r="T1603" s="3" t="s">
        <v>7</v>
      </c>
      <c r="U1603" s="2">
        <v>0</v>
      </c>
      <c r="V1603" s="2">
        <v>0</v>
      </c>
      <c r="W1603" s="2">
        <v>12500</v>
      </c>
      <c r="X1603" s="3" t="s">
        <v>100</v>
      </c>
      <c r="Y1603" s="2">
        <v>0</v>
      </c>
      <c r="Z1603" s="3" t="s">
        <v>5127</v>
      </c>
      <c r="AA1603" s="3" t="s">
        <v>2631</v>
      </c>
      <c r="AB1603" s="7" t="s">
        <v>5128</v>
      </c>
      <c r="AC1603" s="3" t="s">
        <v>191</v>
      </c>
      <c r="AD1603" s="3" t="s">
        <v>192</v>
      </c>
      <c r="AE1603" s="3" t="s">
        <v>193</v>
      </c>
      <c r="AF1603" s="3" t="s">
        <v>141</v>
      </c>
      <c r="AG1603" s="4"/>
      <c r="AH1603" s="3"/>
      <c r="AI1603" s="4"/>
      <c r="AJ16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3" s="8">
        <f>IF(#REF!=MAX(#REF!),"New","Old")</f>
      </c>
      <c r="AL1603" s="3"/>
      <c r="AM1603" s="9">
        <f>IF(OR(#REF!="",#REF!=0),"",IF(#REF!&lt;12000,"&lt;12k",IF(AND(#REF!&gt;=12000,#REF!&lt;24000),"12k to 24k",IF(AND(#REF!&gt;=24000,#REF!&lt;=36000),"24k to 36k",IF(#REF!&gt;36000,"&gt;36k","")))))</f>
      </c>
    </row>
    <row x14ac:dyDescent="0.25" r="1604" customHeight="1" ht="18.75">
      <c r="A1604" s="1">
        <v>1786230</v>
      </c>
      <c r="B1604" s="2">
        <v>11446241</v>
      </c>
      <c r="C1604" s="3" t="s">
        <v>0</v>
      </c>
      <c r="D1604" s="3" t="s">
        <v>1</v>
      </c>
      <c r="E1604" s="2">
        <v>2018</v>
      </c>
      <c r="F1604" s="4">
        <v>44565</v>
      </c>
      <c r="G1604" s="3" t="s">
        <v>2</v>
      </c>
      <c r="H1604" s="4">
        <v>44565</v>
      </c>
      <c r="I1604" s="4">
        <f>_xlfn.XLOOKUP(#REF!,[1]!Backup_F8_Previous_Wave[ODINO],[1]!Backup_F8_Previous_Wave[Production Date],"")</f>
      </c>
      <c r="J1604" s="10">
        <f>_xlfn.XLOOKUP(#REF!,[1]!Backup_F8_Previous_Wave[ODINO],[1]!Backup_F8_Previous_Wave[Wave Date],"")</f>
      </c>
      <c r="K1604" s="6">
        <f>_xlfn.XLOOKUP(#REF!,[1]!Backup_F8_Previous_Wave[ODINO],[1]!Backup_F8_Previous_Wave[Full VIN],"")</f>
      </c>
      <c r="L1604" s="3" t="s">
        <v>5129</v>
      </c>
      <c r="M1604" s="3" t="s">
        <v>4</v>
      </c>
      <c r="N1604" s="3" t="s">
        <v>5130</v>
      </c>
      <c r="O1604" s="3" t="s">
        <v>49</v>
      </c>
      <c r="P1604" s="6">
        <f>_xlfn.XLOOKUP(#REF!,[1]!Table2[BINNING],[1]!Table2[VFG],"")</f>
      </c>
      <c r="Q1604" s="6">
        <f>IF(ISNUMBER(FIND("|",#REF!,1)),LEFT(#REF!,FIND("|",#REF!,1)-2),#REF!)</f>
      </c>
      <c r="R1604" s="6">
        <f>IF(ISNUMBER(FIND("|",#REF!,1)),RIGHT(#REF!,LEN(#REF!)-FIND("|",#REF!,1)-1),"")</f>
      </c>
      <c r="S1604" s="3" t="s">
        <v>7</v>
      </c>
      <c r="T1604" s="3" t="s">
        <v>7</v>
      </c>
      <c r="U1604" s="2">
        <v>0</v>
      </c>
      <c r="V1604" s="2">
        <v>0</v>
      </c>
      <c r="W1604" s="2"/>
      <c r="X1604" s="3" t="s">
        <v>18</v>
      </c>
      <c r="Y1604" s="2">
        <v>45</v>
      </c>
      <c r="Z1604" s="3"/>
      <c r="AA1604" s="3"/>
      <c r="AB1604" s="7" t="s">
        <v>5131</v>
      </c>
      <c r="AC1604" s="3" t="s">
        <v>20</v>
      </c>
      <c r="AD1604" s="3" t="s">
        <v>11</v>
      </c>
      <c r="AE1604" s="3" t="s">
        <v>21</v>
      </c>
      <c r="AF1604" s="3" t="s">
        <v>13</v>
      </c>
      <c r="AG1604" s="4"/>
      <c r="AH1604" s="3"/>
      <c r="AI1604" s="4"/>
      <c r="AJ16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4" s="8">
        <f>IF(#REF!=MAX(#REF!),"New","Old")</f>
      </c>
      <c r="AL1604" s="3"/>
      <c r="AM1604" s="9">
        <f>IF(OR(#REF!="",#REF!=0),"",IF(#REF!&lt;12000,"&lt;12k",IF(AND(#REF!&gt;=12000,#REF!&lt;24000),"12k to 24k",IF(AND(#REF!&gt;=24000,#REF!&lt;=36000),"24k to 36k",IF(#REF!&gt;36000,"&gt;36k","")))))</f>
      </c>
    </row>
    <row x14ac:dyDescent="0.25" r="1605" customHeight="1" ht="18.75">
      <c r="A1605" s="1">
        <v>1786248</v>
      </c>
      <c r="B1605" s="2">
        <v>11446256</v>
      </c>
      <c r="C1605" s="3" t="s">
        <v>0</v>
      </c>
      <c r="D1605" s="3" t="s">
        <v>1</v>
      </c>
      <c r="E1605" s="2">
        <v>2018</v>
      </c>
      <c r="F1605" s="4">
        <v>44563</v>
      </c>
      <c r="G1605" s="3" t="s">
        <v>2</v>
      </c>
      <c r="H1605" s="4">
        <v>44565</v>
      </c>
      <c r="I1605" s="4">
        <f>_xlfn.XLOOKUP(#REF!,[1]!Backup_F8_Previous_Wave[ODINO],[1]!Backup_F8_Previous_Wave[Production Date],"")</f>
      </c>
      <c r="J1605" s="10">
        <f>_xlfn.XLOOKUP(#REF!,[1]!Backup_F8_Previous_Wave[ODINO],[1]!Backup_F8_Previous_Wave[Wave Date],"")</f>
      </c>
      <c r="K1605" s="6">
        <f>_xlfn.XLOOKUP(#REF!,[1]!Backup_F8_Previous_Wave[ODINO],[1]!Backup_F8_Previous_Wave[Full VIN],"")</f>
      </c>
      <c r="L1605" s="3" t="s">
        <v>372</v>
      </c>
      <c r="M1605" s="3" t="s">
        <v>4</v>
      </c>
      <c r="N1605" s="3" t="s">
        <v>5132</v>
      </c>
      <c r="O1605" s="3" t="s">
        <v>49</v>
      </c>
      <c r="P1605" s="6">
        <f>_xlfn.XLOOKUP(#REF!,[1]!Table2[BINNING],[1]!Table2[VFG],"")</f>
      </c>
      <c r="Q1605" s="6">
        <f>IF(ISNUMBER(FIND("|",#REF!,1)),LEFT(#REF!,FIND("|",#REF!,1)-2),#REF!)</f>
      </c>
      <c r="R1605" s="6">
        <f>IF(ISNUMBER(FIND("|",#REF!,1)),RIGHT(#REF!,LEN(#REF!)-FIND("|",#REF!,1)-1),"")</f>
      </c>
      <c r="S1605" s="3" t="s">
        <v>7</v>
      </c>
      <c r="T1605" s="3" t="s">
        <v>7</v>
      </c>
      <c r="U1605" s="2">
        <v>0</v>
      </c>
      <c r="V1605" s="2">
        <v>0</v>
      </c>
      <c r="W1605" s="2"/>
      <c r="X1605" s="3" t="s">
        <v>72</v>
      </c>
      <c r="Y1605" s="2"/>
      <c r="Z1605" s="3"/>
      <c r="AA1605" s="3"/>
      <c r="AB1605" s="7" t="s">
        <v>5133</v>
      </c>
      <c r="AC1605" s="3" t="s">
        <v>20</v>
      </c>
      <c r="AD1605" s="3" t="s">
        <v>11</v>
      </c>
      <c r="AE1605" s="3" t="s">
        <v>21</v>
      </c>
      <c r="AF1605" s="3" t="s">
        <v>13</v>
      </c>
      <c r="AG1605" s="4"/>
      <c r="AH1605" s="3"/>
      <c r="AI1605" s="4"/>
      <c r="AJ16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5" s="8">
        <f>IF(#REF!=MAX(#REF!),"New","Old")</f>
      </c>
      <c r="AL1605" s="3"/>
      <c r="AM1605" s="9">
        <f>IF(OR(#REF!="",#REF!=0),"",IF(#REF!&lt;12000,"&lt;12k",IF(AND(#REF!&gt;=12000,#REF!&lt;24000),"12k to 24k",IF(AND(#REF!&gt;=24000,#REF!&lt;=36000),"24k to 36k",IF(#REF!&gt;36000,"&gt;36k","")))))</f>
      </c>
    </row>
    <row x14ac:dyDescent="0.25" r="1606" customHeight="1" ht="18.75">
      <c r="A1606" s="1">
        <v>1786387</v>
      </c>
      <c r="B1606" s="2">
        <v>11446365</v>
      </c>
      <c r="C1606" s="3" t="s">
        <v>0</v>
      </c>
      <c r="D1606" s="3" t="s">
        <v>38</v>
      </c>
      <c r="E1606" s="2">
        <v>2017</v>
      </c>
      <c r="F1606" s="4">
        <v>44564</v>
      </c>
      <c r="G1606" s="3" t="s">
        <v>2</v>
      </c>
      <c r="H1606" s="4">
        <v>44566</v>
      </c>
      <c r="I1606" s="4">
        <f>_xlfn.XLOOKUP(#REF!,[1]!Backup_F8_Previous_Wave[ODINO],[1]!Backup_F8_Previous_Wave[Production Date],"")</f>
      </c>
      <c r="J1606" s="10">
        <f>_xlfn.XLOOKUP(#REF!,[1]!Backup_F8_Previous_Wave[ODINO],[1]!Backup_F8_Previous_Wave[Wave Date],"")</f>
      </c>
      <c r="K1606" s="6">
        <f>_xlfn.XLOOKUP(#REF!,[1]!Backup_F8_Previous_Wave[ODINO],[1]!Backup_F8_Previous_Wave[Full VIN],"")</f>
      </c>
      <c r="L1606" s="3" t="s">
        <v>5134</v>
      </c>
      <c r="M1606" s="3" t="s">
        <v>4</v>
      </c>
      <c r="N1606" s="3" t="s">
        <v>5135</v>
      </c>
      <c r="O1606" s="3" t="s">
        <v>151</v>
      </c>
      <c r="P1606" s="6">
        <f>_xlfn.XLOOKUP(#REF!,[1]!Table2[BINNING],[1]!Table2[VFG],"")</f>
      </c>
      <c r="Q1606" s="6">
        <f>IF(ISNUMBER(FIND("|",#REF!,1)),LEFT(#REF!,FIND("|",#REF!,1)-2),#REF!)</f>
      </c>
      <c r="R1606" s="6">
        <f>IF(ISNUMBER(FIND("|",#REF!,1)),RIGHT(#REF!,LEN(#REF!)-FIND("|",#REF!,1)-1),"")</f>
      </c>
      <c r="S1606" s="3" t="s">
        <v>7</v>
      </c>
      <c r="T1606" s="3" t="s">
        <v>7</v>
      </c>
      <c r="U1606" s="2">
        <v>0</v>
      </c>
      <c r="V1606" s="2">
        <v>0</v>
      </c>
      <c r="W1606" s="2">
        <v>56000</v>
      </c>
      <c r="X1606" s="3" t="s">
        <v>229</v>
      </c>
      <c r="Y1606" s="2">
        <v>0</v>
      </c>
      <c r="Z1606" s="3" t="s">
        <v>5136</v>
      </c>
      <c r="AA1606" s="3" t="s">
        <v>3839</v>
      </c>
      <c r="AB1606" s="7" t="s">
        <v>5137</v>
      </c>
      <c r="AC1606" s="3" t="s">
        <v>826</v>
      </c>
      <c r="AD1606" s="3" t="s">
        <v>147</v>
      </c>
      <c r="AE1606" s="3" t="s">
        <v>148</v>
      </c>
      <c r="AF1606" s="3" t="s">
        <v>45</v>
      </c>
      <c r="AG1606" s="4"/>
      <c r="AH1606" s="3"/>
      <c r="AI1606" s="4"/>
      <c r="AJ16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6" s="8">
        <f>IF(#REF!=MAX(#REF!),"New","Old")</f>
      </c>
      <c r="AL1606" s="3"/>
      <c r="AM1606" s="9">
        <f>IF(OR(#REF!="",#REF!=0),"",IF(#REF!&lt;12000,"&lt;12k",IF(AND(#REF!&gt;=12000,#REF!&lt;24000),"12k to 24k",IF(AND(#REF!&gt;=24000,#REF!&lt;=36000),"24k to 36k",IF(#REF!&gt;36000,"&gt;36k","")))))</f>
      </c>
    </row>
    <row x14ac:dyDescent="0.25" r="1607" customHeight="1" ht="18.75">
      <c r="A1607" s="1">
        <v>1786507</v>
      </c>
      <c r="B1607" s="2">
        <v>11446450</v>
      </c>
      <c r="C1607" s="3" t="s">
        <v>0</v>
      </c>
      <c r="D1607" s="3" t="s">
        <v>181</v>
      </c>
      <c r="E1607" s="2">
        <v>2016</v>
      </c>
      <c r="F1607" s="4">
        <v>44409</v>
      </c>
      <c r="G1607" s="3" t="s">
        <v>39</v>
      </c>
      <c r="H1607" s="4">
        <v>44567</v>
      </c>
      <c r="I1607" s="4">
        <f>_xlfn.XLOOKUP(#REF!,[1]!Backup_F8_Previous_Wave[ODINO],[1]!Backup_F8_Previous_Wave[Production Date],"")</f>
      </c>
      <c r="J1607" s="10">
        <f>_xlfn.XLOOKUP(#REF!,[1]!Backup_F8_Previous_Wave[ODINO],[1]!Backup_F8_Previous_Wave[Wave Date],"")</f>
      </c>
      <c r="K1607" s="6">
        <f>_xlfn.XLOOKUP(#REF!,[1]!Backup_F8_Previous_Wave[ODINO],[1]!Backup_F8_Previous_Wave[Full VIN],"")</f>
      </c>
      <c r="L1607" s="3" t="s">
        <v>5138</v>
      </c>
      <c r="M1607" s="3" t="s">
        <v>4</v>
      </c>
      <c r="N1607" s="3" t="s">
        <v>5139</v>
      </c>
      <c r="O1607" s="3" t="s">
        <v>196</v>
      </c>
      <c r="P1607" s="6">
        <f>_xlfn.XLOOKUP(#REF!,[1]!Table2[BINNING],[1]!Table2[VFG],"")</f>
      </c>
      <c r="Q1607" s="6">
        <f>IF(ISNUMBER(FIND("|",#REF!,1)),LEFT(#REF!,FIND("|",#REF!,1)-2),#REF!)</f>
      </c>
      <c r="R1607" s="6">
        <f>IF(ISNUMBER(FIND("|",#REF!,1)),RIGHT(#REF!,LEN(#REF!)-FIND("|",#REF!,1)-1),"")</f>
      </c>
      <c r="S1607" s="3" t="s">
        <v>7</v>
      </c>
      <c r="T1607" s="3" t="s">
        <v>7</v>
      </c>
      <c r="U1607" s="2">
        <v>0</v>
      </c>
      <c r="V1607" s="2">
        <v>0</v>
      </c>
      <c r="W1607" s="2">
        <v>47000</v>
      </c>
      <c r="X1607" s="3" t="s">
        <v>139</v>
      </c>
      <c r="Y1607" s="2">
        <v>70</v>
      </c>
      <c r="Z1607" s="3"/>
      <c r="AA1607" s="3"/>
      <c r="AB1607" s="7" t="s">
        <v>5140</v>
      </c>
      <c r="AC1607" s="3" t="s">
        <v>297</v>
      </c>
      <c r="AD1607" s="3" t="s">
        <v>298</v>
      </c>
      <c r="AE1607" s="3" t="s">
        <v>299</v>
      </c>
      <c r="AF1607" s="3" t="s">
        <v>198</v>
      </c>
      <c r="AG1607" s="4"/>
      <c r="AH1607" s="3"/>
      <c r="AI1607" s="4"/>
      <c r="AJ16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7" s="8">
        <f>IF(#REF!=MAX(#REF!),"New","Old")</f>
      </c>
      <c r="AL1607" s="3"/>
      <c r="AM1607" s="9">
        <f>IF(OR(#REF!="",#REF!=0),"",IF(#REF!&lt;12000,"&lt;12k",IF(AND(#REF!&gt;=12000,#REF!&lt;24000),"12k to 24k",IF(AND(#REF!&gt;=24000,#REF!&lt;=36000),"24k to 36k",IF(#REF!&gt;36000,"&gt;36k","")))))</f>
      </c>
    </row>
    <row x14ac:dyDescent="0.25" r="1608" customHeight="1" ht="18.75">
      <c r="A1608" s="1">
        <v>1786530</v>
      </c>
      <c r="B1608" s="2">
        <v>11446465</v>
      </c>
      <c r="C1608" s="3" t="s">
        <v>0</v>
      </c>
      <c r="D1608" s="3" t="s">
        <v>1</v>
      </c>
      <c r="E1608" s="2">
        <v>2017</v>
      </c>
      <c r="F1608" s="4">
        <v>44567</v>
      </c>
      <c r="G1608" s="3" t="s">
        <v>2</v>
      </c>
      <c r="H1608" s="4">
        <v>44567</v>
      </c>
      <c r="I1608" s="4"/>
      <c r="J1608" s="10">
        <f>_xlfn.XLOOKUP(#REF!,[1]!Backup_F8_Previous_Wave[ODINO],[1]!Backup_F8_Previous_Wave[Wave Date],"")</f>
      </c>
      <c r="K1608" s="3"/>
      <c r="L1608" s="3" t="s">
        <v>5141</v>
      </c>
      <c r="M1608" s="3" t="s">
        <v>4</v>
      </c>
      <c r="N1608" s="3" t="s">
        <v>5142</v>
      </c>
      <c r="O1608" s="3" t="s">
        <v>62</v>
      </c>
      <c r="P1608" s="6">
        <f>_xlfn.XLOOKUP(#REF!,[1]!Table2[BINNING],[1]!Table2[VFG],"")</f>
      </c>
      <c r="Q1608" s="6">
        <f>IF(ISNUMBER(FIND("|",#REF!,1)),LEFT(#REF!,FIND("|",#REF!,1)-2),#REF!)</f>
      </c>
      <c r="R1608" s="6">
        <f>IF(ISNUMBER(FIND("|",#REF!,1)),RIGHT(#REF!,LEN(#REF!)-FIND("|",#REF!,1)-1),"")</f>
      </c>
      <c r="S1608" s="3" t="s">
        <v>7</v>
      </c>
      <c r="T1608" s="3" t="s">
        <v>7</v>
      </c>
      <c r="U1608" s="2">
        <v>0</v>
      </c>
      <c r="V1608" s="2">
        <v>0</v>
      </c>
      <c r="W1608" s="2">
        <v>45818</v>
      </c>
      <c r="X1608" s="3" t="s">
        <v>119</v>
      </c>
      <c r="Y1608" s="2"/>
      <c r="Z1608" s="3"/>
      <c r="AA1608" s="3"/>
      <c r="AB1608" s="7" t="s">
        <v>5143</v>
      </c>
      <c r="AC1608" s="3" t="s">
        <v>44</v>
      </c>
      <c r="AD1608" s="3" t="s">
        <v>44</v>
      </c>
      <c r="AE1608" s="3" t="s">
        <v>44</v>
      </c>
      <c r="AF1608" s="3" t="s">
        <v>13</v>
      </c>
      <c r="AG1608" s="4"/>
      <c r="AH1608" s="3"/>
      <c r="AI1608" s="4"/>
      <c r="AJ16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8" s="8">
        <f>IF(#REF!=MAX(#REF!),"New","Old")</f>
      </c>
      <c r="AL1608" s="3"/>
      <c r="AM1608" s="9">
        <f>IF(OR(#REF!="",#REF!=0),"",IF(#REF!&lt;12000,"&lt;12k",IF(AND(#REF!&gt;=12000,#REF!&lt;24000),"12k to 24k",IF(AND(#REF!&gt;=24000,#REF!&lt;=36000),"24k to 36k",IF(#REF!&gt;36000,"&gt;36k","")))))</f>
      </c>
    </row>
    <row x14ac:dyDescent="0.25" r="1609" customHeight="1" ht="18.75">
      <c r="A1609" s="1">
        <v>1786647</v>
      </c>
      <c r="B1609" s="2">
        <v>11446556</v>
      </c>
      <c r="C1609" s="3" t="s">
        <v>0</v>
      </c>
      <c r="D1609" s="3" t="s">
        <v>1</v>
      </c>
      <c r="E1609" s="2">
        <v>2017</v>
      </c>
      <c r="F1609" s="4">
        <v>44567</v>
      </c>
      <c r="G1609" s="3" t="s">
        <v>2</v>
      </c>
      <c r="H1609" s="4">
        <v>44567</v>
      </c>
      <c r="I1609" s="4">
        <f>_xlfn.XLOOKUP(#REF!,[1]!Backup_F8_Previous_Wave[ODINO],[1]!Backup_F8_Previous_Wave[Production Date],"")</f>
      </c>
      <c r="J1609" s="10">
        <f>_xlfn.XLOOKUP(#REF!,[1]!Backup_F8_Previous_Wave[ODINO],[1]!Backup_F8_Previous_Wave[Wave Date],"")</f>
      </c>
      <c r="K1609" s="6">
        <f>_xlfn.XLOOKUP(#REF!,[1]!Backup_F8_Previous_Wave[ODINO],[1]!Backup_F8_Previous_Wave[Full VIN],"")</f>
      </c>
      <c r="L1609" s="3" t="s">
        <v>574</v>
      </c>
      <c r="M1609" s="3" t="s">
        <v>4</v>
      </c>
      <c r="N1609" s="3" t="s">
        <v>5144</v>
      </c>
      <c r="O1609" s="3" t="s">
        <v>49</v>
      </c>
      <c r="P1609" s="6">
        <f>_xlfn.XLOOKUP(#REF!,[1]!Table2[BINNING],[1]!Table2[VFG],"")</f>
      </c>
      <c r="Q1609" s="6">
        <f>IF(ISNUMBER(FIND("|",#REF!,1)),LEFT(#REF!,FIND("|",#REF!,1)-2),#REF!)</f>
      </c>
      <c r="R1609" s="6">
        <f>IF(ISNUMBER(FIND("|",#REF!,1)),RIGHT(#REF!,LEN(#REF!)-FIND("|",#REF!,1)-1),"")</f>
      </c>
      <c r="S1609" s="3" t="s">
        <v>7</v>
      </c>
      <c r="T1609" s="3" t="s">
        <v>7</v>
      </c>
      <c r="U1609" s="2">
        <v>0</v>
      </c>
      <c r="V1609" s="2">
        <v>0</v>
      </c>
      <c r="W1609" s="2"/>
      <c r="X1609" s="3" t="s">
        <v>72</v>
      </c>
      <c r="Y1609" s="2">
        <v>3</v>
      </c>
      <c r="Z1609" s="3"/>
      <c r="AA1609" s="3"/>
      <c r="AB1609" s="7" t="s">
        <v>5145</v>
      </c>
      <c r="AC1609" s="3" t="s">
        <v>20</v>
      </c>
      <c r="AD1609" s="3" t="s">
        <v>11</v>
      </c>
      <c r="AE1609" s="3" t="s">
        <v>135</v>
      </c>
      <c r="AF1609" s="3" t="s">
        <v>27</v>
      </c>
      <c r="AG1609" s="4"/>
      <c r="AH1609" s="3"/>
      <c r="AI1609" s="4"/>
      <c r="AJ16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09" s="8">
        <f>IF(#REF!=MAX(#REF!),"New","Old")</f>
      </c>
      <c r="AL1609" s="3"/>
      <c r="AM1609" s="9">
        <f>IF(OR(#REF!="",#REF!=0),"",IF(#REF!&lt;12000,"&lt;12k",IF(AND(#REF!&gt;=12000,#REF!&lt;24000),"12k to 24k",IF(AND(#REF!&gt;=24000,#REF!&lt;=36000),"24k to 36k",IF(#REF!&gt;36000,"&gt;36k","")))))</f>
      </c>
    </row>
    <row x14ac:dyDescent="0.25" r="1610" customHeight="1" ht="18.75">
      <c r="A1610" s="1">
        <v>1786657</v>
      </c>
      <c r="B1610" s="2">
        <v>11446563</v>
      </c>
      <c r="C1610" s="3" t="s">
        <v>0</v>
      </c>
      <c r="D1610" s="3" t="s">
        <v>38</v>
      </c>
      <c r="E1610" s="2">
        <v>2015</v>
      </c>
      <c r="F1610" s="4">
        <v>44528</v>
      </c>
      <c r="G1610" s="3" t="s">
        <v>14</v>
      </c>
      <c r="H1610" s="4">
        <v>44568</v>
      </c>
      <c r="I1610" s="4">
        <f>_xlfn.XLOOKUP(#REF!,[1]!Backup_F8_Previous_Wave[ODINO],[1]!Backup_F8_Previous_Wave[Production Date],"")</f>
      </c>
      <c r="J1610" s="10">
        <f>_xlfn.XLOOKUP(#REF!,[1]!Backup_F8_Previous_Wave[ODINO],[1]!Backup_F8_Previous_Wave[Wave Date],"")</f>
      </c>
      <c r="K1610" s="6">
        <f>_xlfn.XLOOKUP(#REF!,[1]!Backup_F8_Previous_Wave[ODINO],[1]!Backup_F8_Previous_Wave[Full VIN],"")</f>
      </c>
      <c r="L1610" s="3" t="s">
        <v>5146</v>
      </c>
      <c r="M1610" s="3" t="s">
        <v>4</v>
      </c>
      <c r="N1610" s="3" t="s">
        <v>5147</v>
      </c>
      <c r="O1610" s="3" t="s">
        <v>151</v>
      </c>
      <c r="P1610" s="6">
        <f>_xlfn.XLOOKUP(#REF!,[1]!Table2[BINNING],[1]!Table2[VFG],"")</f>
      </c>
      <c r="Q1610" s="6">
        <f>IF(ISNUMBER(FIND("|",#REF!,1)),LEFT(#REF!,FIND("|",#REF!,1)-2),#REF!)</f>
      </c>
      <c r="R1610" s="6">
        <f>IF(ISNUMBER(FIND("|",#REF!,1)),RIGHT(#REF!,LEN(#REF!)-FIND("|",#REF!,1)-1),"")</f>
      </c>
      <c r="S1610" s="3" t="s">
        <v>7</v>
      </c>
      <c r="T1610" s="3" t="s">
        <v>7</v>
      </c>
      <c r="U1610" s="2">
        <v>0</v>
      </c>
      <c r="V1610" s="2">
        <v>0</v>
      </c>
      <c r="W1610" s="2"/>
      <c r="X1610" s="3" t="s">
        <v>90</v>
      </c>
      <c r="Y1610" s="2">
        <v>0</v>
      </c>
      <c r="Z1610" s="3"/>
      <c r="AA1610" s="3"/>
      <c r="AB1610" s="7" t="s">
        <v>5148</v>
      </c>
      <c r="AC1610" s="3" t="s">
        <v>826</v>
      </c>
      <c r="AD1610" s="3" t="s">
        <v>147</v>
      </c>
      <c r="AE1610" s="3" t="s">
        <v>148</v>
      </c>
      <c r="AF1610" s="3" t="s">
        <v>45</v>
      </c>
      <c r="AG1610" s="4"/>
      <c r="AH1610" s="3"/>
      <c r="AI1610" s="4"/>
      <c r="AJ16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0" s="8">
        <f>IF(#REF!=MAX(#REF!),"New","Old")</f>
      </c>
      <c r="AL1610" s="3"/>
      <c r="AM1610" s="9">
        <f>IF(OR(#REF!="",#REF!=0),"",IF(#REF!&lt;12000,"&lt;12k",IF(AND(#REF!&gt;=12000,#REF!&lt;24000),"12k to 24k",IF(AND(#REF!&gt;=24000,#REF!&lt;=36000),"24k to 36k",IF(#REF!&gt;36000,"&gt;36k","")))))</f>
      </c>
    </row>
    <row x14ac:dyDescent="0.25" r="1611" customHeight="1" ht="18.75">
      <c r="A1611" s="1">
        <v>1786658</v>
      </c>
      <c r="B1611" s="2">
        <v>11446564</v>
      </c>
      <c r="C1611" s="3" t="s">
        <v>0</v>
      </c>
      <c r="D1611" s="3" t="s">
        <v>86</v>
      </c>
      <c r="E1611" s="2">
        <v>2018</v>
      </c>
      <c r="F1611" s="4">
        <v>44568</v>
      </c>
      <c r="G1611" s="3" t="s">
        <v>2</v>
      </c>
      <c r="H1611" s="4">
        <v>44568</v>
      </c>
      <c r="I1611" s="4"/>
      <c r="J1611" s="10">
        <f>_xlfn.XLOOKUP(#REF!,[1]!Backup_F8_Previous_Wave[ODINO],[1]!Backup_F8_Previous_Wave[Wave Date],"")</f>
      </c>
      <c r="K1611" s="3"/>
      <c r="L1611" s="3" t="s">
        <v>5149</v>
      </c>
      <c r="M1611" s="3" t="s">
        <v>4</v>
      </c>
      <c r="N1611" s="3" t="s">
        <v>5150</v>
      </c>
      <c r="O1611" s="3" t="s">
        <v>5151</v>
      </c>
      <c r="P1611" s="6">
        <f>_xlfn.XLOOKUP(#REF!,[1]!Table2[BINNING],[1]!Table2[VFG],"")</f>
      </c>
      <c r="Q1611" s="6">
        <f>IF(ISNUMBER(FIND("|",#REF!,1)),LEFT(#REF!,FIND("|",#REF!,1)-2),#REF!)</f>
      </c>
      <c r="R1611" s="6">
        <f>IF(ISNUMBER(FIND("|",#REF!,1)),RIGHT(#REF!,LEN(#REF!)-FIND("|",#REF!,1)-1),"")</f>
      </c>
      <c r="S1611" s="3" t="s">
        <v>7</v>
      </c>
      <c r="T1611" s="3" t="s">
        <v>7</v>
      </c>
      <c r="U1611" s="2">
        <v>0</v>
      </c>
      <c r="V1611" s="2">
        <v>0</v>
      </c>
      <c r="W1611" s="2"/>
      <c r="X1611" s="3" t="s">
        <v>225</v>
      </c>
      <c r="Y1611" s="2"/>
      <c r="Z1611" s="3"/>
      <c r="AA1611" s="3"/>
      <c r="AB1611" s="7" t="s">
        <v>5152</v>
      </c>
      <c r="AC1611" s="3" t="s">
        <v>44</v>
      </c>
      <c r="AD1611" s="3" t="s">
        <v>44</v>
      </c>
      <c r="AE1611" s="3" t="s">
        <v>44</v>
      </c>
      <c r="AF1611" s="3" t="s">
        <v>95</v>
      </c>
      <c r="AG1611" s="4"/>
      <c r="AH1611" s="3"/>
      <c r="AI1611" s="4"/>
      <c r="AJ16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1" s="8">
        <f>IF(#REF!=MAX(#REF!),"New","Old")</f>
      </c>
      <c r="AL1611" s="3"/>
      <c r="AM1611" s="9">
        <f>IF(OR(#REF!="",#REF!=0),"",IF(#REF!&lt;12000,"&lt;12k",IF(AND(#REF!&gt;=12000,#REF!&lt;24000),"12k to 24k",IF(AND(#REF!&gt;=24000,#REF!&lt;=36000),"24k to 36k",IF(#REF!&gt;36000,"&gt;36k","")))))</f>
      </c>
    </row>
    <row x14ac:dyDescent="0.25" r="1612" customHeight="1" ht="18.75">
      <c r="A1612" s="1">
        <v>1786697</v>
      </c>
      <c r="B1612" s="2">
        <v>11446589</v>
      </c>
      <c r="C1612" s="3" t="s">
        <v>0</v>
      </c>
      <c r="D1612" s="3" t="s">
        <v>1</v>
      </c>
      <c r="E1612" s="2">
        <v>2017</v>
      </c>
      <c r="F1612" s="4">
        <v>44567</v>
      </c>
      <c r="G1612" s="3" t="s">
        <v>2</v>
      </c>
      <c r="H1612" s="4">
        <v>44568</v>
      </c>
      <c r="I1612" s="4">
        <f>_xlfn.XLOOKUP(#REF!,[1]!Backup_F8_Previous_Wave[ODINO],[1]!Backup_F8_Previous_Wave[Production Date],"")</f>
      </c>
      <c r="J1612" s="10">
        <f>_xlfn.XLOOKUP(#REF!,[1]!Backup_F8_Previous_Wave[ODINO],[1]!Backup_F8_Previous_Wave[Wave Date],"")</f>
      </c>
      <c r="K1612" s="6">
        <f>_xlfn.XLOOKUP(#REF!,[1]!Backup_F8_Previous_Wave[ODINO],[1]!Backup_F8_Previous_Wave[Full VIN],"")</f>
      </c>
      <c r="L1612" s="3" t="s">
        <v>2791</v>
      </c>
      <c r="M1612" s="3" t="s">
        <v>4</v>
      </c>
      <c r="N1612" s="3" t="s">
        <v>5153</v>
      </c>
      <c r="O1612" s="3" t="s">
        <v>49</v>
      </c>
      <c r="P1612" s="6">
        <f>_xlfn.XLOOKUP(#REF!,[1]!Table2[BINNING],[1]!Table2[VFG],"")</f>
      </c>
      <c r="Q1612" s="6">
        <f>IF(ISNUMBER(FIND("|",#REF!,1)),LEFT(#REF!,FIND("|",#REF!,1)-2),#REF!)</f>
      </c>
      <c r="R1612" s="6">
        <f>IF(ISNUMBER(FIND("|",#REF!,1)),RIGHT(#REF!,LEN(#REF!)-FIND("|",#REF!,1)-1),"")</f>
      </c>
      <c r="S1612" s="3" t="s">
        <v>7</v>
      </c>
      <c r="T1612" s="3" t="s">
        <v>7</v>
      </c>
      <c r="U1612" s="2">
        <v>0</v>
      </c>
      <c r="V1612" s="2">
        <v>0</v>
      </c>
      <c r="W1612" s="2"/>
      <c r="X1612" s="3" t="s">
        <v>72</v>
      </c>
      <c r="Y1612" s="2">
        <v>5</v>
      </c>
      <c r="Z1612" s="3"/>
      <c r="AA1612" s="3"/>
      <c r="AB1612" s="7" t="s">
        <v>5154</v>
      </c>
      <c r="AC1612" s="3" t="s">
        <v>20</v>
      </c>
      <c r="AD1612" s="3" t="s">
        <v>11</v>
      </c>
      <c r="AE1612" s="3" t="s">
        <v>21</v>
      </c>
      <c r="AF1612" s="3" t="s">
        <v>13</v>
      </c>
      <c r="AG1612" s="4"/>
      <c r="AH1612" s="3"/>
      <c r="AI1612" s="4"/>
      <c r="AJ16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2" s="8">
        <f>IF(#REF!=MAX(#REF!),"New","Old")</f>
      </c>
      <c r="AL1612" s="3"/>
      <c r="AM1612" s="9">
        <f>IF(OR(#REF!="",#REF!=0),"",IF(#REF!&lt;12000,"&lt;12k",IF(AND(#REF!&gt;=12000,#REF!&lt;24000),"12k to 24k",IF(AND(#REF!&gt;=24000,#REF!&lt;=36000),"24k to 36k",IF(#REF!&gt;36000,"&gt;36k","")))))</f>
      </c>
    </row>
    <row x14ac:dyDescent="0.25" r="1613" customHeight="1" ht="18.75">
      <c r="A1613" s="1">
        <v>1786716</v>
      </c>
      <c r="B1613" s="2">
        <v>11446606</v>
      </c>
      <c r="C1613" s="3" t="s">
        <v>0</v>
      </c>
      <c r="D1613" s="3" t="s">
        <v>1</v>
      </c>
      <c r="E1613" s="2">
        <v>2020</v>
      </c>
      <c r="F1613" s="4">
        <v>44567</v>
      </c>
      <c r="G1613" s="3" t="s">
        <v>2</v>
      </c>
      <c r="H1613" s="4">
        <v>44568</v>
      </c>
      <c r="I1613" s="4">
        <f>_xlfn.XLOOKUP(#REF!,[1]!Backup_F8_Previous_Wave[ODINO],[1]!Backup_F8_Previous_Wave[Production Date],"")</f>
      </c>
      <c r="J1613" s="10">
        <f>_xlfn.XLOOKUP(#REF!,[1]!Backup_F8_Previous_Wave[ODINO],[1]!Backup_F8_Previous_Wave[Wave Date],"")</f>
      </c>
      <c r="K1613" s="6">
        <f>_xlfn.XLOOKUP(#REF!,[1]!Backup_F8_Previous_Wave[ODINO],[1]!Backup_F8_Previous_Wave[Full VIN],"")</f>
      </c>
      <c r="L1613" s="3" t="s">
        <v>5155</v>
      </c>
      <c r="M1613" s="3" t="s">
        <v>4</v>
      </c>
      <c r="N1613" s="3" t="s">
        <v>5156</v>
      </c>
      <c r="O1613" s="3" t="s">
        <v>151</v>
      </c>
      <c r="P1613" s="6">
        <f>_xlfn.XLOOKUP(#REF!,[1]!Table2[BINNING],[1]!Table2[VFG],"")</f>
      </c>
      <c r="Q1613" s="6">
        <f>IF(ISNUMBER(FIND("|",#REF!,1)),LEFT(#REF!,FIND("|",#REF!,1)-2),#REF!)</f>
      </c>
      <c r="R1613" s="6">
        <f>IF(ISNUMBER(FIND("|",#REF!,1)),RIGHT(#REF!,LEN(#REF!)-FIND("|",#REF!,1)-1),"")</f>
      </c>
      <c r="S1613" s="3" t="s">
        <v>7</v>
      </c>
      <c r="T1613" s="3" t="s">
        <v>7</v>
      </c>
      <c r="U1613" s="2">
        <v>0</v>
      </c>
      <c r="V1613" s="2">
        <v>0</v>
      </c>
      <c r="W1613" s="2"/>
      <c r="X1613" s="3" t="s">
        <v>90</v>
      </c>
      <c r="Y1613" s="2">
        <v>60</v>
      </c>
      <c r="Z1613" s="3"/>
      <c r="AA1613" s="3"/>
      <c r="AB1613" s="7" t="s">
        <v>5157</v>
      </c>
      <c r="AC1613" s="3" t="s">
        <v>20</v>
      </c>
      <c r="AD1613" s="3" t="s">
        <v>11</v>
      </c>
      <c r="AE1613" s="3" t="s">
        <v>135</v>
      </c>
      <c r="AF1613" s="3" t="s">
        <v>27</v>
      </c>
      <c r="AG1613" s="4"/>
      <c r="AH1613" s="3"/>
      <c r="AI1613" s="4"/>
      <c r="AJ16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3" s="8">
        <f>IF(#REF!=MAX(#REF!),"New","Old")</f>
      </c>
      <c r="AL1613" s="3"/>
      <c r="AM1613" s="9">
        <f>IF(OR(#REF!="",#REF!=0),"",IF(#REF!&lt;12000,"&lt;12k",IF(AND(#REF!&gt;=12000,#REF!&lt;24000),"12k to 24k",IF(AND(#REF!&gt;=24000,#REF!&lt;=36000),"24k to 36k",IF(#REF!&gt;36000,"&gt;36k","")))))</f>
      </c>
    </row>
    <row x14ac:dyDescent="0.25" r="1614" customHeight="1" ht="18.75">
      <c r="A1614" s="1">
        <v>1786842</v>
      </c>
      <c r="B1614" s="2">
        <v>11446697</v>
      </c>
      <c r="C1614" s="3" t="s">
        <v>0</v>
      </c>
      <c r="D1614" s="3" t="s">
        <v>86</v>
      </c>
      <c r="E1614" s="2">
        <v>2020</v>
      </c>
      <c r="F1614" s="4">
        <v>44565</v>
      </c>
      <c r="G1614" s="3" t="s">
        <v>2</v>
      </c>
      <c r="H1614" s="4">
        <v>44569</v>
      </c>
      <c r="I1614" s="4">
        <f>_xlfn.XLOOKUP(#REF!,[1]!Backup_F8_Previous_Wave[ODINO],[1]!Backup_F8_Previous_Wave[Production Date],"")</f>
      </c>
      <c r="J1614" s="10">
        <f>_xlfn.XLOOKUP(#REF!,[1]!Backup_F8_Previous_Wave[ODINO],[1]!Backup_F8_Previous_Wave[Wave Date],"")</f>
      </c>
      <c r="K1614" s="6">
        <f>_xlfn.XLOOKUP(#REF!,[1]!Backup_F8_Previous_Wave[ODINO],[1]!Backup_F8_Previous_Wave[Full VIN],"")</f>
      </c>
      <c r="L1614" s="3" t="s">
        <v>5158</v>
      </c>
      <c r="M1614" s="3" t="s">
        <v>4</v>
      </c>
      <c r="N1614" s="3" t="s">
        <v>5159</v>
      </c>
      <c r="O1614" s="3" t="s">
        <v>423</v>
      </c>
      <c r="P1614" s="6">
        <f>_xlfn.XLOOKUP(#REF!,[1]!Table2[BINNING],[1]!Table2[VFG],"")</f>
      </c>
      <c r="Q1614" s="6">
        <f>IF(ISNUMBER(FIND("|",#REF!,1)),LEFT(#REF!,FIND("|",#REF!,1)-2),#REF!)</f>
      </c>
      <c r="R1614" s="6">
        <f>IF(ISNUMBER(FIND("|",#REF!,1)),RIGHT(#REF!,LEN(#REF!)-FIND("|",#REF!,1)-1),"")</f>
      </c>
      <c r="S1614" s="3" t="s">
        <v>7</v>
      </c>
      <c r="T1614" s="3" t="s">
        <v>7</v>
      </c>
      <c r="U1614" s="2">
        <v>0</v>
      </c>
      <c r="V1614" s="2">
        <v>0</v>
      </c>
      <c r="W1614" s="2"/>
      <c r="X1614" s="3" t="s">
        <v>90</v>
      </c>
      <c r="Y1614" s="2"/>
      <c r="Z1614" s="3"/>
      <c r="AA1614" s="3"/>
      <c r="AB1614" s="7" t="s">
        <v>5160</v>
      </c>
      <c r="AC1614" s="3" t="s">
        <v>685</v>
      </c>
      <c r="AD1614" s="3" t="s">
        <v>1962</v>
      </c>
      <c r="AE1614" s="3" t="s">
        <v>2404</v>
      </c>
      <c r="AF1614" s="3" t="s">
        <v>95</v>
      </c>
      <c r="AG1614" s="4"/>
      <c r="AH1614" s="3"/>
      <c r="AI1614" s="4"/>
      <c r="AJ16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4" s="8">
        <f>IF(#REF!=MAX(#REF!),"New","Old")</f>
      </c>
      <c r="AL1614" s="3"/>
      <c r="AM1614" s="9">
        <f>IF(OR(#REF!="",#REF!=0),"",IF(#REF!&lt;12000,"&lt;12k",IF(AND(#REF!&gt;=12000,#REF!&lt;24000),"12k to 24k",IF(AND(#REF!&gt;=24000,#REF!&lt;=36000),"24k to 36k",IF(#REF!&gt;36000,"&gt;36k","")))))</f>
      </c>
    </row>
    <row x14ac:dyDescent="0.25" r="1615" customHeight="1" ht="18.75">
      <c r="A1615" s="1">
        <v>1786863</v>
      </c>
      <c r="B1615" s="2">
        <v>11446711</v>
      </c>
      <c r="C1615" s="3" t="s">
        <v>0</v>
      </c>
      <c r="D1615" s="3" t="s">
        <v>59</v>
      </c>
      <c r="E1615" s="2">
        <v>2018</v>
      </c>
      <c r="F1615" s="4">
        <v>44568</v>
      </c>
      <c r="G1615" s="3" t="s">
        <v>2</v>
      </c>
      <c r="H1615" s="4">
        <v>44569</v>
      </c>
      <c r="I1615" s="4">
        <f>_xlfn.XLOOKUP(#REF!,[1]!Backup_F8_Previous_Wave[ODINO],[1]!Backup_F8_Previous_Wave[Production Date],"")</f>
      </c>
      <c r="J1615" s="10">
        <f>_xlfn.XLOOKUP(#REF!,[1]!Backup_F8_Previous_Wave[ODINO],[1]!Backup_F8_Previous_Wave[Wave Date],"")</f>
      </c>
      <c r="K1615" s="6">
        <f>_xlfn.XLOOKUP(#REF!,[1]!Backup_F8_Previous_Wave[ODINO],[1]!Backup_F8_Previous_Wave[Full VIN],"")</f>
      </c>
      <c r="L1615" s="3" t="s">
        <v>5161</v>
      </c>
      <c r="M1615" s="3" t="s">
        <v>4</v>
      </c>
      <c r="N1615" s="3" t="s">
        <v>5162</v>
      </c>
      <c r="O1615" s="3" t="s">
        <v>5163</v>
      </c>
      <c r="P1615" s="6">
        <f>_xlfn.XLOOKUP(#REF!,[1]!Table2[BINNING],[1]!Table2[VFG],"")</f>
      </c>
      <c r="Q1615" s="6">
        <f>IF(ISNUMBER(FIND("|",#REF!,1)),LEFT(#REF!,FIND("|",#REF!,1)-2),#REF!)</f>
      </c>
      <c r="R1615" s="6">
        <f>IF(ISNUMBER(FIND("|",#REF!,1)),RIGHT(#REF!,LEN(#REF!)-FIND("|",#REF!,1)-1),"")</f>
      </c>
      <c r="S1615" s="3" t="s">
        <v>7</v>
      </c>
      <c r="T1615" s="3" t="s">
        <v>7</v>
      </c>
      <c r="U1615" s="2">
        <v>0</v>
      </c>
      <c r="V1615" s="2">
        <v>0</v>
      </c>
      <c r="W1615" s="2"/>
      <c r="X1615" s="3" t="s">
        <v>229</v>
      </c>
      <c r="Y1615" s="2"/>
      <c r="Z1615" s="3"/>
      <c r="AA1615" s="3"/>
      <c r="AB1615" s="7" t="s">
        <v>5164</v>
      </c>
      <c r="AC1615" s="3" t="s">
        <v>65</v>
      </c>
      <c r="AD1615" s="3" t="s">
        <v>66</v>
      </c>
      <c r="AE1615" s="3" t="s">
        <v>67</v>
      </c>
      <c r="AF1615" s="3" t="s">
        <v>68</v>
      </c>
      <c r="AG1615" s="4"/>
      <c r="AH1615" s="3"/>
      <c r="AI1615" s="4"/>
      <c r="AJ16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5" s="8">
        <f>IF(#REF!=MAX(#REF!),"New","Old")</f>
      </c>
      <c r="AL1615" s="3"/>
      <c r="AM1615" s="9">
        <f>IF(OR(#REF!="",#REF!=0),"",IF(#REF!&lt;12000,"&lt;12k",IF(AND(#REF!&gt;=12000,#REF!&lt;24000),"12k to 24k",IF(AND(#REF!&gt;=24000,#REF!&lt;=36000),"24k to 36k",IF(#REF!&gt;36000,"&gt;36k","")))))</f>
      </c>
    </row>
    <row x14ac:dyDescent="0.25" r="1616" customHeight="1" ht="18.75">
      <c r="A1616" s="1">
        <v>1786889</v>
      </c>
      <c r="B1616" s="2">
        <v>11446730</v>
      </c>
      <c r="C1616" s="3" t="s">
        <v>0</v>
      </c>
      <c r="D1616" s="3" t="s">
        <v>38</v>
      </c>
      <c r="E1616" s="2">
        <v>2013</v>
      </c>
      <c r="F1616" s="4">
        <v>44569</v>
      </c>
      <c r="G1616" s="3" t="s">
        <v>2</v>
      </c>
      <c r="H1616" s="4">
        <v>44569</v>
      </c>
      <c r="I1616" s="4"/>
      <c r="J1616" s="10">
        <f>_xlfn.XLOOKUP(#REF!,[1]!Backup_F8_Previous_Wave[ODINO],[1]!Backup_F8_Previous_Wave[Wave Date],"")</f>
      </c>
      <c r="K1616" s="3"/>
      <c r="L1616" s="3" t="s">
        <v>1815</v>
      </c>
      <c r="M1616" s="3" t="s">
        <v>4</v>
      </c>
      <c r="N1616" s="3" t="s">
        <v>5165</v>
      </c>
      <c r="O1616" s="3" t="s">
        <v>459</v>
      </c>
      <c r="P1616" s="6">
        <f>_xlfn.XLOOKUP(#REF!,[1]!Table2[BINNING],[1]!Table2[VFG],"")</f>
      </c>
      <c r="Q1616" s="6">
        <f>IF(ISNUMBER(FIND("|",#REF!,1)),LEFT(#REF!,FIND("|",#REF!,1)-2),#REF!)</f>
      </c>
      <c r="R1616" s="6">
        <f>IF(ISNUMBER(FIND("|",#REF!,1)),RIGHT(#REF!,LEN(#REF!)-FIND("|",#REF!,1)-1),"")</f>
      </c>
      <c r="S1616" s="3" t="s">
        <v>7</v>
      </c>
      <c r="T1616" s="3" t="s">
        <v>7</v>
      </c>
      <c r="U1616" s="2">
        <v>0</v>
      </c>
      <c r="V1616" s="2">
        <v>0</v>
      </c>
      <c r="W1616" s="2"/>
      <c r="X1616" s="3" t="s">
        <v>81</v>
      </c>
      <c r="Y1616" s="2"/>
      <c r="Z1616" s="3"/>
      <c r="AA1616" s="3"/>
      <c r="AB1616" s="7" t="s">
        <v>5166</v>
      </c>
      <c r="AC1616" s="3" t="s">
        <v>44</v>
      </c>
      <c r="AD1616" s="3" t="s">
        <v>44</v>
      </c>
      <c r="AE1616" s="3" t="s">
        <v>44</v>
      </c>
      <c r="AF1616" s="3" t="s">
        <v>45</v>
      </c>
      <c r="AG1616" s="4"/>
      <c r="AH1616" s="3"/>
      <c r="AI1616" s="4"/>
      <c r="AJ16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6" s="8">
        <f>IF(#REF!=MAX(#REF!),"New","Old")</f>
      </c>
      <c r="AL1616" s="3"/>
      <c r="AM1616" s="9">
        <f>IF(OR(#REF!="",#REF!=0),"",IF(#REF!&lt;12000,"&lt;12k",IF(AND(#REF!&gt;=12000,#REF!&lt;24000),"12k to 24k",IF(AND(#REF!&gt;=24000,#REF!&lt;=36000),"24k to 36k",IF(#REF!&gt;36000,"&gt;36k","")))))</f>
      </c>
    </row>
    <row x14ac:dyDescent="0.25" r="1617" customHeight="1" ht="18.75">
      <c r="A1617" s="1">
        <v>1787061</v>
      </c>
      <c r="B1617" s="2">
        <v>11446848</v>
      </c>
      <c r="C1617" s="3" t="s">
        <v>0</v>
      </c>
      <c r="D1617" s="3" t="s">
        <v>86</v>
      </c>
      <c r="E1617" s="2">
        <v>2017</v>
      </c>
      <c r="F1617" s="4">
        <v>44560</v>
      </c>
      <c r="G1617" s="3" t="s">
        <v>14</v>
      </c>
      <c r="H1617" s="4">
        <v>44571</v>
      </c>
      <c r="I1617" s="4">
        <f>_xlfn.XLOOKUP(#REF!,[1]!Backup_F8_Previous_Wave[ODINO],[1]!Backup_F8_Previous_Wave[Production Date],"")</f>
      </c>
      <c r="J1617" s="10">
        <f>_xlfn.XLOOKUP(#REF!,[1]!Backup_F8_Previous_Wave[ODINO],[1]!Backup_F8_Previous_Wave[Wave Date],"")</f>
      </c>
      <c r="K1617" s="6">
        <f>_xlfn.XLOOKUP(#REF!,[1]!Backup_F8_Previous_Wave[ODINO],[1]!Backup_F8_Previous_Wave[Full VIN],"")</f>
      </c>
      <c r="L1617" s="3" t="s">
        <v>5167</v>
      </c>
      <c r="M1617" s="3" t="s">
        <v>4</v>
      </c>
      <c r="N1617" s="3" t="s">
        <v>5168</v>
      </c>
      <c r="O1617" s="3" t="s">
        <v>552</v>
      </c>
      <c r="P1617" s="6">
        <f>_xlfn.XLOOKUP(#REF!,[1]!Table2[BINNING],[1]!Table2[VFG],"")</f>
      </c>
      <c r="Q1617" s="6">
        <f>IF(ISNUMBER(FIND("|",#REF!,1)),LEFT(#REF!,FIND("|",#REF!,1)-2),#REF!)</f>
      </c>
      <c r="R1617" s="6">
        <f>IF(ISNUMBER(FIND("|",#REF!,1)),RIGHT(#REF!,LEN(#REF!)-FIND("|",#REF!,1)-1),"")</f>
      </c>
      <c r="S1617" s="3" t="s">
        <v>7</v>
      </c>
      <c r="T1617" s="3" t="s">
        <v>7</v>
      </c>
      <c r="U1617" s="2">
        <v>1</v>
      </c>
      <c r="V1617" s="2">
        <v>0</v>
      </c>
      <c r="W1617" s="2"/>
      <c r="X1617" s="3" t="s">
        <v>467</v>
      </c>
      <c r="Y1617" s="2">
        <v>0</v>
      </c>
      <c r="Z1617" s="3"/>
      <c r="AA1617" s="3"/>
      <c r="AB1617" s="7" t="s">
        <v>5169</v>
      </c>
      <c r="AC1617" s="3" t="s">
        <v>92</v>
      </c>
      <c r="AD1617" s="3" t="s">
        <v>93</v>
      </c>
      <c r="AE1617" s="3" t="s">
        <v>94</v>
      </c>
      <c r="AF1617" s="3" t="s">
        <v>95</v>
      </c>
      <c r="AG1617" s="4"/>
      <c r="AH1617" s="3"/>
      <c r="AI1617" s="4"/>
      <c r="AJ16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7" s="8">
        <f>IF(#REF!=MAX(#REF!),"New","Old")</f>
      </c>
      <c r="AL1617" s="3"/>
      <c r="AM1617" s="9">
        <f>IF(OR(#REF!="",#REF!=0),"",IF(#REF!&lt;12000,"&lt;12k",IF(AND(#REF!&gt;=12000,#REF!&lt;24000),"12k to 24k",IF(AND(#REF!&gt;=24000,#REF!&lt;=36000),"24k to 36k",IF(#REF!&gt;36000,"&gt;36k","")))))</f>
      </c>
    </row>
    <row x14ac:dyDescent="0.25" r="1618" customHeight="1" ht="18.75">
      <c r="A1618" s="1">
        <v>1787127</v>
      </c>
      <c r="B1618" s="2">
        <v>11446905</v>
      </c>
      <c r="C1618" s="3" t="s">
        <v>0</v>
      </c>
      <c r="D1618" s="3" t="s">
        <v>181</v>
      </c>
      <c r="E1618" s="2">
        <v>2016</v>
      </c>
      <c r="F1618" s="4">
        <v>44348</v>
      </c>
      <c r="G1618" s="3" t="s">
        <v>108</v>
      </c>
      <c r="H1618" s="4">
        <v>44571</v>
      </c>
      <c r="I1618" s="4">
        <f>_xlfn.XLOOKUP(#REF!,[1]!Backup_F8_Previous_Wave[ODINO],[1]!Backup_F8_Previous_Wave[Production Date],"")</f>
      </c>
      <c r="J1618" s="10">
        <f>_xlfn.XLOOKUP(#REF!,[1]!Backup_F8_Previous_Wave[ODINO],[1]!Backup_F8_Previous_Wave[Wave Date],"")</f>
      </c>
      <c r="K1618" s="6">
        <f>_xlfn.XLOOKUP(#REF!,[1]!Backup_F8_Previous_Wave[ODINO],[1]!Backup_F8_Previous_Wave[Full VIN],"")</f>
      </c>
      <c r="L1618" s="3" t="s">
        <v>5170</v>
      </c>
      <c r="M1618" s="3" t="s">
        <v>4</v>
      </c>
      <c r="N1618" s="3" t="s">
        <v>5171</v>
      </c>
      <c r="O1618" s="3" t="s">
        <v>746</v>
      </c>
      <c r="P1618" s="6">
        <f>_xlfn.XLOOKUP(#REF!,[1]!Table2[BINNING],[1]!Table2[VFG],"")</f>
      </c>
      <c r="Q1618" s="6">
        <f>IF(ISNUMBER(FIND("|",#REF!,1)),LEFT(#REF!,FIND("|",#REF!,1)-2),#REF!)</f>
      </c>
      <c r="R1618" s="6">
        <f>IF(ISNUMBER(FIND("|",#REF!,1)),RIGHT(#REF!,LEN(#REF!)-FIND("|",#REF!,1)-1),"")</f>
      </c>
      <c r="S1618" s="3" t="s">
        <v>7</v>
      </c>
      <c r="T1618" s="3" t="s">
        <v>7</v>
      </c>
      <c r="U1618" s="2">
        <v>0</v>
      </c>
      <c r="V1618" s="2">
        <v>0</v>
      </c>
      <c r="W1618" s="2">
        <v>50000</v>
      </c>
      <c r="X1618" s="3" t="s">
        <v>317</v>
      </c>
      <c r="Y1618" s="2"/>
      <c r="Z1618" s="3" t="s">
        <v>5172</v>
      </c>
      <c r="AA1618" s="3" t="s">
        <v>4544</v>
      </c>
      <c r="AB1618" s="7" t="s">
        <v>5173</v>
      </c>
      <c r="AC1618" s="3" t="s">
        <v>297</v>
      </c>
      <c r="AD1618" s="3" t="s">
        <v>298</v>
      </c>
      <c r="AE1618" s="3" t="s">
        <v>299</v>
      </c>
      <c r="AF1618" s="3" t="s">
        <v>198</v>
      </c>
      <c r="AG1618" s="4"/>
      <c r="AH1618" s="3"/>
      <c r="AI1618" s="4"/>
      <c r="AJ16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8" s="8">
        <f>IF(#REF!=MAX(#REF!),"New","Old")</f>
      </c>
      <c r="AL1618" s="3"/>
      <c r="AM1618" s="9">
        <f>IF(OR(#REF!="",#REF!=0),"",IF(#REF!&lt;12000,"&lt;12k",IF(AND(#REF!&gt;=12000,#REF!&lt;24000),"12k to 24k",IF(AND(#REF!&gt;=24000,#REF!&lt;=36000),"24k to 36k",IF(#REF!&gt;36000,"&gt;36k","")))))</f>
      </c>
    </row>
    <row x14ac:dyDescent="0.25" r="1619" customHeight="1" ht="18.75">
      <c r="A1619" s="1">
        <v>1787142</v>
      </c>
      <c r="B1619" s="2">
        <v>11446916</v>
      </c>
      <c r="C1619" s="3" t="s">
        <v>0</v>
      </c>
      <c r="D1619" s="3" t="s">
        <v>1</v>
      </c>
      <c r="E1619" s="2">
        <v>2018</v>
      </c>
      <c r="F1619" s="4">
        <v>44571</v>
      </c>
      <c r="G1619" s="3" t="s">
        <v>2</v>
      </c>
      <c r="H1619" s="4">
        <v>44571</v>
      </c>
      <c r="I1619" s="4"/>
      <c r="J1619" s="10">
        <f>_xlfn.XLOOKUP(#REF!,[1]!Backup_F8_Previous_Wave[ODINO],[1]!Backup_F8_Previous_Wave[Wave Date],"")</f>
      </c>
      <c r="K1619" s="3"/>
      <c r="L1619" s="3" t="s">
        <v>3297</v>
      </c>
      <c r="M1619" s="3" t="s">
        <v>4</v>
      </c>
      <c r="N1619" s="3" t="s">
        <v>5174</v>
      </c>
      <c r="O1619" s="3" t="s">
        <v>49</v>
      </c>
      <c r="P1619" s="6">
        <f>_xlfn.XLOOKUP(#REF!,[1]!Table2[BINNING],[1]!Table2[VFG],"")</f>
      </c>
      <c r="Q1619" s="6">
        <f>IF(ISNUMBER(FIND("|",#REF!,1)),LEFT(#REF!,FIND("|",#REF!,1)-2),#REF!)</f>
      </c>
      <c r="R1619" s="6">
        <f>IF(ISNUMBER(FIND("|",#REF!,1)),RIGHT(#REF!,LEN(#REF!)-FIND("|",#REF!,1)-1),"")</f>
      </c>
      <c r="S1619" s="3" t="s">
        <v>7</v>
      </c>
      <c r="T1619" s="3" t="s">
        <v>7</v>
      </c>
      <c r="U1619" s="2">
        <v>0</v>
      </c>
      <c r="V1619" s="2">
        <v>0</v>
      </c>
      <c r="W1619" s="2"/>
      <c r="X1619" s="3" t="s">
        <v>90</v>
      </c>
      <c r="Y1619" s="2"/>
      <c r="Z1619" s="3"/>
      <c r="AA1619" s="3"/>
      <c r="AB1619" s="7" t="s">
        <v>5175</v>
      </c>
      <c r="AC1619" s="3" t="s">
        <v>44</v>
      </c>
      <c r="AD1619" s="3" t="s">
        <v>44</v>
      </c>
      <c r="AE1619" s="3" t="s">
        <v>44</v>
      </c>
      <c r="AF1619" s="3" t="s">
        <v>13</v>
      </c>
      <c r="AG1619" s="4"/>
      <c r="AH1619" s="3"/>
      <c r="AI1619" s="4"/>
      <c r="AJ16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19" s="8">
        <f>IF(#REF!=MAX(#REF!),"New","Old")</f>
      </c>
      <c r="AL1619" s="3"/>
      <c r="AM1619" s="9">
        <f>IF(OR(#REF!="",#REF!=0),"",IF(#REF!&lt;12000,"&lt;12k",IF(AND(#REF!&gt;=12000,#REF!&lt;24000),"12k to 24k",IF(AND(#REF!&gt;=24000,#REF!&lt;=36000),"24k to 36k",IF(#REF!&gt;36000,"&gt;36k","")))))</f>
      </c>
    </row>
    <row x14ac:dyDescent="0.25" r="1620" customHeight="1" ht="18.75">
      <c r="A1620" s="1">
        <v>1787201</v>
      </c>
      <c r="B1620" s="2">
        <v>11446958</v>
      </c>
      <c r="C1620" s="3" t="s">
        <v>0</v>
      </c>
      <c r="D1620" s="3" t="s">
        <v>3638</v>
      </c>
      <c r="E1620" s="2">
        <v>2021</v>
      </c>
      <c r="F1620" s="4">
        <v>44564</v>
      </c>
      <c r="G1620" s="3" t="s">
        <v>2</v>
      </c>
      <c r="H1620" s="4">
        <v>44571</v>
      </c>
      <c r="I1620" s="4">
        <f>_xlfn.XLOOKUP(#REF!,[1]!Backup_F8_Previous_Wave[ODINO],[1]!Backup_F8_Previous_Wave[Production Date],"")</f>
      </c>
      <c r="J1620" s="10">
        <f>_xlfn.XLOOKUP(#REF!,[1]!Backup_F8_Previous_Wave[ODINO],[1]!Backup_F8_Previous_Wave[Wave Date],"")</f>
      </c>
      <c r="K1620" s="6">
        <f>_xlfn.XLOOKUP(#REF!,[1]!Backup_F8_Previous_Wave[ODINO],[1]!Backup_F8_Previous_Wave[Full VIN],"")</f>
      </c>
      <c r="L1620" s="3" t="s">
        <v>5176</v>
      </c>
      <c r="M1620" s="3" t="s">
        <v>4</v>
      </c>
      <c r="N1620" s="3" t="s">
        <v>5177</v>
      </c>
      <c r="O1620" s="3" t="s">
        <v>4103</v>
      </c>
      <c r="P1620" s="6">
        <f>_xlfn.XLOOKUP(#REF!,[1]!Table2[BINNING],[1]!Table2[VFG],"")</f>
      </c>
      <c r="Q1620" s="6">
        <f>IF(ISNUMBER(FIND("|",#REF!,1)),LEFT(#REF!,FIND("|",#REF!,1)-2),#REF!)</f>
      </c>
      <c r="R1620" s="6">
        <f>IF(ISNUMBER(FIND("|",#REF!,1)),RIGHT(#REF!,LEN(#REF!)-FIND("|",#REF!,1)-1),"")</f>
      </c>
      <c r="S1620" s="3" t="s">
        <v>7</v>
      </c>
      <c r="T1620" s="3" t="s">
        <v>7</v>
      </c>
      <c r="U1620" s="2">
        <v>0</v>
      </c>
      <c r="V1620" s="2">
        <v>0</v>
      </c>
      <c r="W1620" s="2"/>
      <c r="X1620" s="3" t="s">
        <v>218</v>
      </c>
      <c r="Y1620" s="2"/>
      <c r="Z1620" s="3"/>
      <c r="AA1620" s="3"/>
      <c r="AB1620" s="7" t="s">
        <v>5178</v>
      </c>
      <c r="AC1620" s="3" t="s">
        <v>3642</v>
      </c>
      <c r="AD1620" s="3" t="s">
        <v>3643</v>
      </c>
      <c r="AE1620" s="3" t="s">
        <v>3644</v>
      </c>
      <c r="AF1620" s="3" t="s">
        <v>68</v>
      </c>
      <c r="AG1620" s="4"/>
      <c r="AH1620" s="3"/>
      <c r="AI1620" s="4"/>
      <c r="AJ16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0" s="8">
        <f>IF(#REF!=MAX(#REF!),"New","Old")</f>
      </c>
      <c r="AL1620" s="3"/>
      <c r="AM1620" s="9">
        <f>IF(OR(#REF!="",#REF!=0),"",IF(#REF!&lt;12000,"&lt;12k",IF(AND(#REF!&gt;=12000,#REF!&lt;24000),"12k to 24k",IF(AND(#REF!&gt;=24000,#REF!&lt;=36000),"24k to 36k",IF(#REF!&gt;36000,"&gt;36k","")))))</f>
      </c>
    </row>
    <row x14ac:dyDescent="0.25" r="1621" customHeight="1" ht="18.75">
      <c r="A1621" s="1">
        <v>1787300</v>
      </c>
      <c r="B1621" s="2">
        <v>11447034</v>
      </c>
      <c r="C1621" s="3" t="s">
        <v>0</v>
      </c>
      <c r="D1621" s="3" t="s">
        <v>1</v>
      </c>
      <c r="E1621" s="2">
        <v>2016</v>
      </c>
      <c r="F1621" s="4">
        <v>44572</v>
      </c>
      <c r="G1621" s="3" t="s">
        <v>2</v>
      </c>
      <c r="H1621" s="4">
        <v>44572</v>
      </c>
      <c r="I1621" s="4"/>
      <c r="J1621" s="10">
        <f>_xlfn.XLOOKUP(#REF!,[1]!Backup_F8_Previous_Wave[ODINO],[1]!Backup_F8_Previous_Wave[Wave Date],"")</f>
      </c>
      <c r="K1621" s="3"/>
      <c r="L1621" s="3" t="s">
        <v>762</v>
      </c>
      <c r="M1621" s="3" t="s">
        <v>4</v>
      </c>
      <c r="N1621" s="3" t="s">
        <v>5179</v>
      </c>
      <c r="O1621" s="3" t="s">
        <v>49</v>
      </c>
      <c r="P1621" s="6">
        <f>_xlfn.XLOOKUP(#REF!,[1]!Table2[BINNING],[1]!Table2[VFG],"")</f>
      </c>
      <c r="Q1621" s="6">
        <f>IF(ISNUMBER(FIND("|",#REF!,1)),LEFT(#REF!,FIND("|",#REF!,1)-2),#REF!)</f>
      </c>
      <c r="R1621" s="6">
        <f>IF(ISNUMBER(FIND("|",#REF!,1)),RIGHT(#REF!,LEN(#REF!)-FIND("|",#REF!,1)-1),"")</f>
      </c>
      <c r="S1621" s="3" t="s">
        <v>7</v>
      </c>
      <c r="T1621" s="3" t="s">
        <v>7</v>
      </c>
      <c r="U1621" s="2">
        <v>0</v>
      </c>
      <c r="V1621" s="2">
        <v>0</v>
      </c>
      <c r="W1621" s="2"/>
      <c r="X1621" s="3" t="s">
        <v>72</v>
      </c>
      <c r="Y1621" s="2"/>
      <c r="Z1621" s="3"/>
      <c r="AA1621" s="3"/>
      <c r="AB1621" s="7" t="s">
        <v>5180</v>
      </c>
      <c r="AC1621" s="3" t="s">
        <v>44</v>
      </c>
      <c r="AD1621" s="3" t="s">
        <v>44</v>
      </c>
      <c r="AE1621" s="3" t="s">
        <v>44</v>
      </c>
      <c r="AF1621" s="3" t="s">
        <v>13</v>
      </c>
      <c r="AG1621" s="4"/>
      <c r="AH1621" s="3"/>
      <c r="AI1621" s="4"/>
      <c r="AJ16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1" s="8">
        <f>IF(#REF!=MAX(#REF!),"New","Old")</f>
      </c>
      <c r="AL1621" s="3"/>
      <c r="AM1621" s="9">
        <f>IF(OR(#REF!="",#REF!=0),"",IF(#REF!&lt;12000,"&lt;12k",IF(AND(#REF!&gt;=12000,#REF!&lt;24000),"12k to 24k",IF(AND(#REF!&gt;=24000,#REF!&lt;=36000),"24k to 36k",IF(#REF!&gt;36000,"&gt;36k","")))))</f>
      </c>
    </row>
    <row x14ac:dyDescent="0.25" r="1622" customHeight="1" ht="18.75">
      <c r="A1622" s="1">
        <v>1787310</v>
      </c>
      <c r="B1622" s="2">
        <v>11447043</v>
      </c>
      <c r="C1622" s="3" t="s">
        <v>0</v>
      </c>
      <c r="D1622" s="3" t="s">
        <v>1</v>
      </c>
      <c r="E1622" s="2">
        <v>2017</v>
      </c>
      <c r="F1622" s="4">
        <v>44572</v>
      </c>
      <c r="G1622" s="3" t="s">
        <v>2</v>
      </c>
      <c r="H1622" s="4">
        <v>44572</v>
      </c>
      <c r="I1622" s="4">
        <f>_xlfn.XLOOKUP(#REF!,[1]!Backup_F8_Previous_Wave[ODINO],[1]!Backup_F8_Previous_Wave[Production Date],"")</f>
      </c>
      <c r="J1622" s="10">
        <f>_xlfn.XLOOKUP(#REF!,[1]!Backup_F8_Previous_Wave[ODINO],[1]!Backup_F8_Previous_Wave[Wave Date],"")</f>
      </c>
      <c r="K1622" s="6">
        <f>_xlfn.XLOOKUP(#REF!,[1]!Backup_F8_Previous_Wave[ODINO],[1]!Backup_F8_Previous_Wave[Full VIN],"")</f>
      </c>
      <c r="L1622" s="3" t="s">
        <v>5181</v>
      </c>
      <c r="M1622" s="3" t="s">
        <v>4</v>
      </c>
      <c r="N1622" s="3" t="s">
        <v>5182</v>
      </c>
      <c r="O1622" s="3" t="s">
        <v>49</v>
      </c>
      <c r="P1622" s="6">
        <f>_xlfn.XLOOKUP(#REF!,[1]!Table2[BINNING],[1]!Table2[VFG],"")</f>
      </c>
      <c r="Q1622" s="6">
        <f>IF(ISNUMBER(FIND("|",#REF!,1)),LEFT(#REF!,FIND("|",#REF!,1)-2),#REF!)</f>
      </c>
      <c r="R1622" s="6">
        <f>IF(ISNUMBER(FIND("|",#REF!,1)),RIGHT(#REF!,LEN(#REF!)-FIND("|",#REF!,1)-1),"")</f>
      </c>
      <c r="S1622" s="3" t="s">
        <v>7</v>
      </c>
      <c r="T1622" s="3" t="s">
        <v>7</v>
      </c>
      <c r="U1622" s="2">
        <v>0</v>
      </c>
      <c r="V1622" s="2">
        <v>0</v>
      </c>
      <c r="W1622" s="2"/>
      <c r="X1622" s="3" t="s">
        <v>24</v>
      </c>
      <c r="Y1622" s="2"/>
      <c r="Z1622" s="3"/>
      <c r="AA1622" s="3"/>
      <c r="AB1622" s="7" t="s">
        <v>5183</v>
      </c>
      <c r="AC1622" s="3" t="s">
        <v>20</v>
      </c>
      <c r="AD1622" s="3" t="s">
        <v>11</v>
      </c>
      <c r="AE1622" s="3" t="s">
        <v>21</v>
      </c>
      <c r="AF1622" s="3" t="s">
        <v>13</v>
      </c>
      <c r="AG1622" s="4"/>
      <c r="AH1622" s="3"/>
      <c r="AI1622" s="4"/>
      <c r="AJ16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2" s="8">
        <f>IF(#REF!=MAX(#REF!),"New","Old")</f>
      </c>
      <c r="AL1622" s="3"/>
      <c r="AM1622" s="9">
        <f>IF(OR(#REF!="",#REF!=0),"",IF(#REF!&lt;12000,"&lt;12k",IF(AND(#REF!&gt;=12000,#REF!&lt;24000),"12k to 24k",IF(AND(#REF!&gt;=24000,#REF!&lt;=36000),"24k to 36k",IF(#REF!&gt;36000,"&gt;36k","")))))</f>
      </c>
    </row>
    <row x14ac:dyDescent="0.25" r="1623" customHeight="1" ht="18.75">
      <c r="A1623" s="1">
        <v>1787336</v>
      </c>
      <c r="B1623" s="2">
        <v>11447063</v>
      </c>
      <c r="C1623" s="3" t="s">
        <v>0</v>
      </c>
      <c r="D1623" s="3" t="s">
        <v>187</v>
      </c>
      <c r="E1623" s="2">
        <v>2019</v>
      </c>
      <c r="F1623" s="4">
        <v>44560</v>
      </c>
      <c r="G1623" s="3" t="s">
        <v>14</v>
      </c>
      <c r="H1623" s="4">
        <v>44572</v>
      </c>
      <c r="I1623" s="4">
        <f>_xlfn.XLOOKUP(#REF!,[1]!Backup_F8_Previous_Wave[ODINO],[1]!Backup_F8_Previous_Wave[Production Date],"")</f>
      </c>
      <c r="J1623" s="10">
        <f>_xlfn.XLOOKUP(#REF!,[1]!Backup_F8_Previous_Wave[ODINO],[1]!Backup_F8_Previous_Wave[Wave Date],"")</f>
      </c>
      <c r="K1623" s="6">
        <f>_xlfn.XLOOKUP(#REF!,[1]!Backup_F8_Previous_Wave[ODINO],[1]!Backup_F8_Previous_Wave[Full VIN],"")</f>
      </c>
      <c r="L1623" s="3" t="s">
        <v>5184</v>
      </c>
      <c r="M1623" s="3" t="s">
        <v>4</v>
      </c>
      <c r="N1623" s="3" t="s">
        <v>5185</v>
      </c>
      <c r="O1623" s="3" t="s">
        <v>124</v>
      </c>
      <c r="P1623" s="6">
        <f>_xlfn.XLOOKUP(#REF!,[1]!Table2[BINNING],[1]!Table2[VFG],"")</f>
      </c>
      <c r="Q1623" s="6">
        <f>IF(ISNUMBER(FIND("|",#REF!,1)),LEFT(#REF!,FIND("|",#REF!,1)-2),#REF!)</f>
      </c>
      <c r="R1623" s="6">
        <f>IF(ISNUMBER(FIND("|",#REF!,1)),RIGHT(#REF!,LEN(#REF!)-FIND("|",#REF!,1)-1),"")</f>
      </c>
      <c r="S1623" s="3" t="s">
        <v>7</v>
      </c>
      <c r="T1623" s="3" t="s">
        <v>7</v>
      </c>
      <c r="U1623" s="2">
        <v>0</v>
      </c>
      <c r="V1623" s="2">
        <v>0</v>
      </c>
      <c r="W1623" s="2"/>
      <c r="X1623" s="3" t="s">
        <v>238</v>
      </c>
      <c r="Y1623" s="2">
        <v>45</v>
      </c>
      <c r="Z1623" s="3"/>
      <c r="AA1623" s="3"/>
      <c r="AB1623" s="7" t="s">
        <v>5186</v>
      </c>
      <c r="AC1623" s="3" t="s">
        <v>191</v>
      </c>
      <c r="AD1623" s="3" t="s">
        <v>192</v>
      </c>
      <c r="AE1623" s="3" t="s">
        <v>193</v>
      </c>
      <c r="AF1623" s="3" t="s">
        <v>141</v>
      </c>
      <c r="AG1623" s="4"/>
      <c r="AH1623" s="3"/>
      <c r="AI1623" s="4"/>
      <c r="AJ16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3" s="8">
        <f>IF(#REF!=MAX(#REF!),"New","Old")</f>
      </c>
      <c r="AL1623" s="3"/>
      <c r="AM1623" s="9">
        <f>IF(OR(#REF!="",#REF!=0),"",IF(#REF!&lt;12000,"&lt;12k",IF(AND(#REF!&gt;=12000,#REF!&lt;24000),"12k to 24k",IF(AND(#REF!&gt;=24000,#REF!&lt;=36000),"24k to 36k",IF(#REF!&gt;36000,"&gt;36k","")))))</f>
      </c>
    </row>
    <row x14ac:dyDescent="0.25" r="1624" customHeight="1" ht="18.75">
      <c r="A1624" s="1">
        <v>1787519</v>
      </c>
      <c r="B1624" s="2">
        <v>11447197</v>
      </c>
      <c r="C1624" s="3" t="s">
        <v>0</v>
      </c>
      <c r="D1624" s="3" t="s">
        <v>181</v>
      </c>
      <c r="E1624" s="2">
        <v>2019</v>
      </c>
      <c r="F1624" s="4">
        <v>44301</v>
      </c>
      <c r="G1624" s="3" t="s">
        <v>108</v>
      </c>
      <c r="H1624" s="4">
        <v>44573</v>
      </c>
      <c r="I1624" s="4">
        <f>_xlfn.XLOOKUP(#REF!,[1]!Backup_F8_Previous_Wave[ODINO],[1]!Backup_F8_Previous_Wave[Production Date],"")</f>
      </c>
      <c r="J1624" s="10">
        <f>_xlfn.XLOOKUP(#REF!,[1]!Backup_F8_Previous_Wave[ODINO],[1]!Backup_F8_Previous_Wave[Wave Date],"")</f>
      </c>
      <c r="K1624" s="6">
        <f>_xlfn.XLOOKUP(#REF!,[1]!Backup_F8_Previous_Wave[ODINO],[1]!Backup_F8_Previous_Wave[Full VIN],"")</f>
      </c>
      <c r="L1624" s="3" t="s">
        <v>5187</v>
      </c>
      <c r="M1624" s="3" t="s">
        <v>4</v>
      </c>
      <c r="N1624" s="3" t="s">
        <v>5188</v>
      </c>
      <c r="O1624" s="3" t="s">
        <v>864</v>
      </c>
      <c r="P1624" s="6">
        <f>_xlfn.XLOOKUP(#REF!,[1]!Table2[BINNING],[1]!Table2[VFG],"")</f>
      </c>
      <c r="Q1624" s="6">
        <f>IF(ISNUMBER(FIND("|",#REF!,1)),LEFT(#REF!,FIND("|",#REF!,1)-2),#REF!)</f>
      </c>
      <c r="R1624" s="6">
        <f>IF(ISNUMBER(FIND("|",#REF!,1)),RIGHT(#REF!,LEN(#REF!)-FIND("|",#REF!,1)-1),"")</f>
      </c>
      <c r="S1624" s="3" t="s">
        <v>7</v>
      </c>
      <c r="T1624" s="3" t="s">
        <v>7</v>
      </c>
      <c r="U1624" s="2">
        <v>0</v>
      </c>
      <c r="V1624" s="2">
        <v>0</v>
      </c>
      <c r="W1624" s="2">
        <v>45000</v>
      </c>
      <c r="X1624" s="3" t="s">
        <v>72</v>
      </c>
      <c r="Y1624" s="2"/>
      <c r="Z1624" s="3" t="s">
        <v>5189</v>
      </c>
      <c r="AA1624" s="3" t="s">
        <v>1092</v>
      </c>
      <c r="AB1624" s="7" t="s">
        <v>5190</v>
      </c>
      <c r="AC1624" s="3" t="s">
        <v>297</v>
      </c>
      <c r="AD1624" s="3" t="s">
        <v>298</v>
      </c>
      <c r="AE1624" s="3" t="s">
        <v>299</v>
      </c>
      <c r="AF1624" s="3" t="s">
        <v>198</v>
      </c>
      <c r="AG1624" s="4"/>
      <c r="AH1624" s="3"/>
      <c r="AI1624" s="4"/>
      <c r="AJ16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4" s="8">
        <f>IF(#REF!=MAX(#REF!),"New","Old")</f>
      </c>
      <c r="AL1624" s="3"/>
      <c r="AM1624" s="9">
        <f>IF(OR(#REF!="",#REF!=0),"",IF(#REF!&lt;12000,"&lt;12k",IF(AND(#REF!&gt;=12000,#REF!&lt;24000),"12k to 24k",IF(AND(#REF!&gt;=24000,#REF!&lt;=36000),"24k to 36k",IF(#REF!&gt;36000,"&gt;36k","")))))</f>
      </c>
    </row>
    <row x14ac:dyDescent="0.25" r="1625" customHeight="1" ht="18.75">
      <c r="A1625" s="1">
        <v>1787562</v>
      </c>
      <c r="B1625" s="2">
        <v>11447226</v>
      </c>
      <c r="C1625" s="3" t="s">
        <v>0</v>
      </c>
      <c r="D1625" s="3" t="s">
        <v>1</v>
      </c>
      <c r="E1625" s="2">
        <v>2019</v>
      </c>
      <c r="F1625" s="4">
        <v>44564</v>
      </c>
      <c r="G1625" s="3" t="s">
        <v>2</v>
      </c>
      <c r="H1625" s="4">
        <v>44573</v>
      </c>
      <c r="I1625" s="4">
        <f>_xlfn.XLOOKUP(#REF!,[1]!Backup_F8_Previous_Wave[ODINO],[1]!Backup_F8_Previous_Wave[Production Date],"")</f>
      </c>
      <c r="J1625" s="10">
        <f>_xlfn.XLOOKUP(#REF!,[1]!Backup_F8_Previous_Wave[ODINO],[1]!Backup_F8_Previous_Wave[Wave Date],"")</f>
      </c>
      <c r="K1625" s="6">
        <f>_xlfn.XLOOKUP(#REF!,[1]!Backup_F8_Previous_Wave[ODINO],[1]!Backup_F8_Previous_Wave[Full VIN],"")</f>
      </c>
      <c r="L1625" s="3" t="s">
        <v>5191</v>
      </c>
      <c r="M1625" s="3" t="s">
        <v>4</v>
      </c>
      <c r="N1625" s="3" t="s">
        <v>5192</v>
      </c>
      <c r="O1625" s="3" t="s">
        <v>3625</v>
      </c>
      <c r="P1625" s="6">
        <f>_xlfn.XLOOKUP(#REF!,[1]!Table2[BINNING],[1]!Table2[VFG],"")</f>
      </c>
      <c r="Q1625" s="6">
        <f>IF(ISNUMBER(FIND("|",#REF!,1)),LEFT(#REF!,FIND("|",#REF!,1)-2),#REF!)</f>
      </c>
      <c r="R1625" s="6">
        <f>IF(ISNUMBER(FIND("|",#REF!,1)),RIGHT(#REF!,LEN(#REF!)-FIND("|",#REF!,1)-1),"")</f>
      </c>
      <c r="S1625" s="3" t="s">
        <v>7</v>
      </c>
      <c r="T1625" s="3" t="s">
        <v>7</v>
      </c>
      <c r="U1625" s="2">
        <v>0</v>
      </c>
      <c r="V1625" s="2">
        <v>0</v>
      </c>
      <c r="W1625" s="2"/>
      <c r="X1625" s="3" t="s">
        <v>125</v>
      </c>
      <c r="Y1625" s="2">
        <v>0</v>
      </c>
      <c r="Z1625" s="3"/>
      <c r="AA1625" s="3"/>
      <c r="AB1625" s="7" t="s">
        <v>5193</v>
      </c>
      <c r="AC1625" s="3" t="s">
        <v>20</v>
      </c>
      <c r="AD1625" s="3" t="s">
        <v>11</v>
      </c>
      <c r="AE1625" s="3" t="s">
        <v>21</v>
      </c>
      <c r="AF1625" s="3" t="s">
        <v>13</v>
      </c>
      <c r="AG1625" s="4"/>
      <c r="AH1625" s="3"/>
      <c r="AI1625" s="4"/>
      <c r="AJ16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5" s="8">
        <f>IF(#REF!=MAX(#REF!),"New","Old")</f>
      </c>
      <c r="AL1625" s="3"/>
      <c r="AM1625" s="9">
        <f>IF(OR(#REF!="",#REF!=0),"",IF(#REF!&lt;12000,"&lt;12k",IF(AND(#REF!&gt;=12000,#REF!&lt;24000),"12k to 24k",IF(AND(#REF!&gt;=24000,#REF!&lt;=36000),"24k to 36k",IF(#REF!&gt;36000,"&gt;36k","")))))</f>
      </c>
    </row>
    <row x14ac:dyDescent="0.25" r="1626" customHeight="1" ht="18.75">
      <c r="A1626" s="1">
        <v>1787738</v>
      </c>
      <c r="B1626" s="2">
        <v>11447351</v>
      </c>
      <c r="C1626" s="3" t="s">
        <v>0</v>
      </c>
      <c r="D1626" s="3" t="s">
        <v>1</v>
      </c>
      <c r="E1626" s="2">
        <v>2010</v>
      </c>
      <c r="F1626" s="4">
        <v>44573</v>
      </c>
      <c r="G1626" s="3" t="s">
        <v>2</v>
      </c>
      <c r="H1626" s="4">
        <v>44574</v>
      </c>
      <c r="I1626" s="4">
        <f>_xlfn.XLOOKUP(#REF!,[1]!Backup_F8_Previous_Wave[ODINO],[1]!Backup_F8_Previous_Wave[Production Date],"")</f>
      </c>
      <c r="J1626" s="10">
        <f>_xlfn.XLOOKUP(#REF!,[1]!Backup_F8_Previous_Wave[ODINO],[1]!Backup_F8_Previous_Wave[Wave Date],"")</f>
      </c>
      <c r="K1626" s="6">
        <f>_xlfn.XLOOKUP(#REF!,[1]!Backup_F8_Previous_Wave[ODINO],[1]!Backup_F8_Previous_Wave[Full VIN],"")</f>
      </c>
      <c r="L1626" s="3" t="s">
        <v>5194</v>
      </c>
      <c r="M1626" s="3" t="s">
        <v>4</v>
      </c>
      <c r="N1626" s="3" t="s">
        <v>5195</v>
      </c>
      <c r="O1626" s="3" t="s">
        <v>151</v>
      </c>
      <c r="P1626" s="6">
        <f>_xlfn.XLOOKUP(#REF!,[1]!Table2[BINNING],[1]!Table2[VFG],"")</f>
      </c>
      <c r="Q1626" s="6">
        <f>IF(ISNUMBER(FIND("|",#REF!,1)),LEFT(#REF!,FIND("|",#REF!,1)-2),#REF!)</f>
      </c>
      <c r="R1626" s="6">
        <f>IF(ISNUMBER(FIND("|",#REF!,1)),RIGHT(#REF!,LEN(#REF!)-FIND("|",#REF!,1)-1),"")</f>
      </c>
      <c r="S1626" s="3" t="s">
        <v>7</v>
      </c>
      <c r="T1626" s="3" t="s">
        <v>7</v>
      </c>
      <c r="U1626" s="2">
        <v>0</v>
      </c>
      <c r="V1626" s="2">
        <v>0</v>
      </c>
      <c r="W1626" s="2">
        <v>150000</v>
      </c>
      <c r="X1626" s="3" t="s">
        <v>238</v>
      </c>
      <c r="Y1626" s="2"/>
      <c r="Z1626" s="3"/>
      <c r="AA1626" s="3"/>
      <c r="AB1626" s="7" t="s">
        <v>5196</v>
      </c>
      <c r="AC1626" s="3" t="s">
        <v>10</v>
      </c>
      <c r="AD1626" s="3" t="s">
        <v>11</v>
      </c>
      <c r="AE1626" s="3" t="s">
        <v>26</v>
      </c>
      <c r="AF1626" s="3" t="s">
        <v>27</v>
      </c>
      <c r="AG1626" s="4"/>
      <c r="AH1626" s="3"/>
      <c r="AI1626" s="4"/>
      <c r="AJ16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6" s="8">
        <f>IF(#REF!=MAX(#REF!),"New","Old")</f>
      </c>
      <c r="AL1626" s="3"/>
      <c r="AM1626" s="9">
        <f>IF(OR(#REF!="",#REF!=0),"",IF(#REF!&lt;12000,"&lt;12k",IF(AND(#REF!&gt;=12000,#REF!&lt;24000),"12k to 24k",IF(AND(#REF!&gt;=24000,#REF!&lt;=36000),"24k to 36k",IF(#REF!&gt;36000,"&gt;36k","")))))</f>
      </c>
    </row>
    <row x14ac:dyDescent="0.25" r="1627" customHeight="1" ht="18.75">
      <c r="A1627" s="1">
        <v>1787782</v>
      </c>
      <c r="B1627" s="2">
        <v>11447379</v>
      </c>
      <c r="C1627" s="3" t="s">
        <v>0</v>
      </c>
      <c r="D1627" s="3" t="s">
        <v>96</v>
      </c>
      <c r="E1627" s="2">
        <v>2012</v>
      </c>
      <c r="F1627" s="4">
        <v>44257</v>
      </c>
      <c r="G1627" s="3" t="s">
        <v>2</v>
      </c>
      <c r="H1627" s="4">
        <v>44574</v>
      </c>
      <c r="I1627" s="4">
        <f>_xlfn.XLOOKUP(#REF!,[1]!Backup_F8_Previous_Wave[ODINO],[1]!Backup_F8_Previous_Wave[Production Date],"")</f>
      </c>
      <c r="J1627" s="10">
        <f>_xlfn.XLOOKUP(#REF!,[1]!Backup_F8_Previous_Wave[ODINO],[1]!Backup_F8_Previous_Wave[Wave Date],"")</f>
      </c>
      <c r="K1627" s="6">
        <f>_xlfn.XLOOKUP(#REF!,[1]!Backup_F8_Previous_Wave[ODINO],[1]!Backup_F8_Previous_Wave[Full VIN],"")</f>
      </c>
      <c r="L1627" s="3" t="s">
        <v>5197</v>
      </c>
      <c r="M1627" s="3" t="s">
        <v>4</v>
      </c>
      <c r="N1627" s="3" t="s">
        <v>5198</v>
      </c>
      <c r="O1627" s="3" t="s">
        <v>31</v>
      </c>
      <c r="P1627" s="6">
        <f>_xlfn.XLOOKUP(#REF!,[1]!Table2[BINNING],[1]!Table2[VFG],"")</f>
      </c>
      <c r="Q1627" s="6">
        <f>IF(ISNUMBER(FIND("|",#REF!,1)),LEFT(#REF!,FIND("|",#REF!,1)-2),#REF!)</f>
      </c>
      <c r="R1627" s="6">
        <f>IF(ISNUMBER(FIND("|",#REF!,1)),RIGHT(#REF!,LEN(#REF!)-FIND("|",#REF!,1)-1),"")</f>
      </c>
      <c r="S1627" s="3" t="s">
        <v>7</v>
      </c>
      <c r="T1627" s="3" t="s">
        <v>7</v>
      </c>
      <c r="U1627" s="2">
        <v>0</v>
      </c>
      <c r="V1627" s="2">
        <v>0</v>
      </c>
      <c r="W1627" s="2">
        <v>153000</v>
      </c>
      <c r="X1627" s="3" t="s">
        <v>1993</v>
      </c>
      <c r="Y1627" s="2"/>
      <c r="Z1627" s="3" t="s">
        <v>5199</v>
      </c>
      <c r="AA1627" s="3" t="s">
        <v>5200</v>
      </c>
      <c r="AB1627" s="7" t="s">
        <v>5201</v>
      </c>
      <c r="AC1627" s="3" t="s">
        <v>542</v>
      </c>
      <c r="AD1627" s="3" t="s">
        <v>543</v>
      </c>
      <c r="AE1627" s="3" t="s">
        <v>544</v>
      </c>
      <c r="AF1627" s="3" t="s">
        <v>102</v>
      </c>
      <c r="AG1627" s="4"/>
      <c r="AH1627" s="3"/>
      <c r="AI1627" s="4"/>
      <c r="AJ16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7" s="8">
        <f>IF(#REF!=MAX(#REF!),"New","Old")</f>
      </c>
      <c r="AL1627" s="3"/>
      <c r="AM1627" s="9">
        <f>IF(OR(#REF!="",#REF!=0),"",IF(#REF!&lt;12000,"&lt;12k",IF(AND(#REF!&gt;=12000,#REF!&lt;24000),"12k to 24k",IF(AND(#REF!&gt;=24000,#REF!&lt;=36000),"24k to 36k",IF(#REF!&gt;36000,"&gt;36k","")))))</f>
      </c>
    </row>
    <row x14ac:dyDescent="0.25" r="1628" customHeight="1" ht="18.75">
      <c r="A1628" s="1">
        <v>1787832</v>
      </c>
      <c r="B1628" s="2">
        <v>11447412</v>
      </c>
      <c r="C1628" s="3" t="s">
        <v>0</v>
      </c>
      <c r="D1628" s="3" t="s">
        <v>1</v>
      </c>
      <c r="E1628" s="2">
        <v>2018</v>
      </c>
      <c r="F1628" s="4">
        <v>44574</v>
      </c>
      <c r="G1628" s="3" t="s">
        <v>2</v>
      </c>
      <c r="H1628" s="4">
        <v>44574</v>
      </c>
      <c r="I1628" s="4">
        <f>_xlfn.XLOOKUP(#REF!,[1]!Backup_F8_Previous_Wave[ODINO],[1]!Backup_F8_Previous_Wave[Production Date],"")</f>
      </c>
      <c r="J1628" s="10">
        <f>_xlfn.XLOOKUP(#REF!,[1]!Backup_F8_Previous_Wave[ODINO],[1]!Backup_F8_Previous_Wave[Wave Date],"")</f>
      </c>
      <c r="K1628" s="6">
        <f>_xlfn.XLOOKUP(#REF!,[1]!Backup_F8_Previous_Wave[ODINO],[1]!Backup_F8_Previous_Wave[Full VIN],"")</f>
      </c>
      <c r="L1628" s="3" t="s">
        <v>303</v>
      </c>
      <c r="M1628" s="3" t="s">
        <v>4</v>
      </c>
      <c r="N1628" s="3" t="s">
        <v>5202</v>
      </c>
      <c r="O1628" s="3" t="s">
        <v>151</v>
      </c>
      <c r="P1628" s="6">
        <f>_xlfn.XLOOKUP(#REF!,[1]!Table2[BINNING],[1]!Table2[VFG],"")</f>
      </c>
      <c r="Q1628" s="6">
        <f>IF(ISNUMBER(FIND("|",#REF!,1)),LEFT(#REF!,FIND("|",#REF!,1)-2),#REF!)</f>
      </c>
      <c r="R1628" s="6">
        <f>IF(ISNUMBER(FIND("|",#REF!,1)),RIGHT(#REF!,LEN(#REF!)-FIND("|",#REF!,1)-1),"")</f>
      </c>
      <c r="S1628" s="3" t="s">
        <v>7</v>
      </c>
      <c r="T1628" s="3" t="s">
        <v>7</v>
      </c>
      <c r="U1628" s="2">
        <v>0</v>
      </c>
      <c r="V1628" s="2">
        <v>0</v>
      </c>
      <c r="W1628" s="2"/>
      <c r="X1628" s="3" t="s">
        <v>100</v>
      </c>
      <c r="Y1628" s="2">
        <v>15</v>
      </c>
      <c r="Z1628" s="3"/>
      <c r="AA1628" s="3"/>
      <c r="AB1628" s="7" t="s">
        <v>5203</v>
      </c>
      <c r="AC1628" s="3" t="s">
        <v>20</v>
      </c>
      <c r="AD1628" s="3" t="s">
        <v>11</v>
      </c>
      <c r="AE1628" s="3" t="s">
        <v>21</v>
      </c>
      <c r="AF1628" s="3" t="s">
        <v>13</v>
      </c>
      <c r="AG1628" s="4"/>
      <c r="AH1628" s="3"/>
      <c r="AI1628" s="4"/>
      <c r="AJ16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8" s="8">
        <f>IF(#REF!=MAX(#REF!),"New","Old")</f>
      </c>
      <c r="AL1628" s="3"/>
      <c r="AM1628" s="9">
        <f>IF(OR(#REF!="",#REF!=0),"",IF(#REF!&lt;12000,"&lt;12k",IF(AND(#REF!&gt;=12000,#REF!&lt;24000),"12k to 24k",IF(AND(#REF!&gt;=24000,#REF!&lt;=36000),"24k to 36k",IF(#REF!&gt;36000,"&gt;36k","")))))</f>
      </c>
    </row>
    <row x14ac:dyDescent="0.25" r="1629" customHeight="1" ht="18.75">
      <c r="A1629" s="1">
        <v>1788038</v>
      </c>
      <c r="B1629" s="2">
        <v>11447545</v>
      </c>
      <c r="C1629" s="3" t="s">
        <v>0</v>
      </c>
      <c r="D1629" s="3" t="s">
        <v>485</v>
      </c>
      <c r="E1629" s="2">
        <v>2016</v>
      </c>
      <c r="F1629" s="4">
        <v>44572</v>
      </c>
      <c r="G1629" s="3" t="s">
        <v>2</v>
      </c>
      <c r="H1629" s="4">
        <v>44575</v>
      </c>
      <c r="I1629" s="4">
        <f>_xlfn.XLOOKUP(#REF!,[1]!Backup_F8_Previous_Wave[ODINO],[1]!Backup_F8_Previous_Wave[Production Date],"")</f>
      </c>
      <c r="J1629" s="10">
        <f>_xlfn.XLOOKUP(#REF!,[1]!Backup_F8_Previous_Wave[ODINO],[1]!Backup_F8_Previous_Wave[Wave Date],"")</f>
      </c>
      <c r="K1629" s="6">
        <f>_xlfn.XLOOKUP(#REF!,[1]!Backup_F8_Previous_Wave[ODINO],[1]!Backup_F8_Previous_Wave[Full VIN],"")</f>
      </c>
      <c r="L1629" s="3" t="s">
        <v>4506</v>
      </c>
      <c r="M1629" s="3" t="s">
        <v>4</v>
      </c>
      <c r="N1629" s="3" t="s">
        <v>5204</v>
      </c>
      <c r="O1629" s="3" t="s">
        <v>31</v>
      </c>
      <c r="P1629" s="6">
        <f>_xlfn.XLOOKUP(#REF!,[1]!Table2[BINNING],[1]!Table2[VFG],"")</f>
      </c>
      <c r="Q1629" s="6">
        <f>IF(ISNUMBER(FIND("|",#REF!,1)),LEFT(#REF!,FIND("|",#REF!,1)-2),#REF!)</f>
      </c>
      <c r="R1629" s="6">
        <f>IF(ISNUMBER(FIND("|",#REF!,1)),RIGHT(#REF!,LEN(#REF!)-FIND("|",#REF!,1)-1),"")</f>
      </c>
      <c r="S1629" s="3" t="s">
        <v>7</v>
      </c>
      <c r="T1629" s="3" t="s">
        <v>7</v>
      </c>
      <c r="U1629" s="2">
        <v>0</v>
      </c>
      <c r="V1629" s="2">
        <v>0</v>
      </c>
      <c r="W1629" s="2"/>
      <c r="X1629" s="3" t="s">
        <v>139</v>
      </c>
      <c r="Y1629" s="2"/>
      <c r="Z1629" s="3"/>
      <c r="AA1629" s="3"/>
      <c r="AB1629" s="7" t="s">
        <v>5205</v>
      </c>
      <c r="AC1629" s="3" t="s">
        <v>489</v>
      </c>
      <c r="AD1629" s="3" t="s">
        <v>490</v>
      </c>
      <c r="AE1629" s="3" t="s">
        <v>491</v>
      </c>
      <c r="AF1629" s="3" t="s">
        <v>211</v>
      </c>
      <c r="AG1629" s="4"/>
      <c r="AH1629" s="3"/>
      <c r="AI1629" s="4"/>
      <c r="AJ16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29" s="8">
        <f>IF(#REF!=MAX(#REF!),"New","Old")</f>
      </c>
      <c r="AL1629" s="3"/>
      <c r="AM1629" s="9">
        <f>IF(OR(#REF!="",#REF!=0),"",IF(#REF!&lt;12000,"&lt;12k",IF(AND(#REF!&gt;=12000,#REF!&lt;24000),"12k to 24k",IF(AND(#REF!&gt;=24000,#REF!&lt;=36000),"24k to 36k",IF(#REF!&gt;36000,"&gt;36k","")))))</f>
      </c>
    </row>
    <row x14ac:dyDescent="0.25" r="1630" customHeight="1" ht="18.75">
      <c r="A1630" s="1">
        <v>1788045</v>
      </c>
      <c r="B1630" s="2">
        <v>11447550</v>
      </c>
      <c r="C1630" s="3" t="s">
        <v>0</v>
      </c>
      <c r="D1630" s="3" t="s">
        <v>86</v>
      </c>
      <c r="E1630" s="2">
        <v>2014</v>
      </c>
      <c r="F1630" s="4">
        <v>44556</v>
      </c>
      <c r="G1630" s="3" t="s">
        <v>14</v>
      </c>
      <c r="H1630" s="4">
        <v>44575</v>
      </c>
      <c r="I1630" s="4">
        <f>_xlfn.XLOOKUP(#REF!,[1]!Backup_F8_Previous_Wave[ODINO],[1]!Backup_F8_Previous_Wave[Production Date],"")</f>
      </c>
      <c r="J1630" s="10">
        <f>_xlfn.XLOOKUP(#REF!,[1]!Backup_F8_Previous_Wave[ODINO],[1]!Backup_F8_Previous_Wave[Wave Date],"")</f>
      </c>
      <c r="K1630" s="6">
        <f>_xlfn.XLOOKUP(#REF!,[1]!Backup_F8_Previous_Wave[ODINO],[1]!Backup_F8_Previous_Wave[Full VIN],"")</f>
      </c>
      <c r="L1630" s="3" t="s">
        <v>3105</v>
      </c>
      <c r="M1630" s="3" t="s">
        <v>4</v>
      </c>
      <c r="N1630" s="3" t="s">
        <v>5206</v>
      </c>
      <c r="O1630" s="3" t="s">
        <v>31</v>
      </c>
      <c r="P1630" s="6">
        <f>_xlfn.XLOOKUP(#REF!,[1]!Table2[BINNING],[1]!Table2[VFG],"")</f>
      </c>
      <c r="Q1630" s="6">
        <f>IF(ISNUMBER(FIND("|",#REF!,1)),LEFT(#REF!,FIND("|",#REF!,1)-2),#REF!)</f>
      </c>
      <c r="R1630" s="6">
        <f>IF(ISNUMBER(FIND("|",#REF!,1)),RIGHT(#REF!,LEN(#REF!)-FIND("|",#REF!,1)-1),"")</f>
      </c>
      <c r="S1630" s="3" t="s">
        <v>7</v>
      </c>
      <c r="T1630" s="3" t="s">
        <v>7</v>
      </c>
      <c r="U1630" s="2">
        <v>0</v>
      </c>
      <c r="V1630" s="2">
        <v>0</v>
      </c>
      <c r="W1630" s="2"/>
      <c r="X1630" s="3" t="s">
        <v>8</v>
      </c>
      <c r="Y1630" s="2">
        <v>70</v>
      </c>
      <c r="Z1630" s="3"/>
      <c r="AA1630" s="3"/>
      <c r="AB1630" s="7" t="s">
        <v>5207</v>
      </c>
      <c r="AC1630" s="3" t="s">
        <v>92</v>
      </c>
      <c r="AD1630" s="3" t="s">
        <v>93</v>
      </c>
      <c r="AE1630" s="3" t="s">
        <v>94</v>
      </c>
      <c r="AF1630" s="3" t="s">
        <v>95</v>
      </c>
      <c r="AG1630" s="4"/>
      <c r="AH1630" s="3"/>
      <c r="AI1630" s="4"/>
      <c r="AJ16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0" s="8">
        <f>IF(#REF!=MAX(#REF!),"New","Old")</f>
      </c>
      <c r="AL1630" s="3"/>
      <c r="AM1630" s="9">
        <f>IF(OR(#REF!="",#REF!=0),"",IF(#REF!&lt;12000,"&lt;12k",IF(AND(#REF!&gt;=12000,#REF!&lt;24000),"12k to 24k",IF(AND(#REF!&gt;=24000,#REF!&lt;=36000),"24k to 36k",IF(#REF!&gt;36000,"&gt;36k","")))))</f>
      </c>
    </row>
    <row x14ac:dyDescent="0.25" r="1631" customHeight="1" ht="18.75">
      <c r="A1631" s="1">
        <v>1788072</v>
      </c>
      <c r="B1631" s="2">
        <v>11447568</v>
      </c>
      <c r="C1631" s="3" t="s">
        <v>0</v>
      </c>
      <c r="D1631" s="3" t="s">
        <v>1</v>
      </c>
      <c r="E1631" s="2">
        <v>2014</v>
      </c>
      <c r="F1631" s="4">
        <v>44520</v>
      </c>
      <c r="G1631" s="3" t="s">
        <v>14</v>
      </c>
      <c r="H1631" s="4">
        <v>44575</v>
      </c>
      <c r="I1631" s="4"/>
      <c r="J1631" s="10">
        <f>_xlfn.XLOOKUP(#REF!,[1]!Backup_F8_Previous_Wave[ODINO],[1]!Backup_F8_Previous_Wave[Wave Date],"")</f>
      </c>
      <c r="K1631" s="3"/>
      <c r="L1631" s="3" t="s">
        <v>1082</v>
      </c>
      <c r="M1631" s="3" t="s">
        <v>4</v>
      </c>
      <c r="N1631" s="3" t="s">
        <v>5208</v>
      </c>
      <c r="O1631" s="3" t="s">
        <v>151</v>
      </c>
      <c r="P1631" s="6">
        <f>_xlfn.XLOOKUP(#REF!,[1]!Table2[BINNING],[1]!Table2[VFG],"")</f>
      </c>
      <c r="Q1631" s="6">
        <f>IF(ISNUMBER(FIND("|",#REF!,1)),LEFT(#REF!,FIND("|",#REF!,1)-2),#REF!)</f>
      </c>
      <c r="R1631" s="6">
        <f>IF(ISNUMBER(FIND("|",#REF!,1)),RIGHT(#REF!,LEN(#REF!)-FIND("|",#REF!,1)-1),"")</f>
      </c>
      <c r="S1631" s="3" t="s">
        <v>7</v>
      </c>
      <c r="T1631" s="3" t="s">
        <v>7</v>
      </c>
      <c r="U1631" s="2">
        <v>0</v>
      </c>
      <c r="V1631" s="2">
        <v>0</v>
      </c>
      <c r="W1631" s="2"/>
      <c r="X1631" s="3" t="s">
        <v>8</v>
      </c>
      <c r="Y1631" s="2"/>
      <c r="Z1631" s="3"/>
      <c r="AA1631" s="3"/>
      <c r="AB1631" s="7" t="s">
        <v>5209</v>
      </c>
      <c r="AC1631" s="3" t="s">
        <v>44</v>
      </c>
      <c r="AD1631" s="3" t="s">
        <v>44</v>
      </c>
      <c r="AE1631" s="3" t="s">
        <v>44</v>
      </c>
      <c r="AF1631" s="3" t="s">
        <v>13</v>
      </c>
      <c r="AG1631" s="4"/>
      <c r="AH1631" s="3"/>
      <c r="AI1631" s="4"/>
      <c r="AJ16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1" s="8">
        <f>IF(#REF!=MAX(#REF!),"New","Old")</f>
      </c>
      <c r="AL1631" s="3"/>
      <c r="AM1631" s="9">
        <f>IF(OR(#REF!="",#REF!=0),"",IF(#REF!&lt;12000,"&lt;12k",IF(AND(#REF!&gt;=12000,#REF!&lt;24000),"12k to 24k",IF(AND(#REF!&gt;=24000,#REF!&lt;=36000),"24k to 36k",IF(#REF!&gt;36000,"&gt;36k","")))))</f>
      </c>
    </row>
    <row x14ac:dyDescent="0.25" r="1632" customHeight="1" ht="18.75">
      <c r="A1632" s="1">
        <v>1788128</v>
      </c>
      <c r="B1632" s="2">
        <v>11447605</v>
      </c>
      <c r="C1632" s="3" t="s">
        <v>0</v>
      </c>
      <c r="D1632" s="3" t="s">
        <v>181</v>
      </c>
      <c r="E1632" s="2">
        <v>2020</v>
      </c>
      <c r="F1632" s="4">
        <v>44575</v>
      </c>
      <c r="G1632" s="3" t="s">
        <v>2</v>
      </c>
      <c r="H1632" s="4">
        <v>44576</v>
      </c>
      <c r="I1632" s="4">
        <f>_xlfn.XLOOKUP(#REF!,[1]!Backup_F8_Previous_Wave[ODINO],[1]!Backup_F8_Previous_Wave[Production Date],"")</f>
      </c>
      <c r="J1632" s="10">
        <f>_xlfn.XLOOKUP(#REF!,[1]!Backup_F8_Previous_Wave[ODINO],[1]!Backup_F8_Previous_Wave[Wave Date],"")</f>
      </c>
      <c r="K1632" s="6">
        <f>_xlfn.XLOOKUP(#REF!,[1]!Backup_F8_Previous_Wave[ODINO],[1]!Backup_F8_Previous_Wave[Full VIN],"")</f>
      </c>
      <c r="L1632" s="3" t="s">
        <v>1893</v>
      </c>
      <c r="M1632" s="3" t="s">
        <v>4</v>
      </c>
      <c r="N1632" s="3" t="s">
        <v>5210</v>
      </c>
      <c r="O1632" s="3" t="s">
        <v>864</v>
      </c>
      <c r="P1632" s="6">
        <f>_xlfn.XLOOKUP(#REF!,[1]!Table2[BINNING],[1]!Table2[VFG],"")</f>
      </c>
      <c r="Q1632" s="6">
        <f>IF(ISNUMBER(FIND("|",#REF!,1)),LEFT(#REF!,FIND("|",#REF!,1)-2),#REF!)</f>
      </c>
      <c r="R1632" s="6">
        <f>IF(ISNUMBER(FIND("|",#REF!,1)),RIGHT(#REF!,LEN(#REF!)-FIND("|",#REF!,1)-1),"")</f>
      </c>
      <c r="S1632" s="3" t="s">
        <v>7</v>
      </c>
      <c r="T1632" s="3" t="s">
        <v>7</v>
      </c>
      <c r="U1632" s="2">
        <v>0</v>
      </c>
      <c r="V1632" s="2">
        <v>0</v>
      </c>
      <c r="W1632" s="2"/>
      <c r="X1632" s="3" t="s">
        <v>282</v>
      </c>
      <c r="Y1632" s="2">
        <v>45</v>
      </c>
      <c r="Z1632" s="3"/>
      <c r="AA1632" s="3"/>
      <c r="AB1632" s="7" t="s">
        <v>5211</v>
      </c>
      <c r="AC1632" s="3" t="s">
        <v>1252</v>
      </c>
      <c r="AD1632" s="3" t="s">
        <v>298</v>
      </c>
      <c r="AE1632" s="3" t="s">
        <v>299</v>
      </c>
      <c r="AF1632" s="3" t="s">
        <v>198</v>
      </c>
      <c r="AG1632" s="4"/>
      <c r="AH1632" s="3"/>
      <c r="AI1632" s="4"/>
      <c r="AJ16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2" s="8">
        <f>IF(#REF!=MAX(#REF!),"New","Old")</f>
      </c>
      <c r="AL1632" s="3"/>
      <c r="AM1632" s="9">
        <f>IF(OR(#REF!="",#REF!=0),"",IF(#REF!&lt;12000,"&lt;12k",IF(AND(#REF!&gt;=12000,#REF!&lt;24000),"12k to 24k",IF(AND(#REF!&gt;=24000,#REF!&lt;=36000),"24k to 36k",IF(#REF!&gt;36000,"&gt;36k","")))))</f>
      </c>
    </row>
    <row x14ac:dyDescent="0.25" r="1633" customHeight="1" ht="18.75">
      <c r="A1633" s="1">
        <v>1788434</v>
      </c>
      <c r="B1633" s="2">
        <v>11447805</v>
      </c>
      <c r="C1633" s="3" t="s">
        <v>0</v>
      </c>
      <c r="D1633" s="3" t="s">
        <v>181</v>
      </c>
      <c r="E1633" s="2">
        <v>2012</v>
      </c>
      <c r="F1633" s="4">
        <v>43922</v>
      </c>
      <c r="G1633" s="3" t="s">
        <v>108</v>
      </c>
      <c r="H1633" s="4">
        <v>44579</v>
      </c>
      <c r="I1633" s="4">
        <f>_xlfn.XLOOKUP(#REF!,[1]!Backup_F8_Previous_Wave[ODINO],[1]!Backup_F8_Previous_Wave[Production Date],"")</f>
      </c>
      <c r="J1633" s="10">
        <f>_xlfn.XLOOKUP(#REF!,[1]!Backup_F8_Previous_Wave[ODINO],[1]!Backup_F8_Previous_Wave[Wave Date],"")</f>
      </c>
      <c r="K1633" s="6">
        <f>_xlfn.XLOOKUP(#REF!,[1]!Backup_F8_Previous_Wave[ODINO],[1]!Backup_F8_Previous_Wave[Full VIN],"")</f>
      </c>
      <c r="L1633" s="3" t="s">
        <v>5212</v>
      </c>
      <c r="M1633" s="3" t="s">
        <v>4</v>
      </c>
      <c r="N1633" s="3" t="s">
        <v>5213</v>
      </c>
      <c r="O1633" s="3" t="s">
        <v>593</v>
      </c>
      <c r="P1633" s="6">
        <f>_xlfn.XLOOKUP(#REF!,[1]!Table2[BINNING],[1]!Table2[VFG],"")</f>
      </c>
      <c r="Q1633" s="6">
        <f>IF(ISNUMBER(FIND("|",#REF!,1)),LEFT(#REF!,FIND("|",#REF!,1)-2),#REF!)</f>
      </c>
      <c r="R1633" s="6">
        <f>IF(ISNUMBER(FIND("|",#REF!,1)),RIGHT(#REF!,LEN(#REF!)-FIND("|",#REF!,1)-1),"")</f>
      </c>
      <c r="S1633" s="3" t="s">
        <v>7</v>
      </c>
      <c r="T1633" s="3" t="s">
        <v>7</v>
      </c>
      <c r="U1633" s="2">
        <v>0</v>
      </c>
      <c r="V1633" s="2">
        <v>0</v>
      </c>
      <c r="W1633" s="2"/>
      <c r="X1633" s="3" t="s">
        <v>238</v>
      </c>
      <c r="Y1633" s="2"/>
      <c r="Z1633" s="3"/>
      <c r="AA1633" s="3"/>
      <c r="AB1633" s="7" t="s">
        <v>5214</v>
      </c>
      <c r="AC1633" s="3" t="s">
        <v>297</v>
      </c>
      <c r="AD1633" s="3" t="s">
        <v>298</v>
      </c>
      <c r="AE1633" s="3" t="s">
        <v>299</v>
      </c>
      <c r="AF1633" s="3" t="s">
        <v>198</v>
      </c>
      <c r="AG1633" s="4"/>
      <c r="AH1633" s="3"/>
      <c r="AI1633" s="4"/>
      <c r="AJ16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3" s="8">
        <f>IF(#REF!=MAX(#REF!),"New","Old")</f>
      </c>
      <c r="AL1633" s="3"/>
      <c r="AM1633" s="9">
        <f>IF(OR(#REF!="",#REF!=0),"",IF(#REF!&lt;12000,"&lt;12k",IF(AND(#REF!&gt;=12000,#REF!&lt;24000),"12k to 24k",IF(AND(#REF!&gt;=24000,#REF!&lt;=36000),"24k to 36k",IF(#REF!&gt;36000,"&gt;36k","")))))</f>
      </c>
    </row>
    <row x14ac:dyDescent="0.25" r="1634" customHeight="1" ht="18.75">
      <c r="A1634" s="1">
        <v>1788474</v>
      </c>
      <c r="B1634" s="2">
        <v>11447833</v>
      </c>
      <c r="C1634" s="3" t="s">
        <v>0</v>
      </c>
      <c r="D1634" s="3" t="s">
        <v>38</v>
      </c>
      <c r="E1634" s="2">
        <v>2016</v>
      </c>
      <c r="F1634" s="4">
        <v>44579</v>
      </c>
      <c r="G1634" s="3" t="s">
        <v>2</v>
      </c>
      <c r="H1634" s="4">
        <v>44579</v>
      </c>
      <c r="I1634" s="4">
        <f>_xlfn.XLOOKUP(#REF!,[1]!Backup_F8_Previous_Wave[ODINO],[1]!Backup_F8_Previous_Wave[Production Date],"")</f>
      </c>
      <c r="J1634" s="10">
        <f>_xlfn.XLOOKUP(#REF!,[1]!Backup_F8_Previous_Wave[ODINO],[1]!Backup_F8_Previous_Wave[Wave Date],"")</f>
      </c>
      <c r="K1634" s="6">
        <f>_xlfn.XLOOKUP(#REF!,[1]!Backup_F8_Previous_Wave[ODINO],[1]!Backup_F8_Previous_Wave[Full VIN],"")</f>
      </c>
      <c r="L1634" s="3" t="s">
        <v>5215</v>
      </c>
      <c r="M1634" s="3" t="s">
        <v>4</v>
      </c>
      <c r="N1634" s="3" t="s">
        <v>5216</v>
      </c>
      <c r="O1634" s="3" t="s">
        <v>151</v>
      </c>
      <c r="P1634" s="6">
        <f>_xlfn.XLOOKUP(#REF!,[1]!Table2[BINNING],[1]!Table2[VFG],"")</f>
      </c>
      <c r="Q1634" s="6">
        <f>IF(ISNUMBER(FIND("|",#REF!,1)),LEFT(#REF!,FIND("|",#REF!,1)-2),#REF!)</f>
      </c>
      <c r="R1634" s="6">
        <f>IF(ISNUMBER(FIND("|",#REF!,1)),RIGHT(#REF!,LEN(#REF!)-FIND("|",#REF!,1)-1),"")</f>
      </c>
      <c r="S1634" s="3" t="s">
        <v>7</v>
      </c>
      <c r="T1634" s="3" t="s">
        <v>7</v>
      </c>
      <c r="U1634" s="2">
        <v>0</v>
      </c>
      <c r="V1634" s="2">
        <v>0</v>
      </c>
      <c r="W1634" s="2">
        <v>86000</v>
      </c>
      <c r="X1634" s="3" t="s">
        <v>8</v>
      </c>
      <c r="Y1634" s="2"/>
      <c r="Z1634" s="3" t="s">
        <v>5217</v>
      </c>
      <c r="AA1634" s="3" t="s">
        <v>4511</v>
      </c>
      <c r="AB1634" s="7" t="s">
        <v>5218</v>
      </c>
      <c r="AC1634" s="3" t="s">
        <v>826</v>
      </c>
      <c r="AD1634" s="3" t="s">
        <v>147</v>
      </c>
      <c r="AE1634" s="3" t="s">
        <v>148</v>
      </c>
      <c r="AF1634" s="3" t="s">
        <v>45</v>
      </c>
      <c r="AG1634" s="4"/>
      <c r="AH1634" s="3"/>
      <c r="AI1634" s="4"/>
      <c r="AJ16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4" s="8">
        <f>IF(#REF!=MAX(#REF!),"New","Old")</f>
      </c>
      <c r="AL1634" s="3"/>
      <c r="AM1634" s="9">
        <f>IF(OR(#REF!="",#REF!=0),"",IF(#REF!&lt;12000,"&lt;12k",IF(AND(#REF!&gt;=12000,#REF!&lt;24000),"12k to 24k",IF(AND(#REF!&gt;=24000,#REF!&lt;=36000),"24k to 36k",IF(#REF!&gt;36000,"&gt;36k","")))))</f>
      </c>
    </row>
    <row x14ac:dyDescent="0.25" r="1635" customHeight="1" ht="18.75">
      <c r="A1635" s="1">
        <v>1788500</v>
      </c>
      <c r="B1635" s="2">
        <v>11447855</v>
      </c>
      <c r="C1635" s="3" t="s">
        <v>0</v>
      </c>
      <c r="D1635" s="3" t="s">
        <v>1</v>
      </c>
      <c r="E1635" s="2">
        <v>2015</v>
      </c>
      <c r="F1635" s="4">
        <v>44426</v>
      </c>
      <c r="G1635" s="3" t="s">
        <v>39</v>
      </c>
      <c r="H1635" s="4">
        <v>44579</v>
      </c>
      <c r="I1635" s="4">
        <f>_xlfn.XLOOKUP(#REF!,[1]!Backup_F8_Previous_Wave[ODINO],[1]!Backup_F8_Previous_Wave[Production Date],"")</f>
      </c>
      <c r="J1635" s="10">
        <f>_xlfn.XLOOKUP(#REF!,[1]!Backup_F8_Previous_Wave[ODINO],[1]!Backup_F8_Previous_Wave[Wave Date],"")</f>
      </c>
      <c r="K1635" s="6">
        <f>_xlfn.XLOOKUP(#REF!,[1]!Backup_F8_Previous_Wave[ODINO],[1]!Backup_F8_Previous_Wave[Full VIN],"")</f>
      </c>
      <c r="L1635" s="3" t="s">
        <v>5219</v>
      </c>
      <c r="M1635" s="3" t="s">
        <v>4</v>
      </c>
      <c r="N1635" s="3" t="s">
        <v>5220</v>
      </c>
      <c r="O1635" s="3" t="s">
        <v>582</v>
      </c>
      <c r="P1635" s="6">
        <f>_xlfn.XLOOKUP(#REF!,[1]!Table2[BINNING],[1]!Table2[VFG],"")</f>
      </c>
      <c r="Q1635" s="6">
        <f>IF(ISNUMBER(FIND("|",#REF!,1)),LEFT(#REF!,FIND("|",#REF!,1)-2),#REF!)</f>
      </c>
      <c r="R1635" s="6">
        <f>IF(ISNUMBER(FIND("|",#REF!,1)),RIGHT(#REF!,LEN(#REF!)-FIND("|",#REF!,1)-1),"")</f>
      </c>
      <c r="S1635" s="3" t="s">
        <v>7</v>
      </c>
      <c r="T1635" s="3" t="s">
        <v>7</v>
      </c>
      <c r="U1635" s="2">
        <v>0</v>
      </c>
      <c r="V1635" s="2">
        <v>0</v>
      </c>
      <c r="W1635" s="2">
        <v>60000</v>
      </c>
      <c r="X1635" s="3" t="s">
        <v>32</v>
      </c>
      <c r="Y1635" s="2"/>
      <c r="Z1635" s="3"/>
      <c r="AA1635" s="3"/>
      <c r="AB1635" s="7" t="s">
        <v>5221</v>
      </c>
      <c r="AC1635" s="3" t="s">
        <v>20</v>
      </c>
      <c r="AD1635" s="3" t="s">
        <v>11</v>
      </c>
      <c r="AE1635" s="3" t="s">
        <v>135</v>
      </c>
      <c r="AF1635" s="3" t="s">
        <v>27</v>
      </c>
      <c r="AG1635" s="4"/>
      <c r="AH1635" s="3"/>
      <c r="AI1635" s="4"/>
      <c r="AJ16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5" s="8">
        <f>IF(#REF!=MAX(#REF!),"New","Old")</f>
      </c>
      <c r="AL1635" s="3"/>
      <c r="AM1635" s="9">
        <f>IF(OR(#REF!="",#REF!=0),"",IF(#REF!&lt;12000,"&lt;12k",IF(AND(#REF!&gt;=12000,#REF!&lt;24000),"12k to 24k",IF(AND(#REF!&gt;=24000,#REF!&lt;=36000),"24k to 36k",IF(#REF!&gt;36000,"&gt;36k","")))))</f>
      </c>
    </row>
    <row x14ac:dyDescent="0.25" r="1636" customHeight="1" ht="18.75">
      <c r="A1636" s="1">
        <v>1788505</v>
      </c>
      <c r="B1636" s="2">
        <v>11447860</v>
      </c>
      <c r="C1636" s="3" t="s">
        <v>0</v>
      </c>
      <c r="D1636" s="3" t="s">
        <v>181</v>
      </c>
      <c r="E1636" s="2">
        <v>2013</v>
      </c>
      <c r="F1636" s="4">
        <v>40196</v>
      </c>
      <c r="G1636" s="3" t="s">
        <v>2</v>
      </c>
      <c r="H1636" s="4">
        <v>44579</v>
      </c>
      <c r="I1636" s="4">
        <f>_xlfn.XLOOKUP(#REF!,[1]!Backup_F8_Previous_Wave[ODINO],[1]!Backup_F8_Previous_Wave[Production Date],"")</f>
      </c>
      <c r="J1636" s="10">
        <f>_xlfn.XLOOKUP(#REF!,[1]!Backup_F8_Previous_Wave[ODINO],[1]!Backup_F8_Previous_Wave[Wave Date],"")</f>
      </c>
      <c r="K1636" s="6">
        <f>_xlfn.XLOOKUP(#REF!,[1]!Backup_F8_Previous_Wave[ODINO],[1]!Backup_F8_Previous_Wave[Full VIN],"")</f>
      </c>
      <c r="L1636" s="3" t="s">
        <v>5222</v>
      </c>
      <c r="M1636" s="3" t="s">
        <v>4</v>
      </c>
      <c r="N1636" s="3" t="s">
        <v>5223</v>
      </c>
      <c r="O1636" s="3" t="s">
        <v>600</v>
      </c>
      <c r="P1636" s="6">
        <f>_xlfn.XLOOKUP(#REF!,[1]!Table2[BINNING],[1]!Table2[VFG],"")</f>
      </c>
      <c r="Q1636" s="6">
        <f>IF(ISNUMBER(FIND("|",#REF!,1)),LEFT(#REF!,FIND("|",#REF!,1)-2),#REF!)</f>
      </c>
      <c r="R1636" s="6">
        <f>IF(ISNUMBER(FIND("|",#REF!,1)),RIGHT(#REF!,LEN(#REF!)-FIND("|",#REF!,1)-1),"")</f>
      </c>
      <c r="S1636" s="3" t="s">
        <v>7</v>
      </c>
      <c r="T1636" s="3" t="s">
        <v>7</v>
      </c>
      <c r="U1636" s="2">
        <v>0</v>
      </c>
      <c r="V1636" s="2">
        <v>0</v>
      </c>
      <c r="W1636" s="2">
        <v>20000</v>
      </c>
      <c r="X1636" s="3" t="s">
        <v>32</v>
      </c>
      <c r="Y1636" s="2"/>
      <c r="Z1636" s="3"/>
      <c r="AA1636" s="3"/>
      <c r="AB1636" s="7" t="s">
        <v>5224</v>
      </c>
      <c r="AC1636" s="3" t="s">
        <v>297</v>
      </c>
      <c r="AD1636" s="3" t="s">
        <v>298</v>
      </c>
      <c r="AE1636" s="3" t="s">
        <v>299</v>
      </c>
      <c r="AF1636" s="3" t="s">
        <v>198</v>
      </c>
      <c r="AG1636" s="4"/>
      <c r="AH1636" s="3"/>
      <c r="AI1636" s="4"/>
      <c r="AJ16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6" s="8">
        <f>IF(#REF!=MAX(#REF!),"New","Old")</f>
      </c>
      <c r="AL1636" s="3"/>
      <c r="AM1636" s="9">
        <f>IF(OR(#REF!="",#REF!=0),"",IF(#REF!&lt;12000,"&lt;12k",IF(AND(#REF!&gt;=12000,#REF!&lt;24000),"12k to 24k",IF(AND(#REF!&gt;=24000,#REF!&lt;=36000),"24k to 36k",IF(#REF!&gt;36000,"&gt;36k","")))))</f>
      </c>
    </row>
    <row x14ac:dyDescent="0.25" r="1637" customHeight="1" ht="18.75">
      <c r="A1637" s="1">
        <v>1788624</v>
      </c>
      <c r="B1637" s="2">
        <v>11447946</v>
      </c>
      <c r="C1637" s="3" t="s">
        <v>0</v>
      </c>
      <c r="D1637" s="3" t="s">
        <v>1</v>
      </c>
      <c r="E1637" s="2">
        <v>2014</v>
      </c>
      <c r="F1637" s="4">
        <v>43784</v>
      </c>
      <c r="G1637" s="3" t="s">
        <v>14</v>
      </c>
      <c r="H1637" s="4">
        <v>44579</v>
      </c>
      <c r="I1637" s="4"/>
      <c r="J1637" s="10">
        <f>_xlfn.XLOOKUP(#REF!,[1]!Backup_F8_Previous_Wave[ODINO],[1]!Backup_F8_Previous_Wave[Wave Date],"")</f>
      </c>
      <c r="K1637" s="3"/>
      <c r="L1637" s="3" t="s">
        <v>5225</v>
      </c>
      <c r="M1637" s="3" t="s">
        <v>4</v>
      </c>
      <c r="N1637" s="3" t="s">
        <v>5226</v>
      </c>
      <c r="O1637" s="3" t="s">
        <v>6</v>
      </c>
      <c r="P1637" s="6">
        <f>_xlfn.XLOOKUP(#REF!,[1]!Table2[BINNING],[1]!Table2[VFG],"")</f>
      </c>
      <c r="Q1637" s="6">
        <f>IF(ISNUMBER(FIND("|",#REF!,1)),LEFT(#REF!,FIND("|",#REF!,1)-2),#REF!)</f>
      </c>
      <c r="R1637" s="6">
        <f>IF(ISNUMBER(FIND("|",#REF!,1)),RIGHT(#REF!,LEN(#REF!)-FIND("|",#REF!,1)-1),"")</f>
      </c>
      <c r="S1637" s="3" t="s">
        <v>7</v>
      </c>
      <c r="T1637" s="3" t="s">
        <v>7</v>
      </c>
      <c r="U1637" s="2">
        <v>0</v>
      </c>
      <c r="V1637" s="2">
        <v>0</v>
      </c>
      <c r="W1637" s="2"/>
      <c r="X1637" s="3" t="s">
        <v>159</v>
      </c>
      <c r="Y1637" s="2"/>
      <c r="Z1637" s="3"/>
      <c r="AA1637" s="3"/>
      <c r="AB1637" s="7" t="s">
        <v>5227</v>
      </c>
      <c r="AC1637" s="3" t="s">
        <v>44</v>
      </c>
      <c r="AD1637" s="3" t="s">
        <v>44</v>
      </c>
      <c r="AE1637" s="3" t="s">
        <v>44</v>
      </c>
      <c r="AF1637" s="3" t="s">
        <v>27</v>
      </c>
      <c r="AG1637" s="4"/>
      <c r="AH1637" s="3"/>
      <c r="AI1637" s="4"/>
      <c r="AJ16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7" s="8">
        <f>IF(#REF!=MAX(#REF!),"New","Old")</f>
      </c>
      <c r="AL1637" s="3"/>
      <c r="AM1637" s="9">
        <f>IF(OR(#REF!="",#REF!=0),"",IF(#REF!&lt;12000,"&lt;12k",IF(AND(#REF!&gt;=12000,#REF!&lt;24000),"12k to 24k",IF(AND(#REF!&gt;=24000,#REF!&lt;=36000),"24k to 36k",IF(#REF!&gt;36000,"&gt;36k","")))))</f>
      </c>
    </row>
    <row x14ac:dyDescent="0.25" r="1638" customHeight="1" ht="18.75">
      <c r="A1638" s="1">
        <v>1788704</v>
      </c>
      <c r="B1638" s="2">
        <v>11448003</v>
      </c>
      <c r="C1638" s="3" t="s">
        <v>0</v>
      </c>
      <c r="D1638" s="3" t="s">
        <v>187</v>
      </c>
      <c r="E1638" s="2">
        <v>2018</v>
      </c>
      <c r="F1638" s="4">
        <v>44562</v>
      </c>
      <c r="G1638" s="3" t="s">
        <v>2</v>
      </c>
      <c r="H1638" s="4">
        <v>44580</v>
      </c>
      <c r="I1638" s="4">
        <f>_xlfn.XLOOKUP(#REF!,[1]!Backup_F8_Previous_Wave[ODINO],[1]!Backup_F8_Previous_Wave[Production Date],"")</f>
      </c>
      <c r="J1638" s="10">
        <f>_xlfn.XLOOKUP(#REF!,[1]!Backup_F8_Previous_Wave[ODINO],[1]!Backup_F8_Previous_Wave[Wave Date],"")</f>
      </c>
      <c r="K1638" s="6">
        <f>_xlfn.XLOOKUP(#REF!,[1]!Backup_F8_Previous_Wave[ODINO],[1]!Backup_F8_Previous_Wave[Full VIN],"")</f>
      </c>
      <c r="L1638" s="3" t="s">
        <v>5228</v>
      </c>
      <c r="M1638" s="3" t="s">
        <v>4</v>
      </c>
      <c r="N1638" s="3" t="s">
        <v>5229</v>
      </c>
      <c r="O1638" s="3" t="s">
        <v>49</v>
      </c>
      <c r="P1638" s="6">
        <f>_xlfn.XLOOKUP(#REF!,[1]!Table2[BINNING],[1]!Table2[VFG],"")</f>
      </c>
      <c r="Q1638" s="6">
        <f>IF(ISNUMBER(FIND("|",#REF!,1)),LEFT(#REF!,FIND("|",#REF!,1)-2),#REF!)</f>
      </c>
      <c r="R1638" s="6">
        <f>IF(ISNUMBER(FIND("|",#REF!,1)),RIGHT(#REF!,LEN(#REF!)-FIND("|",#REF!,1)-1),"")</f>
      </c>
      <c r="S1638" s="3" t="s">
        <v>7</v>
      </c>
      <c r="T1638" s="3" t="s">
        <v>7</v>
      </c>
      <c r="U1638" s="2">
        <v>0</v>
      </c>
      <c r="V1638" s="2">
        <v>0</v>
      </c>
      <c r="W1638" s="2"/>
      <c r="X1638" s="3" t="s">
        <v>238</v>
      </c>
      <c r="Y1638" s="2"/>
      <c r="Z1638" s="3"/>
      <c r="AA1638" s="3"/>
      <c r="AB1638" s="7" t="s">
        <v>5230</v>
      </c>
      <c r="AC1638" s="3" t="s">
        <v>191</v>
      </c>
      <c r="AD1638" s="3" t="s">
        <v>192</v>
      </c>
      <c r="AE1638" s="3" t="s">
        <v>193</v>
      </c>
      <c r="AF1638" s="3" t="s">
        <v>141</v>
      </c>
      <c r="AG1638" s="4"/>
      <c r="AH1638" s="3"/>
      <c r="AI1638" s="4"/>
      <c r="AJ16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8" s="8">
        <f>IF(#REF!=MAX(#REF!),"New","Old")</f>
      </c>
      <c r="AL1638" s="3"/>
      <c r="AM1638" s="9">
        <f>IF(OR(#REF!="",#REF!=0),"",IF(#REF!&lt;12000,"&lt;12k",IF(AND(#REF!&gt;=12000,#REF!&lt;24000),"12k to 24k",IF(AND(#REF!&gt;=24000,#REF!&lt;=36000),"24k to 36k",IF(#REF!&gt;36000,"&gt;36k","")))))</f>
      </c>
    </row>
    <row x14ac:dyDescent="0.25" r="1639" customHeight="1" ht="18.75">
      <c r="A1639" s="1">
        <v>1788809</v>
      </c>
      <c r="B1639" s="2">
        <v>11448088</v>
      </c>
      <c r="C1639" s="3" t="s">
        <v>0</v>
      </c>
      <c r="D1639" s="3" t="s">
        <v>485</v>
      </c>
      <c r="E1639" s="2">
        <v>2016</v>
      </c>
      <c r="F1639" s="4">
        <v>44531</v>
      </c>
      <c r="G1639" s="3" t="s">
        <v>14</v>
      </c>
      <c r="H1639" s="4">
        <v>44580</v>
      </c>
      <c r="I1639" s="4">
        <f>_xlfn.XLOOKUP(#REF!,[1]!Backup_F8_Previous_Wave[ODINO],[1]!Backup_F8_Previous_Wave[Production Date],"")</f>
      </c>
      <c r="J1639" s="10">
        <f>_xlfn.XLOOKUP(#REF!,[1]!Backup_F8_Previous_Wave[ODINO],[1]!Backup_F8_Previous_Wave[Wave Date],"")</f>
      </c>
      <c r="K1639" s="6">
        <f>_xlfn.XLOOKUP(#REF!,[1]!Backup_F8_Previous_Wave[ODINO],[1]!Backup_F8_Previous_Wave[Full VIN],"")</f>
      </c>
      <c r="L1639" s="3" t="s">
        <v>5231</v>
      </c>
      <c r="M1639" s="3" t="s">
        <v>4</v>
      </c>
      <c r="N1639" s="3" t="s">
        <v>5232</v>
      </c>
      <c r="O1639" s="3" t="s">
        <v>31</v>
      </c>
      <c r="P1639" s="6">
        <f>_xlfn.XLOOKUP(#REF!,[1]!Table2[BINNING],[1]!Table2[VFG],"")</f>
      </c>
      <c r="Q1639" s="6">
        <f>IF(ISNUMBER(FIND("|",#REF!,1)),LEFT(#REF!,FIND("|",#REF!,1)-2),#REF!)</f>
      </c>
      <c r="R1639" s="6">
        <f>IF(ISNUMBER(FIND("|",#REF!,1)),RIGHT(#REF!,LEN(#REF!)-FIND("|",#REF!,1)-1),"")</f>
      </c>
      <c r="S1639" s="3" t="s">
        <v>7</v>
      </c>
      <c r="T1639" s="3" t="s">
        <v>7</v>
      </c>
      <c r="U1639" s="2">
        <v>0</v>
      </c>
      <c r="V1639" s="2">
        <v>0</v>
      </c>
      <c r="W1639" s="2"/>
      <c r="X1639" s="3" t="s">
        <v>139</v>
      </c>
      <c r="Y1639" s="2">
        <v>45</v>
      </c>
      <c r="Z1639" s="3"/>
      <c r="AA1639" s="3"/>
      <c r="AB1639" s="7" t="s">
        <v>5233</v>
      </c>
      <c r="AC1639" s="3" t="s">
        <v>489</v>
      </c>
      <c r="AD1639" s="3" t="s">
        <v>490</v>
      </c>
      <c r="AE1639" s="3" t="s">
        <v>491</v>
      </c>
      <c r="AF1639" s="3" t="s">
        <v>211</v>
      </c>
      <c r="AG1639" s="4"/>
      <c r="AH1639" s="3"/>
      <c r="AI1639" s="4"/>
      <c r="AJ16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39" s="8">
        <f>IF(#REF!=MAX(#REF!),"New","Old")</f>
      </c>
      <c r="AL1639" s="3"/>
      <c r="AM1639" s="9">
        <f>IF(OR(#REF!="",#REF!=0),"",IF(#REF!&lt;12000,"&lt;12k",IF(AND(#REF!&gt;=12000,#REF!&lt;24000),"12k to 24k",IF(AND(#REF!&gt;=24000,#REF!&lt;=36000),"24k to 36k",IF(#REF!&gt;36000,"&gt;36k","")))))</f>
      </c>
    </row>
    <row x14ac:dyDescent="0.25" r="1640" customHeight="1" ht="18.75">
      <c r="A1640" s="1">
        <v>1789042</v>
      </c>
      <c r="B1640" s="2">
        <v>11448263</v>
      </c>
      <c r="C1640" s="3" t="s">
        <v>0</v>
      </c>
      <c r="D1640" s="3" t="s">
        <v>1</v>
      </c>
      <c r="E1640" s="2">
        <v>2018</v>
      </c>
      <c r="F1640" s="4">
        <v>44581</v>
      </c>
      <c r="G1640" s="3" t="s">
        <v>2</v>
      </c>
      <c r="H1640" s="4">
        <v>44581</v>
      </c>
      <c r="I1640" s="4">
        <f>_xlfn.XLOOKUP(#REF!,[1]!Backup_F8_Previous_Wave[ODINO],[1]!Backup_F8_Previous_Wave[Production Date],"")</f>
      </c>
      <c r="J1640" s="10">
        <f>_xlfn.XLOOKUP(#REF!,[1]!Backup_F8_Previous_Wave[ODINO],[1]!Backup_F8_Previous_Wave[Wave Date],"")</f>
      </c>
      <c r="K1640" s="6">
        <f>_xlfn.XLOOKUP(#REF!,[1]!Backup_F8_Previous_Wave[ODINO],[1]!Backup_F8_Previous_Wave[Full VIN],"")</f>
      </c>
      <c r="L1640" s="3" t="s">
        <v>836</v>
      </c>
      <c r="M1640" s="3" t="s">
        <v>4</v>
      </c>
      <c r="N1640" s="3" t="s">
        <v>5234</v>
      </c>
      <c r="O1640" s="3" t="s">
        <v>124</v>
      </c>
      <c r="P1640" s="6">
        <f>_xlfn.XLOOKUP(#REF!,[1]!Table2[BINNING],[1]!Table2[VFG],"")</f>
      </c>
      <c r="Q1640" s="6">
        <f>IF(ISNUMBER(FIND("|",#REF!,1)),LEFT(#REF!,FIND("|",#REF!,1)-2),#REF!)</f>
      </c>
      <c r="R1640" s="6">
        <f>IF(ISNUMBER(FIND("|",#REF!,1)),RIGHT(#REF!,LEN(#REF!)-FIND("|",#REF!,1)-1),"")</f>
      </c>
      <c r="S1640" s="3" t="s">
        <v>7</v>
      </c>
      <c r="T1640" s="3" t="s">
        <v>7</v>
      </c>
      <c r="U1640" s="2">
        <v>0</v>
      </c>
      <c r="V1640" s="2">
        <v>0</v>
      </c>
      <c r="W1640" s="2"/>
      <c r="X1640" s="3" t="s">
        <v>253</v>
      </c>
      <c r="Y1640" s="2">
        <v>75</v>
      </c>
      <c r="Z1640" s="3"/>
      <c r="AA1640" s="3"/>
      <c r="AB1640" s="7" t="s">
        <v>5235</v>
      </c>
      <c r="AC1640" s="3" t="s">
        <v>20</v>
      </c>
      <c r="AD1640" s="3" t="s">
        <v>11</v>
      </c>
      <c r="AE1640" s="3" t="s">
        <v>21</v>
      </c>
      <c r="AF1640" s="3" t="s">
        <v>13</v>
      </c>
      <c r="AG1640" s="4"/>
      <c r="AH1640" s="3"/>
      <c r="AI1640" s="4"/>
      <c r="AJ16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0" s="8">
        <f>IF(#REF!=MAX(#REF!),"New","Old")</f>
      </c>
      <c r="AL1640" s="3"/>
      <c r="AM1640" s="9">
        <f>IF(OR(#REF!="",#REF!=0),"",IF(#REF!&lt;12000,"&lt;12k",IF(AND(#REF!&gt;=12000,#REF!&lt;24000),"12k to 24k",IF(AND(#REF!&gt;=24000,#REF!&lt;=36000),"24k to 36k",IF(#REF!&gt;36000,"&gt;36k","")))))</f>
      </c>
    </row>
    <row x14ac:dyDescent="0.25" r="1641" customHeight="1" ht="18.75">
      <c r="A1641" s="1">
        <v>1789088</v>
      </c>
      <c r="B1641" s="2">
        <v>11448295</v>
      </c>
      <c r="C1641" s="3" t="s">
        <v>0</v>
      </c>
      <c r="D1641" s="3" t="s">
        <v>38</v>
      </c>
      <c r="E1641" s="2">
        <v>2018</v>
      </c>
      <c r="F1641" s="4">
        <v>44581</v>
      </c>
      <c r="G1641" s="3" t="s">
        <v>2</v>
      </c>
      <c r="H1641" s="4">
        <v>44581</v>
      </c>
      <c r="I1641" s="4">
        <f>_xlfn.XLOOKUP(#REF!,[1]!Backup_F8_Previous_Wave[ODINO],[1]!Backup_F8_Previous_Wave[Production Date],"")</f>
      </c>
      <c r="J1641" s="10">
        <f>_xlfn.XLOOKUP(#REF!,[1]!Backup_F8_Previous_Wave[ODINO],[1]!Backup_F8_Previous_Wave[Wave Date],"")</f>
      </c>
      <c r="K1641" s="6">
        <f>_xlfn.XLOOKUP(#REF!,[1]!Backup_F8_Previous_Wave[ODINO],[1]!Backup_F8_Previous_Wave[Full VIN],"")</f>
      </c>
      <c r="L1641" s="3" t="s">
        <v>5236</v>
      </c>
      <c r="M1641" s="3" t="s">
        <v>4</v>
      </c>
      <c r="N1641" s="3" t="s">
        <v>5237</v>
      </c>
      <c r="O1641" s="3" t="s">
        <v>105</v>
      </c>
      <c r="P1641" s="6">
        <f>_xlfn.XLOOKUP(#REF!,[1]!Table2[BINNING],[1]!Table2[VFG],"")</f>
      </c>
      <c r="Q1641" s="6">
        <f>IF(ISNUMBER(FIND("|",#REF!,1)),LEFT(#REF!,FIND("|",#REF!,1)-2),#REF!)</f>
      </c>
      <c r="R1641" s="6">
        <f>IF(ISNUMBER(FIND("|",#REF!,1)),RIGHT(#REF!,LEN(#REF!)-FIND("|",#REF!,1)-1),"")</f>
      </c>
      <c r="S1641" s="3" t="s">
        <v>7</v>
      </c>
      <c r="T1641" s="3" t="s">
        <v>7</v>
      </c>
      <c r="U1641" s="2">
        <v>0</v>
      </c>
      <c r="V1641" s="2">
        <v>0</v>
      </c>
      <c r="W1641" s="2"/>
      <c r="X1641" s="3" t="s">
        <v>90</v>
      </c>
      <c r="Y1641" s="2">
        <v>50</v>
      </c>
      <c r="Z1641" s="3"/>
      <c r="AA1641" s="3"/>
      <c r="AB1641" s="7" t="s">
        <v>5238</v>
      </c>
      <c r="AC1641" s="3" t="s">
        <v>826</v>
      </c>
      <c r="AD1641" s="3" t="s">
        <v>147</v>
      </c>
      <c r="AE1641" s="3" t="s">
        <v>148</v>
      </c>
      <c r="AF1641" s="3" t="s">
        <v>45</v>
      </c>
      <c r="AG1641" s="4"/>
      <c r="AH1641" s="3"/>
      <c r="AI1641" s="4"/>
      <c r="AJ16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1" s="8">
        <f>IF(#REF!=MAX(#REF!),"New","Old")</f>
      </c>
      <c r="AL1641" s="3"/>
      <c r="AM1641" s="9">
        <f>IF(OR(#REF!="",#REF!=0),"",IF(#REF!&lt;12000,"&lt;12k",IF(AND(#REF!&gt;=12000,#REF!&lt;24000),"12k to 24k",IF(AND(#REF!&gt;=24000,#REF!&lt;=36000),"24k to 36k",IF(#REF!&gt;36000,"&gt;36k","")))))</f>
      </c>
    </row>
    <row x14ac:dyDescent="0.25" r="1642" customHeight="1" ht="18.75">
      <c r="A1642" s="1">
        <v>1789112</v>
      </c>
      <c r="B1642" s="2">
        <v>11448311</v>
      </c>
      <c r="C1642" s="3" t="s">
        <v>0</v>
      </c>
      <c r="D1642" s="3" t="s">
        <v>5239</v>
      </c>
      <c r="E1642" s="2">
        <v>2006</v>
      </c>
      <c r="F1642" s="4">
        <v>44578</v>
      </c>
      <c r="G1642" s="3" t="s">
        <v>2</v>
      </c>
      <c r="H1642" s="4">
        <v>44582</v>
      </c>
      <c r="I1642" s="4"/>
      <c r="J1642" s="10">
        <f>_xlfn.XLOOKUP(#REF!,[1]!Backup_F8_Previous_Wave[ODINO],[1]!Backup_F8_Previous_Wave[Wave Date],"")</f>
      </c>
      <c r="K1642" s="3"/>
      <c r="L1642" s="3" t="s">
        <v>5240</v>
      </c>
      <c r="M1642" s="3" t="s">
        <v>4</v>
      </c>
      <c r="N1642" s="3" t="s">
        <v>5241</v>
      </c>
      <c r="O1642" s="3" t="s">
        <v>49</v>
      </c>
      <c r="P1642" s="6">
        <f>_xlfn.XLOOKUP(#REF!,[1]!Table2[BINNING],[1]!Table2[VFG],"")</f>
      </c>
      <c r="Q1642" s="6">
        <f>IF(ISNUMBER(FIND("|",#REF!,1)),LEFT(#REF!,FIND("|",#REF!,1)-2),#REF!)</f>
      </c>
      <c r="R1642" s="6">
        <f>IF(ISNUMBER(FIND("|",#REF!,1)),RIGHT(#REF!,LEN(#REF!)-FIND("|",#REF!,1)-1),"")</f>
      </c>
      <c r="S1642" s="3" t="s">
        <v>7</v>
      </c>
      <c r="T1642" s="3" t="s">
        <v>7</v>
      </c>
      <c r="U1642" s="2">
        <v>0</v>
      </c>
      <c r="V1642" s="2">
        <v>0</v>
      </c>
      <c r="W1642" s="2"/>
      <c r="X1642" s="3" t="s">
        <v>119</v>
      </c>
      <c r="Y1642" s="2"/>
      <c r="Z1642" s="3"/>
      <c r="AA1642" s="3"/>
      <c r="AB1642" s="7" t="s">
        <v>5242</v>
      </c>
      <c r="AC1642" s="3" t="s">
        <v>44</v>
      </c>
      <c r="AD1642" s="3" t="s">
        <v>44</v>
      </c>
      <c r="AE1642" s="3" t="s">
        <v>44</v>
      </c>
      <c r="AF1642" s="3" t="s">
        <v>44</v>
      </c>
      <c r="AG1642" s="4"/>
      <c r="AH1642" s="3"/>
      <c r="AI1642" s="4"/>
      <c r="AJ16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2" s="8">
        <f>IF(#REF!=MAX(#REF!),"New","Old")</f>
      </c>
      <c r="AL1642" s="3"/>
      <c r="AM1642" s="9">
        <f>IF(OR(#REF!="",#REF!=0),"",IF(#REF!&lt;12000,"&lt;12k",IF(AND(#REF!&gt;=12000,#REF!&lt;24000),"12k to 24k",IF(AND(#REF!&gt;=24000,#REF!&lt;=36000),"24k to 36k",IF(#REF!&gt;36000,"&gt;36k","")))))</f>
      </c>
    </row>
    <row x14ac:dyDescent="0.25" r="1643" customHeight="1" ht="18.75">
      <c r="A1643" s="1">
        <v>1789267</v>
      </c>
      <c r="B1643" s="2">
        <v>11448424</v>
      </c>
      <c r="C1643" s="3" t="s">
        <v>0</v>
      </c>
      <c r="D1643" s="3" t="s">
        <v>187</v>
      </c>
      <c r="E1643" s="2">
        <v>2017</v>
      </c>
      <c r="F1643" s="4">
        <v>44572</v>
      </c>
      <c r="G1643" s="3" t="s">
        <v>2</v>
      </c>
      <c r="H1643" s="4">
        <v>44582</v>
      </c>
      <c r="I1643" s="4">
        <f>_xlfn.XLOOKUP(#REF!,[1]!Backup_F8_Previous_Wave[ODINO],[1]!Backup_F8_Previous_Wave[Production Date],"")</f>
      </c>
      <c r="J1643" s="10">
        <f>_xlfn.XLOOKUP(#REF!,[1]!Backup_F8_Previous_Wave[ODINO],[1]!Backup_F8_Previous_Wave[Wave Date],"")</f>
      </c>
      <c r="K1643" s="6">
        <f>_xlfn.XLOOKUP(#REF!,[1]!Backup_F8_Previous_Wave[ODINO],[1]!Backup_F8_Previous_Wave[Full VIN],"")</f>
      </c>
      <c r="L1643" s="3" t="s">
        <v>5243</v>
      </c>
      <c r="M1643" s="3" t="s">
        <v>4</v>
      </c>
      <c r="N1643" s="3" t="s">
        <v>5244</v>
      </c>
      <c r="O1643" s="3" t="s">
        <v>31</v>
      </c>
      <c r="P1643" s="6">
        <f>_xlfn.XLOOKUP(#REF!,[1]!Table2[BINNING],[1]!Table2[VFG],"")</f>
      </c>
      <c r="Q1643" s="6">
        <f>IF(ISNUMBER(FIND("|",#REF!,1)),LEFT(#REF!,FIND("|",#REF!,1)-2),#REF!)</f>
      </c>
      <c r="R1643" s="6">
        <f>IF(ISNUMBER(FIND("|",#REF!,1)),RIGHT(#REF!,LEN(#REF!)-FIND("|",#REF!,1)-1),"")</f>
      </c>
      <c r="S1643" s="3" t="s">
        <v>7</v>
      </c>
      <c r="T1643" s="3" t="s">
        <v>7</v>
      </c>
      <c r="U1643" s="2">
        <v>0</v>
      </c>
      <c r="V1643" s="2">
        <v>0</v>
      </c>
      <c r="W1643" s="2"/>
      <c r="X1643" s="3" t="s">
        <v>32</v>
      </c>
      <c r="Y1643" s="2">
        <v>0</v>
      </c>
      <c r="Z1643" s="3"/>
      <c r="AA1643" s="3"/>
      <c r="AB1643" s="7" t="s">
        <v>5245</v>
      </c>
      <c r="AC1643" s="3" t="s">
        <v>191</v>
      </c>
      <c r="AD1643" s="3" t="s">
        <v>192</v>
      </c>
      <c r="AE1643" s="3" t="s">
        <v>193</v>
      </c>
      <c r="AF1643" s="3" t="s">
        <v>141</v>
      </c>
      <c r="AG1643" s="4"/>
      <c r="AH1643" s="3"/>
      <c r="AI1643" s="4"/>
      <c r="AJ16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3" s="8">
        <f>IF(#REF!=MAX(#REF!),"New","Old")</f>
      </c>
      <c r="AL1643" s="3"/>
      <c r="AM1643" s="9">
        <f>IF(OR(#REF!="",#REF!=0),"",IF(#REF!&lt;12000,"&lt;12k",IF(AND(#REF!&gt;=12000,#REF!&lt;24000),"12k to 24k",IF(AND(#REF!&gt;=24000,#REF!&lt;=36000),"24k to 36k",IF(#REF!&gt;36000,"&gt;36k","")))))</f>
      </c>
    </row>
    <row x14ac:dyDescent="0.25" r="1644" customHeight="1" ht="18.75">
      <c r="A1644" s="1">
        <v>1789290</v>
      </c>
      <c r="B1644" s="2">
        <v>11448441</v>
      </c>
      <c r="C1644" s="3" t="s">
        <v>0</v>
      </c>
      <c r="D1644" s="3" t="s">
        <v>1</v>
      </c>
      <c r="E1644" s="2">
        <v>2016</v>
      </c>
      <c r="F1644" s="4">
        <v>44582</v>
      </c>
      <c r="G1644" s="3" t="s">
        <v>2</v>
      </c>
      <c r="H1644" s="4">
        <v>44583</v>
      </c>
      <c r="I1644" s="4">
        <f>_xlfn.XLOOKUP(#REF!,[1]!Backup_F8_Previous_Wave[ODINO],[1]!Backup_F8_Previous_Wave[Production Date],"")</f>
      </c>
      <c r="J1644" s="10">
        <f>_xlfn.XLOOKUP(#REF!,[1]!Backup_F8_Previous_Wave[ODINO],[1]!Backup_F8_Previous_Wave[Wave Date],"")</f>
      </c>
      <c r="K1644" s="6">
        <f>_xlfn.XLOOKUP(#REF!,[1]!Backup_F8_Previous_Wave[ODINO],[1]!Backup_F8_Previous_Wave[Full VIN],"")</f>
      </c>
      <c r="L1644" s="3" t="s">
        <v>5246</v>
      </c>
      <c r="M1644" s="3" t="s">
        <v>4</v>
      </c>
      <c r="N1644" s="3" t="s">
        <v>5247</v>
      </c>
      <c r="O1644" s="3" t="s">
        <v>62</v>
      </c>
      <c r="P1644" s="6">
        <f>_xlfn.XLOOKUP(#REF!,[1]!Table2[BINNING],[1]!Table2[VFG],"")</f>
      </c>
      <c r="Q1644" s="6">
        <f>IF(ISNUMBER(FIND("|",#REF!,1)),LEFT(#REF!,FIND("|",#REF!,1)-2),#REF!)</f>
      </c>
      <c r="R1644" s="6">
        <f>IF(ISNUMBER(FIND("|",#REF!,1)),RIGHT(#REF!,LEN(#REF!)-FIND("|",#REF!,1)-1),"")</f>
      </c>
      <c r="S1644" s="3" t="s">
        <v>7</v>
      </c>
      <c r="T1644" s="3" t="s">
        <v>7</v>
      </c>
      <c r="U1644" s="2">
        <v>0</v>
      </c>
      <c r="V1644" s="2">
        <v>0</v>
      </c>
      <c r="W1644" s="2"/>
      <c r="X1644" s="3" t="s">
        <v>125</v>
      </c>
      <c r="Y1644" s="2"/>
      <c r="Z1644" s="3"/>
      <c r="AA1644" s="3"/>
      <c r="AB1644" s="7" t="s">
        <v>5248</v>
      </c>
      <c r="AC1644" s="3" t="s">
        <v>20</v>
      </c>
      <c r="AD1644" s="3" t="s">
        <v>11</v>
      </c>
      <c r="AE1644" s="3" t="s">
        <v>21</v>
      </c>
      <c r="AF1644" s="3" t="s">
        <v>13</v>
      </c>
      <c r="AG1644" s="4"/>
      <c r="AH1644" s="3"/>
      <c r="AI1644" s="4"/>
      <c r="AJ16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4" s="8">
        <f>IF(#REF!=MAX(#REF!),"New","Old")</f>
      </c>
      <c r="AL1644" s="3"/>
      <c r="AM1644" s="9">
        <f>IF(OR(#REF!="",#REF!=0),"",IF(#REF!&lt;12000,"&lt;12k",IF(AND(#REF!&gt;=12000,#REF!&lt;24000),"12k to 24k",IF(AND(#REF!&gt;=24000,#REF!&lt;=36000),"24k to 36k",IF(#REF!&gt;36000,"&gt;36k","")))))</f>
      </c>
    </row>
    <row x14ac:dyDescent="0.25" r="1645" customHeight="1" ht="18.75">
      <c r="A1645" s="1">
        <v>1789327</v>
      </c>
      <c r="B1645" s="2">
        <v>11448466</v>
      </c>
      <c r="C1645" s="3" t="s">
        <v>173</v>
      </c>
      <c r="D1645" s="3" t="s">
        <v>204</v>
      </c>
      <c r="E1645" s="2">
        <v>2018</v>
      </c>
      <c r="F1645" s="4">
        <v>44582</v>
      </c>
      <c r="G1645" s="3" t="s">
        <v>2</v>
      </c>
      <c r="H1645" s="4">
        <v>44583</v>
      </c>
      <c r="I1645" s="4">
        <f>_xlfn.XLOOKUP(#REF!,[1]!Backup_F8_Previous_Wave[ODINO],[1]!Backup_F8_Previous_Wave[Production Date],"")</f>
      </c>
      <c r="J1645" s="10">
        <f>_xlfn.XLOOKUP(#REF!,[1]!Backup_F8_Previous_Wave[ODINO],[1]!Backup_F8_Previous_Wave[Wave Date],"")</f>
      </c>
      <c r="K1645" s="6">
        <f>_xlfn.XLOOKUP(#REF!,[1]!Backup_F8_Previous_Wave[ODINO],[1]!Backup_F8_Previous_Wave[Full VIN],"")</f>
      </c>
      <c r="L1645" s="3" t="s">
        <v>5249</v>
      </c>
      <c r="M1645" s="3" t="s">
        <v>4</v>
      </c>
      <c r="N1645" s="3" t="s">
        <v>5250</v>
      </c>
      <c r="O1645" s="3" t="s">
        <v>62</v>
      </c>
      <c r="P1645" s="6">
        <f>_xlfn.XLOOKUP(#REF!,[1]!Table2[BINNING],[1]!Table2[VFG],"")</f>
      </c>
      <c r="Q1645" s="6">
        <f>IF(ISNUMBER(FIND("|",#REF!,1)),LEFT(#REF!,FIND("|",#REF!,1)-2),#REF!)</f>
      </c>
      <c r="R1645" s="6">
        <f>IF(ISNUMBER(FIND("|",#REF!,1)),RIGHT(#REF!,LEN(#REF!)-FIND("|",#REF!,1)-1),"")</f>
      </c>
      <c r="S1645" s="3" t="s">
        <v>7</v>
      </c>
      <c r="T1645" s="3" t="s">
        <v>7</v>
      </c>
      <c r="U1645" s="2">
        <v>0</v>
      </c>
      <c r="V1645" s="2">
        <v>0</v>
      </c>
      <c r="W1645" s="2"/>
      <c r="X1645" s="3" t="s">
        <v>18</v>
      </c>
      <c r="Y1645" s="2">
        <v>0</v>
      </c>
      <c r="Z1645" s="3"/>
      <c r="AA1645" s="3"/>
      <c r="AB1645" s="7" t="s">
        <v>5251</v>
      </c>
      <c r="AC1645" s="3" t="s">
        <v>208</v>
      </c>
      <c r="AD1645" s="3" t="s">
        <v>209</v>
      </c>
      <c r="AE1645" s="3" t="s">
        <v>210</v>
      </c>
      <c r="AF1645" s="3" t="s">
        <v>211</v>
      </c>
      <c r="AG1645" s="4"/>
      <c r="AH1645" s="3"/>
      <c r="AI1645" s="4"/>
      <c r="AJ16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5" s="8">
        <f>IF(#REF!=MAX(#REF!),"New","Old")</f>
      </c>
      <c r="AL1645" s="3"/>
      <c r="AM1645" s="9">
        <f>IF(OR(#REF!="",#REF!=0),"",IF(#REF!&lt;12000,"&lt;12k",IF(AND(#REF!&gt;=12000,#REF!&lt;24000),"12k to 24k",IF(AND(#REF!&gt;=24000,#REF!&lt;=36000),"24k to 36k",IF(#REF!&gt;36000,"&gt;36k","")))))</f>
      </c>
    </row>
    <row x14ac:dyDescent="0.25" r="1646" customHeight="1" ht="18.75">
      <c r="A1646" s="1">
        <v>1789386</v>
      </c>
      <c r="B1646" s="2">
        <v>11448504</v>
      </c>
      <c r="C1646" s="3" t="s">
        <v>0</v>
      </c>
      <c r="D1646" s="3" t="s">
        <v>1</v>
      </c>
      <c r="E1646" s="2">
        <v>2020</v>
      </c>
      <c r="F1646" s="4">
        <v>44584</v>
      </c>
      <c r="G1646" s="3" t="s">
        <v>2</v>
      </c>
      <c r="H1646" s="4">
        <v>44584</v>
      </c>
      <c r="I1646" s="4">
        <f>_xlfn.XLOOKUP(#REF!,[1]!Backup_F8_Previous_Wave[ODINO],[1]!Backup_F8_Previous_Wave[Production Date],"")</f>
      </c>
      <c r="J1646" s="10">
        <f>_xlfn.XLOOKUP(#REF!,[1]!Backup_F8_Previous_Wave[ODINO],[1]!Backup_F8_Previous_Wave[Wave Date],"")</f>
      </c>
      <c r="K1646" s="6">
        <f>_xlfn.XLOOKUP(#REF!,[1]!Backup_F8_Previous_Wave[ODINO],[1]!Backup_F8_Previous_Wave[Full VIN],"")</f>
      </c>
      <c r="L1646" s="3" t="s">
        <v>5252</v>
      </c>
      <c r="M1646" s="3" t="s">
        <v>4</v>
      </c>
      <c r="N1646" s="3" t="s">
        <v>5253</v>
      </c>
      <c r="O1646" s="3" t="s">
        <v>49</v>
      </c>
      <c r="P1646" s="6">
        <f>_xlfn.XLOOKUP(#REF!,[1]!Table2[BINNING],[1]!Table2[VFG],"")</f>
      </c>
      <c r="Q1646" s="6">
        <f>IF(ISNUMBER(FIND("|",#REF!,1)),LEFT(#REF!,FIND("|",#REF!,1)-2),#REF!)</f>
      </c>
      <c r="R1646" s="6">
        <f>IF(ISNUMBER(FIND("|",#REF!,1)),RIGHT(#REF!,LEN(#REF!)-FIND("|",#REF!,1)-1),"")</f>
      </c>
      <c r="S1646" s="3" t="s">
        <v>7</v>
      </c>
      <c r="T1646" s="3" t="s">
        <v>7</v>
      </c>
      <c r="U1646" s="2">
        <v>0</v>
      </c>
      <c r="V1646" s="2">
        <v>0</v>
      </c>
      <c r="W1646" s="2"/>
      <c r="X1646" s="3" t="s">
        <v>218</v>
      </c>
      <c r="Y1646" s="2"/>
      <c r="Z1646" s="3"/>
      <c r="AA1646" s="3"/>
      <c r="AB1646" s="7" t="s">
        <v>5254</v>
      </c>
      <c r="AC1646" s="3" t="s">
        <v>20</v>
      </c>
      <c r="AD1646" s="3" t="s">
        <v>11</v>
      </c>
      <c r="AE1646" s="3" t="s">
        <v>21</v>
      </c>
      <c r="AF1646" s="3" t="s">
        <v>13</v>
      </c>
      <c r="AG1646" s="4"/>
      <c r="AH1646" s="3"/>
      <c r="AI1646" s="4"/>
      <c r="AJ16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6" s="8">
        <f>IF(#REF!=MAX(#REF!),"New","Old")</f>
      </c>
      <c r="AL1646" s="3"/>
      <c r="AM1646" s="9">
        <f>IF(OR(#REF!="",#REF!=0),"",IF(#REF!&lt;12000,"&lt;12k",IF(AND(#REF!&gt;=12000,#REF!&lt;24000),"12k to 24k",IF(AND(#REF!&gt;=24000,#REF!&lt;=36000),"24k to 36k",IF(#REF!&gt;36000,"&gt;36k","")))))</f>
      </c>
    </row>
    <row x14ac:dyDescent="0.25" r="1647" customHeight="1" ht="18.75">
      <c r="A1647" s="1">
        <v>1789408</v>
      </c>
      <c r="B1647" s="2">
        <v>11448519</v>
      </c>
      <c r="C1647" s="3" t="s">
        <v>0</v>
      </c>
      <c r="D1647" s="3" t="s">
        <v>1</v>
      </c>
      <c r="E1647" s="2">
        <v>2016</v>
      </c>
      <c r="F1647" s="4">
        <v>44578</v>
      </c>
      <c r="G1647" s="3" t="s">
        <v>2</v>
      </c>
      <c r="H1647" s="4">
        <v>44584</v>
      </c>
      <c r="I1647" s="4">
        <f>_xlfn.XLOOKUP(#REF!,[1]!Backup_F8_Previous_Wave[ODINO],[1]!Backup_F8_Previous_Wave[Production Date],"")</f>
      </c>
      <c r="J1647" s="10">
        <f>_xlfn.XLOOKUP(#REF!,[1]!Backup_F8_Previous_Wave[ODINO],[1]!Backup_F8_Previous_Wave[Wave Date],"")</f>
      </c>
      <c r="K1647" s="6">
        <f>_xlfn.XLOOKUP(#REF!,[1]!Backup_F8_Previous_Wave[ODINO],[1]!Backup_F8_Previous_Wave[Full VIN],"")</f>
      </c>
      <c r="L1647" s="3" t="s">
        <v>5255</v>
      </c>
      <c r="M1647" s="3" t="s">
        <v>4</v>
      </c>
      <c r="N1647" s="3" t="s">
        <v>5256</v>
      </c>
      <c r="O1647" s="3" t="s">
        <v>62</v>
      </c>
      <c r="P1647" s="6">
        <f>_xlfn.XLOOKUP(#REF!,[1]!Table2[BINNING],[1]!Table2[VFG],"")</f>
      </c>
      <c r="Q1647" s="6">
        <f>IF(ISNUMBER(FIND("|",#REF!,1)),LEFT(#REF!,FIND("|",#REF!,1)-2),#REF!)</f>
      </c>
      <c r="R1647" s="6">
        <f>IF(ISNUMBER(FIND("|",#REF!,1)),RIGHT(#REF!,LEN(#REF!)-FIND("|",#REF!,1)-1),"")</f>
      </c>
      <c r="S1647" s="3" t="s">
        <v>7</v>
      </c>
      <c r="T1647" s="3" t="s">
        <v>7</v>
      </c>
      <c r="U1647" s="2">
        <v>0</v>
      </c>
      <c r="V1647" s="2">
        <v>0</v>
      </c>
      <c r="W1647" s="2"/>
      <c r="X1647" s="3" t="s">
        <v>2931</v>
      </c>
      <c r="Y1647" s="2"/>
      <c r="Z1647" s="3"/>
      <c r="AA1647" s="3"/>
      <c r="AB1647" s="7" t="s">
        <v>5257</v>
      </c>
      <c r="AC1647" s="3" t="s">
        <v>20</v>
      </c>
      <c r="AD1647" s="3" t="s">
        <v>11</v>
      </c>
      <c r="AE1647" s="3" t="s">
        <v>135</v>
      </c>
      <c r="AF1647" s="3" t="s">
        <v>27</v>
      </c>
      <c r="AG1647" s="4"/>
      <c r="AH1647" s="3"/>
      <c r="AI1647" s="4"/>
      <c r="AJ16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7" s="8">
        <f>IF(#REF!=MAX(#REF!),"New","Old")</f>
      </c>
      <c r="AL1647" s="3"/>
      <c r="AM1647" s="9">
        <f>IF(OR(#REF!="",#REF!=0),"",IF(#REF!&lt;12000,"&lt;12k",IF(AND(#REF!&gt;=12000,#REF!&lt;24000),"12k to 24k",IF(AND(#REF!&gt;=24000,#REF!&lt;=36000),"24k to 36k",IF(#REF!&gt;36000,"&gt;36k","")))))</f>
      </c>
    </row>
    <row x14ac:dyDescent="0.25" r="1648" customHeight="1" ht="18.75">
      <c r="A1648" s="1">
        <v>1789460</v>
      </c>
      <c r="B1648" s="2">
        <v>11448555</v>
      </c>
      <c r="C1648" s="3" t="s">
        <v>173</v>
      </c>
      <c r="D1648" s="3" t="s">
        <v>2601</v>
      </c>
      <c r="E1648" s="2">
        <v>2005</v>
      </c>
      <c r="F1648" s="4">
        <v>44581</v>
      </c>
      <c r="G1648" s="3" t="s">
        <v>2</v>
      </c>
      <c r="H1648" s="4">
        <v>44584</v>
      </c>
      <c r="I1648" s="4"/>
      <c r="J1648" s="10">
        <f>_xlfn.XLOOKUP(#REF!,[1]!Backup_F8_Previous_Wave[ODINO],[1]!Backup_F8_Previous_Wave[Wave Date],"")</f>
      </c>
      <c r="K1648" s="3"/>
      <c r="L1648" s="3" t="s">
        <v>5258</v>
      </c>
      <c r="M1648" s="3" t="s">
        <v>4</v>
      </c>
      <c r="N1648" s="3" t="s">
        <v>5259</v>
      </c>
      <c r="O1648" s="3" t="s">
        <v>49</v>
      </c>
      <c r="P1648" s="6">
        <f>_xlfn.XLOOKUP(#REF!,[1]!Table2[BINNING],[1]!Table2[VFG],"")</f>
      </c>
      <c r="Q1648" s="6">
        <f>IF(ISNUMBER(FIND("|",#REF!,1)),LEFT(#REF!,FIND("|",#REF!,1)-2),#REF!)</f>
      </c>
      <c r="R1648" s="6">
        <f>IF(ISNUMBER(FIND("|",#REF!,1)),RIGHT(#REF!,LEN(#REF!)-FIND("|",#REF!,1)-1),"")</f>
      </c>
      <c r="S1648" s="3" t="s">
        <v>7</v>
      </c>
      <c r="T1648" s="3" t="s">
        <v>7</v>
      </c>
      <c r="U1648" s="2">
        <v>0</v>
      </c>
      <c r="V1648" s="2">
        <v>0</v>
      </c>
      <c r="W1648" s="2"/>
      <c r="X1648" s="3" t="s">
        <v>100</v>
      </c>
      <c r="Y1648" s="2"/>
      <c r="Z1648" s="3"/>
      <c r="AA1648" s="3"/>
      <c r="AB1648" s="7" t="s">
        <v>5260</v>
      </c>
      <c r="AC1648" s="3" t="s">
        <v>44</v>
      </c>
      <c r="AD1648" s="3" t="s">
        <v>44</v>
      </c>
      <c r="AE1648" s="3" t="s">
        <v>44</v>
      </c>
      <c r="AF1648" s="3" t="s">
        <v>44</v>
      </c>
      <c r="AG1648" s="4"/>
      <c r="AH1648" s="3"/>
      <c r="AI1648" s="4"/>
      <c r="AJ16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8" s="8">
        <f>IF(#REF!=MAX(#REF!),"New","Old")</f>
      </c>
      <c r="AL1648" s="3"/>
      <c r="AM1648" s="9">
        <f>IF(OR(#REF!="",#REF!=0),"",IF(#REF!&lt;12000,"&lt;12k",IF(AND(#REF!&gt;=12000,#REF!&lt;24000),"12k to 24k",IF(AND(#REF!&gt;=24000,#REF!&lt;=36000),"24k to 36k",IF(#REF!&gt;36000,"&gt;36k","")))))</f>
      </c>
    </row>
    <row x14ac:dyDescent="0.25" r="1649" customHeight="1" ht="18.75">
      <c r="A1649" s="1">
        <v>1789621</v>
      </c>
      <c r="B1649" s="2">
        <v>11448666</v>
      </c>
      <c r="C1649" s="3" t="s">
        <v>0</v>
      </c>
      <c r="D1649" s="3" t="s">
        <v>96</v>
      </c>
      <c r="E1649" s="2">
        <v>2012</v>
      </c>
      <c r="F1649" s="4">
        <v>44124</v>
      </c>
      <c r="G1649" s="3" t="s">
        <v>14</v>
      </c>
      <c r="H1649" s="4">
        <v>44585</v>
      </c>
      <c r="I1649" s="4"/>
      <c r="J1649" s="10">
        <f>_xlfn.XLOOKUP(#REF!,[1]!Backup_F8_Previous_Wave[ODINO],[1]!Backup_F8_Previous_Wave[Wave Date],"")</f>
      </c>
      <c r="K1649" s="3"/>
      <c r="L1649" s="3" t="s">
        <v>3693</v>
      </c>
      <c r="M1649" s="3" t="s">
        <v>4</v>
      </c>
      <c r="N1649" s="3" t="s">
        <v>5261</v>
      </c>
      <c r="O1649" s="3" t="s">
        <v>390</v>
      </c>
      <c r="P1649" s="6">
        <f>_xlfn.XLOOKUP(#REF!,[1]!Table2[BINNING],[1]!Table2[VFG],"")</f>
      </c>
      <c r="Q1649" s="6">
        <f>IF(ISNUMBER(FIND("|",#REF!,1)),LEFT(#REF!,FIND("|",#REF!,1)-2),#REF!)</f>
      </c>
      <c r="R1649" s="6">
        <f>IF(ISNUMBER(FIND("|",#REF!,1)),RIGHT(#REF!,LEN(#REF!)-FIND("|",#REF!,1)-1),"")</f>
      </c>
      <c r="S1649" s="3" t="s">
        <v>7</v>
      </c>
      <c r="T1649" s="3" t="s">
        <v>7</v>
      </c>
      <c r="U1649" s="2">
        <v>0</v>
      </c>
      <c r="V1649" s="2">
        <v>0</v>
      </c>
      <c r="W1649" s="2"/>
      <c r="X1649" s="3" t="s">
        <v>139</v>
      </c>
      <c r="Y1649" s="2">
        <v>30</v>
      </c>
      <c r="Z1649" s="3"/>
      <c r="AA1649" s="3"/>
      <c r="AB1649" s="7" t="s">
        <v>5262</v>
      </c>
      <c r="AC1649" s="3" t="s">
        <v>44</v>
      </c>
      <c r="AD1649" s="3" t="s">
        <v>44</v>
      </c>
      <c r="AE1649" s="3" t="s">
        <v>44</v>
      </c>
      <c r="AF1649" s="3" t="s">
        <v>102</v>
      </c>
      <c r="AG1649" s="4"/>
      <c r="AH1649" s="3"/>
      <c r="AI1649" s="4"/>
      <c r="AJ16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49" s="8">
        <f>IF(#REF!=MAX(#REF!),"New","Old")</f>
      </c>
      <c r="AL1649" s="3"/>
      <c r="AM1649" s="9">
        <f>IF(OR(#REF!="",#REF!=0),"",IF(#REF!&lt;12000,"&lt;12k",IF(AND(#REF!&gt;=12000,#REF!&lt;24000),"12k to 24k",IF(AND(#REF!&gt;=24000,#REF!&lt;=36000),"24k to 36k",IF(#REF!&gt;36000,"&gt;36k","")))))</f>
      </c>
    </row>
    <row x14ac:dyDescent="0.25" r="1650" customHeight="1" ht="18.75">
      <c r="A1650" s="1">
        <v>1789798</v>
      </c>
      <c r="B1650" s="2">
        <v>11448798</v>
      </c>
      <c r="C1650" s="3" t="s">
        <v>0</v>
      </c>
      <c r="D1650" s="3" t="s">
        <v>136</v>
      </c>
      <c r="E1650" s="2">
        <v>2020</v>
      </c>
      <c r="F1650" s="4">
        <v>44586</v>
      </c>
      <c r="G1650" s="3" t="s">
        <v>2</v>
      </c>
      <c r="H1650" s="4">
        <v>44586</v>
      </c>
      <c r="I1650" s="4"/>
      <c r="J1650" s="10">
        <f>_xlfn.XLOOKUP(#REF!,[1]!Backup_F8_Previous_Wave[ODINO],[1]!Backup_F8_Previous_Wave[Wave Date],"")</f>
      </c>
      <c r="K1650" s="3"/>
      <c r="L1650" s="3"/>
      <c r="M1650" s="3" t="s">
        <v>4</v>
      </c>
      <c r="N1650" s="3" t="s">
        <v>5263</v>
      </c>
      <c r="O1650" s="3" t="s">
        <v>151</v>
      </c>
      <c r="P1650" s="6">
        <f>_xlfn.XLOOKUP(#REF!,[1]!Table2[BINNING],[1]!Table2[VFG],"")</f>
      </c>
      <c r="Q1650" s="6">
        <f>IF(ISNUMBER(FIND("|",#REF!,1)),LEFT(#REF!,FIND("|",#REF!,1)-2),#REF!)</f>
      </c>
      <c r="R1650" s="6">
        <f>IF(ISNUMBER(FIND("|",#REF!,1)),RIGHT(#REF!,LEN(#REF!)-FIND("|",#REF!,1)-1),"")</f>
      </c>
      <c r="S1650" s="3" t="s">
        <v>7</v>
      </c>
      <c r="T1650" s="3" t="s">
        <v>7</v>
      </c>
      <c r="U1650" s="2">
        <v>0</v>
      </c>
      <c r="V1650" s="2">
        <v>0</v>
      </c>
      <c r="W1650" s="2">
        <v>17143</v>
      </c>
      <c r="X1650" s="3" t="s">
        <v>166</v>
      </c>
      <c r="Y1650" s="2"/>
      <c r="Z1650" s="3"/>
      <c r="AA1650" s="3"/>
      <c r="AB1650" s="7" t="s">
        <v>5264</v>
      </c>
      <c r="AC1650" s="3" t="s">
        <v>44</v>
      </c>
      <c r="AD1650" s="3" t="s">
        <v>44</v>
      </c>
      <c r="AE1650" s="3" t="s">
        <v>44</v>
      </c>
      <c r="AF1650" s="3" t="s">
        <v>44</v>
      </c>
      <c r="AG1650" s="4"/>
      <c r="AH1650" s="3"/>
      <c r="AI1650" s="4"/>
      <c r="AJ16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0" s="8">
        <f>IF(#REF!=MAX(#REF!),"New","Old")</f>
      </c>
      <c r="AL1650" s="3"/>
      <c r="AM1650" s="9">
        <f>IF(OR(#REF!="",#REF!=0),"",IF(#REF!&lt;12000,"&lt;12k",IF(AND(#REF!&gt;=12000,#REF!&lt;24000),"12k to 24k",IF(AND(#REF!&gt;=24000,#REF!&lt;=36000),"24k to 36k",IF(#REF!&gt;36000,"&gt;36k","")))))</f>
      </c>
    </row>
    <row x14ac:dyDescent="0.25" r="1651" customHeight="1" ht="18.75">
      <c r="A1651" s="1">
        <v>1789815</v>
      </c>
      <c r="B1651" s="2">
        <v>11448809</v>
      </c>
      <c r="C1651" s="3" t="s">
        <v>0</v>
      </c>
      <c r="D1651" s="3" t="s">
        <v>1</v>
      </c>
      <c r="E1651" s="2">
        <v>2018</v>
      </c>
      <c r="F1651" s="4">
        <v>44586</v>
      </c>
      <c r="G1651" s="3" t="s">
        <v>2</v>
      </c>
      <c r="H1651" s="4">
        <v>44586</v>
      </c>
      <c r="I1651" s="4">
        <f>_xlfn.XLOOKUP(#REF!,[1]!Backup_F8_Previous_Wave[ODINO],[1]!Backup_F8_Previous_Wave[Production Date],"")</f>
      </c>
      <c r="J1651" s="10">
        <f>_xlfn.XLOOKUP(#REF!,[1]!Backup_F8_Previous_Wave[ODINO],[1]!Backup_F8_Previous_Wave[Wave Date],"")</f>
      </c>
      <c r="K1651" s="6">
        <f>_xlfn.XLOOKUP(#REF!,[1]!Backup_F8_Previous_Wave[ODINO],[1]!Backup_F8_Previous_Wave[Full VIN],"")</f>
      </c>
      <c r="L1651" s="3" t="s">
        <v>469</v>
      </c>
      <c r="M1651" s="3" t="s">
        <v>4</v>
      </c>
      <c r="N1651" s="3" t="s">
        <v>5265</v>
      </c>
      <c r="O1651" s="3" t="s">
        <v>124</v>
      </c>
      <c r="P1651" s="6">
        <f>_xlfn.XLOOKUP(#REF!,[1]!Table2[BINNING],[1]!Table2[VFG],"")</f>
      </c>
      <c r="Q1651" s="6">
        <f>IF(ISNUMBER(FIND("|",#REF!,1)),LEFT(#REF!,FIND("|",#REF!,1)-2),#REF!)</f>
      </c>
      <c r="R1651" s="6">
        <f>IF(ISNUMBER(FIND("|",#REF!,1)),RIGHT(#REF!,LEN(#REF!)-FIND("|",#REF!,1)-1),"")</f>
      </c>
      <c r="S1651" s="3" t="s">
        <v>7</v>
      </c>
      <c r="T1651" s="3" t="s">
        <v>7</v>
      </c>
      <c r="U1651" s="2">
        <v>0</v>
      </c>
      <c r="V1651" s="2">
        <v>0</v>
      </c>
      <c r="W1651" s="2"/>
      <c r="X1651" s="3" t="s">
        <v>18</v>
      </c>
      <c r="Y1651" s="2">
        <v>45</v>
      </c>
      <c r="Z1651" s="3"/>
      <c r="AA1651" s="3"/>
      <c r="AB1651" s="7" t="s">
        <v>5266</v>
      </c>
      <c r="AC1651" s="3" t="s">
        <v>20</v>
      </c>
      <c r="AD1651" s="3" t="s">
        <v>11</v>
      </c>
      <c r="AE1651" s="3" t="s">
        <v>135</v>
      </c>
      <c r="AF1651" s="3" t="s">
        <v>27</v>
      </c>
      <c r="AG1651" s="4"/>
      <c r="AH1651" s="3"/>
      <c r="AI1651" s="4"/>
      <c r="AJ16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1" s="8">
        <f>IF(#REF!=MAX(#REF!),"New","Old")</f>
      </c>
      <c r="AL1651" s="3"/>
      <c r="AM1651" s="9">
        <f>IF(OR(#REF!="",#REF!=0),"",IF(#REF!&lt;12000,"&lt;12k",IF(AND(#REF!&gt;=12000,#REF!&lt;24000),"12k to 24k",IF(AND(#REF!&gt;=24000,#REF!&lt;=36000),"24k to 36k",IF(#REF!&gt;36000,"&gt;36k","")))))</f>
      </c>
    </row>
    <row x14ac:dyDescent="0.25" r="1652" customHeight="1" ht="18.75">
      <c r="A1652" s="1">
        <v>1789854</v>
      </c>
      <c r="B1652" s="2">
        <v>11448843</v>
      </c>
      <c r="C1652" s="3" t="s">
        <v>0</v>
      </c>
      <c r="D1652" s="3" t="s">
        <v>234</v>
      </c>
      <c r="E1652" s="2">
        <v>2016</v>
      </c>
      <c r="F1652" s="4">
        <v>44585</v>
      </c>
      <c r="G1652" s="3" t="s">
        <v>2</v>
      </c>
      <c r="H1652" s="4">
        <v>44586</v>
      </c>
      <c r="I1652" s="4">
        <f>_xlfn.XLOOKUP(#REF!,[1]!Backup_F8_Previous_Wave[ODINO],[1]!Backup_F8_Previous_Wave[Production Date],"")</f>
      </c>
      <c r="J1652" s="10">
        <f>_xlfn.XLOOKUP(#REF!,[1]!Backup_F8_Previous_Wave[ODINO],[1]!Backup_F8_Previous_Wave[Wave Date],"")</f>
      </c>
      <c r="K1652" s="6">
        <f>_xlfn.XLOOKUP(#REF!,[1]!Backup_F8_Previous_Wave[ODINO],[1]!Backup_F8_Previous_Wave[Full VIN],"")</f>
      </c>
      <c r="L1652" s="3" t="s">
        <v>5267</v>
      </c>
      <c r="M1652" s="3" t="s">
        <v>4</v>
      </c>
      <c r="N1652" s="3" t="s">
        <v>5268</v>
      </c>
      <c r="O1652" s="3" t="s">
        <v>1665</v>
      </c>
      <c r="P1652" s="6">
        <f>_xlfn.XLOOKUP(#REF!,[1]!Table2[BINNING],[1]!Table2[VFG],"")</f>
      </c>
      <c r="Q1652" s="6">
        <f>IF(ISNUMBER(FIND("|",#REF!,1)),LEFT(#REF!,FIND("|",#REF!,1)-2),#REF!)</f>
      </c>
      <c r="R1652" s="6">
        <f>IF(ISNUMBER(FIND("|",#REF!,1)),RIGHT(#REF!,LEN(#REF!)-FIND("|",#REF!,1)-1),"")</f>
      </c>
      <c r="S1652" s="3" t="s">
        <v>7</v>
      </c>
      <c r="T1652" s="3" t="s">
        <v>7</v>
      </c>
      <c r="U1652" s="2">
        <v>0</v>
      </c>
      <c r="V1652" s="2">
        <v>0</v>
      </c>
      <c r="W1652" s="2"/>
      <c r="X1652" s="3" t="s">
        <v>106</v>
      </c>
      <c r="Y1652" s="2"/>
      <c r="Z1652" s="3"/>
      <c r="AA1652" s="3"/>
      <c r="AB1652" s="7" t="s">
        <v>5269</v>
      </c>
      <c r="AC1652" s="3" t="s">
        <v>240</v>
      </c>
      <c r="AD1652" s="3" t="s">
        <v>241</v>
      </c>
      <c r="AE1652" s="3" t="s">
        <v>242</v>
      </c>
      <c r="AF1652" s="3" t="s">
        <v>243</v>
      </c>
      <c r="AG1652" s="4"/>
      <c r="AH1652" s="3"/>
      <c r="AI1652" s="4"/>
      <c r="AJ16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2" s="8">
        <f>IF(#REF!=MAX(#REF!),"New","Old")</f>
      </c>
      <c r="AL1652" s="3"/>
      <c r="AM1652" s="9">
        <f>IF(OR(#REF!="",#REF!=0),"",IF(#REF!&lt;12000,"&lt;12k",IF(AND(#REF!&gt;=12000,#REF!&lt;24000),"12k to 24k",IF(AND(#REF!&gt;=24000,#REF!&lt;=36000),"24k to 36k",IF(#REF!&gt;36000,"&gt;36k","")))))</f>
      </c>
    </row>
    <row x14ac:dyDescent="0.25" r="1653" customHeight="1" ht="18.75">
      <c r="A1653" s="1">
        <v>1789878</v>
      </c>
      <c r="B1653" s="2">
        <v>11448857</v>
      </c>
      <c r="C1653" s="3" t="s">
        <v>0</v>
      </c>
      <c r="D1653" s="3" t="s">
        <v>1</v>
      </c>
      <c r="E1653" s="2">
        <v>2018</v>
      </c>
      <c r="F1653" s="4">
        <v>44585</v>
      </c>
      <c r="G1653" s="3" t="s">
        <v>2</v>
      </c>
      <c r="H1653" s="4">
        <v>44586</v>
      </c>
      <c r="I1653" s="4">
        <f>_xlfn.XLOOKUP(#REF!,[1]!Backup_F8_Previous_Wave[ODINO],[1]!Backup_F8_Previous_Wave[Production Date],"")</f>
      </c>
      <c r="J1653" s="10">
        <f>_xlfn.XLOOKUP(#REF!,[1]!Backup_F8_Previous_Wave[ODINO],[1]!Backup_F8_Previous_Wave[Wave Date],"")</f>
      </c>
      <c r="K1653" s="6">
        <f>_xlfn.XLOOKUP(#REF!,[1]!Backup_F8_Previous_Wave[ODINO],[1]!Backup_F8_Previous_Wave[Full VIN],"")</f>
      </c>
      <c r="L1653" s="3" t="s">
        <v>5117</v>
      </c>
      <c r="M1653" s="3" t="s">
        <v>4</v>
      </c>
      <c r="N1653" s="3" t="s">
        <v>5270</v>
      </c>
      <c r="O1653" s="3" t="s">
        <v>49</v>
      </c>
      <c r="P1653" s="6">
        <f>_xlfn.XLOOKUP(#REF!,[1]!Table2[BINNING],[1]!Table2[VFG],"")</f>
      </c>
      <c r="Q1653" s="6">
        <f>IF(ISNUMBER(FIND("|",#REF!,1)),LEFT(#REF!,FIND("|",#REF!,1)-2),#REF!)</f>
      </c>
      <c r="R1653" s="6">
        <f>IF(ISNUMBER(FIND("|",#REF!,1)),RIGHT(#REF!,LEN(#REF!)-FIND("|",#REF!,1)-1),"")</f>
      </c>
      <c r="S1653" s="3" t="s">
        <v>7</v>
      </c>
      <c r="T1653" s="3" t="s">
        <v>7</v>
      </c>
      <c r="U1653" s="2">
        <v>0</v>
      </c>
      <c r="V1653" s="2">
        <v>0</v>
      </c>
      <c r="W1653" s="2"/>
      <c r="X1653" s="3" t="s">
        <v>246</v>
      </c>
      <c r="Y1653" s="2"/>
      <c r="Z1653" s="3"/>
      <c r="AA1653" s="3"/>
      <c r="AB1653" s="7" t="s">
        <v>5271</v>
      </c>
      <c r="AC1653" s="3" t="s">
        <v>20</v>
      </c>
      <c r="AD1653" s="3" t="s">
        <v>11</v>
      </c>
      <c r="AE1653" s="3" t="s">
        <v>21</v>
      </c>
      <c r="AF1653" s="3" t="s">
        <v>13</v>
      </c>
      <c r="AG1653" s="4"/>
      <c r="AH1653" s="3"/>
      <c r="AI1653" s="4"/>
      <c r="AJ16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3" s="8">
        <f>IF(#REF!=MAX(#REF!),"New","Old")</f>
      </c>
      <c r="AL1653" s="3"/>
      <c r="AM1653" s="9">
        <f>IF(OR(#REF!="",#REF!=0),"",IF(#REF!&lt;12000,"&lt;12k",IF(AND(#REF!&gt;=12000,#REF!&lt;24000),"12k to 24k",IF(AND(#REF!&gt;=24000,#REF!&lt;=36000),"24k to 36k",IF(#REF!&gt;36000,"&gt;36k","")))))</f>
      </c>
    </row>
    <row x14ac:dyDescent="0.25" r="1654" customHeight="1" ht="18.75">
      <c r="A1654" s="1">
        <v>1790114</v>
      </c>
      <c r="B1654" s="2">
        <v>11449026</v>
      </c>
      <c r="C1654" s="3" t="s">
        <v>0</v>
      </c>
      <c r="D1654" s="3" t="s">
        <v>38</v>
      </c>
      <c r="E1654" s="2">
        <v>2018</v>
      </c>
      <c r="F1654" s="4">
        <v>43831</v>
      </c>
      <c r="G1654" s="3" t="s">
        <v>2</v>
      </c>
      <c r="H1654" s="4">
        <v>44587</v>
      </c>
      <c r="I1654" s="4">
        <f>_xlfn.XLOOKUP(#REF!,[1]!Backup_F8_Previous_Wave[ODINO],[1]!Backup_F8_Previous_Wave[Production Date],"")</f>
      </c>
      <c r="J1654" s="10">
        <f>_xlfn.XLOOKUP(#REF!,[1]!Backup_F8_Previous_Wave[ODINO],[1]!Backup_F8_Previous_Wave[Wave Date],"")</f>
      </c>
      <c r="K1654" s="6">
        <f>_xlfn.XLOOKUP(#REF!,[1]!Backup_F8_Previous_Wave[ODINO],[1]!Backup_F8_Previous_Wave[Full VIN],"")</f>
      </c>
      <c r="L1654" s="3" t="s">
        <v>5272</v>
      </c>
      <c r="M1654" s="3" t="s">
        <v>4</v>
      </c>
      <c r="N1654" s="3" t="s">
        <v>5273</v>
      </c>
      <c r="O1654" s="3" t="s">
        <v>5274</v>
      </c>
      <c r="P1654" s="6">
        <f>_xlfn.XLOOKUP(#REF!,[1]!Table2[BINNING],[1]!Table2[VFG],"")</f>
      </c>
      <c r="Q1654" s="6">
        <f>IF(ISNUMBER(FIND("|",#REF!,1)),LEFT(#REF!,FIND("|",#REF!,1)-2),#REF!)</f>
      </c>
      <c r="R1654" s="6">
        <f>IF(ISNUMBER(FIND("|",#REF!,1)),RIGHT(#REF!,LEN(#REF!)-FIND("|",#REF!,1)-1),"")</f>
      </c>
      <c r="S1654" s="3" t="s">
        <v>7</v>
      </c>
      <c r="T1654" s="3" t="s">
        <v>7</v>
      </c>
      <c r="U1654" s="2">
        <v>0</v>
      </c>
      <c r="V1654" s="2">
        <v>0</v>
      </c>
      <c r="W1654" s="2"/>
      <c r="X1654" s="3" t="s">
        <v>404</v>
      </c>
      <c r="Y1654" s="2"/>
      <c r="Z1654" s="3"/>
      <c r="AA1654" s="3"/>
      <c r="AB1654" s="7" t="s">
        <v>5275</v>
      </c>
      <c r="AC1654" s="3" t="s">
        <v>826</v>
      </c>
      <c r="AD1654" s="3" t="s">
        <v>147</v>
      </c>
      <c r="AE1654" s="3" t="s">
        <v>148</v>
      </c>
      <c r="AF1654" s="3" t="s">
        <v>45</v>
      </c>
      <c r="AG1654" s="4"/>
      <c r="AH1654" s="3"/>
      <c r="AI1654" s="4"/>
      <c r="AJ16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4" s="8">
        <f>IF(#REF!=MAX(#REF!),"New","Old")</f>
      </c>
      <c r="AL1654" s="3"/>
      <c r="AM1654" s="9">
        <f>IF(OR(#REF!="",#REF!=0),"",IF(#REF!&lt;12000,"&lt;12k",IF(AND(#REF!&gt;=12000,#REF!&lt;24000),"12k to 24k",IF(AND(#REF!&gt;=24000,#REF!&lt;=36000),"24k to 36k",IF(#REF!&gt;36000,"&gt;36k","")))))</f>
      </c>
    </row>
    <row x14ac:dyDescent="0.25" r="1655" customHeight="1" ht="18.75">
      <c r="A1655" s="1">
        <v>1790259</v>
      </c>
      <c r="B1655" s="2">
        <v>11449132</v>
      </c>
      <c r="C1655" s="3" t="s">
        <v>0</v>
      </c>
      <c r="D1655" s="3" t="s">
        <v>1</v>
      </c>
      <c r="E1655" s="2">
        <v>2021</v>
      </c>
      <c r="F1655" s="4">
        <v>44550</v>
      </c>
      <c r="G1655" s="3" t="s">
        <v>14</v>
      </c>
      <c r="H1655" s="4">
        <v>44588</v>
      </c>
      <c r="I1655" s="4">
        <f>_xlfn.XLOOKUP(#REF!,[1]!Backup_F8_Previous_Wave[ODINO],[1]!Backup_F8_Previous_Wave[Production Date],"")</f>
      </c>
      <c r="J1655" s="10">
        <f>_xlfn.XLOOKUP(#REF!,[1]!Backup_F8_Previous_Wave[ODINO],[1]!Backup_F8_Previous_Wave[Wave Date],"")</f>
      </c>
      <c r="K1655" s="6">
        <f>_xlfn.XLOOKUP(#REF!,[1]!Backup_F8_Previous_Wave[ODINO],[1]!Backup_F8_Previous_Wave[Full VIN],"")</f>
      </c>
      <c r="L1655" s="3" t="s">
        <v>5276</v>
      </c>
      <c r="M1655" s="3" t="s">
        <v>4</v>
      </c>
      <c r="N1655" s="3" t="s">
        <v>5277</v>
      </c>
      <c r="O1655" s="3" t="s">
        <v>49</v>
      </c>
      <c r="P1655" s="6">
        <f>_xlfn.XLOOKUP(#REF!,[1]!Table2[BINNING],[1]!Table2[VFG],"")</f>
      </c>
      <c r="Q1655" s="6">
        <f>IF(ISNUMBER(FIND("|",#REF!,1)),LEFT(#REF!,FIND("|",#REF!,1)-2),#REF!)</f>
      </c>
      <c r="R1655" s="6">
        <f>IF(ISNUMBER(FIND("|",#REF!,1)),RIGHT(#REF!,LEN(#REF!)-FIND("|",#REF!,1)-1),"")</f>
      </c>
      <c r="S1655" s="3" t="s">
        <v>7</v>
      </c>
      <c r="T1655" s="3" t="s">
        <v>7</v>
      </c>
      <c r="U1655" s="2">
        <v>0</v>
      </c>
      <c r="V1655" s="2">
        <v>0</v>
      </c>
      <c r="W1655" s="2"/>
      <c r="X1655" s="3" t="s">
        <v>72</v>
      </c>
      <c r="Y1655" s="2"/>
      <c r="Z1655" s="3"/>
      <c r="AA1655" s="3"/>
      <c r="AB1655" s="7" t="s">
        <v>5278</v>
      </c>
      <c r="AC1655" s="3" t="s">
        <v>4018</v>
      </c>
      <c r="AD1655" s="3" t="s">
        <v>11</v>
      </c>
      <c r="AE1655" s="3" t="s">
        <v>21</v>
      </c>
      <c r="AF1655" s="3" t="s">
        <v>13</v>
      </c>
      <c r="AG1655" s="4"/>
      <c r="AH1655" s="3"/>
      <c r="AI1655" s="4"/>
      <c r="AJ16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5" s="8">
        <f>IF(#REF!=MAX(#REF!),"New","Old")</f>
      </c>
      <c r="AL1655" s="3"/>
      <c r="AM1655" s="9">
        <f>IF(OR(#REF!="",#REF!=0),"",IF(#REF!&lt;12000,"&lt;12k",IF(AND(#REF!&gt;=12000,#REF!&lt;24000),"12k to 24k",IF(AND(#REF!&gt;=24000,#REF!&lt;=36000),"24k to 36k",IF(#REF!&gt;36000,"&gt;36k","")))))</f>
      </c>
    </row>
    <row x14ac:dyDescent="0.25" r="1656" customHeight="1" ht="18.75">
      <c r="A1656" s="1">
        <v>1790282</v>
      </c>
      <c r="B1656" s="2">
        <v>11449149</v>
      </c>
      <c r="C1656" s="3" t="s">
        <v>0</v>
      </c>
      <c r="D1656" s="3" t="s">
        <v>38</v>
      </c>
      <c r="E1656" s="2">
        <v>2019</v>
      </c>
      <c r="F1656" s="4">
        <v>44565</v>
      </c>
      <c r="G1656" s="3" t="s">
        <v>2</v>
      </c>
      <c r="H1656" s="4">
        <v>44588</v>
      </c>
      <c r="I1656" s="4">
        <f>_xlfn.XLOOKUP(#REF!,[1]!Backup_F8_Previous_Wave[ODINO],[1]!Backup_F8_Previous_Wave[Production Date],"")</f>
      </c>
      <c r="J1656" s="10">
        <f>_xlfn.XLOOKUP(#REF!,[1]!Backup_F8_Previous_Wave[ODINO],[1]!Backup_F8_Previous_Wave[Wave Date],"")</f>
      </c>
      <c r="K1656" s="6">
        <f>_xlfn.XLOOKUP(#REF!,[1]!Backup_F8_Previous_Wave[ODINO],[1]!Backup_F8_Previous_Wave[Full VIN],"")</f>
      </c>
      <c r="L1656" s="3" t="s">
        <v>5279</v>
      </c>
      <c r="M1656" s="3" t="s">
        <v>4</v>
      </c>
      <c r="N1656" s="3" t="s">
        <v>5280</v>
      </c>
      <c r="O1656" s="3" t="s">
        <v>105</v>
      </c>
      <c r="P1656" s="6">
        <f>_xlfn.XLOOKUP(#REF!,[1]!Table2[BINNING],[1]!Table2[VFG],"")</f>
      </c>
      <c r="Q1656" s="6">
        <f>IF(ISNUMBER(FIND("|",#REF!,1)),LEFT(#REF!,FIND("|",#REF!,1)-2),#REF!)</f>
      </c>
      <c r="R1656" s="6">
        <f>IF(ISNUMBER(FIND("|",#REF!,1)),RIGHT(#REF!,LEN(#REF!)-FIND("|",#REF!,1)-1),"")</f>
      </c>
      <c r="S1656" s="3" t="s">
        <v>7</v>
      </c>
      <c r="T1656" s="3" t="s">
        <v>7</v>
      </c>
      <c r="U1656" s="2">
        <v>0</v>
      </c>
      <c r="V1656" s="2">
        <v>0</v>
      </c>
      <c r="W1656" s="2"/>
      <c r="X1656" s="3" t="s">
        <v>433</v>
      </c>
      <c r="Y1656" s="2">
        <v>55</v>
      </c>
      <c r="Z1656" s="3"/>
      <c r="AA1656" s="3"/>
      <c r="AB1656" s="7" t="s">
        <v>5281</v>
      </c>
      <c r="AC1656" s="3" t="s">
        <v>826</v>
      </c>
      <c r="AD1656" s="3" t="s">
        <v>147</v>
      </c>
      <c r="AE1656" s="3" t="s">
        <v>148</v>
      </c>
      <c r="AF1656" s="3" t="s">
        <v>45</v>
      </c>
      <c r="AG1656" s="4"/>
      <c r="AH1656" s="3"/>
      <c r="AI1656" s="4"/>
      <c r="AJ16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6" s="8">
        <f>IF(#REF!=MAX(#REF!),"New","Old")</f>
      </c>
      <c r="AL1656" s="3"/>
      <c r="AM1656" s="9">
        <f>IF(OR(#REF!="",#REF!=0),"",IF(#REF!&lt;12000,"&lt;12k",IF(AND(#REF!&gt;=12000,#REF!&lt;24000),"12k to 24k",IF(AND(#REF!&gt;=24000,#REF!&lt;=36000),"24k to 36k",IF(#REF!&gt;36000,"&gt;36k","")))))</f>
      </c>
    </row>
    <row x14ac:dyDescent="0.25" r="1657" customHeight="1" ht="18.75">
      <c r="A1657" s="1">
        <v>1790315</v>
      </c>
      <c r="B1657" s="2">
        <v>11449174</v>
      </c>
      <c r="C1657" s="3" t="s">
        <v>0</v>
      </c>
      <c r="D1657" s="3" t="s">
        <v>1</v>
      </c>
      <c r="E1657" s="2">
        <v>2018</v>
      </c>
      <c r="F1657" s="4">
        <v>44557</v>
      </c>
      <c r="G1657" s="3" t="s">
        <v>14</v>
      </c>
      <c r="H1657" s="4">
        <v>44588</v>
      </c>
      <c r="I1657" s="4">
        <f>_xlfn.XLOOKUP(#REF!,[1]!Backup_F8_Previous_Wave[ODINO],[1]!Backup_F8_Previous_Wave[Production Date],"")</f>
      </c>
      <c r="J1657" s="10">
        <f>_xlfn.XLOOKUP(#REF!,[1]!Backup_F8_Previous_Wave[ODINO],[1]!Backup_F8_Previous_Wave[Wave Date],"")</f>
      </c>
      <c r="K1657" s="6">
        <f>_xlfn.XLOOKUP(#REF!,[1]!Backup_F8_Previous_Wave[ODINO],[1]!Backup_F8_Previous_Wave[Full VIN],"")</f>
      </c>
      <c r="L1657" s="3" t="s">
        <v>5282</v>
      </c>
      <c r="M1657" s="3" t="s">
        <v>4</v>
      </c>
      <c r="N1657" s="3" t="s">
        <v>5283</v>
      </c>
      <c r="O1657" s="3" t="s">
        <v>124</v>
      </c>
      <c r="P1657" s="6">
        <f>_xlfn.XLOOKUP(#REF!,[1]!Table2[BINNING],[1]!Table2[VFG],"")</f>
      </c>
      <c r="Q1657" s="6">
        <f>IF(ISNUMBER(FIND("|",#REF!,1)),LEFT(#REF!,FIND("|",#REF!,1)-2),#REF!)</f>
      </c>
      <c r="R1657" s="6">
        <f>IF(ISNUMBER(FIND("|",#REF!,1)),RIGHT(#REF!,LEN(#REF!)-FIND("|",#REF!,1)-1),"")</f>
      </c>
      <c r="S1657" s="3" t="s">
        <v>7</v>
      </c>
      <c r="T1657" s="3" t="s">
        <v>7</v>
      </c>
      <c r="U1657" s="2">
        <v>0</v>
      </c>
      <c r="V1657" s="2">
        <v>0</v>
      </c>
      <c r="W1657" s="2"/>
      <c r="X1657" s="3" t="s">
        <v>32</v>
      </c>
      <c r="Y1657" s="2">
        <v>5</v>
      </c>
      <c r="Z1657" s="3"/>
      <c r="AA1657" s="3"/>
      <c r="AB1657" s="7" t="s">
        <v>5284</v>
      </c>
      <c r="AC1657" s="3" t="s">
        <v>20</v>
      </c>
      <c r="AD1657" s="3" t="s">
        <v>11</v>
      </c>
      <c r="AE1657" s="3" t="s">
        <v>21</v>
      </c>
      <c r="AF1657" s="3" t="s">
        <v>13</v>
      </c>
      <c r="AG1657" s="4"/>
      <c r="AH1657" s="3"/>
      <c r="AI1657" s="4"/>
      <c r="AJ16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7" s="8">
        <f>IF(#REF!=MAX(#REF!),"New","Old")</f>
      </c>
      <c r="AL1657" s="3"/>
      <c r="AM1657" s="9">
        <f>IF(OR(#REF!="",#REF!=0),"",IF(#REF!&lt;12000,"&lt;12k",IF(AND(#REF!&gt;=12000,#REF!&lt;24000),"12k to 24k",IF(AND(#REF!&gt;=24000,#REF!&lt;=36000),"24k to 36k",IF(#REF!&gt;36000,"&gt;36k","")))))</f>
      </c>
    </row>
    <row x14ac:dyDescent="0.25" r="1658" customHeight="1" ht="18.75">
      <c r="A1658" s="1">
        <v>1790723</v>
      </c>
      <c r="B1658" s="2">
        <v>11449461</v>
      </c>
      <c r="C1658" s="3" t="s">
        <v>0</v>
      </c>
      <c r="D1658" s="3" t="s">
        <v>86</v>
      </c>
      <c r="E1658" s="2">
        <v>2020</v>
      </c>
      <c r="F1658" s="4">
        <v>44591</v>
      </c>
      <c r="G1658" s="3" t="s">
        <v>2</v>
      </c>
      <c r="H1658" s="4">
        <v>44591</v>
      </c>
      <c r="I1658" s="4">
        <f>_xlfn.XLOOKUP(#REF!,[1]!Backup_F8_Previous_Wave[ODINO],[1]!Backup_F8_Previous_Wave[Production Date],"")</f>
      </c>
      <c r="J1658" s="10">
        <f>_xlfn.XLOOKUP(#REF!,[1]!Backup_F8_Previous_Wave[ODINO],[1]!Backup_F8_Previous_Wave[Wave Date],"")</f>
      </c>
      <c r="K1658" s="6">
        <f>_xlfn.XLOOKUP(#REF!,[1]!Backup_F8_Previous_Wave[ODINO],[1]!Backup_F8_Previous_Wave[Full VIN],"")</f>
      </c>
      <c r="L1658" s="3" t="s">
        <v>5285</v>
      </c>
      <c r="M1658" s="3" t="s">
        <v>4</v>
      </c>
      <c r="N1658" s="3" t="s">
        <v>5286</v>
      </c>
      <c r="O1658" s="3" t="s">
        <v>3149</v>
      </c>
      <c r="P1658" s="6">
        <f>_xlfn.XLOOKUP(#REF!,[1]!Table2[BINNING],[1]!Table2[VFG],"")</f>
      </c>
      <c r="Q1658" s="6">
        <f>IF(ISNUMBER(FIND("|",#REF!,1)),LEFT(#REF!,FIND("|",#REF!,1)-2),#REF!)</f>
      </c>
      <c r="R1658" s="6">
        <f>IF(ISNUMBER(FIND("|",#REF!,1)),RIGHT(#REF!,LEN(#REF!)-FIND("|",#REF!,1)-1),"")</f>
      </c>
      <c r="S1658" s="3" t="s">
        <v>7</v>
      </c>
      <c r="T1658" s="3" t="s">
        <v>7</v>
      </c>
      <c r="U1658" s="2">
        <v>0</v>
      </c>
      <c r="V1658" s="2">
        <v>0</v>
      </c>
      <c r="W1658" s="2"/>
      <c r="X1658" s="3" t="s">
        <v>798</v>
      </c>
      <c r="Y1658" s="2">
        <v>0</v>
      </c>
      <c r="Z1658" s="3"/>
      <c r="AA1658" s="3"/>
      <c r="AB1658" s="7" t="s">
        <v>5287</v>
      </c>
      <c r="AC1658" s="3" t="s">
        <v>685</v>
      </c>
      <c r="AD1658" s="3" t="s">
        <v>93</v>
      </c>
      <c r="AE1658" s="3" t="s">
        <v>94</v>
      </c>
      <c r="AF1658" s="3" t="s">
        <v>95</v>
      </c>
      <c r="AG1658" s="4"/>
      <c r="AH1658" s="3"/>
      <c r="AI1658" s="4"/>
      <c r="AJ16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8" s="8">
        <f>IF(#REF!=MAX(#REF!),"New","Old")</f>
      </c>
      <c r="AL1658" s="3"/>
      <c r="AM1658" s="9">
        <f>IF(OR(#REF!="",#REF!=0),"",IF(#REF!&lt;12000,"&lt;12k",IF(AND(#REF!&gt;=12000,#REF!&lt;24000),"12k to 24k",IF(AND(#REF!&gt;=24000,#REF!&lt;=36000),"24k to 36k",IF(#REF!&gt;36000,"&gt;36k","")))))</f>
      </c>
    </row>
    <row x14ac:dyDescent="0.25" r="1659" customHeight="1" ht="18.75">
      <c r="A1659" s="1">
        <v>1791121</v>
      </c>
      <c r="B1659" s="2">
        <v>11449739</v>
      </c>
      <c r="C1659" s="3" t="s">
        <v>0</v>
      </c>
      <c r="D1659" s="3" t="s">
        <v>28</v>
      </c>
      <c r="E1659" s="2">
        <v>2022</v>
      </c>
      <c r="F1659" s="4">
        <v>44593</v>
      </c>
      <c r="G1659" s="3" t="s">
        <v>2</v>
      </c>
      <c r="H1659" s="4">
        <v>44593</v>
      </c>
      <c r="I1659" s="4"/>
      <c r="J1659" s="10">
        <f>_xlfn.XLOOKUP(#REF!,[1]!Backup_F8_Previous_Wave[ODINO],[1]!Backup_F8_Previous_Wave[Wave Date],"")</f>
      </c>
      <c r="K1659" s="3"/>
      <c r="L1659" s="3" t="s">
        <v>5288</v>
      </c>
      <c r="M1659" s="3" t="s">
        <v>4</v>
      </c>
      <c r="N1659" s="3" t="s">
        <v>5289</v>
      </c>
      <c r="O1659" s="3" t="s">
        <v>151</v>
      </c>
      <c r="P1659" s="6">
        <f>_xlfn.XLOOKUP(#REF!,[1]!Table2[BINNING],[1]!Table2[VFG],"")</f>
      </c>
      <c r="Q1659" s="6">
        <f>IF(ISNUMBER(FIND("|",#REF!,1)),LEFT(#REF!,FIND("|",#REF!,1)-2),#REF!)</f>
      </c>
      <c r="R1659" s="6">
        <f>IF(ISNUMBER(FIND("|",#REF!,1)),RIGHT(#REF!,LEN(#REF!)-FIND("|",#REF!,1)-1),"")</f>
      </c>
      <c r="S1659" s="3" t="s">
        <v>7</v>
      </c>
      <c r="T1659" s="3" t="s">
        <v>7</v>
      </c>
      <c r="U1659" s="2">
        <v>0</v>
      </c>
      <c r="V1659" s="2">
        <v>0</v>
      </c>
      <c r="W1659" s="2"/>
      <c r="X1659" s="3" t="s">
        <v>139</v>
      </c>
      <c r="Y1659" s="2">
        <v>0</v>
      </c>
      <c r="Z1659" s="3"/>
      <c r="AA1659" s="3"/>
      <c r="AB1659" s="7" t="s">
        <v>5290</v>
      </c>
      <c r="AC1659" s="3" t="s">
        <v>44</v>
      </c>
      <c r="AD1659" s="3" t="s">
        <v>44</v>
      </c>
      <c r="AE1659" s="3" t="s">
        <v>44</v>
      </c>
      <c r="AF1659" s="3" t="s">
        <v>102</v>
      </c>
      <c r="AG1659" s="4"/>
      <c r="AH1659" s="3"/>
      <c r="AI1659" s="4"/>
      <c r="AJ16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59" s="8">
        <f>IF(#REF!=MAX(#REF!),"New","Old")</f>
      </c>
      <c r="AL1659" s="3"/>
      <c r="AM1659" s="9">
        <f>IF(OR(#REF!="",#REF!=0),"",IF(#REF!&lt;12000,"&lt;12k",IF(AND(#REF!&gt;=12000,#REF!&lt;24000),"12k to 24k",IF(AND(#REF!&gt;=24000,#REF!&lt;=36000),"24k to 36k",IF(#REF!&gt;36000,"&gt;36k","")))))</f>
      </c>
    </row>
    <row x14ac:dyDescent="0.25" r="1660" customHeight="1" ht="18.75">
      <c r="A1660" s="1">
        <v>1791496</v>
      </c>
      <c r="B1660" s="2">
        <v>11449996</v>
      </c>
      <c r="C1660" s="3" t="s">
        <v>0</v>
      </c>
      <c r="D1660" s="3" t="s">
        <v>181</v>
      </c>
      <c r="E1660" s="2">
        <v>2016</v>
      </c>
      <c r="F1660" s="4">
        <v>44075</v>
      </c>
      <c r="G1660" s="3" t="s">
        <v>39</v>
      </c>
      <c r="H1660" s="4">
        <v>44594</v>
      </c>
      <c r="I1660" s="4">
        <f>_xlfn.XLOOKUP(#REF!,[1]!Backup_F8_Previous_Wave[ODINO],[1]!Backup_F8_Previous_Wave[Production Date],"")</f>
      </c>
      <c r="J1660" s="10">
        <f>_xlfn.XLOOKUP(#REF!,[1]!Backup_F8_Previous_Wave[ODINO],[1]!Backup_F8_Previous_Wave[Wave Date],"")</f>
      </c>
      <c r="K1660" s="6">
        <f>_xlfn.XLOOKUP(#REF!,[1]!Backup_F8_Previous_Wave[ODINO],[1]!Backup_F8_Previous_Wave[Full VIN],"")</f>
      </c>
      <c r="L1660" s="3" t="s">
        <v>5291</v>
      </c>
      <c r="M1660" s="3" t="s">
        <v>4</v>
      </c>
      <c r="N1660" s="3" t="s">
        <v>5292</v>
      </c>
      <c r="O1660" s="3" t="s">
        <v>196</v>
      </c>
      <c r="P1660" s="6">
        <f>_xlfn.XLOOKUP(#REF!,[1]!Table2[BINNING],[1]!Table2[VFG],"")</f>
      </c>
      <c r="Q1660" s="6">
        <f>IF(ISNUMBER(FIND("|",#REF!,1)),LEFT(#REF!,FIND("|",#REF!,1)-2),#REF!)</f>
      </c>
      <c r="R1660" s="6">
        <f>IF(ISNUMBER(FIND("|",#REF!,1)),RIGHT(#REF!,LEN(#REF!)-FIND("|",#REF!,1)-1),"")</f>
      </c>
      <c r="S1660" s="3" t="s">
        <v>7</v>
      </c>
      <c r="T1660" s="3" t="s">
        <v>7</v>
      </c>
      <c r="U1660" s="2">
        <v>0</v>
      </c>
      <c r="V1660" s="2">
        <v>0</v>
      </c>
      <c r="W1660" s="2">
        <v>60000</v>
      </c>
      <c r="X1660" s="3" t="s">
        <v>24</v>
      </c>
      <c r="Y1660" s="2"/>
      <c r="Z1660" s="3"/>
      <c r="AA1660" s="3"/>
      <c r="AB1660" s="7" t="s">
        <v>5293</v>
      </c>
      <c r="AC1660" s="3" t="s">
        <v>297</v>
      </c>
      <c r="AD1660" s="3" t="s">
        <v>298</v>
      </c>
      <c r="AE1660" s="3" t="s">
        <v>299</v>
      </c>
      <c r="AF1660" s="3" t="s">
        <v>198</v>
      </c>
      <c r="AG1660" s="4"/>
      <c r="AH1660" s="3"/>
      <c r="AI1660" s="4"/>
      <c r="AJ16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0" s="8">
        <f>IF(#REF!=MAX(#REF!),"New","Old")</f>
      </c>
      <c r="AL1660" s="3"/>
      <c r="AM1660" s="9">
        <f>IF(OR(#REF!="",#REF!=0),"",IF(#REF!&lt;12000,"&lt;12k",IF(AND(#REF!&gt;=12000,#REF!&lt;24000),"12k to 24k",IF(AND(#REF!&gt;=24000,#REF!&lt;=36000),"24k to 36k",IF(#REF!&gt;36000,"&gt;36k","")))))</f>
      </c>
    </row>
    <row x14ac:dyDescent="0.25" r="1661" customHeight="1" ht="18.75">
      <c r="A1661" s="1">
        <v>1791602</v>
      </c>
      <c r="B1661" s="2">
        <v>11450061</v>
      </c>
      <c r="C1661" s="3" t="s">
        <v>0</v>
      </c>
      <c r="D1661" s="3" t="s">
        <v>86</v>
      </c>
      <c r="E1661" s="2">
        <v>2020</v>
      </c>
      <c r="F1661" s="4">
        <v>44578</v>
      </c>
      <c r="G1661" s="3" t="s">
        <v>2</v>
      </c>
      <c r="H1661" s="4">
        <v>44594</v>
      </c>
      <c r="I1661" s="4">
        <f>_xlfn.XLOOKUP(#REF!,[1]!Backup_F8_Previous_Wave[ODINO],[1]!Backup_F8_Previous_Wave[Production Date],"")</f>
      </c>
      <c r="J1661" s="10">
        <f>_xlfn.XLOOKUP(#REF!,[1]!Backup_F8_Previous_Wave[ODINO],[1]!Backup_F8_Previous_Wave[Wave Date],"")</f>
      </c>
      <c r="K1661" s="6">
        <f>_xlfn.XLOOKUP(#REF!,[1]!Backup_F8_Previous_Wave[ODINO],[1]!Backup_F8_Previous_Wave[Full VIN],"")</f>
      </c>
      <c r="L1661" s="3" t="s">
        <v>5294</v>
      </c>
      <c r="M1661" s="3" t="s">
        <v>4</v>
      </c>
      <c r="N1661" s="3" t="s">
        <v>5295</v>
      </c>
      <c r="O1661" s="3" t="s">
        <v>4771</v>
      </c>
      <c r="P1661" s="6">
        <f>_xlfn.XLOOKUP(#REF!,[1]!Table2[BINNING],[1]!Table2[VFG],"")</f>
      </c>
      <c r="Q1661" s="6">
        <f>IF(ISNUMBER(FIND("|",#REF!,1)),LEFT(#REF!,FIND("|",#REF!,1)-2),#REF!)</f>
      </c>
      <c r="R1661" s="6">
        <f>IF(ISNUMBER(FIND("|",#REF!,1)),RIGHT(#REF!,LEN(#REF!)-FIND("|",#REF!,1)-1),"")</f>
      </c>
      <c r="S1661" s="3" t="s">
        <v>7</v>
      </c>
      <c r="T1661" s="3" t="s">
        <v>7</v>
      </c>
      <c r="U1661" s="2">
        <v>0</v>
      </c>
      <c r="V1661" s="2">
        <v>0</v>
      </c>
      <c r="W1661" s="2"/>
      <c r="X1661" s="3" t="s">
        <v>305</v>
      </c>
      <c r="Y1661" s="2"/>
      <c r="Z1661" s="3"/>
      <c r="AA1661" s="3"/>
      <c r="AB1661" s="7" t="s">
        <v>5296</v>
      </c>
      <c r="AC1661" s="3" t="s">
        <v>685</v>
      </c>
      <c r="AD1661" s="3" t="s">
        <v>93</v>
      </c>
      <c r="AE1661" s="3" t="s">
        <v>94</v>
      </c>
      <c r="AF1661" s="3" t="s">
        <v>95</v>
      </c>
      <c r="AG1661" s="4"/>
      <c r="AH1661" s="3"/>
      <c r="AI1661" s="4"/>
      <c r="AJ16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1" s="8">
        <f>IF(#REF!=MAX(#REF!),"New","Old")</f>
      </c>
      <c r="AL1661" s="3"/>
      <c r="AM1661" s="9">
        <f>IF(OR(#REF!="",#REF!=0),"",IF(#REF!&lt;12000,"&lt;12k",IF(AND(#REF!&gt;=12000,#REF!&lt;24000),"12k to 24k",IF(AND(#REF!&gt;=24000,#REF!&lt;=36000),"24k to 36k",IF(#REF!&gt;36000,"&gt;36k","")))))</f>
      </c>
    </row>
    <row x14ac:dyDescent="0.25" r="1662" customHeight="1" ht="18.75">
      <c r="A1662" s="1">
        <v>1791603</v>
      </c>
      <c r="B1662" s="2">
        <v>11450062</v>
      </c>
      <c r="C1662" s="3" t="s">
        <v>0</v>
      </c>
      <c r="D1662" s="3" t="s">
        <v>647</v>
      </c>
      <c r="E1662" s="2">
        <v>2013</v>
      </c>
      <c r="F1662" s="4">
        <v>44380</v>
      </c>
      <c r="G1662" s="3" t="s">
        <v>39</v>
      </c>
      <c r="H1662" s="4">
        <v>44594</v>
      </c>
      <c r="I1662" s="4">
        <f>_xlfn.XLOOKUP(#REF!,[1]!Backup_F8_Previous_Wave[ODINO],[1]!Backup_F8_Previous_Wave[Production Date],"")</f>
      </c>
      <c r="J1662" s="10">
        <f>_xlfn.XLOOKUP(#REF!,[1]!Backup_F8_Previous_Wave[ODINO],[1]!Backup_F8_Previous_Wave[Wave Date],"")</f>
      </c>
      <c r="K1662" s="6">
        <f>_xlfn.XLOOKUP(#REF!,[1]!Backup_F8_Previous_Wave[ODINO],[1]!Backup_F8_Previous_Wave[Full VIN],"")</f>
      </c>
      <c r="L1662" s="3" t="s">
        <v>5297</v>
      </c>
      <c r="M1662" s="3" t="s">
        <v>4</v>
      </c>
      <c r="N1662" s="3" t="s">
        <v>5298</v>
      </c>
      <c r="O1662" s="3" t="s">
        <v>1473</v>
      </c>
      <c r="P1662" s="6">
        <f>_xlfn.XLOOKUP(#REF!,[1]!Table2[BINNING],[1]!Table2[VFG],"")</f>
      </c>
      <c r="Q1662" s="6">
        <f>IF(ISNUMBER(FIND("|",#REF!,1)),LEFT(#REF!,FIND("|",#REF!,1)-2),#REF!)</f>
      </c>
      <c r="R1662" s="6">
        <f>IF(ISNUMBER(FIND("|",#REF!,1)),RIGHT(#REF!,LEN(#REF!)-FIND("|",#REF!,1)-1),"")</f>
      </c>
      <c r="S1662" s="3" t="s">
        <v>7</v>
      </c>
      <c r="T1662" s="3" t="s">
        <v>7</v>
      </c>
      <c r="U1662" s="2">
        <v>0</v>
      </c>
      <c r="V1662" s="2">
        <v>0</v>
      </c>
      <c r="W1662" s="2"/>
      <c r="X1662" s="3" t="s">
        <v>106</v>
      </c>
      <c r="Y1662" s="2">
        <v>15</v>
      </c>
      <c r="Z1662" s="3"/>
      <c r="AA1662" s="3"/>
      <c r="AB1662" s="7" t="s">
        <v>5299</v>
      </c>
      <c r="AC1662" s="3" t="s">
        <v>652</v>
      </c>
      <c r="AD1662" s="3" t="s">
        <v>653</v>
      </c>
      <c r="AE1662" s="3" t="s">
        <v>654</v>
      </c>
      <c r="AF1662" s="3" t="s">
        <v>102</v>
      </c>
      <c r="AG1662" s="4"/>
      <c r="AH1662" s="3"/>
      <c r="AI1662" s="4"/>
      <c r="AJ16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2" s="8">
        <f>IF(#REF!=MAX(#REF!),"New","Old")</f>
      </c>
      <c r="AL1662" s="3"/>
      <c r="AM1662" s="9">
        <f>IF(OR(#REF!="",#REF!=0),"",IF(#REF!&lt;12000,"&lt;12k",IF(AND(#REF!&gt;=12000,#REF!&lt;24000),"12k to 24k",IF(AND(#REF!&gt;=24000,#REF!&lt;=36000),"24k to 36k",IF(#REF!&gt;36000,"&gt;36k","")))))</f>
      </c>
    </row>
    <row x14ac:dyDescent="0.25" r="1663" customHeight="1" ht="18.75">
      <c r="A1663" s="1">
        <v>1791652</v>
      </c>
      <c r="B1663" s="2">
        <v>11450091</v>
      </c>
      <c r="C1663" s="3" t="s">
        <v>0</v>
      </c>
      <c r="D1663" s="3" t="s">
        <v>4621</v>
      </c>
      <c r="E1663" s="2">
        <v>2021</v>
      </c>
      <c r="F1663" s="4">
        <v>44580</v>
      </c>
      <c r="G1663" s="3" t="s">
        <v>2</v>
      </c>
      <c r="H1663" s="4">
        <v>44595</v>
      </c>
      <c r="I1663" s="4">
        <f>_xlfn.XLOOKUP(#REF!,[1]!Backup_F8_Previous_Wave[ODINO],[1]!Backup_F8_Previous_Wave[Production Date],"")</f>
      </c>
      <c r="J1663" s="10">
        <f>_xlfn.XLOOKUP(#REF!,[1]!Backup_F8_Previous_Wave[ODINO],[1]!Backup_F8_Previous_Wave[Wave Date],"")</f>
      </c>
      <c r="K1663" s="6">
        <f>_xlfn.XLOOKUP(#REF!,[1]!Backup_F8_Previous_Wave[ODINO],[1]!Backup_F8_Previous_Wave[Full VIN],"")</f>
      </c>
      <c r="L1663" s="3" t="s">
        <v>5300</v>
      </c>
      <c r="M1663" s="3" t="s">
        <v>4</v>
      </c>
      <c r="N1663" s="3" t="s">
        <v>5301</v>
      </c>
      <c r="O1663" s="3" t="s">
        <v>5302</v>
      </c>
      <c r="P1663" s="6">
        <f>_xlfn.XLOOKUP(#REF!,[1]!Table2[BINNING],[1]!Table2[VFG],"")</f>
      </c>
      <c r="Q1663" s="6">
        <f>IF(ISNUMBER(FIND("|",#REF!,1)),LEFT(#REF!,FIND("|",#REF!,1)-2),#REF!)</f>
      </c>
      <c r="R1663" s="6">
        <f>IF(ISNUMBER(FIND("|",#REF!,1)),RIGHT(#REF!,LEN(#REF!)-FIND("|",#REF!,1)-1),"")</f>
      </c>
      <c r="S1663" s="3" t="s">
        <v>7</v>
      </c>
      <c r="T1663" s="3" t="s">
        <v>7</v>
      </c>
      <c r="U1663" s="2">
        <v>0</v>
      </c>
      <c r="V1663" s="2">
        <v>0</v>
      </c>
      <c r="W1663" s="2"/>
      <c r="X1663" s="3" t="s">
        <v>106</v>
      </c>
      <c r="Y1663" s="2">
        <v>40</v>
      </c>
      <c r="Z1663" s="3"/>
      <c r="AA1663" s="3"/>
      <c r="AB1663" s="7" t="s">
        <v>5303</v>
      </c>
      <c r="AC1663" s="3" t="s">
        <v>4628</v>
      </c>
      <c r="AD1663" s="3" t="s">
        <v>4629</v>
      </c>
      <c r="AE1663" s="3" t="s">
        <v>4630</v>
      </c>
      <c r="AF1663" s="3" t="s">
        <v>77</v>
      </c>
      <c r="AG1663" s="4"/>
      <c r="AH1663" s="3"/>
      <c r="AI1663" s="4"/>
      <c r="AJ16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3" s="8">
        <f>IF(#REF!=MAX(#REF!),"New","Old")</f>
      </c>
      <c r="AL1663" s="3"/>
      <c r="AM1663" s="9">
        <f>IF(OR(#REF!="",#REF!=0),"",IF(#REF!&lt;12000,"&lt;12k",IF(AND(#REF!&gt;=12000,#REF!&lt;24000),"12k to 24k",IF(AND(#REF!&gt;=24000,#REF!&lt;=36000),"24k to 36k",IF(#REF!&gt;36000,"&gt;36k","")))))</f>
      </c>
    </row>
    <row x14ac:dyDescent="0.25" r="1664" customHeight="1" ht="18.75">
      <c r="A1664" s="1">
        <v>1791657</v>
      </c>
      <c r="B1664" s="2">
        <v>11450094</v>
      </c>
      <c r="C1664" s="3" t="s">
        <v>0</v>
      </c>
      <c r="D1664" s="3" t="s">
        <v>38</v>
      </c>
      <c r="E1664" s="2">
        <v>2016</v>
      </c>
      <c r="F1664" s="4">
        <v>44348</v>
      </c>
      <c r="G1664" s="3" t="s">
        <v>108</v>
      </c>
      <c r="H1664" s="4">
        <v>44595</v>
      </c>
      <c r="I1664" s="4">
        <f>_xlfn.XLOOKUP(#REF!,[1]!Backup_F8_Previous_Wave[ODINO],[1]!Backup_F8_Previous_Wave[Production Date],"")</f>
      </c>
      <c r="J1664" s="10">
        <f>_xlfn.XLOOKUP(#REF!,[1]!Backup_F8_Previous_Wave[ODINO],[1]!Backup_F8_Previous_Wave[Wave Date],"")</f>
      </c>
      <c r="K1664" s="6">
        <f>_xlfn.XLOOKUP(#REF!,[1]!Backup_F8_Previous_Wave[ODINO],[1]!Backup_F8_Previous_Wave[Full VIN],"")</f>
      </c>
      <c r="L1664" s="3" t="s">
        <v>5304</v>
      </c>
      <c r="M1664" s="3" t="s">
        <v>4</v>
      </c>
      <c r="N1664" s="3" t="s">
        <v>5305</v>
      </c>
      <c r="O1664" s="3" t="s">
        <v>824</v>
      </c>
      <c r="P1664" s="6">
        <f>_xlfn.XLOOKUP(#REF!,[1]!Table2[BINNING],[1]!Table2[VFG],"")</f>
      </c>
      <c r="Q1664" s="6">
        <f>IF(ISNUMBER(FIND("|",#REF!,1)),LEFT(#REF!,FIND("|",#REF!,1)-2),#REF!)</f>
      </c>
      <c r="R1664" s="6">
        <f>IF(ISNUMBER(FIND("|",#REF!,1)),RIGHT(#REF!,LEN(#REF!)-FIND("|",#REF!,1)-1),"")</f>
      </c>
      <c r="S1664" s="3" t="s">
        <v>7</v>
      </c>
      <c r="T1664" s="3" t="s">
        <v>7</v>
      </c>
      <c r="U1664" s="2">
        <v>0</v>
      </c>
      <c r="V1664" s="2">
        <v>0</v>
      </c>
      <c r="W1664" s="2"/>
      <c r="X1664" s="3" t="s">
        <v>583</v>
      </c>
      <c r="Y1664" s="2"/>
      <c r="Z1664" s="3"/>
      <c r="AA1664" s="3"/>
      <c r="AB1664" s="7" t="s">
        <v>5306</v>
      </c>
      <c r="AC1664" s="3" t="s">
        <v>826</v>
      </c>
      <c r="AD1664" s="3" t="s">
        <v>147</v>
      </c>
      <c r="AE1664" s="3" t="s">
        <v>148</v>
      </c>
      <c r="AF1664" s="3" t="s">
        <v>45</v>
      </c>
      <c r="AG1664" s="4"/>
      <c r="AH1664" s="3"/>
      <c r="AI1664" s="4"/>
      <c r="AJ16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4" s="8">
        <f>IF(#REF!=MAX(#REF!),"New","Old")</f>
      </c>
      <c r="AL1664" s="3"/>
      <c r="AM1664" s="9">
        <f>IF(OR(#REF!="",#REF!=0),"",IF(#REF!&lt;12000,"&lt;12k",IF(AND(#REF!&gt;=12000,#REF!&lt;24000),"12k to 24k",IF(AND(#REF!&gt;=24000,#REF!&lt;=36000),"24k to 36k",IF(#REF!&gt;36000,"&gt;36k","")))))</f>
      </c>
    </row>
    <row x14ac:dyDescent="0.25" r="1665" customHeight="1" ht="18.75">
      <c r="A1665" s="1">
        <v>1791658</v>
      </c>
      <c r="B1665" s="2">
        <v>11450095</v>
      </c>
      <c r="C1665" s="3" t="s">
        <v>0</v>
      </c>
      <c r="D1665" s="3" t="s">
        <v>187</v>
      </c>
      <c r="E1665" s="2">
        <v>2017</v>
      </c>
      <c r="F1665" s="4">
        <v>44594</v>
      </c>
      <c r="G1665" s="3" t="s">
        <v>2</v>
      </c>
      <c r="H1665" s="4">
        <v>44595</v>
      </c>
      <c r="I1665" s="4">
        <f>_xlfn.XLOOKUP(#REF!,[1]!Backup_F8_Previous_Wave[ODINO],[1]!Backup_F8_Previous_Wave[Production Date],"")</f>
      </c>
      <c r="J1665" s="10">
        <f>_xlfn.XLOOKUP(#REF!,[1]!Backup_F8_Previous_Wave[ODINO],[1]!Backup_F8_Previous_Wave[Wave Date],"")</f>
      </c>
      <c r="K1665" s="6">
        <f>_xlfn.XLOOKUP(#REF!,[1]!Backup_F8_Previous_Wave[ODINO],[1]!Backup_F8_Previous_Wave[Full VIN],"")</f>
      </c>
      <c r="L1665" s="3" t="s">
        <v>3516</v>
      </c>
      <c r="M1665" s="3" t="s">
        <v>4</v>
      </c>
      <c r="N1665" s="3" t="s">
        <v>5307</v>
      </c>
      <c r="O1665" s="3" t="s">
        <v>124</v>
      </c>
      <c r="P1665" s="6">
        <f>_xlfn.XLOOKUP(#REF!,[1]!Table2[BINNING],[1]!Table2[VFG],"")</f>
      </c>
      <c r="Q1665" s="6">
        <f>IF(ISNUMBER(FIND("|",#REF!,1)),LEFT(#REF!,FIND("|",#REF!,1)-2),#REF!)</f>
      </c>
      <c r="R1665" s="6">
        <f>IF(ISNUMBER(FIND("|",#REF!,1)),RIGHT(#REF!,LEN(#REF!)-FIND("|",#REF!,1)-1),"")</f>
      </c>
      <c r="S1665" s="3" t="s">
        <v>7</v>
      </c>
      <c r="T1665" s="3" t="s">
        <v>7</v>
      </c>
      <c r="U1665" s="2">
        <v>0</v>
      </c>
      <c r="V1665" s="2">
        <v>0</v>
      </c>
      <c r="W1665" s="2"/>
      <c r="X1665" s="3" t="s">
        <v>657</v>
      </c>
      <c r="Y1665" s="2">
        <v>45</v>
      </c>
      <c r="Z1665" s="3"/>
      <c r="AA1665" s="3"/>
      <c r="AB1665" s="7" t="s">
        <v>5308</v>
      </c>
      <c r="AC1665" s="3" t="s">
        <v>191</v>
      </c>
      <c r="AD1665" s="3" t="s">
        <v>192</v>
      </c>
      <c r="AE1665" s="3" t="s">
        <v>193</v>
      </c>
      <c r="AF1665" s="3" t="s">
        <v>141</v>
      </c>
      <c r="AG1665" s="4"/>
      <c r="AH1665" s="3"/>
      <c r="AI1665" s="4"/>
      <c r="AJ16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5" s="8">
        <f>IF(#REF!=MAX(#REF!),"New","Old")</f>
      </c>
      <c r="AL1665" s="3"/>
      <c r="AM1665" s="9">
        <f>IF(OR(#REF!="",#REF!=0),"",IF(#REF!&lt;12000,"&lt;12k",IF(AND(#REF!&gt;=12000,#REF!&lt;24000),"12k to 24k",IF(AND(#REF!&gt;=24000,#REF!&lt;=36000),"24k to 36k",IF(#REF!&gt;36000,"&gt;36k","")))))</f>
      </c>
    </row>
    <row x14ac:dyDescent="0.25" r="1666" customHeight="1" ht="18.75">
      <c r="A1666" s="1">
        <v>1791769</v>
      </c>
      <c r="B1666" s="2">
        <v>11450167</v>
      </c>
      <c r="C1666" s="3" t="s">
        <v>0</v>
      </c>
      <c r="D1666" s="3" t="s">
        <v>96</v>
      </c>
      <c r="E1666" s="2">
        <v>2013</v>
      </c>
      <c r="F1666" s="4">
        <v>44564</v>
      </c>
      <c r="G1666" s="3" t="s">
        <v>2</v>
      </c>
      <c r="H1666" s="4">
        <v>44595</v>
      </c>
      <c r="I1666" s="4">
        <f>_xlfn.XLOOKUP(#REF!,[1]!Backup_F8_Previous_Wave[ODINO],[1]!Backup_F8_Previous_Wave[Production Date],"")</f>
      </c>
      <c r="J1666" s="10">
        <f>_xlfn.XLOOKUP(#REF!,[1]!Backup_F8_Previous_Wave[ODINO],[1]!Backup_F8_Previous_Wave[Wave Date],"")</f>
      </c>
      <c r="K1666" s="6">
        <f>_xlfn.XLOOKUP(#REF!,[1]!Backup_F8_Previous_Wave[ODINO],[1]!Backup_F8_Previous_Wave[Full VIN],"")</f>
      </c>
      <c r="L1666" s="3" t="s">
        <v>5309</v>
      </c>
      <c r="M1666" s="3" t="s">
        <v>4</v>
      </c>
      <c r="N1666" s="3" t="s">
        <v>5310</v>
      </c>
      <c r="O1666" s="3" t="s">
        <v>552</v>
      </c>
      <c r="P1666" s="6">
        <f>_xlfn.XLOOKUP(#REF!,[1]!Table2[BINNING],[1]!Table2[VFG],"")</f>
      </c>
      <c r="Q1666" s="6">
        <f>IF(ISNUMBER(FIND("|",#REF!,1)),LEFT(#REF!,FIND("|",#REF!,1)-2),#REF!)</f>
      </c>
      <c r="R1666" s="6">
        <f>IF(ISNUMBER(FIND("|",#REF!,1)),RIGHT(#REF!,LEN(#REF!)-FIND("|",#REF!,1)-1),"")</f>
      </c>
      <c r="S1666" s="3" t="s">
        <v>7</v>
      </c>
      <c r="T1666" s="3" t="s">
        <v>7</v>
      </c>
      <c r="U1666" s="2">
        <v>0</v>
      </c>
      <c r="V1666" s="2">
        <v>0</v>
      </c>
      <c r="W1666" s="2">
        <v>131000</v>
      </c>
      <c r="X1666" s="3" t="s">
        <v>229</v>
      </c>
      <c r="Y1666" s="2"/>
      <c r="Z1666" s="3"/>
      <c r="AA1666" s="3"/>
      <c r="AB1666" s="7" t="s">
        <v>5311</v>
      </c>
      <c r="AC1666" s="3" t="s">
        <v>542</v>
      </c>
      <c r="AD1666" s="3" t="s">
        <v>543</v>
      </c>
      <c r="AE1666" s="3" t="s">
        <v>544</v>
      </c>
      <c r="AF1666" s="3" t="s">
        <v>102</v>
      </c>
      <c r="AG1666" s="4"/>
      <c r="AH1666" s="3"/>
      <c r="AI1666" s="4"/>
      <c r="AJ16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6" s="8">
        <f>IF(#REF!=MAX(#REF!),"New","Old")</f>
      </c>
      <c r="AL1666" s="3"/>
      <c r="AM1666" s="9">
        <f>IF(OR(#REF!="",#REF!=0),"",IF(#REF!&lt;12000,"&lt;12k",IF(AND(#REF!&gt;=12000,#REF!&lt;24000),"12k to 24k",IF(AND(#REF!&gt;=24000,#REF!&lt;=36000),"24k to 36k",IF(#REF!&gt;36000,"&gt;36k","")))))</f>
      </c>
    </row>
    <row x14ac:dyDescent="0.25" r="1667" customHeight="1" ht="18.75">
      <c r="A1667" s="1">
        <v>1791826</v>
      </c>
      <c r="B1667" s="2">
        <v>11450202</v>
      </c>
      <c r="C1667" s="3" t="s">
        <v>0</v>
      </c>
      <c r="D1667" s="3" t="s">
        <v>5312</v>
      </c>
      <c r="E1667" s="2">
        <v>2006</v>
      </c>
      <c r="F1667" s="4">
        <v>44589</v>
      </c>
      <c r="G1667" s="3" t="s">
        <v>2</v>
      </c>
      <c r="H1667" s="4">
        <v>44595</v>
      </c>
      <c r="I1667" s="4">
        <f>_xlfn.XLOOKUP(#REF!,[1]!Backup_F8_Previous_Wave[ODINO],[1]!Backup_F8_Previous_Wave[Production Date],"")</f>
      </c>
      <c r="J1667" s="10">
        <f>_xlfn.XLOOKUP(#REF!,[1]!Backup_F8_Previous_Wave[ODINO],[1]!Backup_F8_Previous_Wave[Wave Date],"")</f>
      </c>
      <c r="K1667" s="6">
        <f>_xlfn.XLOOKUP(#REF!,[1]!Backup_F8_Previous_Wave[ODINO],[1]!Backup_F8_Previous_Wave[Full VIN],"")</f>
      </c>
      <c r="L1667" s="3" t="s">
        <v>5313</v>
      </c>
      <c r="M1667" s="3" t="s">
        <v>4</v>
      </c>
      <c r="N1667" s="3" t="s">
        <v>5314</v>
      </c>
      <c r="O1667" s="3" t="s">
        <v>31</v>
      </c>
      <c r="P1667" s="6">
        <f>_xlfn.XLOOKUP(#REF!,[1]!Table2[BINNING],[1]!Table2[VFG],"")</f>
      </c>
      <c r="Q1667" s="6">
        <f>IF(ISNUMBER(FIND("|",#REF!,1)),LEFT(#REF!,FIND("|",#REF!,1)-2),#REF!)</f>
      </c>
      <c r="R1667" s="6">
        <f>IF(ISNUMBER(FIND("|",#REF!,1)),RIGHT(#REF!,LEN(#REF!)-FIND("|",#REF!,1)-1),"")</f>
      </c>
      <c r="S1667" s="3" t="s">
        <v>7</v>
      </c>
      <c r="T1667" s="3" t="s">
        <v>7</v>
      </c>
      <c r="U1667" s="2">
        <v>0</v>
      </c>
      <c r="V1667" s="2">
        <v>0</v>
      </c>
      <c r="W1667" s="2">
        <v>160000</v>
      </c>
      <c r="X1667" s="3" t="s">
        <v>358</v>
      </c>
      <c r="Y1667" s="2"/>
      <c r="Z1667" s="3"/>
      <c r="AA1667" s="3"/>
      <c r="AB1667" s="7" t="s">
        <v>5315</v>
      </c>
      <c r="AC1667" s="3" t="s">
        <v>5316</v>
      </c>
      <c r="AD1667" s="3" t="s">
        <v>5317</v>
      </c>
      <c r="AE1667" s="3" t="s">
        <v>5318</v>
      </c>
      <c r="AF1667" s="3" t="s">
        <v>198</v>
      </c>
      <c r="AG1667" s="4"/>
      <c r="AH1667" s="3"/>
      <c r="AI1667" s="4"/>
      <c r="AJ16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7" s="8">
        <f>IF(#REF!=MAX(#REF!),"New","Old")</f>
      </c>
      <c r="AL1667" s="3"/>
      <c r="AM1667" s="9">
        <f>IF(OR(#REF!="",#REF!=0),"",IF(#REF!&lt;12000,"&lt;12k",IF(AND(#REF!&gt;=12000,#REF!&lt;24000),"12k to 24k",IF(AND(#REF!&gt;=24000,#REF!&lt;=36000),"24k to 36k",IF(#REF!&gt;36000,"&gt;36k","")))))</f>
      </c>
    </row>
    <row x14ac:dyDescent="0.25" r="1668" customHeight="1" ht="18.75">
      <c r="A1668" s="1">
        <v>1792391</v>
      </c>
      <c r="B1668" s="2">
        <v>11450543</v>
      </c>
      <c r="C1668" s="3" t="s">
        <v>0</v>
      </c>
      <c r="D1668" s="3" t="s">
        <v>1</v>
      </c>
      <c r="E1668" s="2">
        <v>2004</v>
      </c>
      <c r="F1668" s="4">
        <v>44593</v>
      </c>
      <c r="G1668" s="3" t="s">
        <v>2</v>
      </c>
      <c r="H1668" s="4">
        <v>44597</v>
      </c>
      <c r="I1668" s="4"/>
      <c r="J1668" s="10">
        <f>_xlfn.XLOOKUP(#REF!,[1]!Backup_F8_Previous_Wave[ODINO],[1]!Backup_F8_Previous_Wave[Wave Date],"")</f>
      </c>
      <c r="K1668" s="3"/>
      <c r="L1668" s="3" t="s">
        <v>5319</v>
      </c>
      <c r="M1668" s="3" t="s">
        <v>4</v>
      </c>
      <c r="N1668" s="3" t="s">
        <v>5320</v>
      </c>
      <c r="O1668" s="3" t="s">
        <v>31</v>
      </c>
      <c r="P1668" s="6">
        <f>_xlfn.XLOOKUP(#REF!,[1]!Table2[BINNING],[1]!Table2[VFG],"")</f>
      </c>
      <c r="Q1668" s="6">
        <f>IF(ISNUMBER(FIND("|",#REF!,1)),LEFT(#REF!,FIND("|",#REF!,1)-2),#REF!)</f>
      </c>
      <c r="R1668" s="6">
        <f>IF(ISNUMBER(FIND("|",#REF!,1)),RIGHT(#REF!,LEN(#REF!)-FIND("|",#REF!,1)-1),"")</f>
      </c>
      <c r="S1668" s="3" t="s">
        <v>7</v>
      </c>
      <c r="T1668" s="3" t="s">
        <v>7</v>
      </c>
      <c r="U1668" s="2">
        <v>0</v>
      </c>
      <c r="V1668" s="2">
        <v>0</v>
      </c>
      <c r="W1668" s="2"/>
      <c r="X1668" s="3" t="s">
        <v>358</v>
      </c>
      <c r="Y1668" s="2">
        <v>25</v>
      </c>
      <c r="Z1668" s="3"/>
      <c r="AA1668" s="3"/>
      <c r="AB1668" s="7" t="s">
        <v>5321</v>
      </c>
      <c r="AC1668" s="3" t="s">
        <v>44</v>
      </c>
      <c r="AD1668" s="3" t="s">
        <v>44</v>
      </c>
      <c r="AE1668" s="3" t="s">
        <v>44</v>
      </c>
      <c r="AF1668" s="3" t="s">
        <v>44</v>
      </c>
      <c r="AG1668" s="4"/>
      <c r="AH1668" s="3"/>
      <c r="AI1668" s="4"/>
      <c r="AJ16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8" s="8">
        <f>IF(#REF!=MAX(#REF!),"New","Old")</f>
      </c>
      <c r="AL1668" s="3"/>
      <c r="AM1668" s="9">
        <f>IF(OR(#REF!="",#REF!=0),"",IF(#REF!&lt;12000,"&lt;12k",IF(AND(#REF!&gt;=12000,#REF!&lt;24000),"12k to 24k",IF(AND(#REF!&gt;=24000,#REF!&lt;=36000),"24k to 36k",IF(#REF!&gt;36000,"&gt;36k","")))))</f>
      </c>
    </row>
    <row x14ac:dyDescent="0.25" r="1669" customHeight="1" ht="18.75">
      <c r="A1669" s="1">
        <v>1792438</v>
      </c>
      <c r="B1669" s="2">
        <v>11450572</v>
      </c>
      <c r="C1669" s="3" t="s">
        <v>0</v>
      </c>
      <c r="D1669" s="3" t="s">
        <v>187</v>
      </c>
      <c r="E1669" s="2">
        <v>2017</v>
      </c>
      <c r="F1669" s="4">
        <v>43486</v>
      </c>
      <c r="G1669" s="3" t="s">
        <v>2</v>
      </c>
      <c r="H1669" s="4">
        <v>44597</v>
      </c>
      <c r="I1669" s="4">
        <f>_xlfn.XLOOKUP(#REF!,[1]!Backup_F8_Previous_Wave[ODINO],[1]!Backup_F8_Previous_Wave[Production Date],"")</f>
      </c>
      <c r="J1669" s="10">
        <f>_xlfn.XLOOKUP(#REF!,[1]!Backup_F8_Previous_Wave[ODINO],[1]!Backup_F8_Previous_Wave[Wave Date],"")</f>
      </c>
      <c r="K1669" s="6">
        <f>_xlfn.XLOOKUP(#REF!,[1]!Backup_F8_Previous_Wave[ODINO],[1]!Backup_F8_Previous_Wave[Full VIN],"")</f>
      </c>
      <c r="L1669" s="3" t="s">
        <v>5322</v>
      </c>
      <c r="M1669" s="3" t="s">
        <v>4</v>
      </c>
      <c r="N1669" s="3" t="s">
        <v>5323</v>
      </c>
      <c r="O1669" s="3" t="s">
        <v>49</v>
      </c>
      <c r="P1669" s="6">
        <f>_xlfn.XLOOKUP(#REF!,[1]!Table2[BINNING],[1]!Table2[VFG],"")</f>
      </c>
      <c r="Q1669" s="6">
        <f>IF(ISNUMBER(FIND("|",#REF!,1)),LEFT(#REF!,FIND("|",#REF!,1)-2),#REF!)</f>
      </c>
      <c r="R1669" s="6">
        <f>IF(ISNUMBER(FIND("|",#REF!,1)),RIGHT(#REF!,LEN(#REF!)-FIND("|",#REF!,1)-1),"")</f>
      </c>
      <c r="S1669" s="3" t="s">
        <v>7</v>
      </c>
      <c r="T1669" s="3" t="s">
        <v>7</v>
      </c>
      <c r="U1669" s="2">
        <v>0</v>
      </c>
      <c r="V1669" s="2">
        <v>0</v>
      </c>
      <c r="W1669" s="2"/>
      <c r="X1669" s="3" t="s">
        <v>358</v>
      </c>
      <c r="Y1669" s="2">
        <v>35</v>
      </c>
      <c r="Z1669" s="3"/>
      <c r="AA1669" s="3"/>
      <c r="AB1669" s="7" t="s">
        <v>5324</v>
      </c>
      <c r="AC1669" s="3" t="s">
        <v>191</v>
      </c>
      <c r="AD1669" s="3" t="s">
        <v>192</v>
      </c>
      <c r="AE1669" s="3" t="s">
        <v>193</v>
      </c>
      <c r="AF1669" s="3" t="s">
        <v>141</v>
      </c>
      <c r="AG1669" s="4"/>
      <c r="AH1669" s="3"/>
      <c r="AI1669" s="4"/>
      <c r="AJ16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69" s="8">
        <f>IF(#REF!=MAX(#REF!),"New","Old")</f>
      </c>
      <c r="AL1669" s="3"/>
      <c r="AM1669" s="9">
        <f>IF(OR(#REF!="",#REF!=0),"",IF(#REF!&lt;12000,"&lt;12k",IF(AND(#REF!&gt;=12000,#REF!&lt;24000),"12k to 24k",IF(AND(#REF!&gt;=24000,#REF!&lt;=36000),"24k to 36k",IF(#REF!&gt;36000,"&gt;36k","")))))</f>
      </c>
    </row>
    <row x14ac:dyDescent="0.25" r="1670" customHeight="1" ht="18.75">
      <c r="A1670" s="1">
        <v>1792461</v>
      </c>
      <c r="B1670" s="2">
        <v>11450585</v>
      </c>
      <c r="C1670" s="3" t="s">
        <v>0</v>
      </c>
      <c r="D1670" s="3" t="s">
        <v>1</v>
      </c>
      <c r="E1670" s="2">
        <v>2018</v>
      </c>
      <c r="F1670" s="4">
        <v>44597</v>
      </c>
      <c r="G1670" s="3" t="s">
        <v>2</v>
      </c>
      <c r="H1670" s="4">
        <v>44597</v>
      </c>
      <c r="I1670" s="4">
        <f>_xlfn.XLOOKUP(#REF!,[1]!Backup_F8_Previous_Wave[ODINO],[1]!Backup_F8_Previous_Wave[Production Date],"")</f>
      </c>
      <c r="J1670" s="10">
        <f>_xlfn.XLOOKUP(#REF!,[1]!Backup_F8_Previous_Wave[ODINO],[1]!Backup_F8_Previous_Wave[Wave Date],"")</f>
      </c>
      <c r="K1670" s="6">
        <f>_xlfn.XLOOKUP(#REF!,[1]!Backup_F8_Previous_Wave[ODINO],[1]!Backup_F8_Previous_Wave[Full VIN],"")</f>
      </c>
      <c r="L1670" s="3" t="s">
        <v>585</v>
      </c>
      <c r="M1670" s="3" t="s">
        <v>4</v>
      </c>
      <c r="N1670" s="3" t="s">
        <v>5325</v>
      </c>
      <c r="O1670" s="3" t="s">
        <v>49</v>
      </c>
      <c r="P1670" s="6">
        <f>_xlfn.XLOOKUP(#REF!,[1]!Table2[BINNING],[1]!Table2[VFG],"")</f>
      </c>
      <c r="Q1670" s="6">
        <f>IF(ISNUMBER(FIND("|",#REF!,1)),LEFT(#REF!,FIND("|",#REF!,1)-2),#REF!)</f>
      </c>
      <c r="R1670" s="6">
        <f>IF(ISNUMBER(FIND("|",#REF!,1)),RIGHT(#REF!,LEN(#REF!)-FIND("|",#REF!,1)-1),"")</f>
      </c>
      <c r="S1670" s="3" t="s">
        <v>7</v>
      </c>
      <c r="T1670" s="3" t="s">
        <v>7</v>
      </c>
      <c r="U1670" s="2">
        <v>0</v>
      </c>
      <c r="V1670" s="2">
        <v>0</v>
      </c>
      <c r="W1670" s="2"/>
      <c r="X1670" s="3" t="s">
        <v>8</v>
      </c>
      <c r="Y1670" s="2"/>
      <c r="Z1670" s="3"/>
      <c r="AA1670" s="3"/>
      <c r="AB1670" s="7" t="s">
        <v>5326</v>
      </c>
      <c r="AC1670" s="3" t="s">
        <v>20</v>
      </c>
      <c r="AD1670" s="3" t="s">
        <v>11</v>
      </c>
      <c r="AE1670" s="3" t="s">
        <v>21</v>
      </c>
      <c r="AF1670" s="3" t="s">
        <v>13</v>
      </c>
      <c r="AG1670" s="4"/>
      <c r="AH1670" s="3"/>
      <c r="AI1670" s="4"/>
      <c r="AJ16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0" s="8">
        <f>IF(#REF!=MAX(#REF!),"New","Old")</f>
      </c>
      <c r="AL1670" s="3"/>
      <c r="AM1670" s="9">
        <f>IF(OR(#REF!="",#REF!=0),"",IF(#REF!&lt;12000,"&lt;12k",IF(AND(#REF!&gt;=12000,#REF!&lt;24000),"12k to 24k",IF(AND(#REF!&gt;=24000,#REF!&lt;=36000),"24k to 36k",IF(#REF!&gt;36000,"&gt;36k","")))))</f>
      </c>
    </row>
    <row x14ac:dyDescent="0.25" r="1671" customHeight="1" ht="18.75">
      <c r="A1671" s="1">
        <v>1792540</v>
      </c>
      <c r="B1671" s="2">
        <v>11450636</v>
      </c>
      <c r="C1671" s="3" t="s">
        <v>0</v>
      </c>
      <c r="D1671" s="3" t="s">
        <v>1</v>
      </c>
      <c r="E1671" s="2">
        <v>2016</v>
      </c>
      <c r="F1671" s="4">
        <v>44598</v>
      </c>
      <c r="G1671" s="3" t="s">
        <v>2</v>
      </c>
      <c r="H1671" s="4">
        <v>44598</v>
      </c>
      <c r="I1671" s="4"/>
      <c r="J1671" s="10">
        <f>_xlfn.XLOOKUP(#REF!,[1]!Backup_F8_Previous_Wave[ODINO],[1]!Backup_F8_Previous_Wave[Wave Date],"")</f>
      </c>
      <c r="K1671" s="3"/>
      <c r="L1671" s="3" t="s">
        <v>2964</v>
      </c>
      <c r="M1671" s="3" t="s">
        <v>4</v>
      </c>
      <c r="N1671" s="3" t="s">
        <v>5327</v>
      </c>
      <c r="O1671" s="3" t="s">
        <v>151</v>
      </c>
      <c r="P1671" s="6">
        <f>_xlfn.XLOOKUP(#REF!,[1]!Table2[BINNING],[1]!Table2[VFG],"")</f>
      </c>
      <c r="Q1671" s="6">
        <f>IF(ISNUMBER(FIND("|",#REF!,1)),LEFT(#REF!,FIND("|",#REF!,1)-2),#REF!)</f>
      </c>
      <c r="R1671" s="6">
        <f>IF(ISNUMBER(FIND("|",#REF!,1)),RIGHT(#REF!,LEN(#REF!)-FIND("|",#REF!,1)-1),"")</f>
      </c>
      <c r="S1671" s="3" t="s">
        <v>7</v>
      </c>
      <c r="T1671" s="3" t="s">
        <v>7</v>
      </c>
      <c r="U1671" s="2">
        <v>0</v>
      </c>
      <c r="V1671" s="2">
        <v>0</v>
      </c>
      <c r="W1671" s="2"/>
      <c r="X1671" s="3" t="s">
        <v>282</v>
      </c>
      <c r="Y1671" s="2">
        <v>0</v>
      </c>
      <c r="Z1671" s="3"/>
      <c r="AA1671" s="3"/>
      <c r="AB1671" s="7" t="s">
        <v>5328</v>
      </c>
      <c r="AC1671" s="3" t="s">
        <v>44</v>
      </c>
      <c r="AD1671" s="3" t="s">
        <v>44</v>
      </c>
      <c r="AE1671" s="3" t="s">
        <v>44</v>
      </c>
      <c r="AF1671" s="3" t="s">
        <v>27</v>
      </c>
      <c r="AG1671" s="4"/>
      <c r="AH1671" s="3"/>
      <c r="AI1671" s="4"/>
      <c r="AJ16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1" s="8">
        <f>IF(#REF!=MAX(#REF!),"New","Old")</f>
      </c>
      <c r="AL1671" s="3"/>
      <c r="AM1671" s="9">
        <f>IF(OR(#REF!="",#REF!=0),"",IF(#REF!&lt;12000,"&lt;12k",IF(AND(#REF!&gt;=12000,#REF!&lt;24000),"12k to 24k",IF(AND(#REF!&gt;=24000,#REF!&lt;=36000),"24k to 36k",IF(#REF!&gt;36000,"&gt;36k","")))))</f>
      </c>
    </row>
    <row x14ac:dyDescent="0.25" r="1672" customHeight="1" ht="18.75">
      <c r="A1672" s="1">
        <v>1792560</v>
      </c>
      <c r="B1672" s="2">
        <v>11450649</v>
      </c>
      <c r="C1672" s="3" t="s">
        <v>0</v>
      </c>
      <c r="D1672" s="3" t="s">
        <v>86</v>
      </c>
      <c r="E1672" s="2">
        <v>2018</v>
      </c>
      <c r="F1672" s="4">
        <v>44596</v>
      </c>
      <c r="G1672" s="3" t="s">
        <v>2</v>
      </c>
      <c r="H1672" s="4">
        <v>44598</v>
      </c>
      <c r="I1672" s="4">
        <f>_xlfn.XLOOKUP(#REF!,[1]!Backup_F8_Previous_Wave[ODINO],[1]!Backup_F8_Previous_Wave[Production Date],"")</f>
      </c>
      <c r="J1672" s="10">
        <f>_xlfn.XLOOKUP(#REF!,[1]!Backup_F8_Previous_Wave[ODINO],[1]!Backup_F8_Previous_Wave[Wave Date],"")</f>
      </c>
      <c r="K1672" s="6">
        <f>_xlfn.XLOOKUP(#REF!,[1]!Backup_F8_Previous_Wave[ODINO],[1]!Backup_F8_Previous_Wave[Full VIN],"")</f>
      </c>
      <c r="L1672" s="3" t="s">
        <v>5329</v>
      </c>
      <c r="M1672" s="3" t="s">
        <v>4</v>
      </c>
      <c r="N1672" s="3" t="s">
        <v>5330</v>
      </c>
      <c r="O1672" s="3" t="s">
        <v>4671</v>
      </c>
      <c r="P1672" s="6">
        <f>_xlfn.XLOOKUP(#REF!,[1]!Table2[BINNING],[1]!Table2[VFG],"")</f>
      </c>
      <c r="Q1672" s="6">
        <f>IF(ISNUMBER(FIND("|",#REF!,1)),LEFT(#REF!,FIND("|",#REF!,1)-2),#REF!)</f>
      </c>
      <c r="R1672" s="6">
        <f>IF(ISNUMBER(FIND("|",#REF!,1)),RIGHT(#REF!,LEN(#REF!)-FIND("|",#REF!,1)-1),"")</f>
      </c>
      <c r="S1672" s="3" t="s">
        <v>7</v>
      </c>
      <c r="T1672" s="3" t="s">
        <v>7</v>
      </c>
      <c r="U1672" s="2">
        <v>0</v>
      </c>
      <c r="V1672" s="2">
        <v>0</v>
      </c>
      <c r="W1672" s="2"/>
      <c r="X1672" s="3" t="s">
        <v>253</v>
      </c>
      <c r="Y1672" s="2">
        <v>0</v>
      </c>
      <c r="Z1672" s="3"/>
      <c r="AA1672" s="3"/>
      <c r="AB1672" s="7" t="s">
        <v>5331</v>
      </c>
      <c r="AC1672" s="3" t="s">
        <v>92</v>
      </c>
      <c r="AD1672" s="3" t="s">
        <v>93</v>
      </c>
      <c r="AE1672" s="3" t="s">
        <v>94</v>
      </c>
      <c r="AF1672" s="3" t="s">
        <v>95</v>
      </c>
      <c r="AG1672" s="4"/>
      <c r="AH1672" s="3"/>
      <c r="AI1672" s="4"/>
      <c r="AJ16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2" s="8">
        <f>IF(#REF!=MAX(#REF!),"New","Old")</f>
      </c>
      <c r="AL1672" s="3"/>
      <c r="AM1672" s="9">
        <f>IF(OR(#REF!="",#REF!=0),"",IF(#REF!&lt;12000,"&lt;12k",IF(AND(#REF!&gt;=12000,#REF!&lt;24000),"12k to 24k",IF(AND(#REF!&gt;=24000,#REF!&lt;=36000),"24k to 36k",IF(#REF!&gt;36000,"&gt;36k","")))))</f>
      </c>
    </row>
    <row x14ac:dyDescent="0.25" r="1673" customHeight="1" ht="18.75">
      <c r="A1673" s="1">
        <v>1792670</v>
      </c>
      <c r="B1673" s="2">
        <v>11450724</v>
      </c>
      <c r="C1673" s="3" t="s">
        <v>0</v>
      </c>
      <c r="D1673" s="3" t="s">
        <v>1</v>
      </c>
      <c r="E1673" s="2">
        <v>2015</v>
      </c>
      <c r="F1673" s="4">
        <v>44597</v>
      </c>
      <c r="G1673" s="3" t="s">
        <v>2</v>
      </c>
      <c r="H1673" s="4">
        <v>44599</v>
      </c>
      <c r="I1673" s="4">
        <f>_xlfn.XLOOKUP(#REF!,[1]!Backup_F8_Previous_Wave[ODINO],[1]!Backup_F8_Previous_Wave[Production Date],"")</f>
      </c>
      <c r="J1673" s="10">
        <f>_xlfn.XLOOKUP(#REF!,[1]!Backup_F8_Previous_Wave[ODINO],[1]!Backup_F8_Previous_Wave[Wave Date],"")</f>
      </c>
      <c r="K1673" s="6">
        <f>_xlfn.XLOOKUP(#REF!,[1]!Backup_F8_Previous_Wave[ODINO],[1]!Backup_F8_Previous_Wave[Full VIN],"")</f>
      </c>
      <c r="L1673" s="3" t="s">
        <v>5332</v>
      </c>
      <c r="M1673" s="3" t="s">
        <v>4</v>
      </c>
      <c r="N1673" s="3" t="s">
        <v>5333</v>
      </c>
      <c r="O1673" s="3" t="s">
        <v>2907</v>
      </c>
      <c r="P1673" s="6">
        <f>_xlfn.XLOOKUP(#REF!,[1]!Table2[BINNING],[1]!Table2[VFG],"")</f>
      </c>
      <c r="Q1673" s="6">
        <f>IF(ISNUMBER(FIND("|",#REF!,1)),LEFT(#REF!,FIND("|",#REF!,1)-2),#REF!)</f>
      </c>
      <c r="R1673" s="6">
        <f>IF(ISNUMBER(FIND("|",#REF!,1)),RIGHT(#REF!,LEN(#REF!)-FIND("|",#REF!,1)-1),"")</f>
      </c>
      <c r="S1673" s="3" t="s">
        <v>7</v>
      </c>
      <c r="T1673" s="3" t="s">
        <v>7</v>
      </c>
      <c r="U1673" s="2">
        <v>0</v>
      </c>
      <c r="V1673" s="2">
        <v>0</v>
      </c>
      <c r="W1673" s="2"/>
      <c r="X1673" s="3" t="s">
        <v>218</v>
      </c>
      <c r="Y1673" s="2">
        <v>35</v>
      </c>
      <c r="Z1673" s="3"/>
      <c r="AA1673" s="3"/>
      <c r="AB1673" s="7" t="s">
        <v>5334</v>
      </c>
      <c r="AC1673" s="3" t="s">
        <v>20</v>
      </c>
      <c r="AD1673" s="3" t="s">
        <v>11</v>
      </c>
      <c r="AE1673" s="3" t="s">
        <v>21</v>
      </c>
      <c r="AF1673" s="3" t="s">
        <v>13</v>
      </c>
      <c r="AG1673" s="4"/>
      <c r="AH1673" s="3"/>
      <c r="AI1673" s="4"/>
      <c r="AJ16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3" s="8">
        <f>IF(#REF!=MAX(#REF!),"New","Old")</f>
      </c>
      <c r="AL1673" s="3"/>
      <c r="AM1673" s="9">
        <f>IF(OR(#REF!="",#REF!=0),"",IF(#REF!&lt;12000,"&lt;12k",IF(AND(#REF!&gt;=12000,#REF!&lt;24000),"12k to 24k",IF(AND(#REF!&gt;=24000,#REF!&lt;=36000),"24k to 36k",IF(#REF!&gt;36000,"&gt;36k","")))))</f>
      </c>
    </row>
    <row x14ac:dyDescent="0.25" r="1674" customHeight="1" ht="18.75">
      <c r="A1674" s="1">
        <v>1792673</v>
      </c>
      <c r="B1674" s="2">
        <v>11450727</v>
      </c>
      <c r="C1674" s="3" t="s">
        <v>0</v>
      </c>
      <c r="D1674" s="3" t="s">
        <v>1</v>
      </c>
      <c r="E1674" s="2">
        <v>2016</v>
      </c>
      <c r="F1674" s="4">
        <v>44598</v>
      </c>
      <c r="G1674" s="3" t="s">
        <v>2</v>
      </c>
      <c r="H1674" s="4">
        <v>44599</v>
      </c>
      <c r="I1674" s="4">
        <f>_xlfn.XLOOKUP(#REF!,[1]!Backup_F8_Previous_Wave[ODINO],[1]!Backup_F8_Previous_Wave[Production Date],"")</f>
      </c>
      <c r="J1674" s="10">
        <f>_xlfn.XLOOKUP(#REF!,[1]!Backup_F8_Previous_Wave[ODINO],[1]!Backup_F8_Previous_Wave[Wave Date],"")</f>
      </c>
      <c r="K1674" s="6">
        <f>_xlfn.XLOOKUP(#REF!,[1]!Backup_F8_Previous_Wave[ODINO],[1]!Backup_F8_Previous_Wave[Full VIN],"")</f>
      </c>
      <c r="L1674" s="3" t="s">
        <v>5335</v>
      </c>
      <c r="M1674" s="3" t="s">
        <v>4</v>
      </c>
      <c r="N1674" s="3" t="s">
        <v>5336</v>
      </c>
      <c r="O1674" s="3" t="s">
        <v>49</v>
      </c>
      <c r="P1674" s="6">
        <f>_xlfn.XLOOKUP(#REF!,[1]!Table2[BINNING],[1]!Table2[VFG],"")</f>
      </c>
      <c r="Q1674" s="6">
        <f>IF(ISNUMBER(FIND("|",#REF!,1)),LEFT(#REF!,FIND("|",#REF!,1)-2),#REF!)</f>
      </c>
      <c r="R1674" s="6">
        <f>IF(ISNUMBER(FIND("|",#REF!,1)),RIGHT(#REF!,LEN(#REF!)-FIND("|",#REF!,1)-1),"")</f>
      </c>
      <c r="S1674" s="3" t="s">
        <v>7</v>
      </c>
      <c r="T1674" s="3" t="s">
        <v>7</v>
      </c>
      <c r="U1674" s="2">
        <v>0</v>
      </c>
      <c r="V1674" s="2">
        <v>0</v>
      </c>
      <c r="W1674" s="2"/>
      <c r="X1674" s="3" t="s">
        <v>32</v>
      </c>
      <c r="Y1674" s="2">
        <v>45</v>
      </c>
      <c r="Z1674" s="3"/>
      <c r="AA1674" s="3"/>
      <c r="AB1674" s="7" t="s">
        <v>5337</v>
      </c>
      <c r="AC1674" s="3" t="s">
        <v>20</v>
      </c>
      <c r="AD1674" s="3" t="s">
        <v>11</v>
      </c>
      <c r="AE1674" s="3" t="s">
        <v>21</v>
      </c>
      <c r="AF1674" s="3" t="s">
        <v>13</v>
      </c>
      <c r="AG1674" s="4"/>
      <c r="AH1674" s="3"/>
      <c r="AI1674" s="4"/>
      <c r="AJ16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4" s="8">
        <f>IF(#REF!=MAX(#REF!),"New","Old")</f>
      </c>
      <c r="AL1674" s="3"/>
      <c r="AM1674" s="9">
        <f>IF(OR(#REF!="",#REF!=0),"",IF(#REF!&lt;12000,"&lt;12k",IF(AND(#REF!&gt;=12000,#REF!&lt;24000),"12k to 24k",IF(AND(#REF!&gt;=24000,#REF!&lt;=36000),"24k to 36k",IF(#REF!&gt;36000,"&gt;36k","")))))</f>
      </c>
    </row>
    <row x14ac:dyDescent="0.25" r="1675" customHeight="1" ht="18.75">
      <c r="A1675" s="1">
        <v>1792675</v>
      </c>
      <c r="B1675" s="2">
        <v>11450728</v>
      </c>
      <c r="C1675" s="3" t="s">
        <v>0</v>
      </c>
      <c r="D1675" s="3" t="s">
        <v>187</v>
      </c>
      <c r="E1675" s="2">
        <v>2020</v>
      </c>
      <c r="F1675" s="4">
        <v>44197</v>
      </c>
      <c r="G1675" s="3" t="s">
        <v>2</v>
      </c>
      <c r="H1675" s="4">
        <v>44599</v>
      </c>
      <c r="I1675" s="4">
        <f>_xlfn.XLOOKUP(#REF!,[1]!Backup_F8_Previous_Wave[ODINO],[1]!Backup_F8_Previous_Wave[Production Date],"")</f>
      </c>
      <c r="J1675" s="10">
        <f>_xlfn.XLOOKUP(#REF!,[1]!Backup_F8_Previous_Wave[ODINO],[1]!Backup_F8_Previous_Wave[Wave Date],"")</f>
      </c>
      <c r="K1675" s="6">
        <f>_xlfn.XLOOKUP(#REF!,[1]!Backup_F8_Previous_Wave[ODINO],[1]!Backup_F8_Previous_Wave[Full VIN],"")</f>
      </c>
      <c r="L1675" s="3" t="s">
        <v>5338</v>
      </c>
      <c r="M1675" s="3" t="s">
        <v>4</v>
      </c>
      <c r="N1675" s="3" t="s">
        <v>5339</v>
      </c>
      <c r="O1675" s="3" t="s">
        <v>49</v>
      </c>
      <c r="P1675" s="6">
        <f>_xlfn.XLOOKUP(#REF!,[1]!Table2[BINNING],[1]!Table2[VFG],"")</f>
      </c>
      <c r="Q1675" s="6">
        <f>IF(ISNUMBER(FIND("|",#REF!,1)),LEFT(#REF!,FIND("|",#REF!,1)-2),#REF!)</f>
      </c>
      <c r="R1675" s="6">
        <f>IF(ISNUMBER(FIND("|",#REF!,1)),RIGHT(#REF!,LEN(#REF!)-FIND("|",#REF!,1)-1),"")</f>
      </c>
      <c r="S1675" s="3" t="s">
        <v>7</v>
      </c>
      <c r="T1675" s="3" t="s">
        <v>7</v>
      </c>
      <c r="U1675" s="2">
        <v>0</v>
      </c>
      <c r="V1675" s="2">
        <v>0</v>
      </c>
      <c r="W1675" s="2">
        <v>20000</v>
      </c>
      <c r="X1675" s="3" t="s">
        <v>32</v>
      </c>
      <c r="Y1675" s="2">
        <v>0</v>
      </c>
      <c r="Z1675" s="3" t="s">
        <v>5340</v>
      </c>
      <c r="AA1675" s="3" t="s">
        <v>3422</v>
      </c>
      <c r="AB1675" s="7" t="s">
        <v>5341</v>
      </c>
      <c r="AC1675" s="3" t="s">
        <v>191</v>
      </c>
      <c r="AD1675" s="3" t="s">
        <v>192</v>
      </c>
      <c r="AE1675" s="3" t="s">
        <v>193</v>
      </c>
      <c r="AF1675" s="3" t="s">
        <v>141</v>
      </c>
      <c r="AG1675" s="4"/>
      <c r="AH1675" s="3"/>
      <c r="AI1675" s="4"/>
      <c r="AJ16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5" s="8">
        <f>IF(#REF!=MAX(#REF!),"New","Old")</f>
      </c>
      <c r="AL1675" s="3"/>
      <c r="AM1675" s="9">
        <f>IF(OR(#REF!="",#REF!=0),"",IF(#REF!&lt;12000,"&lt;12k",IF(AND(#REF!&gt;=12000,#REF!&lt;24000),"12k to 24k",IF(AND(#REF!&gt;=24000,#REF!&lt;=36000),"24k to 36k",IF(#REF!&gt;36000,"&gt;36k","")))))</f>
      </c>
    </row>
    <row x14ac:dyDescent="0.25" r="1676" customHeight="1" ht="18.75">
      <c r="A1676" s="1">
        <v>1792941</v>
      </c>
      <c r="B1676" s="2">
        <v>11450925</v>
      </c>
      <c r="C1676" s="3" t="s">
        <v>0</v>
      </c>
      <c r="D1676" s="3" t="s">
        <v>187</v>
      </c>
      <c r="E1676" s="2">
        <v>2017</v>
      </c>
      <c r="F1676" s="4">
        <v>44597</v>
      </c>
      <c r="G1676" s="3" t="s">
        <v>2</v>
      </c>
      <c r="H1676" s="4">
        <v>44600</v>
      </c>
      <c r="I1676" s="4">
        <f>_xlfn.XLOOKUP(#REF!,[1]!Backup_F8_Previous_Wave[ODINO],[1]!Backup_F8_Previous_Wave[Production Date],"")</f>
      </c>
      <c r="J1676" s="10">
        <f>_xlfn.XLOOKUP(#REF!,[1]!Backup_F8_Previous_Wave[ODINO],[1]!Backup_F8_Previous_Wave[Wave Date],"")</f>
      </c>
      <c r="K1676" s="6">
        <f>_xlfn.XLOOKUP(#REF!,[1]!Backup_F8_Previous_Wave[ODINO],[1]!Backup_F8_Previous_Wave[Full VIN],"")</f>
      </c>
      <c r="L1676" s="3" t="s">
        <v>4085</v>
      </c>
      <c r="M1676" s="3" t="s">
        <v>4</v>
      </c>
      <c r="N1676" s="3" t="s">
        <v>5342</v>
      </c>
      <c r="O1676" s="3" t="s">
        <v>124</v>
      </c>
      <c r="P1676" s="6">
        <f>_xlfn.XLOOKUP(#REF!,[1]!Table2[BINNING],[1]!Table2[VFG],"")</f>
      </c>
      <c r="Q1676" s="6">
        <f>IF(ISNUMBER(FIND("|",#REF!,1)),LEFT(#REF!,FIND("|",#REF!,1)-2),#REF!)</f>
      </c>
      <c r="R1676" s="6">
        <f>IF(ISNUMBER(FIND("|",#REF!,1)),RIGHT(#REF!,LEN(#REF!)-FIND("|",#REF!,1)-1),"")</f>
      </c>
      <c r="S1676" s="3" t="s">
        <v>7</v>
      </c>
      <c r="T1676" s="3" t="s">
        <v>7</v>
      </c>
      <c r="U1676" s="2">
        <v>0</v>
      </c>
      <c r="V1676" s="2">
        <v>0</v>
      </c>
      <c r="W1676" s="2"/>
      <c r="X1676" s="3" t="s">
        <v>106</v>
      </c>
      <c r="Y1676" s="2"/>
      <c r="Z1676" s="3"/>
      <c r="AA1676" s="3"/>
      <c r="AB1676" s="7" t="s">
        <v>5343</v>
      </c>
      <c r="AC1676" s="3" t="s">
        <v>191</v>
      </c>
      <c r="AD1676" s="3" t="s">
        <v>192</v>
      </c>
      <c r="AE1676" s="3" t="s">
        <v>193</v>
      </c>
      <c r="AF1676" s="3" t="s">
        <v>141</v>
      </c>
      <c r="AG1676" s="4"/>
      <c r="AH1676" s="3"/>
      <c r="AI1676" s="4"/>
      <c r="AJ16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6" s="8">
        <f>IF(#REF!=MAX(#REF!),"New","Old")</f>
      </c>
      <c r="AL1676" s="3"/>
      <c r="AM1676" s="9">
        <f>IF(OR(#REF!="",#REF!=0),"",IF(#REF!&lt;12000,"&lt;12k",IF(AND(#REF!&gt;=12000,#REF!&lt;24000),"12k to 24k",IF(AND(#REF!&gt;=24000,#REF!&lt;=36000),"24k to 36k",IF(#REF!&gt;36000,"&gt;36k","")))))</f>
      </c>
    </row>
    <row x14ac:dyDescent="0.25" r="1677" customHeight="1" ht="18.75">
      <c r="A1677" s="1">
        <v>1793295</v>
      </c>
      <c r="B1677" s="2">
        <v>11451176</v>
      </c>
      <c r="C1677" s="3" t="s">
        <v>0</v>
      </c>
      <c r="D1677" s="3" t="s">
        <v>1</v>
      </c>
      <c r="E1677" s="2">
        <v>2014</v>
      </c>
      <c r="F1677" s="4">
        <v>44589</v>
      </c>
      <c r="G1677" s="3" t="s">
        <v>2</v>
      </c>
      <c r="H1677" s="4">
        <v>44601</v>
      </c>
      <c r="I1677" s="4">
        <f>_xlfn.XLOOKUP(#REF!,[1]!Backup_F8_Previous_Wave[ODINO],[1]!Backup_F8_Previous_Wave[Production Date],"")</f>
      </c>
      <c r="J1677" s="10">
        <f>_xlfn.XLOOKUP(#REF!,[1]!Backup_F8_Previous_Wave[ODINO],[1]!Backup_F8_Previous_Wave[Wave Date],"")</f>
      </c>
      <c r="K1677" s="6">
        <f>_xlfn.XLOOKUP(#REF!,[1]!Backup_F8_Previous_Wave[ODINO],[1]!Backup_F8_Previous_Wave[Full VIN],"")</f>
      </c>
      <c r="L1677" s="3" t="s">
        <v>415</v>
      </c>
      <c r="M1677" s="3" t="s">
        <v>4</v>
      </c>
      <c r="N1677" s="3" t="s">
        <v>5344</v>
      </c>
      <c r="O1677" s="3" t="s">
        <v>151</v>
      </c>
      <c r="P1677" s="6">
        <f>_xlfn.XLOOKUP(#REF!,[1]!Table2[BINNING],[1]!Table2[VFG],"")</f>
      </c>
      <c r="Q1677" s="6">
        <f>IF(ISNUMBER(FIND("|",#REF!,1)),LEFT(#REF!,FIND("|",#REF!,1)-2),#REF!)</f>
      </c>
      <c r="R1677" s="6">
        <f>IF(ISNUMBER(FIND("|",#REF!,1)),RIGHT(#REF!,LEN(#REF!)-FIND("|",#REF!,1)-1),"")</f>
      </c>
      <c r="S1677" s="3" t="s">
        <v>7</v>
      </c>
      <c r="T1677" s="3" t="s">
        <v>7</v>
      </c>
      <c r="U1677" s="2">
        <v>0</v>
      </c>
      <c r="V1677" s="2">
        <v>0</v>
      </c>
      <c r="W1677" s="2"/>
      <c r="X1677" s="3" t="s">
        <v>63</v>
      </c>
      <c r="Y1677" s="2">
        <v>0</v>
      </c>
      <c r="Z1677" s="3"/>
      <c r="AA1677" s="3"/>
      <c r="AB1677" s="7" t="s">
        <v>5345</v>
      </c>
      <c r="AC1677" s="3" t="s">
        <v>10</v>
      </c>
      <c r="AD1677" s="3" t="s">
        <v>11</v>
      </c>
      <c r="AE1677" s="3" t="s">
        <v>26</v>
      </c>
      <c r="AF1677" s="3" t="s">
        <v>27</v>
      </c>
      <c r="AG1677" s="4"/>
      <c r="AH1677" s="3"/>
      <c r="AI1677" s="4"/>
      <c r="AJ16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7" s="8">
        <f>IF(#REF!=MAX(#REF!),"New","Old")</f>
      </c>
      <c r="AL1677" s="3"/>
      <c r="AM1677" s="9">
        <f>IF(OR(#REF!="",#REF!=0),"",IF(#REF!&lt;12000,"&lt;12k",IF(AND(#REF!&gt;=12000,#REF!&lt;24000),"12k to 24k",IF(AND(#REF!&gt;=24000,#REF!&lt;=36000),"24k to 36k",IF(#REF!&gt;36000,"&gt;36k","")))))</f>
      </c>
    </row>
    <row x14ac:dyDescent="0.25" r="1678" customHeight="1" ht="18.75">
      <c r="A1678" s="1">
        <v>1793371</v>
      </c>
      <c r="B1678" s="2">
        <v>11451226</v>
      </c>
      <c r="C1678" s="3" t="s">
        <v>0</v>
      </c>
      <c r="D1678" s="3" t="s">
        <v>1</v>
      </c>
      <c r="E1678" s="2">
        <v>2015</v>
      </c>
      <c r="F1678" s="4">
        <v>44550</v>
      </c>
      <c r="G1678" s="3" t="s">
        <v>14</v>
      </c>
      <c r="H1678" s="4">
        <v>44601</v>
      </c>
      <c r="I1678" s="4">
        <f>_xlfn.XLOOKUP(#REF!,[1]!Backup_F8_Previous_Wave[ODINO],[1]!Backup_F8_Previous_Wave[Production Date],"")</f>
      </c>
      <c r="J1678" s="10">
        <f>_xlfn.XLOOKUP(#REF!,[1]!Backup_F8_Previous_Wave[ODINO],[1]!Backup_F8_Previous_Wave[Wave Date],"")</f>
      </c>
      <c r="K1678" s="6">
        <f>_xlfn.XLOOKUP(#REF!,[1]!Backup_F8_Previous_Wave[ODINO],[1]!Backup_F8_Previous_Wave[Full VIN],"")</f>
      </c>
      <c r="L1678" s="3" t="s">
        <v>5346</v>
      </c>
      <c r="M1678" s="3" t="s">
        <v>4</v>
      </c>
      <c r="N1678" s="3" t="s">
        <v>5347</v>
      </c>
      <c r="O1678" s="3" t="s">
        <v>49</v>
      </c>
      <c r="P1678" s="6">
        <f>_xlfn.XLOOKUP(#REF!,[1]!Table2[BINNING],[1]!Table2[VFG],"")</f>
      </c>
      <c r="Q1678" s="6">
        <f>IF(ISNUMBER(FIND("|",#REF!,1)),LEFT(#REF!,FIND("|",#REF!,1)-2),#REF!)</f>
      </c>
      <c r="R1678" s="6">
        <f>IF(ISNUMBER(FIND("|",#REF!,1)),RIGHT(#REF!,LEN(#REF!)-FIND("|",#REF!,1)-1),"")</f>
      </c>
      <c r="S1678" s="3" t="s">
        <v>7</v>
      </c>
      <c r="T1678" s="3" t="s">
        <v>7</v>
      </c>
      <c r="U1678" s="2">
        <v>0</v>
      </c>
      <c r="V1678" s="2">
        <v>0</v>
      </c>
      <c r="W1678" s="2"/>
      <c r="X1678" s="3" t="s">
        <v>2931</v>
      </c>
      <c r="Y1678" s="2"/>
      <c r="Z1678" s="3"/>
      <c r="AA1678" s="3"/>
      <c r="AB1678" s="7" t="s">
        <v>5348</v>
      </c>
      <c r="AC1678" s="3" t="s">
        <v>20</v>
      </c>
      <c r="AD1678" s="3" t="s">
        <v>11</v>
      </c>
      <c r="AE1678" s="3" t="s">
        <v>135</v>
      </c>
      <c r="AF1678" s="3" t="s">
        <v>27</v>
      </c>
      <c r="AG1678" s="4"/>
      <c r="AH1678" s="3"/>
      <c r="AI1678" s="4"/>
      <c r="AJ16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8" s="8">
        <f>IF(#REF!=MAX(#REF!),"New","Old")</f>
      </c>
      <c r="AL1678" s="3"/>
      <c r="AM1678" s="9">
        <f>IF(OR(#REF!="",#REF!=0),"",IF(#REF!&lt;12000,"&lt;12k",IF(AND(#REF!&gt;=12000,#REF!&lt;24000),"12k to 24k",IF(AND(#REF!&gt;=24000,#REF!&lt;=36000),"24k to 36k",IF(#REF!&gt;36000,"&gt;36k","")))))</f>
      </c>
    </row>
    <row x14ac:dyDescent="0.25" r="1679" customHeight="1" ht="18.75">
      <c r="A1679" s="1">
        <v>1793402</v>
      </c>
      <c r="B1679" s="2">
        <v>11451250</v>
      </c>
      <c r="C1679" s="3" t="s">
        <v>0</v>
      </c>
      <c r="D1679" s="3" t="s">
        <v>1</v>
      </c>
      <c r="E1679" s="2">
        <v>2018</v>
      </c>
      <c r="F1679" s="4">
        <v>44440</v>
      </c>
      <c r="G1679" s="3" t="s">
        <v>39</v>
      </c>
      <c r="H1679" s="4">
        <v>44601</v>
      </c>
      <c r="I1679" s="4"/>
      <c r="J1679" s="10">
        <f>_xlfn.XLOOKUP(#REF!,[1]!Backup_F8_Previous_Wave[ODINO],[1]!Backup_F8_Previous_Wave[Wave Date],"")</f>
      </c>
      <c r="K1679" s="3"/>
      <c r="L1679" s="3" t="s">
        <v>469</v>
      </c>
      <c r="M1679" s="3" t="s">
        <v>4</v>
      </c>
      <c r="N1679" s="3" t="s">
        <v>5349</v>
      </c>
      <c r="O1679" s="3" t="s">
        <v>124</v>
      </c>
      <c r="P1679" s="6">
        <f>_xlfn.XLOOKUP(#REF!,[1]!Table2[BINNING],[1]!Table2[VFG],"")</f>
      </c>
      <c r="Q1679" s="6">
        <f>IF(ISNUMBER(FIND("|",#REF!,1)),LEFT(#REF!,FIND("|",#REF!,1)-2),#REF!)</f>
      </c>
      <c r="R1679" s="6">
        <f>IF(ISNUMBER(FIND("|",#REF!,1)),RIGHT(#REF!,LEN(#REF!)-FIND("|",#REF!,1)-1),"")</f>
      </c>
      <c r="S1679" s="3" t="s">
        <v>7</v>
      </c>
      <c r="T1679" s="3" t="s">
        <v>7</v>
      </c>
      <c r="U1679" s="2">
        <v>0</v>
      </c>
      <c r="V1679" s="2">
        <v>0</v>
      </c>
      <c r="W1679" s="2">
        <v>50000</v>
      </c>
      <c r="X1679" s="3" t="s">
        <v>63</v>
      </c>
      <c r="Y1679" s="2"/>
      <c r="Z1679" s="3"/>
      <c r="AA1679" s="3"/>
      <c r="AB1679" s="7" t="s">
        <v>5350</v>
      </c>
      <c r="AC1679" s="3" t="s">
        <v>44</v>
      </c>
      <c r="AD1679" s="3" t="s">
        <v>44</v>
      </c>
      <c r="AE1679" s="3" t="s">
        <v>44</v>
      </c>
      <c r="AF1679" s="3" t="s">
        <v>27</v>
      </c>
      <c r="AG1679" s="4"/>
      <c r="AH1679" s="3"/>
      <c r="AI1679" s="4"/>
      <c r="AJ16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79" s="8">
        <f>IF(#REF!=MAX(#REF!),"New","Old")</f>
      </c>
      <c r="AL1679" s="3"/>
      <c r="AM1679" s="9">
        <f>IF(OR(#REF!="",#REF!=0),"",IF(#REF!&lt;12000,"&lt;12k",IF(AND(#REF!&gt;=12000,#REF!&lt;24000),"12k to 24k",IF(AND(#REF!&gt;=24000,#REF!&lt;=36000),"24k to 36k",IF(#REF!&gt;36000,"&gt;36k","")))))</f>
      </c>
    </row>
    <row x14ac:dyDescent="0.25" r="1680" customHeight="1" ht="18.75">
      <c r="A1680" s="1">
        <v>1793414</v>
      </c>
      <c r="B1680" s="2">
        <v>11451259</v>
      </c>
      <c r="C1680" s="3" t="s">
        <v>0</v>
      </c>
      <c r="D1680" s="3" t="s">
        <v>187</v>
      </c>
      <c r="E1680" s="2">
        <v>2019</v>
      </c>
      <c r="F1680" s="4">
        <v>44601</v>
      </c>
      <c r="G1680" s="3" t="s">
        <v>2</v>
      </c>
      <c r="H1680" s="4">
        <v>44601</v>
      </c>
      <c r="I1680" s="4">
        <f>_xlfn.XLOOKUP(#REF!,[1]!Backup_F8_Previous_Wave[ODINO],[1]!Backup_F8_Previous_Wave[Production Date],"")</f>
      </c>
      <c r="J1680" s="10">
        <f>_xlfn.XLOOKUP(#REF!,[1]!Backup_F8_Previous_Wave[ODINO],[1]!Backup_F8_Previous_Wave[Wave Date],"")</f>
      </c>
      <c r="K1680" s="6">
        <f>_xlfn.XLOOKUP(#REF!,[1]!Backup_F8_Previous_Wave[ODINO],[1]!Backup_F8_Previous_Wave[Full VIN],"")</f>
      </c>
      <c r="L1680" s="3" t="s">
        <v>320</v>
      </c>
      <c r="M1680" s="3" t="s">
        <v>4</v>
      </c>
      <c r="N1680" s="3" t="s">
        <v>5351</v>
      </c>
      <c r="O1680" s="3" t="s">
        <v>124</v>
      </c>
      <c r="P1680" s="6">
        <f>_xlfn.XLOOKUP(#REF!,[1]!Table2[BINNING],[1]!Table2[VFG],"")</f>
      </c>
      <c r="Q1680" s="6">
        <f>IF(ISNUMBER(FIND("|",#REF!,1)),LEFT(#REF!,FIND("|",#REF!,1)-2),#REF!)</f>
      </c>
      <c r="R1680" s="6">
        <f>IF(ISNUMBER(FIND("|",#REF!,1)),RIGHT(#REF!,LEN(#REF!)-FIND("|",#REF!,1)-1),"")</f>
      </c>
      <c r="S1680" s="3" t="s">
        <v>7</v>
      </c>
      <c r="T1680" s="3" t="s">
        <v>7</v>
      </c>
      <c r="U1680" s="2">
        <v>0</v>
      </c>
      <c r="V1680" s="2">
        <v>0</v>
      </c>
      <c r="W1680" s="2"/>
      <c r="X1680" s="3" t="s">
        <v>282</v>
      </c>
      <c r="Y1680" s="2">
        <v>70</v>
      </c>
      <c r="Z1680" s="3"/>
      <c r="AA1680" s="3"/>
      <c r="AB1680" s="7" t="s">
        <v>5352</v>
      </c>
      <c r="AC1680" s="3" t="s">
        <v>191</v>
      </c>
      <c r="AD1680" s="3" t="s">
        <v>192</v>
      </c>
      <c r="AE1680" s="3" t="s">
        <v>193</v>
      </c>
      <c r="AF1680" s="3" t="s">
        <v>141</v>
      </c>
      <c r="AG1680" s="4"/>
      <c r="AH1680" s="3"/>
      <c r="AI1680" s="4"/>
      <c r="AJ16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0" s="8">
        <f>IF(#REF!=MAX(#REF!),"New","Old")</f>
      </c>
      <c r="AL1680" s="3"/>
      <c r="AM1680" s="9">
        <f>IF(OR(#REF!="",#REF!=0),"",IF(#REF!&lt;12000,"&lt;12k",IF(AND(#REF!&gt;=12000,#REF!&lt;24000),"12k to 24k",IF(AND(#REF!&gt;=24000,#REF!&lt;=36000),"24k to 36k",IF(#REF!&gt;36000,"&gt;36k","")))))</f>
      </c>
    </row>
    <row x14ac:dyDescent="0.25" r="1681" customHeight="1" ht="18.75">
      <c r="A1681" s="1">
        <v>1793518</v>
      </c>
      <c r="B1681" s="2">
        <v>11451328</v>
      </c>
      <c r="C1681" s="3" t="s">
        <v>0</v>
      </c>
      <c r="D1681" s="3" t="s">
        <v>136</v>
      </c>
      <c r="E1681" s="2">
        <v>2018</v>
      </c>
      <c r="F1681" s="4">
        <v>44252</v>
      </c>
      <c r="G1681" s="3" t="s">
        <v>2</v>
      </c>
      <c r="H1681" s="4">
        <v>44602</v>
      </c>
      <c r="I1681" s="4"/>
      <c r="J1681" s="10">
        <f>_xlfn.XLOOKUP(#REF!,[1]!Backup_F8_Previous_Wave[ODINO],[1]!Backup_F8_Previous_Wave[Wave Date],"")</f>
      </c>
      <c r="K1681" s="3"/>
      <c r="L1681" s="3" t="s">
        <v>5353</v>
      </c>
      <c r="M1681" s="3" t="s">
        <v>4</v>
      </c>
      <c r="N1681" s="3" t="s">
        <v>5354</v>
      </c>
      <c r="O1681" s="3" t="s">
        <v>62</v>
      </c>
      <c r="P1681" s="6">
        <f>_xlfn.XLOOKUP(#REF!,[1]!Table2[BINNING],[1]!Table2[VFG],"")</f>
      </c>
      <c r="Q1681" s="6">
        <f>IF(ISNUMBER(FIND("|",#REF!,1)),LEFT(#REF!,FIND("|",#REF!,1)-2),#REF!)</f>
      </c>
      <c r="R1681" s="6">
        <f>IF(ISNUMBER(FIND("|",#REF!,1)),RIGHT(#REF!,LEN(#REF!)-FIND("|",#REF!,1)-1),"")</f>
      </c>
      <c r="S1681" s="3" t="s">
        <v>7</v>
      </c>
      <c r="T1681" s="3" t="s">
        <v>7</v>
      </c>
      <c r="U1681" s="2">
        <v>0</v>
      </c>
      <c r="V1681" s="2">
        <v>0</v>
      </c>
      <c r="W1681" s="2"/>
      <c r="X1681" s="3" t="s">
        <v>691</v>
      </c>
      <c r="Y1681" s="2"/>
      <c r="Z1681" s="3"/>
      <c r="AA1681" s="3"/>
      <c r="AB1681" s="7" t="s">
        <v>5355</v>
      </c>
      <c r="AC1681" s="3" t="s">
        <v>44</v>
      </c>
      <c r="AD1681" s="3" t="s">
        <v>44</v>
      </c>
      <c r="AE1681" s="3" t="s">
        <v>44</v>
      </c>
      <c r="AF1681" s="3" t="s">
        <v>141</v>
      </c>
      <c r="AG1681" s="4"/>
      <c r="AH1681" s="3"/>
      <c r="AI1681" s="4"/>
      <c r="AJ16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1" s="8">
        <f>IF(#REF!=MAX(#REF!),"New","Old")</f>
      </c>
      <c r="AL1681" s="3"/>
      <c r="AM1681" s="9">
        <f>IF(OR(#REF!="",#REF!=0),"",IF(#REF!&lt;12000,"&lt;12k",IF(AND(#REF!&gt;=12000,#REF!&lt;24000),"12k to 24k",IF(AND(#REF!&gt;=24000,#REF!&lt;=36000),"24k to 36k",IF(#REF!&gt;36000,"&gt;36k","")))))</f>
      </c>
    </row>
    <row x14ac:dyDescent="0.25" r="1682" customHeight="1" ht="18.75">
      <c r="A1682" s="1">
        <v>1793523</v>
      </c>
      <c r="B1682" s="2">
        <v>11451331</v>
      </c>
      <c r="C1682" s="3" t="s">
        <v>173</v>
      </c>
      <c r="D1682" s="3" t="s">
        <v>2601</v>
      </c>
      <c r="E1682" s="2">
        <v>2019</v>
      </c>
      <c r="F1682" s="4">
        <v>44533</v>
      </c>
      <c r="G1682" s="3" t="s">
        <v>14</v>
      </c>
      <c r="H1682" s="4">
        <v>44602</v>
      </c>
      <c r="I1682" s="4">
        <f>_xlfn.XLOOKUP(#REF!,[1]!Backup_F8_Previous_Wave[ODINO],[1]!Backup_F8_Previous_Wave[Production Date],"")</f>
      </c>
      <c r="J1682" s="10">
        <f>_xlfn.XLOOKUP(#REF!,[1]!Backup_F8_Previous_Wave[ODINO],[1]!Backup_F8_Previous_Wave[Wave Date],"")</f>
      </c>
      <c r="K1682" s="6">
        <f>_xlfn.XLOOKUP(#REF!,[1]!Backup_F8_Previous_Wave[ODINO],[1]!Backup_F8_Previous_Wave[Full VIN],"")</f>
      </c>
      <c r="L1682" s="3" t="s">
        <v>5356</v>
      </c>
      <c r="M1682" s="3" t="s">
        <v>4</v>
      </c>
      <c r="N1682" s="3" t="s">
        <v>5357</v>
      </c>
      <c r="O1682" s="3" t="s">
        <v>552</v>
      </c>
      <c r="P1682" s="6">
        <f>_xlfn.XLOOKUP(#REF!,[1]!Table2[BINNING],[1]!Table2[VFG],"")</f>
      </c>
      <c r="Q1682" s="6">
        <f>IF(ISNUMBER(FIND("|",#REF!,1)),LEFT(#REF!,FIND("|",#REF!,1)-2),#REF!)</f>
      </c>
      <c r="R1682" s="6">
        <f>IF(ISNUMBER(FIND("|",#REF!,1)),RIGHT(#REF!,LEN(#REF!)-FIND("|",#REF!,1)-1),"")</f>
      </c>
      <c r="S1682" s="3" t="s">
        <v>957</v>
      </c>
      <c r="T1682" s="3" t="s">
        <v>7</v>
      </c>
      <c r="U1682" s="2">
        <v>0</v>
      </c>
      <c r="V1682" s="2">
        <v>0</v>
      </c>
      <c r="W1682" s="2"/>
      <c r="X1682" s="3" t="s">
        <v>32</v>
      </c>
      <c r="Y1682" s="2">
        <v>5</v>
      </c>
      <c r="Z1682" s="3"/>
      <c r="AA1682" s="3"/>
      <c r="AB1682" s="7" t="s">
        <v>5358</v>
      </c>
      <c r="AC1682" s="3" t="s">
        <v>3044</v>
      </c>
      <c r="AD1682" s="3" t="s">
        <v>2606</v>
      </c>
      <c r="AE1682" s="3" t="s">
        <v>2607</v>
      </c>
      <c r="AF1682" s="3" t="s">
        <v>141</v>
      </c>
      <c r="AG1682" s="4"/>
      <c r="AH1682" s="3"/>
      <c r="AI1682" s="4"/>
      <c r="AJ16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2" s="8">
        <f>IF(#REF!=MAX(#REF!),"New","Old")</f>
      </c>
      <c r="AL1682" s="3"/>
      <c r="AM1682" s="9">
        <f>IF(OR(#REF!="",#REF!=0),"",IF(#REF!&lt;12000,"&lt;12k",IF(AND(#REF!&gt;=12000,#REF!&lt;24000),"12k to 24k",IF(AND(#REF!&gt;=24000,#REF!&lt;=36000),"24k to 36k",IF(#REF!&gt;36000,"&gt;36k","")))))</f>
      </c>
    </row>
    <row x14ac:dyDescent="0.25" r="1683" customHeight="1" ht="18.75">
      <c r="A1683" s="1">
        <v>1793606</v>
      </c>
      <c r="B1683" s="2">
        <v>11451390</v>
      </c>
      <c r="C1683" s="3" t="s">
        <v>0</v>
      </c>
      <c r="D1683" s="3" t="s">
        <v>38</v>
      </c>
      <c r="E1683" s="2">
        <v>2011</v>
      </c>
      <c r="F1683" s="4">
        <v>44470</v>
      </c>
      <c r="G1683" s="3" t="s">
        <v>14</v>
      </c>
      <c r="H1683" s="4">
        <v>44602</v>
      </c>
      <c r="I1683" s="4">
        <f>_xlfn.XLOOKUP(#REF!,[1]!Backup_F8_Previous_Wave[ODINO],[1]!Backup_F8_Previous_Wave[Production Date],"")</f>
      </c>
      <c r="J1683" s="10">
        <f>_xlfn.XLOOKUP(#REF!,[1]!Backup_F8_Previous_Wave[ODINO],[1]!Backup_F8_Previous_Wave[Wave Date],"")</f>
      </c>
      <c r="K1683" s="6">
        <f>_xlfn.XLOOKUP(#REF!,[1]!Backup_F8_Previous_Wave[ODINO],[1]!Backup_F8_Previous_Wave[Full VIN],"")</f>
      </c>
      <c r="L1683" s="3" t="s">
        <v>5359</v>
      </c>
      <c r="M1683" s="3" t="s">
        <v>4</v>
      </c>
      <c r="N1683" s="3" t="s">
        <v>5360</v>
      </c>
      <c r="O1683" s="3" t="s">
        <v>62</v>
      </c>
      <c r="P1683" s="6">
        <f>_xlfn.XLOOKUP(#REF!,[1]!Table2[BINNING],[1]!Table2[VFG],"")</f>
      </c>
      <c r="Q1683" s="6">
        <f>IF(ISNUMBER(FIND("|",#REF!,1)),LEFT(#REF!,FIND("|",#REF!,1)-2),#REF!)</f>
      </c>
      <c r="R1683" s="6">
        <f>IF(ISNUMBER(FIND("|",#REF!,1)),RIGHT(#REF!,LEN(#REF!)-FIND("|",#REF!,1)-1),"")</f>
      </c>
      <c r="S1683" s="3" t="s">
        <v>7</v>
      </c>
      <c r="T1683" s="3" t="s">
        <v>7</v>
      </c>
      <c r="U1683" s="2">
        <v>0</v>
      </c>
      <c r="V1683" s="2">
        <v>0</v>
      </c>
      <c r="W1683" s="2"/>
      <c r="X1683" s="3" t="s">
        <v>18</v>
      </c>
      <c r="Y1683" s="2"/>
      <c r="Z1683" s="3"/>
      <c r="AA1683" s="3"/>
      <c r="AB1683" s="7" t="s">
        <v>5361</v>
      </c>
      <c r="AC1683" s="3" t="s">
        <v>146</v>
      </c>
      <c r="AD1683" s="3" t="s">
        <v>147</v>
      </c>
      <c r="AE1683" s="3" t="s">
        <v>148</v>
      </c>
      <c r="AF1683" s="3" t="s">
        <v>45</v>
      </c>
      <c r="AG1683" s="4"/>
      <c r="AH1683" s="3"/>
      <c r="AI1683" s="4"/>
      <c r="AJ16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3" s="8">
        <f>IF(#REF!=MAX(#REF!),"New","Old")</f>
      </c>
      <c r="AL1683" s="3"/>
      <c r="AM1683" s="9">
        <f>IF(OR(#REF!="",#REF!=0),"",IF(#REF!&lt;12000,"&lt;12k",IF(AND(#REF!&gt;=12000,#REF!&lt;24000),"12k to 24k",IF(AND(#REF!&gt;=24000,#REF!&lt;=36000),"24k to 36k",IF(#REF!&gt;36000,"&gt;36k","")))))</f>
      </c>
    </row>
    <row x14ac:dyDescent="0.25" r="1684" customHeight="1" ht="18.75">
      <c r="A1684" s="1">
        <v>1793669</v>
      </c>
      <c r="B1684" s="2">
        <v>11451437</v>
      </c>
      <c r="C1684" s="3" t="s">
        <v>0</v>
      </c>
      <c r="D1684" s="3" t="s">
        <v>4843</v>
      </c>
      <c r="E1684" s="2">
        <v>2021</v>
      </c>
      <c r="F1684" s="4">
        <v>44568</v>
      </c>
      <c r="G1684" s="3" t="s">
        <v>2</v>
      </c>
      <c r="H1684" s="4">
        <v>44602</v>
      </c>
      <c r="I1684" s="4">
        <f>_xlfn.XLOOKUP(#REF!,[1]!Backup_F8_Previous_Wave[ODINO],[1]!Backup_F8_Previous_Wave[Production Date],"")</f>
      </c>
      <c r="J1684" s="10">
        <f>_xlfn.XLOOKUP(#REF!,[1]!Backup_F8_Previous_Wave[ODINO],[1]!Backup_F8_Previous_Wave[Wave Date],"")</f>
      </c>
      <c r="K1684" s="6">
        <f>_xlfn.XLOOKUP(#REF!,[1]!Backup_F8_Previous_Wave[ODINO],[1]!Backup_F8_Previous_Wave[Full VIN],"")</f>
      </c>
      <c r="L1684" s="3" t="s">
        <v>5362</v>
      </c>
      <c r="M1684" s="3" t="s">
        <v>4</v>
      </c>
      <c r="N1684" s="3" t="s">
        <v>5363</v>
      </c>
      <c r="O1684" s="3" t="s">
        <v>3849</v>
      </c>
      <c r="P1684" s="6">
        <f>_xlfn.XLOOKUP(#REF!,[1]!Table2[BINNING],[1]!Table2[VFG],"")</f>
      </c>
      <c r="Q1684" s="6">
        <f>IF(ISNUMBER(FIND("|",#REF!,1)),LEFT(#REF!,FIND("|",#REF!,1)-2),#REF!)</f>
      </c>
      <c r="R1684" s="6">
        <f>IF(ISNUMBER(FIND("|",#REF!,1)),RIGHT(#REF!,LEN(#REF!)-FIND("|",#REF!,1)-1),"")</f>
      </c>
      <c r="S1684" s="3" t="s">
        <v>7</v>
      </c>
      <c r="T1684" s="3" t="s">
        <v>7</v>
      </c>
      <c r="U1684" s="2">
        <v>0</v>
      </c>
      <c r="V1684" s="2">
        <v>0</v>
      </c>
      <c r="W1684" s="2"/>
      <c r="X1684" s="3" t="s">
        <v>32</v>
      </c>
      <c r="Y1684" s="2"/>
      <c r="Z1684" s="3"/>
      <c r="AA1684" s="3"/>
      <c r="AB1684" s="7" t="s">
        <v>5364</v>
      </c>
      <c r="AC1684" s="3" t="s">
        <v>4847</v>
      </c>
      <c r="AD1684" s="3" t="s">
        <v>4848</v>
      </c>
      <c r="AE1684" s="3" t="s">
        <v>4849</v>
      </c>
      <c r="AF1684" s="3" t="s">
        <v>102</v>
      </c>
      <c r="AG1684" s="4"/>
      <c r="AH1684" s="3"/>
      <c r="AI1684" s="4"/>
      <c r="AJ16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4" s="8">
        <f>IF(#REF!=MAX(#REF!),"New","Old")</f>
      </c>
      <c r="AL1684" s="3"/>
      <c r="AM1684" s="9">
        <f>IF(OR(#REF!="",#REF!=0),"",IF(#REF!&lt;12000,"&lt;12k",IF(AND(#REF!&gt;=12000,#REF!&lt;24000),"12k to 24k",IF(AND(#REF!&gt;=24000,#REF!&lt;=36000),"24k to 36k",IF(#REF!&gt;36000,"&gt;36k","")))))</f>
      </c>
    </row>
    <row x14ac:dyDescent="0.25" r="1685" customHeight="1" ht="18.75">
      <c r="A1685" s="1">
        <v>1793690</v>
      </c>
      <c r="B1685" s="2">
        <v>11451453</v>
      </c>
      <c r="C1685" s="3" t="s">
        <v>0</v>
      </c>
      <c r="D1685" s="3" t="s">
        <v>86</v>
      </c>
      <c r="E1685" s="2">
        <v>2020</v>
      </c>
      <c r="F1685" s="4">
        <v>44573</v>
      </c>
      <c r="G1685" s="3" t="s">
        <v>2</v>
      </c>
      <c r="H1685" s="4">
        <v>44602</v>
      </c>
      <c r="I1685" s="4">
        <f>_xlfn.XLOOKUP(#REF!,[1]!Backup_F8_Previous_Wave[ODINO],[1]!Backup_F8_Previous_Wave[Production Date],"")</f>
      </c>
      <c r="J1685" s="10">
        <f>_xlfn.XLOOKUP(#REF!,[1]!Backup_F8_Previous_Wave[ODINO],[1]!Backup_F8_Previous_Wave[Wave Date],"")</f>
      </c>
      <c r="K1685" s="6">
        <f>_xlfn.XLOOKUP(#REF!,[1]!Backup_F8_Previous_Wave[ODINO],[1]!Backup_F8_Previous_Wave[Full VIN],"")</f>
      </c>
      <c r="L1685" s="3" t="s">
        <v>2275</v>
      </c>
      <c r="M1685" s="3" t="s">
        <v>4</v>
      </c>
      <c r="N1685" s="3" t="s">
        <v>5365</v>
      </c>
      <c r="O1685" s="3" t="s">
        <v>4771</v>
      </c>
      <c r="P1685" s="6">
        <f>_xlfn.XLOOKUP(#REF!,[1]!Table2[BINNING],[1]!Table2[VFG],"")</f>
      </c>
      <c r="Q1685" s="6">
        <f>IF(ISNUMBER(FIND("|",#REF!,1)),LEFT(#REF!,FIND("|",#REF!,1)-2),#REF!)</f>
      </c>
      <c r="R1685" s="6">
        <f>IF(ISNUMBER(FIND("|",#REF!,1)),RIGHT(#REF!,LEN(#REF!)-FIND("|",#REF!,1)-1),"")</f>
      </c>
      <c r="S1685" s="3" t="s">
        <v>7</v>
      </c>
      <c r="T1685" s="3" t="s">
        <v>7</v>
      </c>
      <c r="U1685" s="2">
        <v>0</v>
      </c>
      <c r="V1685" s="2">
        <v>0</v>
      </c>
      <c r="W1685" s="2"/>
      <c r="X1685" s="3" t="s">
        <v>63</v>
      </c>
      <c r="Y1685" s="2"/>
      <c r="Z1685" s="3"/>
      <c r="AA1685" s="3"/>
      <c r="AB1685" s="7" t="s">
        <v>5366</v>
      </c>
      <c r="AC1685" s="3" t="s">
        <v>685</v>
      </c>
      <c r="AD1685" s="3" t="s">
        <v>93</v>
      </c>
      <c r="AE1685" s="3" t="s">
        <v>94</v>
      </c>
      <c r="AF1685" s="3" t="s">
        <v>95</v>
      </c>
      <c r="AG1685" s="4"/>
      <c r="AH1685" s="3"/>
      <c r="AI1685" s="4"/>
      <c r="AJ16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5" s="8">
        <f>IF(#REF!=MAX(#REF!),"New","Old")</f>
      </c>
      <c r="AL1685" s="3"/>
      <c r="AM1685" s="9">
        <f>IF(OR(#REF!="",#REF!=0),"",IF(#REF!&lt;12000,"&lt;12k",IF(AND(#REF!&gt;=12000,#REF!&lt;24000),"12k to 24k",IF(AND(#REF!&gt;=24000,#REF!&lt;=36000),"24k to 36k",IF(#REF!&gt;36000,"&gt;36k","")))))</f>
      </c>
    </row>
    <row x14ac:dyDescent="0.25" r="1686" customHeight="1" ht="18.75">
      <c r="A1686" s="1">
        <v>1793775</v>
      </c>
      <c r="B1686" s="2">
        <v>11451519</v>
      </c>
      <c r="C1686" s="3" t="s">
        <v>0</v>
      </c>
      <c r="D1686" s="3" t="s">
        <v>1</v>
      </c>
      <c r="E1686" s="2">
        <v>2021</v>
      </c>
      <c r="F1686" s="4">
        <v>44558</v>
      </c>
      <c r="G1686" s="3" t="s">
        <v>14</v>
      </c>
      <c r="H1686" s="4">
        <v>44603</v>
      </c>
      <c r="I1686" s="4">
        <f>_xlfn.XLOOKUP(#REF!,[1]!Backup_F8_Previous_Wave[ODINO],[1]!Backup_F8_Previous_Wave[Production Date],"")</f>
      </c>
      <c r="J1686" s="10">
        <f>_xlfn.XLOOKUP(#REF!,[1]!Backup_F8_Previous_Wave[ODINO],[1]!Backup_F8_Previous_Wave[Wave Date],"")</f>
      </c>
      <c r="K1686" s="6">
        <f>_xlfn.XLOOKUP(#REF!,[1]!Backup_F8_Previous_Wave[ODINO],[1]!Backup_F8_Previous_Wave[Full VIN],"")</f>
      </c>
      <c r="L1686" s="3" t="s">
        <v>4421</v>
      </c>
      <c r="M1686" s="3" t="s">
        <v>4</v>
      </c>
      <c r="N1686" s="3" t="s">
        <v>5367</v>
      </c>
      <c r="O1686" s="3" t="s">
        <v>5368</v>
      </c>
      <c r="P1686" s="6">
        <f>_xlfn.XLOOKUP(#REF!,[1]!Table2[BINNING],[1]!Table2[VFG],"")</f>
      </c>
      <c r="Q1686" s="6">
        <f>IF(ISNUMBER(FIND("|",#REF!,1)),LEFT(#REF!,FIND("|",#REF!,1)-2),#REF!)</f>
      </c>
      <c r="R1686" s="6">
        <f>IF(ISNUMBER(FIND("|",#REF!,1)),RIGHT(#REF!,LEN(#REF!)-FIND("|",#REF!,1)-1),"")</f>
      </c>
      <c r="S1686" s="3" t="s">
        <v>7</v>
      </c>
      <c r="T1686" s="3" t="s">
        <v>7</v>
      </c>
      <c r="U1686" s="2">
        <v>0</v>
      </c>
      <c r="V1686" s="2">
        <v>0</v>
      </c>
      <c r="W1686" s="2">
        <v>579</v>
      </c>
      <c r="X1686" s="3" t="s">
        <v>32</v>
      </c>
      <c r="Y1686" s="2">
        <v>45</v>
      </c>
      <c r="Z1686" s="3" t="s">
        <v>5369</v>
      </c>
      <c r="AA1686" s="3" t="s">
        <v>3422</v>
      </c>
      <c r="AB1686" s="7" t="s">
        <v>5370</v>
      </c>
      <c r="AC1686" s="3" t="s">
        <v>4018</v>
      </c>
      <c r="AD1686" s="3" t="s">
        <v>11</v>
      </c>
      <c r="AE1686" s="3" t="s">
        <v>21</v>
      </c>
      <c r="AF1686" s="3" t="s">
        <v>13</v>
      </c>
      <c r="AG1686" s="4"/>
      <c r="AH1686" s="3"/>
      <c r="AI1686" s="4"/>
      <c r="AJ16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6" s="8">
        <f>IF(#REF!=MAX(#REF!),"New","Old")</f>
      </c>
      <c r="AL1686" s="3"/>
      <c r="AM1686" s="9">
        <f>IF(OR(#REF!="",#REF!=0),"",IF(#REF!&lt;12000,"&lt;12k",IF(AND(#REF!&gt;=12000,#REF!&lt;24000),"12k to 24k",IF(AND(#REF!&gt;=24000,#REF!&lt;=36000),"24k to 36k",IF(#REF!&gt;36000,"&gt;36k","")))))</f>
      </c>
    </row>
    <row x14ac:dyDescent="0.25" r="1687" customHeight="1" ht="18.75">
      <c r="A1687" s="1">
        <v>1793782</v>
      </c>
      <c r="B1687" s="2">
        <v>11451526</v>
      </c>
      <c r="C1687" s="3" t="s">
        <v>0</v>
      </c>
      <c r="D1687" s="3" t="s">
        <v>1</v>
      </c>
      <c r="E1687" s="2">
        <v>2015</v>
      </c>
      <c r="F1687" s="4">
        <v>44601</v>
      </c>
      <c r="G1687" s="3" t="s">
        <v>2</v>
      </c>
      <c r="H1687" s="4">
        <v>44603</v>
      </c>
      <c r="I1687" s="4">
        <f>_xlfn.XLOOKUP(#REF!,[1]!Backup_F8_Previous_Wave[ODINO],[1]!Backup_F8_Previous_Wave[Production Date],"")</f>
      </c>
      <c r="J1687" s="10">
        <f>_xlfn.XLOOKUP(#REF!,[1]!Backup_F8_Previous_Wave[ODINO],[1]!Backup_F8_Previous_Wave[Wave Date],"")</f>
      </c>
      <c r="K1687" s="6">
        <f>_xlfn.XLOOKUP(#REF!,[1]!Backup_F8_Previous_Wave[ODINO],[1]!Backup_F8_Previous_Wave[Full VIN],"")</f>
      </c>
      <c r="L1687" s="3" t="s">
        <v>5371</v>
      </c>
      <c r="M1687" s="3" t="s">
        <v>4</v>
      </c>
      <c r="N1687" s="3" t="s">
        <v>5372</v>
      </c>
      <c r="O1687" s="3" t="s">
        <v>62</v>
      </c>
      <c r="P1687" s="6">
        <f>_xlfn.XLOOKUP(#REF!,[1]!Table2[BINNING],[1]!Table2[VFG],"")</f>
      </c>
      <c r="Q1687" s="6">
        <f>IF(ISNUMBER(FIND("|",#REF!,1)),LEFT(#REF!,FIND("|",#REF!,1)-2),#REF!)</f>
      </c>
      <c r="R1687" s="6">
        <f>IF(ISNUMBER(FIND("|",#REF!,1)),RIGHT(#REF!,LEN(#REF!)-FIND("|",#REF!,1)-1),"")</f>
      </c>
      <c r="S1687" s="3" t="s">
        <v>7</v>
      </c>
      <c r="T1687" s="3" t="s">
        <v>7</v>
      </c>
      <c r="U1687" s="2">
        <v>0</v>
      </c>
      <c r="V1687" s="2">
        <v>0</v>
      </c>
      <c r="W1687" s="2"/>
      <c r="X1687" s="3" t="s">
        <v>246</v>
      </c>
      <c r="Y1687" s="2">
        <v>0</v>
      </c>
      <c r="Z1687" s="3"/>
      <c r="AA1687" s="3"/>
      <c r="AB1687" s="7" t="s">
        <v>5373</v>
      </c>
      <c r="AC1687" s="3" t="s">
        <v>20</v>
      </c>
      <c r="AD1687" s="3" t="s">
        <v>11</v>
      </c>
      <c r="AE1687" s="3" t="s">
        <v>21</v>
      </c>
      <c r="AF1687" s="3" t="s">
        <v>13</v>
      </c>
      <c r="AG1687" s="4"/>
      <c r="AH1687" s="3"/>
      <c r="AI1687" s="4"/>
      <c r="AJ16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7" s="8">
        <f>IF(#REF!=MAX(#REF!),"New","Old")</f>
      </c>
      <c r="AL1687" s="3"/>
      <c r="AM1687" s="9">
        <f>IF(OR(#REF!="",#REF!=0),"",IF(#REF!&lt;12000,"&lt;12k",IF(AND(#REF!&gt;=12000,#REF!&lt;24000),"12k to 24k",IF(AND(#REF!&gt;=24000,#REF!&lt;=36000),"24k to 36k",IF(#REF!&gt;36000,"&gt;36k","")))))</f>
      </c>
    </row>
    <row x14ac:dyDescent="0.25" r="1688" customHeight="1" ht="18.75">
      <c r="A1688" s="1">
        <v>1793841</v>
      </c>
      <c r="B1688" s="2">
        <v>11451572</v>
      </c>
      <c r="C1688" s="3" t="s">
        <v>0</v>
      </c>
      <c r="D1688" s="3" t="s">
        <v>181</v>
      </c>
      <c r="E1688" s="2">
        <v>2017</v>
      </c>
      <c r="F1688" s="4">
        <v>44589</v>
      </c>
      <c r="G1688" s="3" t="s">
        <v>2</v>
      </c>
      <c r="H1688" s="4">
        <v>44603</v>
      </c>
      <c r="I1688" s="4">
        <f>_xlfn.XLOOKUP(#REF!,[1]!Backup_F8_Previous_Wave[ODINO],[1]!Backup_F8_Previous_Wave[Production Date],"")</f>
      </c>
      <c r="J1688" s="10">
        <f>_xlfn.XLOOKUP(#REF!,[1]!Backup_F8_Previous_Wave[ODINO],[1]!Backup_F8_Previous_Wave[Wave Date],"")</f>
      </c>
      <c r="K1688" s="6">
        <f>_xlfn.XLOOKUP(#REF!,[1]!Backup_F8_Previous_Wave[ODINO],[1]!Backup_F8_Previous_Wave[Full VIN],"")</f>
      </c>
      <c r="L1688" s="3" t="s">
        <v>3037</v>
      </c>
      <c r="M1688" s="3" t="s">
        <v>4</v>
      </c>
      <c r="N1688" s="3" t="s">
        <v>5374</v>
      </c>
      <c r="O1688" s="3" t="s">
        <v>1247</v>
      </c>
      <c r="P1688" s="6">
        <f>_xlfn.XLOOKUP(#REF!,[1]!Table2[BINNING],[1]!Table2[VFG],"")</f>
      </c>
      <c r="Q1688" s="6">
        <f>IF(ISNUMBER(FIND("|",#REF!,1)),LEFT(#REF!,FIND("|",#REF!,1)-2),#REF!)</f>
      </c>
      <c r="R1688" s="6">
        <f>IF(ISNUMBER(FIND("|",#REF!,1)),RIGHT(#REF!,LEN(#REF!)-FIND("|",#REF!,1)-1),"")</f>
      </c>
      <c r="S1688" s="3" t="s">
        <v>7</v>
      </c>
      <c r="T1688" s="3" t="s">
        <v>7</v>
      </c>
      <c r="U1688" s="2">
        <v>0</v>
      </c>
      <c r="V1688" s="2">
        <v>0</v>
      </c>
      <c r="W1688" s="2">
        <v>69000</v>
      </c>
      <c r="X1688" s="3" t="s">
        <v>63</v>
      </c>
      <c r="Y1688" s="2">
        <v>25</v>
      </c>
      <c r="Z1688" s="3"/>
      <c r="AA1688" s="3"/>
      <c r="AB1688" s="7" t="s">
        <v>5375</v>
      </c>
      <c r="AC1688" s="3" t="s">
        <v>297</v>
      </c>
      <c r="AD1688" s="3" t="s">
        <v>298</v>
      </c>
      <c r="AE1688" s="3" t="s">
        <v>299</v>
      </c>
      <c r="AF1688" s="3" t="s">
        <v>198</v>
      </c>
      <c r="AG1688" s="4"/>
      <c r="AH1688" s="3"/>
      <c r="AI1688" s="4"/>
      <c r="AJ16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8" s="8">
        <f>IF(#REF!=MAX(#REF!),"New","Old")</f>
      </c>
      <c r="AL1688" s="3"/>
      <c r="AM1688" s="9">
        <f>IF(OR(#REF!="",#REF!=0),"",IF(#REF!&lt;12000,"&lt;12k",IF(AND(#REF!&gt;=12000,#REF!&lt;24000),"12k to 24k",IF(AND(#REF!&gt;=24000,#REF!&lt;=36000),"24k to 36k",IF(#REF!&gt;36000,"&gt;36k","")))))</f>
      </c>
    </row>
    <row x14ac:dyDescent="0.25" r="1689" customHeight="1" ht="18.75">
      <c r="A1689" s="1">
        <v>1793893</v>
      </c>
      <c r="B1689" s="2">
        <v>11451608</v>
      </c>
      <c r="C1689" s="3" t="s">
        <v>0</v>
      </c>
      <c r="D1689" s="3" t="s">
        <v>1</v>
      </c>
      <c r="E1689" s="2">
        <v>2016</v>
      </c>
      <c r="F1689" s="4">
        <v>44602</v>
      </c>
      <c r="G1689" s="3" t="s">
        <v>2</v>
      </c>
      <c r="H1689" s="4">
        <v>44603</v>
      </c>
      <c r="I1689" s="4"/>
      <c r="J1689" s="10">
        <f>_xlfn.XLOOKUP(#REF!,[1]!Backup_F8_Previous_Wave[ODINO],[1]!Backup_F8_Previous_Wave[Wave Date],"")</f>
      </c>
      <c r="K1689" s="3"/>
      <c r="L1689" s="3" t="s">
        <v>2608</v>
      </c>
      <c r="M1689" s="3" t="s">
        <v>4</v>
      </c>
      <c r="N1689" s="3" t="s">
        <v>5376</v>
      </c>
      <c r="O1689" s="3" t="s">
        <v>49</v>
      </c>
      <c r="P1689" s="6">
        <f>_xlfn.XLOOKUP(#REF!,[1]!Table2[BINNING],[1]!Table2[VFG],"")</f>
      </c>
      <c r="Q1689" s="6">
        <f>IF(ISNUMBER(FIND("|",#REF!,1)),LEFT(#REF!,FIND("|",#REF!,1)-2),#REF!)</f>
      </c>
      <c r="R1689" s="6">
        <f>IF(ISNUMBER(FIND("|",#REF!,1)),RIGHT(#REF!,LEN(#REF!)-FIND("|",#REF!,1)-1),"")</f>
      </c>
      <c r="S1689" s="3" t="s">
        <v>7</v>
      </c>
      <c r="T1689" s="3" t="s">
        <v>7</v>
      </c>
      <c r="U1689" s="2">
        <v>0</v>
      </c>
      <c r="V1689" s="2">
        <v>0</v>
      </c>
      <c r="W1689" s="2"/>
      <c r="X1689" s="3" t="s">
        <v>100</v>
      </c>
      <c r="Y1689" s="2"/>
      <c r="Z1689" s="3"/>
      <c r="AA1689" s="3"/>
      <c r="AB1689" s="7" t="s">
        <v>5377</v>
      </c>
      <c r="AC1689" s="3" t="s">
        <v>44</v>
      </c>
      <c r="AD1689" s="3" t="s">
        <v>44</v>
      </c>
      <c r="AE1689" s="3" t="s">
        <v>44</v>
      </c>
      <c r="AF1689" s="3" t="s">
        <v>13</v>
      </c>
      <c r="AG1689" s="4"/>
      <c r="AH1689" s="3"/>
      <c r="AI1689" s="4"/>
      <c r="AJ16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89" s="8">
        <f>IF(#REF!=MAX(#REF!),"New","Old")</f>
      </c>
      <c r="AL1689" s="3"/>
      <c r="AM1689" s="9">
        <f>IF(OR(#REF!="",#REF!=0),"",IF(#REF!&lt;12000,"&lt;12k",IF(AND(#REF!&gt;=12000,#REF!&lt;24000),"12k to 24k",IF(AND(#REF!&gt;=24000,#REF!&lt;=36000),"24k to 36k",IF(#REF!&gt;36000,"&gt;36k","")))))</f>
      </c>
    </row>
    <row x14ac:dyDescent="0.25" r="1690" customHeight="1" ht="18.75">
      <c r="A1690" s="1">
        <v>1794197</v>
      </c>
      <c r="B1690" s="2">
        <v>11451814</v>
      </c>
      <c r="C1690" s="3" t="s">
        <v>0</v>
      </c>
      <c r="D1690" s="3" t="s">
        <v>181</v>
      </c>
      <c r="E1690" s="2">
        <v>2017</v>
      </c>
      <c r="F1690" s="4">
        <v>44588</v>
      </c>
      <c r="G1690" s="3" t="s">
        <v>2</v>
      </c>
      <c r="H1690" s="4">
        <v>44606</v>
      </c>
      <c r="I1690" s="4">
        <f>_xlfn.XLOOKUP(#REF!,[1]!Backup_F8_Previous_Wave[ODINO],[1]!Backup_F8_Previous_Wave[Production Date],"")</f>
      </c>
      <c r="J1690" s="10">
        <f>_xlfn.XLOOKUP(#REF!,[1]!Backup_F8_Previous_Wave[ODINO],[1]!Backup_F8_Previous_Wave[Wave Date],"")</f>
      </c>
      <c r="K1690" s="6">
        <f>_xlfn.XLOOKUP(#REF!,[1]!Backup_F8_Previous_Wave[ODINO],[1]!Backup_F8_Previous_Wave[Full VIN],"")</f>
      </c>
      <c r="L1690" s="3" t="s">
        <v>942</v>
      </c>
      <c r="M1690" s="3" t="s">
        <v>4</v>
      </c>
      <c r="N1690" s="3" t="s">
        <v>5378</v>
      </c>
      <c r="O1690" s="3" t="s">
        <v>196</v>
      </c>
      <c r="P1690" s="6">
        <f>_xlfn.XLOOKUP(#REF!,[1]!Table2[BINNING],[1]!Table2[VFG],"")</f>
      </c>
      <c r="Q1690" s="6">
        <f>IF(ISNUMBER(FIND("|",#REF!,1)),LEFT(#REF!,FIND("|",#REF!,1)-2),#REF!)</f>
      </c>
      <c r="R1690" s="6">
        <f>IF(ISNUMBER(FIND("|",#REF!,1)),RIGHT(#REF!,LEN(#REF!)-FIND("|",#REF!,1)-1),"")</f>
      </c>
      <c r="S1690" s="3" t="s">
        <v>7</v>
      </c>
      <c r="T1690" s="3" t="s">
        <v>7</v>
      </c>
      <c r="U1690" s="2">
        <v>0</v>
      </c>
      <c r="V1690" s="2">
        <v>0</v>
      </c>
      <c r="W1690" s="2"/>
      <c r="X1690" s="3" t="s">
        <v>18</v>
      </c>
      <c r="Y1690" s="2">
        <v>45</v>
      </c>
      <c r="Z1690" s="3"/>
      <c r="AA1690" s="3"/>
      <c r="AB1690" s="7" t="s">
        <v>5379</v>
      </c>
      <c r="AC1690" s="3" t="s">
        <v>297</v>
      </c>
      <c r="AD1690" s="3" t="s">
        <v>298</v>
      </c>
      <c r="AE1690" s="3" t="s">
        <v>299</v>
      </c>
      <c r="AF1690" s="3" t="s">
        <v>198</v>
      </c>
      <c r="AG1690" s="4"/>
      <c r="AH1690" s="3"/>
      <c r="AI1690" s="4"/>
      <c r="AJ16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0" s="8">
        <f>IF(#REF!=MAX(#REF!),"New","Old")</f>
      </c>
      <c r="AL1690" s="3"/>
      <c r="AM1690" s="9">
        <f>IF(OR(#REF!="",#REF!=0),"",IF(#REF!&lt;12000,"&lt;12k",IF(AND(#REF!&gt;=12000,#REF!&lt;24000),"12k to 24k",IF(AND(#REF!&gt;=24000,#REF!&lt;=36000),"24k to 36k",IF(#REF!&gt;36000,"&gt;36k","")))))</f>
      </c>
    </row>
    <row x14ac:dyDescent="0.25" r="1691" customHeight="1" ht="18.75">
      <c r="A1691" s="1">
        <v>1794241</v>
      </c>
      <c r="B1691" s="2">
        <v>11451846</v>
      </c>
      <c r="C1691" s="3" t="s">
        <v>0</v>
      </c>
      <c r="D1691" s="3" t="s">
        <v>181</v>
      </c>
      <c r="E1691" s="2">
        <v>2017</v>
      </c>
      <c r="F1691" s="4">
        <v>44582</v>
      </c>
      <c r="G1691" s="3" t="s">
        <v>2</v>
      </c>
      <c r="H1691" s="4">
        <v>44606</v>
      </c>
      <c r="I1691" s="4"/>
      <c r="J1691" s="10">
        <f>_xlfn.XLOOKUP(#REF!,[1]!Backup_F8_Previous_Wave[ODINO],[1]!Backup_F8_Previous_Wave[Wave Date],"")</f>
      </c>
      <c r="K1691" s="3"/>
      <c r="L1691" s="3" t="s">
        <v>4561</v>
      </c>
      <c r="M1691" s="3" t="s">
        <v>4</v>
      </c>
      <c r="N1691" s="3" t="s">
        <v>5380</v>
      </c>
      <c r="O1691" s="3" t="s">
        <v>151</v>
      </c>
      <c r="P1691" s="6">
        <f>_xlfn.XLOOKUP(#REF!,[1]!Table2[BINNING],[1]!Table2[VFG],"")</f>
      </c>
      <c r="Q1691" s="6">
        <f>IF(ISNUMBER(FIND("|",#REF!,1)),LEFT(#REF!,FIND("|",#REF!,1)-2),#REF!)</f>
      </c>
      <c r="R1691" s="6">
        <f>IF(ISNUMBER(FIND("|",#REF!,1)),RIGHT(#REF!,LEN(#REF!)-FIND("|",#REF!,1)-1),"")</f>
      </c>
      <c r="S1691" s="3" t="s">
        <v>7</v>
      </c>
      <c r="T1691" s="3" t="s">
        <v>7</v>
      </c>
      <c r="U1691" s="2">
        <v>0</v>
      </c>
      <c r="V1691" s="2">
        <v>0</v>
      </c>
      <c r="W1691" s="2"/>
      <c r="X1691" s="3" t="s">
        <v>119</v>
      </c>
      <c r="Y1691" s="2">
        <v>0</v>
      </c>
      <c r="Z1691" s="3"/>
      <c r="AA1691" s="3"/>
      <c r="AB1691" s="7" t="s">
        <v>5381</v>
      </c>
      <c r="AC1691" s="3" t="s">
        <v>44</v>
      </c>
      <c r="AD1691" s="3" t="s">
        <v>44</v>
      </c>
      <c r="AE1691" s="3" t="s">
        <v>44</v>
      </c>
      <c r="AF1691" s="3" t="s">
        <v>198</v>
      </c>
      <c r="AG1691" s="4"/>
      <c r="AH1691" s="3"/>
      <c r="AI1691" s="4"/>
      <c r="AJ16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1" s="8">
        <f>IF(#REF!=MAX(#REF!),"New","Old")</f>
      </c>
      <c r="AL1691" s="3"/>
      <c r="AM1691" s="9">
        <f>IF(OR(#REF!="",#REF!=0),"",IF(#REF!&lt;12000,"&lt;12k",IF(AND(#REF!&gt;=12000,#REF!&lt;24000),"12k to 24k",IF(AND(#REF!&gt;=24000,#REF!&lt;=36000),"24k to 36k",IF(#REF!&gt;36000,"&gt;36k","")))))</f>
      </c>
    </row>
    <row x14ac:dyDescent="0.25" r="1692" customHeight="1" ht="18.75">
      <c r="A1692" s="1">
        <v>1794283</v>
      </c>
      <c r="B1692" s="2">
        <v>11451873</v>
      </c>
      <c r="C1692" s="3" t="s">
        <v>0</v>
      </c>
      <c r="D1692" s="3" t="s">
        <v>181</v>
      </c>
      <c r="E1692" s="2">
        <v>2018</v>
      </c>
      <c r="F1692" s="4">
        <v>44487</v>
      </c>
      <c r="G1692" s="3" t="s">
        <v>14</v>
      </c>
      <c r="H1692" s="4">
        <v>44606</v>
      </c>
      <c r="I1692" s="4">
        <f>_xlfn.XLOOKUP(#REF!,[1]!Backup_F8_Previous_Wave[ODINO],[1]!Backup_F8_Previous_Wave[Production Date],"")</f>
      </c>
      <c r="J1692" s="10">
        <f>_xlfn.XLOOKUP(#REF!,[1]!Backup_F8_Previous_Wave[ODINO],[1]!Backup_F8_Previous_Wave[Wave Date],"")</f>
      </c>
      <c r="K1692" s="6">
        <f>_xlfn.XLOOKUP(#REF!,[1]!Backup_F8_Previous_Wave[ODINO],[1]!Backup_F8_Previous_Wave[Full VIN],"")</f>
      </c>
      <c r="L1692" s="3" t="s">
        <v>2957</v>
      </c>
      <c r="M1692" s="3" t="s">
        <v>4</v>
      </c>
      <c r="N1692" s="3" t="s">
        <v>5382</v>
      </c>
      <c r="O1692" s="3" t="s">
        <v>196</v>
      </c>
      <c r="P1692" s="6">
        <f>_xlfn.XLOOKUP(#REF!,[1]!Table2[BINNING],[1]!Table2[VFG],"")</f>
      </c>
      <c r="Q1692" s="6">
        <f>IF(ISNUMBER(FIND("|",#REF!,1)),LEFT(#REF!,FIND("|",#REF!,1)-2),#REF!)</f>
      </c>
      <c r="R1692" s="6">
        <f>IF(ISNUMBER(FIND("|",#REF!,1)),RIGHT(#REF!,LEN(#REF!)-FIND("|",#REF!,1)-1),"")</f>
      </c>
      <c r="S1692" s="3" t="s">
        <v>7</v>
      </c>
      <c r="T1692" s="3" t="s">
        <v>7</v>
      </c>
      <c r="U1692" s="2">
        <v>0</v>
      </c>
      <c r="V1692" s="2">
        <v>0</v>
      </c>
      <c r="W1692" s="2">
        <v>38000</v>
      </c>
      <c r="X1692" s="3" t="s">
        <v>112</v>
      </c>
      <c r="Y1692" s="2">
        <v>70</v>
      </c>
      <c r="Z1692" s="3" t="s">
        <v>5383</v>
      </c>
      <c r="AA1692" s="3" t="s">
        <v>133</v>
      </c>
      <c r="AB1692" s="7" t="s">
        <v>5384</v>
      </c>
      <c r="AC1692" s="3" t="s">
        <v>297</v>
      </c>
      <c r="AD1692" s="3" t="s">
        <v>298</v>
      </c>
      <c r="AE1692" s="3" t="s">
        <v>299</v>
      </c>
      <c r="AF1692" s="3" t="s">
        <v>198</v>
      </c>
      <c r="AG1692" s="4"/>
      <c r="AH1692" s="3"/>
      <c r="AI1692" s="4"/>
      <c r="AJ16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2" s="8">
        <f>IF(#REF!=MAX(#REF!),"New","Old")</f>
      </c>
      <c r="AL1692" s="3"/>
      <c r="AM1692" s="9">
        <f>IF(OR(#REF!="",#REF!=0),"",IF(#REF!&lt;12000,"&lt;12k",IF(AND(#REF!&gt;=12000,#REF!&lt;24000),"12k to 24k",IF(AND(#REF!&gt;=24000,#REF!&lt;=36000),"24k to 36k",IF(#REF!&gt;36000,"&gt;36k","")))))</f>
      </c>
    </row>
    <row x14ac:dyDescent="0.25" r="1693" customHeight="1" ht="18.75">
      <c r="A1693" s="1">
        <v>1794490</v>
      </c>
      <c r="B1693" s="2">
        <v>11452028</v>
      </c>
      <c r="C1693" s="3" t="s">
        <v>0</v>
      </c>
      <c r="D1693" s="3" t="s">
        <v>181</v>
      </c>
      <c r="E1693" s="2">
        <v>2017</v>
      </c>
      <c r="F1693" s="4">
        <v>44595</v>
      </c>
      <c r="G1693" s="3" t="s">
        <v>2</v>
      </c>
      <c r="H1693" s="4">
        <v>44607</v>
      </c>
      <c r="I1693" s="4">
        <f>_xlfn.XLOOKUP(#REF!,[1]!Backup_F8_Previous_Wave[ODINO],[1]!Backup_F8_Previous_Wave[Production Date],"")</f>
      </c>
      <c r="J1693" s="10">
        <f>_xlfn.XLOOKUP(#REF!,[1]!Backup_F8_Previous_Wave[ODINO],[1]!Backup_F8_Previous_Wave[Wave Date],"")</f>
      </c>
      <c r="K1693" s="6">
        <f>_xlfn.XLOOKUP(#REF!,[1]!Backup_F8_Previous_Wave[ODINO],[1]!Backup_F8_Previous_Wave[Full VIN],"")</f>
      </c>
      <c r="L1693" s="3" t="s">
        <v>3997</v>
      </c>
      <c r="M1693" s="3" t="s">
        <v>4</v>
      </c>
      <c r="N1693" s="3" t="s">
        <v>5385</v>
      </c>
      <c r="O1693" s="3" t="s">
        <v>1234</v>
      </c>
      <c r="P1693" s="6">
        <f>_xlfn.XLOOKUP(#REF!,[1]!Table2[BINNING],[1]!Table2[VFG],"")</f>
      </c>
      <c r="Q1693" s="6">
        <f>IF(ISNUMBER(FIND("|",#REF!,1)),LEFT(#REF!,FIND("|",#REF!,1)-2),#REF!)</f>
      </c>
      <c r="R1693" s="6">
        <f>IF(ISNUMBER(FIND("|",#REF!,1)),RIGHT(#REF!,LEN(#REF!)-FIND("|",#REF!,1)-1),"")</f>
      </c>
      <c r="S1693" s="3" t="s">
        <v>7</v>
      </c>
      <c r="T1693" s="3" t="s">
        <v>7</v>
      </c>
      <c r="U1693" s="2">
        <v>0</v>
      </c>
      <c r="V1693" s="2">
        <v>0</v>
      </c>
      <c r="W1693" s="2">
        <v>112000</v>
      </c>
      <c r="X1693" s="3" t="s">
        <v>81</v>
      </c>
      <c r="Y1693" s="2">
        <v>55</v>
      </c>
      <c r="Z1693" s="3"/>
      <c r="AA1693" s="3"/>
      <c r="AB1693" s="7" t="s">
        <v>5386</v>
      </c>
      <c r="AC1693" s="3" t="s">
        <v>297</v>
      </c>
      <c r="AD1693" s="3" t="s">
        <v>298</v>
      </c>
      <c r="AE1693" s="3" t="s">
        <v>299</v>
      </c>
      <c r="AF1693" s="3" t="s">
        <v>198</v>
      </c>
      <c r="AG1693" s="4"/>
      <c r="AH1693" s="3"/>
      <c r="AI1693" s="4"/>
      <c r="AJ16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3" s="8">
        <f>IF(#REF!=MAX(#REF!),"New","Old")</f>
      </c>
      <c r="AL1693" s="3"/>
      <c r="AM1693" s="9">
        <f>IF(OR(#REF!="",#REF!=0),"",IF(#REF!&lt;12000,"&lt;12k",IF(AND(#REF!&gt;=12000,#REF!&lt;24000),"12k to 24k",IF(AND(#REF!&gt;=24000,#REF!&lt;=36000),"24k to 36k",IF(#REF!&gt;36000,"&gt;36k","")))))</f>
      </c>
    </row>
    <row x14ac:dyDescent="0.25" r="1694" customHeight="1" ht="18.75">
      <c r="A1694" s="1">
        <v>1794505</v>
      </c>
      <c r="B1694" s="2">
        <v>11452039</v>
      </c>
      <c r="C1694" s="3" t="s">
        <v>0</v>
      </c>
      <c r="D1694" s="3" t="s">
        <v>86</v>
      </c>
      <c r="E1694" s="2">
        <v>2021</v>
      </c>
      <c r="F1694" s="4">
        <v>44603</v>
      </c>
      <c r="G1694" s="3" t="s">
        <v>2</v>
      </c>
      <c r="H1694" s="4">
        <v>44607</v>
      </c>
      <c r="I1694" s="4">
        <f>_xlfn.XLOOKUP(#REF!,[1]!Backup_F8_Previous_Wave[ODINO],[1]!Backup_F8_Previous_Wave[Production Date],"")</f>
      </c>
      <c r="J1694" s="10">
        <f>_xlfn.XLOOKUP(#REF!,[1]!Backup_F8_Previous_Wave[ODINO],[1]!Backup_F8_Previous_Wave[Wave Date],"")</f>
      </c>
      <c r="K1694" s="6">
        <f>_xlfn.XLOOKUP(#REF!,[1]!Backup_F8_Previous_Wave[ODINO],[1]!Backup_F8_Previous_Wave[Full VIN],"")</f>
      </c>
      <c r="L1694" s="3" t="s">
        <v>5387</v>
      </c>
      <c r="M1694" s="3" t="s">
        <v>4</v>
      </c>
      <c r="N1694" s="3" t="s">
        <v>5388</v>
      </c>
      <c r="O1694" s="3" t="s">
        <v>2231</v>
      </c>
      <c r="P1694" s="6">
        <f>_xlfn.XLOOKUP(#REF!,[1]!Table2[BINNING],[1]!Table2[VFG],"")</f>
      </c>
      <c r="Q1694" s="6">
        <f>IF(ISNUMBER(FIND("|",#REF!,1)),LEFT(#REF!,FIND("|",#REF!,1)-2),#REF!)</f>
      </c>
      <c r="R1694" s="6">
        <f>IF(ISNUMBER(FIND("|",#REF!,1)),RIGHT(#REF!,LEN(#REF!)-FIND("|",#REF!,1)-1),"")</f>
      </c>
      <c r="S1694" s="3" t="s">
        <v>7</v>
      </c>
      <c r="T1694" s="3" t="s">
        <v>7</v>
      </c>
      <c r="U1694" s="2">
        <v>0</v>
      </c>
      <c r="V1694" s="2">
        <v>0</v>
      </c>
      <c r="W1694" s="2"/>
      <c r="X1694" s="3" t="s">
        <v>282</v>
      </c>
      <c r="Y1694" s="2">
        <v>65</v>
      </c>
      <c r="Z1694" s="3"/>
      <c r="AA1694" s="3"/>
      <c r="AB1694" s="7" t="s">
        <v>5389</v>
      </c>
      <c r="AC1694" s="3" t="s">
        <v>685</v>
      </c>
      <c r="AD1694" s="3" t="s">
        <v>93</v>
      </c>
      <c r="AE1694" s="3" t="s">
        <v>94</v>
      </c>
      <c r="AF1694" s="3" t="s">
        <v>95</v>
      </c>
      <c r="AG1694" s="4"/>
      <c r="AH1694" s="3"/>
      <c r="AI1694" s="4"/>
      <c r="AJ16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4" s="8">
        <f>IF(#REF!=MAX(#REF!),"New","Old")</f>
      </c>
      <c r="AL1694" s="3"/>
      <c r="AM1694" s="9">
        <f>IF(OR(#REF!="",#REF!=0),"",IF(#REF!&lt;12000,"&lt;12k",IF(AND(#REF!&gt;=12000,#REF!&lt;24000),"12k to 24k",IF(AND(#REF!&gt;=24000,#REF!&lt;=36000),"24k to 36k",IF(#REF!&gt;36000,"&gt;36k","")))))</f>
      </c>
    </row>
    <row x14ac:dyDescent="0.25" r="1695" customHeight="1" ht="18.75">
      <c r="A1695" s="1">
        <v>1794636</v>
      </c>
      <c r="B1695" s="2">
        <v>11452137</v>
      </c>
      <c r="C1695" s="3" t="s">
        <v>0</v>
      </c>
      <c r="D1695" s="3" t="s">
        <v>1</v>
      </c>
      <c r="E1695" s="2">
        <v>2014</v>
      </c>
      <c r="F1695" s="4">
        <v>44607</v>
      </c>
      <c r="G1695" s="3" t="s">
        <v>2</v>
      </c>
      <c r="H1695" s="4">
        <v>44607</v>
      </c>
      <c r="I1695" s="4">
        <f>_xlfn.XLOOKUP(#REF!,[1]!Backup_F8_Previous_Wave[ODINO],[1]!Backup_F8_Previous_Wave[Production Date],"")</f>
      </c>
      <c r="J1695" s="10">
        <f>_xlfn.XLOOKUP(#REF!,[1]!Backup_F8_Previous_Wave[ODINO],[1]!Backup_F8_Previous_Wave[Wave Date],"")</f>
      </c>
      <c r="K1695" s="6">
        <f>_xlfn.XLOOKUP(#REF!,[1]!Backup_F8_Previous_Wave[ODINO],[1]!Backup_F8_Previous_Wave[Full VIN],"")</f>
      </c>
      <c r="L1695" s="3" t="s">
        <v>5390</v>
      </c>
      <c r="M1695" s="3" t="s">
        <v>4</v>
      </c>
      <c r="N1695" s="3" t="s">
        <v>5391</v>
      </c>
      <c r="O1695" s="3" t="s">
        <v>151</v>
      </c>
      <c r="P1695" s="6">
        <f>_xlfn.XLOOKUP(#REF!,[1]!Table2[BINNING],[1]!Table2[VFG],"")</f>
      </c>
      <c r="Q1695" s="6">
        <f>IF(ISNUMBER(FIND("|",#REF!,1)),LEFT(#REF!,FIND("|",#REF!,1)-2),#REF!)</f>
      </c>
      <c r="R1695" s="6">
        <f>IF(ISNUMBER(FIND("|",#REF!,1)),RIGHT(#REF!,LEN(#REF!)-FIND("|",#REF!,1)-1),"")</f>
      </c>
      <c r="S1695" s="3" t="s">
        <v>7</v>
      </c>
      <c r="T1695" s="3" t="s">
        <v>7</v>
      </c>
      <c r="U1695" s="2">
        <v>0</v>
      </c>
      <c r="V1695" s="2">
        <v>0</v>
      </c>
      <c r="W1695" s="2"/>
      <c r="X1695" s="3" t="s">
        <v>139</v>
      </c>
      <c r="Y1695" s="2"/>
      <c r="Z1695" s="3"/>
      <c r="AA1695" s="3"/>
      <c r="AB1695" s="7" t="s">
        <v>5392</v>
      </c>
      <c r="AC1695" s="3" t="s">
        <v>10</v>
      </c>
      <c r="AD1695" s="3" t="s">
        <v>11</v>
      </c>
      <c r="AE1695" s="3" t="s">
        <v>12</v>
      </c>
      <c r="AF1695" s="3" t="s">
        <v>13</v>
      </c>
      <c r="AG1695" s="4"/>
      <c r="AH1695" s="3"/>
      <c r="AI1695" s="4"/>
      <c r="AJ16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5" s="8">
        <f>IF(#REF!=MAX(#REF!),"New","Old")</f>
      </c>
      <c r="AL1695" s="3"/>
      <c r="AM1695" s="9">
        <f>IF(OR(#REF!="",#REF!=0),"",IF(#REF!&lt;12000,"&lt;12k",IF(AND(#REF!&gt;=12000,#REF!&lt;24000),"12k to 24k",IF(AND(#REF!&gt;=24000,#REF!&lt;=36000),"24k to 36k",IF(#REF!&gt;36000,"&gt;36k","")))))</f>
      </c>
    </row>
    <row x14ac:dyDescent="0.25" r="1696" customHeight="1" ht="18.75">
      <c r="A1696" s="1">
        <v>1794675</v>
      </c>
      <c r="B1696" s="2">
        <v>11452159</v>
      </c>
      <c r="C1696" s="3" t="s">
        <v>0</v>
      </c>
      <c r="D1696" s="3" t="s">
        <v>38</v>
      </c>
      <c r="E1696" s="2">
        <v>2013</v>
      </c>
      <c r="F1696" s="4">
        <v>44531</v>
      </c>
      <c r="G1696" s="3" t="s">
        <v>14</v>
      </c>
      <c r="H1696" s="4">
        <v>44607</v>
      </c>
      <c r="I1696" s="4"/>
      <c r="J1696" s="10">
        <f>_xlfn.XLOOKUP(#REF!,[1]!Backup_F8_Previous_Wave[ODINO],[1]!Backup_F8_Previous_Wave[Wave Date],"")</f>
      </c>
      <c r="K1696" s="3"/>
      <c r="L1696" s="3" t="s">
        <v>5393</v>
      </c>
      <c r="M1696" s="3" t="s">
        <v>4</v>
      </c>
      <c r="N1696" s="3" t="s">
        <v>5394</v>
      </c>
      <c r="O1696" s="3" t="s">
        <v>62</v>
      </c>
      <c r="P1696" s="6">
        <f>_xlfn.XLOOKUP(#REF!,[1]!Table2[BINNING],[1]!Table2[VFG],"")</f>
      </c>
      <c r="Q1696" s="6">
        <f>IF(ISNUMBER(FIND("|",#REF!,1)),LEFT(#REF!,FIND("|",#REF!,1)-2),#REF!)</f>
      </c>
      <c r="R1696" s="6">
        <f>IF(ISNUMBER(FIND("|",#REF!,1)),RIGHT(#REF!,LEN(#REF!)-FIND("|",#REF!,1)-1),"")</f>
      </c>
      <c r="S1696" s="3" t="s">
        <v>7</v>
      </c>
      <c r="T1696" s="3" t="s">
        <v>7</v>
      </c>
      <c r="U1696" s="2">
        <v>0</v>
      </c>
      <c r="V1696" s="2">
        <v>0</v>
      </c>
      <c r="W1696" s="2"/>
      <c r="X1696" s="3" t="s">
        <v>246</v>
      </c>
      <c r="Y1696" s="2">
        <v>0</v>
      </c>
      <c r="Z1696" s="3"/>
      <c r="AA1696" s="3"/>
      <c r="AB1696" s="7" t="s">
        <v>5395</v>
      </c>
      <c r="AC1696" s="3" t="s">
        <v>44</v>
      </c>
      <c r="AD1696" s="3" t="s">
        <v>44</v>
      </c>
      <c r="AE1696" s="3" t="s">
        <v>44</v>
      </c>
      <c r="AF1696" s="3" t="s">
        <v>45</v>
      </c>
      <c r="AG1696" s="4"/>
      <c r="AH1696" s="3"/>
      <c r="AI1696" s="4"/>
      <c r="AJ16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6" s="8">
        <f>IF(#REF!=MAX(#REF!),"New","Old")</f>
      </c>
      <c r="AL1696" s="3"/>
      <c r="AM1696" s="9">
        <f>IF(OR(#REF!="",#REF!=0),"",IF(#REF!&lt;12000,"&lt;12k",IF(AND(#REF!&gt;=12000,#REF!&lt;24000),"12k to 24k",IF(AND(#REF!&gt;=24000,#REF!&lt;=36000),"24k to 36k",IF(#REF!&gt;36000,"&gt;36k","")))))</f>
      </c>
    </row>
    <row x14ac:dyDescent="0.25" r="1697" customHeight="1" ht="18.75">
      <c r="A1697" s="1">
        <v>1794735</v>
      </c>
      <c r="B1697" s="2">
        <v>11452196</v>
      </c>
      <c r="C1697" s="3" t="s">
        <v>0</v>
      </c>
      <c r="D1697" s="3" t="s">
        <v>1</v>
      </c>
      <c r="E1697" s="2">
        <v>2014</v>
      </c>
      <c r="F1697" s="4">
        <v>44608</v>
      </c>
      <c r="G1697" s="3" t="s">
        <v>2</v>
      </c>
      <c r="H1697" s="4">
        <v>44608</v>
      </c>
      <c r="I1697" s="4"/>
      <c r="J1697" s="10">
        <f>_xlfn.XLOOKUP(#REF!,[1]!Backup_F8_Previous_Wave[ODINO],[1]!Backup_F8_Previous_Wave[Wave Date],"")</f>
      </c>
      <c r="K1697" s="3"/>
      <c r="L1697" s="3" t="s">
        <v>5396</v>
      </c>
      <c r="M1697" s="3" t="s">
        <v>4</v>
      </c>
      <c r="N1697" s="3" t="s">
        <v>5397</v>
      </c>
      <c r="O1697" s="3" t="s">
        <v>151</v>
      </c>
      <c r="P1697" s="6">
        <f>_xlfn.XLOOKUP(#REF!,[1]!Table2[BINNING],[1]!Table2[VFG],"")</f>
      </c>
      <c r="Q1697" s="6">
        <f>IF(ISNUMBER(FIND("|",#REF!,1)),LEFT(#REF!,FIND("|",#REF!,1)-2),#REF!)</f>
      </c>
      <c r="R1697" s="6">
        <f>IF(ISNUMBER(FIND("|",#REF!,1)),RIGHT(#REF!,LEN(#REF!)-FIND("|",#REF!,1)-1),"")</f>
      </c>
      <c r="S1697" s="3" t="s">
        <v>7</v>
      </c>
      <c r="T1697" s="3" t="s">
        <v>7</v>
      </c>
      <c r="U1697" s="2">
        <v>0</v>
      </c>
      <c r="V1697" s="2">
        <v>0</v>
      </c>
      <c r="W1697" s="2"/>
      <c r="X1697" s="3" t="s">
        <v>18</v>
      </c>
      <c r="Y1697" s="2"/>
      <c r="Z1697" s="3"/>
      <c r="AA1697" s="3"/>
      <c r="AB1697" s="7" t="s">
        <v>5398</v>
      </c>
      <c r="AC1697" s="3" t="s">
        <v>44</v>
      </c>
      <c r="AD1697" s="3" t="s">
        <v>44</v>
      </c>
      <c r="AE1697" s="3" t="s">
        <v>44</v>
      </c>
      <c r="AF1697" s="3" t="s">
        <v>27</v>
      </c>
      <c r="AG1697" s="4"/>
      <c r="AH1697" s="3"/>
      <c r="AI1697" s="4"/>
      <c r="AJ16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7" s="8">
        <f>IF(#REF!=MAX(#REF!),"New","Old")</f>
      </c>
      <c r="AL1697" s="3"/>
      <c r="AM1697" s="9">
        <f>IF(OR(#REF!="",#REF!=0),"",IF(#REF!&lt;12000,"&lt;12k",IF(AND(#REF!&gt;=12000,#REF!&lt;24000),"12k to 24k",IF(AND(#REF!&gt;=24000,#REF!&lt;=36000),"24k to 36k",IF(#REF!&gt;36000,"&gt;36k","")))))</f>
      </c>
    </row>
    <row x14ac:dyDescent="0.25" r="1698" customHeight="1" ht="18.75">
      <c r="A1698" s="1">
        <v>1794798</v>
      </c>
      <c r="B1698" s="2">
        <v>11452240</v>
      </c>
      <c r="C1698" s="3" t="s">
        <v>0</v>
      </c>
      <c r="D1698" s="3" t="s">
        <v>181</v>
      </c>
      <c r="E1698" s="2">
        <v>2020</v>
      </c>
      <c r="F1698" s="4">
        <v>44606</v>
      </c>
      <c r="G1698" s="3" t="s">
        <v>2</v>
      </c>
      <c r="H1698" s="4">
        <v>44608</v>
      </c>
      <c r="I1698" s="4">
        <f>_xlfn.XLOOKUP(#REF!,[1]!Backup_F8_Previous_Wave[ODINO],[1]!Backup_F8_Previous_Wave[Production Date],"")</f>
      </c>
      <c r="J1698" s="10">
        <f>_xlfn.XLOOKUP(#REF!,[1]!Backup_F8_Previous_Wave[ODINO],[1]!Backup_F8_Previous_Wave[Wave Date],"")</f>
      </c>
      <c r="K1698" s="6">
        <f>_xlfn.XLOOKUP(#REF!,[1]!Backup_F8_Previous_Wave[ODINO],[1]!Backup_F8_Previous_Wave[Full VIN],"")</f>
      </c>
      <c r="L1698" s="3" t="s">
        <v>5399</v>
      </c>
      <c r="M1698" s="3" t="s">
        <v>4</v>
      </c>
      <c r="N1698" s="3" t="s">
        <v>5400</v>
      </c>
      <c r="O1698" s="3" t="s">
        <v>3149</v>
      </c>
      <c r="P1698" s="6">
        <f>_xlfn.XLOOKUP(#REF!,[1]!Table2[BINNING],[1]!Table2[VFG],"")</f>
      </c>
      <c r="Q1698" s="6">
        <f>IF(ISNUMBER(FIND("|",#REF!,1)),LEFT(#REF!,FIND("|",#REF!,1)-2),#REF!)</f>
      </c>
      <c r="R1698" s="6">
        <f>IF(ISNUMBER(FIND("|",#REF!,1)),RIGHT(#REF!,LEN(#REF!)-FIND("|",#REF!,1)-1),"")</f>
      </c>
      <c r="S1698" s="3" t="s">
        <v>7</v>
      </c>
      <c r="T1698" s="3" t="s">
        <v>7</v>
      </c>
      <c r="U1698" s="2">
        <v>0</v>
      </c>
      <c r="V1698" s="2">
        <v>0</v>
      </c>
      <c r="W1698" s="2"/>
      <c r="X1698" s="3" t="s">
        <v>32</v>
      </c>
      <c r="Y1698" s="2">
        <v>35</v>
      </c>
      <c r="Z1698" s="3"/>
      <c r="AA1698" s="3"/>
      <c r="AB1698" s="7" t="s">
        <v>5401</v>
      </c>
      <c r="AC1698" s="3" t="s">
        <v>1252</v>
      </c>
      <c r="AD1698" s="3" t="s">
        <v>298</v>
      </c>
      <c r="AE1698" s="3" t="s">
        <v>299</v>
      </c>
      <c r="AF1698" s="3" t="s">
        <v>198</v>
      </c>
      <c r="AG1698" s="4"/>
      <c r="AH1698" s="3"/>
      <c r="AI1698" s="4"/>
      <c r="AJ16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8" s="8">
        <f>IF(#REF!=MAX(#REF!),"New","Old")</f>
      </c>
      <c r="AL1698" s="3"/>
      <c r="AM1698" s="9">
        <f>IF(OR(#REF!="",#REF!=0),"",IF(#REF!&lt;12000,"&lt;12k",IF(AND(#REF!&gt;=12000,#REF!&lt;24000),"12k to 24k",IF(AND(#REF!&gt;=24000,#REF!&lt;=36000),"24k to 36k",IF(#REF!&gt;36000,"&gt;36k","")))))</f>
      </c>
    </row>
    <row x14ac:dyDescent="0.25" r="1699" customHeight="1" ht="18.75">
      <c r="A1699" s="1">
        <v>1794817</v>
      </c>
      <c r="B1699" s="2">
        <v>11452254</v>
      </c>
      <c r="C1699" s="3" t="s">
        <v>0</v>
      </c>
      <c r="D1699" s="3" t="s">
        <v>1</v>
      </c>
      <c r="E1699" s="2">
        <v>2014</v>
      </c>
      <c r="F1699" s="4">
        <v>44606</v>
      </c>
      <c r="G1699" s="3" t="s">
        <v>2</v>
      </c>
      <c r="H1699" s="4">
        <v>44608</v>
      </c>
      <c r="I1699" s="4"/>
      <c r="J1699" s="10">
        <f>_xlfn.XLOOKUP(#REF!,[1]!Backup_F8_Previous_Wave[ODINO],[1]!Backup_F8_Previous_Wave[Wave Date],"")</f>
      </c>
      <c r="K1699" s="3"/>
      <c r="L1699" s="3" t="s">
        <v>5402</v>
      </c>
      <c r="M1699" s="3" t="s">
        <v>4</v>
      </c>
      <c r="N1699" s="3" t="s">
        <v>5403</v>
      </c>
      <c r="O1699" s="3" t="s">
        <v>151</v>
      </c>
      <c r="P1699" s="6">
        <f>_xlfn.XLOOKUP(#REF!,[1]!Table2[BINNING],[1]!Table2[VFG],"")</f>
      </c>
      <c r="Q1699" s="6">
        <f>IF(ISNUMBER(FIND("|",#REF!,1)),LEFT(#REF!,FIND("|",#REF!,1)-2),#REF!)</f>
      </c>
      <c r="R1699" s="6">
        <f>IF(ISNUMBER(FIND("|",#REF!,1)),RIGHT(#REF!,LEN(#REF!)-FIND("|",#REF!,1)-1),"")</f>
      </c>
      <c r="S1699" s="3" t="s">
        <v>7</v>
      </c>
      <c r="T1699" s="3" t="s">
        <v>7</v>
      </c>
      <c r="U1699" s="2">
        <v>0</v>
      </c>
      <c r="V1699" s="2">
        <v>0</v>
      </c>
      <c r="W1699" s="2"/>
      <c r="X1699" s="3" t="s">
        <v>63</v>
      </c>
      <c r="Y1699" s="2">
        <v>35</v>
      </c>
      <c r="Z1699" s="3"/>
      <c r="AA1699" s="3"/>
      <c r="AB1699" s="7" t="s">
        <v>5404</v>
      </c>
      <c r="AC1699" s="3" t="s">
        <v>44</v>
      </c>
      <c r="AD1699" s="3" t="s">
        <v>44</v>
      </c>
      <c r="AE1699" s="3" t="s">
        <v>44</v>
      </c>
      <c r="AF1699" s="3" t="s">
        <v>27</v>
      </c>
      <c r="AG1699" s="4"/>
      <c r="AH1699" s="3"/>
      <c r="AI1699" s="4"/>
      <c r="AJ16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699" s="8">
        <f>IF(#REF!=MAX(#REF!),"New","Old")</f>
      </c>
      <c r="AL1699" s="3"/>
      <c r="AM1699" s="9">
        <f>IF(OR(#REF!="",#REF!=0),"",IF(#REF!&lt;12000,"&lt;12k",IF(AND(#REF!&gt;=12000,#REF!&lt;24000),"12k to 24k",IF(AND(#REF!&gt;=24000,#REF!&lt;=36000),"24k to 36k",IF(#REF!&gt;36000,"&gt;36k","")))))</f>
      </c>
    </row>
    <row x14ac:dyDescent="0.25" r="1700" customHeight="1" ht="18.75">
      <c r="A1700" s="1">
        <v>1794837</v>
      </c>
      <c r="B1700" s="2">
        <v>11452268</v>
      </c>
      <c r="C1700" s="3" t="s">
        <v>0</v>
      </c>
      <c r="D1700" s="3" t="s">
        <v>38</v>
      </c>
      <c r="E1700" s="2">
        <v>2015</v>
      </c>
      <c r="F1700" s="4">
        <v>44606</v>
      </c>
      <c r="G1700" s="3" t="s">
        <v>2</v>
      </c>
      <c r="H1700" s="4">
        <v>44608</v>
      </c>
      <c r="I1700" s="4"/>
      <c r="J1700" s="10">
        <f>_xlfn.XLOOKUP(#REF!,[1]!Backup_F8_Previous_Wave[ODINO],[1]!Backup_F8_Previous_Wave[Wave Date],"")</f>
      </c>
      <c r="K1700" s="3"/>
      <c r="L1700" s="3" t="s">
        <v>5405</v>
      </c>
      <c r="M1700" s="3" t="s">
        <v>4</v>
      </c>
      <c r="N1700" s="3" t="s">
        <v>5406</v>
      </c>
      <c r="O1700" s="3" t="s">
        <v>151</v>
      </c>
      <c r="P1700" s="6">
        <f>_xlfn.XLOOKUP(#REF!,[1]!Table2[BINNING],[1]!Table2[VFG],"")</f>
      </c>
      <c r="Q1700" s="6">
        <f>IF(ISNUMBER(FIND("|",#REF!,1)),LEFT(#REF!,FIND("|",#REF!,1)-2),#REF!)</f>
      </c>
      <c r="R1700" s="6">
        <f>IF(ISNUMBER(FIND("|",#REF!,1)),RIGHT(#REF!,LEN(#REF!)-FIND("|",#REF!,1)-1),"")</f>
      </c>
      <c r="S1700" s="3" t="s">
        <v>7</v>
      </c>
      <c r="T1700" s="3" t="s">
        <v>7</v>
      </c>
      <c r="U1700" s="2">
        <v>0</v>
      </c>
      <c r="V1700" s="2">
        <v>0</v>
      </c>
      <c r="W1700" s="2"/>
      <c r="X1700" s="3" t="s">
        <v>72</v>
      </c>
      <c r="Y1700" s="2">
        <v>0</v>
      </c>
      <c r="Z1700" s="3"/>
      <c r="AA1700" s="3"/>
      <c r="AB1700" s="7" t="s">
        <v>5407</v>
      </c>
      <c r="AC1700" s="3" t="s">
        <v>44</v>
      </c>
      <c r="AD1700" s="3" t="s">
        <v>44</v>
      </c>
      <c r="AE1700" s="3" t="s">
        <v>44</v>
      </c>
      <c r="AF1700" s="3" t="s">
        <v>45</v>
      </c>
      <c r="AG1700" s="4"/>
      <c r="AH1700" s="3"/>
      <c r="AI1700" s="4"/>
      <c r="AJ17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0" s="8">
        <f>IF(#REF!=MAX(#REF!),"New","Old")</f>
      </c>
      <c r="AL1700" s="3"/>
      <c r="AM1700" s="9">
        <f>IF(OR(#REF!="",#REF!=0),"",IF(#REF!&lt;12000,"&lt;12k",IF(AND(#REF!&gt;=12000,#REF!&lt;24000),"12k to 24k",IF(AND(#REF!&gt;=24000,#REF!&lt;=36000),"24k to 36k",IF(#REF!&gt;36000,"&gt;36k","")))))</f>
      </c>
    </row>
    <row x14ac:dyDescent="0.25" r="1701" customHeight="1" ht="18.75">
      <c r="A1701" s="1">
        <v>1795217</v>
      </c>
      <c r="B1701" s="2">
        <v>11452517</v>
      </c>
      <c r="C1701" s="3" t="s">
        <v>0</v>
      </c>
      <c r="D1701" s="3" t="s">
        <v>38</v>
      </c>
      <c r="E1701" s="2">
        <v>2012</v>
      </c>
      <c r="F1701" s="4">
        <v>44602</v>
      </c>
      <c r="G1701" s="3" t="s">
        <v>2</v>
      </c>
      <c r="H1701" s="4">
        <v>44609</v>
      </c>
      <c r="I1701" s="4">
        <f>_xlfn.XLOOKUP(#REF!,[1]!Backup_F8_Previous_Wave[ODINO],[1]!Backup_F8_Previous_Wave[Production Date],"")</f>
      </c>
      <c r="J1701" s="10">
        <f>_xlfn.XLOOKUP(#REF!,[1]!Backup_F8_Previous_Wave[ODINO],[1]!Backup_F8_Previous_Wave[Wave Date],"")</f>
      </c>
      <c r="K1701" s="6">
        <f>_xlfn.XLOOKUP(#REF!,[1]!Backup_F8_Previous_Wave[ODINO],[1]!Backup_F8_Previous_Wave[Full VIN],"")</f>
      </c>
      <c r="L1701" s="3" t="s">
        <v>5408</v>
      </c>
      <c r="M1701" s="3" t="s">
        <v>4</v>
      </c>
      <c r="N1701" s="3" t="s">
        <v>5409</v>
      </c>
      <c r="O1701" s="3" t="s">
        <v>459</v>
      </c>
      <c r="P1701" s="6">
        <f>_xlfn.XLOOKUP(#REF!,[1]!Table2[BINNING],[1]!Table2[VFG],"")</f>
      </c>
      <c r="Q1701" s="6">
        <f>IF(ISNUMBER(FIND("|",#REF!,1)),LEFT(#REF!,FIND("|",#REF!,1)-2),#REF!)</f>
      </c>
      <c r="R1701" s="6">
        <f>IF(ISNUMBER(FIND("|",#REF!,1)),RIGHT(#REF!,LEN(#REF!)-FIND("|",#REF!,1)-1),"")</f>
      </c>
      <c r="S1701" s="3" t="s">
        <v>7</v>
      </c>
      <c r="T1701" s="3" t="s">
        <v>7</v>
      </c>
      <c r="U1701" s="2">
        <v>0</v>
      </c>
      <c r="V1701" s="2">
        <v>0</v>
      </c>
      <c r="W1701" s="2"/>
      <c r="X1701" s="3" t="s">
        <v>106</v>
      </c>
      <c r="Y1701" s="2">
        <v>10</v>
      </c>
      <c r="Z1701" s="3"/>
      <c r="AA1701" s="3"/>
      <c r="AB1701" s="7" t="s">
        <v>5410</v>
      </c>
      <c r="AC1701" s="3" t="s">
        <v>146</v>
      </c>
      <c r="AD1701" s="3" t="s">
        <v>147</v>
      </c>
      <c r="AE1701" s="3" t="s">
        <v>148</v>
      </c>
      <c r="AF1701" s="3" t="s">
        <v>45</v>
      </c>
      <c r="AG1701" s="4"/>
      <c r="AH1701" s="3"/>
      <c r="AI1701" s="4"/>
      <c r="AJ17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1" s="8">
        <f>IF(#REF!=MAX(#REF!),"New","Old")</f>
      </c>
      <c r="AL1701" s="3"/>
      <c r="AM1701" s="9">
        <f>IF(OR(#REF!="",#REF!=0),"",IF(#REF!&lt;12000,"&lt;12k",IF(AND(#REF!&gt;=12000,#REF!&lt;24000),"12k to 24k",IF(AND(#REF!&gt;=24000,#REF!&lt;=36000),"24k to 36k",IF(#REF!&gt;36000,"&gt;36k","")))))</f>
      </c>
    </row>
    <row x14ac:dyDescent="0.25" r="1702" customHeight="1" ht="18.75">
      <c r="A1702" s="1">
        <v>1795351</v>
      </c>
      <c r="B1702" s="2">
        <v>11452594</v>
      </c>
      <c r="C1702" s="3" t="s">
        <v>0</v>
      </c>
      <c r="D1702" s="3" t="s">
        <v>1</v>
      </c>
      <c r="E1702" s="2">
        <v>2016</v>
      </c>
      <c r="F1702" s="4">
        <v>44488</v>
      </c>
      <c r="G1702" s="3" t="s">
        <v>14</v>
      </c>
      <c r="H1702" s="4">
        <v>44609</v>
      </c>
      <c r="I1702" s="4">
        <f>_xlfn.XLOOKUP(#REF!,[1]!Backup_F8_Previous_Wave[ODINO],[1]!Backup_F8_Previous_Wave[Production Date],"")</f>
      </c>
      <c r="J1702" s="10">
        <f>_xlfn.XLOOKUP(#REF!,[1]!Backup_F8_Previous_Wave[ODINO],[1]!Backup_F8_Previous_Wave[Wave Date],"")</f>
      </c>
      <c r="K1702" s="6">
        <f>_xlfn.XLOOKUP(#REF!,[1]!Backup_F8_Previous_Wave[ODINO],[1]!Backup_F8_Previous_Wave[Full VIN],"")</f>
      </c>
      <c r="L1702" s="3" t="s">
        <v>5411</v>
      </c>
      <c r="M1702" s="3" t="s">
        <v>4</v>
      </c>
      <c r="N1702" s="3" t="s">
        <v>5412</v>
      </c>
      <c r="O1702" s="3" t="s">
        <v>151</v>
      </c>
      <c r="P1702" s="6">
        <f>_xlfn.XLOOKUP(#REF!,[1]!Table2[BINNING],[1]!Table2[VFG],"")</f>
      </c>
      <c r="Q1702" s="6">
        <f>IF(ISNUMBER(FIND("|",#REF!,1)),LEFT(#REF!,FIND("|",#REF!,1)-2),#REF!)</f>
      </c>
      <c r="R1702" s="6">
        <f>IF(ISNUMBER(FIND("|",#REF!,1)),RIGHT(#REF!,LEN(#REF!)-FIND("|",#REF!,1)-1),"")</f>
      </c>
      <c r="S1702" s="3" t="s">
        <v>7</v>
      </c>
      <c r="T1702" s="3" t="s">
        <v>7</v>
      </c>
      <c r="U1702" s="2">
        <v>0</v>
      </c>
      <c r="V1702" s="2">
        <v>0</v>
      </c>
      <c r="W1702" s="2"/>
      <c r="X1702" s="3" t="s">
        <v>583</v>
      </c>
      <c r="Y1702" s="2">
        <v>10</v>
      </c>
      <c r="Z1702" s="3"/>
      <c r="AA1702" s="3"/>
      <c r="AB1702" s="7" t="s">
        <v>5413</v>
      </c>
      <c r="AC1702" s="3" t="s">
        <v>20</v>
      </c>
      <c r="AD1702" s="3" t="s">
        <v>11</v>
      </c>
      <c r="AE1702" s="3" t="s">
        <v>135</v>
      </c>
      <c r="AF1702" s="3" t="s">
        <v>27</v>
      </c>
      <c r="AG1702" s="4"/>
      <c r="AH1702" s="3"/>
      <c r="AI1702" s="4"/>
      <c r="AJ17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2" s="8">
        <f>IF(#REF!=MAX(#REF!),"New","Old")</f>
      </c>
      <c r="AL1702" s="3"/>
      <c r="AM1702" s="9">
        <f>IF(OR(#REF!="",#REF!=0),"",IF(#REF!&lt;12000,"&lt;12k",IF(AND(#REF!&gt;=12000,#REF!&lt;24000),"12k to 24k",IF(AND(#REF!&gt;=24000,#REF!&lt;=36000),"24k to 36k",IF(#REF!&gt;36000,"&gt;36k","")))))</f>
      </c>
    </row>
    <row x14ac:dyDescent="0.25" r="1703" customHeight="1" ht="18.75">
      <c r="A1703" s="1">
        <v>1795738</v>
      </c>
      <c r="B1703" s="2">
        <v>11452847</v>
      </c>
      <c r="C1703" s="3" t="s">
        <v>0</v>
      </c>
      <c r="D1703" s="3" t="s">
        <v>1</v>
      </c>
      <c r="E1703" s="2">
        <v>2017</v>
      </c>
      <c r="F1703" s="4">
        <v>44610</v>
      </c>
      <c r="G1703" s="3" t="s">
        <v>2</v>
      </c>
      <c r="H1703" s="4">
        <v>44610</v>
      </c>
      <c r="I1703" s="4"/>
      <c r="J1703" s="10">
        <f>_xlfn.XLOOKUP(#REF!,[1]!Backup_F8_Previous_Wave[ODINO],[1]!Backup_F8_Previous_Wave[Wave Date],"")</f>
      </c>
      <c r="K1703" s="3"/>
      <c r="L1703" s="3" t="s">
        <v>5414</v>
      </c>
      <c r="M1703" s="3" t="s">
        <v>4</v>
      </c>
      <c r="N1703" s="3" t="s">
        <v>5415</v>
      </c>
      <c r="O1703" s="3" t="s">
        <v>151</v>
      </c>
      <c r="P1703" s="6">
        <f>_xlfn.XLOOKUP(#REF!,[1]!Table2[BINNING],[1]!Table2[VFG],"")</f>
      </c>
      <c r="Q1703" s="6">
        <f>IF(ISNUMBER(FIND("|",#REF!,1)),LEFT(#REF!,FIND("|",#REF!,1)-2),#REF!)</f>
      </c>
      <c r="R1703" s="6">
        <f>IF(ISNUMBER(FIND("|",#REF!,1)),RIGHT(#REF!,LEN(#REF!)-FIND("|",#REF!,1)-1),"")</f>
      </c>
      <c r="S1703" s="3" t="s">
        <v>7</v>
      </c>
      <c r="T1703" s="3" t="s">
        <v>7</v>
      </c>
      <c r="U1703" s="2">
        <v>0</v>
      </c>
      <c r="V1703" s="2">
        <v>0</v>
      </c>
      <c r="W1703" s="2"/>
      <c r="X1703" s="3" t="s">
        <v>229</v>
      </c>
      <c r="Y1703" s="2">
        <v>10</v>
      </c>
      <c r="Z1703" s="3"/>
      <c r="AA1703" s="3"/>
      <c r="AB1703" s="7" t="s">
        <v>5416</v>
      </c>
      <c r="AC1703" s="3" t="s">
        <v>44</v>
      </c>
      <c r="AD1703" s="3" t="s">
        <v>44</v>
      </c>
      <c r="AE1703" s="3" t="s">
        <v>44</v>
      </c>
      <c r="AF1703" s="3" t="s">
        <v>13</v>
      </c>
      <c r="AG1703" s="4"/>
      <c r="AH1703" s="3"/>
      <c r="AI1703" s="4"/>
      <c r="AJ17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3" s="8">
        <f>IF(#REF!=MAX(#REF!),"New","Old")</f>
      </c>
      <c r="AL1703" s="3"/>
      <c r="AM1703" s="9">
        <f>IF(OR(#REF!="",#REF!=0),"",IF(#REF!&lt;12000,"&lt;12k",IF(AND(#REF!&gt;=12000,#REF!&lt;24000),"12k to 24k",IF(AND(#REF!&gt;=24000,#REF!&lt;=36000),"24k to 36k",IF(#REF!&gt;36000,"&gt;36k","")))))</f>
      </c>
    </row>
    <row x14ac:dyDescent="0.25" r="1704" customHeight="1" ht="18.75">
      <c r="A1704" s="1">
        <v>1795876</v>
      </c>
      <c r="B1704" s="2">
        <v>11452932</v>
      </c>
      <c r="C1704" s="3" t="s">
        <v>0</v>
      </c>
      <c r="D1704" s="3" t="s">
        <v>181</v>
      </c>
      <c r="E1704" s="2">
        <v>2017</v>
      </c>
      <c r="F1704" s="4">
        <v>44610</v>
      </c>
      <c r="G1704" s="3" t="s">
        <v>2</v>
      </c>
      <c r="H1704" s="4">
        <v>44611</v>
      </c>
      <c r="I1704" s="4">
        <f>_xlfn.XLOOKUP(#REF!,[1]!Backup_F8_Previous_Wave[ODINO],[1]!Backup_F8_Previous_Wave[Production Date],"")</f>
      </c>
      <c r="J1704" s="10">
        <f>_xlfn.XLOOKUP(#REF!,[1]!Backup_F8_Previous_Wave[ODINO],[1]!Backup_F8_Previous_Wave[Wave Date],"")</f>
      </c>
      <c r="K1704" s="6">
        <f>_xlfn.XLOOKUP(#REF!,[1]!Backup_F8_Previous_Wave[ODINO],[1]!Backup_F8_Previous_Wave[Full VIN],"")</f>
      </c>
      <c r="L1704" s="3" t="s">
        <v>3908</v>
      </c>
      <c r="M1704" s="3" t="s">
        <v>4</v>
      </c>
      <c r="N1704" s="3" t="s">
        <v>5417</v>
      </c>
      <c r="O1704" s="3" t="s">
        <v>196</v>
      </c>
      <c r="P1704" s="6">
        <f>_xlfn.XLOOKUP(#REF!,[1]!Table2[BINNING],[1]!Table2[VFG],"")</f>
      </c>
      <c r="Q1704" s="6">
        <f>IF(ISNUMBER(FIND("|",#REF!,1)),LEFT(#REF!,FIND("|",#REF!,1)-2),#REF!)</f>
      </c>
      <c r="R1704" s="6">
        <f>IF(ISNUMBER(FIND("|",#REF!,1)),RIGHT(#REF!,LEN(#REF!)-FIND("|",#REF!,1)-1),"")</f>
      </c>
      <c r="S1704" s="3" t="s">
        <v>7</v>
      </c>
      <c r="T1704" s="3" t="s">
        <v>7</v>
      </c>
      <c r="U1704" s="2">
        <v>0</v>
      </c>
      <c r="V1704" s="2">
        <v>0</v>
      </c>
      <c r="W1704" s="2"/>
      <c r="X1704" s="3" t="s">
        <v>467</v>
      </c>
      <c r="Y1704" s="2">
        <v>70</v>
      </c>
      <c r="Z1704" s="3"/>
      <c r="AA1704" s="3"/>
      <c r="AB1704" s="7" t="s">
        <v>5418</v>
      </c>
      <c r="AC1704" s="3" t="s">
        <v>297</v>
      </c>
      <c r="AD1704" s="3" t="s">
        <v>298</v>
      </c>
      <c r="AE1704" s="3" t="s">
        <v>299</v>
      </c>
      <c r="AF1704" s="3" t="s">
        <v>198</v>
      </c>
      <c r="AG1704" s="4"/>
      <c r="AH1704" s="3"/>
      <c r="AI1704" s="4"/>
      <c r="AJ17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4" s="8">
        <f>IF(#REF!=MAX(#REF!),"New","Old")</f>
      </c>
      <c r="AL1704" s="3"/>
      <c r="AM1704" s="9">
        <f>IF(OR(#REF!="",#REF!=0),"",IF(#REF!&lt;12000,"&lt;12k",IF(AND(#REF!&gt;=12000,#REF!&lt;24000),"12k to 24k",IF(AND(#REF!&gt;=24000,#REF!&lt;=36000),"24k to 36k",IF(#REF!&gt;36000,"&gt;36k","")))))</f>
      </c>
    </row>
    <row x14ac:dyDescent="0.25" r="1705" customHeight="1" ht="18.75">
      <c r="A1705" s="1">
        <v>1795955</v>
      </c>
      <c r="B1705" s="2">
        <v>11452973</v>
      </c>
      <c r="C1705" s="3" t="s">
        <v>0</v>
      </c>
      <c r="D1705" s="3" t="s">
        <v>96</v>
      </c>
      <c r="E1705" s="2">
        <v>2008</v>
      </c>
      <c r="F1705" s="4">
        <v>44606</v>
      </c>
      <c r="G1705" s="3" t="s">
        <v>2</v>
      </c>
      <c r="H1705" s="4">
        <v>44611</v>
      </c>
      <c r="I1705" s="4">
        <f>_xlfn.XLOOKUP(#REF!,[1]!Backup_F8_Previous_Wave[ODINO],[1]!Backup_F8_Previous_Wave[Production Date],"")</f>
      </c>
      <c r="J1705" s="10">
        <f>_xlfn.XLOOKUP(#REF!,[1]!Backup_F8_Previous_Wave[ODINO],[1]!Backup_F8_Previous_Wave[Wave Date],"")</f>
      </c>
      <c r="K1705" s="6">
        <f>_xlfn.XLOOKUP(#REF!,[1]!Backup_F8_Previous_Wave[ODINO],[1]!Backup_F8_Previous_Wave[Full VIN],"")</f>
      </c>
      <c r="L1705" s="3" t="s">
        <v>5419</v>
      </c>
      <c r="M1705" s="3" t="s">
        <v>4</v>
      </c>
      <c r="N1705" s="3" t="s">
        <v>5420</v>
      </c>
      <c r="O1705" s="3" t="s">
        <v>62</v>
      </c>
      <c r="P1705" s="6">
        <f>_xlfn.XLOOKUP(#REF!,[1]!Table2[BINNING],[1]!Table2[VFG],"")</f>
      </c>
      <c r="Q1705" s="6">
        <f>IF(ISNUMBER(FIND("|",#REF!,1)),LEFT(#REF!,FIND("|",#REF!,1)-2),#REF!)</f>
      </c>
      <c r="R1705" s="6">
        <f>IF(ISNUMBER(FIND("|",#REF!,1)),RIGHT(#REF!,LEN(#REF!)-FIND("|",#REF!,1)-1),"")</f>
      </c>
      <c r="S1705" s="3" t="s">
        <v>7</v>
      </c>
      <c r="T1705" s="3" t="s">
        <v>7</v>
      </c>
      <c r="U1705" s="2">
        <v>0</v>
      </c>
      <c r="V1705" s="2">
        <v>0</v>
      </c>
      <c r="W1705" s="2"/>
      <c r="X1705" s="3" t="s">
        <v>5421</v>
      </c>
      <c r="Y1705" s="2">
        <v>0</v>
      </c>
      <c r="Z1705" s="3"/>
      <c r="AA1705" s="3"/>
      <c r="AB1705" s="7" t="s">
        <v>5422</v>
      </c>
      <c r="AC1705" s="3" t="s">
        <v>693</v>
      </c>
      <c r="AD1705" s="3" t="s">
        <v>543</v>
      </c>
      <c r="AE1705" s="3" t="s">
        <v>694</v>
      </c>
      <c r="AF1705" s="3" t="s">
        <v>695</v>
      </c>
      <c r="AG1705" s="4"/>
      <c r="AH1705" s="3"/>
      <c r="AI1705" s="4"/>
      <c r="AJ17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5" s="8">
        <f>IF(#REF!=MAX(#REF!),"New","Old")</f>
      </c>
      <c r="AL1705" s="3"/>
      <c r="AM1705" s="9">
        <f>IF(OR(#REF!="",#REF!=0),"",IF(#REF!&lt;12000,"&lt;12k",IF(AND(#REF!&gt;=12000,#REF!&lt;24000),"12k to 24k",IF(AND(#REF!&gt;=24000,#REF!&lt;=36000),"24k to 36k",IF(#REF!&gt;36000,"&gt;36k","")))))</f>
      </c>
    </row>
    <row x14ac:dyDescent="0.25" r="1706" customHeight="1" ht="18.75">
      <c r="A1706" s="1">
        <v>1795996</v>
      </c>
      <c r="B1706" s="2">
        <v>11452996</v>
      </c>
      <c r="C1706" s="3" t="s">
        <v>0</v>
      </c>
      <c r="D1706" s="3" t="s">
        <v>1</v>
      </c>
      <c r="E1706" s="2">
        <v>2017</v>
      </c>
      <c r="F1706" s="4">
        <v>44593</v>
      </c>
      <c r="G1706" s="3" t="s">
        <v>2</v>
      </c>
      <c r="H1706" s="4">
        <v>44611</v>
      </c>
      <c r="I1706" s="4">
        <f>_xlfn.XLOOKUP(#REF!,[1]!Backup_F8_Previous_Wave[ODINO],[1]!Backup_F8_Previous_Wave[Production Date],"")</f>
      </c>
      <c r="J1706" s="10">
        <f>_xlfn.XLOOKUP(#REF!,[1]!Backup_F8_Previous_Wave[ODINO],[1]!Backup_F8_Previous_Wave[Wave Date],"")</f>
      </c>
      <c r="K1706" s="6">
        <f>_xlfn.XLOOKUP(#REF!,[1]!Backup_F8_Previous_Wave[ODINO],[1]!Backup_F8_Previous_Wave[Full VIN],"")</f>
      </c>
      <c r="L1706" s="3" t="s">
        <v>5423</v>
      </c>
      <c r="M1706" s="3" t="s">
        <v>4</v>
      </c>
      <c r="N1706" s="3" t="s">
        <v>5424</v>
      </c>
      <c r="O1706" s="3" t="s">
        <v>49</v>
      </c>
      <c r="P1706" s="6">
        <f>_xlfn.XLOOKUP(#REF!,[1]!Table2[BINNING],[1]!Table2[VFG],"")</f>
      </c>
      <c r="Q1706" s="6">
        <f>IF(ISNUMBER(FIND("|",#REF!,1)),LEFT(#REF!,FIND("|",#REF!,1)-2),#REF!)</f>
      </c>
      <c r="R1706" s="6">
        <f>IF(ISNUMBER(FIND("|",#REF!,1)),RIGHT(#REF!,LEN(#REF!)-FIND("|",#REF!,1)-1),"")</f>
      </c>
      <c r="S1706" s="3" t="s">
        <v>7</v>
      </c>
      <c r="T1706" s="3" t="s">
        <v>7</v>
      </c>
      <c r="U1706" s="2">
        <v>0</v>
      </c>
      <c r="V1706" s="2">
        <v>0</v>
      </c>
      <c r="W1706" s="2"/>
      <c r="X1706" s="3" t="s">
        <v>229</v>
      </c>
      <c r="Y1706" s="2">
        <v>0</v>
      </c>
      <c r="Z1706" s="3"/>
      <c r="AA1706" s="3"/>
      <c r="AB1706" s="7" t="s">
        <v>5425</v>
      </c>
      <c r="AC1706" s="3" t="s">
        <v>20</v>
      </c>
      <c r="AD1706" s="3" t="s">
        <v>11</v>
      </c>
      <c r="AE1706" s="3" t="s">
        <v>135</v>
      </c>
      <c r="AF1706" s="3" t="s">
        <v>27</v>
      </c>
      <c r="AG1706" s="4"/>
      <c r="AH1706" s="3"/>
      <c r="AI1706" s="4"/>
      <c r="AJ17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6" s="8">
        <f>IF(#REF!=MAX(#REF!),"New","Old")</f>
      </c>
      <c r="AL1706" s="3"/>
      <c r="AM1706" s="9">
        <f>IF(OR(#REF!="",#REF!=0),"",IF(#REF!&lt;12000,"&lt;12k",IF(AND(#REF!&gt;=12000,#REF!&lt;24000),"12k to 24k",IF(AND(#REF!&gt;=24000,#REF!&lt;=36000),"24k to 36k",IF(#REF!&gt;36000,"&gt;36k","")))))</f>
      </c>
    </row>
    <row x14ac:dyDescent="0.25" r="1707" customHeight="1" ht="18.75">
      <c r="A1707" s="1">
        <v>1796175</v>
      </c>
      <c r="B1707" s="2">
        <v>11453092</v>
      </c>
      <c r="C1707" s="3" t="s">
        <v>0</v>
      </c>
      <c r="D1707" s="3" t="s">
        <v>1</v>
      </c>
      <c r="E1707" s="2">
        <v>2018</v>
      </c>
      <c r="F1707" s="4">
        <v>44611</v>
      </c>
      <c r="G1707" s="3" t="s">
        <v>2</v>
      </c>
      <c r="H1707" s="4">
        <v>44612</v>
      </c>
      <c r="I1707" s="4">
        <f>_xlfn.XLOOKUP(#REF!,[1]!Backup_F8_Previous_Wave[ODINO],[1]!Backup_F8_Previous_Wave[Production Date],"")</f>
      </c>
      <c r="J1707" s="10">
        <f>_xlfn.XLOOKUP(#REF!,[1]!Backup_F8_Previous_Wave[ODINO],[1]!Backup_F8_Previous_Wave[Wave Date],"")</f>
      </c>
      <c r="K1707" s="6">
        <f>_xlfn.XLOOKUP(#REF!,[1]!Backup_F8_Previous_Wave[ODINO],[1]!Backup_F8_Previous_Wave[Full VIN],"")</f>
      </c>
      <c r="L1707" s="3" t="s">
        <v>5117</v>
      </c>
      <c r="M1707" s="3" t="s">
        <v>4</v>
      </c>
      <c r="N1707" s="3" t="s">
        <v>5426</v>
      </c>
      <c r="O1707" s="3" t="s">
        <v>49</v>
      </c>
      <c r="P1707" s="6">
        <f>_xlfn.XLOOKUP(#REF!,[1]!Table2[BINNING],[1]!Table2[VFG],"")</f>
      </c>
      <c r="Q1707" s="6">
        <f>IF(ISNUMBER(FIND("|",#REF!,1)),LEFT(#REF!,FIND("|",#REF!,1)-2),#REF!)</f>
      </c>
      <c r="R1707" s="6">
        <f>IF(ISNUMBER(FIND("|",#REF!,1)),RIGHT(#REF!,LEN(#REF!)-FIND("|",#REF!,1)-1),"")</f>
      </c>
      <c r="S1707" s="3" t="s">
        <v>7</v>
      </c>
      <c r="T1707" s="3" t="s">
        <v>7</v>
      </c>
      <c r="U1707" s="2">
        <v>0</v>
      </c>
      <c r="V1707" s="2">
        <v>0</v>
      </c>
      <c r="W1707" s="2"/>
      <c r="X1707" s="3" t="s">
        <v>100</v>
      </c>
      <c r="Y1707" s="2">
        <v>10</v>
      </c>
      <c r="Z1707" s="3"/>
      <c r="AA1707" s="3"/>
      <c r="AB1707" s="7" t="s">
        <v>5427</v>
      </c>
      <c r="AC1707" s="3" t="s">
        <v>20</v>
      </c>
      <c r="AD1707" s="3" t="s">
        <v>11</v>
      </c>
      <c r="AE1707" s="3" t="s">
        <v>21</v>
      </c>
      <c r="AF1707" s="3" t="s">
        <v>13</v>
      </c>
      <c r="AG1707" s="4"/>
      <c r="AH1707" s="3"/>
      <c r="AI1707" s="4"/>
      <c r="AJ17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7" s="8">
        <f>IF(#REF!=MAX(#REF!),"New","Old")</f>
      </c>
      <c r="AL1707" s="3"/>
      <c r="AM1707" s="9">
        <f>IF(OR(#REF!="",#REF!=0),"",IF(#REF!&lt;12000,"&lt;12k",IF(AND(#REF!&gt;=12000,#REF!&lt;24000),"12k to 24k",IF(AND(#REF!&gt;=24000,#REF!&lt;=36000),"24k to 36k",IF(#REF!&gt;36000,"&gt;36k","")))))</f>
      </c>
    </row>
    <row x14ac:dyDescent="0.25" r="1708" customHeight="1" ht="18.75">
      <c r="A1708" s="1">
        <v>1796488</v>
      </c>
      <c r="B1708" s="2">
        <v>11453300</v>
      </c>
      <c r="C1708" s="3" t="s">
        <v>0</v>
      </c>
      <c r="D1708" s="3" t="s">
        <v>181</v>
      </c>
      <c r="E1708" s="2">
        <v>2017</v>
      </c>
      <c r="F1708" s="4">
        <v>44209</v>
      </c>
      <c r="G1708" s="3" t="s">
        <v>2</v>
      </c>
      <c r="H1708" s="4">
        <v>44613</v>
      </c>
      <c r="I1708" s="4"/>
      <c r="J1708" s="10">
        <f>_xlfn.XLOOKUP(#REF!,[1]!Backup_F8_Previous_Wave[ODINO],[1]!Backup_F8_Previous_Wave[Wave Date],"")</f>
      </c>
      <c r="K1708" s="3"/>
      <c r="L1708" s="3" t="s">
        <v>5428</v>
      </c>
      <c r="M1708" s="3" t="s">
        <v>4</v>
      </c>
      <c r="N1708" s="3" t="s">
        <v>5429</v>
      </c>
      <c r="O1708" s="3" t="s">
        <v>196</v>
      </c>
      <c r="P1708" s="6">
        <f>_xlfn.XLOOKUP(#REF!,[1]!Table2[BINNING],[1]!Table2[VFG],"")</f>
      </c>
      <c r="Q1708" s="6">
        <f>IF(ISNUMBER(FIND("|",#REF!,1)),LEFT(#REF!,FIND("|",#REF!,1)-2),#REF!)</f>
      </c>
      <c r="R1708" s="6">
        <f>IF(ISNUMBER(FIND("|",#REF!,1)),RIGHT(#REF!,LEN(#REF!)-FIND("|",#REF!,1)-1),"")</f>
      </c>
      <c r="S1708" s="3" t="s">
        <v>7</v>
      </c>
      <c r="T1708" s="3" t="s">
        <v>7</v>
      </c>
      <c r="U1708" s="2">
        <v>0</v>
      </c>
      <c r="V1708" s="2">
        <v>0</v>
      </c>
      <c r="W1708" s="2"/>
      <c r="X1708" s="3" t="s">
        <v>106</v>
      </c>
      <c r="Y1708" s="2">
        <v>60</v>
      </c>
      <c r="Z1708" s="3"/>
      <c r="AA1708" s="3"/>
      <c r="AB1708" s="7" t="s">
        <v>5430</v>
      </c>
      <c r="AC1708" s="3" t="s">
        <v>44</v>
      </c>
      <c r="AD1708" s="3" t="s">
        <v>44</v>
      </c>
      <c r="AE1708" s="3" t="s">
        <v>44</v>
      </c>
      <c r="AF1708" s="3" t="s">
        <v>198</v>
      </c>
      <c r="AG1708" s="4"/>
      <c r="AH1708" s="3"/>
      <c r="AI1708" s="4"/>
      <c r="AJ17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8" s="8">
        <f>IF(#REF!=MAX(#REF!),"New","Old")</f>
      </c>
      <c r="AL1708" s="3"/>
      <c r="AM1708" s="9">
        <f>IF(OR(#REF!="",#REF!=0),"",IF(#REF!&lt;12000,"&lt;12k",IF(AND(#REF!&gt;=12000,#REF!&lt;24000),"12k to 24k",IF(AND(#REF!&gt;=24000,#REF!&lt;=36000),"24k to 36k",IF(#REF!&gt;36000,"&gt;36k","")))))</f>
      </c>
    </row>
    <row x14ac:dyDescent="0.25" r="1709" customHeight="1" ht="18.75">
      <c r="A1709" s="1">
        <v>1796609</v>
      </c>
      <c r="B1709" s="2">
        <v>11453385</v>
      </c>
      <c r="C1709" s="3" t="s">
        <v>0</v>
      </c>
      <c r="D1709" s="3" t="s">
        <v>187</v>
      </c>
      <c r="E1709" s="2">
        <v>2022</v>
      </c>
      <c r="F1709" s="4">
        <v>44597</v>
      </c>
      <c r="G1709" s="3" t="s">
        <v>2</v>
      </c>
      <c r="H1709" s="4">
        <v>44614</v>
      </c>
      <c r="I1709" s="4">
        <f>_xlfn.XLOOKUP(#REF!,[1]!Backup_F8_Previous_Wave[ODINO],[1]!Backup_F8_Previous_Wave[Production Date],"")</f>
      </c>
      <c r="J1709" s="10">
        <f>_xlfn.XLOOKUP(#REF!,[1]!Backup_F8_Previous_Wave[ODINO],[1]!Backup_F8_Previous_Wave[Wave Date],"")</f>
      </c>
      <c r="K1709" s="6">
        <f>_xlfn.XLOOKUP(#REF!,[1]!Backup_F8_Previous_Wave[ODINO],[1]!Backup_F8_Previous_Wave[Full VIN],"")</f>
      </c>
      <c r="L1709" s="3" t="s">
        <v>5431</v>
      </c>
      <c r="M1709" s="3" t="s">
        <v>4</v>
      </c>
      <c r="N1709" s="3" t="s">
        <v>5432</v>
      </c>
      <c r="O1709" s="3" t="s">
        <v>5433</v>
      </c>
      <c r="P1709" s="6">
        <f>_xlfn.XLOOKUP(#REF!,[1]!Table2[BINNING],[1]!Table2[VFG],"")</f>
      </c>
      <c r="Q1709" s="6">
        <f>IF(ISNUMBER(FIND("|",#REF!,1)),LEFT(#REF!,FIND("|",#REF!,1)-2),#REF!)</f>
      </c>
      <c r="R1709" s="6">
        <f>IF(ISNUMBER(FIND("|",#REF!,1)),RIGHT(#REF!,LEN(#REF!)-FIND("|",#REF!,1)-1),"")</f>
      </c>
      <c r="S1709" s="3" t="s">
        <v>7</v>
      </c>
      <c r="T1709" s="3" t="s">
        <v>7</v>
      </c>
      <c r="U1709" s="2">
        <v>0</v>
      </c>
      <c r="V1709" s="2">
        <v>0</v>
      </c>
      <c r="W1709" s="2"/>
      <c r="X1709" s="3" t="s">
        <v>32</v>
      </c>
      <c r="Y1709" s="2">
        <v>0</v>
      </c>
      <c r="Z1709" s="3"/>
      <c r="AA1709" s="3"/>
      <c r="AB1709" s="7" t="s">
        <v>5434</v>
      </c>
      <c r="AC1709" s="3" t="s">
        <v>191</v>
      </c>
      <c r="AD1709" s="3" t="s">
        <v>192</v>
      </c>
      <c r="AE1709" s="3" t="s">
        <v>193</v>
      </c>
      <c r="AF1709" s="3" t="s">
        <v>141</v>
      </c>
      <c r="AG1709" s="4"/>
      <c r="AH1709" s="3"/>
      <c r="AI1709" s="4"/>
      <c r="AJ17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09" s="8">
        <f>IF(#REF!=MAX(#REF!),"New","Old")</f>
      </c>
      <c r="AL1709" s="3"/>
      <c r="AM1709" s="9">
        <f>IF(OR(#REF!="",#REF!=0),"",IF(#REF!&lt;12000,"&lt;12k",IF(AND(#REF!&gt;=12000,#REF!&lt;24000),"12k to 24k",IF(AND(#REF!&gt;=24000,#REF!&lt;=36000),"24k to 36k",IF(#REF!&gt;36000,"&gt;36k","")))))</f>
      </c>
    </row>
    <row x14ac:dyDescent="0.25" r="1710" customHeight="1" ht="18.75">
      <c r="A1710" s="1">
        <v>1796620</v>
      </c>
      <c r="B1710" s="2">
        <v>11453393</v>
      </c>
      <c r="C1710" s="3" t="s">
        <v>0</v>
      </c>
      <c r="D1710" s="3" t="s">
        <v>38</v>
      </c>
      <c r="E1710" s="2">
        <v>2013</v>
      </c>
      <c r="F1710" s="4">
        <v>44614</v>
      </c>
      <c r="G1710" s="3" t="s">
        <v>2</v>
      </c>
      <c r="H1710" s="4">
        <v>44614</v>
      </c>
      <c r="I1710" s="4">
        <f>_xlfn.XLOOKUP(#REF!,[1]!Backup_F8_Previous_Wave[ODINO],[1]!Backup_F8_Previous_Wave[Production Date],"")</f>
      </c>
      <c r="J1710" s="10">
        <f>_xlfn.XLOOKUP(#REF!,[1]!Backup_F8_Previous_Wave[ODINO],[1]!Backup_F8_Previous_Wave[Wave Date],"")</f>
      </c>
      <c r="K1710" s="6">
        <f>_xlfn.XLOOKUP(#REF!,[1]!Backup_F8_Previous_Wave[ODINO],[1]!Backup_F8_Previous_Wave[Full VIN],"")</f>
      </c>
      <c r="L1710" s="3" t="s">
        <v>4262</v>
      </c>
      <c r="M1710" s="3" t="s">
        <v>4</v>
      </c>
      <c r="N1710" s="3" t="s">
        <v>5435</v>
      </c>
      <c r="O1710" s="3" t="s">
        <v>105</v>
      </c>
      <c r="P1710" s="6">
        <f>_xlfn.XLOOKUP(#REF!,[1]!Table2[BINNING],[1]!Table2[VFG],"")</f>
      </c>
      <c r="Q1710" s="6">
        <f>IF(ISNUMBER(FIND("|",#REF!,1)),LEFT(#REF!,FIND("|",#REF!,1)-2),#REF!)</f>
      </c>
      <c r="R1710" s="6">
        <f>IF(ISNUMBER(FIND("|",#REF!,1)),RIGHT(#REF!,LEN(#REF!)-FIND("|",#REF!,1)-1),"")</f>
      </c>
      <c r="S1710" s="3" t="s">
        <v>7</v>
      </c>
      <c r="T1710" s="3" t="s">
        <v>7</v>
      </c>
      <c r="U1710" s="2">
        <v>0</v>
      </c>
      <c r="V1710" s="2">
        <v>0</v>
      </c>
      <c r="W1710" s="2"/>
      <c r="X1710" s="3" t="s">
        <v>433</v>
      </c>
      <c r="Y1710" s="2"/>
      <c r="Z1710" s="3"/>
      <c r="AA1710" s="3"/>
      <c r="AB1710" s="7" t="s">
        <v>5436</v>
      </c>
      <c r="AC1710" s="3" t="s">
        <v>146</v>
      </c>
      <c r="AD1710" s="3" t="s">
        <v>147</v>
      </c>
      <c r="AE1710" s="3" t="s">
        <v>148</v>
      </c>
      <c r="AF1710" s="3" t="s">
        <v>45</v>
      </c>
      <c r="AG1710" s="4"/>
      <c r="AH1710" s="3"/>
      <c r="AI1710" s="4"/>
      <c r="AJ17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0" s="8">
        <f>IF(#REF!=MAX(#REF!),"New","Old")</f>
      </c>
      <c r="AL1710" s="3"/>
      <c r="AM1710" s="9">
        <f>IF(OR(#REF!="",#REF!=0),"",IF(#REF!&lt;12000,"&lt;12k",IF(AND(#REF!&gt;=12000,#REF!&lt;24000),"12k to 24k",IF(AND(#REF!&gt;=24000,#REF!&lt;=36000),"24k to 36k",IF(#REF!&gt;36000,"&gt;36k","")))))</f>
      </c>
    </row>
    <row x14ac:dyDescent="0.25" r="1711" customHeight="1" ht="18.75">
      <c r="A1711" s="1">
        <v>1796627</v>
      </c>
      <c r="B1711" s="2">
        <v>11453398</v>
      </c>
      <c r="C1711" s="3" t="s">
        <v>0</v>
      </c>
      <c r="D1711" s="3" t="s">
        <v>86</v>
      </c>
      <c r="E1711" s="2">
        <v>2013</v>
      </c>
      <c r="F1711" s="4">
        <v>44614</v>
      </c>
      <c r="G1711" s="3" t="s">
        <v>2</v>
      </c>
      <c r="H1711" s="4">
        <v>44614</v>
      </c>
      <c r="I1711" s="4">
        <f>_xlfn.XLOOKUP(#REF!,[1]!Backup_F8_Previous_Wave[ODINO],[1]!Backup_F8_Previous_Wave[Production Date],"")</f>
      </c>
      <c r="J1711" s="10">
        <f>_xlfn.XLOOKUP(#REF!,[1]!Backup_F8_Previous_Wave[ODINO],[1]!Backup_F8_Previous_Wave[Wave Date],"")</f>
      </c>
      <c r="K1711" s="6">
        <f>_xlfn.XLOOKUP(#REF!,[1]!Backup_F8_Previous_Wave[ODINO],[1]!Backup_F8_Previous_Wave[Full VIN],"")</f>
      </c>
      <c r="L1711" s="3" t="s">
        <v>5437</v>
      </c>
      <c r="M1711" s="3" t="s">
        <v>4</v>
      </c>
      <c r="N1711" s="3" t="s">
        <v>5438</v>
      </c>
      <c r="O1711" s="3" t="s">
        <v>390</v>
      </c>
      <c r="P1711" s="6">
        <f>_xlfn.XLOOKUP(#REF!,[1]!Table2[BINNING],[1]!Table2[VFG],"")</f>
      </c>
      <c r="Q1711" s="6">
        <f>IF(ISNUMBER(FIND("|",#REF!,1)),LEFT(#REF!,FIND("|",#REF!,1)-2),#REF!)</f>
      </c>
      <c r="R1711" s="6">
        <f>IF(ISNUMBER(FIND("|",#REF!,1)),RIGHT(#REF!,LEN(#REF!)-FIND("|",#REF!,1)-1),"")</f>
      </c>
      <c r="S1711" s="3" t="s">
        <v>7</v>
      </c>
      <c r="T1711" s="3" t="s">
        <v>7</v>
      </c>
      <c r="U1711" s="2">
        <v>0</v>
      </c>
      <c r="V1711" s="2">
        <v>0</v>
      </c>
      <c r="W1711" s="2"/>
      <c r="X1711" s="3" t="s">
        <v>100</v>
      </c>
      <c r="Y1711" s="2"/>
      <c r="Z1711" s="3"/>
      <c r="AA1711" s="3"/>
      <c r="AB1711" s="7" t="s">
        <v>5439</v>
      </c>
      <c r="AC1711" s="3" t="s">
        <v>92</v>
      </c>
      <c r="AD1711" s="3" t="s">
        <v>93</v>
      </c>
      <c r="AE1711" s="3" t="s">
        <v>94</v>
      </c>
      <c r="AF1711" s="3" t="s">
        <v>95</v>
      </c>
      <c r="AG1711" s="4"/>
      <c r="AH1711" s="3"/>
      <c r="AI1711" s="4"/>
      <c r="AJ17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1" s="8">
        <f>IF(#REF!=MAX(#REF!),"New","Old")</f>
      </c>
      <c r="AL1711" s="3"/>
      <c r="AM1711" s="9">
        <f>IF(OR(#REF!="",#REF!=0),"",IF(#REF!&lt;12000,"&lt;12k",IF(AND(#REF!&gt;=12000,#REF!&lt;24000),"12k to 24k",IF(AND(#REF!&gt;=24000,#REF!&lt;=36000),"24k to 36k",IF(#REF!&gt;36000,"&gt;36k","")))))</f>
      </c>
    </row>
    <row x14ac:dyDescent="0.25" r="1712" customHeight="1" ht="18.75">
      <c r="A1712" s="1">
        <v>1796658</v>
      </c>
      <c r="B1712" s="2">
        <v>11453423</v>
      </c>
      <c r="C1712" s="3" t="s">
        <v>0</v>
      </c>
      <c r="D1712" s="3" t="s">
        <v>59</v>
      </c>
      <c r="E1712" s="2">
        <v>2013</v>
      </c>
      <c r="F1712" s="4">
        <v>44614</v>
      </c>
      <c r="G1712" s="3" t="s">
        <v>2</v>
      </c>
      <c r="H1712" s="4">
        <v>44614</v>
      </c>
      <c r="I1712" s="4">
        <f>_xlfn.XLOOKUP(#REF!,[1]!Backup_F8_Previous_Wave[ODINO],[1]!Backup_F8_Previous_Wave[Production Date],"")</f>
      </c>
      <c r="J1712" s="10">
        <f>_xlfn.XLOOKUP(#REF!,[1]!Backup_F8_Previous_Wave[ODINO],[1]!Backup_F8_Previous_Wave[Wave Date],"")</f>
      </c>
      <c r="K1712" s="6">
        <f>_xlfn.XLOOKUP(#REF!,[1]!Backup_F8_Previous_Wave[ODINO],[1]!Backup_F8_Previous_Wave[Full VIN],"")</f>
      </c>
      <c r="L1712" s="3" t="s">
        <v>5440</v>
      </c>
      <c r="M1712" s="3" t="s">
        <v>4</v>
      </c>
      <c r="N1712" s="3" t="s">
        <v>5441</v>
      </c>
      <c r="O1712" s="3" t="s">
        <v>31</v>
      </c>
      <c r="P1712" s="6">
        <f>_xlfn.XLOOKUP(#REF!,[1]!Table2[BINNING],[1]!Table2[VFG],"")</f>
      </c>
      <c r="Q1712" s="6">
        <f>IF(ISNUMBER(FIND("|",#REF!,1)),LEFT(#REF!,FIND("|",#REF!,1)-2),#REF!)</f>
      </c>
      <c r="R1712" s="6">
        <f>IF(ISNUMBER(FIND("|",#REF!,1)),RIGHT(#REF!,LEN(#REF!)-FIND("|",#REF!,1)-1),"")</f>
      </c>
      <c r="S1712" s="3" t="s">
        <v>7</v>
      </c>
      <c r="T1712" s="3" t="s">
        <v>7</v>
      </c>
      <c r="U1712" s="2">
        <v>0</v>
      </c>
      <c r="V1712" s="2">
        <v>0</v>
      </c>
      <c r="W1712" s="2"/>
      <c r="X1712" s="3" t="s">
        <v>72</v>
      </c>
      <c r="Y1712" s="2">
        <v>0</v>
      </c>
      <c r="Z1712" s="3"/>
      <c r="AA1712" s="3"/>
      <c r="AB1712" s="7" t="s">
        <v>5442</v>
      </c>
      <c r="AC1712" s="3" t="s">
        <v>65</v>
      </c>
      <c r="AD1712" s="3" t="s">
        <v>66</v>
      </c>
      <c r="AE1712" s="3" t="s">
        <v>67</v>
      </c>
      <c r="AF1712" s="3" t="s">
        <v>68</v>
      </c>
      <c r="AG1712" s="4"/>
      <c r="AH1712" s="3"/>
      <c r="AI1712" s="4"/>
      <c r="AJ17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2" s="8">
        <f>IF(#REF!=MAX(#REF!),"New","Old")</f>
      </c>
      <c r="AL1712" s="3"/>
      <c r="AM1712" s="9">
        <f>IF(OR(#REF!="",#REF!=0),"",IF(#REF!&lt;12000,"&lt;12k",IF(AND(#REF!&gt;=12000,#REF!&lt;24000),"12k to 24k",IF(AND(#REF!&gt;=24000,#REF!&lt;=36000),"24k to 36k",IF(#REF!&gt;36000,"&gt;36k","")))))</f>
      </c>
    </row>
    <row x14ac:dyDescent="0.25" r="1713" customHeight="1" ht="18.75">
      <c r="A1713" s="1">
        <v>1796707</v>
      </c>
      <c r="B1713" s="2">
        <v>11453457</v>
      </c>
      <c r="C1713" s="3" t="s">
        <v>0</v>
      </c>
      <c r="D1713" s="3" t="s">
        <v>1</v>
      </c>
      <c r="E1713" s="2">
        <v>2013</v>
      </c>
      <c r="F1713" s="4">
        <v>44612</v>
      </c>
      <c r="G1713" s="3" t="s">
        <v>2</v>
      </c>
      <c r="H1713" s="4">
        <v>44614</v>
      </c>
      <c r="I1713" s="4">
        <f>_xlfn.XLOOKUP(#REF!,[1]!Backup_F8_Previous_Wave[ODINO],[1]!Backup_F8_Previous_Wave[Production Date],"")</f>
      </c>
      <c r="J1713" s="10">
        <f>_xlfn.XLOOKUP(#REF!,[1]!Backup_F8_Previous_Wave[ODINO],[1]!Backup_F8_Previous_Wave[Wave Date],"")</f>
      </c>
      <c r="K1713" s="6">
        <f>_xlfn.XLOOKUP(#REF!,[1]!Backup_F8_Previous_Wave[ODINO],[1]!Backup_F8_Previous_Wave[Full VIN],"")</f>
      </c>
      <c r="L1713" s="3" t="s">
        <v>5443</v>
      </c>
      <c r="M1713" s="3" t="s">
        <v>4</v>
      </c>
      <c r="N1713" s="3" t="s">
        <v>5444</v>
      </c>
      <c r="O1713" s="3" t="s">
        <v>151</v>
      </c>
      <c r="P1713" s="6">
        <f>_xlfn.XLOOKUP(#REF!,[1]!Table2[BINNING],[1]!Table2[VFG],"")</f>
      </c>
      <c r="Q1713" s="6">
        <f>IF(ISNUMBER(FIND("|",#REF!,1)),LEFT(#REF!,FIND("|",#REF!,1)-2),#REF!)</f>
      </c>
      <c r="R1713" s="6">
        <f>IF(ISNUMBER(FIND("|",#REF!,1)),RIGHT(#REF!,LEN(#REF!)-FIND("|",#REF!,1)-1),"")</f>
      </c>
      <c r="S1713" s="3" t="s">
        <v>7</v>
      </c>
      <c r="T1713" s="3" t="s">
        <v>7</v>
      </c>
      <c r="U1713" s="2">
        <v>0</v>
      </c>
      <c r="V1713" s="2">
        <v>0</v>
      </c>
      <c r="W1713" s="2"/>
      <c r="X1713" s="3" t="s">
        <v>246</v>
      </c>
      <c r="Y1713" s="2">
        <v>45</v>
      </c>
      <c r="Z1713" s="3"/>
      <c r="AA1713" s="3"/>
      <c r="AB1713" s="7" t="s">
        <v>5445</v>
      </c>
      <c r="AC1713" s="3" t="s">
        <v>10</v>
      </c>
      <c r="AD1713" s="3" t="s">
        <v>11</v>
      </c>
      <c r="AE1713" s="3" t="s">
        <v>26</v>
      </c>
      <c r="AF1713" s="3" t="s">
        <v>27</v>
      </c>
      <c r="AG1713" s="4"/>
      <c r="AH1713" s="3"/>
      <c r="AI1713" s="4"/>
      <c r="AJ17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3" s="8">
        <f>IF(#REF!=MAX(#REF!),"New","Old")</f>
      </c>
      <c r="AL1713" s="3"/>
      <c r="AM1713" s="9">
        <f>IF(OR(#REF!="",#REF!=0),"",IF(#REF!&lt;12000,"&lt;12k",IF(AND(#REF!&gt;=12000,#REF!&lt;24000),"12k to 24k",IF(AND(#REF!&gt;=24000,#REF!&lt;=36000),"24k to 36k",IF(#REF!&gt;36000,"&gt;36k","")))))</f>
      </c>
    </row>
    <row x14ac:dyDescent="0.25" r="1714" customHeight="1" ht="18.75">
      <c r="A1714" s="1">
        <v>1797006</v>
      </c>
      <c r="B1714" s="2">
        <v>11453666</v>
      </c>
      <c r="C1714" s="3" t="s">
        <v>0</v>
      </c>
      <c r="D1714" s="3" t="s">
        <v>1</v>
      </c>
      <c r="E1714" s="2">
        <v>2016</v>
      </c>
      <c r="F1714" s="4">
        <v>44442</v>
      </c>
      <c r="G1714" s="3" t="s">
        <v>39</v>
      </c>
      <c r="H1714" s="4">
        <v>44615</v>
      </c>
      <c r="I1714" s="4">
        <f>_xlfn.XLOOKUP(#REF!,[1]!Backup_F8_Previous_Wave[ODINO],[1]!Backup_F8_Previous_Wave[Production Date],"")</f>
      </c>
      <c r="J1714" s="10">
        <f>_xlfn.XLOOKUP(#REF!,[1]!Backup_F8_Previous_Wave[ODINO],[1]!Backup_F8_Previous_Wave[Wave Date],"")</f>
      </c>
      <c r="K1714" s="6">
        <f>_xlfn.XLOOKUP(#REF!,[1]!Backup_F8_Previous_Wave[ODINO],[1]!Backup_F8_Previous_Wave[Full VIN],"")</f>
      </c>
      <c r="L1714" s="3" t="s">
        <v>5446</v>
      </c>
      <c r="M1714" s="3" t="s">
        <v>4</v>
      </c>
      <c r="N1714" s="3" t="s">
        <v>5447</v>
      </c>
      <c r="O1714" s="3" t="s">
        <v>151</v>
      </c>
      <c r="P1714" s="6">
        <f>_xlfn.XLOOKUP(#REF!,[1]!Table2[BINNING],[1]!Table2[VFG],"")</f>
      </c>
      <c r="Q1714" s="6">
        <f>IF(ISNUMBER(FIND("|",#REF!,1)),LEFT(#REF!,FIND("|",#REF!,1)-2),#REF!)</f>
      </c>
      <c r="R1714" s="6">
        <f>IF(ISNUMBER(FIND("|",#REF!,1)),RIGHT(#REF!,LEN(#REF!)-FIND("|",#REF!,1)-1),"")</f>
      </c>
      <c r="S1714" s="3" t="s">
        <v>7</v>
      </c>
      <c r="T1714" s="3" t="s">
        <v>7</v>
      </c>
      <c r="U1714" s="2">
        <v>0</v>
      </c>
      <c r="V1714" s="2">
        <v>0</v>
      </c>
      <c r="W1714" s="2"/>
      <c r="X1714" s="3" t="s">
        <v>63</v>
      </c>
      <c r="Y1714" s="2">
        <v>40</v>
      </c>
      <c r="Z1714" s="3"/>
      <c r="AA1714" s="3"/>
      <c r="AB1714" s="7" t="s">
        <v>5448</v>
      </c>
      <c r="AC1714" s="3" t="s">
        <v>20</v>
      </c>
      <c r="AD1714" s="3" t="s">
        <v>11</v>
      </c>
      <c r="AE1714" s="3" t="s">
        <v>135</v>
      </c>
      <c r="AF1714" s="3" t="s">
        <v>27</v>
      </c>
      <c r="AG1714" s="4"/>
      <c r="AH1714" s="3"/>
      <c r="AI1714" s="4"/>
      <c r="AJ17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4" s="8">
        <f>IF(#REF!=MAX(#REF!),"New","Old")</f>
      </c>
      <c r="AL1714" s="3"/>
      <c r="AM1714" s="9">
        <f>IF(OR(#REF!="",#REF!=0),"",IF(#REF!&lt;12000,"&lt;12k",IF(AND(#REF!&gt;=12000,#REF!&lt;24000),"12k to 24k",IF(AND(#REF!&gt;=24000,#REF!&lt;=36000),"24k to 36k",IF(#REF!&gt;36000,"&gt;36k","")))))</f>
      </c>
    </row>
    <row x14ac:dyDescent="0.25" r="1715" customHeight="1" ht="18.75">
      <c r="A1715" s="1">
        <v>1797072</v>
      </c>
      <c r="B1715" s="2">
        <v>11453719</v>
      </c>
      <c r="C1715" s="3" t="s">
        <v>0</v>
      </c>
      <c r="D1715" s="3" t="s">
        <v>86</v>
      </c>
      <c r="E1715" s="2">
        <v>2017</v>
      </c>
      <c r="F1715" s="4">
        <v>44615</v>
      </c>
      <c r="G1715" s="3" t="s">
        <v>2</v>
      </c>
      <c r="H1715" s="4">
        <v>44615</v>
      </c>
      <c r="I1715" s="4">
        <f>_xlfn.XLOOKUP(#REF!,[1]!Backup_F8_Previous_Wave[ODINO],[1]!Backup_F8_Previous_Wave[Production Date],"")</f>
      </c>
      <c r="J1715" s="10">
        <f>_xlfn.XLOOKUP(#REF!,[1]!Backup_F8_Previous_Wave[ODINO],[1]!Backup_F8_Previous_Wave[Wave Date],"")</f>
      </c>
      <c r="K1715" s="6">
        <f>_xlfn.XLOOKUP(#REF!,[1]!Backup_F8_Previous_Wave[ODINO],[1]!Backup_F8_Previous_Wave[Full VIN],"")</f>
      </c>
      <c r="L1715" s="3" t="s">
        <v>5449</v>
      </c>
      <c r="M1715" s="3" t="s">
        <v>4</v>
      </c>
      <c r="N1715" s="3" t="s">
        <v>5450</v>
      </c>
      <c r="O1715" s="3" t="s">
        <v>1218</v>
      </c>
      <c r="P1715" s="6">
        <f>_xlfn.XLOOKUP(#REF!,[1]!Table2[BINNING],[1]!Table2[VFG],"")</f>
      </c>
      <c r="Q1715" s="6">
        <f>IF(ISNUMBER(FIND("|",#REF!,1)),LEFT(#REF!,FIND("|",#REF!,1)-2),#REF!)</f>
      </c>
      <c r="R1715" s="6">
        <f>IF(ISNUMBER(FIND("|",#REF!,1)),RIGHT(#REF!,LEN(#REF!)-FIND("|",#REF!,1)-1),"")</f>
      </c>
      <c r="S1715" s="3" t="s">
        <v>7</v>
      </c>
      <c r="T1715" s="3" t="s">
        <v>7</v>
      </c>
      <c r="U1715" s="2">
        <v>0</v>
      </c>
      <c r="V1715" s="2">
        <v>0</v>
      </c>
      <c r="W1715" s="2"/>
      <c r="X1715" s="3" t="s">
        <v>253</v>
      </c>
      <c r="Y1715" s="2"/>
      <c r="Z1715" s="3"/>
      <c r="AA1715" s="3"/>
      <c r="AB1715" s="7" t="s">
        <v>5451</v>
      </c>
      <c r="AC1715" s="3" t="s">
        <v>92</v>
      </c>
      <c r="AD1715" s="3" t="s">
        <v>93</v>
      </c>
      <c r="AE1715" s="3" t="s">
        <v>94</v>
      </c>
      <c r="AF1715" s="3" t="s">
        <v>95</v>
      </c>
      <c r="AG1715" s="4"/>
      <c r="AH1715" s="3"/>
      <c r="AI1715" s="4"/>
      <c r="AJ17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5" s="8">
        <f>IF(#REF!=MAX(#REF!),"New","Old")</f>
      </c>
      <c r="AL1715" s="3"/>
      <c r="AM1715" s="9">
        <f>IF(OR(#REF!="",#REF!=0),"",IF(#REF!&lt;12000,"&lt;12k",IF(AND(#REF!&gt;=12000,#REF!&lt;24000),"12k to 24k",IF(AND(#REF!&gt;=24000,#REF!&lt;=36000),"24k to 36k",IF(#REF!&gt;36000,"&gt;36k","")))))</f>
      </c>
    </row>
    <row x14ac:dyDescent="0.25" r="1716" customHeight="1" ht="18.75">
      <c r="A1716" s="1">
        <v>1797224</v>
      </c>
      <c r="B1716" s="2">
        <v>11453819</v>
      </c>
      <c r="C1716" s="3" t="s">
        <v>0</v>
      </c>
      <c r="D1716" s="3" t="s">
        <v>187</v>
      </c>
      <c r="E1716" s="2">
        <v>2019</v>
      </c>
      <c r="F1716" s="4">
        <v>43563</v>
      </c>
      <c r="G1716" s="3" t="s">
        <v>108</v>
      </c>
      <c r="H1716" s="4">
        <v>44616</v>
      </c>
      <c r="I1716" s="4">
        <f>_xlfn.XLOOKUP(#REF!,[1]!Backup_F8_Previous_Wave[ODINO],[1]!Backup_F8_Previous_Wave[Production Date],"")</f>
      </c>
      <c r="J1716" s="10">
        <f>_xlfn.XLOOKUP(#REF!,[1]!Backup_F8_Previous_Wave[ODINO],[1]!Backup_F8_Previous_Wave[Wave Date],"")</f>
      </c>
      <c r="K1716" s="6">
        <f>_xlfn.XLOOKUP(#REF!,[1]!Backup_F8_Previous_Wave[ODINO],[1]!Backup_F8_Previous_Wave[Full VIN],"")</f>
      </c>
      <c r="L1716" s="3" t="s">
        <v>5452</v>
      </c>
      <c r="M1716" s="3" t="s">
        <v>4</v>
      </c>
      <c r="N1716" s="3" t="s">
        <v>5453</v>
      </c>
      <c r="O1716" s="3" t="s">
        <v>124</v>
      </c>
      <c r="P1716" s="6">
        <f>_xlfn.XLOOKUP(#REF!,[1]!Table2[BINNING],[1]!Table2[VFG],"")</f>
      </c>
      <c r="Q1716" s="6">
        <f>IF(ISNUMBER(FIND("|",#REF!,1)),LEFT(#REF!,FIND("|",#REF!,1)-2),#REF!)</f>
      </c>
      <c r="R1716" s="6">
        <f>IF(ISNUMBER(FIND("|",#REF!,1)),RIGHT(#REF!,LEN(#REF!)-FIND("|",#REF!,1)-1),"")</f>
      </c>
      <c r="S1716" s="3" t="s">
        <v>7</v>
      </c>
      <c r="T1716" s="3" t="s">
        <v>7</v>
      </c>
      <c r="U1716" s="2">
        <v>0</v>
      </c>
      <c r="V1716" s="2">
        <v>0</v>
      </c>
      <c r="W1716" s="2"/>
      <c r="X1716" s="3" t="s">
        <v>525</v>
      </c>
      <c r="Y1716" s="2">
        <v>55</v>
      </c>
      <c r="Z1716" s="3"/>
      <c r="AA1716" s="3"/>
      <c r="AB1716" s="7" t="s">
        <v>5454</v>
      </c>
      <c r="AC1716" s="3" t="s">
        <v>191</v>
      </c>
      <c r="AD1716" s="3" t="s">
        <v>192</v>
      </c>
      <c r="AE1716" s="3" t="s">
        <v>193</v>
      </c>
      <c r="AF1716" s="3" t="s">
        <v>141</v>
      </c>
      <c r="AG1716" s="4"/>
      <c r="AH1716" s="3"/>
      <c r="AI1716" s="4"/>
      <c r="AJ17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6" s="8">
        <f>IF(#REF!=MAX(#REF!),"New","Old")</f>
      </c>
      <c r="AL1716" s="3"/>
      <c r="AM1716" s="9">
        <f>IF(OR(#REF!="",#REF!=0),"",IF(#REF!&lt;12000,"&lt;12k",IF(AND(#REF!&gt;=12000,#REF!&lt;24000),"12k to 24k",IF(AND(#REF!&gt;=24000,#REF!&lt;=36000),"24k to 36k",IF(#REF!&gt;36000,"&gt;36k","")))))</f>
      </c>
    </row>
    <row x14ac:dyDescent="0.25" r="1717" customHeight="1" ht="18.75">
      <c r="A1717" s="1">
        <v>1797287</v>
      </c>
      <c r="B1717" s="2">
        <v>11453857</v>
      </c>
      <c r="C1717" s="3" t="s">
        <v>0</v>
      </c>
      <c r="D1717" s="3" t="s">
        <v>181</v>
      </c>
      <c r="E1717" s="2">
        <v>2020</v>
      </c>
      <c r="F1717" s="4">
        <v>44614</v>
      </c>
      <c r="G1717" s="3" t="s">
        <v>2</v>
      </c>
      <c r="H1717" s="4">
        <v>44616</v>
      </c>
      <c r="I1717" s="4">
        <f>_xlfn.XLOOKUP(#REF!,[1]!Backup_F8_Previous_Wave[ODINO],[1]!Backup_F8_Previous_Wave[Production Date],"")</f>
      </c>
      <c r="J1717" s="10">
        <f>_xlfn.XLOOKUP(#REF!,[1]!Backup_F8_Previous_Wave[ODINO],[1]!Backup_F8_Previous_Wave[Wave Date],"")</f>
      </c>
      <c r="K1717" s="6">
        <f>_xlfn.XLOOKUP(#REF!,[1]!Backup_F8_Previous_Wave[ODINO],[1]!Backup_F8_Previous_Wave[Full VIN],"")</f>
      </c>
      <c r="L1717" s="3" t="s">
        <v>1893</v>
      </c>
      <c r="M1717" s="3" t="s">
        <v>4</v>
      </c>
      <c r="N1717" s="3" t="s">
        <v>5455</v>
      </c>
      <c r="O1717" s="3" t="s">
        <v>62</v>
      </c>
      <c r="P1717" s="6">
        <f>_xlfn.XLOOKUP(#REF!,[1]!Table2[BINNING],[1]!Table2[VFG],"")</f>
      </c>
      <c r="Q1717" s="6">
        <f>IF(ISNUMBER(FIND("|",#REF!,1)),LEFT(#REF!,FIND("|",#REF!,1)-2),#REF!)</f>
      </c>
      <c r="R1717" s="6">
        <f>IF(ISNUMBER(FIND("|",#REF!,1)),RIGHT(#REF!,LEN(#REF!)-FIND("|",#REF!,1)-1),"")</f>
      </c>
      <c r="S1717" s="3" t="s">
        <v>7</v>
      </c>
      <c r="T1717" s="3" t="s">
        <v>7</v>
      </c>
      <c r="U1717" s="2">
        <v>0</v>
      </c>
      <c r="V1717" s="2">
        <v>0</v>
      </c>
      <c r="W1717" s="2"/>
      <c r="X1717" s="3" t="s">
        <v>202</v>
      </c>
      <c r="Y1717" s="2"/>
      <c r="Z1717" s="3"/>
      <c r="AA1717" s="3"/>
      <c r="AB1717" s="7" t="s">
        <v>5456</v>
      </c>
      <c r="AC1717" s="3" t="s">
        <v>1252</v>
      </c>
      <c r="AD1717" s="3" t="s">
        <v>298</v>
      </c>
      <c r="AE1717" s="3" t="s">
        <v>299</v>
      </c>
      <c r="AF1717" s="3" t="s">
        <v>198</v>
      </c>
      <c r="AG1717" s="4"/>
      <c r="AH1717" s="3"/>
      <c r="AI1717" s="4"/>
      <c r="AJ17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7" s="8">
        <f>IF(#REF!=MAX(#REF!),"New","Old")</f>
      </c>
      <c r="AL1717" s="3"/>
      <c r="AM1717" s="9">
        <f>IF(OR(#REF!="",#REF!=0),"",IF(#REF!&lt;12000,"&lt;12k",IF(AND(#REF!&gt;=12000,#REF!&lt;24000),"12k to 24k",IF(AND(#REF!&gt;=24000,#REF!&lt;=36000),"24k to 36k",IF(#REF!&gt;36000,"&gt;36k","")))))</f>
      </c>
    </row>
    <row x14ac:dyDescent="0.25" r="1718" customHeight="1" ht="18.75">
      <c r="A1718" s="1">
        <v>1797303</v>
      </c>
      <c r="B1718" s="2">
        <v>11453867</v>
      </c>
      <c r="C1718" s="3" t="s">
        <v>0</v>
      </c>
      <c r="D1718" s="3" t="s">
        <v>1</v>
      </c>
      <c r="E1718" s="2">
        <v>2017</v>
      </c>
      <c r="F1718" s="4">
        <v>44616</v>
      </c>
      <c r="G1718" s="3" t="s">
        <v>2</v>
      </c>
      <c r="H1718" s="4">
        <v>44616</v>
      </c>
      <c r="I1718" s="4"/>
      <c r="J1718" s="10">
        <f>_xlfn.XLOOKUP(#REF!,[1]!Backup_F8_Previous_Wave[ODINO],[1]!Backup_F8_Previous_Wave[Wave Date],"")</f>
      </c>
      <c r="K1718" s="3"/>
      <c r="L1718" s="3" t="s">
        <v>5457</v>
      </c>
      <c r="M1718" s="3" t="s">
        <v>4</v>
      </c>
      <c r="N1718" s="3" t="s">
        <v>5458</v>
      </c>
      <c r="O1718" s="3" t="s">
        <v>49</v>
      </c>
      <c r="P1718" s="6">
        <f>_xlfn.XLOOKUP(#REF!,[1]!Table2[BINNING],[1]!Table2[VFG],"")</f>
      </c>
      <c r="Q1718" s="6">
        <f>IF(ISNUMBER(FIND("|",#REF!,1)),LEFT(#REF!,FIND("|",#REF!,1)-2),#REF!)</f>
      </c>
      <c r="R1718" s="6">
        <f>IF(ISNUMBER(FIND("|",#REF!,1)),RIGHT(#REF!,LEN(#REF!)-FIND("|",#REF!,1)-1),"")</f>
      </c>
      <c r="S1718" s="3" t="s">
        <v>7</v>
      </c>
      <c r="T1718" s="3" t="s">
        <v>7</v>
      </c>
      <c r="U1718" s="2">
        <v>0</v>
      </c>
      <c r="V1718" s="2">
        <v>0</v>
      </c>
      <c r="W1718" s="2"/>
      <c r="X1718" s="3" t="s">
        <v>282</v>
      </c>
      <c r="Y1718" s="2">
        <v>15</v>
      </c>
      <c r="Z1718" s="3"/>
      <c r="AA1718" s="3"/>
      <c r="AB1718" s="7" t="s">
        <v>5459</v>
      </c>
      <c r="AC1718" s="3" t="s">
        <v>44</v>
      </c>
      <c r="AD1718" s="3" t="s">
        <v>44</v>
      </c>
      <c r="AE1718" s="3" t="s">
        <v>44</v>
      </c>
      <c r="AF1718" s="3" t="s">
        <v>13</v>
      </c>
      <c r="AG1718" s="4"/>
      <c r="AH1718" s="3"/>
      <c r="AI1718" s="4"/>
      <c r="AJ17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8" s="8">
        <f>IF(#REF!=MAX(#REF!),"New","Old")</f>
      </c>
      <c r="AL1718" s="3"/>
      <c r="AM1718" s="9">
        <f>IF(OR(#REF!="",#REF!=0),"",IF(#REF!&lt;12000,"&lt;12k",IF(AND(#REF!&gt;=12000,#REF!&lt;24000),"12k to 24k",IF(AND(#REF!&gt;=24000,#REF!&lt;=36000),"24k to 36k",IF(#REF!&gt;36000,"&gt;36k","")))))</f>
      </c>
    </row>
    <row x14ac:dyDescent="0.25" r="1719" customHeight="1" ht="18.75">
      <c r="A1719" s="1">
        <v>1797309</v>
      </c>
      <c r="B1719" s="2">
        <v>11453871</v>
      </c>
      <c r="C1719" s="3" t="s">
        <v>0</v>
      </c>
      <c r="D1719" s="3" t="s">
        <v>96</v>
      </c>
      <c r="E1719" s="2">
        <v>2016</v>
      </c>
      <c r="F1719" s="4">
        <v>44602</v>
      </c>
      <c r="G1719" s="3" t="s">
        <v>2</v>
      </c>
      <c r="H1719" s="4">
        <v>44616</v>
      </c>
      <c r="I1719" s="4">
        <f>_xlfn.XLOOKUP(#REF!,[1]!Backup_F8_Previous_Wave[ODINO],[1]!Backup_F8_Previous_Wave[Production Date],"")</f>
      </c>
      <c r="J1719" s="10">
        <f>_xlfn.XLOOKUP(#REF!,[1]!Backup_F8_Previous_Wave[ODINO],[1]!Backup_F8_Previous_Wave[Wave Date],"")</f>
      </c>
      <c r="K1719" s="6">
        <f>_xlfn.XLOOKUP(#REF!,[1]!Backup_F8_Previous_Wave[ODINO],[1]!Backup_F8_Previous_Wave[Full VIN],"")</f>
      </c>
      <c r="L1719" s="3" t="s">
        <v>2411</v>
      </c>
      <c r="M1719" s="3" t="s">
        <v>4</v>
      </c>
      <c r="N1719" s="3" t="s">
        <v>5460</v>
      </c>
      <c r="O1719" s="3" t="s">
        <v>62</v>
      </c>
      <c r="P1719" s="6">
        <f>_xlfn.XLOOKUP(#REF!,[1]!Table2[BINNING],[1]!Table2[VFG],"")</f>
      </c>
      <c r="Q1719" s="6">
        <f>IF(ISNUMBER(FIND("|",#REF!,1)),LEFT(#REF!,FIND("|",#REF!,1)-2),#REF!)</f>
      </c>
      <c r="R1719" s="6">
        <f>IF(ISNUMBER(FIND("|",#REF!,1)),RIGHT(#REF!,LEN(#REF!)-FIND("|",#REF!,1)-1),"")</f>
      </c>
      <c r="S1719" s="3" t="s">
        <v>7</v>
      </c>
      <c r="T1719" s="3" t="s">
        <v>7</v>
      </c>
      <c r="U1719" s="2">
        <v>0</v>
      </c>
      <c r="V1719" s="2">
        <v>0</v>
      </c>
      <c r="W1719" s="2"/>
      <c r="X1719" s="3" t="s">
        <v>32</v>
      </c>
      <c r="Y1719" s="2">
        <v>55</v>
      </c>
      <c r="Z1719" s="3"/>
      <c r="AA1719" s="3"/>
      <c r="AB1719" s="7" t="s">
        <v>5461</v>
      </c>
      <c r="AC1719" s="3" t="s">
        <v>542</v>
      </c>
      <c r="AD1719" s="3" t="s">
        <v>543</v>
      </c>
      <c r="AE1719" s="3" t="s">
        <v>544</v>
      </c>
      <c r="AF1719" s="3" t="s">
        <v>102</v>
      </c>
      <c r="AG1719" s="4"/>
      <c r="AH1719" s="3"/>
      <c r="AI1719" s="4"/>
      <c r="AJ17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19" s="8">
        <f>IF(#REF!=MAX(#REF!),"New","Old")</f>
      </c>
      <c r="AL1719" s="3"/>
      <c r="AM1719" s="9">
        <f>IF(OR(#REF!="",#REF!=0),"",IF(#REF!&lt;12000,"&lt;12k",IF(AND(#REF!&gt;=12000,#REF!&lt;24000),"12k to 24k",IF(AND(#REF!&gt;=24000,#REF!&lt;=36000),"24k to 36k",IF(#REF!&gt;36000,"&gt;36k","")))))</f>
      </c>
    </row>
    <row x14ac:dyDescent="0.25" r="1720" customHeight="1" ht="18.75">
      <c r="A1720" s="1">
        <v>1797323</v>
      </c>
      <c r="B1720" s="2">
        <v>11453881</v>
      </c>
      <c r="C1720" s="3" t="s">
        <v>0</v>
      </c>
      <c r="D1720" s="3" t="s">
        <v>1</v>
      </c>
      <c r="E1720" s="2">
        <v>2012</v>
      </c>
      <c r="F1720" s="4">
        <v>44616</v>
      </c>
      <c r="G1720" s="3" t="s">
        <v>2</v>
      </c>
      <c r="H1720" s="4">
        <v>44616</v>
      </c>
      <c r="I1720" s="4">
        <f>_xlfn.XLOOKUP(#REF!,[1]!Backup_F8_Previous_Wave[ODINO],[1]!Backup_F8_Previous_Wave[Production Date],"")</f>
      </c>
      <c r="J1720" s="10">
        <f>_xlfn.XLOOKUP(#REF!,[1]!Backup_F8_Previous_Wave[ODINO],[1]!Backup_F8_Previous_Wave[Wave Date],"")</f>
      </c>
      <c r="K1720" s="6">
        <f>_xlfn.XLOOKUP(#REF!,[1]!Backup_F8_Previous_Wave[ODINO],[1]!Backup_F8_Previous_Wave[Full VIN],"")</f>
      </c>
      <c r="L1720" s="3" t="s">
        <v>5462</v>
      </c>
      <c r="M1720" s="3" t="s">
        <v>4</v>
      </c>
      <c r="N1720" s="3" t="s">
        <v>5463</v>
      </c>
      <c r="O1720" s="3" t="s">
        <v>151</v>
      </c>
      <c r="P1720" s="6">
        <f>_xlfn.XLOOKUP(#REF!,[1]!Table2[BINNING],[1]!Table2[VFG],"")</f>
      </c>
      <c r="Q1720" s="6">
        <f>IF(ISNUMBER(FIND("|",#REF!,1)),LEFT(#REF!,FIND("|",#REF!,1)-2),#REF!)</f>
      </c>
      <c r="R1720" s="6">
        <f>IF(ISNUMBER(FIND("|",#REF!,1)),RIGHT(#REF!,LEN(#REF!)-FIND("|",#REF!,1)-1),"")</f>
      </c>
      <c r="S1720" s="3" t="s">
        <v>7</v>
      </c>
      <c r="T1720" s="3" t="s">
        <v>7</v>
      </c>
      <c r="U1720" s="2">
        <v>0</v>
      </c>
      <c r="V1720" s="2">
        <v>0</v>
      </c>
      <c r="W1720" s="2"/>
      <c r="X1720" s="3" t="s">
        <v>63</v>
      </c>
      <c r="Y1720" s="2">
        <v>0</v>
      </c>
      <c r="Z1720" s="3"/>
      <c r="AA1720" s="3"/>
      <c r="AB1720" s="7" t="s">
        <v>5464</v>
      </c>
      <c r="AC1720" s="3" t="s">
        <v>10</v>
      </c>
      <c r="AD1720" s="3" t="s">
        <v>11</v>
      </c>
      <c r="AE1720" s="3" t="s">
        <v>12</v>
      </c>
      <c r="AF1720" s="3" t="s">
        <v>13</v>
      </c>
      <c r="AG1720" s="4"/>
      <c r="AH1720" s="3"/>
      <c r="AI1720" s="4"/>
      <c r="AJ17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0" s="8">
        <f>IF(#REF!=MAX(#REF!),"New","Old")</f>
      </c>
      <c r="AL1720" s="3"/>
      <c r="AM1720" s="9">
        <f>IF(OR(#REF!="",#REF!=0),"",IF(#REF!&lt;12000,"&lt;12k",IF(AND(#REF!&gt;=12000,#REF!&lt;24000),"12k to 24k",IF(AND(#REF!&gt;=24000,#REF!&lt;=36000),"24k to 36k",IF(#REF!&gt;36000,"&gt;36k","")))))</f>
      </c>
    </row>
    <row x14ac:dyDescent="0.25" r="1721" customHeight="1" ht="18.75">
      <c r="A1721" s="1">
        <v>1798119</v>
      </c>
      <c r="B1721" s="2">
        <v>11454396</v>
      </c>
      <c r="C1721" s="3" t="s">
        <v>0</v>
      </c>
      <c r="D1721" s="3" t="s">
        <v>1</v>
      </c>
      <c r="E1721" s="2">
        <v>2020</v>
      </c>
      <c r="F1721" s="4">
        <v>44619</v>
      </c>
      <c r="G1721" s="3" t="s">
        <v>2</v>
      </c>
      <c r="H1721" s="4">
        <v>44619</v>
      </c>
      <c r="I1721" s="4">
        <f>_xlfn.XLOOKUP(#REF!,[1]!Backup_F8_Previous_Wave[ODINO],[1]!Backup_F8_Previous_Wave[Production Date],"")</f>
      </c>
      <c r="J1721" s="10">
        <f>_xlfn.XLOOKUP(#REF!,[1]!Backup_F8_Previous_Wave[ODINO],[1]!Backup_F8_Previous_Wave[Wave Date],"")</f>
      </c>
      <c r="K1721" s="6">
        <f>_xlfn.XLOOKUP(#REF!,[1]!Backup_F8_Previous_Wave[ODINO],[1]!Backup_F8_Previous_Wave[Full VIN],"")</f>
      </c>
      <c r="L1721" s="3" t="s">
        <v>5465</v>
      </c>
      <c r="M1721" s="3" t="s">
        <v>4</v>
      </c>
      <c r="N1721" s="3" t="s">
        <v>5466</v>
      </c>
      <c r="O1721" s="3" t="s">
        <v>770</v>
      </c>
      <c r="P1721" s="6">
        <f>_xlfn.XLOOKUP(#REF!,[1]!Table2[BINNING],[1]!Table2[VFG],"")</f>
      </c>
      <c r="Q1721" s="6">
        <f>IF(ISNUMBER(FIND("|",#REF!,1)),LEFT(#REF!,FIND("|",#REF!,1)-2),#REF!)</f>
      </c>
      <c r="R1721" s="6">
        <f>IF(ISNUMBER(FIND("|",#REF!,1)),RIGHT(#REF!,LEN(#REF!)-FIND("|",#REF!,1)-1),"")</f>
      </c>
      <c r="S1721" s="3" t="s">
        <v>7</v>
      </c>
      <c r="T1721" s="3" t="s">
        <v>7</v>
      </c>
      <c r="U1721" s="2">
        <v>0</v>
      </c>
      <c r="V1721" s="2">
        <v>0</v>
      </c>
      <c r="W1721" s="2"/>
      <c r="X1721" s="3" t="s">
        <v>106</v>
      </c>
      <c r="Y1721" s="2">
        <v>0</v>
      </c>
      <c r="Z1721" s="3"/>
      <c r="AA1721" s="3"/>
      <c r="AB1721" s="7" t="s">
        <v>5467</v>
      </c>
      <c r="AC1721" s="3" t="s">
        <v>20</v>
      </c>
      <c r="AD1721" s="3" t="s">
        <v>11</v>
      </c>
      <c r="AE1721" s="3" t="s">
        <v>135</v>
      </c>
      <c r="AF1721" s="3" t="s">
        <v>27</v>
      </c>
      <c r="AG1721" s="4"/>
      <c r="AH1721" s="3"/>
      <c r="AI1721" s="4"/>
      <c r="AJ17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1" s="8">
        <f>IF(#REF!=MAX(#REF!),"New","Old")</f>
      </c>
      <c r="AL1721" s="3"/>
      <c r="AM1721" s="9">
        <f>IF(OR(#REF!="",#REF!=0),"",IF(#REF!&lt;12000,"&lt;12k",IF(AND(#REF!&gt;=12000,#REF!&lt;24000),"12k to 24k",IF(AND(#REF!&gt;=24000,#REF!&lt;=36000),"24k to 36k",IF(#REF!&gt;36000,"&gt;36k","")))))</f>
      </c>
    </row>
    <row x14ac:dyDescent="0.25" r="1722" customHeight="1" ht="18.75">
      <c r="A1722" s="1">
        <v>1798200</v>
      </c>
      <c r="B1722" s="2">
        <v>11454456</v>
      </c>
      <c r="C1722" s="3" t="s">
        <v>0</v>
      </c>
      <c r="D1722" s="3" t="s">
        <v>86</v>
      </c>
      <c r="E1722" s="2">
        <v>2020</v>
      </c>
      <c r="F1722" s="4">
        <v>44619</v>
      </c>
      <c r="G1722" s="3" t="s">
        <v>2</v>
      </c>
      <c r="H1722" s="4">
        <v>44620</v>
      </c>
      <c r="I1722" s="4">
        <f>_xlfn.XLOOKUP(#REF!,[1]!Backup_F8_Previous_Wave[ODINO],[1]!Backup_F8_Previous_Wave[Production Date],"")</f>
      </c>
      <c r="J1722" s="10">
        <f>_xlfn.XLOOKUP(#REF!,[1]!Backup_F8_Previous_Wave[ODINO],[1]!Backup_F8_Previous_Wave[Wave Date],"")</f>
      </c>
      <c r="K1722" s="6">
        <f>_xlfn.XLOOKUP(#REF!,[1]!Backup_F8_Previous_Wave[ODINO],[1]!Backup_F8_Previous_Wave[Full VIN],"")</f>
      </c>
      <c r="L1722" s="3" t="s">
        <v>5468</v>
      </c>
      <c r="M1722" s="3" t="s">
        <v>4</v>
      </c>
      <c r="N1722" s="3" t="s">
        <v>5469</v>
      </c>
      <c r="O1722" s="3" t="s">
        <v>4771</v>
      </c>
      <c r="P1722" s="6">
        <f>_xlfn.XLOOKUP(#REF!,[1]!Table2[BINNING],[1]!Table2[VFG],"")</f>
      </c>
      <c r="Q1722" s="6">
        <f>IF(ISNUMBER(FIND("|",#REF!,1)),LEFT(#REF!,FIND("|",#REF!,1)-2),#REF!)</f>
      </c>
      <c r="R1722" s="6">
        <f>IF(ISNUMBER(FIND("|",#REF!,1)),RIGHT(#REF!,LEN(#REF!)-FIND("|",#REF!,1)-1),"")</f>
      </c>
      <c r="S1722" s="3" t="s">
        <v>7</v>
      </c>
      <c r="T1722" s="3" t="s">
        <v>7</v>
      </c>
      <c r="U1722" s="2">
        <v>0</v>
      </c>
      <c r="V1722" s="2">
        <v>0</v>
      </c>
      <c r="W1722" s="2"/>
      <c r="X1722" s="3" t="s">
        <v>404</v>
      </c>
      <c r="Y1722" s="2">
        <v>0</v>
      </c>
      <c r="Z1722" s="3"/>
      <c r="AA1722" s="3"/>
      <c r="AB1722" s="7" t="s">
        <v>5470</v>
      </c>
      <c r="AC1722" s="3" t="s">
        <v>685</v>
      </c>
      <c r="AD1722" s="3" t="s">
        <v>93</v>
      </c>
      <c r="AE1722" s="3" t="s">
        <v>94</v>
      </c>
      <c r="AF1722" s="3" t="s">
        <v>95</v>
      </c>
      <c r="AG1722" s="4"/>
      <c r="AH1722" s="3"/>
      <c r="AI1722" s="4"/>
      <c r="AJ17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2" s="8">
        <f>IF(#REF!=MAX(#REF!),"New","Old")</f>
      </c>
      <c r="AL1722" s="3"/>
      <c r="AM1722" s="9">
        <f>IF(OR(#REF!="",#REF!=0),"",IF(#REF!&lt;12000,"&lt;12k",IF(AND(#REF!&gt;=12000,#REF!&lt;24000),"12k to 24k",IF(AND(#REF!&gt;=24000,#REF!&lt;=36000),"24k to 36k",IF(#REF!&gt;36000,"&gt;36k","")))))</f>
      </c>
    </row>
    <row x14ac:dyDescent="0.25" r="1723" customHeight="1" ht="18.75">
      <c r="A1723" s="1">
        <v>1798260</v>
      </c>
      <c r="B1723" s="2">
        <v>11454504</v>
      </c>
      <c r="C1723" s="3" t="s">
        <v>0</v>
      </c>
      <c r="D1723" s="3" t="s">
        <v>181</v>
      </c>
      <c r="E1723" s="2">
        <v>2016</v>
      </c>
      <c r="F1723" s="4">
        <v>44612</v>
      </c>
      <c r="G1723" s="3" t="s">
        <v>2</v>
      </c>
      <c r="H1723" s="4">
        <v>44620</v>
      </c>
      <c r="I1723" s="4">
        <f>_xlfn.XLOOKUP(#REF!,[1]!Backup_F8_Previous_Wave[ODINO],[1]!Backup_F8_Previous_Wave[Production Date],"")</f>
      </c>
      <c r="J1723" s="10">
        <f>_xlfn.XLOOKUP(#REF!,[1]!Backup_F8_Previous_Wave[ODINO],[1]!Backup_F8_Previous_Wave[Wave Date],"")</f>
      </c>
      <c r="K1723" s="6">
        <f>_xlfn.XLOOKUP(#REF!,[1]!Backup_F8_Previous_Wave[ODINO],[1]!Backup_F8_Previous_Wave[Full VIN],"")</f>
      </c>
      <c r="L1723" s="3" t="s">
        <v>3576</v>
      </c>
      <c r="M1723" s="3" t="s">
        <v>4</v>
      </c>
      <c r="N1723" s="3" t="s">
        <v>5471</v>
      </c>
      <c r="O1723" s="3" t="s">
        <v>196</v>
      </c>
      <c r="P1723" s="6">
        <f>_xlfn.XLOOKUP(#REF!,[1]!Table2[BINNING],[1]!Table2[VFG],"")</f>
      </c>
      <c r="Q1723" s="6">
        <f>IF(ISNUMBER(FIND("|",#REF!,1)),LEFT(#REF!,FIND("|",#REF!,1)-2),#REF!)</f>
      </c>
      <c r="R1723" s="6">
        <f>IF(ISNUMBER(FIND("|",#REF!,1)),RIGHT(#REF!,LEN(#REF!)-FIND("|",#REF!,1)-1),"")</f>
      </c>
      <c r="S1723" s="3" t="s">
        <v>7</v>
      </c>
      <c r="T1723" s="3" t="s">
        <v>7</v>
      </c>
      <c r="U1723" s="2">
        <v>0</v>
      </c>
      <c r="V1723" s="2">
        <v>0</v>
      </c>
      <c r="W1723" s="2">
        <v>49000</v>
      </c>
      <c r="X1723" s="3" t="s">
        <v>657</v>
      </c>
      <c r="Y1723" s="2">
        <v>65</v>
      </c>
      <c r="Z1723" s="3"/>
      <c r="AA1723" s="3"/>
      <c r="AB1723" s="7" t="s">
        <v>5472</v>
      </c>
      <c r="AC1723" s="3" t="s">
        <v>297</v>
      </c>
      <c r="AD1723" s="3" t="s">
        <v>298</v>
      </c>
      <c r="AE1723" s="3" t="s">
        <v>299</v>
      </c>
      <c r="AF1723" s="3" t="s">
        <v>198</v>
      </c>
      <c r="AG1723" s="4"/>
      <c r="AH1723" s="3"/>
      <c r="AI1723" s="4"/>
      <c r="AJ17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3" s="8">
        <f>IF(#REF!=MAX(#REF!),"New","Old")</f>
      </c>
      <c r="AL1723" s="3"/>
      <c r="AM1723" s="9">
        <f>IF(OR(#REF!="",#REF!=0),"",IF(#REF!&lt;12000,"&lt;12k",IF(AND(#REF!&gt;=12000,#REF!&lt;24000),"12k to 24k",IF(AND(#REF!&gt;=24000,#REF!&lt;=36000),"24k to 36k",IF(#REF!&gt;36000,"&gt;36k","")))))</f>
      </c>
    </row>
    <row x14ac:dyDescent="0.25" r="1724" customHeight="1" ht="18.75">
      <c r="A1724" s="1">
        <v>1798262</v>
      </c>
      <c r="B1724" s="2">
        <v>11454506</v>
      </c>
      <c r="C1724" s="3" t="s">
        <v>0</v>
      </c>
      <c r="D1724" s="3" t="s">
        <v>59</v>
      </c>
      <c r="E1724" s="2">
        <v>2018</v>
      </c>
      <c r="F1724" s="4">
        <v>44617</v>
      </c>
      <c r="G1724" s="3" t="s">
        <v>2</v>
      </c>
      <c r="H1724" s="4">
        <v>44620</v>
      </c>
      <c r="I1724" s="4"/>
      <c r="J1724" s="10">
        <f>_xlfn.XLOOKUP(#REF!,[1]!Backup_F8_Previous_Wave[ODINO],[1]!Backup_F8_Previous_Wave[Wave Date],"")</f>
      </c>
      <c r="K1724" s="3"/>
      <c r="L1724" s="3" t="s">
        <v>5473</v>
      </c>
      <c r="M1724" s="3" t="s">
        <v>4</v>
      </c>
      <c r="N1724" s="3" t="s">
        <v>5474</v>
      </c>
      <c r="O1724" s="3" t="s">
        <v>3977</v>
      </c>
      <c r="P1724" s="6">
        <f>_xlfn.XLOOKUP(#REF!,[1]!Table2[BINNING],[1]!Table2[VFG],"")</f>
      </c>
      <c r="Q1724" s="6">
        <f>IF(ISNUMBER(FIND("|",#REF!,1)),LEFT(#REF!,FIND("|",#REF!,1)-2),#REF!)</f>
      </c>
      <c r="R1724" s="6">
        <f>IF(ISNUMBER(FIND("|",#REF!,1)),RIGHT(#REF!,LEN(#REF!)-FIND("|",#REF!,1)-1),"")</f>
      </c>
      <c r="S1724" s="3" t="s">
        <v>7</v>
      </c>
      <c r="T1724" s="3" t="s">
        <v>7</v>
      </c>
      <c r="U1724" s="2">
        <v>0</v>
      </c>
      <c r="V1724" s="2">
        <v>0</v>
      </c>
      <c r="W1724" s="2"/>
      <c r="X1724" s="3" t="s">
        <v>106</v>
      </c>
      <c r="Y1724" s="2">
        <v>0</v>
      </c>
      <c r="Z1724" s="3"/>
      <c r="AA1724" s="3"/>
      <c r="AB1724" s="7" t="s">
        <v>5475</v>
      </c>
      <c r="AC1724" s="3" t="s">
        <v>44</v>
      </c>
      <c r="AD1724" s="3" t="s">
        <v>44</v>
      </c>
      <c r="AE1724" s="3" t="s">
        <v>44</v>
      </c>
      <c r="AF1724" s="3" t="s">
        <v>68</v>
      </c>
      <c r="AG1724" s="4"/>
      <c r="AH1724" s="3"/>
      <c r="AI1724" s="4"/>
      <c r="AJ17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4" s="8">
        <f>IF(#REF!=MAX(#REF!),"New","Old")</f>
      </c>
      <c r="AL1724" s="3"/>
      <c r="AM1724" s="9">
        <f>IF(OR(#REF!="",#REF!=0),"",IF(#REF!&lt;12000,"&lt;12k",IF(AND(#REF!&gt;=12000,#REF!&lt;24000),"12k to 24k",IF(AND(#REF!&gt;=24000,#REF!&lt;=36000),"24k to 36k",IF(#REF!&gt;36000,"&gt;36k","")))))</f>
      </c>
    </row>
    <row x14ac:dyDescent="0.25" r="1725" customHeight="1" ht="18.75">
      <c r="A1725" s="1">
        <v>1798354</v>
      </c>
      <c r="B1725" s="2">
        <v>11454580</v>
      </c>
      <c r="C1725" s="3" t="s">
        <v>0</v>
      </c>
      <c r="D1725" s="3" t="s">
        <v>4843</v>
      </c>
      <c r="E1725" s="2">
        <v>2021</v>
      </c>
      <c r="F1725" s="4">
        <v>44615</v>
      </c>
      <c r="G1725" s="3" t="s">
        <v>2</v>
      </c>
      <c r="H1725" s="4">
        <v>44620</v>
      </c>
      <c r="I1725" s="4">
        <f>_xlfn.XLOOKUP(#REF!,[1]!Backup_F8_Previous_Wave[ODINO],[1]!Backup_F8_Previous_Wave[Production Date],"")</f>
      </c>
      <c r="J1725" s="10">
        <f>_xlfn.XLOOKUP(#REF!,[1]!Backup_F8_Previous_Wave[ODINO],[1]!Backup_F8_Previous_Wave[Wave Date],"")</f>
      </c>
      <c r="K1725" s="6">
        <f>_xlfn.XLOOKUP(#REF!,[1]!Backup_F8_Previous_Wave[ODINO],[1]!Backup_F8_Previous_Wave[Full VIN],"")</f>
      </c>
      <c r="L1725" s="3" t="s">
        <v>5476</v>
      </c>
      <c r="M1725" s="3" t="s">
        <v>4</v>
      </c>
      <c r="N1725" s="3" t="s">
        <v>5477</v>
      </c>
      <c r="O1725" s="3" t="s">
        <v>3849</v>
      </c>
      <c r="P1725" s="6">
        <f>_xlfn.XLOOKUP(#REF!,[1]!Table2[BINNING],[1]!Table2[VFG],"")</f>
      </c>
      <c r="Q1725" s="6">
        <f>IF(ISNUMBER(FIND("|",#REF!,1)),LEFT(#REF!,FIND("|",#REF!,1)-2),#REF!)</f>
      </c>
      <c r="R1725" s="6">
        <f>IF(ISNUMBER(FIND("|",#REF!,1)),RIGHT(#REF!,LEN(#REF!)-FIND("|",#REF!,1)-1),"")</f>
      </c>
      <c r="S1725" s="3" t="s">
        <v>7</v>
      </c>
      <c r="T1725" s="3" t="s">
        <v>7</v>
      </c>
      <c r="U1725" s="2">
        <v>0</v>
      </c>
      <c r="V1725" s="2">
        <v>0</v>
      </c>
      <c r="W1725" s="2"/>
      <c r="X1725" s="3" t="s">
        <v>72</v>
      </c>
      <c r="Y1725" s="2">
        <v>50</v>
      </c>
      <c r="Z1725" s="3"/>
      <c r="AA1725" s="3"/>
      <c r="AB1725" s="7" t="s">
        <v>5478</v>
      </c>
      <c r="AC1725" s="3" t="s">
        <v>4847</v>
      </c>
      <c r="AD1725" s="3" t="s">
        <v>4848</v>
      </c>
      <c r="AE1725" s="3" t="s">
        <v>4849</v>
      </c>
      <c r="AF1725" s="3" t="s">
        <v>102</v>
      </c>
      <c r="AG1725" s="4"/>
      <c r="AH1725" s="3"/>
      <c r="AI1725" s="4"/>
      <c r="AJ17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5" s="8">
        <f>IF(#REF!=MAX(#REF!),"New","Old")</f>
      </c>
      <c r="AL1725" s="3"/>
      <c r="AM1725" s="9">
        <f>IF(OR(#REF!="",#REF!=0),"",IF(#REF!&lt;12000,"&lt;12k",IF(AND(#REF!&gt;=12000,#REF!&lt;24000),"12k to 24k",IF(AND(#REF!&gt;=24000,#REF!&lt;=36000),"24k to 36k",IF(#REF!&gt;36000,"&gt;36k","")))))</f>
      </c>
    </row>
    <row x14ac:dyDescent="0.25" r="1726" customHeight="1" ht="18.75">
      <c r="A1726" s="1">
        <v>1798502</v>
      </c>
      <c r="B1726" s="2">
        <v>11454692</v>
      </c>
      <c r="C1726" s="3" t="s">
        <v>0</v>
      </c>
      <c r="D1726" s="3" t="s">
        <v>187</v>
      </c>
      <c r="E1726" s="2">
        <v>2019</v>
      </c>
      <c r="F1726" s="4">
        <v>44575</v>
      </c>
      <c r="G1726" s="3" t="s">
        <v>2</v>
      </c>
      <c r="H1726" s="4">
        <v>44621</v>
      </c>
      <c r="I1726" s="4">
        <f>_xlfn.XLOOKUP(#REF!,[1]!Backup_F8_Previous_Wave[ODINO],[1]!Backup_F8_Previous_Wave[Production Date],"")</f>
      </c>
      <c r="J1726" s="10">
        <f>_xlfn.XLOOKUP(#REF!,[1]!Backup_F8_Previous_Wave[ODINO],[1]!Backup_F8_Previous_Wave[Wave Date],"")</f>
      </c>
      <c r="K1726" s="6">
        <f>_xlfn.XLOOKUP(#REF!,[1]!Backup_F8_Previous_Wave[ODINO],[1]!Backup_F8_Previous_Wave[Full VIN],"")</f>
      </c>
      <c r="L1726" s="3" t="s">
        <v>5479</v>
      </c>
      <c r="M1726" s="3" t="s">
        <v>4</v>
      </c>
      <c r="N1726" s="3" t="s">
        <v>5480</v>
      </c>
      <c r="O1726" s="3" t="s">
        <v>124</v>
      </c>
      <c r="P1726" s="6">
        <f>_xlfn.XLOOKUP(#REF!,[1]!Table2[BINNING],[1]!Table2[VFG],"")</f>
      </c>
      <c r="Q1726" s="6">
        <f>IF(ISNUMBER(FIND("|",#REF!,1)),LEFT(#REF!,FIND("|",#REF!,1)-2),#REF!)</f>
      </c>
      <c r="R1726" s="6">
        <f>IF(ISNUMBER(FIND("|",#REF!,1)),RIGHT(#REF!,LEN(#REF!)-FIND("|",#REF!,1)-1),"")</f>
      </c>
      <c r="S1726" s="3" t="s">
        <v>7</v>
      </c>
      <c r="T1726" s="3" t="s">
        <v>7</v>
      </c>
      <c r="U1726" s="2">
        <v>0</v>
      </c>
      <c r="V1726" s="2">
        <v>0</v>
      </c>
      <c r="W1726" s="2">
        <v>42000</v>
      </c>
      <c r="X1726" s="3" t="s">
        <v>63</v>
      </c>
      <c r="Y1726" s="2"/>
      <c r="Z1726" s="3" t="s">
        <v>5481</v>
      </c>
      <c r="AA1726" s="3" t="s">
        <v>3881</v>
      </c>
      <c r="AB1726" s="7" t="s">
        <v>5482</v>
      </c>
      <c r="AC1726" s="3" t="s">
        <v>191</v>
      </c>
      <c r="AD1726" s="3" t="s">
        <v>192</v>
      </c>
      <c r="AE1726" s="3" t="s">
        <v>193</v>
      </c>
      <c r="AF1726" s="3" t="s">
        <v>141</v>
      </c>
      <c r="AG1726" s="4"/>
      <c r="AH1726" s="3"/>
      <c r="AI1726" s="4"/>
      <c r="AJ17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6" s="8">
        <f>IF(#REF!=MAX(#REF!),"New","Old")</f>
      </c>
      <c r="AL1726" s="3"/>
      <c r="AM1726" s="9">
        <f>IF(OR(#REF!="",#REF!=0),"",IF(#REF!&lt;12000,"&lt;12k",IF(AND(#REF!&gt;=12000,#REF!&lt;24000),"12k to 24k",IF(AND(#REF!&gt;=24000,#REF!&lt;=36000),"24k to 36k",IF(#REF!&gt;36000,"&gt;36k","")))))</f>
      </c>
    </row>
    <row x14ac:dyDescent="0.25" r="1727" customHeight="1" ht="18.75">
      <c r="A1727" s="1">
        <v>1798860</v>
      </c>
      <c r="B1727" s="2">
        <v>11454955</v>
      </c>
      <c r="C1727" s="3" t="s">
        <v>0</v>
      </c>
      <c r="D1727" s="3" t="s">
        <v>59</v>
      </c>
      <c r="E1727" s="2">
        <v>2013</v>
      </c>
      <c r="F1727" s="4">
        <v>44621</v>
      </c>
      <c r="G1727" s="3" t="s">
        <v>2</v>
      </c>
      <c r="H1727" s="4">
        <v>44623</v>
      </c>
      <c r="I1727" s="4">
        <f>_xlfn.XLOOKUP(#REF!,[1]!Backup_F8_Previous_Wave[ODINO],[1]!Backup_F8_Previous_Wave[Production Date],"")</f>
      </c>
      <c r="J1727" s="10">
        <f>_xlfn.XLOOKUP(#REF!,[1]!Backup_F8_Previous_Wave[ODINO],[1]!Backup_F8_Previous_Wave[Wave Date],"")</f>
      </c>
      <c r="K1727" s="6">
        <f>_xlfn.XLOOKUP(#REF!,[1]!Backup_F8_Previous_Wave[ODINO],[1]!Backup_F8_Previous_Wave[Full VIN],"")</f>
      </c>
      <c r="L1727" s="3" t="s">
        <v>5483</v>
      </c>
      <c r="M1727" s="3" t="s">
        <v>4</v>
      </c>
      <c r="N1727" s="3" t="s">
        <v>5484</v>
      </c>
      <c r="O1727" s="3" t="s">
        <v>31</v>
      </c>
      <c r="P1727" s="6">
        <f>_xlfn.XLOOKUP(#REF!,[1]!Table2[BINNING],[1]!Table2[VFG],"")</f>
      </c>
      <c r="Q1727" s="6">
        <f>IF(ISNUMBER(FIND("|",#REF!,1)),LEFT(#REF!,FIND("|",#REF!,1)-2),#REF!)</f>
      </c>
      <c r="R1727" s="6">
        <f>IF(ISNUMBER(FIND("|",#REF!,1)),RIGHT(#REF!,LEN(#REF!)-FIND("|",#REF!,1)-1),"")</f>
      </c>
      <c r="S1727" s="3" t="s">
        <v>7</v>
      </c>
      <c r="T1727" s="3" t="s">
        <v>7</v>
      </c>
      <c r="U1727" s="2">
        <v>1</v>
      </c>
      <c r="V1727" s="2">
        <v>0</v>
      </c>
      <c r="W1727" s="2"/>
      <c r="X1727" s="3" t="s">
        <v>8</v>
      </c>
      <c r="Y1727" s="2">
        <v>25</v>
      </c>
      <c r="Z1727" s="3"/>
      <c r="AA1727" s="3"/>
      <c r="AB1727" s="7" t="s">
        <v>5485</v>
      </c>
      <c r="AC1727" s="3" t="s">
        <v>65</v>
      </c>
      <c r="AD1727" s="3" t="s">
        <v>66</v>
      </c>
      <c r="AE1727" s="3" t="s">
        <v>67</v>
      </c>
      <c r="AF1727" s="3" t="s">
        <v>68</v>
      </c>
      <c r="AG1727" s="4"/>
      <c r="AH1727" s="3"/>
      <c r="AI1727" s="4"/>
      <c r="AJ17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7" s="8">
        <f>IF(#REF!=MAX(#REF!),"New","Old")</f>
      </c>
      <c r="AL1727" s="3"/>
      <c r="AM1727" s="9">
        <f>IF(OR(#REF!="",#REF!=0),"",IF(#REF!&lt;12000,"&lt;12k",IF(AND(#REF!&gt;=12000,#REF!&lt;24000),"12k to 24k",IF(AND(#REF!&gt;=24000,#REF!&lt;=36000),"24k to 36k",IF(#REF!&gt;36000,"&gt;36k","")))))</f>
      </c>
    </row>
    <row x14ac:dyDescent="0.25" r="1728" customHeight="1" ht="18.75">
      <c r="A1728" s="1">
        <v>1798888</v>
      </c>
      <c r="B1728" s="2">
        <v>11454978</v>
      </c>
      <c r="C1728" s="3" t="s">
        <v>0</v>
      </c>
      <c r="D1728" s="3" t="s">
        <v>1</v>
      </c>
      <c r="E1728" s="2">
        <v>2019</v>
      </c>
      <c r="F1728" s="4">
        <v>44621</v>
      </c>
      <c r="G1728" s="3" t="s">
        <v>2</v>
      </c>
      <c r="H1728" s="4">
        <v>44623</v>
      </c>
      <c r="I1728" s="4">
        <f>_xlfn.XLOOKUP(#REF!,[1]!Backup_F8_Previous_Wave[ODINO],[1]!Backup_F8_Previous_Wave[Production Date],"")</f>
      </c>
      <c r="J1728" s="10">
        <f>_xlfn.XLOOKUP(#REF!,[1]!Backup_F8_Previous_Wave[ODINO],[1]!Backup_F8_Previous_Wave[Wave Date],"")</f>
      </c>
      <c r="K1728" s="6">
        <f>_xlfn.XLOOKUP(#REF!,[1]!Backup_F8_Previous_Wave[ODINO],[1]!Backup_F8_Previous_Wave[Full VIN],"")</f>
      </c>
      <c r="L1728" s="3" t="s">
        <v>5486</v>
      </c>
      <c r="M1728" s="3" t="s">
        <v>4</v>
      </c>
      <c r="N1728" s="3" t="s">
        <v>5487</v>
      </c>
      <c r="O1728" s="3" t="s">
        <v>124</v>
      </c>
      <c r="P1728" s="6">
        <f>_xlfn.XLOOKUP(#REF!,[1]!Table2[BINNING],[1]!Table2[VFG],"")</f>
      </c>
      <c r="Q1728" s="6">
        <f>IF(ISNUMBER(FIND("|",#REF!,1)),LEFT(#REF!,FIND("|",#REF!,1)-2),#REF!)</f>
      </c>
      <c r="R1728" s="6">
        <f>IF(ISNUMBER(FIND("|",#REF!,1)),RIGHT(#REF!,LEN(#REF!)-FIND("|",#REF!,1)-1),"")</f>
      </c>
      <c r="S1728" s="3" t="s">
        <v>7</v>
      </c>
      <c r="T1728" s="3" t="s">
        <v>7</v>
      </c>
      <c r="U1728" s="2">
        <v>0</v>
      </c>
      <c r="V1728" s="2">
        <v>0</v>
      </c>
      <c r="W1728" s="2">
        <v>64000</v>
      </c>
      <c r="X1728" s="3" t="s">
        <v>32</v>
      </c>
      <c r="Y1728" s="2"/>
      <c r="Z1728" s="3" t="s">
        <v>5488</v>
      </c>
      <c r="AA1728" s="3" t="s">
        <v>3422</v>
      </c>
      <c r="AB1728" s="7" t="s">
        <v>5489</v>
      </c>
      <c r="AC1728" s="3" t="s">
        <v>20</v>
      </c>
      <c r="AD1728" s="3" t="s">
        <v>11</v>
      </c>
      <c r="AE1728" s="3" t="s">
        <v>21</v>
      </c>
      <c r="AF1728" s="3" t="s">
        <v>13</v>
      </c>
      <c r="AG1728" s="4"/>
      <c r="AH1728" s="3"/>
      <c r="AI1728" s="4"/>
      <c r="AJ17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8" s="8">
        <f>IF(#REF!=MAX(#REF!),"New","Old")</f>
      </c>
      <c r="AL1728" s="3"/>
      <c r="AM1728" s="9">
        <f>IF(OR(#REF!="",#REF!=0),"",IF(#REF!&lt;12000,"&lt;12k",IF(AND(#REF!&gt;=12000,#REF!&lt;24000),"12k to 24k",IF(AND(#REF!&gt;=24000,#REF!&lt;=36000),"24k to 36k",IF(#REF!&gt;36000,"&gt;36k","")))))</f>
      </c>
    </row>
    <row x14ac:dyDescent="0.25" r="1729" customHeight="1" ht="18.75">
      <c r="A1729" s="1">
        <v>1798944</v>
      </c>
      <c r="B1729" s="2">
        <v>11455020</v>
      </c>
      <c r="C1729" s="3" t="s">
        <v>0</v>
      </c>
      <c r="D1729" s="3" t="s">
        <v>59</v>
      </c>
      <c r="E1729" s="2">
        <v>2016</v>
      </c>
      <c r="F1729" s="4">
        <v>44623</v>
      </c>
      <c r="G1729" s="3" t="s">
        <v>2</v>
      </c>
      <c r="H1729" s="4">
        <v>44623</v>
      </c>
      <c r="I1729" s="4">
        <f>_xlfn.XLOOKUP(#REF!,[1]!Backup_F8_Previous_Wave[ODINO],[1]!Backup_F8_Previous_Wave[Production Date],"")</f>
      </c>
      <c r="J1729" s="10">
        <f>_xlfn.XLOOKUP(#REF!,[1]!Backup_F8_Previous_Wave[ODINO],[1]!Backup_F8_Previous_Wave[Wave Date],"")</f>
      </c>
      <c r="K1729" s="6">
        <f>_xlfn.XLOOKUP(#REF!,[1]!Backup_F8_Previous_Wave[ODINO],[1]!Backup_F8_Previous_Wave[Full VIN],"")</f>
      </c>
      <c r="L1729" s="3" t="s">
        <v>5490</v>
      </c>
      <c r="M1729" s="3" t="s">
        <v>4</v>
      </c>
      <c r="N1729" s="3" t="s">
        <v>5491</v>
      </c>
      <c r="O1729" s="3" t="s">
        <v>31</v>
      </c>
      <c r="P1729" s="6">
        <f>_xlfn.XLOOKUP(#REF!,[1]!Table2[BINNING],[1]!Table2[VFG],"")</f>
      </c>
      <c r="Q1729" s="6">
        <f>IF(ISNUMBER(FIND("|",#REF!,1)),LEFT(#REF!,FIND("|",#REF!,1)-2),#REF!)</f>
      </c>
      <c r="R1729" s="6">
        <f>IF(ISNUMBER(FIND("|",#REF!,1)),RIGHT(#REF!,LEN(#REF!)-FIND("|",#REF!,1)-1),"")</f>
      </c>
      <c r="S1729" s="3" t="s">
        <v>7</v>
      </c>
      <c r="T1729" s="3" t="s">
        <v>7</v>
      </c>
      <c r="U1729" s="2">
        <v>0</v>
      </c>
      <c r="V1729" s="2">
        <v>0</v>
      </c>
      <c r="W1729" s="2"/>
      <c r="X1729" s="3" t="s">
        <v>317</v>
      </c>
      <c r="Y1729" s="2">
        <v>45</v>
      </c>
      <c r="Z1729" s="3"/>
      <c r="AA1729" s="3"/>
      <c r="AB1729" s="7" t="s">
        <v>5492</v>
      </c>
      <c r="AC1729" s="3" t="s">
        <v>65</v>
      </c>
      <c r="AD1729" s="3" t="s">
        <v>84</v>
      </c>
      <c r="AE1729" s="3" t="s">
        <v>319</v>
      </c>
      <c r="AF1729" s="3" t="s">
        <v>68</v>
      </c>
      <c r="AG1729" s="4"/>
      <c r="AH1729" s="3"/>
      <c r="AI1729" s="4"/>
      <c r="AJ17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29" s="8">
        <f>IF(#REF!=MAX(#REF!),"New","Old")</f>
      </c>
      <c r="AL1729" s="3"/>
      <c r="AM1729" s="9">
        <f>IF(OR(#REF!="",#REF!=0),"",IF(#REF!&lt;12000,"&lt;12k",IF(AND(#REF!&gt;=12000,#REF!&lt;24000),"12k to 24k",IF(AND(#REF!&gt;=24000,#REF!&lt;=36000),"24k to 36k",IF(#REF!&gt;36000,"&gt;36k","")))))</f>
      </c>
    </row>
    <row x14ac:dyDescent="0.25" r="1730" customHeight="1" ht="18.75">
      <c r="A1730" s="1">
        <v>1799247</v>
      </c>
      <c r="B1730" s="2">
        <v>11455231</v>
      </c>
      <c r="C1730" s="3" t="s">
        <v>0</v>
      </c>
      <c r="D1730" s="3" t="s">
        <v>181</v>
      </c>
      <c r="E1730" s="2">
        <v>2018</v>
      </c>
      <c r="F1730" s="4">
        <v>44618</v>
      </c>
      <c r="G1730" s="3" t="s">
        <v>2</v>
      </c>
      <c r="H1730" s="4">
        <v>44624</v>
      </c>
      <c r="I1730" s="4">
        <f>_xlfn.XLOOKUP(#REF!,[1]!Backup_F8_Previous_Wave[ODINO],[1]!Backup_F8_Previous_Wave[Production Date],"")</f>
      </c>
      <c r="J1730" s="10">
        <f>_xlfn.XLOOKUP(#REF!,[1]!Backup_F8_Previous_Wave[ODINO],[1]!Backup_F8_Previous_Wave[Wave Date],"")</f>
      </c>
      <c r="K1730" s="6">
        <f>_xlfn.XLOOKUP(#REF!,[1]!Backup_F8_Previous_Wave[ODINO],[1]!Backup_F8_Previous_Wave[Full VIN],"")</f>
      </c>
      <c r="L1730" s="3" t="s">
        <v>5493</v>
      </c>
      <c r="M1730" s="3" t="s">
        <v>4</v>
      </c>
      <c r="N1730" s="3" t="s">
        <v>5494</v>
      </c>
      <c r="O1730" s="3" t="s">
        <v>151</v>
      </c>
      <c r="P1730" s="6">
        <f>_xlfn.XLOOKUP(#REF!,[1]!Table2[BINNING],[1]!Table2[VFG],"")</f>
      </c>
      <c r="Q1730" s="6">
        <f>IF(ISNUMBER(FIND("|",#REF!,1)),LEFT(#REF!,FIND("|",#REF!,1)-2),#REF!)</f>
      </c>
      <c r="R1730" s="6">
        <f>IF(ISNUMBER(FIND("|",#REF!,1)),RIGHT(#REF!,LEN(#REF!)-FIND("|",#REF!,1)-1),"")</f>
      </c>
      <c r="S1730" s="3" t="s">
        <v>7</v>
      </c>
      <c r="T1730" s="3" t="s">
        <v>7</v>
      </c>
      <c r="U1730" s="2">
        <v>0</v>
      </c>
      <c r="V1730" s="2">
        <v>0</v>
      </c>
      <c r="W1730" s="2">
        <v>50000</v>
      </c>
      <c r="X1730" s="3" t="s">
        <v>32</v>
      </c>
      <c r="Y1730" s="2">
        <v>30</v>
      </c>
      <c r="Z1730" s="3" t="s">
        <v>5495</v>
      </c>
      <c r="AA1730" s="3" t="s">
        <v>3422</v>
      </c>
      <c r="AB1730" s="7" t="s">
        <v>5496</v>
      </c>
      <c r="AC1730" s="3" t="s">
        <v>297</v>
      </c>
      <c r="AD1730" s="3" t="s">
        <v>298</v>
      </c>
      <c r="AE1730" s="3" t="s">
        <v>299</v>
      </c>
      <c r="AF1730" s="3" t="s">
        <v>198</v>
      </c>
      <c r="AG1730" s="4"/>
      <c r="AH1730" s="3"/>
      <c r="AI1730" s="4"/>
      <c r="AJ17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0" s="8">
        <f>IF(#REF!=MAX(#REF!),"New","Old")</f>
      </c>
      <c r="AL1730" s="3"/>
      <c r="AM1730" s="9">
        <f>IF(OR(#REF!="",#REF!=0),"",IF(#REF!&lt;12000,"&lt;12k",IF(AND(#REF!&gt;=12000,#REF!&lt;24000),"12k to 24k",IF(AND(#REF!&gt;=24000,#REF!&lt;=36000),"24k to 36k",IF(#REF!&gt;36000,"&gt;36k","")))))</f>
      </c>
    </row>
    <row x14ac:dyDescent="0.25" r="1731" customHeight="1" ht="18.75">
      <c r="A1731" s="1">
        <v>1799388</v>
      </c>
      <c r="B1731" s="2">
        <v>11455330</v>
      </c>
      <c r="C1731" s="3" t="s">
        <v>0</v>
      </c>
      <c r="D1731" s="3" t="s">
        <v>181</v>
      </c>
      <c r="E1731" s="2">
        <v>2016</v>
      </c>
      <c r="F1731" s="4">
        <v>44624</v>
      </c>
      <c r="G1731" s="3" t="s">
        <v>2</v>
      </c>
      <c r="H1731" s="4">
        <v>44625</v>
      </c>
      <c r="I1731" s="4"/>
      <c r="J1731" s="10">
        <f>_xlfn.XLOOKUP(#REF!,[1]!Backup_F8_Previous_Wave[ODINO],[1]!Backup_F8_Previous_Wave[Wave Date],"")</f>
      </c>
      <c r="K1731" s="3"/>
      <c r="L1731" s="3" t="s">
        <v>5029</v>
      </c>
      <c r="M1731" s="3" t="s">
        <v>4</v>
      </c>
      <c r="N1731" s="3" t="s">
        <v>5497</v>
      </c>
      <c r="O1731" s="3" t="s">
        <v>196</v>
      </c>
      <c r="P1731" s="6">
        <f>_xlfn.XLOOKUP(#REF!,[1]!Table2[BINNING],[1]!Table2[VFG],"")</f>
      </c>
      <c r="Q1731" s="6">
        <f>IF(ISNUMBER(FIND("|",#REF!,1)),LEFT(#REF!,FIND("|",#REF!,1)-2),#REF!)</f>
      </c>
      <c r="R1731" s="6">
        <f>IF(ISNUMBER(FIND("|",#REF!,1)),RIGHT(#REF!,LEN(#REF!)-FIND("|",#REF!,1)-1),"")</f>
      </c>
      <c r="S1731" s="3" t="s">
        <v>7</v>
      </c>
      <c r="T1731" s="3" t="s">
        <v>7</v>
      </c>
      <c r="U1731" s="2">
        <v>0</v>
      </c>
      <c r="V1731" s="2">
        <v>0</v>
      </c>
      <c r="W1731" s="2"/>
      <c r="X1731" s="3" t="s">
        <v>202</v>
      </c>
      <c r="Y1731" s="2"/>
      <c r="Z1731" s="3"/>
      <c r="AA1731" s="3"/>
      <c r="AB1731" s="7" t="s">
        <v>5498</v>
      </c>
      <c r="AC1731" s="3" t="s">
        <v>44</v>
      </c>
      <c r="AD1731" s="3" t="s">
        <v>44</v>
      </c>
      <c r="AE1731" s="3" t="s">
        <v>44</v>
      </c>
      <c r="AF1731" s="3" t="s">
        <v>198</v>
      </c>
      <c r="AG1731" s="4"/>
      <c r="AH1731" s="3"/>
      <c r="AI1731" s="4"/>
      <c r="AJ17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1" s="8">
        <f>IF(#REF!=MAX(#REF!),"New","Old")</f>
      </c>
      <c r="AL1731" s="3"/>
      <c r="AM1731" s="9">
        <f>IF(OR(#REF!="",#REF!=0),"",IF(#REF!&lt;12000,"&lt;12k",IF(AND(#REF!&gt;=12000,#REF!&lt;24000),"12k to 24k",IF(AND(#REF!&gt;=24000,#REF!&lt;=36000),"24k to 36k",IF(#REF!&gt;36000,"&gt;36k","")))))</f>
      </c>
    </row>
    <row x14ac:dyDescent="0.25" r="1732" customHeight="1" ht="18.75">
      <c r="A1732" s="1">
        <v>1800068</v>
      </c>
      <c r="B1732" s="2">
        <v>11455827</v>
      </c>
      <c r="C1732" s="3" t="s">
        <v>0</v>
      </c>
      <c r="D1732" s="3" t="s">
        <v>485</v>
      </c>
      <c r="E1732" s="2">
        <v>2021</v>
      </c>
      <c r="F1732" s="4">
        <v>44628</v>
      </c>
      <c r="G1732" s="3" t="s">
        <v>2</v>
      </c>
      <c r="H1732" s="4">
        <v>44629</v>
      </c>
      <c r="I1732" s="4">
        <f>_xlfn.XLOOKUP(#REF!,[1]!Backup_F8_Previous_Wave[ODINO],[1]!Backup_F8_Previous_Wave[Production Date],"")</f>
      </c>
      <c r="J1732" s="10">
        <f>_xlfn.XLOOKUP(#REF!,[1]!Backup_F8_Previous_Wave[ODINO],[1]!Backup_F8_Previous_Wave[Wave Date],"")</f>
      </c>
      <c r="K1732" s="6">
        <f>_xlfn.XLOOKUP(#REF!,[1]!Backup_F8_Previous_Wave[ODINO],[1]!Backup_F8_Previous_Wave[Full VIN],"")</f>
      </c>
      <c r="L1732" s="3" t="s">
        <v>5499</v>
      </c>
      <c r="M1732" s="3" t="s">
        <v>4</v>
      </c>
      <c r="N1732" s="3" t="s">
        <v>5500</v>
      </c>
      <c r="O1732" s="3" t="s">
        <v>5501</v>
      </c>
      <c r="P1732" s="6">
        <f>_xlfn.XLOOKUP(#REF!,[1]!Table2[BINNING],[1]!Table2[VFG],"")</f>
      </c>
      <c r="Q1732" s="6">
        <f>IF(ISNUMBER(FIND("|",#REF!,1)),LEFT(#REF!,FIND("|",#REF!,1)-2),#REF!)</f>
      </c>
      <c r="R1732" s="6">
        <f>IF(ISNUMBER(FIND("|",#REF!,1)),RIGHT(#REF!,LEN(#REF!)-FIND("|",#REF!,1)-1),"")</f>
      </c>
      <c r="S1732" s="3" t="s">
        <v>7</v>
      </c>
      <c r="T1732" s="3" t="s">
        <v>7</v>
      </c>
      <c r="U1732" s="2">
        <v>0</v>
      </c>
      <c r="V1732" s="2">
        <v>0</v>
      </c>
      <c r="W1732" s="2">
        <v>1000</v>
      </c>
      <c r="X1732" s="3" t="s">
        <v>139</v>
      </c>
      <c r="Y1732" s="2">
        <v>50</v>
      </c>
      <c r="Z1732" s="3"/>
      <c r="AA1732" s="3"/>
      <c r="AB1732" s="7" t="s">
        <v>5502</v>
      </c>
      <c r="AC1732" s="3" t="s">
        <v>489</v>
      </c>
      <c r="AD1732" s="3" t="s">
        <v>490</v>
      </c>
      <c r="AE1732" s="3" t="s">
        <v>5503</v>
      </c>
      <c r="AF1732" s="3" t="s">
        <v>211</v>
      </c>
      <c r="AG1732" s="4"/>
      <c r="AH1732" s="3"/>
      <c r="AI1732" s="4"/>
      <c r="AJ17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2" s="8">
        <f>IF(#REF!=MAX(#REF!),"New","Old")</f>
      </c>
      <c r="AL1732" s="3"/>
      <c r="AM1732" s="9">
        <f>IF(OR(#REF!="",#REF!=0),"",IF(#REF!&lt;12000,"&lt;12k",IF(AND(#REF!&gt;=12000,#REF!&lt;24000),"12k to 24k",IF(AND(#REF!&gt;=24000,#REF!&lt;=36000),"24k to 36k",IF(#REF!&gt;36000,"&gt;36k","")))))</f>
      </c>
    </row>
    <row x14ac:dyDescent="0.25" r="1733" customHeight="1" ht="18.75">
      <c r="A1733" s="1">
        <v>1800340</v>
      </c>
      <c r="B1733" s="2">
        <v>11456024</v>
      </c>
      <c r="C1733" s="3" t="s">
        <v>0</v>
      </c>
      <c r="D1733" s="3" t="s">
        <v>181</v>
      </c>
      <c r="E1733" s="2">
        <v>2016</v>
      </c>
      <c r="F1733" s="4">
        <v>44625</v>
      </c>
      <c r="G1733" s="3" t="s">
        <v>2</v>
      </c>
      <c r="H1733" s="4">
        <v>44630</v>
      </c>
      <c r="I1733" s="4">
        <f>_xlfn.XLOOKUP(#REF!,[1]!Backup_F8_Previous_Wave[ODINO],[1]!Backup_F8_Previous_Wave[Production Date],"")</f>
      </c>
      <c r="J1733" s="10">
        <f>_xlfn.XLOOKUP(#REF!,[1]!Backup_F8_Previous_Wave[ODINO],[1]!Backup_F8_Previous_Wave[Wave Date],"")</f>
      </c>
      <c r="K1733" s="6">
        <f>_xlfn.XLOOKUP(#REF!,[1]!Backup_F8_Previous_Wave[ODINO],[1]!Backup_F8_Previous_Wave[Full VIN],"")</f>
      </c>
      <c r="L1733" s="3" t="s">
        <v>4698</v>
      </c>
      <c r="M1733" s="3" t="s">
        <v>4</v>
      </c>
      <c r="N1733" s="3" t="s">
        <v>5504</v>
      </c>
      <c r="O1733" s="3" t="s">
        <v>196</v>
      </c>
      <c r="P1733" s="6">
        <f>_xlfn.XLOOKUP(#REF!,[1]!Table2[BINNING],[1]!Table2[VFG],"")</f>
      </c>
      <c r="Q1733" s="6">
        <f>IF(ISNUMBER(FIND("|",#REF!,1)),LEFT(#REF!,FIND("|",#REF!,1)-2),#REF!)</f>
      </c>
      <c r="R1733" s="6">
        <f>IF(ISNUMBER(FIND("|",#REF!,1)),RIGHT(#REF!,LEN(#REF!)-FIND("|",#REF!,1)-1),"")</f>
      </c>
      <c r="S1733" s="3" t="s">
        <v>7</v>
      </c>
      <c r="T1733" s="3" t="s">
        <v>7</v>
      </c>
      <c r="U1733" s="2">
        <v>0</v>
      </c>
      <c r="V1733" s="2">
        <v>0</v>
      </c>
      <c r="W1733" s="2"/>
      <c r="X1733" s="3" t="s">
        <v>139</v>
      </c>
      <c r="Y1733" s="2">
        <v>70</v>
      </c>
      <c r="Z1733" s="3"/>
      <c r="AA1733" s="3"/>
      <c r="AB1733" s="7" t="s">
        <v>5505</v>
      </c>
      <c r="AC1733" s="3" t="s">
        <v>297</v>
      </c>
      <c r="AD1733" s="3" t="s">
        <v>298</v>
      </c>
      <c r="AE1733" s="3" t="s">
        <v>299</v>
      </c>
      <c r="AF1733" s="3" t="s">
        <v>198</v>
      </c>
      <c r="AG1733" s="4"/>
      <c r="AH1733" s="3"/>
      <c r="AI1733" s="4"/>
      <c r="AJ17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3" s="8">
        <f>IF(#REF!=MAX(#REF!),"New","Old")</f>
      </c>
      <c r="AL1733" s="3"/>
      <c r="AM1733" s="9">
        <f>IF(OR(#REF!="",#REF!=0),"",IF(#REF!&lt;12000,"&lt;12k",IF(AND(#REF!&gt;=12000,#REF!&lt;24000),"12k to 24k",IF(AND(#REF!&gt;=24000,#REF!&lt;=36000),"24k to 36k",IF(#REF!&gt;36000,"&gt;36k","")))))</f>
      </c>
    </row>
    <row x14ac:dyDescent="0.25" r="1734" customHeight="1" ht="18.75">
      <c r="A1734" s="1">
        <v>1800639</v>
      </c>
      <c r="B1734" s="2">
        <v>11456366</v>
      </c>
      <c r="C1734" s="3" t="s">
        <v>0</v>
      </c>
      <c r="D1734" s="3" t="s">
        <v>38</v>
      </c>
      <c r="E1734" s="2">
        <v>2018</v>
      </c>
      <c r="F1734" s="4">
        <v>44616</v>
      </c>
      <c r="G1734" s="3" t="s">
        <v>2</v>
      </c>
      <c r="H1734" s="4">
        <v>44631</v>
      </c>
      <c r="I1734" s="4"/>
      <c r="J1734" s="10">
        <f>_xlfn.XLOOKUP(#REF!,[1]!Backup_F8_Previous_Wave[ODINO],[1]!Backup_F8_Previous_Wave[Wave Date],"")</f>
      </c>
      <c r="K1734" s="3"/>
      <c r="L1734" s="3" t="s">
        <v>5506</v>
      </c>
      <c r="M1734" s="3" t="s">
        <v>4</v>
      </c>
      <c r="N1734" s="3" t="s">
        <v>5507</v>
      </c>
      <c r="O1734" s="3" t="s">
        <v>3132</v>
      </c>
      <c r="P1734" s="6">
        <f>_xlfn.XLOOKUP(#REF!,[1]!Table2[BINNING],[1]!Table2[VFG],"")</f>
      </c>
      <c r="Q1734" s="6">
        <f>IF(ISNUMBER(FIND("|",#REF!,1)),LEFT(#REF!,FIND("|",#REF!,1)-2),#REF!)</f>
      </c>
      <c r="R1734" s="6">
        <f>IF(ISNUMBER(FIND("|",#REF!,1)),RIGHT(#REF!,LEN(#REF!)-FIND("|",#REF!,1)-1),"")</f>
      </c>
      <c r="S1734" s="3" t="s">
        <v>7</v>
      </c>
      <c r="T1734" s="3" t="s">
        <v>7</v>
      </c>
      <c r="U1734" s="2">
        <v>0</v>
      </c>
      <c r="V1734" s="2">
        <v>0</v>
      </c>
      <c r="W1734" s="2"/>
      <c r="X1734" s="3" t="s">
        <v>358</v>
      </c>
      <c r="Y1734" s="2"/>
      <c r="Z1734" s="3"/>
      <c r="AA1734" s="3"/>
      <c r="AB1734" s="7" t="s">
        <v>5508</v>
      </c>
      <c r="AC1734" s="3" t="s">
        <v>44</v>
      </c>
      <c r="AD1734" s="3" t="s">
        <v>44</v>
      </c>
      <c r="AE1734" s="3" t="s">
        <v>44</v>
      </c>
      <c r="AF1734" s="3" t="s">
        <v>45</v>
      </c>
      <c r="AG1734" s="4"/>
      <c r="AH1734" s="3"/>
      <c r="AI1734" s="4"/>
      <c r="AJ17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4" s="8">
        <f>IF(#REF!=MAX(#REF!),"New","Old")</f>
      </c>
      <c r="AL1734" s="3"/>
      <c r="AM1734" s="9">
        <f>IF(OR(#REF!="",#REF!=0),"",IF(#REF!&lt;12000,"&lt;12k",IF(AND(#REF!&gt;=12000,#REF!&lt;24000),"12k to 24k",IF(AND(#REF!&gt;=24000,#REF!&lt;=36000),"24k to 36k",IF(#REF!&gt;36000,"&gt;36k","")))))</f>
      </c>
    </row>
    <row x14ac:dyDescent="0.25" r="1735" customHeight="1" ht="18.75">
      <c r="A1735" s="1">
        <v>1800732</v>
      </c>
      <c r="B1735" s="2">
        <v>11456429</v>
      </c>
      <c r="C1735" s="3" t="s">
        <v>0</v>
      </c>
      <c r="D1735" s="3" t="s">
        <v>1</v>
      </c>
      <c r="E1735" s="2">
        <v>2014</v>
      </c>
      <c r="F1735" s="4">
        <v>44569</v>
      </c>
      <c r="G1735" s="3" t="s">
        <v>2</v>
      </c>
      <c r="H1735" s="4">
        <v>44632</v>
      </c>
      <c r="I1735" s="4">
        <f>_xlfn.XLOOKUP(#REF!,[1]!Backup_F8_Previous_Wave[ODINO],[1]!Backup_F8_Previous_Wave[Production Date],"")</f>
      </c>
      <c r="J1735" s="10">
        <f>_xlfn.XLOOKUP(#REF!,[1]!Backup_F8_Previous_Wave[ODINO],[1]!Backup_F8_Previous_Wave[Wave Date],"")</f>
      </c>
      <c r="K1735" s="6">
        <f>_xlfn.XLOOKUP(#REF!,[1]!Backup_F8_Previous_Wave[ODINO],[1]!Backup_F8_Previous_Wave[Full VIN],"")</f>
      </c>
      <c r="L1735" s="3" t="s">
        <v>5509</v>
      </c>
      <c r="M1735" s="3" t="s">
        <v>4</v>
      </c>
      <c r="N1735" s="3" t="s">
        <v>5510</v>
      </c>
      <c r="O1735" s="3" t="s">
        <v>151</v>
      </c>
      <c r="P1735" s="6">
        <f>_xlfn.XLOOKUP(#REF!,[1]!Table2[BINNING],[1]!Table2[VFG],"")</f>
      </c>
      <c r="Q1735" s="6">
        <f>IF(ISNUMBER(FIND("|",#REF!,1)),LEFT(#REF!,FIND("|",#REF!,1)-2),#REF!)</f>
      </c>
      <c r="R1735" s="6">
        <f>IF(ISNUMBER(FIND("|",#REF!,1)),RIGHT(#REF!,LEN(#REF!)-FIND("|",#REF!,1)-1),"")</f>
      </c>
      <c r="S1735" s="3" t="s">
        <v>7</v>
      </c>
      <c r="T1735" s="3" t="s">
        <v>7</v>
      </c>
      <c r="U1735" s="2">
        <v>0</v>
      </c>
      <c r="V1735" s="2">
        <v>0</v>
      </c>
      <c r="W1735" s="2"/>
      <c r="X1735" s="3" t="s">
        <v>90</v>
      </c>
      <c r="Y1735" s="2">
        <v>60</v>
      </c>
      <c r="Z1735" s="3"/>
      <c r="AA1735" s="3"/>
      <c r="AB1735" s="7" t="s">
        <v>5511</v>
      </c>
      <c r="AC1735" s="3" t="s">
        <v>10</v>
      </c>
      <c r="AD1735" s="3" t="s">
        <v>11</v>
      </c>
      <c r="AE1735" s="3" t="s">
        <v>12</v>
      </c>
      <c r="AF1735" s="3" t="s">
        <v>13</v>
      </c>
      <c r="AG1735" s="4"/>
      <c r="AH1735" s="3"/>
      <c r="AI1735" s="4"/>
      <c r="AJ17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5" s="8">
        <f>IF(#REF!=MAX(#REF!),"New","Old")</f>
      </c>
      <c r="AL1735" s="3"/>
      <c r="AM1735" s="9">
        <f>IF(OR(#REF!="",#REF!=0),"",IF(#REF!&lt;12000,"&lt;12k",IF(AND(#REF!&gt;=12000,#REF!&lt;24000),"12k to 24k",IF(AND(#REF!&gt;=24000,#REF!&lt;=36000),"24k to 36k",IF(#REF!&gt;36000,"&gt;36k","")))))</f>
      </c>
    </row>
    <row x14ac:dyDescent="0.25" r="1736" customHeight="1" ht="18.75">
      <c r="A1736" s="1">
        <v>1800748</v>
      </c>
      <c r="B1736" s="2">
        <v>11456441</v>
      </c>
      <c r="C1736" s="3" t="s">
        <v>0</v>
      </c>
      <c r="D1736" s="3" t="s">
        <v>59</v>
      </c>
      <c r="E1736" s="2">
        <v>2010</v>
      </c>
      <c r="F1736" s="4">
        <v>43831</v>
      </c>
      <c r="G1736" s="3" t="s">
        <v>2</v>
      </c>
      <c r="H1736" s="4">
        <v>44632</v>
      </c>
      <c r="I1736" s="4"/>
      <c r="J1736" s="10">
        <f>_xlfn.XLOOKUP(#REF!,[1]!Backup_F8_Previous_Wave[ODINO],[1]!Backup_F8_Previous_Wave[Wave Date],"")</f>
      </c>
      <c r="K1736" s="3"/>
      <c r="L1736" s="3" t="s">
        <v>5512</v>
      </c>
      <c r="M1736" s="3" t="s">
        <v>4</v>
      </c>
      <c r="N1736" s="3" t="s">
        <v>5513</v>
      </c>
      <c r="O1736" s="3" t="s">
        <v>80</v>
      </c>
      <c r="P1736" s="6">
        <f>_xlfn.XLOOKUP(#REF!,[1]!Table2[BINNING],[1]!Table2[VFG],"")</f>
      </c>
      <c r="Q1736" s="6">
        <f>IF(ISNUMBER(FIND("|",#REF!,1)),LEFT(#REF!,FIND("|",#REF!,1)-2),#REF!)</f>
      </c>
      <c r="R1736" s="6">
        <f>IF(ISNUMBER(FIND("|",#REF!,1)),RIGHT(#REF!,LEN(#REF!)-FIND("|",#REF!,1)-1),"")</f>
      </c>
      <c r="S1736" s="3" t="s">
        <v>7</v>
      </c>
      <c r="T1736" s="3" t="s">
        <v>7</v>
      </c>
      <c r="U1736" s="2">
        <v>0</v>
      </c>
      <c r="V1736" s="2">
        <v>0</v>
      </c>
      <c r="W1736" s="2"/>
      <c r="X1736" s="3" t="s">
        <v>525</v>
      </c>
      <c r="Y1736" s="2"/>
      <c r="Z1736" s="3"/>
      <c r="AA1736" s="3"/>
      <c r="AB1736" s="7" t="s">
        <v>5514</v>
      </c>
      <c r="AC1736" s="3" t="s">
        <v>44</v>
      </c>
      <c r="AD1736" s="3" t="s">
        <v>44</v>
      </c>
      <c r="AE1736" s="3" t="s">
        <v>44</v>
      </c>
      <c r="AF1736" s="3" t="s">
        <v>44</v>
      </c>
      <c r="AG1736" s="4"/>
      <c r="AH1736" s="3"/>
      <c r="AI1736" s="4"/>
      <c r="AJ17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6" s="8">
        <f>IF(#REF!=MAX(#REF!),"New","Old")</f>
      </c>
      <c r="AL1736" s="3"/>
      <c r="AM1736" s="9">
        <f>IF(OR(#REF!="",#REF!=0),"",IF(#REF!&lt;12000,"&lt;12k",IF(AND(#REF!&gt;=12000,#REF!&lt;24000),"12k to 24k",IF(AND(#REF!&gt;=24000,#REF!&lt;=36000),"24k to 36k",IF(#REF!&gt;36000,"&gt;36k","")))))</f>
      </c>
    </row>
    <row x14ac:dyDescent="0.25" r="1737" customHeight="1" ht="18.75">
      <c r="A1737" s="1">
        <v>1800868</v>
      </c>
      <c r="B1737" s="2">
        <v>11456524</v>
      </c>
      <c r="C1737" s="3" t="s">
        <v>0</v>
      </c>
      <c r="D1737" s="3" t="s">
        <v>1</v>
      </c>
      <c r="E1737" s="2">
        <v>2014</v>
      </c>
      <c r="F1737" s="4">
        <v>44631</v>
      </c>
      <c r="G1737" s="3" t="s">
        <v>2</v>
      </c>
      <c r="H1737" s="4">
        <v>44633</v>
      </c>
      <c r="I1737" s="4">
        <f>_xlfn.XLOOKUP(#REF!,[1]!Backup_F8_Previous_Wave[ODINO],[1]!Backup_F8_Previous_Wave[Production Date],"")</f>
      </c>
      <c r="J1737" s="10">
        <f>_xlfn.XLOOKUP(#REF!,[1]!Backup_F8_Previous_Wave[ODINO],[1]!Backup_F8_Previous_Wave[Wave Date],"")</f>
      </c>
      <c r="K1737" s="6">
        <f>_xlfn.XLOOKUP(#REF!,[1]!Backup_F8_Previous_Wave[ODINO],[1]!Backup_F8_Previous_Wave[Full VIN],"")</f>
      </c>
      <c r="L1737" s="3" t="s">
        <v>5515</v>
      </c>
      <c r="M1737" s="3" t="s">
        <v>4</v>
      </c>
      <c r="N1737" s="3" t="s">
        <v>5516</v>
      </c>
      <c r="O1737" s="3" t="s">
        <v>151</v>
      </c>
      <c r="P1737" s="6">
        <f>_xlfn.XLOOKUP(#REF!,[1]!Table2[BINNING],[1]!Table2[VFG],"")</f>
      </c>
      <c r="Q1737" s="6">
        <f>IF(ISNUMBER(FIND("|",#REF!,1)),LEFT(#REF!,FIND("|",#REF!,1)-2),#REF!)</f>
      </c>
      <c r="R1737" s="6">
        <f>IF(ISNUMBER(FIND("|",#REF!,1)),RIGHT(#REF!,LEN(#REF!)-FIND("|",#REF!,1)-1),"")</f>
      </c>
      <c r="S1737" s="3" t="s">
        <v>7</v>
      </c>
      <c r="T1737" s="3" t="s">
        <v>7</v>
      </c>
      <c r="U1737" s="2">
        <v>0</v>
      </c>
      <c r="V1737" s="2">
        <v>0</v>
      </c>
      <c r="W1737" s="2"/>
      <c r="X1737" s="3" t="s">
        <v>282</v>
      </c>
      <c r="Y1737" s="2">
        <v>0</v>
      </c>
      <c r="Z1737" s="3"/>
      <c r="AA1737" s="3"/>
      <c r="AB1737" s="7" t="s">
        <v>5517</v>
      </c>
      <c r="AC1737" s="3" t="s">
        <v>10</v>
      </c>
      <c r="AD1737" s="3" t="s">
        <v>11</v>
      </c>
      <c r="AE1737" s="3" t="s">
        <v>12</v>
      </c>
      <c r="AF1737" s="3" t="s">
        <v>13</v>
      </c>
      <c r="AG1737" s="4"/>
      <c r="AH1737" s="3"/>
      <c r="AI1737" s="4"/>
      <c r="AJ17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7" s="8">
        <f>IF(#REF!=MAX(#REF!),"New","Old")</f>
      </c>
      <c r="AL1737" s="3"/>
      <c r="AM1737" s="9">
        <f>IF(OR(#REF!="",#REF!=0),"",IF(#REF!&lt;12000,"&lt;12k",IF(AND(#REF!&gt;=12000,#REF!&lt;24000),"12k to 24k",IF(AND(#REF!&gt;=24000,#REF!&lt;=36000),"24k to 36k",IF(#REF!&gt;36000,"&gt;36k","")))))</f>
      </c>
    </row>
    <row x14ac:dyDescent="0.25" r="1738" customHeight="1" ht="18.75">
      <c r="A1738" s="1">
        <v>1800893</v>
      </c>
      <c r="B1738" s="2">
        <v>11456542</v>
      </c>
      <c r="C1738" s="3" t="s">
        <v>0</v>
      </c>
      <c r="D1738" s="3" t="s">
        <v>38</v>
      </c>
      <c r="E1738" s="2">
        <v>2013</v>
      </c>
      <c r="F1738" s="4">
        <v>44634</v>
      </c>
      <c r="G1738" s="3" t="s">
        <v>2</v>
      </c>
      <c r="H1738" s="4">
        <v>44634</v>
      </c>
      <c r="I1738" s="4">
        <f>_xlfn.XLOOKUP(#REF!,[1]!Backup_F8_Previous_Wave[ODINO],[1]!Backup_F8_Previous_Wave[Production Date],"")</f>
      </c>
      <c r="J1738" s="10">
        <f>_xlfn.XLOOKUP(#REF!,[1]!Backup_F8_Previous_Wave[ODINO],[1]!Backup_F8_Previous_Wave[Wave Date],"")</f>
      </c>
      <c r="K1738" s="6">
        <f>_xlfn.XLOOKUP(#REF!,[1]!Backup_F8_Previous_Wave[ODINO],[1]!Backup_F8_Previous_Wave[Full VIN],"")</f>
      </c>
      <c r="L1738" s="3" t="s">
        <v>4262</v>
      </c>
      <c r="M1738" s="3" t="s">
        <v>4</v>
      </c>
      <c r="N1738" s="3" t="s">
        <v>5518</v>
      </c>
      <c r="O1738" s="3" t="s">
        <v>3210</v>
      </c>
      <c r="P1738" s="6">
        <f>_xlfn.XLOOKUP(#REF!,[1]!Table2[BINNING],[1]!Table2[VFG],"")</f>
      </c>
      <c r="Q1738" s="6">
        <f>IF(ISNUMBER(FIND("|",#REF!,1)),LEFT(#REF!,FIND("|",#REF!,1)-2),#REF!)</f>
      </c>
      <c r="R1738" s="6">
        <f>IF(ISNUMBER(FIND("|",#REF!,1)),RIGHT(#REF!,LEN(#REF!)-FIND("|",#REF!,1)-1),"")</f>
      </c>
      <c r="S1738" s="3" t="s">
        <v>7</v>
      </c>
      <c r="T1738" s="3" t="s">
        <v>7</v>
      </c>
      <c r="U1738" s="2">
        <v>0</v>
      </c>
      <c r="V1738" s="2">
        <v>0</v>
      </c>
      <c r="W1738" s="2"/>
      <c r="X1738" s="3" t="s">
        <v>433</v>
      </c>
      <c r="Y1738" s="2"/>
      <c r="Z1738" s="3"/>
      <c r="AA1738" s="3"/>
      <c r="AB1738" s="7" t="s">
        <v>5519</v>
      </c>
      <c r="AC1738" s="3" t="s">
        <v>146</v>
      </c>
      <c r="AD1738" s="3" t="s">
        <v>147</v>
      </c>
      <c r="AE1738" s="3" t="s">
        <v>148</v>
      </c>
      <c r="AF1738" s="3" t="s">
        <v>45</v>
      </c>
      <c r="AG1738" s="4"/>
      <c r="AH1738" s="3"/>
      <c r="AI1738" s="4"/>
      <c r="AJ17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8" s="8">
        <f>IF(#REF!=MAX(#REF!),"New","Old")</f>
      </c>
      <c r="AL1738" s="3"/>
      <c r="AM1738" s="9">
        <f>IF(OR(#REF!="",#REF!=0),"",IF(#REF!&lt;12000,"&lt;12k",IF(AND(#REF!&gt;=12000,#REF!&lt;24000),"12k to 24k",IF(AND(#REF!&gt;=24000,#REF!&lt;=36000),"24k to 36k",IF(#REF!&gt;36000,"&gt;36k","")))))</f>
      </c>
    </row>
    <row x14ac:dyDescent="0.25" r="1739" customHeight="1" ht="18.75">
      <c r="A1739" s="1">
        <v>1800923</v>
      </c>
      <c r="B1739" s="2">
        <v>11456567</v>
      </c>
      <c r="C1739" s="3" t="s">
        <v>173</v>
      </c>
      <c r="D1739" s="3" t="s">
        <v>174</v>
      </c>
      <c r="E1739" s="2">
        <v>2022</v>
      </c>
      <c r="F1739" s="4">
        <v>44586</v>
      </c>
      <c r="G1739" s="3" t="s">
        <v>2</v>
      </c>
      <c r="H1739" s="4">
        <v>44634</v>
      </c>
      <c r="I1739" s="4">
        <f>_xlfn.XLOOKUP(#REF!,[1]!Backup_F8_Previous_Wave[ODINO],[1]!Backup_F8_Previous_Wave[Production Date],"")</f>
      </c>
      <c r="J1739" s="10">
        <f>_xlfn.XLOOKUP(#REF!,[1]!Backup_F8_Previous_Wave[ODINO],[1]!Backup_F8_Previous_Wave[Wave Date],"")</f>
      </c>
      <c r="K1739" s="6">
        <f>_xlfn.XLOOKUP(#REF!,[1]!Backup_F8_Previous_Wave[ODINO],[1]!Backup_F8_Previous_Wave[Full VIN],"")</f>
      </c>
      <c r="L1739" s="3" t="s">
        <v>5520</v>
      </c>
      <c r="M1739" s="3" t="s">
        <v>4</v>
      </c>
      <c r="N1739" s="3" t="s">
        <v>5521</v>
      </c>
      <c r="O1739" s="3" t="s">
        <v>144</v>
      </c>
      <c r="P1739" s="6">
        <f>_xlfn.XLOOKUP(#REF!,[1]!Table2[BINNING],[1]!Table2[VFG],"")</f>
      </c>
      <c r="Q1739" s="6">
        <f>IF(ISNUMBER(FIND("|",#REF!,1)),LEFT(#REF!,FIND("|",#REF!,1)-2),#REF!)</f>
      </c>
      <c r="R1739" s="6">
        <f>IF(ISNUMBER(FIND("|",#REF!,1)),RIGHT(#REF!,LEN(#REF!)-FIND("|",#REF!,1)-1),"")</f>
      </c>
      <c r="S1739" s="3" t="s">
        <v>7</v>
      </c>
      <c r="T1739" s="3" t="s">
        <v>7</v>
      </c>
      <c r="U1739" s="2">
        <v>0</v>
      </c>
      <c r="V1739" s="2">
        <v>0</v>
      </c>
      <c r="W1739" s="2"/>
      <c r="X1739" s="3" t="s">
        <v>63</v>
      </c>
      <c r="Y1739" s="2"/>
      <c r="Z1739" s="3"/>
      <c r="AA1739" s="3"/>
      <c r="AB1739" s="7" t="s">
        <v>5522</v>
      </c>
      <c r="AC1739" s="3" t="s">
        <v>3627</v>
      </c>
      <c r="AD1739" s="3" t="s">
        <v>1777</v>
      </c>
      <c r="AE1739" s="3" t="s">
        <v>3628</v>
      </c>
      <c r="AF1739" s="3" t="s">
        <v>198</v>
      </c>
      <c r="AG1739" s="4"/>
      <c r="AH1739" s="3"/>
      <c r="AI1739" s="4"/>
      <c r="AJ17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39" s="8">
        <f>IF(#REF!=MAX(#REF!),"New","Old")</f>
      </c>
      <c r="AL1739" s="3"/>
      <c r="AM1739" s="9">
        <f>IF(OR(#REF!="",#REF!=0),"",IF(#REF!&lt;12000,"&lt;12k",IF(AND(#REF!&gt;=12000,#REF!&lt;24000),"12k to 24k",IF(AND(#REF!&gt;=24000,#REF!&lt;=36000),"24k to 36k",IF(#REF!&gt;36000,"&gt;36k","")))))</f>
      </c>
    </row>
    <row x14ac:dyDescent="0.25" r="1740" customHeight="1" ht="18.75">
      <c r="A1740" s="1">
        <v>1801079</v>
      </c>
      <c r="B1740" s="2">
        <v>11456681</v>
      </c>
      <c r="C1740" s="3" t="s">
        <v>0</v>
      </c>
      <c r="D1740" s="3" t="s">
        <v>181</v>
      </c>
      <c r="E1740" s="2">
        <v>2017</v>
      </c>
      <c r="F1740" s="4">
        <v>44633</v>
      </c>
      <c r="G1740" s="3" t="s">
        <v>2</v>
      </c>
      <c r="H1740" s="4">
        <v>44634</v>
      </c>
      <c r="I1740" s="4">
        <f>_xlfn.XLOOKUP(#REF!,[1]!Backup_F8_Previous_Wave[ODINO],[1]!Backup_F8_Previous_Wave[Production Date],"")</f>
      </c>
      <c r="J1740" s="10">
        <f>_xlfn.XLOOKUP(#REF!,[1]!Backup_F8_Previous_Wave[ODINO],[1]!Backup_F8_Previous_Wave[Wave Date],"")</f>
      </c>
      <c r="K1740" s="6">
        <f>_xlfn.XLOOKUP(#REF!,[1]!Backup_F8_Previous_Wave[ODINO],[1]!Backup_F8_Previous_Wave[Full VIN],"")</f>
      </c>
      <c r="L1740" s="3" t="s">
        <v>5523</v>
      </c>
      <c r="M1740" s="3" t="s">
        <v>4</v>
      </c>
      <c r="N1740" s="3" t="s">
        <v>5524</v>
      </c>
      <c r="O1740" s="3" t="s">
        <v>196</v>
      </c>
      <c r="P1740" s="6">
        <f>_xlfn.XLOOKUP(#REF!,[1]!Table2[BINNING],[1]!Table2[VFG],"")</f>
      </c>
      <c r="Q1740" s="6">
        <f>IF(ISNUMBER(FIND("|",#REF!,1)),LEFT(#REF!,FIND("|",#REF!,1)-2),#REF!)</f>
      </c>
      <c r="R1740" s="6">
        <f>IF(ISNUMBER(FIND("|",#REF!,1)),RIGHT(#REF!,LEN(#REF!)-FIND("|",#REF!,1)-1),"")</f>
      </c>
      <c r="S1740" s="3" t="s">
        <v>7</v>
      </c>
      <c r="T1740" s="3" t="s">
        <v>7</v>
      </c>
      <c r="U1740" s="2">
        <v>0</v>
      </c>
      <c r="V1740" s="2">
        <v>0</v>
      </c>
      <c r="W1740" s="2">
        <v>60000</v>
      </c>
      <c r="X1740" s="3" t="s">
        <v>63</v>
      </c>
      <c r="Y1740" s="2">
        <v>70</v>
      </c>
      <c r="Z1740" s="3"/>
      <c r="AA1740" s="3"/>
      <c r="AB1740" s="7" t="s">
        <v>5525</v>
      </c>
      <c r="AC1740" s="3" t="s">
        <v>297</v>
      </c>
      <c r="AD1740" s="3" t="s">
        <v>298</v>
      </c>
      <c r="AE1740" s="3" t="s">
        <v>299</v>
      </c>
      <c r="AF1740" s="3" t="s">
        <v>198</v>
      </c>
      <c r="AG1740" s="4"/>
      <c r="AH1740" s="3"/>
      <c r="AI1740" s="4"/>
      <c r="AJ17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0" s="8">
        <f>IF(#REF!=MAX(#REF!),"New","Old")</f>
      </c>
      <c r="AL1740" s="3"/>
      <c r="AM1740" s="9">
        <f>IF(OR(#REF!="",#REF!=0),"",IF(#REF!&lt;12000,"&lt;12k",IF(AND(#REF!&gt;=12000,#REF!&lt;24000),"12k to 24k",IF(AND(#REF!&gt;=24000,#REF!&lt;=36000),"24k to 36k",IF(#REF!&gt;36000,"&gt;36k","")))))</f>
      </c>
    </row>
    <row x14ac:dyDescent="0.25" r="1741" customHeight="1" ht="18.75">
      <c r="A1741" s="1">
        <v>1801228</v>
      </c>
      <c r="B1741" s="2">
        <v>11456779</v>
      </c>
      <c r="C1741" s="3" t="s">
        <v>0</v>
      </c>
      <c r="D1741" s="3" t="s">
        <v>181</v>
      </c>
      <c r="E1741" s="2">
        <v>2000</v>
      </c>
      <c r="F1741" s="4">
        <v>44613</v>
      </c>
      <c r="G1741" s="3" t="s">
        <v>2</v>
      </c>
      <c r="H1741" s="4">
        <v>44635</v>
      </c>
      <c r="I1741" s="4">
        <f>_xlfn.XLOOKUP(#REF!,[1]!Backup_F8_Previous_Wave[ODINO],[1]!Backup_F8_Previous_Wave[Production Date],"")</f>
      </c>
      <c r="J1741" s="10">
        <f>_xlfn.XLOOKUP(#REF!,[1]!Backup_F8_Previous_Wave[ODINO],[1]!Backup_F8_Previous_Wave[Wave Date],"")</f>
      </c>
      <c r="K1741" s="6">
        <f>_xlfn.XLOOKUP(#REF!,[1]!Backup_F8_Previous_Wave[ODINO],[1]!Backup_F8_Previous_Wave[Full VIN],"")</f>
      </c>
      <c r="L1741" s="3" t="s">
        <v>5526</v>
      </c>
      <c r="M1741" s="3" t="s">
        <v>4</v>
      </c>
      <c r="N1741" s="3" t="s">
        <v>5527</v>
      </c>
      <c r="O1741" s="3" t="s">
        <v>62</v>
      </c>
      <c r="P1741" s="6">
        <f>_xlfn.XLOOKUP(#REF!,[1]!Table2[BINNING],[1]!Table2[VFG],"")</f>
      </c>
      <c r="Q1741" s="6">
        <f>IF(ISNUMBER(FIND("|",#REF!,1)),LEFT(#REF!,FIND("|",#REF!,1)-2),#REF!)</f>
      </c>
      <c r="R1741" s="6">
        <f>IF(ISNUMBER(FIND("|",#REF!,1)),RIGHT(#REF!,LEN(#REF!)-FIND("|",#REF!,1)-1),"")</f>
      </c>
      <c r="S1741" s="3" t="s">
        <v>7</v>
      </c>
      <c r="T1741" s="3" t="s">
        <v>7</v>
      </c>
      <c r="U1741" s="2">
        <v>0</v>
      </c>
      <c r="V1741" s="2">
        <v>0</v>
      </c>
      <c r="W1741" s="2">
        <v>87000</v>
      </c>
      <c r="X1741" s="3" t="s">
        <v>202</v>
      </c>
      <c r="Y1741" s="2">
        <v>40</v>
      </c>
      <c r="Z1741" s="3" t="s">
        <v>5528</v>
      </c>
      <c r="AA1741" s="3" t="s">
        <v>5529</v>
      </c>
      <c r="AB1741" s="7" t="s">
        <v>5530</v>
      </c>
      <c r="AC1741" s="3" t="s">
        <v>3138</v>
      </c>
      <c r="AD1741" s="3" t="s">
        <v>298</v>
      </c>
      <c r="AE1741" s="3" t="s">
        <v>1331</v>
      </c>
      <c r="AF1741" s="3" t="s">
        <v>1779</v>
      </c>
      <c r="AG1741" s="4"/>
      <c r="AH1741" s="3"/>
      <c r="AI1741" s="4"/>
      <c r="AJ17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1" s="8">
        <f>IF(#REF!=MAX(#REF!),"New","Old")</f>
      </c>
      <c r="AL1741" s="3"/>
      <c r="AM1741" s="9">
        <f>IF(OR(#REF!="",#REF!=0),"",IF(#REF!&lt;12000,"&lt;12k",IF(AND(#REF!&gt;=12000,#REF!&lt;24000),"12k to 24k",IF(AND(#REF!&gt;=24000,#REF!&lt;=36000),"24k to 36k",IF(#REF!&gt;36000,"&gt;36k","")))))</f>
      </c>
    </row>
    <row x14ac:dyDescent="0.25" r="1742" customHeight="1" ht="18.75">
      <c r="A1742" s="1">
        <v>1801381</v>
      </c>
      <c r="B1742" s="2">
        <v>11456890</v>
      </c>
      <c r="C1742" s="3" t="s">
        <v>0</v>
      </c>
      <c r="D1742" s="3" t="s">
        <v>1</v>
      </c>
      <c r="E1742" s="2">
        <v>2013</v>
      </c>
      <c r="F1742" s="4">
        <v>44635</v>
      </c>
      <c r="G1742" s="3" t="s">
        <v>2</v>
      </c>
      <c r="H1742" s="4">
        <v>44635</v>
      </c>
      <c r="I1742" s="4">
        <f>_xlfn.XLOOKUP(#REF!,[1]!Backup_F8_Previous_Wave[ODINO],[1]!Backup_F8_Previous_Wave[Production Date],"")</f>
      </c>
      <c r="J1742" s="10">
        <f>_xlfn.XLOOKUP(#REF!,[1]!Backup_F8_Previous_Wave[ODINO],[1]!Backup_F8_Previous_Wave[Wave Date],"")</f>
      </c>
      <c r="K1742" s="6">
        <f>_xlfn.XLOOKUP(#REF!,[1]!Backup_F8_Previous_Wave[ODINO],[1]!Backup_F8_Previous_Wave[Full VIN],"")</f>
      </c>
      <c r="L1742" s="3" t="s">
        <v>2018</v>
      </c>
      <c r="M1742" s="3" t="s">
        <v>4</v>
      </c>
      <c r="N1742" s="3" t="s">
        <v>5531</v>
      </c>
      <c r="O1742" s="3" t="s">
        <v>151</v>
      </c>
      <c r="P1742" s="6">
        <f>_xlfn.XLOOKUP(#REF!,[1]!Table2[BINNING],[1]!Table2[VFG],"")</f>
      </c>
      <c r="Q1742" s="6">
        <f>IF(ISNUMBER(FIND("|",#REF!,1)),LEFT(#REF!,FIND("|",#REF!,1)-2),#REF!)</f>
      </c>
      <c r="R1742" s="6">
        <f>IF(ISNUMBER(FIND("|",#REF!,1)),RIGHT(#REF!,LEN(#REF!)-FIND("|",#REF!,1)-1),"")</f>
      </c>
      <c r="S1742" s="3" t="s">
        <v>7</v>
      </c>
      <c r="T1742" s="3" t="s">
        <v>7</v>
      </c>
      <c r="U1742" s="2">
        <v>0</v>
      </c>
      <c r="V1742" s="2">
        <v>0</v>
      </c>
      <c r="W1742" s="2"/>
      <c r="X1742" s="3" t="s">
        <v>282</v>
      </c>
      <c r="Y1742" s="2"/>
      <c r="Z1742" s="3"/>
      <c r="AA1742" s="3"/>
      <c r="AB1742" s="7" t="s">
        <v>5532</v>
      </c>
      <c r="AC1742" s="3" t="s">
        <v>10</v>
      </c>
      <c r="AD1742" s="3" t="s">
        <v>11</v>
      </c>
      <c r="AE1742" s="3" t="s">
        <v>12</v>
      </c>
      <c r="AF1742" s="3" t="s">
        <v>13</v>
      </c>
      <c r="AG1742" s="4"/>
      <c r="AH1742" s="3"/>
      <c r="AI1742" s="4"/>
      <c r="AJ17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2" s="8">
        <f>IF(#REF!=MAX(#REF!),"New","Old")</f>
      </c>
      <c r="AL1742" s="3"/>
      <c r="AM1742" s="9">
        <f>IF(OR(#REF!="",#REF!=0),"",IF(#REF!&lt;12000,"&lt;12k",IF(AND(#REF!&gt;=12000,#REF!&lt;24000),"12k to 24k",IF(AND(#REF!&gt;=24000,#REF!&lt;=36000),"24k to 36k",IF(#REF!&gt;36000,"&gt;36k","")))))</f>
      </c>
    </row>
    <row x14ac:dyDescent="0.25" r="1743" customHeight="1" ht="18.75">
      <c r="A1743" s="1">
        <v>1801436</v>
      </c>
      <c r="B1743" s="2">
        <v>11456932</v>
      </c>
      <c r="C1743" s="3" t="s">
        <v>0</v>
      </c>
      <c r="D1743" s="3" t="s">
        <v>59</v>
      </c>
      <c r="E1743" s="2">
        <v>2012</v>
      </c>
      <c r="F1743" s="4">
        <v>44634</v>
      </c>
      <c r="G1743" s="3" t="s">
        <v>2</v>
      </c>
      <c r="H1743" s="4">
        <v>44636</v>
      </c>
      <c r="I1743" s="4">
        <f>_xlfn.XLOOKUP(#REF!,[1]!Backup_F8_Previous_Wave[ODINO],[1]!Backup_F8_Previous_Wave[Production Date],"")</f>
      </c>
      <c r="J1743" s="10">
        <f>_xlfn.XLOOKUP(#REF!,[1]!Backup_F8_Previous_Wave[ODINO],[1]!Backup_F8_Previous_Wave[Wave Date],"")</f>
      </c>
      <c r="K1743" s="6">
        <f>_xlfn.XLOOKUP(#REF!,[1]!Backup_F8_Previous_Wave[ODINO],[1]!Backup_F8_Previous_Wave[Full VIN],"")</f>
      </c>
      <c r="L1743" s="3" t="s">
        <v>117</v>
      </c>
      <c r="M1743" s="3" t="s">
        <v>4</v>
      </c>
      <c r="N1743" s="3" t="s">
        <v>5533</v>
      </c>
      <c r="O1743" s="3" t="s">
        <v>62</v>
      </c>
      <c r="P1743" s="6">
        <f>_xlfn.XLOOKUP(#REF!,[1]!Table2[BINNING],[1]!Table2[VFG],"")</f>
      </c>
      <c r="Q1743" s="6">
        <f>IF(ISNUMBER(FIND("|",#REF!,1)),LEFT(#REF!,FIND("|",#REF!,1)-2),#REF!)</f>
      </c>
      <c r="R1743" s="6">
        <f>IF(ISNUMBER(FIND("|",#REF!,1)),RIGHT(#REF!,LEN(#REF!)-FIND("|",#REF!,1)-1),"")</f>
      </c>
      <c r="S1743" s="3" t="s">
        <v>7</v>
      </c>
      <c r="T1743" s="3" t="s">
        <v>7</v>
      </c>
      <c r="U1743" s="2">
        <v>0</v>
      </c>
      <c r="V1743" s="2">
        <v>0</v>
      </c>
      <c r="W1743" s="2"/>
      <c r="X1743" s="3" t="s">
        <v>1436</v>
      </c>
      <c r="Y1743" s="2">
        <v>0</v>
      </c>
      <c r="Z1743" s="3"/>
      <c r="AA1743" s="3"/>
      <c r="AB1743" s="7" t="s">
        <v>5534</v>
      </c>
      <c r="AC1743" s="3" t="s">
        <v>83</v>
      </c>
      <c r="AD1743" s="3" t="s">
        <v>66</v>
      </c>
      <c r="AE1743" s="3" t="s">
        <v>121</v>
      </c>
      <c r="AF1743" s="3" t="s">
        <v>68</v>
      </c>
      <c r="AG1743" s="4"/>
      <c r="AH1743" s="3"/>
      <c r="AI1743" s="4"/>
      <c r="AJ17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3" s="8">
        <f>IF(#REF!=MAX(#REF!),"New","Old")</f>
      </c>
      <c r="AL1743" s="3"/>
      <c r="AM1743" s="9">
        <f>IF(OR(#REF!="",#REF!=0),"",IF(#REF!&lt;12000,"&lt;12k",IF(AND(#REF!&gt;=12000,#REF!&lt;24000),"12k to 24k",IF(AND(#REF!&gt;=24000,#REF!&lt;=36000),"24k to 36k",IF(#REF!&gt;36000,"&gt;36k","")))))</f>
      </c>
    </row>
    <row x14ac:dyDescent="0.25" r="1744" customHeight="1" ht="18.75">
      <c r="A1744" s="1">
        <v>1801450</v>
      </c>
      <c r="B1744" s="2">
        <v>11456940</v>
      </c>
      <c r="C1744" s="3" t="s">
        <v>0</v>
      </c>
      <c r="D1744" s="3" t="s">
        <v>1</v>
      </c>
      <c r="E1744" s="2">
        <v>2018</v>
      </c>
      <c r="F1744" s="4">
        <v>44618</v>
      </c>
      <c r="G1744" s="3" t="s">
        <v>2</v>
      </c>
      <c r="H1744" s="4">
        <v>44636</v>
      </c>
      <c r="I1744" s="4">
        <f>_xlfn.XLOOKUP(#REF!,[1]!Backup_F8_Previous_Wave[ODINO],[1]!Backup_F8_Previous_Wave[Production Date],"")</f>
      </c>
      <c r="J1744" s="10">
        <f>_xlfn.XLOOKUP(#REF!,[1]!Backup_F8_Previous_Wave[ODINO],[1]!Backup_F8_Previous_Wave[Wave Date],"")</f>
      </c>
      <c r="K1744" s="6">
        <f>_xlfn.XLOOKUP(#REF!,[1]!Backup_F8_Previous_Wave[ODINO],[1]!Backup_F8_Previous_Wave[Full VIN],"")</f>
      </c>
      <c r="L1744" s="3" t="s">
        <v>3256</v>
      </c>
      <c r="M1744" s="3" t="s">
        <v>4</v>
      </c>
      <c r="N1744" s="3" t="s">
        <v>5535</v>
      </c>
      <c r="O1744" s="3" t="s">
        <v>124</v>
      </c>
      <c r="P1744" s="6">
        <f>_xlfn.XLOOKUP(#REF!,[1]!Table2[BINNING],[1]!Table2[VFG],"")</f>
      </c>
      <c r="Q1744" s="6">
        <f>IF(ISNUMBER(FIND("|",#REF!,1)),LEFT(#REF!,FIND("|",#REF!,1)-2),#REF!)</f>
      </c>
      <c r="R1744" s="6">
        <f>IF(ISNUMBER(FIND("|",#REF!,1)),RIGHT(#REF!,LEN(#REF!)-FIND("|",#REF!,1)-1),"")</f>
      </c>
      <c r="S1744" s="3" t="s">
        <v>7</v>
      </c>
      <c r="T1744" s="3" t="s">
        <v>7</v>
      </c>
      <c r="U1744" s="2">
        <v>0</v>
      </c>
      <c r="V1744" s="2">
        <v>0</v>
      </c>
      <c r="W1744" s="2"/>
      <c r="X1744" s="3" t="s">
        <v>282</v>
      </c>
      <c r="Y1744" s="2">
        <v>50</v>
      </c>
      <c r="Z1744" s="3"/>
      <c r="AA1744" s="3"/>
      <c r="AB1744" s="7" t="s">
        <v>5536</v>
      </c>
      <c r="AC1744" s="3" t="s">
        <v>20</v>
      </c>
      <c r="AD1744" s="3" t="s">
        <v>11</v>
      </c>
      <c r="AE1744" s="3" t="s">
        <v>21</v>
      </c>
      <c r="AF1744" s="3" t="s">
        <v>13</v>
      </c>
      <c r="AG1744" s="4"/>
      <c r="AH1744" s="3"/>
      <c r="AI1744" s="4"/>
      <c r="AJ17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4" s="8">
        <f>IF(#REF!=MAX(#REF!),"New","Old")</f>
      </c>
      <c r="AL1744" s="3"/>
      <c r="AM1744" s="9">
        <f>IF(OR(#REF!="",#REF!=0),"",IF(#REF!&lt;12000,"&lt;12k",IF(AND(#REF!&gt;=12000,#REF!&lt;24000),"12k to 24k",IF(AND(#REF!&gt;=24000,#REF!&lt;=36000),"24k to 36k",IF(#REF!&gt;36000,"&gt;36k","")))))</f>
      </c>
    </row>
    <row x14ac:dyDescent="0.25" r="1745" customHeight="1" ht="18.75">
      <c r="A1745" s="1">
        <v>1801492</v>
      </c>
      <c r="B1745" s="2">
        <v>11456968</v>
      </c>
      <c r="C1745" s="3" t="s">
        <v>0</v>
      </c>
      <c r="D1745" s="3" t="s">
        <v>187</v>
      </c>
      <c r="E1745" s="2">
        <v>2011</v>
      </c>
      <c r="F1745" s="4">
        <v>44485</v>
      </c>
      <c r="G1745" s="3" t="s">
        <v>14</v>
      </c>
      <c r="H1745" s="4">
        <v>44636</v>
      </c>
      <c r="I1745" s="4">
        <f>_xlfn.XLOOKUP(#REF!,[1]!Backup_F8_Previous_Wave[ODINO],[1]!Backup_F8_Previous_Wave[Production Date],"")</f>
      </c>
      <c r="J1745" s="10">
        <f>_xlfn.XLOOKUP(#REF!,[1]!Backup_F8_Previous_Wave[ODINO],[1]!Backup_F8_Previous_Wave[Wave Date],"")</f>
      </c>
      <c r="K1745" s="6">
        <f>_xlfn.XLOOKUP(#REF!,[1]!Backup_F8_Previous_Wave[ODINO],[1]!Backup_F8_Previous_Wave[Full VIN],"")</f>
      </c>
      <c r="L1745" s="3" t="s">
        <v>5537</v>
      </c>
      <c r="M1745" s="3" t="s">
        <v>4</v>
      </c>
      <c r="N1745" s="3" t="s">
        <v>5538</v>
      </c>
      <c r="O1745" s="3" t="s">
        <v>144</v>
      </c>
      <c r="P1745" s="6">
        <f>_xlfn.XLOOKUP(#REF!,[1]!Table2[BINNING],[1]!Table2[VFG],"")</f>
      </c>
      <c r="Q1745" s="6">
        <f>IF(ISNUMBER(FIND("|",#REF!,1)),LEFT(#REF!,FIND("|",#REF!,1)-2),#REF!)</f>
      </c>
      <c r="R1745" s="6">
        <f>IF(ISNUMBER(FIND("|",#REF!,1)),RIGHT(#REF!,LEN(#REF!)-FIND("|",#REF!,1)-1),"")</f>
      </c>
      <c r="S1745" s="3" t="s">
        <v>7</v>
      </c>
      <c r="T1745" s="3" t="s">
        <v>7</v>
      </c>
      <c r="U1745" s="2">
        <v>0</v>
      </c>
      <c r="V1745" s="2">
        <v>0</v>
      </c>
      <c r="W1745" s="2">
        <v>234395</v>
      </c>
      <c r="X1745" s="3" t="s">
        <v>63</v>
      </c>
      <c r="Y1745" s="2"/>
      <c r="Z1745" s="3"/>
      <c r="AA1745" s="3"/>
      <c r="AB1745" s="7" t="s">
        <v>5539</v>
      </c>
      <c r="AC1745" s="3" t="s">
        <v>1106</v>
      </c>
      <c r="AD1745" s="3" t="s">
        <v>192</v>
      </c>
      <c r="AE1745" s="3" t="s">
        <v>193</v>
      </c>
      <c r="AF1745" s="3" t="s">
        <v>141</v>
      </c>
      <c r="AG1745" s="4"/>
      <c r="AH1745" s="3"/>
      <c r="AI1745" s="4"/>
      <c r="AJ17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5" s="8">
        <f>IF(#REF!=MAX(#REF!),"New","Old")</f>
      </c>
      <c r="AL1745" s="3"/>
      <c r="AM1745" s="9">
        <f>IF(OR(#REF!="",#REF!=0),"",IF(#REF!&lt;12000,"&lt;12k",IF(AND(#REF!&gt;=12000,#REF!&lt;24000),"12k to 24k",IF(AND(#REF!&gt;=24000,#REF!&lt;=36000),"24k to 36k",IF(#REF!&gt;36000,"&gt;36k","")))))</f>
      </c>
    </row>
    <row x14ac:dyDescent="0.25" r="1746" customHeight="1" ht="18.75">
      <c r="A1746" s="1">
        <v>1801495</v>
      </c>
      <c r="B1746" s="2">
        <v>11456970</v>
      </c>
      <c r="C1746" s="3" t="s">
        <v>0</v>
      </c>
      <c r="D1746" s="3" t="s">
        <v>86</v>
      </c>
      <c r="E1746" s="2">
        <v>2020</v>
      </c>
      <c r="F1746" s="4">
        <v>44357</v>
      </c>
      <c r="G1746" s="3" t="s">
        <v>108</v>
      </c>
      <c r="H1746" s="4">
        <v>44636</v>
      </c>
      <c r="I1746" s="4">
        <f>_xlfn.XLOOKUP(#REF!,[1]!Backup_F8_Previous_Wave[ODINO],[1]!Backup_F8_Previous_Wave[Production Date],"")</f>
      </c>
      <c r="J1746" s="10">
        <f>_xlfn.XLOOKUP(#REF!,[1]!Backup_F8_Previous_Wave[ODINO],[1]!Backup_F8_Previous_Wave[Wave Date],"")</f>
      </c>
      <c r="K1746" s="6">
        <f>_xlfn.XLOOKUP(#REF!,[1]!Backup_F8_Previous_Wave[ODINO],[1]!Backup_F8_Previous_Wave[Full VIN],"")</f>
      </c>
      <c r="L1746" s="3" t="s">
        <v>4769</v>
      </c>
      <c r="M1746" s="3" t="s">
        <v>4</v>
      </c>
      <c r="N1746" s="3" t="s">
        <v>5540</v>
      </c>
      <c r="O1746" s="3" t="s">
        <v>4771</v>
      </c>
      <c r="P1746" s="6">
        <f>_xlfn.XLOOKUP(#REF!,[1]!Table2[BINNING],[1]!Table2[VFG],"")</f>
      </c>
      <c r="Q1746" s="6">
        <f>IF(ISNUMBER(FIND("|",#REF!,1)),LEFT(#REF!,FIND("|",#REF!,1)-2),#REF!)</f>
      </c>
      <c r="R1746" s="6">
        <f>IF(ISNUMBER(FIND("|",#REF!,1)),RIGHT(#REF!,LEN(#REF!)-FIND("|",#REF!,1)-1),"")</f>
      </c>
      <c r="S1746" s="3" t="s">
        <v>7</v>
      </c>
      <c r="T1746" s="3" t="s">
        <v>7</v>
      </c>
      <c r="U1746" s="2">
        <v>0</v>
      </c>
      <c r="V1746" s="2">
        <v>0</v>
      </c>
      <c r="W1746" s="2"/>
      <c r="X1746" s="3" t="s">
        <v>798</v>
      </c>
      <c r="Y1746" s="2"/>
      <c r="Z1746" s="3"/>
      <c r="AA1746" s="3"/>
      <c r="AB1746" s="7" t="s">
        <v>5541</v>
      </c>
      <c r="AC1746" s="3" t="s">
        <v>685</v>
      </c>
      <c r="AD1746" s="3" t="s">
        <v>93</v>
      </c>
      <c r="AE1746" s="3" t="s">
        <v>94</v>
      </c>
      <c r="AF1746" s="3" t="s">
        <v>95</v>
      </c>
      <c r="AG1746" s="4"/>
      <c r="AH1746" s="3"/>
      <c r="AI1746" s="4"/>
      <c r="AJ17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6" s="8">
        <f>IF(#REF!=MAX(#REF!),"New","Old")</f>
      </c>
      <c r="AL1746" s="3"/>
      <c r="AM1746" s="9">
        <f>IF(OR(#REF!="",#REF!=0),"",IF(#REF!&lt;12000,"&lt;12k",IF(AND(#REF!&gt;=12000,#REF!&lt;24000),"12k to 24k",IF(AND(#REF!&gt;=24000,#REF!&lt;=36000),"24k to 36k",IF(#REF!&gt;36000,"&gt;36k","")))))</f>
      </c>
    </row>
    <row x14ac:dyDescent="0.25" r="1747" customHeight="1" ht="18.75">
      <c r="A1747" s="1">
        <v>1801610</v>
      </c>
      <c r="B1747" s="2">
        <v>11457050</v>
      </c>
      <c r="C1747" s="3" t="s">
        <v>0</v>
      </c>
      <c r="D1747" s="3" t="s">
        <v>86</v>
      </c>
      <c r="E1747" s="2">
        <v>2013</v>
      </c>
      <c r="F1747" s="4">
        <v>44405</v>
      </c>
      <c r="G1747" s="3" t="s">
        <v>39</v>
      </c>
      <c r="H1747" s="4">
        <v>44636</v>
      </c>
      <c r="I1747" s="4">
        <f>_xlfn.XLOOKUP(#REF!,[1]!Backup_F8_Previous_Wave[ODINO],[1]!Backup_F8_Previous_Wave[Production Date],"")</f>
      </c>
      <c r="J1747" s="10">
        <f>_xlfn.XLOOKUP(#REF!,[1]!Backup_F8_Previous_Wave[ODINO],[1]!Backup_F8_Previous_Wave[Wave Date],"")</f>
      </c>
      <c r="K1747" s="6">
        <f>_xlfn.XLOOKUP(#REF!,[1]!Backup_F8_Previous_Wave[ODINO],[1]!Backup_F8_Previous_Wave[Full VIN],"")</f>
      </c>
      <c r="L1747" s="3" t="s">
        <v>5542</v>
      </c>
      <c r="M1747" s="3" t="s">
        <v>4</v>
      </c>
      <c r="N1747" s="3" t="s">
        <v>5543</v>
      </c>
      <c r="O1747" s="3" t="s">
        <v>62</v>
      </c>
      <c r="P1747" s="6">
        <f>_xlfn.XLOOKUP(#REF!,[1]!Table2[BINNING],[1]!Table2[VFG],"")</f>
      </c>
      <c r="Q1747" s="6">
        <f>IF(ISNUMBER(FIND("|",#REF!,1)),LEFT(#REF!,FIND("|",#REF!,1)-2),#REF!)</f>
      </c>
      <c r="R1747" s="6">
        <f>IF(ISNUMBER(FIND("|",#REF!,1)),RIGHT(#REF!,LEN(#REF!)-FIND("|",#REF!,1)-1),"")</f>
      </c>
      <c r="S1747" s="3" t="s">
        <v>7</v>
      </c>
      <c r="T1747" s="3" t="s">
        <v>7</v>
      </c>
      <c r="U1747" s="2">
        <v>0</v>
      </c>
      <c r="V1747" s="2">
        <v>0</v>
      </c>
      <c r="W1747" s="2"/>
      <c r="X1747" s="3" t="s">
        <v>657</v>
      </c>
      <c r="Y1747" s="2">
        <v>70</v>
      </c>
      <c r="Z1747" s="3"/>
      <c r="AA1747" s="3"/>
      <c r="AB1747" s="7" t="s">
        <v>5544</v>
      </c>
      <c r="AC1747" s="3" t="s">
        <v>92</v>
      </c>
      <c r="AD1747" s="3" t="s">
        <v>93</v>
      </c>
      <c r="AE1747" s="3" t="s">
        <v>94</v>
      </c>
      <c r="AF1747" s="3" t="s">
        <v>95</v>
      </c>
      <c r="AG1747" s="4"/>
      <c r="AH1747" s="3"/>
      <c r="AI1747" s="4"/>
      <c r="AJ17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7" s="8">
        <f>IF(#REF!=MAX(#REF!),"New","Old")</f>
      </c>
      <c r="AL1747" s="3"/>
      <c r="AM1747" s="9">
        <f>IF(OR(#REF!="",#REF!=0),"",IF(#REF!&lt;12000,"&lt;12k",IF(AND(#REF!&gt;=12000,#REF!&lt;24000),"12k to 24k",IF(AND(#REF!&gt;=24000,#REF!&lt;=36000),"24k to 36k",IF(#REF!&gt;36000,"&gt;36k","")))))</f>
      </c>
    </row>
    <row x14ac:dyDescent="0.25" r="1748" customHeight="1" ht="18.75">
      <c r="A1748" s="1">
        <v>1801683</v>
      </c>
      <c r="B1748" s="2">
        <v>11457096</v>
      </c>
      <c r="C1748" s="3" t="s">
        <v>0</v>
      </c>
      <c r="D1748" s="3" t="s">
        <v>59</v>
      </c>
      <c r="E1748" s="2">
        <v>2011</v>
      </c>
      <c r="F1748" s="4">
        <v>43600</v>
      </c>
      <c r="G1748" s="3" t="s">
        <v>108</v>
      </c>
      <c r="H1748" s="4">
        <v>44637</v>
      </c>
      <c r="I1748" s="4">
        <f>_xlfn.XLOOKUP(#REF!,[1]!Backup_F8_Previous_Wave[ODINO],[1]!Backup_F8_Previous_Wave[Production Date],"")</f>
      </c>
      <c r="J1748" s="10">
        <f>_xlfn.XLOOKUP(#REF!,[1]!Backup_F8_Previous_Wave[ODINO],[1]!Backup_F8_Previous_Wave[Wave Date],"")</f>
      </c>
      <c r="K1748" s="6">
        <f>_xlfn.XLOOKUP(#REF!,[1]!Backup_F8_Previous_Wave[ODINO],[1]!Backup_F8_Previous_Wave[Full VIN],"")</f>
      </c>
      <c r="L1748" s="3" t="s">
        <v>5545</v>
      </c>
      <c r="M1748" s="3" t="s">
        <v>4</v>
      </c>
      <c r="N1748" s="3" t="s">
        <v>5546</v>
      </c>
      <c r="O1748" s="3" t="s">
        <v>62</v>
      </c>
      <c r="P1748" s="6">
        <f>_xlfn.XLOOKUP(#REF!,[1]!Table2[BINNING],[1]!Table2[VFG],"")</f>
      </c>
      <c r="Q1748" s="6">
        <f>IF(ISNUMBER(FIND("|",#REF!,1)),LEFT(#REF!,FIND("|",#REF!,1)-2),#REF!)</f>
      </c>
      <c r="R1748" s="6">
        <f>IF(ISNUMBER(FIND("|",#REF!,1)),RIGHT(#REF!,LEN(#REF!)-FIND("|",#REF!,1)-1),"")</f>
      </c>
      <c r="S1748" s="3" t="s">
        <v>7</v>
      </c>
      <c r="T1748" s="3" t="s">
        <v>7</v>
      </c>
      <c r="U1748" s="2">
        <v>0</v>
      </c>
      <c r="V1748" s="2">
        <v>0</v>
      </c>
      <c r="W1748" s="2">
        <v>30000</v>
      </c>
      <c r="X1748" s="3" t="s">
        <v>282</v>
      </c>
      <c r="Y1748" s="2">
        <v>0</v>
      </c>
      <c r="Z1748" s="3"/>
      <c r="AA1748" s="3"/>
      <c r="AB1748" s="7" t="s">
        <v>5547</v>
      </c>
      <c r="AC1748" s="3" t="s">
        <v>83</v>
      </c>
      <c r="AD1748" s="3" t="s">
        <v>66</v>
      </c>
      <c r="AE1748" s="3" t="s">
        <v>121</v>
      </c>
      <c r="AF1748" s="3" t="s">
        <v>68</v>
      </c>
      <c r="AG1748" s="4"/>
      <c r="AH1748" s="3"/>
      <c r="AI1748" s="4"/>
      <c r="AJ17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8" s="8">
        <f>IF(#REF!=MAX(#REF!),"New","Old")</f>
      </c>
      <c r="AL1748" s="3"/>
      <c r="AM1748" s="9">
        <f>IF(OR(#REF!="",#REF!=0),"",IF(#REF!&lt;12000,"&lt;12k",IF(AND(#REF!&gt;=12000,#REF!&lt;24000),"12k to 24k",IF(AND(#REF!&gt;=24000,#REF!&lt;=36000),"24k to 36k",IF(#REF!&gt;36000,"&gt;36k","")))))</f>
      </c>
    </row>
    <row x14ac:dyDescent="0.25" r="1749" customHeight="1" ht="18.75">
      <c r="A1749" s="1">
        <v>1801739</v>
      </c>
      <c r="B1749" s="2">
        <v>11457138</v>
      </c>
      <c r="C1749" s="3" t="s">
        <v>0</v>
      </c>
      <c r="D1749" s="3" t="s">
        <v>1</v>
      </c>
      <c r="E1749" s="2">
        <v>2018</v>
      </c>
      <c r="F1749" s="4">
        <v>44593</v>
      </c>
      <c r="G1749" s="3" t="s">
        <v>2</v>
      </c>
      <c r="H1749" s="4">
        <v>44637</v>
      </c>
      <c r="I1749" s="4">
        <f>_xlfn.XLOOKUP(#REF!,[1]!Backup_F8_Previous_Wave[ODINO],[1]!Backup_F8_Previous_Wave[Production Date],"")</f>
      </c>
      <c r="J1749" s="10">
        <f>_xlfn.XLOOKUP(#REF!,[1]!Backup_F8_Previous_Wave[ODINO],[1]!Backup_F8_Previous_Wave[Wave Date],"")</f>
      </c>
      <c r="K1749" s="6">
        <f>_xlfn.XLOOKUP(#REF!,[1]!Backup_F8_Previous_Wave[ODINO],[1]!Backup_F8_Previous_Wave[Full VIN],"")</f>
      </c>
      <c r="L1749" s="3" t="s">
        <v>5548</v>
      </c>
      <c r="M1749" s="3" t="s">
        <v>4</v>
      </c>
      <c r="N1749" s="3" t="s">
        <v>5549</v>
      </c>
      <c r="O1749" s="3" t="s">
        <v>124</v>
      </c>
      <c r="P1749" s="6">
        <f>_xlfn.XLOOKUP(#REF!,[1]!Table2[BINNING],[1]!Table2[VFG],"")</f>
      </c>
      <c r="Q1749" s="6">
        <f>IF(ISNUMBER(FIND("|",#REF!,1)),LEFT(#REF!,FIND("|",#REF!,1)-2),#REF!)</f>
      </c>
      <c r="R1749" s="6">
        <f>IF(ISNUMBER(FIND("|",#REF!,1)),RIGHT(#REF!,LEN(#REF!)-FIND("|",#REF!,1)-1),"")</f>
      </c>
      <c r="S1749" s="3" t="s">
        <v>7</v>
      </c>
      <c r="T1749" s="3" t="s">
        <v>7</v>
      </c>
      <c r="U1749" s="2">
        <v>0</v>
      </c>
      <c r="V1749" s="2">
        <v>0</v>
      </c>
      <c r="W1749" s="2">
        <v>42000</v>
      </c>
      <c r="X1749" s="3" t="s">
        <v>229</v>
      </c>
      <c r="Y1749" s="2"/>
      <c r="Z1749" s="3" t="s">
        <v>5550</v>
      </c>
      <c r="AA1749" s="3" t="s">
        <v>3839</v>
      </c>
      <c r="AB1749" s="7" t="s">
        <v>5551</v>
      </c>
      <c r="AC1749" s="3" t="s">
        <v>20</v>
      </c>
      <c r="AD1749" s="3" t="s">
        <v>11</v>
      </c>
      <c r="AE1749" s="3" t="s">
        <v>135</v>
      </c>
      <c r="AF1749" s="3" t="s">
        <v>27</v>
      </c>
      <c r="AG1749" s="4"/>
      <c r="AH1749" s="3"/>
      <c r="AI1749" s="4"/>
      <c r="AJ17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49" s="8">
        <f>IF(#REF!=MAX(#REF!),"New","Old")</f>
      </c>
      <c r="AL1749" s="3"/>
      <c r="AM1749" s="9">
        <f>IF(OR(#REF!="",#REF!=0),"",IF(#REF!&lt;12000,"&lt;12k",IF(AND(#REF!&gt;=12000,#REF!&lt;24000),"12k to 24k",IF(AND(#REF!&gt;=24000,#REF!&lt;=36000),"24k to 36k",IF(#REF!&gt;36000,"&gt;36k","")))))</f>
      </c>
    </row>
    <row x14ac:dyDescent="0.25" r="1750" customHeight="1" ht="18.75">
      <c r="A1750" s="1">
        <v>1801773</v>
      </c>
      <c r="B1750" s="2">
        <v>11457164</v>
      </c>
      <c r="C1750" s="3" t="s">
        <v>0</v>
      </c>
      <c r="D1750" s="3" t="s">
        <v>86</v>
      </c>
      <c r="E1750" s="2">
        <v>2018</v>
      </c>
      <c r="F1750" s="4">
        <v>44509</v>
      </c>
      <c r="G1750" s="3" t="s">
        <v>14</v>
      </c>
      <c r="H1750" s="4">
        <v>44637</v>
      </c>
      <c r="I1750" s="4">
        <f>_xlfn.XLOOKUP(#REF!,[1]!Backup_F8_Previous_Wave[ODINO],[1]!Backup_F8_Previous_Wave[Production Date],"")</f>
      </c>
      <c r="J1750" s="10">
        <f>_xlfn.XLOOKUP(#REF!,[1]!Backup_F8_Previous_Wave[ODINO],[1]!Backup_F8_Previous_Wave[Wave Date],"")</f>
      </c>
      <c r="K1750" s="6">
        <f>_xlfn.XLOOKUP(#REF!,[1]!Backup_F8_Previous_Wave[ODINO],[1]!Backup_F8_Previous_Wave[Full VIN],"")</f>
      </c>
      <c r="L1750" s="3" t="s">
        <v>5552</v>
      </c>
      <c r="M1750" s="3" t="s">
        <v>4</v>
      </c>
      <c r="N1750" s="3" t="s">
        <v>5553</v>
      </c>
      <c r="O1750" s="3" t="s">
        <v>328</v>
      </c>
      <c r="P1750" s="6">
        <f>_xlfn.XLOOKUP(#REF!,[1]!Table2[BINNING],[1]!Table2[VFG],"")</f>
      </c>
      <c r="Q1750" s="6">
        <f>IF(ISNUMBER(FIND("|",#REF!,1)),LEFT(#REF!,FIND("|",#REF!,1)-2),#REF!)</f>
      </c>
      <c r="R1750" s="6">
        <f>IF(ISNUMBER(FIND("|",#REF!,1)),RIGHT(#REF!,LEN(#REF!)-FIND("|",#REF!,1)-1),"")</f>
      </c>
      <c r="S1750" s="3" t="s">
        <v>7</v>
      </c>
      <c r="T1750" s="3" t="s">
        <v>7</v>
      </c>
      <c r="U1750" s="2">
        <v>0</v>
      </c>
      <c r="V1750" s="2">
        <v>0</v>
      </c>
      <c r="W1750" s="2">
        <v>12830</v>
      </c>
      <c r="X1750" s="3" t="s">
        <v>282</v>
      </c>
      <c r="Y1750" s="2">
        <v>0</v>
      </c>
      <c r="Z1750" s="3"/>
      <c r="AA1750" s="3"/>
      <c r="AB1750" s="7" t="s">
        <v>5554</v>
      </c>
      <c r="AC1750" s="3" t="s">
        <v>92</v>
      </c>
      <c r="AD1750" s="3" t="s">
        <v>93</v>
      </c>
      <c r="AE1750" s="3" t="s">
        <v>94</v>
      </c>
      <c r="AF1750" s="3" t="s">
        <v>95</v>
      </c>
      <c r="AG1750" s="4"/>
      <c r="AH1750" s="3"/>
      <c r="AI1750" s="4"/>
      <c r="AJ17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0" s="8">
        <f>IF(#REF!=MAX(#REF!),"New","Old")</f>
      </c>
      <c r="AL1750" s="3"/>
      <c r="AM1750" s="9">
        <f>IF(OR(#REF!="",#REF!=0),"",IF(#REF!&lt;12000,"&lt;12k",IF(AND(#REF!&gt;=12000,#REF!&lt;24000),"12k to 24k",IF(AND(#REF!&gt;=24000,#REF!&lt;=36000),"24k to 36k",IF(#REF!&gt;36000,"&gt;36k","")))))</f>
      </c>
    </row>
    <row x14ac:dyDescent="0.25" r="1751" customHeight="1" ht="18.75">
      <c r="A1751" s="1">
        <v>1801892</v>
      </c>
      <c r="B1751" s="2">
        <v>11457250</v>
      </c>
      <c r="C1751" s="3" t="s">
        <v>173</v>
      </c>
      <c r="D1751" s="3" t="s">
        <v>510</v>
      </c>
      <c r="E1751" s="2">
        <v>2019</v>
      </c>
      <c r="F1751" s="4">
        <v>44576</v>
      </c>
      <c r="G1751" s="3" t="s">
        <v>2</v>
      </c>
      <c r="H1751" s="4">
        <v>44638</v>
      </c>
      <c r="I1751" s="4">
        <f>_xlfn.XLOOKUP(#REF!,[1]!Backup_F8_Previous_Wave[ODINO],[1]!Backup_F8_Previous_Wave[Production Date],"")</f>
      </c>
      <c r="J1751" s="10">
        <f>_xlfn.XLOOKUP(#REF!,[1]!Backup_F8_Previous_Wave[ODINO],[1]!Backup_F8_Previous_Wave[Wave Date],"")</f>
      </c>
      <c r="K1751" s="6">
        <f>_xlfn.XLOOKUP(#REF!,[1]!Backup_F8_Previous_Wave[ODINO],[1]!Backup_F8_Previous_Wave[Full VIN],"")</f>
      </c>
      <c r="L1751" s="3" t="s">
        <v>5555</v>
      </c>
      <c r="M1751" s="3" t="s">
        <v>4</v>
      </c>
      <c r="N1751" s="3" t="s">
        <v>5556</v>
      </c>
      <c r="O1751" s="3" t="s">
        <v>2873</v>
      </c>
      <c r="P1751" s="6">
        <f>_xlfn.XLOOKUP(#REF!,[1]!Table2[BINNING],[1]!Table2[VFG],"")</f>
      </c>
      <c r="Q1751" s="6">
        <f>IF(ISNUMBER(FIND("|",#REF!,1)),LEFT(#REF!,FIND("|",#REF!,1)-2),#REF!)</f>
      </c>
      <c r="R1751" s="6">
        <f>IF(ISNUMBER(FIND("|",#REF!,1)),RIGHT(#REF!,LEN(#REF!)-FIND("|",#REF!,1)-1),"")</f>
      </c>
      <c r="S1751" s="3" t="s">
        <v>7</v>
      </c>
      <c r="T1751" s="3" t="s">
        <v>7</v>
      </c>
      <c r="U1751" s="2">
        <v>0</v>
      </c>
      <c r="V1751" s="2">
        <v>0</v>
      </c>
      <c r="W1751" s="2"/>
      <c r="X1751" s="3" t="s">
        <v>1436</v>
      </c>
      <c r="Y1751" s="2"/>
      <c r="Z1751" s="3"/>
      <c r="AA1751" s="3"/>
      <c r="AB1751" s="7" t="s">
        <v>5557</v>
      </c>
      <c r="AC1751" s="3" t="s">
        <v>1555</v>
      </c>
      <c r="AD1751" s="3" t="s">
        <v>514</v>
      </c>
      <c r="AE1751" s="3" t="s">
        <v>515</v>
      </c>
      <c r="AF1751" s="3" t="s">
        <v>45</v>
      </c>
      <c r="AG1751" s="4"/>
      <c r="AH1751" s="3"/>
      <c r="AI1751" s="4"/>
      <c r="AJ17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1" s="8">
        <f>IF(#REF!=MAX(#REF!),"New","Old")</f>
      </c>
      <c r="AL1751" s="3"/>
      <c r="AM1751" s="9">
        <f>IF(OR(#REF!="",#REF!=0),"",IF(#REF!&lt;12000,"&lt;12k",IF(AND(#REF!&gt;=12000,#REF!&lt;24000),"12k to 24k",IF(AND(#REF!&gt;=24000,#REF!&lt;=36000),"24k to 36k",IF(#REF!&gt;36000,"&gt;36k","")))))</f>
      </c>
    </row>
    <row x14ac:dyDescent="0.25" r="1752" customHeight="1" ht="18.75">
      <c r="A1752" s="1">
        <v>1801975</v>
      </c>
      <c r="B1752" s="2">
        <v>11457305</v>
      </c>
      <c r="C1752" s="3" t="s">
        <v>0</v>
      </c>
      <c r="D1752" s="3" t="s">
        <v>59</v>
      </c>
      <c r="E1752" s="2">
        <v>2017</v>
      </c>
      <c r="F1752" s="4">
        <v>44638</v>
      </c>
      <c r="G1752" s="3" t="s">
        <v>2</v>
      </c>
      <c r="H1752" s="4">
        <v>44638</v>
      </c>
      <c r="I1752" s="4">
        <f>_xlfn.XLOOKUP(#REF!,[1]!Backup_F8_Previous_Wave[ODINO],[1]!Backup_F8_Previous_Wave[Production Date],"")</f>
      </c>
      <c r="J1752" s="10">
        <f>_xlfn.XLOOKUP(#REF!,[1]!Backup_F8_Previous_Wave[ODINO],[1]!Backup_F8_Previous_Wave[Wave Date],"")</f>
      </c>
      <c r="K1752" s="6">
        <f>_xlfn.XLOOKUP(#REF!,[1]!Backup_F8_Previous_Wave[ODINO],[1]!Backup_F8_Previous_Wave[Full VIN],"")</f>
      </c>
      <c r="L1752" s="3" t="s">
        <v>5558</v>
      </c>
      <c r="M1752" s="3" t="s">
        <v>4</v>
      </c>
      <c r="N1752" s="3" t="s">
        <v>5559</v>
      </c>
      <c r="O1752" s="3" t="s">
        <v>552</v>
      </c>
      <c r="P1752" s="6">
        <f>_xlfn.XLOOKUP(#REF!,[1]!Table2[BINNING],[1]!Table2[VFG],"")</f>
      </c>
      <c r="Q1752" s="6">
        <f>IF(ISNUMBER(FIND("|",#REF!,1)),LEFT(#REF!,FIND("|",#REF!,1)-2),#REF!)</f>
      </c>
      <c r="R1752" s="6">
        <f>IF(ISNUMBER(FIND("|",#REF!,1)),RIGHT(#REF!,LEN(#REF!)-FIND("|",#REF!,1)-1),"")</f>
      </c>
      <c r="S1752" s="3" t="s">
        <v>7</v>
      </c>
      <c r="T1752" s="3" t="s">
        <v>7</v>
      </c>
      <c r="U1752" s="2">
        <v>0</v>
      </c>
      <c r="V1752" s="2">
        <v>0</v>
      </c>
      <c r="W1752" s="2"/>
      <c r="X1752" s="3" t="s">
        <v>282</v>
      </c>
      <c r="Y1752" s="2">
        <v>0</v>
      </c>
      <c r="Z1752" s="3"/>
      <c r="AA1752" s="3"/>
      <c r="AB1752" s="7" t="s">
        <v>5560</v>
      </c>
      <c r="AC1752" s="3" t="s">
        <v>65</v>
      </c>
      <c r="AD1752" s="3" t="s">
        <v>66</v>
      </c>
      <c r="AE1752" s="3" t="s">
        <v>67</v>
      </c>
      <c r="AF1752" s="3" t="s">
        <v>68</v>
      </c>
      <c r="AG1752" s="4"/>
      <c r="AH1752" s="3"/>
      <c r="AI1752" s="4"/>
      <c r="AJ17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2" s="8">
        <f>IF(#REF!=MAX(#REF!),"New","Old")</f>
      </c>
      <c r="AL1752" s="3"/>
      <c r="AM1752" s="9">
        <f>IF(OR(#REF!="",#REF!=0),"",IF(#REF!&lt;12000,"&lt;12k",IF(AND(#REF!&gt;=12000,#REF!&lt;24000),"12k to 24k",IF(AND(#REF!&gt;=24000,#REF!&lt;=36000),"24k to 36k",IF(#REF!&gt;36000,"&gt;36k","")))))</f>
      </c>
    </row>
    <row x14ac:dyDescent="0.25" r="1753" customHeight="1" ht="18.75">
      <c r="A1753" s="1">
        <v>1801994</v>
      </c>
      <c r="B1753" s="2">
        <v>11457318</v>
      </c>
      <c r="C1753" s="3" t="s">
        <v>0</v>
      </c>
      <c r="D1753" s="3" t="s">
        <v>38</v>
      </c>
      <c r="E1753" s="2">
        <v>2011</v>
      </c>
      <c r="F1753" s="4">
        <v>44618</v>
      </c>
      <c r="G1753" s="3" t="s">
        <v>2</v>
      </c>
      <c r="H1753" s="4">
        <v>44638</v>
      </c>
      <c r="I1753" s="4"/>
      <c r="J1753" s="10">
        <f>_xlfn.XLOOKUP(#REF!,[1]!Backup_F8_Previous_Wave[ODINO],[1]!Backup_F8_Previous_Wave[Wave Date],"")</f>
      </c>
      <c r="K1753" s="3"/>
      <c r="L1753" s="3" t="s">
        <v>4026</v>
      </c>
      <c r="M1753" s="3" t="s">
        <v>4</v>
      </c>
      <c r="N1753" s="3" t="s">
        <v>5561</v>
      </c>
      <c r="O1753" s="3" t="s">
        <v>31</v>
      </c>
      <c r="P1753" s="6">
        <f>_xlfn.XLOOKUP(#REF!,[1]!Table2[BINNING],[1]!Table2[VFG],"")</f>
      </c>
      <c r="Q1753" s="6">
        <f>IF(ISNUMBER(FIND("|",#REF!,1)),LEFT(#REF!,FIND("|",#REF!,1)-2),#REF!)</f>
      </c>
      <c r="R1753" s="6">
        <f>IF(ISNUMBER(FIND("|",#REF!,1)),RIGHT(#REF!,LEN(#REF!)-FIND("|",#REF!,1)-1),"")</f>
      </c>
      <c r="S1753" s="3" t="s">
        <v>7</v>
      </c>
      <c r="T1753" s="3" t="s">
        <v>7</v>
      </c>
      <c r="U1753" s="2">
        <v>0</v>
      </c>
      <c r="V1753" s="2">
        <v>0</v>
      </c>
      <c r="W1753" s="2">
        <v>133000</v>
      </c>
      <c r="X1753" s="3" t="s">
        <v>139</v>
      </c>
      <c r="Y1753" s="2"/>
      <c r="Z1753" s="3"/>
      <c r="AA1753" s="3"/>
      <c r="AB1753" s="7" t="s">
        <v>5562</v>
      </c>
      <c r="AC1753" s="3" t="s">
        <v>44</v>
      </c>
      <c r="AD1753" s="3" t="s">
        <v>44</v>
      </c>
      <c r="AE1753" s="3" t="s">
        <v>44</v>
      </c>
      <c r="AF1753" s="3" t="s">
        <v>44</v>
      </c>
      <c r="AG1753" s="4"/>
      <c r="AH1753" s="3"/>
      <c r="AI1753" s="4"/>
      <c r="AJ17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3" s="8">
        <f>IF(#REF!=MAX(#REF!),"New","Old")</f>
      </c>
      <c r="AL1753" s="3"/>
      <c r="AM1753" s="9">
        <f>IF(OR(#REF!="",#REF!=0),"",IF(#REF!&lt;12000,"&lt;12k",IF(AND(#REF!&gt;=12000,#REF!&lt;24000),"12k to 24k",IF(AND(#REF!&gt;=24000,#REF!&lt;=36000),"24k to 36k",IF(#REF!&gt;36000,"&gt;36k","")))))</f>
      </c>
    </row>
    <row x14ac:dyDescent="0.25" r="1754" customHeight="1" ht="18.75">
      <c r="A1754" s="1">
        <v>1802084</v>
      </c>
      <c r="B1754" s="2">
        <v>11457371</v>
      </c>
      <c r="C1754" s="3" t="s">
        <v>0</v>
      </c>
      <c r="D1754" s="3" t="s">
        <v>38</v>
      </c>
      <c r="E1754" s="2">
        <v>2014</v>
      </c>
      <c r="F1754" s="4">
        <v>43728</v>
      </c>
      <c r="G1754" s="3" t="s">
        <v>39</v>
      </c>
      <c r="H1754" s="4">
        <v>44639</v>
      </c>
      <c r="I1754" s="4">
        <f>_xlfn.XLOOKUP(#REF!,[1]!Backup_F8_Previous_Wave[ODINO],[1]!Backup_F8_Previous_Wave[Production Date],"")</f>
      </c>
      <c r="J1754" s="10">
        <f>_xlfn.XLOOKUP(#REF!,[1]!Backup_F8_Previous_Wave[ODINO],[1]!Backup_F8_Previous_Wave[Wave Date],"")</f>
      </c>
      <c r="K1754" s="6">
        <f>_xlfn.XLOOKUP(#REF!,[1]!Backup_F8_Previous_Wave[ODINO],[1]!Backup_F8_Previous_Wave[Full VIN],"")</f>
      </c>
      <c r="L1754" s="3" t="s">
        <v>1985</v>
      </c>
      <c r="M1754" s="3" t="s">
        <v>4</v>
      </c>
      <c r="N1754" s="3" t="s">
        <v>5563</v>
      </c>
      <c r="O1754" s="3" t="s">
        <v>144</v>
      </c>
      <c r="P1754" s="6">
        <f>_xlfn.XLOOKUP(#REF!,[1]!Table2[BINNING],[1]!Table2[VFG],"")</f>
      </c>
      <c r="Q1754" s="6">
        <f>IF(ISNUMBER(FIND("|",#REF!,1)),LEFT(#REF!,FIND("|",#REF!,1)-2),#REF!)</f>
      </c>
      <c r="R1754" s="6">
        <f>IF(ISNUMBER(FIND("|",#REF!,1)),RIGHT(#REF!,LEN(#REF!)-FIND("|",#REF!,1)-1),"")</f>
      </c>
      <c r="S1754" s="3" t="s">
        <v>7</v>
      </c>
      <c r="T1754" s="3" t="s">
        <v>7</v>
      </c>
      <c r="U1754" s="2">
        <v>0</v>
      </c>
      <c r="V1754" s="2">
        <v>0</v>
      </c>
      <c r="W1754" s="2"/>
      <c r="X1754" s="3" t="s">
        <v>282</v>
      </c>
      <c r="Y1754" s="2"/>
      <c r="Z1754" s="3"/>
      <c r="AA1754" s="3"/>
      <c r="AB1754" s="7" t="s">
        <v>5564</v>
      </c>
      <c r="AC1754" s="3" t="s">
        <v>146</v>
      </c>
      <c r="AD1754" s="3" t="s">
        <v>147</v>
      </c>
      <c r="AE1754" s="3" t="s">
        <v>148</v>
      </c>
      <c r="AF1754" s="3" t="s">
        <v>45</v>
      </c>
      <c r="AG1754" s="4"/>
      <c r="AH1754" s="3"/>
      <c r="AI1754" s="4"/>
      <c r="AJ17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4" s="8">
        <f>IF(#REF!=MAX(#REF!),"New","Old")</f>
      </c>
      <c r="AL1754" s="3"/>
      <c r="AM1754" s="9">
        <f>IF(OR(#REF!="",#REF!=0),"",IF(#REF!&lt;12000,"&lt;12k",IF(AND(#REF!&gt;=12000,#REF!&lt;24000),"12k to 24k",IF(AND(#REF!&gt;=24000,#REF!&lt;=36000),"24k to 36k",IF(#REF!&gt;36000,"&gt;36k","")))))</f>
      </c>
    </row>
    <row x14ac:dyDescent="0.25" r="1755" customHeight="1" ht="18.75">
      <c r="A1755" s="1">
        <v>1802103</v>
      </c>
      <c r="B1755" s="2">
        <v>11457382</v>
      </c>
      <c r="C1755" s="3" t="s">
        <v>0</v>
      </c>
      <c r="D1755" s="3" t="s">
        <v>96</v>
      </c>
      <c r="E1755" s="2">
        <v>2015</v>
      </c>
      <c r="F1755" s="4">
        <v>44601</v>
      </c>
      <c r="G1755" s="3" t="s">
        <v>2</v>
      </c>
      <c r="H1755" s="4">
        <v>44639</v>
      </c>
      <c r="I1755" s="4">
        <f>_xlfn.XLOOKUP(#REF!,[1]!Backup_F8_Previous_Wave[ODINO],[1]!Backup_F8_Previous_Wave[Production Date],"")</f>
      </c>
      <c r="J1755" s="10">
        <f>_xlfn.XLOOKUP(#REF!,[1]!Backup_F8_Previous_Wave[ODINO],[1]!Backup_F8_Previous_Wave[Wave Date],"")</f>
      </c>
      <c r="K1755" s="6">
        <f>_xlfn.XLOOKUP(#REF!,[1]!Backup_F8_Previous_Wave[ODINO],[1]!Backup_F8_Previous_Wave[Full VIN],"")</f>
      </c>
      <c r="L1755" s="3" t="s">
        <v>5565</v>
      </c>
      <c r="M1755" s="3" t="s">
        <v>4</v>
      </c>
      <c r="N1755" s="3" t="s">
        <v>5566</v>
      </c>
      <c r="O1755" s="3" t="s">
        <v>62</v>
      </c>
      <c r="P1755" s="6">
        <f>_xlfn.XLOOKUP(#REF!,[1]!Table2[BINNING],[1]!Table2[VFG],"")</f>
      </c>
      <c r="Q1755" s="6">
        <f>IF(ISNUMBER(FIND("|",#REF!,1)),LEFT(#REF!,FIND("|",#REF!,1)-2),#REF!)</f>
      </c>
      <c r="R1755" s="6">
        <f>IF(ISNUMBER(FIND("|",#REF!,1)),RIGHT(#REF!,LEN(#REF!)-FIND("|",#REF!,1)-1),"")</f>
      </c>
      <c r="S1755" s="3" t="s">
        <v>7</v>
      </c>
      <c r="T1755" s="3" t="s">
        <v>7</v>
      </c>
      <c r="U1755" s="2">
        <v>0</v>
      </c>
      <c r="V1755" s="2">
        <v>0</v>
      </c>
      <c r="W1755" s="2"/>
      <c r="X1755" s="3" t="s">
        <v>63</v>
      </c>
      <c r="Y1755" s="2">
        <v>75</v>
      </c>
      <c r="Z1755" s="3"/>
      <c r="AA1755" s="3"/>
      <c r="AB1755" s="7" t="s">
        <v>5567</v>
      </c>
      <c r="AC1755" s="3" t="s">
        <v>542</v>
      </c>
      <c r="AD1755" s="3" t="s">
        <v>543</v>
      </c>
      <c r="AE1755" s="3" t="s">
        <v>544</v>
      </c>
      <c r="AF1755" s="3" t="s">
        <v>102</v>
      </c>
      <c r="AG1755" s="4"/>
      <c r="AH1755" s="3"/>
      <c r="AI1755" s="4"/>
      <c r="AJ17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5" s="8">
        <f>IF(#REF!=MAX(#REF!),"New","Old")</f>
      </c>
      <c r="AL1755" s="3"/>
      <c r="AM1755" s="9">
        <f>IF(OR(#REF!="",#REF!=0),"",IF(#REF!&lt;12000,"&lt;12k",IF(AND(#REF!&gt;=12000,#REF!&lt;24000),"12k to 24k",IF(AND(#REF!&gt;=24000,#REF!&lt;=36000),"24k to 36k",IF(#REF!&gt;36000,"&gt;36k","")))))</f>
      </c>
    </row>
    <row x14ac:dyDescent="0.25" r="1756" customHeight="1" ht="18.75">
      <c r="A1756" s="1">
        <v>1802396</v>
      </c>
      <c r="B1756" s="2">
        <v>11457562</v>
      </c>
      <c r="C1756" s="3" t="s">
        <v>0</v>
      </c>
      <c r="D1756" s="3" t="s">
        <v>181</v>
      </c>
      <c r="E1756" s="2">
        <v>2016</v>
      </c>
      <c r="F1756" s="4">
        <v>44604</v>
      </c>
      <c r="G1756" s="3" t="s">
        <v>2</v>
      </c>
      <c r="H1756" s="4">
        <v>44640</v>
      </c>
      <c r="I1756" s="4">
        <f>_xlfn.XLOOKUP(#REF!,[1]!Backup_F8_Previous_Wave[ODINO],[1]!Backup_F8_Previous_Wave[Production Date],"")</f>
      </c>
      <c r="J1756" s="10">
        <f>_xlfn.XLOOKUP(#REF!,[1]!Backup_F8_Previous_Wave[ODINO],[1]!Backup_F8_Previous_Wave[Wave Date],"")</f>
      </c>
      <c r="K1756" s="6">
        <f>_xlfn.XLOOKUP(#REF!,[1]!Backup_F8_Previous_Wave[ODINO],[1]!Backup_F8_Previous_Wave[Full VIN],"")</f>
      </c>
      <c r="L1756" s="3" t="s">
        <v>5568</v>
      </c>
      <c r="M1756" s="3" t="s">
        <v>4</v>
      </c>
      <c r="N1756" s="3" t="s">
        <v>5569</v>
      </c>
      <c r="O1756" s="3" t="s">
        <v>196</v>
      </c>
      <c r="P1756" s="6">
        <f>_xlfn.XLOOKUP(#REF!,[1]!Table2[BINNING],[1]!Table2[VFG],"")</f>
      </c>
      <c r="Q1756" s="6">
        <f>IF(ISNUMBER(FIND("|",#REF!,1)),LEFT(#REF!,FIND("|",#REF!,1)-2),#REF!)</f>
      </c>
      <c r="R1756" s="6">
        <f>IF(ISNUMBER(FIND("|",#REF!,1)),RIGHT(#REF!,LEN(#REF!)-FIND("|",#REF!,1)-1),"")</f>
      </c>
      <c r="S1756" s="3" t="s">
        <v>7</v>
      </c>
      <c r="T1756" s="3" t="s">
        <v>7</v>
      </c>
      <c r="U1756" s="2">
        <v>0</v>
      </c>
      <c r="V1756" s="2">
        <v>0</v>
      </c>
      <c r="W1756" s="2"/>
      <c r="X1756" s="3" t="s">
        <v>139</v>
      </c>
      <c r="Y1756" s="2">
        <v>65</v>
      </c>
      <c r="Z1756" s="3"/>
      <c r="AA1756" s="3"/>
      <c r="AB1756" s="7" t="s">
        <v>5570</v>
      </c>
      <c r="AC1756" s="3" t="s">
        <v>297</v>
      </c>
      <c r="AD1756" s="3" t="s">
        <v>298</v>
      </c>
      <c r="AE1756" s="3" t="s">
        <v>299</v>
      </c>
      <c r="AF1756" s="3" t="s">
        <v>198</v>
      </c>
      <c r="AG1756" s="4"/>
      <c r="AH1756" s="3"/>
      <c r="AI1756" s="4"/>
      <c r="AJ17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6" s="8">
        <f>IF(#REF!=MAX(#REF!),"New","Old")</f>
      </c>
      <c r="AL1756" s="3"/>
      <c r="AM1756" s="9">
        <f>IF(OR(#REF!="",#REF!=0),"",IF(#REF!&lt;12000,"&lt;12k",IF(AND(#REF!&gt;=12000,#REF!&lt;24000),"12k to 24k",IF(AND(#REF!&gt;=24000,#REF!&lt;=36000),"24k to 36k",IF(#REF!&gt;36000,"&gt;36k","")))))</f>
      </c>
    </row>
    <row x14ac:dyDescent="0.25" r="1757" customHeight="1" ht="18.75">
      <c r="A1757" s="1">
        <v>1802500</v>
      </c>
      <c r="B1757" s="2">
        <v>11457629</v>
      </c>
      <c r="C1757" s="3" t="s">
        <v>0</v>
      </c>
      <c r="D1757" s="3" t="s">
        <v>59</v>
      </c>
      <c r="E1757" s="2">
        <v>2016</v>
      </c>
      <c r="F1757" s="4">
        <v>44640</v>
      </c>
      <c r="G1757" s="3" t="s">
        <v>2</v>
      </c>
      <c r="H1757" s="4">
        <v>44641</v>
      </c>
      <c r="I1757" s="4">
        <f>_xlfn.XLOOKUP(#REF!,[1]!Backup_F8_Previous_Wave[ODINO],[1]!Backup_F8_Previous_Wave[Production Date],"")</f>
      </c>
      <c r="J1757" s="10">
        <f>_xlfn.XLOOKUP(#REF!,[1]!Backup_F8_Previous_Wave[ODINO],[1]!Backup_F8_Previous_Wave[Wave Date],"")</f>
      </c>
      <c r="K1757" s="6">
        <f>_xlfn.XLOOKUP(#REF!,[1]!Backup_F8_Previous_Wave[ODINO],[1]!Backup_F8_Previous_Wave[Full VIN],"")</f>
      </c>
      <c r="L1757" s="3" t="s">
        <v>5571</v>
      </c>
      <c r="M1757" s="3" t="s">
        <v>4</v>
      </c>
      <c r="N1757" s="3" t="s">
        <v>5572</v>
      </c>
      <c r="O1757" s="3" t="s">
        <v>31</v>
      </c>
      <c r="P1757" s="6">
        <f>_xlfn.XLOOKUP(#REF!,[1]!Table2[BINNING],[1]!Table2[VFG],"")</f>
      </c>
      <c r="Q1757" s="6">
        <f>IF(ISNUMBER(FIND("|",#REF!,1)),LEFT(#REF!,FIND("|",#REF!,1)-2),#REF!)</f>
      </c>
      <c r="R1757" s="6">
        <f>IF(ISNUMBER(FIND("|",#REF!,1)),RIGHT(#REF!,LEN(#REF!)-FIND("|",#REF!,1)-1),"")</f>
      </c>
      <c r="S1757" s="3" t="s">
        <v>7</v>
      </c>
      <c r="T1757" s="3" t="s">
        <v>7</v>
      </c>
      <c r="U1757" s="2">
        <v>0</v>
      </c>
      <c r="V1757" s="2">
        <v>0</v>
      </c>
      <c r="W1757" s="2"/>
      <c r="X1757" s="3" t="s">
        <v>139</v>
      </c>
      <c r="Y1757" s="2"/>
      <c r="Z1757" s="3"/>
      <c r="AA1757" s="3"/>
      <c r="AB1757" s="7" t="s">
        <v>5573</v>
      </c>
      <c r="AC1757" s="3" t="s">
        <v>65</v>
      </c>
      <c r="AD1757" s="3" t="s">
        <v>66</v>
      </c>
      <c r="AE1757" s="3" t="s">
        <v>67</v>
      </c>
      <c r="AF1757" s="3" t="s">
        <v>68</v>
      </c>
      <c r="AG1757" s="4"/>
      <c r="AH1757" s="3"/>
      <c r="AI1757" s="4"/>
      <c r="AJ17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7" s="8">
        <f>IF(#REF!=MAX(#REF!),"New","Old")</f>
      </c>
      <c r="AL1757" s="3"/>
      <c r="AM1757" s="9">
        <f>IF(OR(#REF!="",#REF!=0),"",IF(#REF!&lt;12000,"&lt;12k",IF(AND(#REF!&gt;=12000,#REF!&lt;24000),"12k to 24k",IF(AND(#REF!&gt;=24000,#REF!&lt;=36000),"24k to 36k",IF(#REF!&gt;36000,"&gt;36k","")))))</f>
      </c>
    </row>
    <row x14ac:dyDescent="0.25" r="1758" customHeight="1" ht="18.75">
      <c r="A1758" s="1">
        <v>1802576</v>
      </c>
      <c r="B1758" s="2">
        <v>11457677</v>
      </c>
      <c r="C1758" s="3" t="s">
        <v>0</v>
      </c>
      <c r="D1758" s="3" t="s">
        <v>181</v>
      </c>
      <c r="E1758" s="2">
        <v>2020</v>
      </c>
      <c r="F1758" s="4">
        <v>44565</v>
      </c>
      <c r="G1758" s="3" t="s">
        <v>2</v>
      </c>
      <c r="H1758" s="4">
        <v>44641</v>
      </c>
      <c r="I1758" s="4">
        <f>_xlfn.XLOOKUP(#REF!,[1]!Backup_F8_Previous_Wave[ODINO],[1]!Backup_F8_Previous_Wave[Production Date],"")</f>
      </c>
      <c r="J1758" s="10">
        <f>_xlfn.XLOOKUP(#REF!,[1]!Backup_F8_Previous_Wave[ODINO],[1]!Backup_F8_Previous_Wave[Wave Date],"")</f>
      </c>
      <c r="K1758" s="6">
        <f>_xlfn.XLOOKUP(#REF!,[1]!Backup_F8_Previous_Wave[ODINO],[1]!Backup_F8_Previous_Wave[Full VIN],"")</f>
      </c>
      <c r="L1758" s="3" t="s">
        <v>2288</v>
      </c>
      <c r="M1758" s="3" t="s">
        <v>4</v>
      </c>
      <c r="N1758" s="3" t="s">
        <v>5574</v>
      </c>
      <c r="O1758" s="3" t="s">
        <v>99</v>
      </c>
      <c r="P1758" s="6">
        <f>_xlfn.XLOOKUP(#REF!,[1]!Table2[BINNING],[1]!Table2[VFG],"")</f>
      </c>
      <c r="Q1758" s="6">
        <f>IF(ISNUMBER(FIND("|",#REF!,1)),LEFT(#REF!,FIND("|",#REF!,1)-2),#REF!)</f>
      </c>
      <c r="R1758" s="6">
        <f>IF(ISNUMBER(FIND("|",#REF!,1)),RIGHT(#REF!,LEN(#REF!)-FIND("|",#REF!,1)-1),"")</f>
      </c>
      <c r="S1758" s="3" t="s">
        <v>7</v>
      </c>
      <c r="T1758" s="3" t="s">
        <v>7</v>
      </c>
      <c r="U1758" s="2">
        <v>0</v>
      </c>
      <c r="V1758" s="2">
        <v>0</v>
      </c>
      <c r="W1758" s="2"/>
      <c r="X1758" s="3" t="s">
        <v>63</v>
      </c>
      <c r="Y1758" s="2">
        <v>20</v>
      </c>
      <c r="Z1758" s="3"/>
      <c r="AA1758" s="3"/>
      <c r="AB1758" s="7" t="s">
        <v>5575</v>
      </c>
      <c r="AC1758" s="3" t="s">
        <v>1252</v>
      </c>
      <c r="AD1758" s="3" t="s">
        <v>298</v>
      </c>
      <c r="AE1758" s="3" t="s">
        <v>299</v>
      </c>
      <c r="AF1758" s="3" t="s">
        <v>198</v>
      </c>
      <c r="AG1758" s="4"/>
      <c r="AH1758" s="3"/>
      <c r="AI1758" s="4"/>
      <c r="AJ17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8" s="8">
        <f>IF(#REF!=MAX(#REF!),"New","Old")</f>
      </c>
      <c r="AL1758" s="3"/>
      <c r="AM1758" s="9">
        <f>IF(OR(#REF!="",#REF!=0),"",IF(#REF!&lt;12000,"&lt;12k",IF(AND(#REF!&gt;=12000,#REF!&lt;24000),"12k to 24k",IF(AND(#REF!&gt;=24000,#REF!&lt;=36000),"24k to 36k",IF(#REF!&gt;36000,"&gt;36k","")))))</f>
      </c>
    </row>
    <row x14ac:dyDescent="0.25" r="1759" customHeight="1" ht="18.75">
      <c r="A1759" s="1">
        <v>1802603</v>
      </c>
      <c r="B1759" s="2">
        <v>11457694</v>
      </c>
      <c r="C1759" s="3" t="s">
        <v>0</v>
      </c>
      <c r="D1759" s="3" t="s">
        <v>187</v>
      </c>
      <c r="E1759" s="2">
        <v>2019</v>
      </c>
      <c r="F1759" s="4">
        <v>44640</v>
      </c>
      <c r="G1759" s="3" t="s">
        <v>2</v>
      </c>
      <c r="H1759" s="4">
        <v>44641</v>
      </c>
      <c r="I1759" s="4">
        <f>_xlfn.XLOOKUP(#REF!,[1]!Backup_F8_Previous_Wave[ODINO],[1]!Backup_F8_Previous_Wave[Production Date],"")</f>
      </c>
      <c r="J1759" s="10">
        <f>_xlfn.XLOOKUP(#REF!,[1]!Backup_F8_Previous_Wave[ODINO],[1]!Backup_F8_Previous_Wave[Wave Date],"")</f>
      </c>
      <c r="K1759" s="6">
        <f>_xlfn.XLOOKUP(#REF!,[1]!Backup_F8_Previous_Wave[ODINO],[1]!Backup_F8_Previous_Wave[Full VIN],"")</f>
      </c>
      <c r="L1759" s="3" t="s">
        <v>2537</v>
      </c>
      <c r="M1759" s="3" t="s">
        <v>4</v>
      </c>
      <c r="N1759" s="3" t="s">
        <v>5576</v>
      </c>
      <c r="O1759" s="3" t="s">
        <v>151</v>
      </c>
      <c r="P1759" s="6">
        <f>_xlfn.XLOOKUP(#REF!,[1]!Table2[BINNING],[1]!Table2[VFG],"")</f>
      </c>
      <c r="Q1759" s="6">
        <f>IF(ISNUMBER(FIND("|",#REF!,1)),LEFT(#REF!,FIND("|",#REF!,1)-2),#REF!)</f>
      </c>
      <c r="R1759" s="6">
        <f>IF(ISNUMBER(FIND("|",#REF!,1)),RIGHT(#REF!,LEN(#REF!)-FIND("|",#REF!,1)-1),"")</f>
      </c>
      <c r="S1759" s="3" t="s">
        <v>7</v>
      </c>
      <c r="T1759" s="3" t="s">
        <v>7</v>
      </c>
      <c r="U1759" s="2">
        <v>0</v>
      </c>
      <c r="V1759" s="2">
        <v>0</v>
      </c>
      <c r="W1759" s="2"/>
      <c r="X1759" s="3" t="s">
        <v>317</v>
      </c>
      <c r="Y1759" s="2">
        <v>0</v>
      </c>
      <c r="Z1759" s="3"/>
      <c r="AA1759" s="3"/>
      <c r="AB1759" s="7" t="s">
        <v>5577</v>
      </c>
      <c r="AC1759" s="3" t="s">
        <v>191</v>
      </c>
      <c r="AD1759" s="3" t="s">
        <v>192</v>
      </c>
      <c r="AE1759" s="3" t="s">
        <v>193</v>
      </c>
      <c r="AF1759" s="3" t="s">
        <v>141</v>
      </c>
      <c r="AG1759" s="4"/>
      <c r="AH1759" s="3"/>
      <c r="AI1759" s="4"/>
      <c r="AJ17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59" s="8">
        <f>IF(#REF!=MAX(#REF!),"New","Old")</f>
      </c>
      <c r="AL1759" s="3"/>
      <c r="AM1759" s="9">
        <f>IF(OR(#REF!="",#REF!=0),"",IF(#REF!&lt;12000,"&lt;12k",IF(AND(#REF!&gt;=12000,#REF!&lt;24000),"12k to 24k",IF(AND(#REF!&gt;=24000,#REF!&lt;=36000),"24k to 36k",IF(#REF!&gt;36000,"&gt;36k","")))))</f>
      </c>
    </row>
    <row x14ac:dyDescent="0.25" r="1760" customHeight="1" ht="18.75">
      <c r="A1760" s="1">
        <v>1802687</v>
      </c>
      <c r="B1760" s="2">
        <v>11457760</v>
      </c>
      <c r="C1760" s="3" t="s">
        <v>0</v>
      </c>
      <c r="D1760" s="3" t="s">
        <v>485</v>
      </c>
      <c r="E1760" s="2">
        <v>2017</v>
      </c>
      <c r="F1760" s="4">
        <v>44638</v>
      </c>
      <c r="G1760" s="3" t="s">
        <v>2</v>
      </c>
      <c r="H1760" s="4">
        <v>44642</v>
      </c>
      <c r="I1760" s="4"/>
      <c r="J1760" s="10">
        <f>_xlfn.XLOOKUP(#REF!,[1]!Backup_F8_Previous_Wave[ODINO],[1]!Backup_F8_Previous_Wave[Wave Date],"")</f>
      </c>
      <c r="K1760" s="3"/>
      <c r="L1760" s="3" t="s">
        <v>5578</v>
      </c>
      <c r="M1760" s="3" t="s">
        <v>4</v>
      </c>
      <c r="N1760" s="3" t="s">
        <v>5579</v>
      </c>
      <c r="O1760" s="3" t="s">
        <v>31</v>
      </c>
      <c r="P1760" s="6">
        <f>_xlfn.XLOOKUP(#REF!,[1]!Table2[BINNING],[1]!Table2[VFG],"")</f>
      </c>
      <c r="Q1760" s="6">
        <f>IF(ISNUMBER(FIND("|",#REF!,1)),LEFT(#REF!,FIND("|",#REF!,1)-2),#REF!)</f>
      </c>
      <c r="R1760" s="6">
        <f>IF(ISNUMBER(FIND("|",#REF!,1)),RIGHT(#REF!,LEN(#REF!)-FIND("|",#REF!,1)-1),"")</f>
      </c>
      <c r="S1760" s="3" t="s">
        <v>7</v>
      </c>
      <c r="T1760" s="3" t="s">
        <v>7</v>
      </c>
      <c r="U1760" s="2">
        <v>0</v>
      </c>
      <c r="V1760" s="2">
        <v>0</v>
      </c>
      <c r="W1760" s="2"/>
      <c r="X1760" s="3" t="s">
        <v>63</v>
      </c>
      <c r="Y1760" s="2">
        <v>75</v>
      </c>
      <c r="Z1760" s="3"/>
      <c r="AA1760" s="3"/>
      <c r="AB1760" s="7" t="s">
        <v>5580</v>
      </c>
      <c r="AC1760" s="3" t="s">
        <v>44</v>
      </c>
      <c r="AD1760" s="3" t="s">
        <v>44</v>
      </c>
      <c r="AE1760" s="3" t="s">
        <v>44</v>
      </c>
      <c r="AF1760" s="3" t="s">
        <v>211</v>
      </c>
      <c r="AG1760" s="4"/>
      <c r="AH1760" s="3"/>
      <c r="AI1760" s="4"/>
      <c r="AJ17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0" s="8">
        <f>IF(#REF!=MAX(#REF!),"New","Old")</f>
      </c>
      <c r="AL1760" s="3"/>
      <c r="AM1760" s="9">
        <f>IF(OR(#REF!="",#REF!=0),"",IF(#REF!&lt;12000,"&lt;12k",IF(AND(#REF!&gt;=12000,#REF!&lt;24000),"12k to 24k",IF(AND(#REF!&gt;=24000,#REF!&lt;=36000),"24k to 36k",IF(#REF!&gt;36000,"&gt;36k","")))))</f>
      </c>
    </row>
    <row x14ac:dyDescent="0.25" r="1761" customHeight="1" ht="18.75">
      <c r="A1761" s="1">
        <v>1802702</v>
      </c>
      <c r="B1761" s="2">
        <v>11457771</v>
      </c>
      <c r="C1761" s="3" t="s">
        <v>0</v>
      </c>
      <c r="D1761" s="3" t="s">
        <v>1</v>
      </c>
      <c r="E1761" s="2">
        <v>2019</v>
      </c>
      <c r="F1761" s="4">
        <v>44639</v>
      </c>
      <c r="G1761" s="3" t="s">
        <v>2</v>
      </c>
      <c r="H1761" s="4">
        <v>44642</v>
      </c>
      <c r="I1761" s="4">
        <f>_xlfn.XLOOKUP(#REF!,[1]!Backup_F8_Previous_Wave[ODINO],[1]!Backup_F8_Previous_Wave[Production Date],"")</f>
      </c>
      <c r="J1761" s="10">
        <f>_xlfn.XLOOKUP(#REF!,[1]!Backup_F8_Previous_Wave[ODINO],[1]!Backup_F8_Previous_Wave[Wave Date],"")</f>
      </c>
      <c r="K1761" s="6">
        <f>_xlfn.XLOOKUP(#REF!,[1]!Backup_F8_Previous_Wave[ODINO],[1]!Backup_F8_Previous_Wave[Full VIN],"")</f>
      </c>
      <c r="L1761" s="3" t="s">
        <v>5581</v>
      </c>
      <c r="M1761" s="3" t="s">
        <v>4</v>
      </c>
      <c r="N1761" s="3" t="s">
        <v>5582</v>
      </c>
      <c r="O1761" s="3" t="s">
        <v>151</v>
      </c>
      <c r="P1761" s="6">
        <f>_xlfn.XLOOKUP(#REF!,[1]!Table2[BINNING],[1]!Table2[VFG],"")</f>
      </c>
      <c r="Q1761" s="6">
        <f>IF(ISNUMBER(FIND("|",#REF!,1)),LEFT(#REF!,FIND("|",#REF!,1)-2),#REF!)</f>
      </c>
      <c r="R1761" s="6">
        <f>IF(ISNUMBER(FIND("|",#REF!,1)),RIGHT(#REF!,LEN(#REF!)-FIND("|",#REF!,1)-1),"")</f>
      </c>
      <c r="S1761" s="3" t="s">
        <v>7</v>
      </c>
      <c r="T1761" s="3" t="s">
        <v>7</v>
      </c>
      <c r="U1761" s="2">
        <v>0</v>
      </c>
      <c r="V1761" s="2">
        <v>0</v>
      </c>
      <c r="W1761" s="2"/>
      <c r="X1761" s="3" t="s">
        <v>404</v>
      </c>
      <c r="Y1761" s="2">
        <v>30</v>
      </c>
      <c r="Z1761" s="3"/>
      <c r="AA1761" s="3"/>
      <c r="AB1761" s="7" t="s">
        <v>5583</v>
      </c>
      <c r="AC1761" s="3" t="s">
        <v>20</v>
      </c>
      <c r="AD1761" s="3" t="s">
        <v>11</v>
      </c>
      <c r="AE1761" s="3" t="s">
        <v>135</v>
      </c>
      <c r="AF1761" s="3" t="s">
        <v>27</v>
      </c>
      <c r="AG1761" s="4"/>
      <c r="AH1761" s="3"/>
      <c r="AI1761" s="4"/>
      <c r="AJ17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1" s="8">
        <f>IF(#REF!=MAX(#REF!),"New","Old")</f>
      </c>
      <c r="AL1761" s="3"/>
      <c r="AM1761" s="9">
        <f>IF(OR(#REF!="",#REF!=0),"",IF(#REF!&lt;12000,"&lt;12k",IF(AND(#REF!&gt;=12000,#REF!&lt;24000),"12k to 24k",IF(AND(#REF!&gt;=24000,#REF!&lt;=36000),"24k to 36k",IF(#REF!&gt;36000,"&gt;36k","")))))</f>
      </c>
    </row>
    <row x14ac:dyDescent="0.25" r="1762" customHeight="1" ht="18.75">
      <c r="A1762" s="1">
        <v>1802718</v>
      </c>
      <c r="B1762" s="2">
        <v>11457781</v>
      </c>
      <c r="C1762" s="3" t="s">
        <v>0</v>
      </c>
      <c r="D1762" s="3" t="s">
        <v>1</v>
      </c>
      <c r="E1762" s="2">
        <v>2018</v>
      </c>
      <c r="F1762" s="4">
        <v>44636</v>
      </c>
      <c r="G1762" s="3" t="s">
        <v>2</v>
      </c>
      <c r="H1762" s="4">
        <v>44642</v>
      </c>
      <c r="I1762" s="4"/>
      <c r="J1762" s="10">
        <f>_xlfn.XLOOKUP(#REF!,[1]!Backup_F8_Previous_Wave[ODINO],[1]!Backup_F8_Previous_Wave[Wave Date],"")</f>
      </c>
      <c r="K1762" s="3"/>
      <c r="L1762" s="3" t="s">
        <v>5584</v>
      </c>
      <c r="M1762" s="3" t="s">
        <v>4</v>
      </c>
      <c r="N1762" s="3" t="s">
        <v>5585</v>
      </c>
      <c r="O1762" s="3" t="s">
        <v>124</v>
      </c>
      <c r="P1762" s="6">
        <f>_xlfn.XLOOKUP(#REF!,[1]!Table2[BINNING],[1]!Table2[VFG],"")</f>
      </c>
      <c r="Q1762" s="6">
        <f>IF(ISNUMBER(FIND("|",#REF!,1)),LEFT(#REF!,FIND("|",#REF!,1)-2),#REF!)</f>
      </c>
      <c r="R1762" s="6">
        <f>IF(ISNUMBER(FIND("|",#REF!,1)),RIGHT(#REF!,LEN(#REF!)-FIND("|",#REF!,1)-1),"")</f>
      </c>
      <c r="S1762" s="3" t="s">
        <v>7</v>
      </c>
      <c r="T1762" s="3" t="s">
        <v>7</v>
      </c>
      <c r="U1762" s="2">
        <v>0</v>
      </c>
      <c r="V1762" s="2">
        <v>0</v>
      </c>
      <c r="W1762" s="2"/>
      <c r="X1762" s="3" t="s">
        <v>282</v>
      </c>
      <c r="Y1762" s="2">
        <v>25</v>
      </c>
      <c r="Z1762" s="3"/>
      <c r="AA1762" s="3"/>
      <c r="AB1762" s="7" t="s">
        <v>5586</v>
      </c>
      <c r="AC1762" s="3" t="s">
        <v>44</v>
      </c>
      <c r="AD1762" s="3" t="s">
        <v>44</v>
      </c>
      <c r="AE1762" s="3" t="s">
        <v>44</v>
      </c>
      <c r="AF1762" s="3" t="s">
        <v>13</v>
      </c>
      <c r="AG1762" s="4"/>
      <c r="AH1762" s="3"/>
      <c r="AI1762" s="4"/>
      <c r="AJ17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2" s="8">
        <f>IF(#REF!=MAX(#REF!),"New","Old")</f>
      </c>
      <c r="AL1762" s="3"/>
      <c r="AM1762" s="9">
        <f>IF(OR(#REF!="",#REF!=0),"",IF(#REF!&lt;12000,"&lt;12k",IF(AND(#REF!&gt;=12000,#REF!&lt;24000),"12k to 24k",IF(AND(#REF!&gt;=24000,#REF!&lt;=36000),"24k to 36k",IF(#REF!&gt;36000,"&gt;36k","")))))</f>
      </c>
    </row>
    <row x14ac:dyDescent="0.25" r="1763" customHeight="1" ht="18.75">
      <c r="A1763" s="1">
        <v>1802866</v>
      </c>
      <c r="B1763" s="2">
        <v>11457897</v>
      </c>
      <c r="C1763" s="3" t="s">
        <v>0</v>
      </c>
      <c r="D1763" s="3" t="s">
        <v>1</v>
      </c>
      <c r="E1763" s="2">
        <v>2014</v>
      </c>
      <c r="F1763" s="4">
        <v>44641</v>
      </c>
      <c r="G1763" s="3" t="s">
        <v>2</v>
      </c>
      <c r="H1763" s="4">
        <v>44642</v>
      </c>
      <c r="I1763" s="4">
        <f>_xlfn.XLOOKUP(#REF!,[1]!Backup_F8_Previous_Wave[ODINO],[1]!Backup_F8_Previous_Wave[Production Date],"")</f>
      </c>
      <c r="J1763" s="10">
        <f>_xlfn.XLOOKUP(#REF!,[1]!Backup_F8_Previous_Wave[ODINO],[1]!Backup_F8_Previous_Wave[Wave Date],"")</f>
      </c>
      <c r="K1763" s="6">
        <f>_xlfn.XLOOKUP(#REF!,[1]!Backup_F8_Previous_Wave[ODINO],[1]!Backup_F8_Previous_Wave[Full VIN],"")</f>
      </c>
      <c r="L1763" s="3" t="s">
        <v>5587</v>
      </c>
      <c r="M1763" s="3" t="s">
        <v>4</v>
      </c>
      <c r="N1763" s="3" t="s">
        <v>5588</v>
      </c>
      <c r="O1763" s="3" t="s">
        <v>151</v>
      </c>
      <c r="P1763" s="6">
        <f>_xlfn.XLOOKUP(#REF!,[1]!Table2[BINNING],[1]!Table2[VFG],"")</f>
      </c>
      <c r="Q1763" s="6">
        <f>IF(ISNUMBER(FIND("|",#REF!,1)),LEFT(#REF!,FIND("|",#REF!,1)-2),#REF!)</f>
      </c>
      <c r="R1763" s="6">
        <f>IF(ISNUMBER(FIND("|",#REF!,1)),RIGHT(#REF!,LEN(#REF!)-FIND("|",#REF!,1)-1),"")</f>
      </c>
      <c r="S1763" s="3" t="s">
        <v>7</v>
      </c>
      <c r="T1763" s="3" t="s">
        <v>7</v>
      </c>
      <c r="U1763" s="2">
        <v>0</v>
      </c>
      <c r="V1763" s="2">
        <v>0</v>
      </c>
      <c r="W1763" s="2"/>
      <c r="X1763" s="3" t="s">
        <v>246</v>
      </c>
      <c r="Y1763" s="2">
        <v>0</v>
      </c>
      <c r="Z1763" s="3"/>
      <c r="AA1763" s="3"/>
      <c r="AB1763" s="7" t="s">
        <v>5589</v>
      </c>
      <c r="AC1763" s="3" t="s">
        <v>10</v>
      </c>
      <c r="AD1763" s="3" t="s">
        <v>11</v>
      </c>
      <c r="AE1763" s="3" t="s">
        <v>12</v>
      </c>
      <c r="AF1763" s="3" t="s">
        <v>13</v>
      </c>
      <c r="AG1763" s="4"/>
      <c r="AH1763" s="3"/>
      <c r="AI1763" s="4"/>
      <c r="AJ17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3" s="8">
        <f>IF(#REF!=MAX(#REF!),"New","Old")</f>
      </c>
      <c r="AL1763" s="3"/>
      <c r="AM1763" s="9">
        <f>IF(OR(#REF!="",#REF!=0),"",IF(#REF!&lt;12000,"&lt;12k",IF(AND(#REF!&gt;=12000,#REF!&lt;24000),"12k to 24k",IF(AND(#REF!&gt;=24000,#REF!&lt;=36000),"24k to 36k",IF(#REF!&gt;36000,"&gt;36k","")))))</f>
      </c>
    </row>
    <row x14ac:dyDescent="0.25" r="1764" customHeight="1" ht="18.75">
      <c r="A1764" s="1">
        <v>1802890</v>
      </c>
      <c r="B1764" s="2">
        <v>11457913</v>
      </c>
      <c r="C1764" s="3" t="s">
        <v>0</v>
      </c>
      <c r="D1764" s="3" t="s">
        <v>1</v>
      </c>
      <c r="E1764" s="2">
        <v>2017</v>
      </c>
      <c r="F1764" s="4">
        <v>44609</v>
      </c>
      <c r="G1764" s="3" t="s">
        <v>2</v>
      </c>
      <c r="H1764" s="4">
        <v>44642</v>
      </c>
      <c r="I1764" s="4">
        <f>_xlfn.XLOOKUP(#REF!,[1]!Backup_F8_Previous_Wave[ODINO],[1]!Backup_F8_Previous_Wave[Production Date],"")</f>
      </c>
      <c r="J1764" s="10">
        <f>_xlfn.XLOOKUP(#REF!,[1]!Backup_F8_Previous_Wave[ODINO],[1]!Backup_F8_Previous_Wave[Wave Date],"")</f>
      </c>
      <c r="K1764" s="6">
        <f>_xlfn.XLOOKUP(#REF!,[1]!Backup_F8_Previous_Wave[ODINO],[1]!Backup_F8_Previous_Wave[Full VIN],"")</f>
      </c>
      <c r="L1764" s="3" t="s">
        <v>5590</v>
      </c>
      <c r="M1764" s="3" t="s">
        <v>4</v>
      </c>
      <c r="N1764" s="3" t="s">
        <v>5591</v>
      </c>
      <c r="O1764" s="3" t="s">
        <v>49</v>
      </c>
      <c r="P1764" s="6">
        <f>_xlfn.XLOOKUP(#REF!,[1]!Table2[BINNING],[1]!Table2[VFG],"")</f>
      </c>
      <c r="Q1764" s="6">
        <f>IF(ISNUMBER(FIND("|",#REF!,1)),LEFT(#REF!,FIND("|",#REF!,1)-2),#REF!)</f>
      </c>
      <c r="R1764" s="6">
        <f>IF(ISNUMBER(FIND("|",#REF!,1)),RIGHT(#REF!,LEN(#REF!)-FIND("|",#REF!,1)-1),"")</f>
      </c>
      <c r="S1764" s="3" t="s">
        <v>7</v>
      </c>
      <c r="T1764" s="3" t="s">
        <v>7</v>
      </c>
      <c r="U1764" s="2">
        <v>0</v>
      </c>
      <c r="V1764" s="2">
        <v>0</v>
      </c>
      <c r="W1764" s="2"/>
      <c r="X1764" s="3" t="s">
        <v>282</v>
      </c>
      <c r="Y1764" s="2">
        <v>0</v>
      </c>
      <c r="Z1764" s="3"/>
      <c r="AA1764" s="3"/>
      <c r="AB1764" s="7" t="s">
        <v>5592</v>
      </c>
      <c r="AC1764" s="3" t="s">
        <v>20</v>
      </c>
      <c r="AD1764" s="3" t="s">
        <v>11</v>
      </c>
      <c r="AE1764" s="3" t="s">
        <v>21</v>
      </c>
      <c r="AF1764" s="3" t="s">
        <v>13</v>
      </c>
      <c r="AG1764" s="4"/>
      <c r="AH1764" s="3"/>
      <c r="AI1764" s="4"/>
      <c r="AJ17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4" s="8">
        <f>IF(#REF!=MAX(#REF!),"New","Old")</f>
      </c>
      <c r="AL1764" s="3"/>
      <c r="AM1764" s="9">
        <f>IF(OR(#REF!="",#REF!=0),"",IF(#REF!&lt;12000,"&lt;12k",IF(AND(#REF!&gt;=12000,#REF!&lt;24000),"12k to 24k",IF(AND(#REF!&gt;=24000,#REF!&lt;=36000),"24k to 36k",IF(#REF!&gt;36000,"&gt;36k","")))))</f>
      </c>
    </row>
    <row x14ac:dyDescent="0.25" r="1765" customHeight="1" ht="18.75">
      <c r="A1765" s="1">
        <v>1803019</v>
      </c>
      <c r="B1765" s="2">
        <v>11458002</v>
      </c>
      <c r="C1765" s="3" t="s">
        <v>0</v>
      </c>
      <c r="D1765" s="3" t="s">
        <v>86</v>
      </c>
      <c r="E1765" s="2">
        <v>2020</v>
      </c>
      <c r="F1765" s="4">
        <v>44636</v>
      </c>
      <c r="G1765" s="3" t="s">
        <v>2</v>
      </c>
      <c r="H1765" s="4">
        <v>44643</v>
      </c>
      <c r="I1765" s="4"/>
      <c r="J1765" s="10">
        <f>_xlfn.XLOOKUP(#REF!,[1]!Backup_F8_Previous_Wave[ODINO],[1]!Backup_F8_Previous_Wave[Wave Date],"")</f>
      </c>
      <c r="K1765" s="3"/>
      <c r="L1765" s="3" t="s">
        <v>5593</v>
      </c>
      <c r="M1765" s="3" t="s">
        <v>4</v>
      </c>
      <c r="N1765" s="3" t="s">
        <v>5594</v>
      </c>
      <c r="O1765" s="3" t="s">
        <v>4771</v>
      </c>
      <c r="P1765" s="6">
        <f>_xlfn.XLOOKUP(#REF!,[1]!Table2[BINNING],[1]!Table2[VFG],"")</f>
      </c>
      <c r="Q1765" s="6">
        <f>IF(ISNUMBER(FIND("|",#REF!,1)),LEFT(#REF!,FIND("|",#REF!,1)-2),#REF!)</f>
      </c>
      <c r="R1765" s="6">
        <f>IF(ISNUMBER(FIND("|",#REF!,1)),RIGHT(#REF!,LEN(#REF!)-FIND("|",#REF!,1)-1),"")</f>
      </c>
      <c r="S1765" s="3" t="s">
        <v>7</v>
      </c>
      <c r="T1765" s="3" t="s">
        <v>7</v>
      </c>
      <c r="U1765" s="2">
        <v>0</v>
      </c>
      <c r="V1765" s="2">
        <v>0</v>
      </c>
      <c r="W1765" s="2"/>
      <c r="X1765" s="3" t="s">
        <v>63</v>
      </c>
      <c r="Y1765" s="2"/>
      <c r="Z1765" s="3"/>
      <c r="AA1765" s="3"/>
      <c r="AB1765" s="7" t="s">
        <v>5595</v>
      </c>
      <c r="AC1765" s="3" t="s">
        <v>44</v>
      </c>
      <c r="AD1765" s="3" t="s">
        <v>44</v>
      </c>
      <c r="AE1765" s="3" t="s">
        <v>44</v>
      </c>
      <c r="AF1765" s="3" t="s">
        <v>95</v>
      </c>
      <c r="AG1765" s="4"/>
      <c r="AH1765" s="3"/>
      <c r="AI1765" s="4"/>
      <c r="AJ17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5" s="8">
        <f>IF(#REF!=MAX(#REF!),"New","Old")</f>
      </c>
      <c r="AL1765" s="3"/>
      <c r="AM1765" s="9">
        <f>IF(OR(#REF!="",#REF!=0),"",IF(#REF!&lt;12000,"&lt;12k",IF(AND(#REF!&gt;=12000,#REF!&lt;24000),"12k to 24k",IF(AND(#REF!&gt;=24000,#REF!&lt;=36000),"24k to 36k",IF(#REF!&gt;36000,"&gt;36k","")))))</f>
      </c>
    </row>
    <row x14ac:dyDescent="0.25" r="1766" customHeight="1" ht="18.75">
      <c r="A1766" s="1">
        <v>1803031</v>
      </c>
      <c r="B1766" s="2">
        <v>11458011</v>
      </c>
      <c r="C1766" s="3" t="s">
        <v>0</v>
      </c>
      <c r="D1766" s="3" t="s">
        <v>1</v>
      </c>
      <c r="E1766" s="2">
        <v>2020</v>
      </c>
      <c r="F1766" s="4">
        <v>44639</v>
      </c>
      <c r="G1766" s="3" t="s">
        <v>2</v>
      </c>
      <c r="H1766" s="4">
        <v>44643</v>
      </c>
      <c r="I1766" s="4">
        <f>_xlfn.XLOOKUP(#REF!,[1]!Backup_F8_Previous_Wave[ODINO],[1]!Backup_F8_Previous_Wave[Production Date],"")</f>
      </c>
      <c r="J1766" s="10">
        <f>_xlfn.XLOOKUP(#REF!,[1]!Backup_F8_Previous_Wave[ODINO],[1]!Backup_F8_Previous_Wave[Wave Date],"")</f>
      </c>
      <c r="K1766" s="6">
        <f>_xlfn.XLOOKUP(#REF!,[1]!Backup_F8_Previous_Wave[ODINO],[1]!Backup_F8_Previous_Wave[Full VIN],"")</f>
      </c>
      <c r="L1766" s="3" t="s">
        <v>5596</v>
      </c>
      <c r="M1766" s="3" t="s">
        <v>4</v>
      </c>
      <c r="N1766" s="3" t="s">
        <v>5597</v>
      </c>
      <c r="O1766" s="3" t="s">
        <v>105</v>
      </c>
      <c r="P1766" s="6">
        <f>_xlfn.XLOOKUP(#REF!,[1]!Table2[BINNING],[1]!Table2[VFG],"")</f>
      </c>
      <c r="Q1766" s="6">
        <f>IF(ISNUMBER(FIND("|",#REF!,1)),LEFT(#REF!,FIND("|",#REF!,1)-2),#REF!)</f>
      </c>
      <c r="R1766" s="6">
        <f>IF(ISNUMBER(FIND("|",#REF!,1)),RIGHT(#REF!,LEN(#REF!)-FIND("|",#REF!,1)-1),"")</f>
      </c>
      <c r="S1766" s="3" t="s">
        <v>7</v>
      </c>
      <c r="T1766" s="3" t="s">
        <v>7</v>
      </c>
      <c r="U1766" s="2">
        <v>0</v>
      </c>
      <c r="V1766" s="2">
        <v>0</v>
      </c>
      <c r="W1766" s="2">
        <v>22025</v>
      </c>
      <c r="X1766" s="3" t="s">
        <v>246</v>
      </c>
      <c r="Y1766" s="2">
        <v>40</v>
      </c>
      <c r="Z1766" s="3" t="s">
        <v>5598</v>
      </c>
      <c r="AA1766" s="3" t="s">
        <v>4359</v>
      </c>
      <c r="AB1766" s="7" t="s">
        <v>5599</v>
      </c>
      <c r="AC1766" s="3" t="s">
        <v>20</v>
      </c>
      <c r="AD1766" s="3" t="s">
        <v>11</v>
      </c>
      <c r="AE1766" s="3" t="s">
        <v>135</v>
      </c>
      <c r="AF1766" s="3" t="s">
        <v>27</v>
      </c>
      <c r="AG1766" s="4"/>
      <c r="AH1766" s="3"/>
      <c r="AI1766" s="4"/>
      <c r="AJ17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6" s="8">
        <f>IF(#REF!=MAX(#REF!),"New","Old")</f>
      </c>
      <c r="AL1766" s="3"/>
      <c r="AM1766" s="9">
        <f>IF(OR(#REF!="",#REF!=0),"",IF(#REF!&lt;12000,"&lt;12k",IF(AND(#REF!&gt;=12000,#REF!&lt;24000),"12k to 24k",IF(AND(#REF!&gt;=24000,#REF!&lt;=36000),"24k to 36k",IF(#REF!&gt;36000,"&gt;36k","")))))</f>
      </c>
    </row>
    <row x14ac:dyDescent="0.25" r="1767" customHeight="1" ht="18.75">
      <c r="A1767" s="1">
        <v>1803046</v>
      </c>
      <c r="B1767" s="2">
        <v>11458022</v>
      </c>
      <c r="C1767" s="3" t="s">
        <v>0</v>
      </c>
      <c r="D1767" s="3" t="s">
        <v>187</v>
      </c>
      <c r="E1767" s="2">
        <v>2019</v>
      </c>
      <c r="F1767" s="4">
        <v>44642</v>
      </c>
      <c r="G1767" s="3" t="s">
        <v>2</v>
      </c>
      <c r="H1767" s="4">
        <v>44643</v>
      </c>
      <c r="I1767" s="4">
        <f>_xlfn.XLOOKUP(#REF!,[1]!Backup_F8_Previous_Wave[ODINO],[1]!Backup_F8_Previous_Wave[Production Date],"")</f>
      </c>
      <c r="J1767" s="10">
        <f>_xlfn.XLOOKUP(#REF!,[1]!Backup_F8_Previous_Wave[ODINO],[1]!Backup_F8_Previous_Wave[Wave Date],"")</f>
      </c>
      <c r="K1767" s="6">
        <f>_xlfn.XLOOKUP(#REF!,[1]!Backup_F8_Previous_Wave[ODINO],[1]!Backup_F8_Previous_Wave[Full VIN],"")</f>
      </c>
      <c r="L1767" s="3" t="s">
        <v>2335</v>
      </c>
      <c r="M1767" s="3" t="s">
        <v>4</v>
      </c>
      <c r="N1767" s="3" t="s">
        <v>5600</v>
      </c>
      <c r="O1767" s="3" t="s">
        <v>124</v>
      </c>
      <c r="P1767" s="6">
        <f>_xlfn.XLOOKUP(#REF!,[1]!Table2[BINNING],[1]!Table2[VFG],"")</f>
      </c>
      <c r="Q1767" s="6">
        <f>IF(ISNUMBER(FIND("|",#REF!,1)),LEFT(#REF!,FIND("|",#REF!,1)-2),#REF!)</f>
      </c>
      <c r="R1767" s="6">
        <f>IF(ISNUMBER(FIND("|",#REF!,1)),RIGHT(#REF!,LEN(#REF!)-FIND("|",#REF!,1)-1),"")</f>
      </c>
      <c r="S1767" s="3" t="s">
        <v>7</v>
      </c>
      <c r="T1767" s="3" t="s">
        <v>7</v>
      </c>
      <c r="U1767" s="2">
        <v>0</v>
      </c>
      <c r="V1767" s="2">
        <v>0</v>
      </c>
      <c r="W1767" s="2"/>
      <c r="X1767" s="3" t="s">
        <v>139</v>
      </c>
      <c r="Y1767" s="2">
        <v>5</v>
      </c>
      <c r="Z1767" s="3"/>
      <c r="AA1767" s="3"/>
      <c r="AB1767" s="7" t="s">
        <v>5601</v>
      </c>
      <c r="AC1767" s="3" t="s">
        <v>191</v>
      </c>
      <c r="AD1767" s="3" t="s">
        <v>192</v>
      </c>
      <c r="AE1767" s="3" t="s">
        <v>193</v>
      </c>
      <c r="AF1767" s="3" t="s">
        <v>141</v>
      </c>
      <c r="AG1767" s="4"/>
      <c r="AH1767" s="3"/>
      <c r="AI1767" s="4"/>
      <c r="AJ17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7" s="8">
        <f>IF(#REF!=MAX(#REF!),"New","Old")</f>
      </c>
      <c r="AL1767" s="3"/>
      <c r="AM1767" s="9">
        <f>IF(OR(#REF!="",#REF!=0),"",IF(#REF!&lt;12000,"&lt;12k",IF(AND(#REF!&gt;=12000,#REF!&lt;24000),"12k to 24k",IF(AND(#REF!&gt;=24000,#REF!&lt;=36000),"24k to 36k",IF(#REF!&gt;36000,"&gt;36k","")))))</f>
      </c>
    </row>
    <row x14ac:dyDescent="0.25" r="1768" customHeight="1" ht="18.75">
      <c r="A1768" s="1">
        <v>1803209</v>
      </c>
      <c r="B1768" s="2">
        <v>11458137</v>
      </c>
      <c r="C1768" s="3" t="s">
        <v>0</v>
      </c>
      <c r="D1768" s="3" t="s">
        <v>69</v>
      </c>
      <c r="E1768" s="2">
        <v>2015</v>
      </c>
      <c r="F1768" s="4">
        <v>43913</v>
      </c>
      <c r="G1768" s="3" t="s">
        <v>2</v>
      </c>
      <c r="H1768" s="4">
        <v>44644</v>
      </c>
      <c r="I1768" s="4">
        <f>_xlfn.XLOOKUP(#REF!,[1]!Backup_F8_Previous_Wave[ODINO],[1]!Backup_F8_Previous_Wave[Production Date],"")</f>
      </c>
      <c r="J1768" s="10">
        <f>_xlfn.XLOOKUP(#REF!,[1]!Backup_F8_Previous_Wave[ODINO],[1]!Backup_F8_Previous_Wave[Wave Date],"")</f>
      </c>
      <c r="K1768" s="6">
        <f>_xlfn.XLOOKUP(#REF!,[1]!Backup_F8_Previous_Wave[ODINO],[1]!Backup_F8_Previous_Wave[Full VIN],"")</f>
      </c>
      <c r="L1768" s="3" t="s">
        <v>5602</v>
      </c>
      <c r="M1768" s="3" t="s">
        <v>4</v>
      </c>
      <c r="N1768" s="3" t="s">
        <v>5603</v>
      </c>
      <c r="O1768" s="3" t="s">
        <v>31</v>
      </c>
      <c r="P1768" s="6">
        <f>_xlfn.XLOOKUP(#REF!,[1]!Table2[BINNING],[1]!Table2[VFG],"")</f>
      </c>
      <c r="Q1768" s="6">
        <f>IF(ISNUMBER(FIND("|",#REF!,1)),LEFT(#REF!,FIND("|",#REF!,1)-2),#REF!)</f>
      </c>
      <c r="R1768" s="6">
        <f>IF(ISNUMBER(FIND("|",#REF!,1)),RIGHT(#REF!,LEN(#REF!)-FIND("|",#REF!,1)-1),"")</f>
      </c>
      <c r="S1768" s="3" t="s">
        <v>7</v>
      </c>
      <c r="T1768" s="3" t="s">
        <v>7</v>
      </c>
      <c r="U1768" s="2">
        <v>0</v>
      </c>
      <c r="V1768" s="2">
        <v>0</v>
      </c>
      <c r="W1768" s="2"/>
      <c r="X1768" s="3" t="s">
        <v>802</v>
      </c>
      <c r="Y1768" s="2"/>
      <c r="Z1768" s="3"/>
      <c r="AA1768" s="3"/>
      <c r="AB1768" s="7" t="s">
        <v>5604</v>
      </c>
      <c r="AC1768" s="3" t="s">
        <v>395</v>
      </c>
      <c r="AD1768" s="3" t="s">
        <v>75</v>
      </c>
      <c r="AE1768" s="3" t="s">
        <v>908</v>
      </c>
      <c r="AF1768" s="3" t="s">
        <v>77</v>
      </c>
      <c r="AG1768" s="4"/>
      <c r="AH1768" s="3"/>
      <c r="AI1768" s="4"/>
      <c r="AJ17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8" s="8">
        <f>IF(#REF!=MAX(#REF!),"New","Old")</f>
      </c>
      <c r="AL1768" s="3"/>
      <c r="AM1768" s="9">
        <f>IF(OR(#REF!="",#REF!=0),"",IF(#REF!&lt;12000,"&lt;12k",IF(AND(#REF!&gt;=12000,#REF!&lt;24000),"12k to 24k",IF(AND(#REF!&gt;=24000,#REF!&lt;=36000),"24k to 36k",IF(#REF!&gt;36000,"&gt;36k","")))))</f>
      </c>
    </row>
    <row x14ac:dyDescent="0.25" r="1769" customHeight="1" ht="18.75">
      <c r="A1769" s="1">
        <v>1803218</v>
      </c>
      <c r="B1769" s="2">
        <v>11458145</v>
      </c>
      <c r="C1769" s="3" t="s">
        <v>0</v>
      </c>
      <c r="D1769" s="3" t="s">
        <v>96</v>
      </c>
      <c r="E1769" s="2">
        <v>2014</v>
      </c>
      <c r="F1769" s="4">
        <v>44585</v>
      </c>
      <c r="G1769" s="3" t="s">
        <v>2</v>
      </c>
      <c r="H1769" s="4">
        <v>44644</v>
      </c>
      <c r="I1769" s="4">
        <f>_xlfn.XLOOKUP(#REF!,[1]!Backup_F8_Previous_Wave[ODINO],[1]!Backup_F8_Previous_Wave[Production Date],"")</f>
      </c>
      <c r="J1769" s="10">
        <f>_xlfn.XLOOKUP(#REF!,[1]!Backup_F8_Previous_Wave[ODINO],[1]!Backup_F8_Previous_Wave[Wave Date],"")</f>
      </c>
      <c r="K1769" s="6">
        <f>_xlfn.XLOOKUP(#REF!,[1]!Backup_F8_Previous_Wave[ODINO],[1]!Backup_F8_Previous_Wave[Full VIN],"")</f>
      </c>
      <c r="L1769" s="3" t="s">
        <v>2405</v>
      </c>
      <c r="M1769" s="3" t="s">
        <v>4</v>
      </c>
      <c r="N1769" s="3" t="s">
        <v>5605</v>
      </c>
      <c r="O1769" s="3" t="s">
        <v>710</v>
      </c>
      <c r="P1769" s="6">
        <f>_xlfn.XLOOKUP(#REF!,[1]!Table2[BINNING],[1]!Table2[VFG],"")</f>
      </c>
      <c r="Q1769" s="6">
        <f>IF(ISNUMBER(FIND("|",#REF!,1)),LEFT(#REF!,FIND("|",#REF!,1)-2),#REF!)</f>
      </c>
      <c r="R1769" s="6">
        <f>IF(ISNUMBER(FIND("|",#REF!,1)),RIGHT(#REF!,LEN(#REF!)-FIND("|",#REF!,1)-1),"")</f>
      </c>
      <c r="S1769" s="3" t="s">
        <v>7</v>
      </c>
      <c r="T1769" s="3" t="s">
        <v>7</v>
      </c>
      <c r="U1769" s="2">
        <v>0</v>
      </c>
      <c r="V1769" s="2">
        <v>0</v>
      </c>
      <c r="W1769" s="2">
        <v>39000</v>
      </c>
      <c r="X1769" s="3" t="s">
        <v>8</v>
      </c>
      <c r="Y1769" s="2"/>
      <c r="Z1769" s="3" t="s">
        <v>5606</v>
      </c>
      <c r="AA1769" s="3" t="s">
        <v>4511</v>
      </c>
      <c r="AB1769" s="7" t="s">
        <v>5607</v>
      </c>
      <c r="AC1769" s="3" t="s">
        <v>542</v>
      </c>
      <c r="AD1769" s="3" t="s">
        <v>543</v>
      </c>
      <c r="AE1769" s="3" t="s">
        <v>544</v>
      </c>
      <c r="AF1769" s="3" t="s">
        <v>102</v>
      </c>
      <c r="AG1769" s="4"/>
      <c r="AH1769" s="3"/>
      <c r="AI1769" s="4"/>
      <c r="AJ17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69" s="8">
        <f>IF(#REF!=MAX(#REF!),"New","Old")</f>
      </c>
      <c r="AL1769" s="3"/>
      <c r="AM1769" s="9">
        <f>IF(OR(#REF!="",#REF!=0),"",IF(#REF!&lt;12000,"&lt;12k",IF(AND(#REF!&gt;=12000,#REF!&lt;24000),"12k to 24k",IF(AND(#REF!&gt;=24000,#REF!&lt;=36000),"24k to 36k",IF(#REF!&gt;36000,"&gt;36k","")))))</f>
      </c>
    </row>
    <row x14ac:dyDescent="0.25" r="1770" customHeight="1" ht="18.75">
      <c r="A1770" s="1">
        <v>1803293</v>
      </c>
      <c r="B1770" s="2">
        <v>11458199</v>
      </c>
      <c r="C1770" s="3" t="s">
        <v>0</v>
      </c>
      <c r="D1770" s="3" t="s">
        <v>181</v>
      </c>
      <c r="E1770" s="2">
        <v>2016</v>
      </c>
      <c r="F1770" s="4">
        <v>44642</v>
      </c>
      <c r="G1770" s="3" t="s">
        <v>2</v>
      </c>
      <c r="H1770" s="4">
        <v>44644</v>
      </c>
      <c r="I1770" s="4">
        <f>_xlfn.XLOOKUP(#REF!,[1]!Backup_F8_Previous_Wave[ODINO],[1]!Backup_F8_Previous_Wave[Production Date],"")</f>
      </c>
      <c r="J1770" s="10">
        <f>_xlfn.XLOOKUP(#REF!,[1]!Backup_F8_Previous_Wave[ODINO],[1]!Backup_F8_Previous_Wave[Wave Date],"")</f>
      </c>
      <c r="K1770" s="6">
        <f>_xlfn.XLOOKUP(#REF!,[1]!Backup_F8_Previous_Wave[ODINO],[1]!Backup_F8_Previous_Wave[Full VIN],"")</f>
      </c>
      <c r="L1770" s="3" t="s">
        <v>5608</v>
      </c>
      <c r="M1770" s="3" t="s">
        <v>4</v>
      </c>
      <c r="N1770" s="3" t="s">
        <v>5609</v>
      </c>
      <c r="O1770" s="3" t="s">
        <v>196</v>
      </c>
      <c r="P1770" s="6">
        <f>_xlfn.XLOOKUP(#REF!,[1]!Table2[BINNING],[1]!Table2[VFG],"")</f>
      </c>
      <c r="Q1770" s="6">
        <f>IF(ISNUMBER(FIND("|",#REF!,1)),LEFT(#REF!,FIND("|",#REF!,1)-2),#REF!)</f>
      </c>
      <c r="R1770" s="6">
        <f>IF(ISNUMBER(FIND("|",#REF!,1)),RIGHT(#REF!,LEN(#REF!)-FIND("|",#REF!,1)-1),"")</f>
      </c>
      <c r="S1770" s="3" t="s">
        <v>7</v>
      </c>
      <c r="T1770" s="3" t="s">
        <v>7</v>
      </c>
      <c r="U1770" s="2">
        <v>0</v>
      </c>
      <c r="V1770" s="2">
        <v>0</v>
      </c>
      <c r="W1770" s="2"/>
      <c r="X1770" s="3" t="s">
        <v>238</v>
      </c>
      <c r="Y1770" s="2"/>
      <c r="Z1770" s="3"/>
      <c r="AA1770" s="3"/>
      <c r="AB1770" s="7" t="s">
        <v>5610</v>
      </c>
      <c r="AC1770" s="3" t="s">
        <v>297</v>
      </c>
      <c r="AD1770" s="3" t="s">
        <v>298</v>
      </c>
      <c r="AE1770" s="3" t="s">
        <v>299</v>
      </c>
      <c r="AF1770" s="3" t="s">
        <v>198</v>
      </c>
      <c r="AG1770" s="4"/>
      <c r="AH1770" s="3"/>
      <c r="AI1770" s="4"/>
      <c r="AJ17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0" s="8">
        <f>IF(#REF!=MAX(#REF!),"New","Old")</f>
      </c>
      <c r="AL1770" s="3"/>
      <c r="AM1770" s="9">
        <f>IF(OR(#REF!="",#REF!=0),"",IF(#REF!&lt;12000,"&lt;12k",IF(AND(#REF!&gt;=12000,#REF!&lt;24000),"12k to 24k",IF(AND(#REF!&gt;=24000,#REF!&lt;=36000),"24k to 36k",IF(#REF!&gt;36000,"&gt;36k","")))))</f>
      </c>
    </row>
    <row x14ac:dyDescent="0.25" r="1771" customHeight="1" ht="18.75">
      <c r="A1771" s="1">
        <v>1803481</v>
      </c>
      <c r="B1771" s="2">
        <v>11458331</v>
      </c>
      <c r="C1771" s="3" t="s">
        <v>0</v>
      </c>
      <c r="D1771" s="3" t="s">
        <v>38</v>
      </c>
      <c r="E1771" s="2">
        <v>2021</v>
      </c>
      <c r="F1771" s="4">
        <v>44644</v>
      </c>
      <c r="G1771" s="3" t="s">
        <v>2</v>
      </c>
      <c r="H1771" s="4">
        <v>44645</v>
      </c>
      <c r="I1771" s="4">
        <f>_xlfn.XLOOKUP(#REF!,[1]!Backup_F8_Previous_Wave[ODINO],[1]!Backup_F8_Previous_Wave[Production Date],"")</f>
      </c>
      <c r="J1771" s="10">
        <f>_xlfn.XLOOKUP(#REF!,[1]!Backup_F8_Previous_Wave[ODINO],[1]!Backup_F8_Previous_Wave[Wave Date],"")</f>
      </c>
      <c r="K1771" s="6">
        <f>_xlfn.XLOOKUP(#REF!,[1]!Backup_F8_Previous_Wave[ODINO],[1]!Backup_F8_Previous_Wave[Full VIN],"")</f>
      </c>
      <c r="L1771" s="3" t="s">
        <v>5611</v>
      </c>
      <c r="M1771" s="3" t="s">
        <v>4</v>
      </c>
      <c r="N1771" s="3" t="s">
        <v>5612</v>
      </c>
      <c r="O1771" s="3" t="s">
        <v>105</v>
      </c>
      <c r="P1771" s="6">
        <f>_xlfn.XLOOKUP(#REF!,[1]!Table2[BINNING],[1]!Table2[VFG],"")</f>
      </c>
      <c r="Q1771" s="6">
        <f>IF(ISNUMBER(FIND("|",#REF!,1)),LEFT(#REF!,FIND("|",#REF!,1)-2),#REF!)</f>
      </c>
      <c r="R1771" s="6">
        <f>IF(ISNUMBER(FIND("|",#REF!,1)),RIGHT(#REF!,LEN(#REF!)-FIND("|",#REF!,1)-1),"")</f>
      </c>
      <c r="S1771" s="3" t="s">
        <v>7</v>
      </c>
      <c r="T1771" s="3" t="s">
        <v>7</v>
      </c>
      <c r="U1771" s="2">
        <v>0</v>
      </c>
      <c r="V1771" s="2">
        <v>0</v>
      </c>
      <c r="W1771" s="2">
        <v>800</v>
      </c>
      <c r="X1771" s="3" t="s">
        <v>229</v>
      </c>
      <c r="Y1771" s="2">
        <v>5</v>
      </c>
      <c r="Z1771" s="3" t="s">
        <v>5613</v>
      </c>
      <c r="AA1771" s="3" t="s">
        <v>3839</v>
      </c>
      <c r="AB1771" s="7" t="s">
        <v>5614</v>
      </c>
      <c r="AC1771" s="3" t="s">
        <v>826</v>
      </c>
      <c r="AD1771" s="3" t="s">
        <v>147</v>
      </c>
      <c r="AE1771" s="3" t="s">
        <v>148</v>
      </c>
      <c r="AF1771" s="3" t="s">
        <v>45</v>
      </c>
      <c r="AG1771" s="4"/>
      <c r="AH1771" s="3"/>
      <c r="AI1771" s="4"/>
      <c r="AJ17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1" s="8">
        <f>IF(#REF!=MAX(#REF!),"New","Old")</f>
      </c>
      <c r="AL1771" s="3"/>
      <c r="AM1771" s="9">
        <f>IF(OR(#REF!="",#REF!=0),"",IF(#REF!&lt;12000,"&lt;12k",IF(AND(#REF!&gt;=12000,#REF!&lt;24000),"12k to 24k",IF(AND(#REF!&gt;=24000,#REF!&lt;=36000),"24k to 36k",IF(#REF!&gt;36000,"&gt;36k","")))))</f>
      </c>
    </row>
    <row x14ac:dyDescent="0.25" r="1772" customHeight="1" ht="18.75">
      <c r="A1772" s="1">
        <v>1803587</v>
      </c>
      <c r="B1772" s="2">
        <v>11458401</v>
      </c>
      <c r="C1772" s="3" t="s">
        <v>0</v>
      </c>
      <c r="D1772" s="3" t="s">
        <v>181</v>
      </c>
      <c r="E1772" s="2">
        <v>2015</v>
      </c>
      <c r="F1772" s="4">
        <v>44645</v>
      </c>
      <c r="G1772" s="3" t="s">
        <v>2</v>
      </c>
      <c r="H1772" s="4">
        <v>44646</v>
      </c>
      <c r="I1772" s="4">
        <f>_xlfn.XLOOKUP(#REF!,[1]!Backup_F8_Previous_Wave[ODINO],[1]!Backup_F8_Previous_Wave[Production Date],"")</f>
      </c>
      <c r="J1772" s="10">
        <f>_xlfn.XLOOKUP(#REF!,[1]!Backup_F8_Previous_Wave[ODINO],[1]!Backup_F8_Previous_Wave[Wave Date],"")</f>
      </c>
      <c r="K1772" s="6">
        <f>_xlfn.XLOOKUP(#REF!,[1]!Backup_F8_Previous_Wave[ODINO],[1]!Backup_F8_Previous_Wave[Full VIN],"")</f>
      </c>
      <c r="L1772" s="3" t="s">
        <v>2349</v>
      </c>
      <c r="M1772" s="3" t="s">
        <v>4</v>
      </c>
      <c r="N1772" s="3" t="s">
        <v>5615</v>
      </c>
      <c r="O1772" s="3" t="s">
        <v>5616</v>
      </c>
      <c r="P1772" s="6">
        <f>_xlfn.XLOOKUP(#REF!,[1]!Table2[BINNING],[1]!Table2[VFG],"")</f>
      </c>
      <c r="Q1772" s="6">
        <f>IF(ISNUMBER(FIND("|",#REF!,1)),LEFT(#REF!,FIND("|",#REF!,1)-2),#REF!)</f>
      </c>
      <c r="R1772" s="6">
        <f>IF(ISNUMBER(FIND("|",#REF!,1)),RIGHT(#REF!,LEN(#REF!)-FIND("|",#REF!,1)-1),"")</f>
      </c>
      <c r="S1772" s="3" t="s">
        <v>7</v>
      </c>
      <c r="T1772" s="3" t="s">
        <v>7</v>
      </c>
      <c r="U1772" s="2">
        <v>1</v>
      </c>
      <c r="V1772" s="2">
        <v>0</v>
      </c>
      <c r="W1772" s="2"/>
      <c r="X1772" s="3" t="s">
        <v>125</v>
      </c>
      <c r="Y1772" s="2"/>
      <c r="Z1772" s="3"/>
      <c r="AA1772" s="3"/>
      <c r="AB1772" s="7" t="s">
        <v>5617</v>
      </c>
      <c r="AC1772" s="3" t="s">
        <v>297</v>
      </c>
      <c r="AD1772" s="3" t="s">
        <v>298</v>
      </c>
      <c r="AE1772" s="3" t="s">
        <v>299</v>
      </c>
      <c r="AF1772" s="3" t="s">
        <v>198</v>
      </c>
      <c r="AG1772" s="4"/>
      <c r="AH1772" s="3"/>
      <c r="AI1772" s="4"/>
      <c r="AJ17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2" s="8">
        <f>IF(#REF!=MAX(#REF!),"New","Old")</f>
      </c>
      <c r="AL1772" s="3"/>
      <c r="AM1772" s="9">
        <f>IF(OR(#REF!="",#REF!=0),"",IF(#REF!&lt;12000,"&lt;12k",IF(AND(#REF!&gt;=12000,#REF!&lt;24000),"12k to 24k",IF(AND(#REF!&gt;=24000,#REF!&lt;=36000),"24k to 36k",IF(#REF!&gt;36000,"&gt;36k","")))))</f>
      </c>
    </row>
    <row x14ac:dyDescent="0.25" r="1773" customHeight="1" ht="18.75">
      <c r="A1773" s="1">
        <v>1803644</v>
      </c>
      <c r="B1773" s="2">
        <v>11458437</v>
      </c>
      <c r="C1773" s="3" t="s">
        <v>0</v>
      </c>
      <c r="D1773" s="3" t="s">
        <v>86</v>
      </c>
      <c r="E1773" s="2">
        <v>2019</v>
      </c>
      <c r="F1773" s="4">
        <v>44645</v>
      </c>
      <c r="G1773" s="3" t="s">
        <v>2</v>
      </c>
      <c r="H1773" s="4">
        <v>44646</v>
      </c>
      <c r="I1773" s="4">
        <f>_xlfn.XLOOKUP(#REF!,[1]!Backup_F8_Previous_Wave[ODINO],[1]!Backup_F8_Previous_Wave[Production Date],"")</f>
      </c>
      <c r="J1773" s="10">
        <f>_xlfn.XLOOKUP(#REF!,[1]!Backup_F8_Previous_Wave[ODINO],[1]!Backup_F8_Previous_Wave[Wave Date],"")</f>
      </c>
      <c r="K1773" s="6">
        <f>_xlfn.XLOOKUP(#REF!,[1]!Backup_F8_Previous_Wave[ODINO],[1]!Backup_F8_Previous_Wave[Full VIN],"")</f>
      </c>
      <c r="L1773" s="3" t="s">
        <v>5618</v>
      </c>
      <c r="M1773" s="3" t="s">
        <v>4</v>
      </c>
      <c r="N1773" s="3" t="s">
        <v>5619</v>
      </c>
      <c r="O1773" s="3" t="s">
        <v>99</v>
      </c>
      <c r="P1773" s="6">
        <f>_xlfn.XLOOKUP(#REF!,[1]!Table2[BINNING],[1]!Table2[VFG],"")</f>
      </c>
      <c r="Q1773" s="6">
        <f>IF(ISNUMBER(FIND("|",#REF!,1)),LEFT(#REF!,FIND("|",#REF!,1)-2),#REF!)</f>
      </c>
      <c r="R1773" s="6">
        <f>IF(ISNUMBER(FIND("|",#REF!,1)),RIGHT(#REF!,LEN(#REF!)-FIND("|",#REF!,1)-1),"")</f>
      </c>
      <c r="S1773" s="3" t="s">
        <v>7</v>
      </c>
      <c r="T1773" s="3" t="s">
        <v>7</v>
      </c>
      <c r="U1773" s="2">
        <v>0</v>
      </c>
      <c r="V1773" s="2">
        <v>0</v>
      </c>
      <c r="W1773" s="2"/>
      <c r="X1773" s="3" t="s">
        <v>282</v>
      </c>
      <c r="Y1773" s="2">
        <v>35</v>
      </c>
      <c r="Z1773" s="3"/>
      <c r="AA1773" s="3"/>
      <c r="AB1773" s="7" t="s">
        <v>5620</v>
      </c>
      <c r="AC1773" s="3" t="s">
        <v>92</v>
      </c>
      <c r="AD1773" s="3" t="s">
        <v>93</v>
      </c>
      <c r="AE1773" s="3" t="s">
        <v>94</v>
      </c>
      <c r="AF1773" s="3" t="s">
        <v>95</v>
      </c>
      <c r="AG1773" s="4"/>
      <c r="AH1773" s="3"/>
      <c r="AI1773" s="4"/>
      <c r="AJ17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3" s="8">
        <f>IF(#REF!=MAX(#REF!),"New","Old")</f>
      </c>
      <c r="AL1773" s="3"/>
      <c r="AM1773" s="9">
        <f>IF(OR(#REF!="",#REF!=0),"",IF(#REF!&lt;12000,"&lt;12k",IF(AND(#REF!&gt;=12000,#REF!&lt;24000),"12k to 24k",IF(AND(#REF!&gt;=24000,#REF!&lt;=36000),"24k to 36k",IF(#REF!&gt;36000,"&gt;36k","")))))</f>
      </c>
    </row>
    <row x14ac:dyDescent="0.25" r="1774" customHeight="1" ht="18.75">
      <c r="A1774" s="1">
        <v>1803645</v>
      </c>
      <c r="B1774" s="2">
        <v>11458438</v>
      </c>
      <c r="C1774" s="3" t="s">
        <v>0</v>
      </c>
      <c r="D1774" s="3" t="s">
        <v>86</v>
      </c>
      <c r="E1774" s="2">
        <v>2019</v>
      </c>
      <c r="F1774" s="4">
        <v>44641</v>
      </c>
      <c r="G1774" s="3" t="s">
        <v>2</v>
      </c>
      <c r="H1774" s="4">
        <v>44646</v>
      </c>
      <c r="I1774" s="4">
        <f>_xlfn.XLOOKUP(#REF!,[1]!Backup_F8_Previous_Wave[ODINO],[1]!Backup_F8_Previous_Wave[Production Date],"")</f>
      </c>
      <c r="J1774" s="10">
        <f>_xlfn.XLOOKUP(#REF!,[1]!Backup_F8_Previous_Wave[ODINO],[1]!Backup_F8_Previous_Wave[Wave Date],"")</f>
      </c>
      <c r="K1774" s="6">
        <f>_xlfn.XLOOKUP(#REF!,[1]!Backup_F8_Previous_Wave[ODINO],[1]!Backup_F8_Previous_Wave[Full VIN],"")</f>
      </c>
      <c r="L1774" s="3" t="s">
        <v>2595</v>
      </c>
      <c r="M1774" s="3" t="s">
        <v>4</v>
      </c>
      <c r="N1774" s="3" t="s">
        <v>5621</v>
      </c>
      <c r="O1774" s="3" t="s">
        <v>99</v>
      </c>
      <c r="P1774" s="6">
        <f>_xlfn.XLOOKUP(#REF!,[1]!Table2[BINNING],[1]!Table2[VFG],"")</f>
      </c>
      <c r="Q1774" s="6">
        <f>IF(ISNUMBER(FIND("|",#REF!,1)),LEFT(#REF!,FIND("|",#REF!,1)-2),#REF!)</f>
      </c>
      <c r="R1774" s="6">
        <f>IF(ISNUMBER(FIND("|",#REF!,1)),RIGHT(#REF!,LEN(#REF!)-FIND("|",#REF!,1)-1),"")</f>
      </c>
      <c r="S1774" s="3" t="s">
        <v>7</v>
      </c>
      <c r="T1774" s="3" t="s">
        <v>7</v>
      </c>
      <c r="U1774" s="2">
        <v>0</v>
      </c>
      <c r="V1774" s="2">
        <v>0</v>
      </c>
      <c r="W1774" s="2"/>
      <c r="X1774" s="3" t="s">
        <v>282</v>
      </c>
      <c r="Y1774" s="2">
        <v>65</v>
      </c>
      <c r="Z1774" s="3"/>
      <c r="AA1774" s="3"/>
      <c r="AB1774" s="7" t="s">
        <v>5622</v>
      </c>
      <c r="AC1774" s="3" t="s">
        <v>92</v>
      </c>
      <c r="AD1774" s="3" t="s">
        <v>93</v>
      </c>
      <c r="AE1774" s="3" t="s">
        <v>94</v>
      </c>
      <c r="AF1774" s="3" t="s">
        <v>95</v>
      </c>
      <c r="AG1774" s="4"/>
      <c r="AH1774" s="3"/>
      <c r="AI1774" s="4"/>
      <c r="AJ17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4" s="8">
        <f>IF(#REF!=MAX(#REF!),"New","Old")</f>
      </c>
      <c r="AL1774" s="3"/>
      <c r="AM1774" s="9">
        <f>IF(OR(#REF!="",#REF!=0),"",IF(#REF!&lt;12000,"&lt;12k",IF(AND(#REF!&gt;=12000,#REF!&lt;24000),"12k to 24k",IF(AND(#REF!&gt;=24000,#REF!&lt;=36000),"24k to 36k",IF(#REF!&gt;36000,"&gt;36k","")))))</f>
      </c>
    </row>
    <row x14ac:dyDescent="0.25" r="1775" customHeight="1" ht="18.75">
      <c r="A1775" s="1">
        <v>1803681</v>
      </c>
      <c r="B1775" s="2">
        <v>11458465</v>
      </c>
      <c r="C1775" s="3" t="s">
        <v>0</v>
      </c>
      <c r="D1775" s="3" t="s">
        <v>96</v>
      </c>
      <c r="E1775" s="2">
        <v>2013</v>
      </c>
      <c r="F1775" s="4">
        <v>44640</v>
      </c>
      <c r="G1775" s="3" t="s">
        <v>2</v>
      </c>
      <c r="H1775" s="4">
        <v>44646</v>
      </c>
      <c r="I1775" s="4">
        <f>_xlfn.XLOOKUP(#REF!,[1]!Backup_F8_Previous_Wave[ODINO],[1]!Backup_F8_Previous_Wave[Production Date],"")</f>
      </c>
      <c r="J1775" s="10">
        <f>_xlfn.XLOOKUP(#REF!,[1]!Backup_F8_Previous_Wave[ODINO],[1]!Backup_F8_Previous_Wave[Wave Date],"")</f>
      </c>
      <c r="K1775" s="6">
        <f>_xlfn.XLOOKUP(#REF!,[1]!Backup_F8_Previous_Wave[ODINO],[1]!Backup_F8_Previous_Wave[Full VIN],"")</f>
      </c>
      <c r="L1775" s="3" t="s">
        <v>5623</v>
      </c>
      <c r="M1775" s="3" t="s">
        <v>4</v>
      </c>
      <c r="N1775" s="3" t="s">
        <v>5624</v>
      </c>
      <c r="O1775" s="3" t="s">
        <v>49</v>
      </c>
      <c r="P1775" s="6">
        <f>_xlfn.XLOOKUP(#REF!,[1]!Table2[BINNING],[1]!Table2[VFG],"")</f>
      </c>
      <c r="Q1775" s="6">
        <f>IF(ISNUMBER(FIND("|",#REF!,1)),LEFT(#REF!,FIND("|",#REF!,1)-2),#REF!)</f>
      </c>
      <c r="R1775" s="6">
        <f>IF(ISNUMBER(FIND("|",#REF!,1)),RIGHT(#REF!,LEN(#REF!)-FIND("|",#REF!,1)-1),"")</f>
      </c>
      <c r="S1775" s="3" t="s">
        <v>7</v>
      </c>
      <c r="T1775" s="3" t="s">
        <v>7</v>
      </c>
      <c r="U1775" s="2">
        <v>0</v>
      </c>
      <c r="V1775" s="2">
        <v>0</v>
      </c>
      <c r="W1775" s="2"/>
      <c r="X1775" s="3" t="s">
        <v>518</v>
      </c>
      <c r="Y1775" s="2"/>
      <c r="Z1775" s="3"/>
      <c r="AA1775" s="3"/>
      <c r="AB1775" s="7" t="s">
        <v>5625</v>
      </c>
      <c r="AC1775" s="3" t="s">
        <v>542</v>
      </c>
      <c r="AD1775" s="3" t="s">
        <v>543</v>
      </c>
      <c r="AE1775" s="3" t="s">
        <v>544</v>
      </c>
      <c r="AF1775" s="3" t="s">
        <v>102</v>
      </c>
      <c r="AG1775" s="4"/>
      <c r="AH1775" s="3"/>
      <c r="AI1775" s="4"/>
      <c r="AJ17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5" s="8">
        <f>IF(#REF!=MAX(#REF!),"New","Old")</f>
      </c>
      <c r="AL1775" s="3"/>
      <c r="AM1775" s="9">
        <f>IF(OR(#REF!="",#REF!=0),"",IF(#REF!&lt;12000,"&lt;12k",IF(AND(#REF!&gt;=12000,#REF!&lt;24000),"12k to 24k",IF(AND(#REF!&gt;=24000,#REF!&lt;=36000),"24k to 36k",IF(#REF!&gt;36000,"&gt;36k","")))))</f>
      </c>
    </row>
    <row x14ac:dyDescent="0.25" r="1776" customHeight="1" ht="18.75">
      <c r="A1776" s="1">
        <v>1803909</v>
      </c>
      <c r="B1776" s="2">
        <v>11458611</v>
      </c>
      <c r="C1776" s="3" t="s">
        <v>0</v>
      </c>
      <c r="D1776" s="3" t="s">
        <v>46</v>
      </c>
      <c r="E1776" s="2">
        <v>2018</v>
      </c>
      <c r="F1776" s="4">
        <v>44648</v>
      </c>
      <c r="G1776" s="3" t="s">
        <v>2</v>
      </c>
      <c r="H1776" s="4">
        <v>44648</v>
      </c>
      <c r="I1776" s="4"/>
      <c r="J1776" s="10">
        <f>_xlfn.XLOOKUP(#REF!,[1]!Backup_F8_Previous_Wave[ODINO],[1]!Backup_F8_Previous_Wave[Wave Date],"")</f>
      </c>
      <c r="K1776" s="3"/>
      <c r="L1776" s="3" t="s">
        <v>5626</v>
      </c>
      <c r="M1776" s="3" t="s">
        <v>4</v>
      </c>
      <c r="N1776" s="3" t="s">
        <v>5627</v>
      </c>
      <c r="O1776" s="3" t="s">
        <v>62</v>
      </c>
      <c r="P1776" s="6">
        <f>_xlfn.XLOOKUP(#REF!,[1]!Table2[BINNING],[1]!Table2[VFG],"")</f>
      </c>
      <c r="Q1776" s="6">
        <f>IF(ISNUMBER(FIND("|",#REF!,1)),LEFT(#REF!,FIND("|",#REF!,1)-2),#REF!)</f>
      </c>
      <c r="R1776" s="6">
        <f>IF(ISNUMBER(FIND("|",#REF!,1)),RIGHT(#REF!,LEN(#REF!)-FIND("|",#REF!,1)-1),"")</f>
      </c>
      <c r="S1776" s="3" t="s">
        <v>7</v>
      </c>
      <c r="T1776" s="3" t="s">
        <v>7</v>
      </c>
      <c r="U1776" s="2">
        <v>0</v>
      </c>
      <c r="V1776" s="2">
        <v>0</v>
      </c>
      <c r="W1776" s="2"/>
      <c r="X1776" s="3" t="s">
        <v>106</v>
      </c>
      <c r="Y1776" s="2"/>
      <c r="Z1776" s="3"/>
      <c r="AA1776" s="3"/>
      <c r="AB1776" s="7" t="s">
        <v>5628</v>
      </c>
      <c r="AC1776" s="3" t="s">
        <v>44</v>
      </c>
      <c r="AD1776" s="3" t="s">
        <v>44</v>
      </c>
      <c r="AE1776" s="3" t="s">
        <v>44</v>
      </c>
      <c r="AF1776" s="3" t="s">
        <v>27</v>
      </c>
      <c r="AG1776" s="4"/>
      <c r="AH1776" s="3"/>
      <c r="AI1776" s="4"/>
      <c r="AJ17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6" s="8">
        <f>IF(#REF!=MAX(#REF!),"New","Old")</f>
      </c>
      <c r="AL1776" s="3"/>
      <c r="AM1776" s="9">
        <f>IF(OR(#REF!="",#REF!=0),"",IF(#REF!&lt;12000,"&lt;12k",IF(AND(#REF!&gt;=12000,#REF!&lt;24000),"12k to 24k",IF(AND(#REF!&gt;=24000,#REF!&lt;=36000),"24k to 36k",IF(#REF!&gt;36000,"&gt;36k","")))))</f>
      </c>
    </row>
    <row x14ac:dyDescent="0.25" r="1777" customHeight="1" ht="18.75">
      <c r="A1777" s="1">
        <v>1803976</v>
      </c>
      <c r="B1777" s="2">
        <v>11458664</v>
      </c>
      <c r="C1777" s="3" t="s">
        <v>0</v>
      </c>
      <c r="D1777" s="3" t="s">
        <v>181</v>
      </c>
      <c r="E1777" s="2">
        <v>2018</v>
      </c>
      <c r="F1777" s="4">
        <v>44645</v>
      </c>
      <c r="G1777" s="3" t="s">
        <v>2</v>
      </c>
      <c r="H1777" s="4">
        <v>44648</v>
      </c>
      <c r="I1777" s="4">
        <f>_xlfn.XLOOKUP(#REF!,[1]!Backup_F8_Previous_Wave[ODINO],[1]!Backup_F8_Previous_Wave[Production Date],"")</f>
      </c>
      <c r="J1777" s="10">
        <f>_xlfn.XLOOKUP(#REF!,[1]!Backup_F8_Previous_Wave[ODINO],[1]!Backup_F8_Previous_Wave[Wave Date],"")</f>
      </c>
      <c r="K1777" s="6">
        <f>_xlfn.XLOOKUP(#REF!,[1]!Backup_F8_Previous_Wave[ODINO],[1]!Backup_F8_Previous_Wave[Full VIN],"")</f>
      </c>
      <c r="L1777" s="3" t="s">
        <v>5493</v>
      </c>
      <c r="M1777" s="3" t="s">
        <v>4</v>
      </c>
      <c r="N1777" s="3" t="s">
        <v>5629</v>
      </c>
      <c r="O1777" s="3" t="s">
        <v>864</v>
      </c>
      <c r="P1777" s="6">
        <f>_xlfn.XLOOKUP(#REF!,[1]!Table2[BINNING],[1]!Table2[VFG],"")</f>
      </c>
      <c r="Q1777" s="6">
        <f>IF(ISNUMBER(FIND("|",#REF!,1)),LEFT(#REF!,FIND("|",#REF!,1)-2),#REF!)</f>
      </c>
      <c r="R1777" s="6">
        <f>IF(ISNUMBER(FIND("|",#REF!,1)),RIGHT(#REF!,LEN(#REF!)-FIND("|",#REF!,1)-1),"")</f>
      </c>
      <c r="S1777" s="3" t="s">
        <v>7</v>
      </c>
      <c r="T1777" s="3" t="s">
        <v>7</v>
      </c>
      <c r="U1777" s="2">
        <v>0</v>
      </c>
      <c r="V1777" s="2">
        <v>0</v>
      </c>
      <c r="W1777" s="2"/>
      <c r="X1777" s="3" t="s">
        <v>72</v>
      </c>
      <c r="Y1777" s="2">
        <v>35</v>
      </c>
      <c r="Z1777" s="3"/>
      <c r="AA1777" s="3"/>
      <c r="AB1777" s="7" t="s">
        <v>5630</v>
      </c>
      <c r="AC1777" s="3" t="s">
        <v>297</v>
      </c>
      <c r="AD1777" s="3" t="s">
        <v>298</v>
      </c>
      <c r="AE1777" s="3" t="s">
        <v>299</v>
      </c>
      <c r="AF1777" s="3" t="s">
        <v>198</v>
      </c>
      <c r="AG1777" s="4"/>
      <c r="AH1777" s="3"/>
      <c r="AI1777" s="4"/>
      <c r="AJ17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7" s="8">
        <f>IF(#REF!=MAX(#REF!),"New","Old")</f>
      </c>
      <c r="AL1777" s="3"/>
      <c r="AM1777" s="9">
        <f>IF(OR(#REF!="",#REF!=0),"",IF(#REF!&lt;12000,"&lt;12k",IF(AND(#REF!&gt;=12000,#REF!&lt;24000),"12k to 24k",IF(AND(#REF!&gt;=24000,#REF!&lt;=36000),"24k to 36k",IF(#REF!&gt;36000,"&gt;36k","")))))</f>
      </c>
    </row>
    <row x14ac:dyDescent="0.25" r="1778" customHeight="1" ht="18.75">
      <c r="A1778" s="1">
        <v>1803978</v>
      </c>
      <c r="B1778" s="2">
        <v>11458665</v>
      </c>
      <c r="C1778" s="3" t="s">
        <v>0</v>
      </c>
      <c r="D1778" s="3" t="s">
        <v>59</v>
      </c>
      <c r="E1778" s="2">
        <v>2016</v>
      </c>
      <c r="F1778" s="4">
        <v>44646</v>
      </c>
      <c r="G1778" s="3" t="s">
        <v>2</v>
      </c>
      <c r="H1778" s="4">
        <v>44648</v>
      </c>
      <c r="I1778" s="4"/>
      <c r="J1778" s="10">
        <f>_xlfn.XLOOKUP(#REF!,[1]!Backup_F8_Previous_Wave[ODINO],[1]!Backup_F8_Previous_Wave[Wave Date],"")</f>
      </c>
      <c r="K1778" s="3"/>
      <c r="L1778" s="3" t="s">
        <v>5631</v>
      </c>
      <c r="M1778" s="3" t="s">
        <v>4</v>
      </c>
      <c r="N1778" s="3" t="s">
        <v>5632</v>
      </c>
      <c r="O1778" s="3" t="s">
        <v>62</v>
      </c>
      <c r="P1778" s="6">
        <f>_xlfn.XLOOKUP(#REF!,[1]!Table2[BINNING],[1]!Table2[VFG],"")</f>
      </c>
      <c r="Q1778" s="6">
        <f>IF(ISNUMBER(FIND("|",#REF!,1)),LEFT(#REF!,FIND("|",#REF!,1)-2),#REF!)</f>
      </c>
      <c r="R1778" s="6">
        <f>IF(ISNUMBER(FIND("|",#REF!,1)),RIGHT(#REF!,LEN(#REF!)-FIND("|",#REF!,1)-1),"")</f>
      </c>
      <c r="S1778" s="3" t="s">
        <v>7</v>
      </c>
      <c r="T1778" s="3" t="s">
        <v>7</v>
      </c>
      <c r="U1778" s="2">
        <v>0</v>
      </c>
      <c r="V1778" s="2">
        <v>0</v>
      </c>
      <c r="W1778" s="2">
        <v>73540</v>
      </c>
      <c r="X1778" s="3" t="s">
        <v>63</v>
      </c>
      <c r="Y1778" s="2"/>
      <c r="Z1778" s="3"/>
      <c r="AA1778" s="3"/>
      <c r="AB1778" s="7" t="s">
        <v>5633</v>
      </c>
      <c r="AC1778" s="3" t="s">
        <v>44</v>
      </c>
      <c r="AD1778" s="3" t="s">
        <v>44</v>
      </c>
      <c r="AE1778" s="3" t="s">
        <v>44</v>
      </c>
      <c r="AF1778" s="3" t="s">
        <v>68</v>
      </c>
      <c r="AG1778" s="4"/>
      <c r="AH1778" s="3"/>
      <c r="AI1778" s="4"/>
      <c r="AJ17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8" s="8">
        <f>IF(#REF!=MAX(#REF!),"New","Old")</f>
      </c>
      <c r="AL1778" s="3"/>
      <c r="AM1778" s="9">
        <f>IF(OR(#REF!="",#REF!=0),"",IF(#REF!&lt;12000,"&lt;12k",IF(AND(#REF!&gt;=12000,#REF!&lt;24000),"12k to 24k",IF(AND(#REF!&gt;=24000,#REF!&lt;=36000),"24k to 36k",IF(#REF!&gt;36000,"&gt;36k","")))))</f>
      </c>
    </row>
    <row x14ac:dyDescent="0.25" r="1779" customHeight="1" ht="18.75">
      <c r="A1779" s="1">
        <v>1804036</v>
      </c>
      <c r="B1779" s="2">
        <v>11458703</v>
      </c>
      <c r="C1779" s="3" t="s">
        <v>0</v>
      </c>
      <c r="D1779" s="3" t="s">
        <v>1</v>
      </c>
      <c r="E1779" s="2">
        <v>2015</v>
      </c>
      <c r="F1779" s="4">
        <v>44645</v>
      </c>
      <c r="G1779" s="3" t="s">
        <v>2</v>
      </c>
      <c r="H1779" s="4">
        <v>44648</v>
      </c>
      <c r="I1779" s="4">
        <f>_xlfn.XLOOKUP(#REF!,[1]!Backup_F8_Previous_Wave[ODINO],[1]!Backup_F8_Previous_Wave[Production Date],"")</f>
      </c>
      <c r="J1779" s="10">
        <f>_xlfn.XLOOKUP(#REF!,[1]!Backup_F8_Previous_Wave[ODINO],[1]!Backup_F8_Previous_Wave[Wave Date],"")</f>
      </c>
      <c r="K1779" s="6">
        <f>_xlfn.XLOOKUP(#REF!,[1]!Backup_F8_Previous_Wave[ODINO],[1]!Backup_F8_Previous_Wave[Full VIN],"")</f>
      </c>
      <c r="L1779" s="3" t="s">
        <v>5634</v>
      </c>
      <c r="M1779" s="3" t="s">
        <v>4</v>
      </c>
      <c r="N1779" s="3" t="s">
        <v>5635</v>
      </c>
      <c r="O1779" s="3" t="s">
        <v>151</v>
      </c>
      <c r="P1779" s="6">
        <f>_xlfn.XLOOKUP(#REF!,[1]!Table2[BINNING],[1]!Table2[VFG],"")</f>
      </c>
      <c r="Q1779" s="6">
        <f>IF(ISNUMBER(FIND("|",#REF!,1)),LEFT(#REF!,FIND("|",#REF!,1)-2),#REF!)</f>
      </c>
      <c r="R1779" s="6">
        <f>IF(ISNUMBER(FIND("|",#REF!,1)),RIGHT(#REF!,LEN(#REF!)-FIND("|",#REF!,1)-1),"")</f>
      </c>
      <c r="S1779" s="3" t="s">
        <v>7</v>
      </c>
      <c r="T1779" s="3" t="s">
        <v>7</v>
      </c>
      <c r="U1779" s="2">
        <v>0</v>
      </c>
      <c r="V1779" s="2">
        <v>0</v>
      </c>
      <c r="W1779" s="2">
        <v>52500</v>
      </c>
      <c r="X1779" s="3" t="s">
        <v>32</v>
      </c>
      <c r="Y1779" s="2">
        <v>0</v>
      </c>
      <c r="Z1779" s="3" t="s">
        <v>5636</v>
      </c>
      <c r="AA1779" s="3" t="s">
        <v>3422</v>
      </c>
      <c r="AB1779" s="7" t="s">
        <v>5637</v>
      </c>
      <c r="AC1779" s="3" t="s">
        <v>20</v>
      </c>
      <c r="AD1779" s="3" t="s">
        <v>11</v>
      </c>
      <c r="AE1779" s="3" t="s">
        <v>21</v>
      </c>
      <c r="AF1779" s="3" t="s">
        <v>13</v>
      </c>
      <c r="AG1779" s="4"/>
      <c r="AH1779" s="3"/>
      <c r="AI1779" s="4"/>
      <c r="AJ17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79" s="8">
        <f>IF(#REF!=MAX(#REF!),"New","Old")</f>
      </c>
      <c r="AL1779" s="3"/>
      <c r="AM1779" s="9">
        <f>IF(OR(#REF!="",#REF!=0),"",IF(#REF!&lt;12000,"&lt;12k",IF(AND(#REF!&gt;=12000,#REF!&lt;24000),"12k to 24k",IF(AND(#REF!&gt;=24000,#REF!&lt;=36000),"24k to 36k",IF(#REF!&gt;36000,"&gt;36k","")))))</f>
      </c>
    </row>
    <row x14ac:dyDescent="0.25" r="1780" customHeight="1" ht="18.75">
      <c r="A1780" s="1">
        <v>1804127</v>
      </c>
      <c r="B1780" s="2">
        <v>11458763</v>
      </c>
      <c r="C1780" s="3" t="s">
        <v>0</v>
      </c>
      <c r="D1780" s="3" t="s">
        <v>1</v>
      </c>
      <c r="E1780" s="2">
        <v>2018</v>
      </c>
      <c r="F1780" s="4">
        <v>44638</v>
      </c>
      <c r="G1780" s="3" t="s">
        <v>2</v>
      </c>
      <c r="H1780" s="4">
        <v>44649</v>
      </c>
      <c r="I1780" s="4">
        <f>_xlfn.XLOOKUP(#REF!,[1]!Backup_F8_Previous_Wave[ODINO],[1]!Backup_F8_Previous_Wave[Production Date],"")</f>
      </c>
      <c r="J1780" s="10">
        <f>_xlfn.XLOOKUP(#REF!,[1]!Backup_F8_Previous_Wave[ODINO],[1]!Backup_F8_Previous_Wave[Wave Date],"")</f>
      </c>
      <c r="K1780" s="6">
        <f>_xlfn.XLOOKUP(#REF!,[1]!Backup_F8_Previous_Wave[ODINO],[1]!Backup_F8_Previous_Wave[Full VIN],"")</f>
      </c>
      <c r="L1780" s="3" t="s">
        <v>5638</v>
      </c>
      <c r="M1780" s="3" t="s">
        <v>4</v>
      </c>
      <c r="N1780" s="3" t="s">
        <v>5639</v>
      </c>
      <c r="O1780" s="3" t="s">
        <v>124</v>
      </c>
      <c r="P1780" s="6">
        <f>_xlfn.XLOOKUP(#REF!,[1]!Table2[BINNING],[1]!Table2[VFG],"")</f>
      </c>
      <c r="Q1780" s="6">
        <f>IF(ISNUMBER(FIND("|",#REF!,1)),LEFT(#REF!,FIND("|",#REF!,1)-2),#REF!)</f>
      </c>
      <c r="R1780" s="6">
        <f>IF(ISNUMBER(FIND("|",#REF!,1)),RIGHT(#REF!,LEN(#REF!)-FIND("|",#REF!,1)-1),"")</f>
      </c>
      <c r="S1780" s="3" t="s">
        <v>7</v>
      </c>
      <c r="T1780" s="3" t="s">
        <v>7</v>
      </c>
      <c r="U1780" s="2">
        <v>0</v>
      </c>
      <c r="V1780" s="2">
        <v>0</v>
      </c>
      <c r="W1780" s="2">
        <v>60000</v>
      </c>
      <c r="X1780" s="3" t="s">
        <v>32</v>
      </c>
      <c r="Y1780" s="2">
        <v>50</v>
      </c>
      <c r="Z1780" s="3" t="s">
        <v>5640</v>
      </c>
      <c r="AA1780" s="3" t="s">
        <v>3422</v>
      </c>
      <c r="AB1780" s="7" t="s">
        <v>5641</v>
      </c>
      <c r="AC1780" s="3" t="s">
        <v>20</v>
      </c>
      <c r="AD1780" s="3" t="s">
        <v>11</v>
      </c>
      <c r="AE1780" s="3" t="s">
        <v>135</v>
      </c>
      <c r="AF1780" s="3" t="s">
        <v>27</v>
      </c>
      <c r="AG1780" s="4"/>
      <c r="AH1780" s="3"/>
      <c r="AI1780" s="4"/>
      <c r="AJ17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0" s="8">
        <f>IF(#REF!=MAX(#REF!),"New","Old")</f>
      </c>
      <c r="AL1780" s="3"/>
      <c r="AM1780" s="9">
        <f>IF(OR(#REF!="",#REF!=0),"",IF(#REF!&lt;12000,"&lt;12k",IF(AND(#REF!&gt;=12000,#REF!&lt;24000),"12k to 24k",IF(AND(#REF!&gt;=24000,#REF!&lt;=36000),"24k to 36k",IF(#REF!&gt;36000,"&gt;36k","")))))</f>
      </c>
    </row>
    <row x14ac:dyDescent="0.25" r="1781" customHeight="1" ht="18.75">
      <c r="A1781" s="1">
        <v>1804148</v>
      </c>
      <c r="B1781" s="2">
        <v>11458776</v>
      </c>
      <c r="C1781" s="3" t="s">
        <v>0</v>
      </c>
      <c r="D1781" s="3" t="s">
        <v>181</v>
      </c>
      <c r="E1781" s="2">
        <v>2019</v>
      </c>
      <c r="F1781" s="4">
        <v>44649</v>
      </c>
      <c r="G1781" s="3" t="s">
        <v>2</v>
      </c>
      <c r="H1781" s="4">
        <v>44649</v>
      </c>
      <c r="I1781" s="4">
        <f>_xlfn.XLOOKUP(#REF!,[1]!Backup_F8_Previous_Wave[ODINO],[1]!Backup_F8_Previous_Wave[Production Date],"")</f>
      </c>
      <c r="J1781" s="10">
        <f>_xlfn.XLOOKUP(#REF!,[1]!Backup_F8_Previous_Wave[ODINO],[1]!Backup_F8_Previous_Wave[Wave Date],"")</f>
      </c>
      <c r="K1781" s="6">
        <f>_xlfn.XLOOKUP(#REF!,[1]!Backup_F8_Previous_Wave[ODINO],[1]!Backup_F8_Previous_Wave[Full VIN],"")</f>
      </c>
      <c r="L1781" s="3" t="s">
        <v>5642</v>
      </c>
      <c r="M1781" s="3" t="s">
        <v>4</v>
      </c>
      <c r="N1781" s="3" t="s">
        <v>5643</v>
      </c>
      <c r="O1781" s="3" t="s">
        <v>864</v>
      </c>
      <c r="P1781" s="6">
        <f>_xlfn.XLOOKUP(#REF!,[1]!Table2[BINNING],[1]!Table2[VFG],"")</f>
      </c>
      <c r="Q1781" s="6">
        <f>IF(ISNUMBER(FIND("|",#REF!,1)),LEFT(#REF!,FIND("|",#REF!,1)-2),#REF!)</f>
      </c>
      <c r="R1781" s="6">
        <f>IF(ISNUMBER(FIND("|",#REF!,1)),RIGHT(#REF!,LEN(#REF!)-FIND("|",#REF!,1)-1),"")</f>
      </c>
      <c r="S1781" s="3" t="s">
        <v>7</v>
      </c>
      <c r="T1781" s="3" t="s">
        <v>7</v>
      </c>
      <c r="U1781" s="2">
        <v>0</v>
      </c>
      <c r="V1781" s="2">
        <v>0</v>
      </c>
      <c r="W1781" s="2">
        <v>30000</v>
      </c>
      <c r="X1781" s="3" t="s">
        <v>305</v>
      </c>
      <c r="Y1781" s="2"/>
      <c r="Z1781" s="3" t="s">
        <v>5644</v>
      </c>
      <c r="AA1781" s="3" t="s">
        <v>5645</v>
      </c>
      <c r="AB1781" s="7" t="s">
        <v>5646</v>
      </c>
      <c r="AC1781" s="3" t="s">
        <v>297</v>
      </c>
      <c r="AD1781" s="3" t="s">
        <v>298</v>
      </c>
      <c r="AE1781" s="3" t="s">
        <v>299</v>
      </c>
      <c r="AF1781" s="3" t="s">
        <v>198</v>
      </c>
      <c r="AG1781" s="4"/>
      <c r="AH1781" s="3"/>
      <c r="AI1781" s="4"/>
      <c r="AJ17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1" s="8">
        <f>IF(#REF!=MAX(#REF!),"New","Old")</f>
      </c>
      <c r="AL1781" s="3"/>
      <c r="AM1781" s="9">
        <f>IF(OR(#REF!="",#REF!=0),"",IF(#REF!&lt;12000,"&lt;12k",IF(AND(#REF!&gt;=12000,#REF!&lt;24000),"12k to 24k",IF(AND(#REF!&gt;=24000,#REF!&lt;=36000),"24k to 36k",IF(#REF!&gt;36000,"&gt;36k","")))))</f>
      </c>
    </row>
    <row x14ac:dyDescent="0.25" r="1782" customHeight="1" ht="18.75">
      <c r="A1782" s="1">
        <v>1804354</v>
      </c>
      <c r="B1782" s="2">
        <v>11458921</v>
      </c>
      <c r="C1782" s="3" t="s">
        <v>0</v>
      </c>
      <c r="D1782" s="3" t="s">
        <v>4843</v>
      </c>
      <c r="E1782" s="2">
        <v>2022</v>
      </c>
      <c r="F1782" s="4">
        <v>44650</v>
      </c>
      <c r="G1782" s="3" t="s">
        <v>2</v>
      </c>
      <c r="H1782" s="4">
        <v>44650</v>
      </c>
      <c r="I1782" s="4">
        <f>_xlfn.XLOOKUP(#REF!,[1]!Backup_F8_Previous_Wave[ODINO],[1]!Backup_F8_Previous_Wave[Production Date],"")</f>
      </c>
      <c r="J1782" s="10">
        <f>_xlfn.XLOOKUP(#REF!,[1]!Backup_F8_Previous_Wave[ODINO],[1]!Backup_F8_Previous_Wave[Wave Date],"")</f>
      </c>
      <c r="K1782" s="6">
        <f>_xlfn.XLOOKUP(#REF!,[1]!Backup_F8_Previous_Wave[ODINO],[1]!Backup_F8_Previous_Wave[Full VIN],"")</f>
      </c>
      <c r="L1782" s="3" t="s">
        <v>5647</v>
      </c>
      <c r="M1782" s="3" t="s">
        <v>4</v>
      </c>
      <c r="N1782" s="3" t="s">
        <v>5648</v>
      </c>
      <c r="O1782" s="3" t="s">
        <v>3849</v>
      </c>
      <c r="P1782" s="6">
        <f>_xlfn.XLOOKUP(#REF!,[1]!Table2[BINNING],[1]!Table2[VFG],"")</f>
      </c>
      <c r="Q1782" s="6">
        <f>IF(ISNUMBER(FIND("|",#REF!,1)),LEFT(#REF!,FIND("|",#REF!,1)-2),#REF!)</f>
      </c>
      <c r="R1782" s="6">
        <f>IF(ISNUMBER(FIND("|",#REF!,1)),RIGHT(#REF!,LEN(#REF!)-FIND("|",#REF!,1)-1),"")</f>
      </c>
      <c r="S1782" s="3" t="s">
        <v>7</v>
      </c>
      <c r="T1782" s="3" t="s">
        <v>7</v>
      </c>
      <c r="U1782" s="2">
        <v>0</v>
      </c>
      <c r="V1782" s="2">
        <v>0</v>
      </c>
      <c r="W1782" s="2"/>
      <c r="X1782" s="3" t="s">
        <v>112</v>
      </c>
      <c r="Y1782" s="2">
        <v>50</v>
      </c>
      <c r="Z1782" s="3"/>
      <c r="AA1782" s="3"/>
      <c r="AB1782" s="7" t="s">
        <v>5649</v>
      </c>
      <c r="AC1782" s="3" t="s">
        <v>4847</v>
      </c>
      <c r="AD1782" s="3" t="s">
        <v>4848</v>
      </c>
      <c r="AE1782" s="3" t="s">
        <v>4849</v>
      </c>
      <c r="AF1782" s="3" t="s">
        <v>102</v>
      </c>
      <c r="AG1782" s="4"/>
      <c r="AH1782" s="3"/>
      <c r="AI1782" s="4"/>
      <c r="AJ17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2" s="8">
        <f>IF(#REF!=MAX(#REF!),"New","Old")</f>
      </c>
      <c r="AL1782" s="3"/>
      <c r="AM1782" s="9">
        <f>IF(OR(#REF!="",#REF!=0),"",IF(#REF!&lt;12000,"&lt;12k",IF(AND(#REF!&gt;=12000,#REF!&lt;24000),"12k to 24k",IF(AND(#REF!&gt;=24000,#REF!&lt;=36000),"24k to 36k",IF(#REF!&gt;36000,"&gt;36k","")))))</f>
      </c>
    </row>
    <row x14ac:dyDescent="0.25" r="1783" customHeight="1" ht="18.75">
      <c r="A1783" s="1">
        <v>1804716</v>
      </c>
      <c r="B1783" s="2">
        <v>11459181</v>
      </c>
      <c r="C1783" s="3" t="s">
        <v>0</v>
      </c>
      <c r="D1783" s="3" t="s">
        <v>38</v>
      </c>
      <c r="E1783" s="2">
        <v>2011</v>
      </c>
      <c r="F1783" s="4">
        <v>44636</v>
      </c>
      <c r="G1783" s="3" t="s">
        <v>2</v>
      </c>
      <c r="H1783" s="4">
        <v>44651</v>
      </c>
      <c r="I1783" s="4">
        <f>_xlfn.XLOOKUP(#REF!,[1]!Backup_F8_Previous_Wave[ODINO],[1]!Backup_F8_Previous_Wave[Production Date],"")</f>
      </c>
      <c r="J1783" s="10">
        <f>_xlfn.XLOOKUP(#REF!,[1]!Backup_F8_Previous_Wave[ODINO],[1]!Backup_F8_Previous_Wave[Wave Date],"")</f>
      </c>
      <c r="K1783" s="6">
        <f>_xlfn.XLOOKUP(#REF!,[1]!Backup_F8_Previous_Wave[ODINO],[1]!Backup_F8_Previous_Wave[Full VIN],"")</f>
      </c>
      <c r="L1783" s="3" t="s">
        <v>5650</v>
      </c>
      <c r="M1783" s="3" t="s">
        <v>4</v>
      </c>
      <c r="N1783" s="3" t="s">
        <v>5651</v>
      </c>
      <c r="O1783" s="3" t="s">
        <v>62</v>
      </c>
      <c r="P1783" s="6">
        <f>_xlfn.XLOOKUP(#REF!,[1]!Table2[BINNING],[1]!Table2[VFG],"")</f>
      </c>
      <c r="Q1783" s="6">
        <f>IF(ISNUMBER(FIND("|",#REF!,1)),LEFT(#REF!,FIND("|",#REF!,1)-2),#REF!)</f>
      </c>
      <c r="R1783" s="6">
        <f>IF(ISNUMBER(FIND("|",#REF!,1)),RIGHT(#REF!,LEN(#REF!)-FIND("|",#REF!,1)-1),"")</f>
      </c>
      <c r="S1783" s="3" t="s">
        <v>7</v>
      </c>
      <c r="T1783" s="3" t="s">
        <v>7</v>
      </c>
      <c r="U1783" s="2">
        <v>0</v>
      </c>
      <c r="V1783" s="2">
        <v>0</v>
      </c>
      <c r="W1783" s="2"/>
      <c r="X1783" s="3" t="s">
        <v>63</v>
      </c>
      <c r="Y1783" s="2"/>
      <c r="Z1783" s="3"/>
      <c r="AA1783" s="3"/>
      <c r="AB1783" s="7" t="s">
        <v>5652</v>
      </c>
      <c r="AC1783" s="3" t="s">
        <v>146</v>
      </c>
      <c r="AD1783" s="3" t="s">
        <v>147</v>
      </c>
      <c r="AE1783" s="3" t="s">
        <v>148</v>
      </c>
      <c r="AF1783" s="3" t="s">
        <v>45</v>
      </c>
      <c r="AG1783" s="4"/>
      <c r="AH1783" s="3"/>
      <c r="AI1783" s="4"/>
      <c r="AJ17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3" s="8">
        <f>IF(#REF!=MAX(#REF!),"New","Old")</f>
      </c>
      <c r="AL1783" s="3"/>
      <c r="AM1783" s="9">
        <f>IF(OR(#REF!="",#REF!=0),"",IF(#REF!&lt;12000,"&lt;12k",IF(AND(#REF!&gt;=12000,#REF!&lt;24000),"12k to 24k",IF(AND(#REF!&gt;=24000,#REF!&lt;=36000),"24k to 36k",IF(#REF!&gt;36000,"&gt;36k","")))))</f>
      </c>
    </row>
    <row x14ac:dyDescent="0.25" r="1784" customHeight="1" ht="18.75">
      <c r="A1784" s="1">
        <v>1804760</v>
      </c>
      <c r="B1784" s="2">
        <v>11459210</v>
      </c>
      <c r="C1784" s="3" t="s">
        <v>0</v>
      </c>
      <c r="D1784" s="3" t="s">
        <v>234</v>
      </c>
      <c r="E1784" s="2">
        <v>2016</v>
      </c>
      <c r="F1784" s="4">
        <v>44649</v>
      </c>
      <c r="G1784" s="3" t="s">
        <v>2</v>
      </c>
      <c r="H1784" s="4">
        <v>44652</v>
      </c>
      <c r="I1784" s="4">
        <f>_xlfn.XLOOKUP(#REF!,[1]!Backup_F8_Previous_Wave[ODINO],[1]!Backup_F8_Previous_Wave[Production Date],"")</f>
      </c>
      <c r="J1784" s="10">
        <f>_xlfn.XLOOKUP(#REF!,[1]!Backup_F8_Previous_Wave[ODINO],[1]!Backup_F8_Previous_Wave[Wave Date],"")</f>
      </c>
      <c r="K1784" s="6">
        <f>_xlfn.XLOOKUP(#REF!,[1]!Backup_F8_Previous_Wave[ODINO],[1]!Backup_F8_Previous_Wave[Full VIN],"")</f>
      </c>
      <c r="L1784" s="3" t="s">
        <v>5653</v>
      </c>
      <c r="M1784" s="3" t="s">
        <v>4</v>
      </c>
      <c r="N1784" s="3" t="s">
        <v>5654</v>
      </c>
      <c r="O1784" s="3" t="s">
        <v>1665</v>
      </c>
      <c r="P1784" s="6">
        <f>_xlfn.XLOOKUP(#REF!,[1]!Table2[BINNING],[1]!Table2[VFG],"")</f>
      </c>
      <c r="Q1784" s="6">
        <f>IF(ISNUMBER(FIND("|",#REF!,1)),LEFT(#REF!,FIND("|",#REF!,1)-2),#REF!)</f>
      </c>
      <c r="R1784" s="6">
        <f>IF(ISNUMBER(FIND("|",#REF!,1)),RIGHT(#REF!,LEN(#REF!)-FIND("|",#REF!,1)-1),"")</f>
      </c>
      <c r="S1784" s="3" t="s">
        <v>7</v>
      </c>
      <c r="T1784" s="3" t="s">
        <v>7</v>
      </c>
      <c r="U1784" s="2">
        <v>0</v>
      </c>
      <c r="V1784" s="2">
        <v>0</v>
      </c>
      <c r="W1784" s="2"/>
      <c r="X1784" s="3" t="s">
        <v>253</v>
      </c>
      <c r="Y1784" s="2"/>
      <c r="Z1784" s="3"/>
      <c r="AA1784" s="3"/>
      <c r="AB1784" s="7" t="s">
        <v>5655</v>
      </c>
      <c r="AC1784" s="3" t="s">
        <v>240</v>
      </c>
      <c r="AD1784" s="3" t="s">
        <v>241</v>
      </c>
      <c r="AE1784" s="3" t="s">
        <v>242</v>
      </c>
      <c r="AF1784" s="3" t="s">
        <v>243</v>
      </c>
      <c r="AG1784" s="4"/>
      <c r="AH1784" s="3"/>
      <c r="AI1784" s="4"/>
      <c r="AJ17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4" s="8">
        <f>IF(#REF!=MAX(#REF!),"New","Old")</f>
      </c>
      <c r="AL1784" s="3"/>
      <c r="AM1784" s="9">
        <f>IF(OR(#REF!="",#REF!=0),"",IF(#REF!&lt;12000,"&lt;12k",IF(AND(#REF!&gt;=12000,#REF!&lt;24000),"12k to 24k",IF(AND(#REF!&gt;=24000,#REF!&lt;=36000),"24k to 36k",IF(#REF!&gt;36000,"&gt;36k","")))))</f>
      </c>
    </row>
    <row x14ac:dyDescent="0.25" r="1785" customHeight="1" ht="18.75">
      <c r="A1785" s="1">
        <v>1804763</v>
      </c>
      <c r="B1785" s="2">
        <v>11459213</v>
      </c>
      <c r="C1785" s="3" t="s">
        <v>0</v>
      </c>
      <c r="D1785" s="3" t="s">
        <v>187</v>
      </c>
      <c r="E1785" s="2">
        <v>2020</v>
      </c>
      <c r="F1785" s="4">
        <v>44589</v>
      </c>
      <c r="G1785" s="3" t="s">
        <v>2</v>
      </c>
      <c r="H1785" s="4">
        <v>44652</v>
      </c>
      <c r="I1785" s="4"/>
      <c r="J1785" s="10">
        <f>_xlfn.XLOOKUP(#REF!,[1]!Backup_F8_Previous_Wave[ODINO],[1]!Backup_F8_Previous_Wave[Wave Date],"")</f>
      </c>
      <c r="K1785" s="3"/>
      <c r="L1785" s="3" t="s">
        <v>3076</v>
      </c>
      <c r="M1785" s="3" t="s">
        <v>4</v>
      </c>
      <c r="N1785" s="3" t="s">
        <v>5656</v>
      </c>
      <c r="O1785" s="3" t="s">
        <v>124</v>
      </c>
      <c r="P1785" s="6">
        <f>_xlfn.XLOOKUP(#REF!,[1]!Table2[BINNING],[1]!Table2[VFG],"")</f>
      </c>
      <c r="Q1785" s="6">
        <f>IF(ISNUMBER(FIND("|",#REF!,1)),LEFT(#REF!,FIND("|",#REF!,1)-2),#REF!)</f>
      </c>
      <c r="R1785" s="6">
        <f>IF(ISNUMBER(FIND("|",#REF!,1)),RIGHT(#REF!,LEN(#REF!)-FIND("|",#REF!,1)-1),"")</f>
      </c>
      <c r="S1785" s="3" t="s">
        <v>7</v>
      </c>
      <c r="T1785" s="3" t="s">
        <v>7</v>
      </c>
      <c r="U1785" s="2">
        <v>0</v>
      </c>
      <c r="V1785" s="2">
        <v>0</v>
      </c>
      <c r="W1785" s="2"/>
      <c r="X1785" s="3" t="s">
        <v>125</v>
      </c>
      <c r="Y1785" s="2"/>
      <c r="Z1785" s="3"/>
      <c r="AA1785" s="3"/>
      <c r="AB1785" s="7" t="s">
        <v>5657</v>
      </c>
      <c r="AC1785" s="3" t="s">
        <v>44</v>
      </c>
      <c r="AD1785" s="3" t="s">
        <v>44</v>
      </c>
      <c r="AE1785" s="3" t="s">
        <v>44</v>
      </c>
      <c r="AF1785" s="3" t="s">
        <v>141</v>
      </c>
      <c r="AG1785" s="4"/>
      <c r="AH1785" s="3"/>
      <c r="AI1785" s="4"/>
      <c r="AJ17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5" s="8">
        <f>IF(#REF!=MAX(#REF!),"New","Old")</f>
      </c>
      <c r="AL1785" s="3"/>
      <c r="AM1785" s="9">
        <f>IF(OR(#REF!="",#REF!=0),"",IF(#REF!&lt;12000,"&lt;12k",IF(AND(#REF!&gt;=12000,#REF!&lt;24000),"12k to 24k",IF(AND(#REF!&gt;=24000,#REF!&lt;=36000),"24k to 36k",IF(#REF!&gt;36000,"&gt;36k","")))))</f>
      </c>
    </row>
    <row x14ac:dyDescent="0.25" r="1786" customHeight="1" ht="18.75">
      <c r="A1786" s="1">
        <v>1804781</v>
      </c>
      <c r="B1786" s="2">
        <v>11459224</v>
      </c>
      <c r="C1786" s="3" t="s">
        <v>0</v>
      </c>
      <c r="D1786" s="3" t="s">
        <v>647</v>
      </c>
      <c r="E1786" s="2">
        <v>2013</v>
      </c>
      <c r="F1786" s="4">
        <v>44630</v>
      </c>
      <c r="G1786" s="3" t="s">
        <v>2</v>
      </c>
      <c r="H1786" s="4">
        <v>44652</v>
      </c>
      <c r="I1786" s="4">
        <f>_xlfn.XLOOKUP(#REF!,[1]!Backup_F8_Previous_Wave[ODINO],[1]!Backup_F8_Previous_Wave[Production Date],"")</f>
      </c>
      <c r="J1786" s="10">
        <f>_xlfn.XLOOKUP(#REF!,[1]!Backup_F8_Previous_Wave[ODINO],[1]!Backup_F8_Previous_Wave[Wave Date],"")</f>
      </c>
      <c r="K1786" s="6">
        <f>_xlfn.XLOOKUP(#REF!,[1]!Backup_F8_Previous_Wave[ODINO],[1]!Backup_F8_Previous_Wave[Full VIN],"")</f>
      </c>
      <c r="L1786" s="3" t="s">
        <v>2012</v>
      </c>
      <c r="M1786" s="3" t="s">
        <v>4</v>
      </c>
      <c r="N1786" s="3" t="s">
        <v>5658</v>
      </c>
      <c r="O1786" s="3" t="s">
        <v>62</v>
      </c>
      <c r="P1786" s="6">
        <f>_xlfn.XLOOKUP(#REF!,[1]!Table2[BINNING],[1]!Table2[VFG],"")</f>
      </c>
      <c r="Q1786" s="6">
        <f>IF(ISNUMBER(FIND("|",#REF!,1)),LEFT(#REF!,FIND("|",#REF!,1)-2),#REF!)</f>
      </c>
      <c r="R1786" s="6">
        <f>IF(ISNUMBER(FIND("|",#REF!,1)),RIGHT(#REF!,LEN(#REF!)-FIND("|",#REF!,1)-1),"")</f>
      </c>
      <c r="S1786" s="3" t="s">
        <v>7</v>
      </c>
      <c r="T1786" s="3" t="s">
        <v>7</v>
      </c>
      <c r="U1786" s="2">
        <v>0</v>
      </c>
      <c r="V1786" s="2">
        <v>0</v>
      </c>
      <c r="W1786" s="2">
        <v>88000</v>
      </c>
      <c r="X1786" s="3" t="s">
        <v>72</v>
      </c>
      <c r="Y1786" s="2">
        <v>0</v>
      </c>
      <c r="Z1786" s="3" t="s">
        <v>5659</v>
      </c>
      <c r="AA1786" s="3" t="s">
        <v>1092</v>
      </c>
      <c r="AB1786" s="7" t="s">
        <v>5660</v>
      </c>
      <c r="AC1786" s="3" t="s">
        <v>652</v>
      </c>
      <c r="AD1786" s="3" t="s">
        <v>653</v>
      </c>
      <c r="AE1786" s="3" t="s">
        <v>654</v>
      </c>
      <c r="AF1786" s="3" t="s">
        <v>102</v>
      </c>
      <c r="AG1786" s="4"/>
      <c r="AH1786" s="3"/>
      <c r="AI1786" s="4"/>
      <c r="AJ17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6" s="8">
        <f>IF(#REF!=MAX(#REF!),"New","Old")</f>
      </c>
      <c r="AL1786" s="3"/>
      <c r="AM1786" s="9">
        <f>IF(OR(#REF!="",#REF!=0),"",IF(#REF!&lt;12000,"&lt;12k",IF(AND(#REF!&gt;=12000,#REF!&lt;24000),"12k to 24k",IF(AND(#REF!&gt;=24000,#REF!&lt;=36000),"24k to 36k",IF(#REF!&gt;36000,"&gt;36k","")))))</f>
      </c>
    </row>
    <row x14ac:dyDescent="0.25" r="1787" customHeight="1" ht="18.75">
      <c r="A1787" s="1">
        <v>1804784</v>
      </c>
      <c r="B1787" s="2">
        <v>11459227</v>
      </c>
      <c r="C1787" s="3" t="s">
        <v>0</v>
      </c>
      <c r="D1787" s="3" t="s">
        <v>187</v>
      </c>
      <c r="E1787" s="2">
        <v>2017</v>
      </c>
      <c r="F1787" s="4">
        <v>44635</v>
      </c>
      <c r="G1787" s="3" t="s">
        <v>2</v>
      </c>
      <c r="H1787" s="4">
        <v>44652</v>
      </c>
      <c r="I1787" s="4">
        <f>_xlfn.XLOOKUP(#REF!,[1]!Backup_F8_Previous_Wave[ODINO],[1]!Backup_F8_Previous_Wave[Production Date],"")</f>
      </c>
      <c r="J1787" s="10">
        <f>_xlfn.XLOOKUP(#REF!,[1]!Backup_F8_Previous_Wave[ODINO],[1]!Backup_F8_Previous_Wave[Wave Date],"")</f>
      </c>
      <c r="K1787" s="6">
        <f>_xlfn.XLOOKUP(#REF!,[1]!Backup_F8_Previous_Wave[ODINO],[1]!Backup_F8_Previous_Wave[Full VIN],"")</f>
      </c>
      <c r="L1787" s="3" t="s">
        <v>3001</v>
      </c>
      <c r="M1787" s="3" t="s">
        <v>4</v>
      </c>
      <c r="N1787" s="3" t="s">
        <v>5661</v>
      </c>
      <c r="O1787" s="3" t="s">
        <v>124</v>
      </c>
      <c r="P1787" s="6">
        <f>_xlfn.XLOOKUP(#REF!,[1]!Table2[BINNING],[1]!Table2[VFG],"")</f>
      </c>
      <c r="Q1787" s="6">
        <f>IF(ISNUMBER(FIND("|",#REF!,1)),LEFT(#REF!,FIND("|",#REF!,1)-2),#REF!)</f>
      </c>
      <c r="R1787" s="6">
        <f>IF(ISNUMBER(FIND("|",#REF!,1)),RIGHT(#REF!,LEN(#REF!)-FIND("|",#REF!,1)-1),"")</f>
      </c>
      <c r="S1787" s="3" t="s">
        <v>7</v>
      </c>
      <c r="T1787" s="3" t="s">
        <v>7</v>
      </c>
      <c r="U1787" s="2">
        <v>0</v>
      </c>
      <c r="V1787" s="2">
        <v>0</v>
      </c>
      <c r="W1787" s="2"/>
      <c r="X1787" s="3" t="s">
        <v>63</v>
      </c>
      <c r="Y1787" s="2">
        <v>5</v>
      </c>
      <c r="Z1787" s="3"/>
      <c r="AA1787" s="3"/>
      <c r="AB1787" s="7" t="s">
        <v>5662</v>
      </c>
      <c r="AC1787" s="3" t="s">
        <v>191</v>
      </c>
      <c r="AD1787" s="3" t="s">
        <v>192</v>
      </c>
      <c r="AE1787" s="3" t="s">
        <v>193</v>
      </c>
      <c r="AF1787" s="3" t="s">
        <v>141</v>
      </c>
      <c r="AG1787" s="4"/>
      <c r="AH1787" s="3"/>
      <c r="AI1787" s="4"/>
      <c r="AJ17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7" s="8">
        <f>IF(#REF!=MAX(#REF!),"New","Old")</f>
      </c>
      <c r="AL1787" s="3"/>
      <c r="AM1787" s="9">
        <f>IF(OR(#REF!="",#REF!=0),"",IF(#REF!&lt;12000,"&lt;12k",IF(AND(#REF!&gt;=12000,#REF!&lt;24000),"12k to 24k",IF(AND(#REF!&gt;=24000,#REF!&lt;=36000),"24k to 36k",IF(#REF!&gt;36000,"&gt;36k","")))))</f>
      </c>
    </row>
    <row x14ac:dyDescent="0.25" r="1788" customHeight="1" ht="18.75">
      <c r="A1788" s="1">
        <v>1804907</v>
      </c>
      <c r="B1788" s="2">
        <v>11459307</v>
      </c>
      <c r="C1788" s="3" t="s">
        <v>0</v>
      </c>
      <c r="D1788" s="3" t="s">
        <v>485</v>
      </c>
      <c r="E1788" s="2">
        <v>2017</v>
      </c>
      <c r="F1788" s="4">
        <v>43983</v>
      </c>
      <c r="G1788" s="3" t="s">
        <v>108</v>
      </c>
      <c r="H1788" s="4">
        <v>44653</v>
      </c>
      <c r="I1788" s="4">
        <f>_xlfn.XLOOKUP(#REF!,[1]!Backup_F8_Previous_Wave[ODINO],[1]!Backup_F8_Previous_Wave[Production Date],"")</f>
      </c>
      <c r="J1788" s="10">
        <f>_xlfn.XLOOKUP(#REF!,[1]!Backup_F8_Previous_Wave[ODINO],[1]!Backup_F8_Previous_Wave[Wave Date],"")</f>
      </c>
      <c r="K1788" s="6">
        <f>_xlfn.XLOOKUP(#REF!,[1]!Backup_F8_Previous_Wave[ODINO],[1]!Backup_F8_Previous_Wave[Full VIN],"")</f>
      </c>
      <c r="L1788" s="3" t="s">
        <v>3513</v>
      </c>
      <c r="M1788" s="3" t="s">
        <v>4</v>
      </c>
      <c r="N1788" s="3" t="s">
        <v>5663</v>
      </c>
      <c r="O1788" s="3" t="s">
        <v>144</v>
      </c>
      <c r="P1788" s="6">
        <f>_xlfn.XLOOKUP(#REF!,[1]!Table2[BINNING],[1]!Table2[VFG],"")</f>
      </c>
      <c r="Q1788" s="6">
        <f>IF(ISNUMBER(FIND("|",#REF!,1)),LEFT(#REF!,FIND("|",#REF!,1)-2),#REF!)</f>
      </c>
      <c r="R1788" s="6">
        <f>IF(ISNUMBER(FIND("|",#REF!,1)),RIGHT(#REF!,LEN(#REF!)-FIND("|",#REF!,1)-1),"")</f>
      </c>
      <c r="S1788" s="3" t="s">
        <v>7</v>
      </c>
      <c r="T1788" s="3" t="s">
        <v>7</v>
      </c>
      <c r="U1788" s="2">
        <v>0</v>
      </c>
      <c r="V1788" s="2">
        <v>0</v>
      </c>
      <c r="W1788" s="2"/>
      <c r="X1788" s="3" t="s">
        <v>525</v>
      </c>
      <c r="Y1788" s="2"/>
      <c r="Z1788" s="3"/>
      <c r="AA1788" s="3"/>
      <c r="AB1788" s="7" t="s">
        <v>5664</v>
      </c>
      <c r="AC1788" s="3" t="s">
        <v>489</v>
      </c>
      <c r="AD1788" s="3" t="s">
        <v>490</v>
      </c>
      <c r="AE1788" s="3" t="s">
        <v>491</v>
      </c>
      <c r="AF1788" s="3" t="s">
        <v>211</v>
      </c>
      <c r="AG1788" s="4"/>
      <c r="AH1788" s="3"/>
      <c r="AI1788" s="4"/>
      <c r="AJ17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8" s="8">
        <f>IF(#REF!=MAX(#REF!),"New","Old")</f>
      </c>
      <c r="AL1788" s="3"/>
      <c r="AM1788" s="9">
        <f>IF(OR(#REF!="",#REF!=0),"",IF(#REF!&lt;12000,"&lt;12k",IF(AND(#REF!&gt;=12000,#REF!&lt;24000),"12k to 24k",IF(AND(#REF!&gt;=24000,#REF!&lt;=36000),"24k to 36k",IF(#REF!&gt;36000,"&gt;36k","")))))</f>
      </c>
    </row>
    <row x14ac:dyDescent="0.25" r="1789" customHeight="1" ht="18.75">
      <c r="A1789" s="1">
        <v>1804914</v>
      </c>
      <c r="B1789" s="2">
        <v>11459311</v>
      </c>
      <c r="C1789" s="3" t="s">
        <v>173</v>
      </c>
      <c r="D1789" s="3" t="s">
        <v>2601</v>
      </c>
      <c r="E1789" s="2">
        <v>2018</v>
      </c>
      <c r="F1789" s="4">
        <v>44653</v>
      </c>
      <c r="G1789" s="3" t="s">
        <v>108</v>
      </c>
      <c r="H1789" s="4">
        <v>44653</v>
      </c>
      <c r="I1789" s="4">
        <f>_xlfn.XLOOKUP(#REF!,[1]!Backup_F8_Previous_Wave[ODINO],[1]!Backup_F8_Previous_Wave[Production Date],"")</f>
      </c>
      <c r="J1789" s="10">
        <f>_xlfn.XLOOKUP(#REF!,[1]!Backup_F8_Previous_Wave[ODINO],[1]!Backup_F8_Previous_Wave[Wave Date],"")</f>
      </c>
      <c r="K1789" s="6">
        <f>_xlfn.XLOOKUP(#REF!,[1]!Backup_F8_Previous_Wave[ODINO],[1]!Backup_F8_Previous_Wave[Full VIN],"")</f>
      </c>
      <c r="L1789" s="3" t="s">
        <v>5665</v>
      </c>
      <c r="M1789" s="3" t="s">
        <v>4</v>
      </c>
      <c r="N1789" s="3" t="s">
        <v>5666</v>
      </c>
      <c r="O1789" s="3" t="s">
        <v>62</v>
      </c>
      <c r="P1789" s="6">
        <f>_xlfn.XLOOKUP(#REF!,[1]!Table2[BINNING],[1]!Table2[VFG],"")</f>
      </c>
      <c r="Q1789" s="6">
        <f>IF(ISNUMBER(FIND("|",#REF!,1)),LEFT(#REF!,FIND("|",#REF!,1)-2),#REF!)</f>
      </c>
      <c r="R1789" s="6">
        <f>IF(ISNUMBER(FIND("|",#REF!,1)),RIGHT(#REF!,LEN(#REF!)-FIND("|",#REF!,1)-1),"")</f>
      </c>
      <c r="S1789" s="3" t="s">
        <v>7</v>
      </c>
      <c r="T1789" s="3" t="s">
        <v>7</v>
      </c>
      <c r="U1789" s="2">
        <v>0</v>
      </c>
      <c r="V1789" s="2">
        <v>0</v>
      </c>
      <c r="W1789" s="2"/>
      <c r="X1789" s="3" t="s">
        <v>139</v>
      </c>
      <c r="Y1789" s="2">
        <v>25</v>
      </c>
      <c r="Z1789" s="3"/>
      <c r="AA1789" s="3"/>
      <c r="AB1789" s="7" t="s">
        <v>5667</v>
      </c>
      <c r="AC1789" s="3" t="s">
        <v>3044</v>
      </c>
      <c r="AD1789" s="3" t="s">
        <v>2606</v>
      </c>
      <c r="AE1789" s="3" t="s">
        <v>2607</v>
      </c>
      <c r="AF1789" s="3" t="s">
        <v>141</v>
      </c>
      <c r="AG1789" s="4"/>
      <c r="AH1789" s="3"/>
      <c r="AI1789" s="4"/>
      <c r="AJ17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89" s="8">
        <f>IF(#REF!=MAX(#REF!),"New","Old")</f>
      </c>
      <c r="AL1789" s="3"/>
      <c r="AM1789" s="9">
        <f>IF(OR(#REF!="",#REF!=0),"",IF(#REF!&lt;12000,"&lt;12k",IF(AND(#REF!&gt;=12000,#REF!&lt;24000),"12k to 24k",IF(AND(#REF!&gt;=24000,#REF!&lt;=36000),"24k to 36k",IF(#REF!&gt;36000,"&gt;36k","")))))</f>
      </c>
    </row>
    <row x14ac:dyDescent="0.25" r="1790" customHeight="1" ht="18.75">
      <c r="A1790" s="1">
        <v>1804931</v>
      </c>
      <c r="B1790" s="2">
        <v>11459324</v>
      </c>
      <c r="C1790" s="3" t="s">
        <v>0</v>
      </c>
      <c r="D1790" s="3" t="s">
        <v>560</v>
      </c>
      <c r="E1790" s="2">
        <v>2003</v>
      </c>
      <c r="F1790" s="4">
        <v>44630</v>
      </c>
      <c r="G1790" s="3" t="s">
        <v>2</v>
      </c>
      <c r="H1790" s="4">
        <v>44653</v>
      </c>
      <c r="I1790" s="4">
        <f>_xlfn.XLOOKUP(#REF!,[1]!Backup_F8_Previous_Wave[ODINO],[1]!Backup_F8_Previous_Wave[Production Date],"")</f>
      </c>
      <c r="J1790" s="10">
        <f>_xlfn.XLOOKUP(#REF!,[1]!Backup_F8_Previous_Wave[ODINO],[1]!Backup_F8_Previous_Wave[Wave Date],"")</f>
      </c>
      <c r="K1790" s="6">
        <f>_xlfn.XLOOKUP(#REF!,[1]!Backup_F8_Previous_Wave[ODINO],[1]!Backup_F8_Previous_Wave[Full VIN],"")</f>
      </c>
      <c r="L1790" s="3" t="s">
        <v>5668</v>
      </c>
      <c r="M1790" s="3" t="s">
        <v>4</v>
      </c>
      <c r="N1790" s="3" t="s">
        <v>5669</v>
      </c>
      <c r="O1790" s="3" t="s">
        <v>5670</v>
      </c>
      <c r="P1790" s="6">
        <f>_xlfn.XLOOKUP(#REF!,[1]!Table2[BINNING],[1]!Table2[VFG],"")</f>
      </c>
      <c r="Q1790" s="6">
        <f>IF(ISNUMBER(FIND("|",#REF!,1)),LEFT(#REF!,FIND("|",#REF!,1)-2),#REF!)</f>
      </c>
      <c r="R1790" s="6">
        <f>IF(ISNUMBER(FIND("|",#REF!,1)),RIGHT(#REF!,LEN(#REF!)-FIND("|",#REF!,1)-1),"")</f>
      </c>
      <c r="S1790" s="3" t="s">
        <v>7</v>
      </c>
      <c r="T1790" s="3" t="s">
        <v>7</v>
      </c>
      <c r="U1790" s="2">
        <v>0</v>
      </c>
      <c r="V1790" s="2">
        <v>0</v>
      </c>
      <c r="W1790" s="2"/>
      <c r="X1790" s="3" t="s">
        <v>246</v>
      </c>
      <c r="Y1790" s="2"/>
      <c r="Z1790" s="3"/>
      <c r="AA1790" s="3"/>
      <c r="AB1790" s="7" t="s">
        <v>5671</v>
      </c>
      <c r="AC1790" s="3" t="s">
        <v>564</v>
      </c>
      <c r="AD1790" s="3" t="s">
        <v>565</v>
      </c>
      <c r="AE1790" s="3" t="s">
        <v>566</v>
      </c>
      <c r="AF1790" s="3" t="s">
        <v>567</v>
      </c>
      <c r="AG1790" s="4"/>
      <c r="AH1790" s="3"/>
      <c r="AI1790" s="4"/>
      <c r="AJ17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0" s="8">
        <f>IF(#REF!=MAX(#REF!),"New","Old")</f>
      </c>
      <c r="AL1790" s="3"/>
      <c r="AM1790" s="9">
        <f>IF(OR(#REF!="",#REF!=0),"",IF(#REF!&lt;12000,"&lt;12k",IF(AND(#REF!&gt;=12000,#REF!&lt;24000),"12k to 24k",IF(AND(#REF!&gt;=24000,#REF!&lt;=36000),"24k to 36k",IF(#REF!&gt;36000,"&gt;36k","")))))</f>
      </c>
    </row>
    <row x14ac:dyDescent="0.25" r="1791" customHeight="1" ht="18.75">
      <c r="A1791" s="1">
        <v>1804959</v>
      </c>
      <c r="B1791" s="2">
        <v>11459342</v>
      </c>
      <c r="C1791" s="3" t="s">
        <v>0</v>
      </c>
      <c r="D1791" s="3" t="s">
        <v>1</v>
      </c>
      <c r="E1791" s="2">
        <v>2022</v>
      </c>
      <c r="F1791" s="4">
        <v>44652</v>
      </c>
      <c r="G1791" s="3" t="s">
        <v>108</v>
      </c>
      <c r="H1791" s="4">
        <v>44653</v>
      </c>
      <c r="I1791" s="4"/>
      <c r="J1791" s="10">
        <f>_xlfn.XLOOKUP(#REF!,[1]!Backup_F8_Previous_Wave[ODINO],[1]!Backup_F8_Previous_Wave[Wave Date],"")</f>
      </c>
      <c r="K1791" s="3"/>
      <c r="L1791" s="3" t="s">
        <v>5672</v>
      </c>
      <c r="M1791" s="3" t="s">
        <v>4</v>
      </c>
      <c r="N1791" s="3" t="s">
        <v>5673</v>
      </c>
      <c r="O1791" s="3" t="s">
        <v>390</v>
      </c>
      <c r="P1791" s="6">
        <f>_xlfn.XLOOKUP(#REF!,[1]!Table2[BINNING],[1]!Table2[VFG],"")</f>
      </c>
      <c r="Q1791" s="6">
        <f>IF(ISNUMBER(FIND("|",#REF!,1)),LEFT(#REF!,FIND("|",#REF!,1)-2),#REF!)</f>
      </c>
      <c r="R1791" s="6">
        <f>IF(ISNUMBER(FIND("|",#REF!,1)),RIGHT(#REF!,LEN(#REF!)-FIND("|",#REF!,1)-1),"")</f>
      </c>
      <c r="S1791" s="3" t="s">
        <v>7</v>
      </c>
      <c r="T1791" s="3" t="s">
        <v>7</v>
      </c>
      <c r="U1791" s="2">
        <v>0</v>
      </c>
      <c r="V1791" s="2">
        <v>0</v>
      </c>
      <c r="W1791" s="2"/>
      <c r="X1791" s="3" t="s">
        <v>81</v>
      </c>
      <c r="Y1791" s="2">
        <v>0</v>
      </c>
      <c r="Z1791" s="3"/>
      <c r="AA1791" s="3"/>
      <c r="AB1791" s="7" t="s">
        <v>5674</v>
      </c>
      <c r="AC1791" s="3" t="s">
        <v>44</v>
      </c>
      <c r="AD1791" s="3" t="s">
        <v>44</v>
      </c>
      <c r="AE1791" s="3" t="s">
        <v>44</v>
      </c>
      <c r="AF1791" s="3" t="s">
        <v>27</v>
      </c>
      <c r="AG1791" s="4"/>
      <c r="AH1791" s="3"/>
      <c r="AI1791" s="4"/>
      <c r="AJ17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1" s="8">
        <f>IF(#REF!=MAX(#REF!),"New","Old")</f>
      </c>
      <c r="AL1791" s="3"/>
      <c r="AM1791" s="9">
        <f>IF(OR(#REF!="",#REF!=0),"",IF(#REF!&lt;12000,"&lt;12k",IF(AND(#REF!&gt;=12000,#REF!&lt;24000),"12k to 24k",IF(AND(#REF!&gt;=24000,#REF!&lt;=36000),"24k to 36k",IF(#REF!&gt;36000,"&gt;36k","")))))</f>
      </c>
    </row>
    <row x14ac:dyDescent="0.25" r="1792" customHeight="1" ht="18.75">
      <c r="A1792" s="1">
        <v>1805131</v>
      </c>
      <c r="B1792" s="2">
        <v>11459501</v>
      </c>
      <c r="C1792" s="3" t="s">
        <v>173</v>
      </c>
      <c r="D1792" s="3" t="s">
        <v>510</v>
      </c>
      <c r="E1792" s="2">
        <v>2018</v>
      </c>
      <c r="F1792" s="4">
        <v>44651</v>
      </c>
      <c r="G1792" s="3" t="s">
        <v>2</v>
      </c>
      <c r="H1792" s="4">
        <v>44655</v>
      </c>
      <c r="I1792" s="4">
        <f>_xlfn.XLOOKUP(#REF!,[1]!Backup_F8_Previous_Wave[ODINO],[1]!Backup_F8_Previous_Wave[Production Date],"")</f>
      </c>
      <c r="J1792" s="10">
        <f>_xlfn.XLOOKUP(#REF!,[1]!Backup_F8_Previous_Wave[ODINO],[1]!Backup_F8_Previous_Wave[Wave Date],"")</f>
      </c>
      <c r="K1792" s="6">
        <f>_xlfn.XLOOKUP(#REF!,[1]!Backup_F8_Previous_Wave[ODINO],[1]!Backup_F8_Previous_Wave[Full VIN],"")</f>
      </c>
      <c r="L1792" s="3" t="s">
        <v>5675</v>
      </c>
      <c r="M1792" s="3" t="s">
        <v>4</v>
      </c>
      <c r="N1792" s="3" t="s">
        <v>5676</v>
      </c>
      <c r="O1792" s="3" t="s">
        <v>593</v>
      </c>
      <c r="P1792" s="6">
        <f>_xlfn.XLOOKUP(#REF!,[1]!Table2[BINNING],[1]!Table2[VFG],"")</f>
      </c>
      <c r="Q1792" s="6">
        <f>IF(ISNUMBER(FIND("|",#REF!,1)),LEFT(#REF!,FIND("|",#REF!,1)-2),#REF!)</f>
      </c>
      <c r="R1792" s="6">
        <f>IF(ISNUMBER(FIND("|",#REF!,1)),RIGHT(#REF!,LEN(#REF!)-FIND("|",#REF!,1)-1),"")</f>
      </c>
      <c r="S1792" s="3" t="s">
        <v>7</v>
      </c>
      <c r="T1792" s="3" t="s">
        <v>7</v>
      </c>
      <c r="U1792" s="2">
        <v>0</v>
      </c>
      <c r="V1792" s="2">
        <v>0</v>
      </c>
      <c r="W1792" s="2"/>
      <c r="X1792" s="3" t="s">
        <v>282</v>
      </c>
      <c r="Y1792" s="2"/>
      <c r="Z1792" s="3"/>
      <c r="AA1792" s="3"/>
      <c r="AB1792" s="7" t="s">
        <v>5677</v>
      </c>
      <c r="AC1792" s="3" t="s">
        <v>1555</v>
      </c>
      <c r="AD1792" s="3" t="s">
        <v>514</v>
      </c>
      <c r="AE1792" s="3" t="s">
        <v>515</v>
      </c>
      <c r="AF1792" s="3" t="s">
        <v>45</v>
      </c>
      <c r="AG1792" s="4"/>
      <c r="AH1792" s="3"/>
      <c r="AI1792" s="4"/>
      <c r="AJ17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2" s="8">
        <f>IF(#REF!=MAX(#REF!),"New","Old")</f>
      </c>
      <c r="AL1792" s="3"/>
      <c r="AM1792" s="9">
        <f>IF(OR(#REF!="",#REF!=0),"",IF(#REF!&lt;12000,"&lt;12k",IF(AND(#REF!&gt;=12000,#REF!&lt;24000),"12k to 24k",IF(AND(#REF!&gt;=24000,#REF!&lt;=36000),"24k to 36k",IF(#REF!&gt;36000,"&gt;36k","")))))</f>
      </c>
    </row>
    <row x14ac:dyDescent="0.25" r="1793" customHeight="1" ht="18.75">
      <c r="A1793" s="1">
        <v>1805190</v>
      </c>
      <c r="B1793" s="2">
        <v>11459545</v>
      </c>
      <c r="C1793" s="3" t="s">
        <v>0</v>
      </c>
      <c r="D1793" s="3" t="s">
        <v>485</v>
      </c>
      <c r="E1793" s="2">
        <v>2017</v>
      </c>
      <c r="F1793" s="4">
        <v>44646</v>
      </c>
      <c r="G1793" s="3" t="s">
        <v>2</v>
      </c>
      <c r="H1793" s="4">
        <v>44655</v>
      </c>
      <c r="I1793" s="4">
        <f>_xlfn.XLOOKUP(#REF!,[1]!Backup_F8_Previous_Wave[ODINO],[1]!Backup_F8_Previous_Wave[Production Date],"")</f>
      </c>
      <c r="J1793" s="10">
        <f>_xlfn.XLOOKUP(#REF!,[1]!Backup_F8_Previous_Wave[ODINO],[1]!Backup_F8_Previous_Wave[Wave Date],"")</f>
      </c>
      <c r="K1793" s="6">
        <f>_xlfn.XLOOKUP(#REF!,[1]!Backup_F8_Previous_Wave[ODINO],[1]!Backup_F8_Previous_Wave[Full VIN],"")</f>
      </c>
      <c r="L1793" s="3" t="s">
        <v>1487</v>
      </c>
      <c r="M1793" s="3" t="s">
        <v>4</v>
      </c>
      <c r="N1793" s="3" t="s">
        <v>5678</v>
      </c>
      <c r="O1793" s="3" t="s">
        <v>31</v>
      </c>
      <c r="P1793" s="6">
        <f>_xlfn.XLOOKUP(#REF!,[1]!Table2[BINNING],[1]!Table2[VFG],"")</f>
      </c>
      <c r="Q1793" s="6">
        <f>IF(ISNUMBER(FIND("|",#REF!,1)),LEFT(#REF!,FIND("|",#REF!,1)-2),#REF!)</f>
      </c>
      <c r="R1793" s="6">
        <f>IF(ISNUMBER(FIND("|",#REF!,1)),RIGHT(#REF!,LEN(#REF!)-FIND("|",#REF!,1)-1),"")</f>
      </c>
      <c r="S1793" s="3" t="s">
        <v>7</v>
      </c>
      <c r="T1793" s="3" t="s">
        <v>7</v>
      </c>
      <c r="U1793" s="2">
        <v>0</v>
      </c>
      <c r="V1793" s="2">
        <v>0</v>
      </c>
      <c r="W1793" s="2"/>
      <c r="X1793" s="3" t="s">
        <v>139</v>
      </c>
      <c r="Y1793" s="2">
        <v>70</v>
      </c>
      <c r="Z1793" s="3"/>
      <c r="AA1793" s="3"/>
      <c r="AB1793" s="7" t="s">
        <v>5679</v>
      </c>
      <c r="AC1793" s="3" t="s">
        <v>489</v>
      </c>
      <c r="AD1793" s="3" t="s">
        <v>490</v>
      </c>
      <c r="AE1793" s="3" t="s">
        <v>491</v>
      </c>
      <c r="AF1793" s="3" t="s">
        <v>211</v>
      </c>
      <c r="AG1793" s="4"/>
      <c r="AH1793" s="3"/>
      <c r="AI1793" s="4"/>
      <c r="AJ17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3" s="8">
        <f>IF(#REF!=MAX(#REF!),"New","Old")</f>
      </c>
      <c r="AL1793" s="3"/>
      <c r="AM1793" s="9">
        <f>IF(OR(#REF!="",#REF!=0),"",IF(#REF!&lt;12000,"&lt;12k",IF(AND(#REF!&gt;=12000,#REF!&lt;24000),"12k to 24k",IF(AND(#REF!&gt;=24000,#REF!&lt;=36000),"24k to 36k",IF(#REF!&gt;36000,"&gt;36k","")))))</f>
      </c>
    </row>
    <row x14ac:dyDescent="0.25" r="1794" customHeight="1" ht="18.75">
      <c r="A1794" s="1">
        <v>1805215</v>
      </c>
      <c r="B1794" s="2">
        <v>11459566</v>
      </c>
      <c r="C1794" s="3" t="s">
        <v>0</v>
      </c>
      <c r="D1794" s="3" t="s">
        <v>38</v>
      </c>
      <c r="E1794" s="2">
        <v>2011</v>
      </c>
      <c r="F1794" s="4">
        <v>44655</v>
      </c>
      <c r="G1794" s="3" t="s">
        <v>108</v>
      </c>
      <c r="H1794" s="4">
        <v>44655</v>
      </c>
      <c r="I1794" s="4">
        <f>_xlfn.XLOOKUP(#REF!,[1]!Backup_F8_Previous_Wave[ODINO],[1]!Backup_F8_Previous_Wave[Production Date],"")</f>
      </c>
      <c r="J1794" s="10">
        <f>_xlfn.XLOOKUP(#REF!,[1]!Backup_F8_Previous_Wave[ODINO],[1]!Backup_F8_Previous_Wave[Wave Date],"")</f>
      </c>
      <c r="K1794" s="6">
        <f>_xlfn.XLOOKUP(#REF!,[1]!Backup_F8_Previous_Wave[ODINO],[1]!Backup_F8_Previous_Wave[Full VIN],"")</f>
      </c>
      <c r="L1794" s="3" t="s">
        <v>425</v>
      </c>
      <c r="M1794" s="3" t="s">
        <v>4</v>
      </c>
      <c r="N1794" s="3" t="s">
        <v>5680</v>
      </c>
      <c r="O1794" s="3" t="s">
        <v>62</v>
      </c>
      <c r="P1794" s="6">
        <f>_xlfn.XLOOKUP(#REF!,[1]!Table2[BINNING],[1]!Table2[VFG],"")</f>
      </c>
      <c r="Q1794" s="6">
        <f>IF(ISNUMBER(FIND("|",#REF!,1)),LEFT(#REF!,FIND("|",#REF!,1)-2),#REF!)</f>
      </c>
      <c r="R1794" s="6">
        <f>IF(ISNUMBER(FIND("|",#REF!,1)),RIGHT(#REF!,LEN(#REF!)-FIND("|",#REF!,1)-1),"")</f>
      </c>
      <c r="S1794" s="3" t="s">
        <v>7</v>
      </c>
      <c r="T1794" s="3" t="s">
        <v>7</v>
      </c>
      <c r="U1794" s="2">
        <v>0</v>
      </c>
      <c r="V1794" s="2">
        <v>0</v>
      </c>
      <c r="W1794" s="2"/>
      <c r="X1794" s="3" t="s">
        <v>229</v>
      </c>
      <c r="Y1794" s="2"/>
      <c r="Z1794" s="3"/>
      <c r="AA1794" s="3"/>
      <c r="AB1794" s="7" t="s">
        <v>5681</v>
      </c>
      <c r="AC1794" s="3" t="s">
        <v>146</v>
      </c>
      <c r="AD1794" s="3" t="s">
        <v>147</v>
      </c>
      <c r="AE1794" s="3" t="s">
        <v>148</v>
      </c>
      <c r="AF1794" s="3" t="s">
        <v>45</v>
      </c>
      <c r="AG1794" s="4"/>
      <c r="AH1794" s="3"/>
      <c r="AI1794" s="4"/>
      <c r="AJ17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4" s="8">
        <f>IF(#REF!=MAX(#REF!),"New","Old")</f>
      </c>
      <c r="AL1794" s="3"/>
      <c r="AM1794" s="9">
        <f>IF(OR(#REF!="",#REF!=0),"",IF(#REF!&lt;12000,"&lt;12k",IF(AND(#REF!&gt;=12000,#REF!&lt;24000),"12k to 24k",IF(AND(#REF!&gt;=24000,#REF!&lt;=36000),"24k to 36k",IF(#REF!&gt;36000,"&gt;36k","")))))</f>
      </c>
    </row>
    <row x14ac:dyDescent="0.25" r="1795" customHeight="1" ht="18.75">
      <c r="A1795" s="1">
        <v>1805294</v>
      </c>
      <c r="B1795" s="2">
        <v>11459620</v>
      </c>
      <c r="C1795" s="3" t="s">
        <v>0</v>
      </c>
      <c r="D1795" s="3" t="s">
        <v>136</v>
      </c>
      <c r="E1795" s="2">
        <v>2018</v>
      </c>
      <c r="F1795" s="4">
        <v>44655</v>
      </c>
      <c r="G1795" s="3" t="s">
        <v>108</v>
      </c>
      <c r="H1795" s="4">
        <v>44655</v>
      </c>
      <c r="I1795" s="4">
        <f>_xlfn.XLOOKUP(#REF!,[1]!Backup_F8_Previous_Wave[ODINO],[1]!Backup_F8_Previous_Wave[Production Date],"")</f>
      </c>
      <c r="J1795" s="10">
        <f>_xlfn.XLOOKUP(#REF!,[1]!Backup_F8_Previous_Wave[ODINO],[1]!Backup_F8_Previous_Wave[Wave Date],"")</f>
      </c>
      <c r="K1795" s="6">
        <f>_xlfn.XLOOKUP(#REF!,[1]!Backup_F8_Previous_Wave[ODINO],[1]!Backup_F8_Previous_Wave[Full VIN],"")</f>
      </c>
      <c r="L1795" s="3" t="s">
        <v>5353</v>
      </c>
      <c r="M1795" s="3" t="s">
        <v>4</v>
      </c>
      <c r="N1795" s="3" t="s">
        <v>5682</v>
      </c>
      <c r="O1795" s="3" t="s">
        <v>31</v>
      </c>
      <c r="P1795" s="6">
        <f>_xlfn.XLOOKUP(#REF!,[1]!Table2[BINNING],[1]!Table2[VFG],"")</f>
      </c>
      <c r="Q1795" s="6">
        <f>IF(ISNUMBER(FIND("|",#REF!,1)),LEFT(#REF!,FIND("|",#REF!,1)-2),#REF!)</f>
      </c>
      <c r="R1795" s="6">
        <f>IF(ISNUMBER(FIND("|",#REF!,1)),RIGHT(#REF!,LEN(#REF!)-FIND("|",#REF!,1)-1),"")</f>
      </c>
      <c r="S1795" s="3" t="s">
        <v>7</v>
      </c>
      <c r="T1795" s="3" t="s">
        <v>7</v>
      </c>
      <c r="U1795" s="2">
        <v>0</v>
      </c>
      <c r="V1795" s="2">
        <v>0</v>
      </c>
      <c r="W1795" s="2"/>
      <c r="X1795" s="3" t="s">
        <v>238</v>
      </c>
      <c r="Y1795" s="2">
        <v>45</v>
      </c>
      <c r="Z1795" s="3"/>
      <c r="AA1795" s="3"/>
      <c r="AB1795" s="7" t="s">
        <v>5683</v>
      </c>
      <c r="AC1795" s="3" t="s">
        <v>341</v>
      </c>
      <c r="AD1795" s="3" t="s">
        <v>342</v>
      </c>
      <c r="AE1795" s="3" t="s">
        <v>343</v>
      </c>
      <c r="AF1795" s="3" t="s">
        <v>141</v>
      </c>
      <c r="AG1795" s="4"/>
      <c r="AH1795" s="3"/>
      <c r="AI1795" s="4"/>
      <c r="AJ17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5" s="8">
        <f>IF(#REF!=MAX(#REF!),"New","Old")</f>
      </c>
      <c r="AL1795" s="3"/>
      <c r="AM1795" s="9">
        <f>IF(OR(#REF!="",#REF!=0),"",IF(#REF!&lt;12000,"&lt;12k",IF(AND(#REF!&gt;=12000,#REF!&lt;24000),"12k to 24k",IF(AND(#REF!&gt;=24000,#REF!&lt;=36000),"24k to 36k",IF(#REF!&gt;36000,"&gt;36k","")))))</f>
      </c>
    </row>
    <row x14ac:dyDescent="0.25" r="1796" customHeight="1" ht="18.75">
      <c r="A1796" s="1">
        <v>1805322</v>
      </c>
      <c r="B1796" s="2">
        <v>11459642</v>
      </c>
      <c r="C1796" s="3" t="s">
        <v>0</v>
      </c>
      <c r="D1796" s="3" t="s">
        <v>187</v>
      </c>
      <c r="E1796" s="2">
        <v>2019</v>
      </c>
      <c r="F1796" s="4">
        <v>44655</v>
      </c>
      <c r="G1796" s="3" t="s">
        <v>108</v>
      </c>
      <c r="H1796" s="4">
        <v>44656</v>
      </c>
      <c r="I1796" s="4">
        <f>_xlfn.XLOOKUP(#REF!,[1]!Backup_F8_Previous_Wave[ODINO],[1]!Backup_F8_Previous_Wave[Production Date],"")</f>
      </c>
      <c r="J1796" s="10">
        <f>_xlfn.XLOOKUP(#REF!,[1]!Backup_F8_Previous_Wave[ODINO],[1]!Backup_F8_Previous_Wave[Wave Date],"")</f>
      </c>
      <c r="K1796" s="6">
        <f>_xlfn.XLOOKUP(#REF!,[1]!Backup_F8_Previous_Wave[ODINO],[1]!Backup_F8_Previous_Wave[Full VIN],"")</f>
      </c>
      <c r="L1796" s="3" t="s">
        <v>5184</v>
      </c>
      <c r="M1796" s="3" t="s">
        <v>4</v>
      </c>
      <c r="N1796" s="3" t="s">
        <v>5684</v>
      </c>
      <c r="O1796" s="3" t="s">
        <v>124</v>
      </c>
      <c r="P1796" s="6">
        <f>_xlfn.XLOOKUP(#REF!,[1]!Table2[BINNING],[1]!Table2[VFG],"")</f>
      </c>
      <c r="Q1796" s="6">
        <f>IF(ISNUMBER(FIND("|",#REF!,1)),LEFT(#REF!,FIND("|",#REF!,1)-2),#REF!)</f>
      </c>
      <c r="R1796" s="6">
        <f>IF(ISNUMBER(FIND("|",#REF!,1)),RIGHT(#REF!,LEN(#REF!)-FIND("|",#REF!,1)-1),"")</f>
      </c>
      <c r="S1796" s="3" t="s">
        <v>7</v>
      </c>
      <c r="T1796" s="3" t="s">
        <v>7</v>
      </c>
      <c r="U1796" s="2">
        <v>0</v>
      </c>
      <c r="V1796" s="2">
        <v>0</v>
      </c>
      <c r="W1796" s="2"/>
      <c r="X1796" s="3" t="s">
        <v>229</v>
      </c>
      <c r="Y1796" s="2">
        <v>5</v>
      </c>
      <c r="Z1796" s="3"/>
      <c r="AA1796" s="3"/>
      <c r="AB1796" s="7" t="s">
        <v>5685</v>
      </c>
      <c r="AC1796" s="3" t="s">
        <v>191</v>
      </c>
      <c r="AD1796" s="3" t="s">
        <v>192</v>
      </c>
      <c r="AE1796" s="3" t="s">
        <v>193</v>
      </c>
      <c r="AF1796" s="3" t="s">
        <v>141</v>
      </c>
      <c r="AG1796" s="4"/>
      <c r="AH1796" s="3"/>
      <c r="AI1796" s="4"/>
      <c r="AJ17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6" s="8">
        <f>IF(#REF!=MAX(#REF!),"New","Old")</f>
      </c>
      <c r="AL1796" s="3"/>
      <c r="AM1796" s="9">
        <f>IF(OR(#REF!="",#REF!=0),"",IF(#REF!&lt;12000,"&lt;12k",IF(AND(#REF!&gt;=12000,#REF!&lt;24000),"12k to 24k",IF(AND(#REF!&gt;=24000,#REF!&lt;=36000),"24k to 36k",IF(#REF!&gt;36000,"&gt;36k","")))))</f>
      </c>
    </row>
    <row x14ac:dyDescent="0.25" r="1797" customHeight="1" ht="18.75">
      <c r="A1797" s="1">
        <v>1805393</v>
      </c>
      <c r="B1797" s="2">
        <v>11459694</v>
      </c>
      <c r="C1797" s="3" t="s">
        <v>0</v>
      </c>
      <c r="D1797" s="3" t="s">
        <v>1</v>
      </c>
      <c r="E1797" s="2">
        <v>2013</v>
      </c>
      <c r="F1797" s="4">
        <v>44656</v>
      </c>
      <c r="G1797" s="3" t="s">
        <v>108</v>
      </c>
      <c r="H1797" s="4">
        <v>44656</v>
      </c>
      <c r="I1797" s="4">
        <f>_xlfn.XLOOKUP(#REF!,[1]!Backup_F8_Previous_Wave[ODINO],[1]!Backup_F8_Previous_Wave[Production Date],"")</f>
      </c>
      <c r="J1797" s="10">
        <f>_xlfn.XLOOKUP(#REF!,[1]!Backup_F8_Previous_Wave[ODINO],[1]!Backup_F8_Previous_Wave[Wave Date],"")</f>
      </c>
      <c r="K1797" s="6">
        <f>_xlfn.XLOOKUP(#REF!,[1]!Backup_F8_Previous_Wave[ODINO],[1]!Backup_F8_Previous_Wave[Full VIN],"")</f>
      </c>
      <c r="L1797" s="3" t="s">
        <v>5686</v>
      </c>
      <c r="M1797" s="3" t="s">
        <v>4</v>
      </c>
      <c r="N1797" s="3" t="s">
        <v>5687</v>
      </c>
      <c r="O1797" s="3" t="s">
        <v>151</v>
      </c>
      <c r="P1797" s="6">
        <f>_xlfn.XLOOKUP(#REF!,[1]!Table2[BINNING],[1]!Table2[VFG],"")</f>
      </c>
      <c r="Q1797" s="6">
        <f>IF(ISNUMBER(FIND("|",#REF!,1)),LEFT(#REF!,FIND("|",#REF!,1)-2),#REF!)</f>
      </c>
      <c r="R1797" s="6">
        <f>IF(ISNUMBER(FIND("|",#REF!,1)),RIGHT(#REF!,LEN(#REF!)-FIND("|",#REF!,1)-1),"")</f>
      </c>
      <c r="S1797" s="3" t="s">
        <v>7</v>
      </c>
      <c r="T1797" s="3" t="s">
        <v>957</v>
      </c>
      <c r="U1797" s="2">
        <v>0</v>
      </c>
      <c r="V1797" s="2">
        <v>0</v>
      </c>
      <c r="W1797" s="2"/>
      <c r="X1797" s="3" t="s">
        <v>282</v>
      </c>
      <c r="Y1797" s="2">
        <v>0</v>
      </c>
      <c r="Z1797" s="3"/>
      <c r="AA1797" s="3"/>
      <c r="AB1797" s="7" t="s">
        <v>5688</v>
      </c>
      <c r="AC1797" s="3" t="s">
        <v>10</v>
      </c>
      <c r="AD1797" s="3" t="s">
        <v>11</v>
      </c>
      <c r="AE1797" s="3" t="s">
        <v>12</v>
      </c>
      <c r="AF1797" s="3" t="s">
        <v>13</v>
      </c>
      <c r="AG1797" s="4"/>
      <c r="AH1797" s="3"/>
      <c r="AI1797" s="4"/>
      <c r="AJ17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7" s="8">
        <f>IF(#REF!=MAX(#REF!),"New","Old")</f>
      </c>
      <c r="AL1797" s="3"/>
      <c r="AM1797" s="9">
        <f>IF(OR(#REF!="",#REF!=0),"",IF(#REF!&lt;12000,"&lt;12k",IF(AND(#REF!&gt;=12000,#REF!&lt;24000),"12k to 24k",IF(AND(#REF!&gt;=24000,#REF!&lt;=36000),"24k to 36k",IF(#REF!&gt;36000,"&gt;36k","")))))</f>
      </c>
    </row>
    <row x14ac:dyDescent="0.25" r="1798" customHeight="1" ht="18.75">
      <c r="A1798" s="1">
        <v>1805511</v>
      </c>
      <c r="B1798" s="2">
        <v>11459778</v>
      </c>
      <c r="C1798" s="3" t="s">
        <v>0</v>
      </c>
      <c r="D1798" s="3" t="s">
        <v>1</v>
      </c>
      <c r="E1798" s="2">
        <v>2018</v>
      </c>
      <c r="F1798" s="4">
        <v>44566</v>
      </c>
      <c r="G1798" s="3" t="s">
        <v>2</v>
      </c>
      <c r="H1798" s="4">
        <v>44656</v>
      </c>
      <c r="I1798" s="4">
        <f>_xlfn.XLOOKUP(#REF!,[1]!Backup_F8_Previous_Wave[ODINO],[1]!Backup_F8_Previous_Wave[Production Date],"")</f>
      </c>
      <c r="J1798" s="10">
        <f>_xlfn.XLOOKUP(#REF!,[1]!Backup_F8_Previous_Wave[ODINO],[1]!Backup_F8_Previous_Wave[Wave Date],"")</f>
      </c>
      <c r="K1798" s="6">
        <f>_xlfn.XLOOKUP(#REF!,[1]!Backup_F8_Previous_Wave[ODINO],[1]!Backup_F8_Previous_Wave[Full VIN],"")</f>
      </c>
      <c r="L1798" s="3" t="s">
        <v>3256</v>
      </c>
      <c r="M1798" s="3" t="s">
        <v>4</v>
      </c>
      <c r="N1798" s="3" t="s">
        <v>5689</v>
      </c>
      <c r="O1798" s="3" t="s">
        <v>49</v>
      </c>
      <c r="P1798" s="6">
        <f>_xlfn.XLOOKUP(#REF!,[1]!Table2[BINNING],[1]!Table2[VFG],"")</f>
      </c>
      <c r="Q1798" s="6">
        <f>IF(ISNUMBER(FIND("|",#REF!,1)),LEFT(#REF!,FIND("|",#REF!,1)-2),#REF!)</f>
      </c>
      <c r="R1798" s="6">
        <f>IF(ISNUMBER(FIND("|",#REF!,1)),RIGHT(#REF!,LEN(#REF!)-FIND("|",#REF!,1)-1),"")</f>
      </c>
      <c r="S1798" s="3" t="s">
        <v>7</v>
      </c>
      <c r="T1798" s="3" t="s">
        <v>7</v>
      </c>
      <c r="U1798" s="2">
        <v>0</v>
      </c>
      <c r="V1798" s="2">
        <v>0</v>
      </c>
      <c r="W1798" s="2"/>
      <c r="X1798" s="3" t="s">
        <v>229</v>
      </c>
      <c r="Y1798" s="2"/>
      <c r="Z1798" s="3"/>
      <c r="AA1798" s="3"/>
      <c r="AB1798" s="7" t="s">
        <v>5690</v>
      </c>
      <c r="AC1798" s="3" t="s">
        <v>20</v>
      </c>
      <c r="AD1798" s="3" t="s">
        <v>11</v>
      </c>
      <c r="AE1798" s="3" t="s">
        <v>21</v>
      </c>
      <c r="AF1798" s="3" t="s">
        <v>13</v>
      </c>
      <c r="AG1798" s="4"/>
      <c r="AH1798" s="3"/>
      <c r="AI1798" s="4"/>
      <c r="AJ17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8" s="8">
        <f>IF(#REF!=MAX(#REF!),"New","Old")</f>
      </c>
      <c r="AL1798" s="3"/>
      <c r="AM1798" s="9">
        <f>IF(OR(#REF!="",#REF!=0),"",IF(#REF!&lt;12000,"&lt;12k",IF(AND(#REF!&gt;=12000,#REF!&lt;24000),"12k to 24k",IF(AND(#REF!&gt;=24000,#REF!&lt;=36000),"24k to 36k",IF(#REF!&gt;36000,"&gt;36k","")))))</f>
      </c>
    </row>
    <row x14ac:dyDescent="0.25" r="1799" customHeight="1" ht="18.75">
      <c r="A1799" s="1">
        <v>1805578</v>
      </c>
      <c r="B1799" s="2">
        <v>11459827</v>
      </c>
      <c r="C1799" s="3" t="s">
        <v>0</v>
      </c>
      <c r="D1799" s="3" t="s">
        <v>69</v>
      </c>
      <c r="E1799" s="2">
        <v>2015</v>
      </c>
      <c r="F1799" s="4">
        <v>43561</v>
      </c>
      <c r="G1799" s="3" t="s">
        <v>108</v>
      </c>
      <c r="H1799" s="4">
        <v>44657</v>
      </c>
      <c r="I1799" s="4">
        <f>_xlfn.XLOOKUP(#REF!,[1]!Backup_F8_Previous_Wave[ODINO],[1]!Backup_F8_Previous_Wave[Production Date],"")</f>
      </c>
      <c r="J1799" s="10">
        <f>_xlfn.XLOOKUP(#REF!,[1]!Backup_F8_Previous_Wave[ODINO],[1]!Backup_F8_Previous_Wave[Wave Date],"")</f>
      </c>
      <c r="K1799" s="6">
        <f>_xlfn.XLOOKUP(#REF!,[1]!Backup_F8_Previous_Wave[ODINO],[1]!Backup_F8_Previous_Wave[Full VIN],"")</f>
      </c>
      <c r="L1799" s="3" t="s">
        <v>5691</v>
      </c>
      <c r="M1799" s="3" t="s">
        <v>4</v>
      </c>
      <c r="N1799" s="3" t="s">
        <v>5692</v>
      </c>
      <c r="O1799" s="3" t="s">
        <v>62</v>
      </c>
      <c r="P1799" s="6">
        <f>_xlfn.XLOOKUP(#REF!,[1]!Table2[BINNING],[1]!Table2[VFG],"")</f>
      </c>
      <c r="Q1799" s="6">
        <f>IF(ISNUMBER(FIND("|",#REF!,1)),LEFT(#REF!,FIND("|",#REF!,1)-2),#REF!)</f>
      </c>
      <c r="R1799" s="6">
        <f>IF(ISNUMBER(FIND("|",#REF!,1)),RIGHT(#REF!,LEN(#REF!)-FIND("|",#REF!,1)-1),"")</f>
      </c>
      <c r="S1799" s="3" t="s">
        <v>7</v>
      </c>
      <c r="T1799" s="3" t="s">
        <v>7</v>
      </c>
      <c r="U1799" s="2">
        <v>0</v>
      </c>
      <c r="V1799" s="2">
        <v>0</v>
      </c>
      <c r="W1799" s="2">
        <v>12000</v>
      </c>
      <c r="X1799" s="3" t="s">
        <v>106</v>
      </c>
      <c r="Y1799" s="2"/>
      <c r="Z1799" s="3"/>
      <c r="AA1799" s="3"/>
      <c r="AB1799" s="7" t="s">
        <v>5693</v>
      </c>
      <c r="AC1799" s="3" t="s">
        <v>395</v>
      </c>
      <c r="AD1799" s="3" t="s">
        <v>75</v>
      </c>
      <c r="AE1799" s="3" t="s">
        <v>76</v>
      </c>
      <c r="AF1799" s="3" t="s">
        <v>77</v>
      </c>
      <c r="AG1799" s="4"/>
      <c r="AH1799" s="3"/>
      <c r="AI1799" s="4"/>
      <c r="AJ17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799" s="8">
        <f>IF(#REF!=MAX(#REF!),"New","Old")</f>
      </c>
      <c r="AL1799" s="3"/>
      <c r="AM1799" s="9">
        <f>IF(OR(#REF!="",#REF!=0),"",IF(#REF!&lt;12000,"&lt;12k",IF(AND(#REF!&gt;=12000,#REF!&lt;24000),"12k to 24k",IF(AND(#REF!&gt;=24000,#REF!&lt;=36000),"24k to 36k",IF(#REF!&gt;36000,"&gt;36k","")))))</f>
      </c>
    </row>
    <row x14ac:dyDescent="0.25" r="1800" customHeight="1" ht="18.75">
      <c r="A1800" s="1">
        <v>1805620</v>
      </c>
      <c r="B1800" s="2">
        <v>11459855</v>
      </c>
      <c r="C1800" s="3" t="s">
        <v>0</v>
      </c>
      <c r="D1800" s="3" t="s">
        <v>181</v>
      </c>
      <c r="E1800" s="2">
        <v>2018</v>
      </c>
      <c r="F1800" s="4">
        <v>44624</v>
      </c>
      <c r="G1800" s="3" t="s">
        <v>2</v>
      </c>
      <c r="H1800" s="4">
        <v>44657</v>
      </c>
      <c r="I1800" s="4">
        <f>_xlfn.XLOOKUP(#REF!,[1]!Backup_F8_Previous_Wave[ODINO],[1]!Backup_F8_Previous_Wave[Production Date],"")</f>
      </c>
      <c r="J1800" s="10">
        <f>_xlfn.XLOOKUP(#REF!,[1]!Backup_F8_Previous_Wave[ODINO],[1]!Backup_F8_Previous_Wave[Wave Date],"")</f>
      </c>
      <c r="K1800" s="6">
        <f>_xlfn.XLOOKUP(#REF!,[1]!Backup_F8_Previous_Wave[ODINO],[1]!Backup_F8_Previous_Wave[Full VIN],"")</f>
      </c>
      <c r="L1800" s="3" t="s">
        <v>5694</v>
      </c>
      <c r="M1800" s="3" t="s">
        <v>4</v>
      </c>
      <c r="N1800" s="3" t="s">
        <v>5695</v>
      </c>
      <c r="O1800" s="3" t="s">
        <v>864</v>
      </c>
      <c r="P1800" s="6">
        <f>_xlfn.XLOOKUP(#REF!,[1]!Table2[BINNING],[1]!Table2[VFG],"")</f>
      </c>
      <c r="Q1800" s="6">
        <f>IF(ISNUMBER(FIND("|",#REF!,1)),LEFT(#REF!,FIND("|",#REF!,1)-2),#REF!)</f>
      </c>
      <c r="R1800" s="6">
        <f>IF(ISNUMBER(FIND("|",#REF!,1)),RIGHT(#REF!,LEN(#REF!)-FIND("|",#REF!,1)-1),"")</f>
      </c>
      <c r="S1800" s="3" t="s">
        <v>7</v>
      </c>
      <c r="T1800" s="3" t="s">
        <v>7</v>
      </c>
      <c r="U1800" s="2">
        <v>0</v>
      </c>
      <c r="V1800" s="2">
        <v>0</v>
      </c>
      <c r="W1800" s="2"/>
      <c r="X1800" s="3" t="s">
        <v>282</v>
      </c>
      <c r="Y1800" s="2"/>
      <c r="Z1800" s="3"/>
      <c r="AA1800" s="3"/>
      <c r="AB1800" s="7" t="s">
        <v>5696</v>
      </c>
      <c r="AC1800" s="3" t="s">
        <v>297</v>
      </c>
      <c r="AD1800" s="3" t="s">
        <v>298</v>
      </c>
      <c r="AE1800" s="3" t="s">
        <v>299</v>
      </c>
      <c r="AF1800" s="3" t="s">
        <v>198</v>
      </c>
      <c r="AG1800" s="4"/>
      <c r="AH1800" s="3"/>
      <c r="AI1800" s="4"/>
      <c r="AJ18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0" s="8">
        <f>IF(#REF!=MAX(#REF!),"New","Old")</f>
      </c>
      <c r="AL1800" s="3"/>
      <c r="AM1800" s="9">
        <f>IF(OR(#REF!="",#REF!=0),"",IF(#REF!&lt;12000,"&lt;12k",IF(AND(#REF!&gt;=12000,#REF!&lt;24000),"12k to 24k",IF(AND(#REF!&gt;=24000,#REF!&lt;=36000),"24k to 36k",IF(#REF!&gt;36000,"&gt;36k","")))))</f>
      </c>
    </row>
    <row x14ac:dyDescent="0.25" r="1801" customHeight="1" ht="18.75">
      <c r="A1801" s="1">
        <v>1805630</v>
      </c>
      <c r="B1801" s="2">
        <v>11459862</v>
      </c>
      <c r="C1801" s="3" t="s">
        <v>0</v>
      </c>
      <c r="D1801" s="3" t="s">
        <v>181</v>
      </c>
      <c r="E1801" s="2">
        <v>2017</v>
      </c>
      <c r="F1801" s="4">
        <v>44506</v>
      </c>
      <c r="G1801" s="3" t="s">
        <v>14</v>
      </c>
      <c r="H1801" s="4">
        <v>44657</v>
      </c>
      <c r="I1801" s="4">
        <f>_xlfn.XLOOKUP(#REF!,[1]!Backup_F8_Previous_Wave[ODINO],[1]!Backup_F8_Previous_Wave[Production Date],"")</f>
      </c>
      <c r="J1801" s="10">
        <f>_xlfn.XLOOKUP(#REF!,[1]!Backup_F8_Previous_Wave[ODINO],[1]!Backup_F8_Previous_Wave[Wave Date],"")</f>
      </c>
      <c r="K1801" s="6">
        <f>_xlfn.XLOOKUP(#REF!,[1]!Backup_F8_Previous_Wave[ODINO],[1]!Backup_F8_Previous_Wave[Full VIN],"")</f>
      </c>
      <c r="L1801" s="3" t="s">
        <v>5697</v>
      </c>
      <c r="M1801" s="3" t="s">
        <v>4</v>
      </c>
      <c r="N1801" s="3" t="s">
        <v>5698</v>
      </c>
      <c r="O1801" s="3" t="s">
        <v>184</v>
      </c>
      <c r="P1801" s="6">
        <f>_xlfn.XLOOKUP(#REF!,[1]!Table2[BINNING],[1]!Table2[VFG],"")</f>
      </c>
      <c r="Q1801" s="6">
        <f>IF(ISNUMBER(FIND("|",#REF!,1)),LEFT(#REF!,FIND("|",#REF!,1)-2),#REF!)</f>
      </c>
      <c r="R1801" s="6">
        <f>IF(ISNUMBER(FIND("|",#REF!,1)),RIGHT(#REF!,LEN(#REF!)-FIND("|",#REF!,1)-1),"")</f>
      </c>
      <c r="S1801" s="3" t="s">
        <v>7</v>
      </c>
      <c r="T1801" s="3" t="s">
        <v>7</v>
      </c>
      <c r="U1801" s="2">
        <v>0</v>
      </c>
      <c r="V1801" s="2">
        <v>0</v>
      </c>
      <c r="W1801" s="2">
        <v>67000</v>
      </c>
      <c r="X1801" s="3" t="s">
        <v>139</v>
      </c>
      <c r="Y1801" s="2"/>
      <c r="Z1801" s="3" t="s">
        <v>5699</v>
      </c>
      <c r="AA1801" s="3" t="s">
        <v>4198</v>
      </c>
      <c r="AB1801" s="7" t="s">
        <v>5700</v>
      </c>
      <c r="AC1801" s="3" t="s">
        <v>297</v>
      </c>
      <c r="AD1801" s="3" t="s">
        <v>298</v>
      </c>
      <c r="AE1801" s="3" t="s">
        <v>299</v>
      </c>
      <c r="AF1801" s="3" t="s">
        <v>198</v>
      </c>
      <c r="AG1801" s="4"/>
      <c r="AH1801" s="3"/>
      <c r="AI1801" s="4"/>
      <c r="AJ18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1" s="8">
        <f>IF(#REF!=MAX(#REF!),"New","Old")</f>
      </c>
      <c r="AL1801" s="3"/>
      <c r="AM1801" s="9">
        <f>IF(OR(#REF!="",#REF!=0),"",IF(#REF!&lt;12000,"&lt;12k",IF(AND(#REF!&gt;=12000,#REF!&lt;24000),"12k to 24k",IF(AND(#REF!&gt;=24000,#REF!&lt;=36000),"24k to 36k",IF(#REF!&gt;36000,"&gt;36k","")))))</f>
      </c>
    </row>
    <row x14ac:dyDescent="0.25" r="1802" customHeight="1" ht="18.75">
      <c r="A1802" s="1">
        <v>1805802</v>
      </c>
      <c r="B1802" s="2">
        <v>11459983</v>
      </c>
      <c r="C1802" s="3" t="s">
        <v>0</v>
      </c>
      <c r="D1802" s="3" t="s">
        <v>59</v>
      </c>
      <c r="E1802" s="2">
        <v>2016</v>
      </c>
      <c r="F1802" s="4">
        <v>44657</v>
      </c>
      <c r="G1802" s="3" t="s">
        <v>108</v>
      </c>
      <c r="H1802" s="4">
        <v>44658</v>
      </c>
      <c r="I1802" s="4">
        <f>_xlfn.XLOOKUP(#REF!,[1]!Backup_F8_Previous_Wave[ODINO],[1]!Backup_F8_Previous_Wave[Production Date],"")</f>
      </c>
      <c r="J1802" s="10">
        <f>_xlfn.XLOOKUP(#REF!,[1]!Backup_F8_Previous_Wave[ODINO],[1]!Backup_F8_Previous_Wave[Wave Date],"")</f>
      </c>
      <c r="K1802" s="6">
        <f>_xlfn.XLOOKUP(#REF!,[1]!Backup_F8_Previous_Wave[ODINO],[1]!Backup_F8_Previous_Wave[Full VIN],"")</f>
      </c>
      <c r="L1802" s="3" t="s">
        <v>5701</v>
      </c>
      <c r="M1802" s="3" t="s">
        <v>4</v>
      </c>
      <c r="N1802" s="3" t="s">
        <v>5702</v>
      </c>
      <c r="O1802" s="3" t="s">
        <v>423</v>
      </c>
      <c r="P1802" s="6">
        <f>_xlfn.XLOOKUP(#REF!,[1]!Table2[BINNING],[1]!Table2[VFG],"")</f>
      </c>
      <c r="Q1802" s="6">
        <f>IF(ISNUMBER(FIND("|",#REF!,1)),LEFT(#REF!,FIND("|",#REF!,1)-2),#REF!)</f>
      </c>
      <c r="R1802" s="6">
        <f>IF(ISNUMBER(FIND("|",#REF!,1)),RIGHT(#REF!,LEN(#REF!)-FIND("|",#REF!,1)-1),"")</f>
      </c>
      <c r="S1802" s="3" t="s">
        <v>7</v>
      </c>
      <c r="T1802" s="3" t="s">
        <v>7</v>
      </c>
      <c r="U1802" s="2">
        <v>0</v>
      </c>
      <c r="V1802" s="2">
        <v>0</v>
      </c>
      <c r="W1802" s="2">
        <v>25000</v>
      </c>
      <c r="X1802" s="3" t="s">
        <v>100</v>
      </c>
      <c r="Y1802" s="2">
        <v>0</v>
      </c>
      <c r="Z1802" s="3"/>
      <c r="AA1802" s="3"/>
      <c r="AB1802" s="7" t="s">
        <v>5703</v>
      </c>
      <c r="AC1802" s="3" t="s">
        <v>65</v>
      </c>
      <c r="AD1802" s="3" t="s">
        <v>66</v>
      </c>
      <c r="AE1802" s="3" t="s">
        <v>67</v>
      </c>
      <c r="AF1802" s="3" t="s">
        <v>68</v>
      </c>
      <c r="AG1802" s="4"/>
      <c r="AH1802" s="3"/>
      <c r="AI1802" s="4"/>
      <c r="AJ18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2" s="8">
        <f>IF(#REF!=MAX(#REF!),"New","Old")</f>
      </c>
      <c r="AL1802" s="3"/>
      <c r="AM1802" s="9">
        <f>IF(OR(#REF!="",#REF!=0),"",IF(#REF!&lt;12000,"&lt;12k",IF(AND(#REF!&gt;=12000,#REF!&lt;24000),"12k to 24k",IF(AND(#REF!&gt;=24000,#REF!&lt;=36000),"24k to 36k",IF(#REF!&gt;36000,"&gt;36k","")))))</f>
      </c>
    </row>
    <row x14ac:dyDescent="0.25" r="1803" customHeight="1" ht="18.75">
      <c r="A1803" s="1">
        <v>1805816</v>
      </c>
      <c r="B1803" s="2">
        <v>11459992</v>
      </c>
      <c r="C1803" s="3" t="s">
        <v>0</v>
      </c>
      <c r="D1803" s="3" t="s">
        <v>181</v>
      </c>
      <c r="E1803" s="2">
        <v>2017</v>
      </c>
      <c r="F1803" s="4">
        <v>44645</v>
      </c>
      <c r="G1803" s="3" t="s">
        <v>2</v>
      </c>
      <c r="H1803" s="4">
        <v>44658</v>
      </c>
      <c r="I1803" s="4">
        <f>_xlfn.XLOOKUP(#REF!,[1]!Backup_F8_Previous_Wave[ODINO],[1]!Backup_F8_Previous_Wave[Production Date],"")</f>
      </c>
      <c r="J1803" s="10">
        <f>_xlfn.XLOOKUP(#REF!,[1]!Backup_F8_Previous_Wave[ODINO],[1]!Backup_F8_Previous_Wave[Wave Date],"")</f>
      </c>
      <c r="K1803" s="6">
        <f>_xlfn.XLOOKUP(#REF!,[1]!Backup_F8_Previous_Wave[ODINO],[1]!Backup_F8_Previous_Wave[Full VIN],"")</f>
      </c>
      <c r="L1803" s="3" t="s">
        <v>2967</v>
      </c>
      <c r="M1803" s="3" t="s">
        <v>4</v>
      </c>
      <c r="N1803" s="3" t="s">
        <v>5704</v>
      </c>
      <c r="O1803" s="3" t="s">
        <v>196</v>
      </c>
      <c r="P1803" s="6">
        <f>_xlfn.XLOOKUP(#REF!,[1]!Table2[BINNING],[1]!Table2[VFG],"")</f>
      </c>
      <c r="Q1803" s="6">
        <f>IF(ISNUMBER(FIND("|",#REF!,1)),LEFT(#REF!,FIND("|",#REF!,1)-2),#REF!)</f>
      </c>
      <c r="R1803" s="6">
        <f>IF(ISNUMBER(FIND("|",#REF!,1)),RIGHT(#REF!,LEN(#REF!)-FIND("|",#REF!,1)-1),"")</f>
      </c>
      <c r="S1803" s="3" t="s">
        <v>7</v>
      </c>
      <c r="T1803" s="3" t="s">
        <v>7</v>
      </c>
      <c r="U1803" s="2">
        <v>0</v>
      </c>
      <c r="V1803" s="2">
        <v>0</v>
      </c>
      <c r="W1803" s="2"/>
      <c r="X1803" s="3" t="s">
        <v>18</v>
      </c>
      <c r="Y1803" s="2">
        <v>65</v>
      </c>
      <c r="Z1803" s="3"/>
      <c r="AA1803" s="3"/>
      <c r="AB1803" s="7" t="s">
        <v>5705</v>
      </c>
      <c r="AC1803" s="3" t="s">
        <v>297</v>
      </c>
      <c r="AD1803" s="3" t="s">
        <v>298</v>
      </c>
      <c r="AE1803" s="3" t="s">
        <v>299</v>
      </c>
      <c r="AF1803" s="3" t="s">
        <v>198</v>
      </c>
      <c r="AG1803" s="4"/>
      <c r="AH1803" s="3"/>
      <c r="AI1803" s="4"/>
      <c r="AJ18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3" s="8">
        <f>IF(#REF!=MAX(#REF!),"New","Old")</f>
      </c>
      <c r="AL1803" s="3"/>
      <c r="AM1803" s="9">
        <f>IF(OR(#REF!="",#REF!=0),"",IF(#REF!&lt;12000,"&lt;12k",IF(AND(#REF!&gt;=12000,#REF!&lt;24000),"12k to 24k",IF(AND(#REF!&gt;=24000,#REF!&lt;=36000),"24k to 36k",IF(#REF!&gt;36000,"&gt;36k","")))))</f>
      </c>
    </row>
    <row x14ac:dyDescent="0.25" r="1804" customHeight="1" ht="18.75">
      <c r="A1804" s="1">
        <v>1805916</v>
      </c>
      <c r="B1804" s="2">
        <v>11460068</v>
      </c>
      <c r="C1804" s="3" t="s">
        <v>0</v>
      </c>
      <c r="D1804" s="3" t="s">
        <v>181</v>
      </c>
      <c r="E1804" s="2">
        <v>2018</v>
      </c>
      <c r="F1804" s="4">
        <v>44658</v>
      </c>
      <c r="G1804" s="3" t="s">
        <v>108</v>
      </c>
      <c r="H1804" s="4">
        <v>44658</v>
      </c>
      <c r="I1804" s="4">
        <f>_xlfn.XLOOKUP(#REF!,[1]!Backup_F8_Previous_Wave[ODINO],[1]!Backup_F8_Previous_Wave[Production Date],"")</f>
      </c>
      <c r="J1804" s="10">
        <f>_xlfn.XLOOKUP(#REF!,[1]!Backup_F8_Previous_Wave[ODINO],[1]!Backup_F8_Previous_Wave[Wave Date],"")</f>
      </c>
      <c r="K1804" s="6">
        <f>_xlfn.XLOOKUP(#REF!,[1]!Backup_F8_Previous_Wave[ODINO],[1]!Backup_F8_Previous_Wave[Full VIN],"")</f>
      </c>
      <c r="L1804" s="3" t="s">
        <v>5706</v>
      </c>
      <c r="M1804" s="3" t="s">
        <v>4</v>
      </c>
      <c r="N1804" s="3" t="s">
        <v>5707</v>
      </c>
      <c r="O1804" s="3" t="s">
        <v>196</v>
      </c>
      <c r="P1804" s="6">
        <f>_xlfn.XLOOKUP(#REF!,[1]!Table2[BINNING],[1]!Table2[VFG],"")</f>
      </c>
      <c r="Q1804" s="6">
        <f>IF(ISNUMBER(FIND("|",#REF!,1)),LEFT(#REF!,FIND("|",#REF!,1)-2),#REF!)</f>
      </c>
      <c r="R1804" s="6">
        <f>IF(ISNUMBER(FIND("|",#REF!,1)),RIGHT(#REF!,LEN(#REF!)-FIND("|",#REF!,1)-1),"")</f>
      </c>
      <c r="S1804" s="3" t="s">
        <v>7</v>
      </c>
      <c r="T1804" s="3" t="s">
        <v>7</v>
      </c>
      <c r="U1804" s="2">
        <v>0</v>
      </c>
      <c r="V1804" s="2">
        <v>0</v>
      </c>
      <c r="W1804" s="2">
        <v>50000</v>
      </c>
      <c r="X1804" s="3" t="s">
        <v>106</v>
      </c>
      <c r="Y1804" s="2">
        <v>70</v>
      </c>
      <c r="Z1804" s="3" t="s">
        <v>5708</v>
      </c>
      <c r="AA1804" s="3" t="s">
        <v>2104</v>
      </c>
      <c r="AB1804" s="7" t="s">
        <v>5709</v>
      </c>
      <c r="AC1804" s="3" t="s">
        <v>297</v>
      </c>
      <c r="AD1804" s="3" t="s">
        <v>298</v>
      </c>
      <c r="AE1804" s="3" t="s">
        <v>299</v>
      </c>
      <c r="AF1804" s="3" t="s">
        <v>198</v>
      </c>
      <c r="AG1804" s="4"/>
      <c r="AH1804" s="3"/>
      <c r="AI1804" s="4"/>
      <c r="AJ18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4" s="8">
        <f>IF(#REF!=MAX(#REF!),"New","Old")</f>
      </c>
      <c r="AL1804" s="3"/>
      <c r="AM1804" s="9">
        <f>IF(OR(#REF!="",#REF!=0),"",IF(#REF!&lt;12000,"&lt;12k",IF(AND(#REF!&gt;=12000,#REF!&lt;24000),"12k to 24k",IF(AND(#REF!&gt;=24000,#REF!&lt;=36000),"24k to 36k",IF(#REF!&gt;36000,"&gt;36k","")))))</f>
      </c>
    </row>
    <row x14ac:dyDescent="0.25" r="1805" customHeight="1" ht="18.75">
      <c r="A1805" s="1">
        <v>1805954</v>
      </c>
      <c r="B1805" s="2">
        <v>11460095</v>
      </c>
      <c r="C1805" s="3" t="s">
        <v>0</v>
      </c>
      <c r="D1805" s="3" t="s">
        <v>59</v>
      </c>
      <c r="E1805" s="2">
        <v>2017</v>
      </c>
      <c r="F1805" s="4">
        <v>44659</v>
      </c>
      <c r="G1805" s="3" t="s">
        <v>108</v>
      </c>
      <c r="H1805" s="4">
        <v>44659</v>
      </c>
      <c r="I1805" s="4">
        <f>_xlfn.XLOOKUP(#REF!,[1]!Backup_F8_Previous_Wave[ODINO],[1]!Backup_F8_Previous_Wave[Production Date],"")</f>
      </c>
      <c r="J1805" s="10">
        <f>_xlfn.XLOOKUP(#REF!,[1]!Backup_F8_Previous_Wave[ODINO],[1]!Backup_F8_Previous_Wave[Wave Date],"")</f>
      </c>
      <c r="K1805" s="6">
        <f>_xlfn.XLOOKUP(#REF!,[1]!Backup_F8_Previous_Wave[ODINO],[1]!Backup_F8_Previous_Wave[Full VIN],"")</f>
      </c>
      <c r="L1805" s="3" t="s">
        <v>5710</v>
      </c>
      <c r="M1805" s="3" t="s">
        <v>4</v>
      </c>
      <c r="N1805" s="3" t="s">
        <v>5711</v>
      </c>
      <c r="O1805" s="3" t="s">
        <v>552</v>
      </c>
      <c r="P1805" s="6">
        <f>_xlfn.XLOOKUP(#REF!,[1]!Table2[BINNING],[1]!Table2[VFG],"")</f>
      </c>
      <c r="Q1805" s="6">
        <f>IF(ISNUMBER(FIND("|",#REF!,1)),LEFT(#REF!,FIND("|",#REF!,1)-2),#REF!)</f>
      </c>
      <c r="R1805" s="6">
        <f>IF(ISNUMBER(FIND("|",#REF!,1)),RIGHT(#REF!,LEN(#REF!)-FIND("|",#REF!,1)-1),"")</f>
      </c>
      <c r="S1805" s="3" t="s">
        <v>7</v>
      </c>
      <c r="T1805" s="3" t="s">
        <v>7</v>
      </c>
      <c r="U1805" s="2">
        <v>0</v>
      </c>
      <c r="V1805" s="2">
        <v>0</v>
      </c>
      <c r="W1805" s="2"/>
      <c r="X1805" s="3" t="s">
        <v>897</v>
      </c>
      <c r="Y1805" s="2">
        <v>35</v>
      </c>
      <c r="Z1805" s="3"/>
      <c r="AA1805" s="3"/>
      <c r="AB1805" s="7" t="s">
        <v>5712</v>
      </c>
      <c r="AC1805" s="3" t="s">
        <v>65</v>
      </c>
      <c r="AD1805" s="3" t="s">
        <v>66</v>
      </c>
      <c r="AE1805" s="3" t="s">
        <v>67</v>
      </c>
      <c r="AF1805" s="3" t="s">
        <v>68</v>
      </c>
      <c r="AG1805" s="4"/>
      <c r="AH1805" s="3"/>
      <c r="AI1805" s="4"/>
      <c r="AJ18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5" s="8">
        <f>IF(#REF!=MAX(#REF!),"New","Old")</f>
      </c>
      <c r="AL1805" s="3"/>
      <c r="AM1805" s="9">
        <f>IF(OR(#REF!="",#REF!=0),"",IF(#REF!&lt;12000,"&lt;12k",IF(AND(#REF!&gt;=12000,#REF!&lt;24000),"12k to 24k",IF(AND(#REF!&gt;=24000,#REF!&lt;=36000),"24k to 36k",IF(#REF!&gt;36000,"&gt;36k","")))))</f>
      </c>
    </row>
    <row x14ac:dyDescent="0.25" r="1806" customHeight="1" ht="18.75">
      <c r="A1806" s="1">
        <v>1806012</v>
      </c>
      <c r="B1806" s="2">
        <v>11460134</v>
      </c>
      <c r="C1806" s="3" t="s">
        <v>0</v>
      </c>
      <c r="D1806" s="3" t="s">
        <v>1</v>
      </c>
      <c r="E1806" s="2">
        <v>2021</v>
      </c>
      <c r="F1806" s="4">
        <v>44621</v>
      </c>
      <c r="G1806" s="3" t="s">
        <v>2</v>
      </c>
      <c r="H1806" s="4">
        <v>44659</v>
      </c>
      <c r="I1806" s="4">
        <f>_xlfn.XLOOKUP(#REF!,[1]!Backup_F8_Previous_Wave[ODINO],[1]!Backup_F8_Previous_Wave[Production Date],"")</f>
      </c>
      <c r="J1806" s="10">
        <f>_xlfn.XLOOKUP(#REF!,[1]!Backup_F8_Previous_Wave[ODINO],[1]!Backup_F8_Previous_Wave[Wave Date],"")</f>
      </c>
      <c r="K1806" s="6">
        <f>_xlfn.XLOOKUP(#REF!,[1]!Backup_F8_Previous_Wave[ODINO],[1]!Backup_F8_Previous_Wave[Full VIN],"")</f>
      </c>
      <c r="L1806" s="3" t="s">
        <v>5713</v>
      </c>
      <c r="M1806" s="3" t="s">
        <v>4</v>
      </c>
      <c r="N1806" s="3" t="s">
        <v>5714</v>
      </c>
      <c r="O1806" s="3" t="s">
        <v>390</v>
      </c>
      <c r="P1806" s="6">
        <f>_xlfn.XLOOKUP(#REF!,[1]!Table2[BINNING],[1]!Table2[VFG],"")</f>
      </c>
      <c r="Q1806" s="6">
        <f>IF(ISNUMBER(FIND("|",#REF!,1)),LEFT(#REF!,FIND("|",#REF!,1)-2),#REF!)</f>
      </c>
      <c r="R1806" s="6">
        <f>IF(ISNUMBER(FIND("|",#REF!,1)),RIGHT(#REF!,LEN(#REF!)-FIND("|",#REF!,1)-1),"")</f>
      </c>
      <c r="S1806" s="3" t="s">
        <v>7</v>
      </c>
      <c r="T1806" s="3" t="s">
        <v>7</v>
      </c>
      <c r="U1806" s="2">
        <v>0</v>
      </c>
      <c r="V1806" s="2">
        <v>0</v>
      </c>
      <c r="W1806" s="2">
        <v>41000</v>
      </c>
      <c r="X1806" s="3" t="s">
        <v>81</v>
      </c>
      <c r="Y1806" s="2"/>
      <c r="Z1806" s="3" t="s">
        <v>5715</v>
      </c>
      <c r="AA1806" s="3" t="s">
        <v>2700</v>
      </c>
      <c r="AB1806" s="7" t="s">
        <v>5716</v>
      </c>
      <c r="AC1806" s="3" t="s">
        <v>4018</v>
      </c>
      <c r="AD1806" s="3" t="s">
        <v>11</v>
      </c>
      <c r="AE1806" s="3" t="s">
        <v>135</v>
      </c>
      <c r="AF1806" s="3" t="s">
        <v>27</v>
      </c>
      <c r="AG1806" s="4"/>
      <c r="AH1806" s="3"/>
      <c r="AI1806" s="4"/>
      <c r="AJ18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6" s="8">
        <f>IF(#REF!=MAX(#REF!),"New","Old")</f>
      </c>
      <c r="AL1806" s="3"/>
      <c r="AM1806" s="9">
        <f>IF(OR(#REF!="",#REF!=0),"",IF(#REF!&lt;12000,"&lt;12k",IF(AND(#REF!&gt;=12000,#REF!&lt;24000),"12k to 24k",IF(AND(#REF!&gt;=24000,#REF!&lt;=36000),"24k to 36k",IF(#REF!&gt;36000,"&gt;36k","")))))</f>
      </c>
    </row>
    <row x14ac:dyDescent="0.25" r="1807" customHeight="1" ht="18.75">
      <c r="A1807" s="1">
        <v>1806016</v>
      </c>
      <c r="B1807" s="2">
        <v>11460137</v>
      </c>
      <c r="C1807" s="3" t="s">
        <v>0</v>
      </c>
      <c r="D1807" s="3" t="s">
        <v>4843</v>
      </c>
      <c r="E1807" s="2">
        <v>2021</v>
      </c>
      <c r="F1807" s="4">
        <v>44659</v>
      </c>
      <c r="G1807" s="3" t="s">
        <v>108</v>
      </c>
      <c r="H1807" s="4">
        <v>44659</v>
      </c>
      <c r="I1807" s="4">
        <f>_xlfn.XLOOKUP(#REF!,[1]!Backup_F8_Previous_Wave[ODINO],[1]!Backup_F8_Previous_Wave[Production Date],"")</f>
      </c>
      <c r="J1807" s="10">
        <f>_xlfn.XLOOKUP(#REF!,[1]!Backup_F8_Previous_Wave[ODINO],[1]!Backup_F8_Previous_Wave[Wave Date],"")</f>
      </c>
      <c r="K1807" s="6">
        <f>_xlfn.XLOOKUP(#REF!,[1]!Backup_F8_Previous_Wave[ODINO],[1]!Backup_F8_Previous_Wave[Full VIN],"")</f>
      </c>
      <c r="L1807" s="3" t="s">
        <v>5717</v>
      </c>
      <c r="M1807" s="3" t="s">
        <v>4</v>
      </c>
      <c r="N1807" s="3" t="s">
        <v>5718</v>
      </c>
      <c r="O1807" s="3" t="s">
        <v>3849</v>
      </c>
      <c r="P1807" s="6">
        <f>_xlfn.XLOOKUP(#REF!,[1]!Table2[BINNING],[1]!Table2[VFG],"")</f>
      </c>
      <c r="Q1807" s="6">
        <f>IF(ISNUMBER(FIND("|",#REF!,1)),LEFT(#REF!,FIND("|",#REF!,1)-2),#REF!)</f>
      </c>
      <c r="R1807" s="6">
        <f>IF(ISNUMBER(FIND("|",#REF!,1)),RIGHT(#REF!,LEN(#REF!)-FIND("|",#REF!,1)-1),"")</f>
      </c>
      <c r="S1807" s="3" t="s">
        <v>7</v>
      </c>
      <c r="T1807" s="3" t="s">
        <v>7</v>
      </c>
      <c r="U1807" s="2">
        <v>0</v>
      </c>
      <c r="V1807" s="2">
        <v>0</v>
      </c>
      <c r="W1807" s="2"/>
      <c r="X1807" s="3" t="s">
        <v>218</v>
      </c>
      <c r="Y1807" s="2"/>
      <c r="Z1807" s="3"/>
      <c r="AA1807" s="3"/>
      <c r="AB1807" s="7" t="s">
        <v>5719</v>
      </c>
      <c r="AC1807" s="3" t="s">
        <v>4847</v>
      </c>
      <c r="AD1807" s="3" t="s">
        <v>4848</v>
      </c>
      <c r="AE1807" s="3" t="s">
        <v>4849</v>
      </c>
      <c r="AF1807" s="3" t="s">
        <v>102</v>
      </c>
      <c r="AG1807" s="4"/>
      <c r="AH1807" s="3"/>
      <c r="AI1807" s="4"/>
      <c r="AJ18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7" s="8">
        <f>IF(#REF!=MAX(#REF!),"New","Old")</f>
      </c>
      <c r="AL1807" s="3"/>
      <c r="AM1807" s="9">
        <f>IF(OR(#REF!="",#REF!=0),"",IF(#REF!&lt;12000,"&lt;12k",IF(AND(#REF!&gt;=12000,#REF!&lt;24000),"12k to 24k",IF(AND(#REF!&gt;=24000,#REF!&lt;=36000),"24k to 36k",IF(#REF!&gt;36000,"&gt;36k","")))))</f>
      </c>
    </row>
    <row x14ac:dyDescent="0.25" r="1808" customHeight="1" ht="18.75">
      <c r="A1808" s="1">
        <v>1806063</v>
      </c>
      <c r="B1808" s="2">
        <v>11460176</v>
      </c>
      <c r="C1808" s="3" t="s">
        <v>0</v>
      </c>
      <c r="D1808" s="3" t="s">
        <v>181</v>
      </c>
      <c r="E1808" s="2">
        <v>2021</v>
      </c>
      <c r="F1808" s="4">
        <v>44330</v>
      </c>
      <c r="G1808" s="3" t="s">
        <v>108</v>
      </c>
      <c r="H1808" s="4">
        <v>44659</v>
      </c>
      <c r="I1808" s="4"/>
      <c r="J1808" s="10">
        <f>_xlfn.XLOOKUP(#REF!,[1]!Backup_F8_Previous_Wave[ODINO],[1]!Backup_F8_Previous_Wave[Wave Date],"")</f>
      </c>
      <c r="K1808" s="3"/>
      <c r="L1808" s="3" t="s">
        <v>5720</v>
      </c>
      <c r="M1808" s="3" t="s">
        <v>4</v>
      </c>
      <c r="N1808" s="3" t="s">
        <v>5721</v>
      </c>
      <c r="O1808" s="3" t="s">
        <v>770</v>
      </c>
      <c r="P1808" s="6">
        <f>_xlfn.XLOOKUP(#REF!,[1]!Table2[BINNING],[1]!Table2[VFG],"")</f>
      </c>
      <c r="Q1808" s="6">
        <f>IF(ISNUMBER(FIND("|",#REF!,1)),LEFT(#REF!,FIND("|",#REF!,1)-2),#REF!)</f>
      </c>
      <c r="R1808" s="6">
        <f>IF(ISNUMBER(FIND("|",#REF!,1)),RIGHT(#REF!,LEN(#REF!)-FIND("|",#REF!,1)-1),"")</f>
      </c>
      <c r="S1808" s="3" t="s">
        <v>7</v>
      </c>
      <c r="T1808" s="3" t="s">
        <v>7</v>
      </c>
      <c r="U1808" s="2">
        <v>0</v>
      </c>
      <c r="V1808" s="2">
        <v>0</v>
      </c>
      <c r="W1808" s="2"/>
      <c r="X1808" s="3" t="s">
        <v>202</v>
      </c>
      <c r="Y1808" s="2"/>
      <c r="Z1808" s="3"/>
      <c r="AA1808" s="3"/>
      <c r="AB1808" s="7" t="s">
        <v>5722</v>
      </c>
      <c r="AC1808" s="3" t="s">
        <v>44</v>
      </c>
      <c r="AD1808" s="3" t="s">
        <v>44</v>
      </c>
      <c r="AE1808" s="3" t="s">
        <v>44</v>
      </c>
      <c r="AF1808" s="3" t="s">
        <v>198</v>
      </c>
      <c r="AG1808" s="4"/>
      <c r="AH1808" s="3"/>
      <c r="AI1808" s="4"/>
      <c r="AJ18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8" s="8">
        <f>IF(#REF!=MAX(#REF!),"New","Old")</f>
      </c>
      <c r="AL1808" s="3"/>
      <c r="AM1808" s="9">
        <f>IF(OR(#REF!="",#REF!=0),"",IF(#REF!&lt;12000,"&lt;12k",IF(AND(#REF!&gt;=12000,#REF!&lt;24000),"12k to 24k",IF(AND(#REF!&gt;=24000,#REF!&lt;=36000),"24k to 36k",IF(#REF!&gt;36000,"&gt;36k","")))))</f>
      </c>
    </row>
    <row x14ac:dyDescent="0.25" r="1809" customHeight="1" ht="18.75">
      <c r="A1809" s="1">
        <v>1806144</v>
      </c>
      <c r="B1809" s="2">
        <v>11460232</v>
      </c>
      <c r="C1809" s="3" t="s">
        <v>0</v>
      </c>
      <c r="D1809" s="3" t="s">
        <v>181</v>
      </c>
      <c r="E1809" s="2">
        <v>2017</v>
      </c>
      <c r="F1809" s="4">
        <v>44646</v>
      </c>
      <c r="G1809" s="3" t="s">
        <v>2</v>
      </c>
      <c r="H1809" s="4">
        <v>44660</v>
      </c>
      <c r="I1809" s="4">
        <f>_xlfn.XLOOKUP(#REF!,[1]!Backup_F8_Previous_Wave[ODINO],[1]!Backup_F8_Previous_Wave[Production Date],"")</f>
      </c>
      <c r="J1809" s="10">
        <f>_xlfn.XLOOKUP(#REF!,[1]!Backup_F8_Previous_Wave[ODINO],[1]!Backup_F8_Previous_Wave[Wave Date],"")</f>
      </c>
      <c r="K1809" s="6">
        <f>_xlfn.XLOOKUP(#REF!,[1]!Backup_F8_Previous_Wave[ODINO],[1]!Backup_F8_Previous_Wave[Full VIN],"")</f>
      </c>
      <c r="L1809" s="3" t="s">
        <v>5723</v>
      </c>
      <c r="M1809" s="3" t="s">
        <v>4</v>
      </c>
      <c r="N1809" s="3" t="s">
        <v>5724</v>
      </c>
      <c r="O1809" s="3" t="s">
        <v>196</v>
      </c>
      <c r="P1809" s="6">
        <f>_xlfn.XLOOKUP(#REF!,[1]!Table2[BINNING],[1]!Table2[VFG],"")</f>
      </c>
      <c r="Q1809" s="6">
        <f>IF(ISNUMBER(FIND("|",#REF!,1)),LEFT(#REF!,FIND("|",#REF!,1)-2),#REF!)</f>
      </c>
      <c r="R1809" s="6">
        <f>IF(ISNUMBER(FIND("|",#REF!,1)),RIGHT(#REF!,LEN(#REF!)-FIND("|",#REF!,1)-1),"")</f>
      </c>
      <c r="S1809" s="3" t="s">
        <v>7</v>
      </c>
      <c r="T1809" s="3" t="s">
        <v>7</v>
      </c>
      <c r="U1809" s="2">
        <v>0</v>
      </c>
      <c r="V1809" s="2">
        <v>0</v>
      </c>
      <c r="W1809" s="2"/>
      <c r="X1809" s="3" t="s">
        <v>100</v>
      </c>
      <c r="Y1809" s="2">
        <v>65</v>
      </c>
      <c r="Z1809" s="3"/>
      <c r="AA1809" s="3"/>
      <c r="AB1809" s="7" t="s">
        <v>5725</v>
      </c>
      <c r="AC1809" s="3" t="s">
        <v>297</v>
      </c>
      <c r="AD1809" s="3" t="s">
        <v>298</v>
      </c>
      <c r="AE1809" s="3" t="s">
        <v>299</v>
      </c>
      <c r="AF1809" s="3" t="s">
        <v>198</v>
      </c>
      <c r="AG1809" s="4"/>
      <c r="AH1809" s="3"/>
      <c r="AI1809" s="4"/>
      <c r="AJ18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09" s="8">
        <f>IF(#REF!=MAX(#REF!),"New","Old")</f>
      </c>
      <c r="AL1809" s="3"/>
      <c r="AM1809" s="9">
        <f>IF(OR(#REF!="",#REF!=0),"",IF(#REF!&lt;12000,"&lt;12k",IF(AND(#REF!&gt;=12000,#REF!&lt;24000),"12k to 24k",IF(AND(#REF!&gt;=24000,#REF!&lt;=36000),"24k to 36k",IF(#REF!&gt;36000,"&gt;36k","")))))</f>
      </c>
    </row>
    <row x14ac:dyDescent="0.25" r="1810" customHeight="1" ht="18.75">
      <c r="A1810" s="1">
        <v>1806349</v>
      </c>
      <c r="B1810" s="2">
        <v>11460371</v>
      </c>
      <c r="C1810" s="3" t="s">
        <v>0</v>
      </c>
      <c r="D1810" s="3" t="s">
        <v>234</v>
      </c>
      <c r="E1810" s="2">
        <v>2016</v>
      </c>
      <c r="F1810" s="4">
        <v>44614</v>
      </c>
      <c r="G1810" s="3" t="s">
        <v>2</v>
      </c>
      <c r="H1810" s="4">
        <v>44662</v>
      </c>
      <c r="I1810" s="4">
        <f>_xlfn.XLOOKUP(#REF!,[1]!Backup_F8_Previous_Wave[ODINO],[1]!Backup_F8_Previous_Wave[Production Date],"")</f>
      </c>
      <c r="J1810" s="10">
        <f>_xlfn.XLOOKUP(#REF!,[1]!Backup_F8_Previous_Wave[ODINO],[1]!Backup_F8_Previous_Wave[Wave Date],"")</f>
      </c>
      <c r="K1810" s="6">
        <f>_xlfn.XLOOKUP(#REF!,[1]!Backup_F8_Previous_Wave[ODINO],[1]!Backup_F8_Previous_Wave[Full VIN],"")</f>
      </c>
      <c r="L1810" s="3" t="s">
        <v>5726</v>
      </c>
      <c r="M1810" s="3" t="s">
        <v>4</v>
      </c>
      <c r="N1810" s="3" t="s">
        <v>5727</v>
      </c>
      <c r="O1810" s="3" t="s">
        <v>3149</v>
      </c>
      <c r="P1810" s="6">
        <f>_xlfn.XLOOKUP(#REF!,[1]!Table2[BINNING],[1]!Table2[VFG],"")</f>
      </c>
      <c r="Q1810" s="6">
        <f>IF(ISNUMBER(FIND("|",#REF!,1)),LEFT(#REF!,FIND("|",#REF!,1)-2),#REF!)</f>
      </c>
      <c r="R1810" s="6">
        <f>IF(ISNUMBER(FIND("|",#REF!,1)),RIGHT(#REF!,LEN(#REF!)-FIND("|",#REF!,1)-1),"")</f>
      </c>
      <c r="S1810" s="3" t="s">
        <v>7</v>
      </c>
      <c r="T1810" s="3" t="s">
        <v>7</v>
      </c>
      <c r="U1810" s="2">
        <v>0</v>
      </c>
      <c r="V1810" s="2">
        <v>0</v>
      </c>
      <c r="W1810" s="2"/>
      <c r="X1810" s="3" t="s">
        <v>100</v>
      </c>
      <c r="Y1810" s="2">
        <v>30</v>
      </c>
      <c r="Z1810" s="3"/>
      <c r="AA1810" s="3"/>
      <c r="AB1810" s="7" t="s">
        <v>5728</v>
      </c>
      <c r="AC1810" s="3" t="s">
        <v>240</v>
      </c>
      <c r="AD1810" s="3" t="s">
        <v>241</v>
      </c>
      <c r="AE1810" s="3" t="s">
        <v>242</v>
      </c>
      <c r="AF1810" s="3" t="s">
        <v>243</v>
      </c>
      <c r="AG1810" s="4"/>
      <c r="AH1810" s="3"/>
      <c r="AI1810" s="4"/>
      <c r="AJ18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0" s="8">
        <f>IF(#REF!=MAX(#REF!),"New","Old")</f>
      </c>
      <c r="AL1810" s="3"/>
      <c r="AM1810" s="9">
        <f>IF(OR(#REF!="",#REF!=0),"",IF(#REF!&lt;12000,"&lt;12k",IF(AND(#REF!&gt;=12000,#REF!&lt;24000),"12k to 24k",IF(AND(#REF!&gt;=24000,#REF!&lt;=36000),"24k to 36k",IF(#REF!&gt;36000,"&gt;36k","")))))</f>
      </c>
    </row>
    <row x14ac:dyDescent="0.25" r="1811" customHeight="1" ht="18.75">
      <c r="A1811" s="1">
        <v>1806691</v>
      </c>
      <c r="B1811" s="2">
        <v>11460623</v>
      </c>
      <c r="C1811" s="3" t="s">
        <v>0</v>
      </c>
      <c r="D1811" s="3" t="s">
        <v>1</v>
      </c>
      <c r="E1811" s="2">
        <v>2018</v>
      </c>
      <c r="F1811" s="4">
        <v>44227</v>
      </c>
      <c r="G1811" s="3" t="s">
        <v>2</v>
      </c>
      <c r="H1811" s="4">
        <v>44664</v>
      </c>
      <c r="I1811" s="4">
        <f>_xlfn.XLOOKUP(#REF!,[1]!Backup_F8_Previous_Wave[ODINO],[1]!Backup_F8_Previous_Wave[Production Date],"")</f>
      </c>
      <c r="J1811" s="10">
        <f>_xlfn.XLOOKUP(#REF!,[1]!Backup_F8_Previous_Wave[ODINO],[1]!Backup_F8_Previous_Wave[Wave Date],"")</f>
      </c>
      <c r="K1811" s="6">
        <f>_xlfn.XLOOKUP(#REF!,[1]!Backup_F8_Previous_Wave[ODINO],[1]!Backup_F8_Previous_Wave[Full VIN],"")</f>
      </c>
      <c r="L1811" s="3" t="s">
        <v>4855</v>
      </c>
      <c r="M1811" s="3" t="s">
        <v>4</v>
      </c>
      <c r="N1811" s="3" t="s">
        <v>5729</v>
      </c>
      <c r="O1811" s="3" t="s">
        <v>124</v>
      </c>
      <c r="P1811" s="6">
        <f>_xlfn.XLOOKUP(#REF!,[1]!Table2[BINNING],[1]!Table2[VFG],"")</f>
      </c>
      <c r="Q1811" s="6">
        <f>IF(ISNUMBER(FIND("|",#REF!,1)),LEFT(#REF!,FIND("|",#REF!,1)-2),#REF!)</f>
      </c>
      <c r="R1811" s="6">
        <f>IF(ISNUMBER(FIND("|",#REF!,1)),RIGHT(#REF!,LEN(#REF!)-FIND("|",#REF!,1)-1),"")</f>
      </c>
      <c r="S1811" s="3" t="s">
        <v>7</v>
      </c>
      <c r="T1811" s="3" t="s">
        <v>7</v>
      </c>
      <c r="U1811" s="2">
        <v>0</v>
      </c>
      <c r="V1811" s="2">
        <v>0</v>
      </c>
      <c r="W1811" s="2">
        <v>28000</v>
      </c>
      <c r="X1811" s="3" t="s">
        <v>139</v>
      </c>
      <c r="Y1811" s="2"/>
      <c r="Z1811" s="3"/>
      <c r="AA1811" s="3"/>
      <c r="AB1811" s="7" t="s">
        <v>5730</v>
      </c>
      <c r="AC1811" s="3" t="s">
        <v>20</v>
      </c>
      <c r="AD1811" s="3" t="s">
        <v>11</v>
      </c>
      <c r="AE1811" s="3" t="s">
        <v>21</v>
      </c>
      <c r="AF1811" s="3" t="s">
        <v>13</v>
      </c>
      <c r="AG1811" s="4"/>
      <c r="AH1811" s="3"/>
      <c r="AI1811" s="4"/>
      <c r="AJ18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1" s="8">
        <f>IF(#REF!=MAX(#REF!),"New","Old")</f>
      </c>
      <c r="AL1811" s="3"/>
      <c r="AM1811" s="9">
        <f>IF(OR(#REF!="",#REF!=0),"",IF(#REF!&lt;12000,"&lt;12k",IF(AND(#REF!&gt;=12000,#REF!&lt;24000),"12k to 24k",IF(AND(#REF!&gt;=24000,#REF!&lt;=36000),"24k to 36k",IF(#REF!&gt;36000,"&gt;36k","")))))</f>
      </c>
    </row>
    <row x14ac:dyDescent="0.25" r="1812" customHeight="1" ht="18.75">
      <c r="A1812" s="1">
        <v>1806703</v>
      </c>
      <c r="B1812" s="2">
        <v>11460632</v>
      </c>
      <c r="C1812" s="3" t="s">
        <v>0</v>
      </c>
      <c r="D1812" s="3" t="s">
        <v>59</v>
      </c>
      <c r="E1812" s="2">
        <v>2012</v>
      </c>
      <c r="F1812" s="4">
        <v>42544</v>
      </c>
      <c r="G1812" s="3" t="s">
        <v>108</v>
      </c>
      <c r="H1812" s="4">
        <v>44664</v>
      </c>
      <c r="I1812" s="4">
        <f>_xlfn.XLOOKUP(#REF!,[1]!Backup_F8_Previous_Wave[ODINO],[1]!Backup_F8_Previous_Wave[Production Date],"")</f>
      </c>
      <c r="J1812" s="10">
        <f>_xlfn.XLOOKUP(#REF!,[1]!Backup_F8_Previous_Wave[ODINO],[1]!Backup_F8_Previous_Wave[Wave Date],"")</f>
      </c>
      <c r="K1812" s="6">
        <f>_xlfn.XLOOKUP(#REF!,[1]!Backup_F8_Previous_Wave[ODINO],[1]!Backup_F8_Previous_Wave[Full VIN],"")</f>
      </c>
      <c r="L1812" s="3" t="s">
        <v>5731</v>
      </c>
      <c r="M1812" s="3" t="s">
        <v>4</v>
      </c>
      <c r="N1812" s="3" t="s">
        <v>5732</v>
      </c>
      <c r="O1812" s="3" t="s">
        <v>62</v>
      </c>
      <c r="P1812" s="6">
        <f>_xlfn.XLOOKUP(#REF!,[1]!Table2[BINNING],[1]!Table2[VFG],"")</f>
      </c>
      <c r="Q1812" s="6">
        <f>IF(ISNUMBER(FIND("|",#REF!,1)),LEFT(#REF!,FIND("|",#REF!,1)-2),#REF!)</f>
      </c>
      <c r="R1812" s="6">
        <f>IF(ISNUMBER(FIND("|",#REF!,1)),RIGHT(#REF!,LEN(#REF!)-FIND("|",#REF!,1)-1),"")</f>
      </c>
      <c r="S1812" s="3" t="s">
        <v>7</v>
      </c>
      <c r="T1812" s="3" t="s">
        <v>7</v>
      </c>
      <c r="U1812" s="2">
        <v>0</v>
      </c>
      <c r="V1812" s="2">
        <v>0</v>
      </c>
      <c r="W1812" s="2">
        <v>35000</v>
      </c>
      <c r="X1812" s="3" t="s">
        <v>63</v>
      </c>
      <c r="Y1812" s="2">
        <v>0</v>
      </c>
      <c r="Z1812" s="3" t="s">
        <v>5733</v>
      </c>
      <c r="AA1812" s="3" t="s">
        <v>3881</v>
      </c>
      <c r="AB1812" s="7" t="s">
        <v>5734</v>
      </c>
      <c r="AC1812" s="3" t="s">
        <v>83</v>
      </c>
      <c r="AD1812" s="3" t="s">
        <v>66</v>
      </c>
      <c r="AE1812" s="3" t="s">
        <v>121</v>
      </c>
      <c r="AF1812" s="3" t="s">
        <v>68</v>
      </c>
      <c r="AG1812" s="4"/>
      <c r="AH1812" s="3"/>
      <c r="AI1812" s="4"/>
      <c r="AJ18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2" s="8">
        <f>IF(#REF!=MAX(#REF!),"New","Old")</f>
      </c>
      <c r="AL1812" s="3"/>
      <c r="AM1812" s="9">
        <f>IF(OR(#REF!="",#REF!=0),"",IF(#REF!&lt;12000,"&lt;12k",IF(AND(#REF!&gt;=12000,#REF!&lt;24000),"12k to 24k",IF(AND(#REF!&gt;=24000,#REF!&lt;=36000),"24k to 36k",IF(#REF!&gt;36000,"&gt;36k","")))))</f>
      </c>
    </row>
    <row x14ac:dyDescent="0.25" r="1813" customHeight="1" ht="18.75">
      <c r="A1813" s="1">
        <v>1806749</v>
      </c>
      <c r="B1813" s="2">
        <v>11460668</v>
      </c>
      <c r="C1813" s="3" t="s">
        <v>0</v>
      </c>
      <c r="D1813" s="3" t="s">
        <v>181</v>
      </c>
      <c r="E1813" s="2">
        <v>2014</v>
      </c>
      <c r="F1813" s="4">
        <v>44662</v>
      </c>
      <c r="G1813" s="3" t="s">
        <v>108</v>
      </c>
      <c r="H1813" s="4">
        <v>44664</v>
      </c>
      <c r="I1813" s="4">
        <f>_xlfn.XLOOKUP(#REF!,[1]!Backup_F8_Previous_Wave[ODINO],[1]!Backup_F8_Previous_Wave[Production Date],"")</f>
      </c>
      <c r="J1813" s="10">
        <f>_xlfn.XLOOKUP(#REF!,[1]!Backup_F8_Previous_Wave[ODINO],[1]!Backup_F8_Previous_Wave[Wave Date],"")</f>
      </c>
      <c r="K1813" s="6">
        <f>_xlfn.XLOOKUP(#REF!,[1]!Backup_F8_Previous_Wave[ODINO],[1]!Backup_F8_Previous_Wave[Full VIN],"")</f>
      </c>
      <c r="L1813" s="3" t="s">
        <v>5735</v>
      </c>
      <c r="M1813" s="3" t="s">
        <v>4</v>
      </c>
      <c r="N1813" s="3" t="s">
        <v>5736</v>
      </c>
      <c r="O1813" s="3" t="s">
        <v>196</v>
      </c>
      <c r="P1813" s="6">
        <f>_xlfn.XLOOKUP(#REF!,[1]!Table2[BINNING],[1]!Table2[VFG],"")</f>
      </c>
      <c r="Q1813" s="6">
        <f>IF(ISNUMBER(FIND("|",#REF!,1)),LEFT(#REF!,FIND("|",#REF!,1)-2),#REF!)</f>
      </c>
      <c r="R1813" s="6">
        <f>IF(ISNUMBER(FIND("|",#REF!,1)),RIGHT(#REF!,LEN(#REF!)-FIND("|",#REF!,1)-1),"")</f>
      </c>
      <c r="S1813" s="3" t="s">
        <v>7</v>
      </c>
      <c r="T1813" s="3" t="s">
        <v>7</v>
      </c>
      <c r="U1813" s="2">
        <v>0</v>
      </c>
      <c r="V1813" s="2">
        <v>0</v>
      </c>
      <c r="W1813" s="2">
        <v>37000</v>
      </c>
      <c r="X1813" s="3" t="s">
        <v>139</v>
      </c>
      <c r="Y1813" s="2">
        <v>60</v>
      </c>
      <c r="Z1813" s="3" t="s">
        <v>5737</v>
      </c>
      <c r="AA1813" s="3" t="s">
        <v>4198</v>
      </c>
      <c r="AB1813" s="7" t="s">
        <v>5738</v>
      </c>
      <c r="AC1813" s="3" t="s">
        <v>297</v>
      </c>
      <c r="AD1813" s="3" t="s">
        <v>298</v>
      </c>
      <c r="AE1813" s="3" t="s">
        <v>299</v>
      </c>
      <c r="AF1813" s="3" t="s">
        <v>198</v>
      </c>
      <c r="AG1813" s="4"/>
      <c r="AH1813" s="3"/>
      <c r="AI1813" s="4"/>
      <c r="AJ18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3" s="8">
        <f>IF(#REF!=MAX(#REF!),"New","Old")</f>
      </c>
      <c r="AL1813" s="3"/>
      <c r="AM1813" s="9">
        <f>IF(OR(#REF!="",#REF!=0),"",IF(#REF!&lt;12000,"&lt;12k",IF(AND(#REF!&gt;=12000,#REF!&lt;24000),"12k to 24k",IF(AND(#REF!&gt;=24000,#REF!&lt;=36000),"24k to 36k",IF(#REF!&gt;36000,"&gt;36k","")))))</f>
      </c>
    </row>
    <row x14ac:dyDescent="0.25" r="1814" customHeight="1" ht="18.75">
      <c r="A1814" s="1">
        <v>1806769</v>
      </c>
      <c r="B1814" s="2">
        <v>11460682</v>
      </c>
      <c r="C1814" s="3" t="s">
        <v>173</v>
      </c>
      <c r="D1814" s="3" t="s">
        <v>504</v>
      </c>
      <c r="E1814" s="2">
        <v>2018</v>
      </c>
      <c r="F1814" s="4">
        <v>44663</v>
      </c>
      <c r="G1814" s="3" t="s">
        <v>108</v>
      </c>
      <c r="H1814" s="4">
        <v>44664</v>
      </c>
      <c r="I1814" s="4">
        <f>_xlfn.XLOOKUP(#REF!,[1]!Backup_F8_Previous_Wave[ODINO],[1]!Backup_F8_Previous_Wave[Production Date],"")</f>
      </c>
      <c r="J1814" s="10">
        <f>_xlfn.XLOOKUP(#REF!,[1]!Backup_F8_Previous_Wave[ODINO],[1]!Backup_F8_Previous_Wave[Wave Date],"")</f>
      </c>
      <c r="K1814" s="6">
        <f>_xlfn.XLOOKUP(#REF!,[1]!Backup_F8_Previous_Wave[ODINO],[1]!Backup_F8_Previous_Wave[Full VIN],"")</f>
      </c>
      <c r="L1814" s="3" t="s">
        <v>5739</v>
      </c>
      <c r="M1814" s="3" t="s">
        <v>4</v>
      </c>
      <c r="N1814" s="3" t="s">
        <v>5740</v>
      </c>
      <c r="O1814" s="3" t="s">
        <v>99</v>
      </c>
      <c r="P1814" s="6">
        <f>_xlfn.XLOOKUP(#REF!,[1]!Table2[BINNING],[1]!Table2[VFG],"")</f>
      </c>
      <c r="Q1814" s="6">
        <f>IF(ISNUMBER(FIND("|",#REF!,1)),LEFT(#REF!,FIND("|",#REF!,1)-2),#REF!)</f>
      </c>
      <c r="R1814" s="6">
        <f>IF(ISNUMBER(FIND("|",#REF!,1)),RIGHT(#REF!,LEN(#REF!)-FIND("|",#REF!,1)-1),"")</f>
      </c>
      <c r="S1814" s="3" t="s">
        <v>7</v>
      </c>
      <c r="T1814" s="3" t="s">
        <v>7</v>
      </c>
      <c r="U1814" s="2">
        <v>0</v>
      </c>
      <c r="V1814" s="2">
        <v>0</v>
      </c>
      <c r="W1814" s="2">
        <v>20300</v>
      </c>
      <c r="X1814" s="3" t="s">
        <v>202</v>
      </c>
      <c r="Y1814" s="2">
        <v>35</v>
      </c>
      <c r="Z1814" s="3" t="s">
        <v>5741</v>
      </c>
      <c r="AA1814" s="3" t="s">
        <v>5529</v>
      </c>
      <c r="AB1814" s="7" t="s">
        <v>5742</v>
      </c>
      <c r="AC1814" s="3" t="s">
        <v>778</v>
      </c>
      <c r="AD1814" s="3" t="s">
        <v>508</v>
      </c>
      <c r="AE1814" s="3" t="s">
        <v>779</v>
      </c>
      <c r="AF1814" s="3" t="s">
        <v>68</v>
      </c>
      <c r="AG1814" s="4"/>
      <c r="AH1814" s="3"/>
      <c r="AI1814" s="4"/>
      <c r="AJ18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4" s="8">
        <f>IF(#REF!=MAX(#REF!),"New","Old")</f>
      </c>
      <c r="AL1814" s="3"/>
      <c r="AM1814" s="9">
        <f>IF(OR(#REF!="",#REF!=0),"",IF(#REF!&lt;12000,"&lt;12k",IF(AND(#REF!&gt;=12000,#REF!&lt;24000),"12k to 24k",IF(AND(#REF!&gt;=24000,#REF!&lt;=36000),"24k to 36k",IF(#REF!&gt;36000,"&gt;36k","")))))</f>
      </c>
    </row>
    <row x14ac:dyDescent="0.25" r="1815" customHeight="1" ht="18.75">
      <c r="A1815" s="1">
        <v>1806807</v>
      </c>
      <c r="B1815" s="2">
        <v>11460713</v>
      </c>
      <c r="C1815" s="3" t="s">
        <v>0</v>
      </c>
      <c r="D1815" s="3" t="s">
        <v>86</v>
      </c>
      <c r="E1815" s="2">
        <v>2020</v>
      </c>
      <c r="F1815" s="4">
        <v>44665</v>
      </c>
      <c r="G1815" s="3" t="s">
        <v>108</v>
      </c>
      <c r="H1815" s="4">
        <v>44665</v>
      </c>
      <c r="I1815" s="4">
        <f>_xlfn.XLOOKUP(#REF!,[1]!Backup_F8_Previous_Wave[ODINO],[1]!Backup_F8_Previous_Wave[Production Date],"")</f>
      </c>
      <c r="J1815" s="10">
        <f>_xlfn.XLOOKUP(#REF!,[1]!Backup_F8_Previous_Wave[ODINO],[1]!Backup_F8_Previous_Wave[Wave Date],"")</f>
      </c>
      <c r="K1815" s="6">
        <f>_xlfn.XLOOKUP(#REF!,[1]!Backup_F8_Previous_Wave[ODINO],[1]!Backup_F8_Previous_Wave[Full VIN],"")</f>
      </c>
      <c r="L1815" s="3" t="s">
        <v>5743</v>
      </c>
      <c r="M1815" s="3" t="s">
        <v>4</v>
      </c>
      <c r="N1815" s="3" t="s">
        <v>5744</v>
      </c>
      <c r="O1815" s="3" t="s">
        <v>62</v>
      </c>
      <c r="P1815" s="6">
        <f>_xlfn.XLOOKUP(#REF!,[1]!Table2[BINNING],[1]!Table2[VFG],"")</f>
      </c>
      <c r="Q1815" s="6">
        <f>IF(ISNUMBER(FIND("|",#REF!,1)),LEFT(#REF!,FIND("|",#REF!,1)-2),#REF!)</f>
      </c>
      <c r="R1815" s="6">
        <f>IF(ISNUMBER(FIND("|",#REF!,1)),RIGHT(#REF!,LEN(#REF!)-FIND("|",#REF!,1)-1),"")</f>
      </c>
      <c r="S1815" s="3" t="s">
        <v>7</v>
      </c>
      <c r="T1815" s="3" t="s">
        <v>7</v>
      </c>
      <c r="U1815" s="2">
        <v>0</v>
      </c>
      <c r="V1815" s="2">
        <v>0</v>
      </c>
      <c r="W1815" s="2">
        <v>100599</v>
      </c>
      <c r="X1815" s="3" t="s">
        <v>404</v>
      </c>
      <c r="Y1815" s="2"/>
      <c r="Z1815" s="3" t="s">
        <v>5745</v>
      </c>
      <c r="AA1815" s="3" t="s">
        <v>4712</v>
      </c>
      <c r="AB1815" s="7" t="s">
        <v>5746</v>
      </c>
      <c r="AC1815" s="3" t="s">
        <v>685</v>
      </c>
      <c r="AD1815" s="3" t="s">
        <v>93</v>
      </c>
      <c r="AE1815" s="3" t="s">
        <v>94</v>
      </c>
      <c r="AF1815" s="3" t="s">
        <v>95</v>
      </c>
      <c r="AG1815" s="4"/>
      <c r="AH1815" s="3"/>
      <c r="AI1815" s="4"/>
      <c r="AJ18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5" s="8">
        <f>IF(#REF!=MAX(#REF!),"New","Old")</f>
      </c>
      <c r="AL1815" s="3"/>
      <c r="AM1815" s="9">
        <f>IF(OR(#REF!="",#REF!=0),"",IF(#REF!&lt;12000,"&lt;12k",IF(AND(#REF!&gt;=12000,#REF!&lt;24000),"12k to 24k",IF(AND(#REF!&gt;=24000,#REF!&lt;=36000),"24k to 36k",IF(#REF!&gt;36000,"&gt;36k","")))))</f>
      </c>
    </row>
    <row x14ac:dyDescent="0.25" r="1816" customHeight="1" ht="18.75">
      <c r="A1816" s="1">
        <v>1806808</v>
      </c>
      <c r="B1816" s="2">
        <v>11460714</v>
      </c>
      <c r="C1816" s="3" t="s">
        <v>0</v>
      </c>
      <c r="D1816" s="3" t="s">
        <v>86</v>
      </c>
      <c r="E1816" s="2">
        <v>2020</v>
      </c>
      <c r="F1816" s="4">
        <v>44665</v>
      </c>
      <c r="G1816" s="3" t="s">
        <v>108</v>
      </c>
      <c r="H1816" s="4">
        <v>44665</v>
      </c>
      <c r="I1816" s="4">
        <f>_xlfn.XLOOKUP(#REF!,[1]!Backup_F8_Previous_Wave[ODINO],[1]!Backup_F8_Previous_Wave[Production Date],"")</f>
      </c>
      <c r="J1816" s="10">
        <f>_xlfn.XLOOKUP(#REF!,[1]!Backup_F8_Previous_Wave[ODINO],[1]!Backup_F8_Previous_Wave[Wave Date],"")</f>
      </c>
      <c r="K1816" s="6">
        <f>_xlfn.XLOOKUP(#REF!,[1]!Backup_F8_Previous_Wave[ODINO],[1]!Backup_F8_Previous_Wave[Full VIN],"")</f>
      </c>
      <c r="L1816" s="3" t="s">
        <v>5747</v>
      </c>
      <c r="M1816" s="3" t="s">
        <v>4</v>
      </c>
      <c r="N1816" s="3" t="s">
        <v>5748</v>
      </c>
      <c r="O1816" s="3" t="s">
        <v>62</v>
      </c>
      <c r="P1816" s="6">
        <f>_xlfn.XLOOKUP(#REF!,[1]!Table2[BINNING],[1]!Table2[VFG],"")</f>
      </c>
      <c r="Q1816" s="6">
        <f>IF(ISNUMBER(FIND("|",#REF!,1)),LEFT(#REF!,FIND("|",#REF!,1)-2),#REF!)</f>
      </c>
      <c r="R1816" s="6">
        <f>IF(ISNUMBER(FIND("|",#REF!,1)),RIGHT(#REF!,LEN(#REF!)-FIND("|",#REF!,1)-1),"")</f>
      </c>
      <c r="S1816" s="3" t="s">
        <v>7</v>
      </c>
      <c r="T1816" s="3" t="s">
        <v>7</v>
      </c>
      <c r="U1816" s="2">
        <v>0</v>
      </c>
      <c r="V1816" s="2">
        <v>0</v>
      </c>
      <c r="W1816" s="2">
        <v>71542</v>
      </c>
      <c r="X1816" s="3" t="s">
        <v>404</v>
      </c>
      <c r="Y1816" s="2"/>
      <c r="Z1816" s="3" t="s">
        <v>5745</v>
      </c>
      <c r="AA1816" s="3" t="s">
        <v>4712</v>
      </c>
      <c r="AB1816" s="7" t="s">
        <v>5749</v>
      </c>
      <c r="AC1816" s="3" t="s">
        <v>685</v>
      </c>
      <c r="AD1816" s="3" t="s">
        <v>93</v>
      </c>
      <c r="AE1816" s="3" t="s">
        <v>94</v>
      </c>
      <c r="AF1816" s="3" t="s">
        <v>95</v>
      </c>
      <c r="AG1816" s="4"/>
      <c r="AH1816" s="3"/>
      <c r="AI1816" s="4"/>
      <c r="AJ18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6" s="8">
        <f>IF(#REF!=MAX(#REF!),"New","Old")</f>
      </c>
      <c r="AL1816" s="3"/>
      <c r="AM1816" s="9">
        <f>IF(OR(#REF!="",#REF!=0),"",IF(#REF!&lt;12000,"&lt;12k",IF(AND(#REF!&gt;=12000,#REF!&lt;24000),"12k to 24k",IF(AND(#REF!&gt;=24000,#REF!&lt;=36000),"24k to 36k",IF(#REF!&gt;36000,"&gt;36k","")))))</f>
      </c>
    </row>
    <row x14ac:dyDescent="0.25" r="1817" customHeight="1" ht="18.75">
      <c r="A1817" s="1">
        <v>1807262</v>
      </c>
      <c r="B1817" s="2">
        <v>11461035</v>
      </c>
      <c r="C1817" s="3" t="s">
        <v>0</v>
      </c>
      <c r="D1817" s="3" t="s">
        <v>1</v>
      </c>
      <c r="E1817" s="2">
        <v>2021</v>
      </c>
      <c r="F1817" s="4">
        <v>44660</v>
      </c>
      <c r="G1817" s="3" t="s">
        <v>108</v>
      </c>
      <c r="H1817" s="4">
        <v>44667</v>
      </c>
      <c r="I1817" s="4">
        <f>_xlfn.XLOOKUP(#REF!,[1]!Backup_F8_Previous_Wave[ODINO],[1]!Backup_F8_Previous_Wave[Production Date],"")</f>
      </c>
      <c r="J1817" s="10">
        <f>_xlfn.XLOOKUP(#REF!,[1]!Backup_F8_Previous_Wave[ODINO],[1]!Backup_F8_Previous_Wave[Wave Date],"")</f>
      </c>
      <c r="K1817" s="6">
        <f>_xlfn.XLOOKUP(#REF!,[1]!Backup_F8_Previous_Wave[ODINO],[1]!Backup_F8_Previous_Wave[Full VIN],"")</f>
      </c>
      <c r="L1817" s="3" t="s">
        <v>4421</v>
      </c>
      <c r="M1817" s="3" t="s">
        <v>4</v>
      </c>
      <c r="N1817" s="3" t="s">
        <v>5750</v>
      </c>
      <c r="O1817" s="3" t="s">
        <v>105</v>
      </c>
      <c r="P1817" s="6">
        <f>_xlfn.XLOOKUP(#REF!,[1]!Table2[BINNING],[1]!Table2[VFG],"")</f>
      </c>
      <c r="Q1817" s="6">
        <f>IF(ISNUMBER(FIND("|",#REF!,1)),LEFT(#REF!,FIND("|",#REF!,1)-2),#REF!)</f>
      </c>
      <c r="R1817" s="6">
        <f>IF(ISNUMBER(FIND("|",#REF!,1)),RIGHT(#REF!,LEN(#REF!)-FIND("|",#REF!,1)-1),"")</f>
      </c>
      <c r="S1817" s="3" t="s">
        <v>7</v>
      </c>
      <c r="T1817" s="3" t="s">
        <v>7</v>
      </c>
      <c r="U1817" s="2">
        <v>0</v>
      </c>
      <c r="V1817" s="2">
        <v>0</v>
      </c>
      <c r="W1817" s="2"/>
      <c r="X1817" s="3" t="s">
        <v>63</v>
      </c>
      <c r="Y1817" s="2">
        <v>65</v>
      </c>
      <c r="Z1817" s="3"/>
      <c r="AA1817" s="3"/>
      <c r="AB1817" s="7" t="s">
        <v>5751</v>
      </c>
      <c r="AC1817" s="3" t="s">
        <v>4018</v>
      </c>
      <c r="AD1817" s="3" t="s">
        <v>11</v>
      </c>
      <c r="AE1817" s="3" t="s">
        <v>21</v>
      </c>
      <c r="AF1817" s="3" t="s">
        <v>13</v>
      </c>
      <c r="AG1817" s="4"/>
      <c r="AH1817" s="3"/>
      <c r="AI1817" s="4"/>
      <c r="AJ18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7" s="8">
        <f>IF(#REF!=MAX(#REF!),"New","Old")</f>
      </c>
      <c r="AL1817" s="3"/>
      <c r="AM1817" s="9">
        <f>IF(OR(#REF!="",#REF!=0),"",IF(#REF!&lt;12000,"&lt;12k",IF(AND(#REF!&gt;=12000,#REF!&lt;24000),"12k to 24k",IF(AND(#REF!&gt;=24000,#REF!&lt;=36000),"24k to 36k",IF(#REF!&gt;36000,"&gt;36k","")))))</f>
      </c>
    </row>
    <row x14ac:dyDescent="0.25" r="1818" customHeight="1" ht="18.75">
      <c r="A1818" s="1">
        <v>1807283</v>
      </c>
      <c r="B1818" s="2">
        <v>11461050</v>
      </c>
      <c r="C1818" s="3" t="s">
        <v>173</v>
      </c>
      <c r="D1818" s="3" t="s">
        <v>174</v>
      </c>
      <c r="E1818" s="2">
        <v>2021</v>
      </c>
      <c r="F1818" s="4">
        <v>44562</v>
      </c>
      <c r="G1818" s="3" t="s">
        <v>2</v>
      </c>
      <c r="H1818" s="4">
        <v>44668</v>
      </c>
      <c r="I1818" s="4">
        <f>_xlfn.XLOOKUP(#REF!,[1]!Backup_F8_Previous_Wave[ODINO],[1]!Backup_F8_Previous_Wave[Production Date],"")</f>
      </c>
      <c r="J1818" s="10">
        <f>_xlfn.XLOOKUP(#REF!,[1]!Backup_F8_Previous_Wave[ODINO],[1]!Backup_F8_Previous_Wave[Wave Date],"")</f>
      </c>
      <c r="K1818" s="6">
        <f>_xlfn.XLOOKUP(#REF!,[1]!Backup_F8_Previous_Wave[ODINO],[1]!Backup_F8_Previous_Wave[Full VIN],"")</f>
      </c>
      <c r="L1818" s="3" t="s">
        <v>5752</v>
      </c>
      <c r="M1818" s="3" t="s">
        <v>4</v>
      </c>
      <c r="N1818" s="3" t="s">
        <v>5753</v>
      </c>
      <c r="O1818" s="3" t="s">
        <v>3443</v>
      </c>
      <c r="P1818" s="6">
        <f>_xlfn.XLOOKUP(#REF!,[1]!Table2[BINNING],[1]!Table2[VFG],"")</f>
      </c>
      <c r="Q1818" s="6">
        <f>IF(ISNUMBER(FIND("|",#REF!,1)),LEFT(#REF!,FIND("|",#REF!,1)-2),#REF!)</f>
      </c>
      <c r="R1818" s="6">
        <f>IF(ISNUMBER(FIND("|",#REF!,1)),RIGHT(#REF!,LEN(#REF!)-FIND("|",#REF!,1)-1),"")</f>
      </c>
      <c r="S1818" s="3" t="s">
        <v>7</v>
      </c>
      <c r="T1818" s="3" t="s">
        <v>7</v>
      </c>
      <c r="U1818" s="2">
        <v>0</v>
      </c>
      <c r="V1818" s="2">
        <v>0</v>
      </c>
      <c r="W1818" s="2"/>
      <c r="X1818" s="3" t="s">
        <v>202</v>
      </c>
      <c r="Y1818" s="2"/>
      <c r="Z1818" s="3"/>
      <c r="AA1818" s="3"/>
      <c r="AB1818" s="7" t="s">
        <v>5754</v>
      </c>
      <c r="AC1818" s="3" t="s">
        <v>3627</v>
      </c>
      <c r="AD1818" s="3" t="s">
        <v>1777</v>
      </c>
      <c r="AE1818" s="3" t="s">
        <v>3628</v>
      </c>
      <c r="AF1818" s="3" t="s">
        <v>198</v>
      </c>
      <c r="AG1818" s="4"/>
      <c r="AH1818" s="3"/>
      <c r="AI1818" s="4"/>
      <c r="AJ18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8" s="8">
        <f>IF(#REF!=MAX(#REF!),"New","Old")</f>
      </c>
      <c r="AL1818" s="3"/>
      <c r="AM1818" s="9">
        <f>IF(OR(#REF!="",#REF!=0),"",IF(#REF!&lt;12000,"&lt;12k",IF(AND(#REF!&gt;=12000,#REF!&lt;24000),"12k to 24k",IF(AND(#REF!&gt;=24000,#REF!&lt;=36000),"24k to 36k",IF(#REF!&gt;36000,"&gt;36k","")))))</f>
      </c>
    </row>
    <row x14ac:dyDescent="0.25" r="1819" customHeight="1" ht="18.75">
      <c r="A1819" s="1">
        <v>1807290</v>
      </c>
      <c r="B1819" s="2">
        <v>11461055</v>
      </c>
      <c r="C1819" s="3" t="s">
        <v>0</v>
      </c>
      <c r="D1819" s="3" t="s">
        <v>69</v>
      </c>
      <c r="E1819" s="2">
        <v>2011</v>
      </c>
      <c r="F1819" s="4">
        <v>43825</v>
      </c>
      <c r="G1819" s="3" t="s">
        <v>14</v>
      </c>
      <c r="H1819" s="4">
        <v>44668</v>
      </c>
      <c r="I1819" s="4">
        <f>_xlfn.XLOOKUP(#REF!,[1]!Backup_F8_Previous_Wave[ODINO],[1]!Backup_F8_Previous_Wave[Production Date],"")</f>
      </c>
      <c r="J1819" s="10">
        <f>_xlfn.XLOOKUP(#REF!,[1]!Backup_F8_Previous_Wave[ODINO],[1]!Backup_F8_Previous_Wave[Wave Date],"")</f>
      </c>
      <c r="K1819" s="6">
        <f>_xlfn.XLOOKUP(#REF!,[1]!Backup_F8_Previous_Wave[ODINO],[1]!Backup_F8_Previous_Wave[Full VIN],"")</f>
      </c>
      <c r="L1819" s="3" t="s">
        <v>5755</v>
      </c>
      <c r="M1819" s="3" t="s">
        <v>4</v>
      </c>
      <c r="N1819" s="3" t="s">
        <v>5756</v>
      </c>
      <c r="O1819" s="3" t="s">
        <v>62</v>
      </c>
      <c r="P1819" s="6">
        <f>_xlfn.XLOOKUP(#REF!,[1]!Table2[BINNING],[1]!Table2[VFG],"")</f>
      </c>
      <c r="Q1819" s="6">
        <f>IF(ISNUMBER(FIND("|",#REF!,1)),LEFT(#REF!,FIND("|",#REF!,1)-2),#REF!)</f>
      </c>
      <c r="R1819" s="6">
        <f>IF(ISNUMBER(FIND("|",#REF!,1)),RIGHT(#REF!,LEN(#REF!)-FIND("|",#REF!,1)-1),"")</f>
      </c>
      <c r="S1819" s="3" t="s">
        <v>7</v>
      </c>
      <c r="T1819" s="3" t="s">
        <v>7</v>
      </c>
      <c r="U1819" s="2">
        <v>0</v>
      </c>
      <c r="V1819" s="2">
        <v>0</v>
      </c>
      <c r="W1819" s="2"/>
      <c r="X1819" s="3" t="s">
        <v>518</v>
      </c>
      <c r="Y1819" s="2"/>
      <c r="Z1819" s="3"/>
      <c r="AA1819" s="3"/>
      <c r="AB1819" s="7" t="s">
        <v>5757</v>
      </c>
      <c r="AC1819" s="3" t="s">
        <v>74</v>
      </c>
      <c r="AD1819" s="3" t="s">
        <v>75</v>
      </c>
      <c r="AE1819" s="3" t="s">
        <v>76</v>
      </c>
      <c r="AF1819" s="3" t="s">
        <v>77</v>
      </c>
      <c r="AG1819" s="4"/>
      <c r="AH1819" s="3"/>
      <c r="AI1819" s="4"/>
      <c r="AJ18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19" s="8">
        <f>IF(#REF!=MAX(#REF!),"New","Old")</f>
      </c>
      <c r="AL1819" s="3"/>
      <c r="AM1819" s="9">
        <f>IF(OR(#REF!="",#REF!=0),"",IF(#REF!&lt;12000,"&lt;12k",IF(AND(#REF!&gt;=12000,#REF!&lt;24000),"12k to 24k",IF(AND(#REF!&gt;=24000,#REF!&lt;=36000),"24k to 36k",IF(#REF!&gt;36000,"&gt;36k","")))))</f>
      </c>
    </row>
    <row x14ac:dyDescent="0.25" r="1820" customHeight="1" ht="18.75">
      <c r="A1820" s="1">
        <v>1807444</v>
      </c>
      <c r="B1820" s="2">
        <v>11461170</v>
      </c>
      <c r="C1820" s="3" t="s">
        <v>0</v>
      </c>
      <c r="D1820" s="3" t="s">
        <v>485</v>
      </c>
      <c r="E1820" s="2">
        <v>2016</v>
      </c>
      <c r="F1820" s="4">
        <v>44658</v>
      </c>
      <c r="G1820" s="3" t="s">
        <v>108</v>
      </c>
      <c r="H1820" s="4">
        <v>44669</v>
      </c>
      <c r="I1820" s="4">
        <f>_xlfn.XLOOKUP(#REF!,[1]!Backup_F8_Previous_Wave[ODINO],[1]!Backup_F8_Previous_Wave[Production Date],"")</f>
      </c>
      <c r="J1820" s="10">
        <f>_xlfn.XLOOKUP(#REF!,[1]!Backup_F8_Previous_Wave[ODINO],[1]!Backup_F8_Previous_Wave[Wave Date],"")</f>
      </c>
      <c r="K1820" s="6">
        <f>_xlfn.XLOOKUP(#REF!,[1]!Backup_F8_Previous_Wave[ODINO],[1]!Backup_F8_Previous_Wave[Full VIN],"")</f>
      </c>
      <c r="L1820" s="3" t="s">
        <v>5758</v>
      </c>
      <c r="M1820" s="3" t="s">
        <v>4</v>
      </c>
      <c r="N1820" s="3" t="s">
        <v>5759</v>
      </c>
      <c r="O1820" s="3" t="s">
        <v>62</v>
      </c>
      <c r="P1820" s="6">
        <f>_xlfn.XLOOKUP(#REF!,[1]!Table2[BINNING],[1]!Table2[VFG],"")</f>
      </c>
      <c r="Q1820" s="6">
        <f>IF(ISNUMBER(FIND("|",#REF!,1)),LEFT(#REF!,FIND("|",#REF!,1)-2),#REF!)</f>
      </c>
      <c r="R1820" s="6">
        <f>IF(ISNUMBER(FIND("|",#REF!,1)),RIGHT(#REF!,LEN(#REF!)-FIND("|",#REF!,1)-1),"")</f>
      </c>
      <c r="S1820" s="3" t="s">
        <v>7</v>
      </c>
      <c r="T1820" s="3" t="s">
        <v>7</v>
      </c>
      <c r="U1820" s="2">
        <v>0</v>
      </c>
      <c r="V1820" s="2">
        <v>0</v>
      </c>
      <c r="W1820" s="2"/>
      <c r="X1820" s="3" t="s">
        <v>63</v>
      </c>
      <c r="Y1820" s="2">
        <v>75</v>
      </c>
      <c r="Z1820" s="3"/>
      <c r="AA1820" s="3"/>
      <c r="AB1820" s="7" t="s">
        <v>5760</v>
      </c>
      <c r="AC1820" s="3" t="s">
        <v>489</v>
      </c>
      <c r="AD1820" s="3" t="s">
        <v>490</v>
      </c>
      <c r="AE1820" s="3" t="s">
        <v>491</v>
      </c>
      <c r="AF1820" s="3" t="s">
        <v>211</v>
      </c>
      <c r="AG1820" s="4"/>
      <c r="AH1820" s="3"/>
      <c r="AI1820" s="4"/>
      <c r="AJ18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0" s="8">
        <f>IF(#REF!=MAX(#REF!),"New","Old")</f>
      </c>
      <c r="AL1820" s="3"/>
      <c r="AM1820" s="9">
        <f>IF(OR(#REF!="",#REF!=0),"",IF(#REF!&lt;12000,"&lt;12k",IF(AND(#REF!&gt;=12000,#REF!&lt;24000),"12k to 24k",IF(AND(#REF!&gt;=24000,#REF!&lt;=36000),"24k to 36k",IF(#REF!&gt;36000,"&gt;36k","")))))</f>
      </c>
    </row>
    <row x14ac:dyDescent="0.25" r="1821" customHeight="1" ht="18.75">
      <c r="A1821" s="1">
        <v>1807639</v>
      </c>
      <c r="B1821" s="2">
        <v>11461313</v>
      </c>
      <c r="C1821" s="3" t="s">
        <v>173</v>
      </c>
      <c r="D1821" s="3" t="s">
        <v>204</v>
      </c>
      <c r="E1821" s="2">
        <v>2017</v>
      </c>
      <c r="F1821" s="4">
        <v>44670</v>
      </c>
      <c r="G1821" s="3" t="s">
        <v>108</v>
      </c>
      <c r="H1821" s="4">
        <v>44670</v>
      </c>
      <c r="I1821" s="4">
        <f>_xlfn.XLOOKUP(#REF!,[1]!Backup_F8_Previous_Wave[ODINO],[1]!Backup_F8_Previous_Wave[Production Date],"")</f>
      </c>
      <c r="J1821" s="10">
        <f>_xlfn.XLOOKUP(#REF!,[1]!Backup_F8_Previous_Wave[ODINO],[1]!Backup_F8_Previous_Wave[Wave Date],"")</f>
      </c>
      <c r="K1821" s="6">
        <f>_xlfn.XLOOKUP(#REF!,[1]!Backup_F8_Previous_Wave[ODINO],[1]!Backup_F8_Previous_Wave[Full VIN],"")</f>
      </c>
      <c r="L1821" s="3" t="s">
        <v>5761</v>
      </c>
      <c r="M1821" s="3" t="s">
        <v>4</v>
      </c>
      <c r="N1821" s="3" t="s">
        <v>5762</v>
      </c>
      <c r="O1821" s="3" t="s">
        <v>62</v>
      </c>
      <c r="P1821" s="6">
        <f>_xlfn.XLOOKUP(#REF!,[1]!Table2[BINNING],[1]!Table2[VFG],"")</f>
      </c>
      <c r="Q1821" s="6">
        <f>IF(ISNUMBER(FIND("|",#REF!,1)),LEFT(#REF!,FIND("|",#REF!,1)-2),#REF!)</f>
      </c>
      <c r="R1821" s="6">
        <f>IF(ISNUMBER(FIND("|",#REF!,1)),RIGHT(#REF!,LEN(#REF!)-FIND("|",#REF!,1)-1),"")</f>
      </c>
      <c r="S1821" s="3" t="s">
        <v>7</v>
      </c>
      <c r="T1821" s="3" t="s">
        <v>7</v>
      </c>
      <c r="U1821" s="2">
        <v>0</v>
      </c>
      <c r="V1821" s="2">
        <v>0</v>
      </c>
      <c r="W1821" s="2"/>
      <c r="X1821" s="3" t="s">
        <v>229</v>
      </c>
      <c r="Y1821" s="2"/>
      <c r="Z1821" s="3"/>
      <c r="AA1821" s="3"/>
      <c r="AB1821" s="7" t="s">
        <v>5763</v>
      </c>
      <c r="AC1821" s="3" t="s">
        <v>208</v>
      </c>
      <c r="AD1821" s="3" t="s">
        <v>209</v>
      </c>
      <c r="AE1821" s="3" t="s">
        <v>210</v>
      </c>
      <c r="AF1821" s="3" t="s">
        <v>211</v>
      </c>
      <c r="AG1821" s="4"/>
      <c r="AH1821" s="3"/>
      <c r="AI1821" s="4"/>
      <c r="AJ18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1" s="8">
        <f>IF(#REF!=MAX(#REF!),"New","Old")</f>
      </c>
      <c r="AL1821" s="3"/>
      <c r="AM1821" s="9">
        <f>IF(OR(#REF!="",#REF!=0),"",IF(#REF!&lt;12000,"&lt;12k",IF(AND(#REF!&gt;=12000,#REF!&lt;24000),"12k to 24k",IF(AND(#REF!&gt;=24000,#REF!&lt;=36000),"24k to 36k",IF(#REF!&gt;36000,"&gt;36k","")))))</f>
      </c>
    </row>
    <row x14ac:dyDescent="0.25" r="1822" customHeight="1" ht="18.75">
      <c r="A1822" s="1">
        <v>1807692</v>
      </c>
      <c r="B1822" s="2">
        <v>11461347</v>
      </c>
      <c r="C1822" s="3" t="s">
        <v>0</v>
      </c>
      <c r="D1822" s="3" t="s">
        <v>181</v>
      </c>
      <c r="E1822" s="2">
        <v>2022</v>
      </c>
      <c r="F1822" s="4">
        <v>44651</v>
      </c>
      <c r="G1822" s="3" t="s">
        <v>2</v>
      </c>
      <c r="H1822" s="4">
        <v>44670</v>
      </c>
      <c r="I1822" s="4"/>
      <c r="J1822" s="10">
        <f>_xlfn.XLOOKUP(#REF!,[1]!Backup_F8_Previous_Wave[ODINO],[1]!Backup_F8_Previous_Wave[Wave Date],"")</f>
      </c>
      <c r="K1822" s="3"/>
      <c r="L1822" s="3" t="s">
        <v>5764</v>
      </c>
      <c r="M1822" s="3" t="s">
        <v>4</v>
      </c>
      <c r="N1822" s="3" t="s">
        <v>5765</v>
      </c>
      <c r="O1822" s="3" t="s">
        <v>3149</v>
      </c>
      <c r="P1822" s="6">
        <f>_xlfn.XLOOKUP(#REF!,[1]!Table2[BINNING],[1]!Table2[VFG],"")</f>
      </c>
      <c r="Q1822" s="6">
        <f>IF(ISNUMBER(FIND("|",#REF!,1)),LEFT(#REF!,FIND("|",#REF!,1)-2),#REF!)</f>
      </c>
      <c r="R1822" s="6">
        <f>IF(ISNUMBER(FIND("|",#REF!,1)),RIGHT(#REF!,LEN(#REF!)-FIND("|",#REF!,1)-1),"")</f>
      </c>
      <c r="S1822" s="3" t="s">
        <v>7</v>
      </c>
      <c r="T1822" s="3" t="s">
        <v>7</v>
      </c>
      <c r="U1822" s="2">
        <v>0</v>
      </c>
      <c r="V1822" s="2">
        <v>0</v>
      </c>
      <c r="W1822" s="2"/>
      <c r="X1822" s="3" t="s">
        <v>282</v>
      </c>
      <c r="Y1822" s="2">
        <v>65</v>
      </c>
      <c r="Z1822" s="3"/>
      <c r="AA1822" s="3"/>
      <c r="AB1822" s="7" t="s">
        <v>5766</v>
      </c>
      <c r="AC1822" s="3" t="s">
        <v>44</v>
      </c>
      <c r="AD1822" s="3" t="s">
        <v>44</v>
      </c>
      <c r="AE1822" s="3" t="s">
        <v>44</v>
      </c>
      <c r="AF1822" s="3" t="s">
        <v>198</v>
      </c>
      <c r="AG1822" s="4"/>
      <c r="AH1822" s="3"/>
      <c r="AI1822" s="4"/>
      <c r="AJ18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2" s="8">
        <f>IF(#REF!=MAX(#REF!),"New","Old")</f>
      </c>
      <c r="AL1822" s="3"/>
      <c r="AM1822" s="9">
        <f>IF(OR(#REF!="",#REF!=0),"",IF(#REF!&lt;12000,"&lt;12k",IF(AND(#REF!&gt;=12000,#REF!&lt;24000),"12k to 24k",IF(AND(#REF!&gt;=24000,#REF!&lt;=36000),"24k to 36k",IF(#REF!&gt;36000,"&gt;36k","")))))</f>
      </c>
    </row>
    <row x14ac:dyDescent="0.25" r="1823" customHeight="1" ht="18.75">
      <c r="A1823" s="1">
        <v>1807801</v>
      </c>
      <c r="B1823" s="2">
        <v>11461435</v>
      </c>
      <c r="C1823" s="3" t="s">
        <v>0</v>
      </c>
      <c r="D1823" s="3" t="s">
        <v>136</v>
      </c>
      <c r="E1823" s="2">
        <v>2020</v>
      </c>
      <c r="F1823" s="4">
        <v>44667</v>
      </c>
      <c r="G1823" s="3" t="s">
        <v>108</v>
      </c>
      <c r="H1823" s="4">
        <v>44671</v>
      </c>
      <c r="I1823" s="4">
        <f>_xlfn.XLOOKUP(#REF!,[1]!Backup_F8_Previous_Wave[ODINO],[1]!Backup_F8_Previous_Wave[Production Date],"")</f>
      </c>
      <c r="J1823" s="10">
        <f>_xlfn.XLOOKUP(#REF!,[1]!Backup_F8_Previous_Wave[ODINO],[1]!Backup_F8_Previous_Wave[Wave Date],"")</f>
      </c>
      <c r="K1823" s="6">
        <f>_xlfn.XLOOKUP(#REF!,[1]!Backup_F8_Previous_Wave[ODINO],[1]!Backup_F8_Previous_Wave[Full VIN],"")</f>
      </c>
      <c r="L1823" s="3" t="s">
        <v>5767</v>
      </c>
      <c r="M1823" s="3" t="s">
        <v>4</v>
      </c>
      <c r="N1823" s="3" t="s">
        <v>5768</v>
      </c>
      <c r="O1823" s="3" t="s">
        <v>5769</v>
      </c>
      <c r="P1823" s="6">
        <f>_xlfn.XLOOKUP(#REF!,[1]!Table2[BINNING],[1]!Table2[VFG],"")</f>
      </c>
      <c r="Q1823" s="6">
        <f>IF(ISNUMBER(FIND("|",#REF!,1)),LEFT(#REF!,FIND("|",#REF!,1)-2),#REF!)</f>
      </c>
      <c r="R1823" s="6">
        <f>IF(ISNUMBER(FIND("|",#REF!,1)),RIGHT(#REF!,LEN(#REF!)-FIND("|",#REF!,1)-1),"")</f>
      </c>
      <c r="S1823" s="3" t="s">
        <v>7</v>
      </c>
      <c r="T1823" s="3" t="s">
        <v>7</v>
      </c>
      <c r="U1823" s="2">
        <v>0</v>
      </c>
      <c r="V1823" s="2">
        <v>0</v>
      </c>
      <c r="W1823" s="2"/>
      <c r="X1823" s="3" t="s">
        <v>305</v>
      </c>
      <c r="Y1823" s="2">
        <v>60</v>
      </c>
      <c r="Z1823" s="3"/>
      <c r="AA1823" s="3"/>
      <c r="AB1823" s="7" t="s">
        <v>5770</v>
      </c>
      <c r="AC1823" s="3" t="s">
        <v>341</v>
      </c>
      <c r="AD1823" s="3" t="s">
        <v>342</v>
      </c>
      <c r="AE1823" s="3" t="s">
        <v>343</v>
      </c>
      <c r="AF1823" s="3" t="s">
        <v>141</v>
      </c>
      <c r="AG1823" s="4"/>
      <c r="AH1823" s="3"/>
      <c r="AI1823" s="4"/>
      <c r="AJ18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3" s="8">
        <f>IF(#REF!=MAX(#REF!),"New","Old")</f>
      </c>
      <c r="AL1823" s="3"/>
      <c r="AM1823" s="9">
        <f>IF(OR(#REF!="",#REF!=0),"",IF(#REF!&lt;12000,"&lt;12k",IF(AND(#REF!&gt;=12000,#REF!&lt;24000),"12k to 24k",IF(AND(#REF!&gt;=24000,#REF!&lt;=36000),"24k to 36k",IF(#REF!&gt;36000,"&gt;36k","")))))</f>
      </c>
    </row>
    <row x14ac:dyDescent="0.25" r="1824" customHeight="1" ht="18.75">
      <c r="A1824" s="1">
        <v>1807849</v>
      </c>
      <c r="B1824" s="2">
        <v>11461466</v>
      </c>
      <c r="C1824" s="3" t="s">
        <v>0</v>
      </c>
      <c r="D1824" s="3" t="s">
        <v>234</v>
      </c>
      <c r="E1824" s="2">
        <v>2016</v>
      </c>
      <c r="F1824" s="4">
        <v>44660</v>
      </c>
      <c r="G1824" s="3" t="s">
        <v>108</v>
      </c>
      <c r="H1824" s="4">
        <v>44671</v>
      </c>
      <c r="I1824" s="4">
        <f>_xlfn.XLOOKUP(#REF!,[1]!Backup_F8_Previous_Wave[ODINO],[1]!Backup_F8_Previous_Wave[Production Date],"")</f>
      </c>
      <c r="J1824" s="10">
        <f>_xlfn.XLOOKUP(#REF!,[1]!Backup_F8_Previous_Wave[ODINO],[1]!Backup_F8_Previous_Wave[Wave Date],"")</f>
      </c>
      <c r="K1824" s="6">
        <f>_xlfn.XLOOKUP(#REF!,[1]!Backup_F8_Previous_Wave[ODINO],[1]!Backup_F8_Previous_Wave[Full VIN],"")</f>
      </c>
      <c r="L1824" s="3" t="s">
        <v>5771</v>
      </c>
      <c r="M1824" s="3" t="s">
        <v>4</v>
      </c>
      <c r="N1824" s="3" t="s">
        <v>5772</v>
      </c>
      <c r="O1824" s="3" t="s">
        <v>791</v>
      </c>
      <c r="P1824" s="6">
        <f>_xlfn.XLOOKUP(#REF!,[1]!Table2[BINNING],[1]!Table2[VFG],"")</f>
      </c>
      <c r="Q1824" s="6">
        <f>IF(ISNUMBER(FIND("|",#REF!,1)),LEFT(#REF!,FIND("|",#REF!,1)-2),#REF!)</f>
      </c>
      <c r="R1824" s="6">
        <f>IF(ISNUMBER(FIND("|",#REF!,1)),RIGHT(#REF!,LEN(#REF!)-FIND("|",#REF!,1)-1),"")</f>
      </c>
      <c r="S1824" s="3" t="s">
        <v>7</v>
      </c>
      <c r="T1824" s="3" t="s">
        <v>7</v>
      </c>
      <c r="U1824" s="2">
        <v>0</v>
      </c>
      <c r="V1824" s="2">
        <v>0</v>
      </c>
      <c r="W1824" s="2"/>
      <c r="X1824" s="3" t="s">
        <v>404</v>
      </c>
      <c r="Y1824" s="2"/>
      <c r="Z1824" s="3"/>
      <c r="AA1824" s="3"/>
      <c r="AB1824" s="7" t="s">
        <v>5773</v>
      </c>
      <c r="AC1824" s="3" t="s">
        <v>240</v>
      </c>
      <c r="AD1824" s="3" t="s">
        <v>241</v>
      </c>
      <c r="AE1824" s="3" t="s">
        <v>242</v>
      </c>
      <c r="AF1824" s="3" t="s">
        <v>243</v>
      </c>
      <c r="AG1824" s="4"/>
      <c r="AH1824" s="3"/>
      <c r="AI1824" s="4"/>
      <c r="AJ18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4" s="8">
        <f>IF(#REF!=MAX(#REF!),"New","Old")</f>
      </c>
      <c r="AL1824" s="3"/>
      <c r="AM1824" s="9">
        <f>IF(OR(#REF!="",#REF!=0),"",IF(#REF!&lt;12000,"&lt;12k",IF(AND(#REF!&gt;=12000,#REF!&lt;24000),"12k to 24k",IF(AND(#REF!&gt;=24000,#REF!&lt;=36000),"24k to 36k",IF(#REF!&gt;36000,"&gt;36k","")))))</f>
      </c>
    </row>
    <row x14ac:dyDescent="0.25" r="1825" customHeight="1" ht="18.75">
      <c r="A1825" s="1">
        <v>1807873</v>
      </c>
      <c r="B1825" s="2">
        <v>11461486</v>
      </c>
      <c r="C1825" s="3" t="s">
        <v>0</v>
      </c>
      <c r="D1825" s="3" t="s">
        <v>187</v>
      </c>
      <c r="E1825" s="2">
        <v>2022</v>
      </c>
      <c r="F1825" s="4">
        <v>44671</v>
      </c>
      <c r="G1825" s="3" t="s">
        <v>108</v>
      </c>
      <c r="H1825" s="4">
        <v>44671</v>
      </c>
      <c r="I1825" s="4"/>
      <c r="J1825" s="10">
        <f>_xlfn.XLOOKUP(#REF!,[1]!Backup_F8_Previous_Wave[ODINO],[1]!Backup_F8_Previous_Wave[Wave Date],"")</f>
      </c>
      <c r="K1825" s="3"/>
      <c r="L1825" s="3" t="s">
        <v>5774</v>
      </c>
      <c r="M1825" s="3" t="s">
        <v>4</v>
      </c>
      <c r="N1825" s="3" t="s">
        <v>5775</v>
      </c>
      <c r="O1825" s="3" t="s">
        <v>3735</v>
      </c>
      <c r="P1825" s="6">
        <f>_xlfn.XLOOKUP(#REF!,[1]!Table2[BINNING],[1]!Table2[VFG],"")</f>
      </c>
      <c r="Q1825" s="6">
        <f>IF(ISNUMBER(FIND("|",#REF!,1)),LEFT(#REF!,FIND("|",#REF!,1)-2),#REF!)</f>
      </c>
      <c r="R1825" s="6">
        <f>IF(ISNUMBER(FIND("|",#REF!,1)),RIGHT(#REF!,LEN(#REF!)-FIND("|",#REF!,1)-1),"")</f>
      </c>
      <c r="S1825" s="3" t="s">
        <v>7</v>
      </c>
      <c r="T1825" s="3" t="s">
        <v>7</v>
      </c>
      <c r="U1825" s="2">
        <v>0</v>
      </c>
      <c r="V1825" s="2">
        <v>0</v>
      </c>
      <c r="W1825" s="2"/>
      <c r="X1825" s="3" t="s">
        <v>63</v>
      </c>
      <c r="Y1825" s="2">
        <v>75</v>
      </c>
      <c r="Z1825" s="3"/>
      <c r="AA1825" s="3"/>
      <c r="AB1825" s="7" t="s">
        <v>5776</v>
      </c>
      <c r="AC1825" s="3" t="s">
        <v>44</v>
      </c>
      <c r="AD1825" s="3" t="s">
        <v>44</v>
      </c>
      <c r="AE1825" s="3" t="s">
        <v>44</v>
      </c>
      <c r="AF1825" s="3" t="s">
        <v>141</v>
      </c>
      <c r="AG1825" s="4"/>
      <c r="AH1825" s="3"/>
      <c r="AI1825" s="4"/>
      <c r="AJ18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5" s="8">
        <f>IF(#REF!=MAX(#REF!),"New","Old")</f>
      </c>
      <c r="AL1825" s="3"/>
      <c r="AM1825" s="9">
        <f>IF(OR(#REF!="",#REF!=0),"",IF(#REF!&lt;12000,"&lt;12k",IF(AND(#REF!&gt;=12000,#REF!&lt;24000),"12k to 24k",IF(AND(#REF!&gt;=24000,#REF!&lt;=36000),"24k to 36k",IF(#REF!&gt;36000,"&gt;36k","")))))</f>
      </c>
    </row>
    <row x14ac:dyDescent="0.25" r="1826" customHeight="1" ht="18.75">
      <c r="A1826" s="1">
        <v>1808091</v>
      </c>
      <c r="B1826" s="2">
        <v>11461642</v>
      </c>
      <c r="C1826" s="3" t="s">
        <v>0</v>
      </c>
      <c r="D1826" s="3" t="s">
        <v>59</v>
      </c>
      <c r="E1826" s="2">
        <v>2014</v>
      </c>
      <c r="F1826" s="4">
        <v>44672</v>
      </c>
      <c r="G1826" s="3" t="s">
        <v>108</v>
      </c>
      <c r="H1826" s="4">
        <v>44672</v>
      </c>
      <c r="I1826" s="4">
        <f>_xlfn.XLOOKUP(#REF!,[1]!Backup_F8_Previous_Wave[ODINO],[1]!Backup_F8_Previous_Wave[Production Date],"")</f>
      </c>
      <c r="J1826" s="10">
        <f>_xlfn.XLOOKUP(#REF!,[1]!Backup_F8_Previous_Wave[ODINO],[1]!Backup_F8_Previous_Wave[Wave Date],"")</f>
      </c>
      <c r="K1826" s="6">
        <f>_xlfn.XLOOKUP(#REF!,[1]!Backup_F8_Previous_Wave[ODINO],[1]!Backup_F8_Previous_Wave[Full VIN],"")</f>
      </c>
      <c r="L1826" s="3" t="s">
        <v>5777</v>
      </c>
      <c r="M1826" s="3" t="s">
        <v>4</v>
      </c>
      <c r="N1826" s="3" t="s">
        <v>5778</v>
      </c>
      <c r="O1826" s="3" t="s">
        <v>552</v>
      </c>
      <c r="P1826" s="6">
        <f>_xlfn.XLOOKUP(#REF!,[1]!Table2[BINNING],[1]!Table2[VFG],"")</f>
      </c>
      <c r="Q1826" s="6">
        <f>IF(ISNUMBER(FIND("|",#REF!,1)),LEFT(#REF!,FIND("|",#REF!,1)-2),#REF!)</f>
      </c>
      <c r="R1826" s="6">
        <f>IF(ISNUMBER(FIND("|",#REF!,1)),RIGHT(#REF!,LEN(#REF!)-FIND("|",#REF!,1)-1),"")</f>
      </c>
      <c r="S1826" s="3" t="s">
        <v>7</v>
      </c>
      <c r="T1826" s="3" t="s">
        <v>7</v>
      </c>
      <c r="U1826" s="2">
        <v>0</v>
      </c>
      <c r="V1826" s="2">
        <v>0</v>
      </c>
      <c r="W1826" s="2"/>
      <c r="X1826" s="3" t="s">
        <v>106</v>
      </c>
      <c r="Y1826" s="2"/>
      <c r="Z1826" s="3"/>
      <c r="AA1826" s="3"/>
      <c r="AB1826" s="7" t="s">
        <v>5779</v>
      </c>
      <c r="AC1826" s="3" t="s">
        <v>65</v>
      </c>
      <c r="AD1826" s="3" t="s">
        <v>84</v>
      </c>
      <c r="AE1826" s="3" t="s">
        <v>319</v>
      </c>
      <c r="AF1826" s="3" t="s">
        <v>68</v>
      </c>
      <c r="AG1826" s="4"/>
      <c r="AH1826" s="3"/>
      <c r="AI1826" s="4"/>
      <c r="AJ18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6" s="8">
        <f>IF(#REF!=MAX(#REF!),"New","Old")</f>
      </c>
      <c r="AL1826" s="3"/>
      <c r="AM1826" s="9">
        <f>IF(OR(#REF!="",#REF!=0),"",IF(#REF!&lt;12000,"&lt;12k",IF(AND(#REF!&gt;=12000,#REF!&lt;24000),"12k to 24k",IF(AND(#REF!&gt;=24000,#REF!&lt;=36000),"24k to 36k",IF(#REF!&gt;36000,"&gt;36k","")))))</f>
      </c>
    </row>
    <row x14ac:dyDescent="0.25" r="1827" customHeight="1" ht="18.75">
      <c r="A1827" s="1">
        <v>1808254</v>
      </c>
      <c r="B1827" s="2">
        <v>11461746</v>
      </c>
      <c r="C1827" s="3" t="s">
        <v>0</v>
      </c>
      <c r="D1827" s="3" t="s">
        <v>38</v>
      </c>
      <c r="E1827" s="2">
        <v>2018</v>
      </c>
      <c r="F1827" s="4">
        <v>44287</v>
      </c>
      <c r="G1827" s="3" t="s">
        <v>108</v>
      </c>
      <c r="H1827" s="4">
        <v>44673</v>
      </c>
      <c r="I1827" s="4">
        <f>_xlfn.XLOOKUP(#REF!,[1]!Backup_F8_Previous_Wave[ODINO],[1]!Backup_F8_Previous_Wave[Production Date],"")</f>
      </c>
      <c r="J1827" s="10">
        <f>_xlfn.XLOOKUP(#REF!,[1]!Backup_F8_Previous_Wave[ODINO],[1]!Backup_F8_Previous_Wave[Wave Date],"")</f>
      </c>
      <c r="K1827" s="6">
        <f>_xlfn.XLOOKUP(#REF!,[1]!Backup_F8_Previous_Wave[ODINO],[1]!Backup_F8_Previous_Wave[Full VIN],"")</f>
      </c>
      <c r="L1827" s="3" t="s">
        <v>5780</v>
      </c>
      <c r="M1827" s="3" t="s">
        <v>4</v>
      </c>
      <c r="N1827" s="3" t="s">
        <v>5781</v>
      </c>
      <c r="O1827" s="3" t="s">
        <v>57</v>
      </c>
      <c r="P1827" s="6">
        <f>_xlfn.XLOOKUP(#REF!,[1]!Table2[BINNING],[1]!Table2[VFG],"")</f>
      </c>
      <c r="Q1827" s="6">
        <f>IF(ISNUMBER(FIND("|",#REF!,1)),LEFT(#REF!,FIND("|",#REF!,1)-2),#REF!)</f>
      </c>
      <c r="R1827" s="6">
        <f>IF(ISNUMBER(FIND("|",#REF!,1)),RIGHT(#REF!,LEN(#REF!)-FIND("|",#REF!,1)-1),"")</f>
      </c>
      <c r="S1827" s="3" t="s">
        <v>7</v>
      </c>
      <c r="T1827" s="3" t="s">
        <v>7</v>
      </c>
      <c r="U1827" s="2">
        <v>0</v>
      </c>
      <c r="V1827" s="2">
        <v>0</v>
      </c>
      <c r="W1827" s="2">
        <v>50000</v>
      </c>
      <c r="X1827" s="3" t="s">
        <v>8</v>
      </c>
      <c r="Y1827" s="2">
        <v>0</v>
      </c>
      <c r="Z1827" s="3" t="s">
        <v>5782</v>
      </c>
      <c r="AA1827" s="3" t="s">
        <v>4198</v>
      </c>
      <c r="AB1827" s="7" t="s">
        <v>5783</v>
      </c>
      <c r="AC1827" s="3" t="s">
        <v>826</v>
      </c>
      <c r="AD1827" s="3" t="s">
        <v>147</v>
      </c>
      <c r="AE1827" s="3" t="s">
        <v>148</v>
      </c>
      <c r="AF1827" s="3" t="s">
        <v>45</v>
      </c>
      <c r="AG1827" s="4"/>
      <c r="AH1827" s="3"/>
      <c r="AI1827" s="4"/>
      <c r="AJ18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7" s="8">
        <f>IF(#REF!=MAX(#REF!),"New","Old")</f>
      </c>
      <c r="AL1827" s="3"/>
      <c r="AM1827" s="9">
        <f>IF(OR(#REF!="",#REF!=0),"",IF(#REF!&lt;12000,"&lt;12k",IF(AND(#REF!&gt;=12000,#REF!&lt;24000),"12k to 24k",IF(AND(#REF!&gt;=24000,#REF!&lt;=36000),"24k to 36k",IF(#REF!&gt;36000,"&gt;36k","")))))</f>
      </c>
    </row>
    <row x14ac:dyDescent="0.25" r="1828" customHeight="1" ht="18.75">
      <c r="A1828" s="1">
        <v>1808420</v>
      </c>
      <c r="B1828" s="2">
        <v>11461863</v>
      </c>
      <c r="C1828" s="3" t="s">
        <v>0</v>
      </c>
      <c r="D1828" s="3" t="s">
        <v>38</v>
      </c>
      <c r="E1828" s="2">
        <v>2011</v>
      </c>
      <c r="F1828" s="4">
        <v>44655</v>
      </c>
      <c r="G1828" s="3" t="s">
        <v>108</v>
      </c>
      <c r="H1828" s="4">
        <v>44674</v>
      </c>
      <c r="I1828" s="4"/>
      <c r="J1828" s="10">
        <f>_xlfn.XLOOKUP(#REF!,[1]!Backup_F8_Previous_Wave[ODINO],[1]!Backup_F8_Previous_Wave[Wave Date],"")</f>
      </c>
      <c r="K1828" s="3"/>
      <c r="L1828" s="3" t="s">
        <v>5784</v>
      </c>
      <c r="M1828" s="3" t="s">
        <v>4</v>
      </c>
      <c r="N1828" s="3" t="s">
        <v>5785</v>
      </c>
      <c r="O1828" s="3" t="s">
        <v>144</v>
      </c>
      <c r="P1828" s="6">
        <f>_xlfn.XLOOKUP(#REF!,[1]!Table2[BINNING],[1]!Table2[VFG],"")</f>
      </c>
      <c r="Q1828" s="6">
        <f>IF(ISNUMBER(FIND("|",#REF!,1)),LEFT(#REF!,FIND("|",#REF!,1)-2),#REF!)</f>
      </c>
      <c r="R1828" s="6">
        <f>IF(ISNUMBER(FIND("|",#REF!,1)),RIGHT(#REF!,LEN(#REF!)-FIND("|",#REF!,1)-1),"")</f>
      </c>
      <c r="S1828" s="3" t="s">
        <v>7</v>
      </c>
      <c r="T1828" s="3" t="s">
        <v>7</v>
      </c>
      <c r="U1828" s="2">
        <v>0</v>
      </c>
      <c r="V1828" s="2">
        <v>0</v>
      </c>
      <c r="W1828" s="2"/>
      <c r="X1828" s="3" t="s">
        <v>32</v>
      </c>
      <c r="Y1828" s="2"/>
      <c r="Z1828" s="3"/>
      <c r="AA1828" s="3"/>
      <c r="AB1828" s="7" t="s">
        <v>5786</v>
      </c>
      <c r="AC1828" s="3" t="s">
        <v>44</v>
      </c>
      <c r="AD1828" s="3" t="s">
        <v>44</v>
      </c>
      <c r="AE1828" s="3" t="s">
        <v>44</v>
      </c>
      <c r="AF1828" s="3" t="s">
        <v>44</v>
      </c>
      <c r="AG1828" s="4"/>
      <c r="AH1828" s="3"/>
      <c r="AI1828" s="4"/>
      <c r="AJ18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8" s="8">
        <f>IF(#REF!=MAX(#REF!),"New","Old")</f>
      </c>
      <c r="AL1828" s="3"/>
      <c r="AM1828" s="9">
        <f>IF(OR(#REF!="",#REF!=0),"",IF(#REF!&lt;12000,"&lt;12k",IF(AND(#REF!&gt;=12000,#REF!&lt;24000),"12k to 24k",IF(AND(#REF!&gt;=24000,#REF!&lt;=36000),"24k to 36k",IF(#REF!&gt;36000,"&gt;36k","")))))</f>
      </c>
    </row>
    <row x14ac:dyDescent="0.25" r="1829" customHeight="1" ht="18.75">
      <c r="A1829" s="1">
        <v>1808545</v>
      </c>
      <c r="B1829" s="2">
        <v>11461943</v>
      </c>
      <c r="C1829" s="3" t="s">
        <v>0</v>
      </c>
      <c r="D1829" s="3" t="s">
        <v>86</v>
      </c>
      <c r="E1829" s="2">
        <v>2020</v>
      </c>
      <c r="F1829" s="4">
        <v>43952</v>
      </c>
      <c r="G1829" s="3" t="s">
        <v>108</v>
      </c>
      <c r="H1829" s="4">
        <v>44675</v>
      </c>
      <c r="I1829" s="4">
        <f>_xlfn.XLOOKUP(#REF!,[1]!Backup_F8_Previous_Wave[ODINO],[1]!Backup_F8_Previous_Wave[Production Date],"")</f>
      </c>
      <c r="J1829" s="10">
        <f>_xlfn.XLOOKUP(#REF!,[1]!Backup_F8_Previous_Wave[ODINO],[1]!Backup_F8_Previous_Wave[Wave Date],"")</f>
      </c>
      <c r="K1829" s="6">
        <f>_xlfn.XLOOKUP(#REF!,[1]!Backup_F8_Previous_Wave[ODINO],[1]!Backup_F8_Previous_Wave[Full VIN],"")</f>
      </c>
      <c r="L1829" s="3" t="s">
        <v>2146</v>
      </c>
      <c r="M1829" s="3" t="s">
        <v>4</v>
      </c>
      <c r="N1829" s="3" t="s">
        <v>5787</v>
      </c>
      <c r="O1829" s="3" t="s">
        <v>111</v>
      </c>
      <c r="P1829" s="6">
        <f>_xlfn.XLOOKUP(#REF!,[1]!Table2[BINNING],[1]!Table2[VFG],"")</f>
      </c>
      <c r="Q1829" s="6">
        <f>IF(ISNUMBER(FIND("|",#REF!,1)),LEFT(#REF!,FIND("|",#REF!,1)-2),#REF!)</f>
      </c>
      <c r="R1829" s="6">
        <f>IF(ISNUMBER(FIND("|",#REF!,1)),RIGHT(#REF!,LEN(#REF!)-FIND("|",#REF!,1)-1),"")</f>
      </c>
      <c r="S1829" s="3" t="s">
        <v>7</v>
      </c>
      <c r="T1829" s="3" t="s">
        <v>7</v>
      </c>
      <c r="U1829" s="2">
        <v>0</v>
      </c>
      <c r="V1829" s="2">
        <v>0</v>
      </c>
      <c r="W1829" s="2"/>
      <c r="X1829" s="3" t="s">
        <v>433</v>
      </c>
      <c r="Y1829" s="2">
        <v>65</v>
      </c>
      <c r="Z1829" s="3"/>
      <c r="AA1829" s="3"/>
      <c r="AB1829" s="7" t="s">
        <v>5788</v>
      </c>
      <c r="AC1829" s="3" t="s">
        <v>685</v>
      </c>
      <c r="AD1829" s="3" t="s">
        <v>93</v>
      </c>
      <c r="AE1829" s="3" t="s">
        <v>94</v>
      </c>
      <c r="AF1829" s="3" t="s">
        <v>95</v>
      </c>
      <c r="AG1829" s="4"/>
      <c r="AH1829" s="3"/>
      <c r="AI1829" s="4"/>
      <c r="AJ18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29" s="8">
        <f>IF(#REF!=MAX(#REF!),"New","Old")</f>
      </c>
      <c r="AL1829" s="3"/>
      <c r="AM1829" s="9">
        <f>IF(OR(#REF!="",#REF!=0),"",IF(#REF!&lt;12000,"&lt;12k",IF(AND(#REF!&gt;=12000,#REF!&lt;24000),"12k to 24k",IF(AND(#REF!&gt;=24000,#REF!&lt;=36000),"24k to 36k",IF(#REF!&gt;36000,"&gt;36k","")))))</f>
      </c>
    </row>
    <row x14ac:dyDescent="0.25" r="1830" customHeight="1" ht="18.75">
      <c r="A1830" s="1">
        <v>1808559</v>
      </c>
      <c r="B1830" s="2">
        <v>11461951</v>
      </c>
      <c r="C1830" s="3" t="s">
        <v>0</v>
      </c>
      <c r="D1830" s="3" t="s">
        <v>38</v>
      </c>
      <c r="E1830" s="2">
        <v>2012</v>
      </c>
      <c r="F1830" s="4">
        <v>44672</v>
      </c>
      <c r="G1830" s="3" t="s">
        <v>108</v>
      </c>
      <c r="H1830" s="4">
        <v>44675</v>
      </c>
      <c r="I1830" s="4">
        <f>_xlfn.XLOOKUP(#REF!,[1]!Backup_F8_Previous_Wave[ODINO],[1]!Backup_F8_Previous_Wave[Production Date],"")</f>
      </c>
      <c r="J1830" s="10">
        <f>_xlfn.XLOOKUP(#REF!,[1]!Backup_F8_Previous_Wave[ODINO],[1]!Backup_F8_Previous_Wave[Wave Date],"")</f>
      </c>
      <c r="K1830" s="6">
        <f>_xlfn.XLOOKUP(#REF!,[1]!Backup_F8_Previous_Wave[ODINO],[1]!Backup_F8_Previous_Wave[Full VIN],"")</f>
      </c>
      <c r="L1830" s="3" t="s">
        <v>4406</v>
      </c>
      <c r="M1830" s="3" t="s">
        <v>4</v>
      </c>
      <c r="N1830" s="3" t="s">
        <v>5789</v>
      </c>
      <c r="O1830" s="3" t="s">
        <v>144</v>
      </c>
      <c r="P1830" s="6">
        <f>_xlfn.XLOOKUP(#REF!,[1]!Table2[BINNING],[1]!Table2[VFG],"")</f>
      </c>
      <c r="Q1830" s="6">
        <f>IF(ISNUMBER(FIND("|",#REF!,1)),LEFT(#REF!,FIND("|",#REF!,1)-2),#REF!)</f>
      </c>
      <c r="R1830" s="6">
        <f>IF(ISNUMBER(FIND("|",#REF!,1)),RIGHT(#REF!,LEN(#REF!)-FIND("|",#REF!,1)-1),"")</f>
      </c>
      <c r="S1830" s="3" t="s">
        <v>7</v>
      </c>
      <c r="T1830" s="3" t="s">
        <v>7</v>
      </c>
      <c r="U1830" s="2">
        <v>0</v>
      </c>
      <c r="V1830" s="2">
        <v>0</v>
      </c>
      <c r="W1830" s="2"/>
      <c r="X1830" s="3" t="s">
        <v>1993</v>
      </c>
      <c r="Y1830" s="2"/>
      <c r="Z1830" s="3"/>
      <c r="AA1830" s="3"/>
      <c r="AB1830" s="7" t="s">
        <v>5790</v>
      </c>
      <c r="AC1830" s="3" t="s">
        <v>146</v>
      </c>
      <c r="AD1830" s="3" t="s">
        <v>147</v>
      </c>
      <c r="AE1830" s="3" t="s">
        <v>148</v>
      </c>
      <c r="AF1830" s="3" t="s">
        <v>45</v>
      </c>
      <c r="AG1830" s="4"/>
      <c r="AH1830" s="3"/>
      <c r="AI1830" s="4"/>
      <c r="AJ18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0" s="8">
        <f>IF(#REF!=MAX(#REF!),"New","Old")</f>
      </c>
      <c r="AL1830" s="3"/>
      <c r="AM1830" s="9">
        <f>IF(OR(#REF!="",#REF!=0),"",IF(#REF!&lt;12000,"&lt;12k",IF(AND(#REF!&gt;=12000,#REF!&lt;24000),"12k to 24k",IF(AND(#REF!&gt;=24000,#REF!&lt;=36000),"24k to 36k",IF(#REF!&gt;36000,"&gt;36k","")))))</f>
      </c>
    </row>
    <row x14ac:dyDescent="0.25" r="1831" customHeight="1" ht="18.75">
      <c r="A1831" s="1">
        <v>1808690</v>
      </c>
      <c r="B1831" s="2">
        <v>11462044</v>
      </c>
      <c r="C1831" s="3" t="s">
        <v>0</v>
      </c>
      <c r="D1831" s="3" t="s">
        <v>136</v>
      </c>
      <c r="E1831" s="2">
        <v>2008</v>
      </c>
      <c r="F1831" s="4">
        <v>44615</v>
      </c>
      <c r="G1831" s="3" t="s">
        <v>2</v>
      </c>
      <c r="H1831" s="4">
        <v>44676</v>
      </c>
      <c r="I1831" s="4">
        <f>_xlfn.XLOOKUP(#REF!,[1]!Backup_F8_Previous_Wave[ODINO],[1]!Backup_F8_Previous_Wave[Production Date],"")</f>
      </c>
      <c r="J1831" s="10">
        <f>_xlfn.XLOOKUP(#REF!,[1]!Backup_F8_Previous_Wave[ODINO],[1]!Backup_F8_Previous_Wave[Wave Date],"")</f>
      </c>
      <c r="K1831" s="6">
        <f>_xlfn.XLOOKUP(#REF!,[1]!Backup_F8_Previous_Wave[ODINO],[1]!Backup_F8_Previous_Wave[Full VIN],"")</f>
      </c>
      <c r="L1831" s="3" t="s">
        <v>5791</v>
      </c>
      <c r="M1831" s="3" t="s">
        <v>4</v>
      </c>
      <c r="N1831" s="3" t="s">
        <v>5792</v>
      </c>
      <c r="O1831" s="3" t="s">
        <v>459</v>
      </c>
      <c r="P1831" s="6">
        <f>_xlfn.XLOOKUP(#REF!,[1]!Table2[BINNING],[1]!Table2[VFG],"")</f>
      </c>
      <c r="Q1831" s="6">
        <f>IF(ISNUMBER(FIND("|",#REF!,1)),LEFT(#REF!,FIND("|",#REF!,1)-2),#REF!)</f>
      </c>
      <c r="R1831" s="6">
        <f>IF(ISNUMBER(FIND("|",#REF!,1)),RIGHT(#REF!,LEN(#REF!)-FIND("|",#REF!,1)-1),"")</f>
      </c>
      <c r="S1831" s="3" t="s">
        <v>7</v>
      </c>
      <c r="T1831" s="3" t="s">
        <v>7</v>
      </c>
      <c r="U1831" s="2">
        <v>0</v>
      </c>
      <c r="V1831" s="2">
        <v>0</v>
      </c>
      <c r="W1831" s="2"/>
      <c r="X1831" s="3" t="s">
        <v>238</v>
      </c>
      <c r="Y1831" s="2">
        <v>0</v>
      </c>
      <c r="Z1831" s="3"/>
      <c r="AA1831" s="3"/>
      <c r="AB1831" s="7" t="s">
        <v>5793</v>
      </c>
      <c r="AC1831" s="3" t="s">
        <v>4430</v>
      </c>
      <c r="AD1831" s="3" t="s">
        <v>342</v>
      </c>
      <c r="AE1831" s="3" t="s">
        <v>343</v>
      </c>
      <c r="AF1831" s="3" t="s">
        <v>102</v>
      </c>
      <c r="AG1831" s="4"/>
      <c r="AH1831" s="3"/>
      <c r="AI1831" s="4"/>
      <c r="AJ18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1" s="8">
        <f>IF(#REF!=MAX(#REF!),"New","Old")</f>
      </c>
      <c r="AL1831" s="3"/>
      <c r="AM1831" s="9">
        <f>IF(OR(#REF!="",#REF!=0),"",IF(#REF!&lt;12000,"&lt;12k",IF(AND(#REF!&gt;=12000,#REF!&lt;24000),"12k to 24k",IF(AND(#REF!&gt;=24000,#REF!&lt;=36000),"24k to 36k",IF(#REF!&gt;36000,"&gt;36k","")))))</f>
      </c>
    </row>
    <row x14ac:dyDescent="0.25" r="1832" customHeight="1" ht="18.75">
      <c r="A1832" s="1">
        <v>1808743</v>
      </c>
      <c r="B1832" s="2">
        <v>11462085</v>
      </c>
      <c r="C1832" s="3" t="s">
        <v>0</v>
      </c>
      <c r="D1832" s="3" t="s">
        <v>38</v>
      </c>
      <c r="E1832" s="2">
        <v>2015</v>
      </c>
      <c r="F1832" s="4">
        <v>43600</v>
      </c>
      <c r="G1832" s="3" t="s">
        <v>108</v>
      </c>
      <c r="H1832" s="4">
        <v>44676</v>
      </c>
      <c r="I1832" s="4">
        <f>_xlfn.XLOOKUP(#REF!,[1]!Backup_F8_Previous_Wave[ODINO],[1]!Backup_F8_Previous_Wave[Production Date],"")</f>
      </c>
      <c r="J1832" s="10">
        <f>_xlfn.XLOOKUP(#REF!,[1]!Backup_F8_Previous_Wave[ODINO],[1]!Backup_F8_Previous_Wave[Wave Date],"")</f>
      </c>
      <c r="K1832" s="6">
        <f>_xlfn.XLOOKUP(#REF!,[1]!Backup_F8_Previous_Wave[ODINO],[1]!Backup_F8_Previous_Wave[Full VIN],"")</f>
      </c>
      <c r="L1832" s="3" t="s">
        <v>5794</v>
      </c>
      <c r="M1832" s="3" t="s">
        <v>4</v>
      </c>
      <c r="N1832" s="3" t="s">
        <v>5795</v>
      </c>
      <c r="O1832" s="3" t="s">
        <v>57</v>
      </c>
      <c r="P1832" s="6">
        <f>_xlfn.XLOOKUP(#REF!,[1]!Table2[BINNING],[1]!Table2[VFG],"")</f>
      </c>
      <c r="Q1832" s="6">
        <f>IF(ISNUMBER(FIND("|",#REF!,1)),LEFT(#REF!,FIND("|",#REF!,1)-2),#REF!)</f>
      </c>
      <c r="R1832" s="6">
        <f>IF(ISNUMBER(FIND("|",#REF!,1)),RIGHT(#REF!,LEN(#REF!)-FIND("|",#REF!,1)-1),"")</f>
      </c>
      <c r="S1832" s="3" t="s">
        <v>7</v>
      </c>
      <c r="T1832" s="3" t="s">
        <v>7</v>
      </c>
      <c r="U1832" s="2">
        <v>0</v>
      </c>
      <c r="V1832" s="2">
        <v>0</v>
      </c>
      <c r="W1832" s="2">
        <v>55000</v>
      </c>
      <c r="X1832" s="3" t="s">
        <v>139</v>
      </c>
      <c r="Y1832" s="2">
        <v>55</v>
      </c>
      <c r="Z1832" s="3"/>
      <c r="AA1832" s="3"/>
      <c r="AB1832" s="7" t="s">
        <v>5796</v>
      </c>
      <c r="AC1832" s="3" t="s">
        <v>826</v>
      </c>
      <c r="AD1832" s="3" t="s">
        <v>147</v>
      </c>
      <c r="AE1832" s="3" t="s">
        <v>148</v>
      </c>
      <c r="AF1832" s="3" t="s">
        <v>45</v>
      </c>
      <c r="AG1832" s="4"/>
      <c r="AH1832" s="3"/>
      <c r="AI1832" s="4"/>
      <c r="AJ18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2" s="8">
        <f>IF(#REF!=MAX(#REF!),"New","Old")</f>
      </c>
      <c r="AL1832" s="3"/>
      <c r="AM1832" s="9">
        <f>IF(OR(#REF!="",#REF!=0),"",IF(#REF!&lt;12000,"&lt;12k",IF(AND(#REF!&gt;=12000,#REF!&lt;24000),"12k to 24k",IF(AND(#REF!&gt;=24000,#REF!&lt;=36000),"24k to 36k",IF(#REF!&gt;36000,"&gt;36k","")))))</f>
      </c>
    </row>
    <row x14ac:dyDescent="0.25" r="1833" customHeight="1" ht="18.75">
      <c r="A1833" s="1">
        <v>1808787</v>
      </c>
      <c r="B1833" s="2">
        <v>11462121</v>
      </c>
      <c r="C1833" s="3" t="s">
        <v>0</v>
      </c>
      <c r="D1833" s="3" t="s">
        <v>187</v>
      </c>
      <c r="E1833" s="2">
        <v>2017</v>
      </c>
      <c r="F1833" s="4">
        <v>44633</v>
      </c>
      <c r="G1833" s="3" t="s">
        <v>2</v>
      </c>
      <c r="H1833" s="4">
        <v>44676</v>
      </c>
      <c r="I1833" s="4">
        <f>_xlfn.XLOOKUP(#REF!,[1]!Backup_F8_Previous_Wave[ODINO],[1]!Backup_F8_Previous_Wave[Production Date],"")</f>
      </c>
      <c r="J1833" s="10">
        <f>_xlfn.XLOOKUP(#REF!,[1]!Backup_F8_Previous_Wave[ODINO],[1]!Backup_F8_Previous_Wave[Wave Date],"")</f>
      </c>
      <c r="K1833" s="6">
        <f>_xlfn.XLOOKUP(#REF!,[1]!Backup_F8_Previous_Wave[ODINO],[1]!Backup_F8_Previous_Wave[Full VIN],"")</f>
      </c>
      <c r="L1833" s="3" t="s">
        <v>1037</v>
      </c>
      <c r="M1833" s="3" t="s">
        <v>4</v>
      </c>
      <c r="N1833" s="3" t="s">
        <v>5797</v>
      </c>
      <c r="O1833" s="3" t="s">
        <v>124</v>
      </c>
      <c r="P1833" s="6">
        <f>_xlfn.XLOOKUP(#REF!,[1]!Table2[BINNING],[1]!Table2[VFG],"")</f>
      </c>
      <c r="Q1833" s="6">
        <f>IF(ISNUMBER(FIND("|",#REF!,1)),LEFT(#REF!,FIND("|",#REF!,1)-2),#REF!)</f>
      </c>
      <c r="R1833" s="6">
        <f>IF(ISNUMBER(FIND("|",#REF!,1)),RIGHT(#REF!,LEN(#REF!)-FIND("|",#REF!,1)-1),"")</f>
      </c>
      <c r="S1833" s="3" t="s">
        <v>7</v>
      </c>
      <c r="T1833" s="3" t="s">
        <v>7</v>
      </c>
      <c r="U1833" s="2">
        <v>0</v>
      </c>
      <c r="V1833" s="2">
        <v>0</v>
      </c>
      <c r="W1833" s="2"/>
      <c r="X1833" s="3" t="s">
        <v>63</v>
      </c>
      <c r="Y1833" s="2">
        <v>70</v>
      </c>
      <c r="Z1833" s="3"/>
      <c r="AA1833" s="3"/>
      <c r="AB1833" s="7" t="s">
        <v>5798</v>
      </c>
      <c r="AC1833" s="3" t="s">
        <v>191</v>
      </c>
      <c r="AD1833" s="3" t="s">
        <v>192</v>
      </c>
      <c r="AE1833" s="3" t="s">
        <v>193</v>
      </c>
      <c r="AF1833" s="3" t="s">
        <v>141</v>
      </c>
      <c r="AG1833" s="4"/>
      <c r="AH1833" s="3"/>
      <c r="AI1833" s="4"/>
      <c r="AJ18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3" s="8">
        <f>IF(#REF!=MAX(#REF!),"New","Old")</f>
      </c>
      <c r="AL1833" s="3"/>
      <c r="AM1833" s="9">
        <f>IF(OR(#REF!="",#REF!=0),"",IF(#REF!&lt;12000,"&lt;12k",IF(AND(#REF!&gt;=12000,#REF!&lt;24000),"12k to 24k",IF(AND(#REF!&gt;=24000,#REF!&lt;=36000),"24k to 36k",IF(#REF!&gt;36000,"&gt;36k","")))))</f>
      </c>
    </row>
    <row x14ac:dyDescent="0.25" r="1834" customHeight="1" ht="18.75">
      <c r="A1834" s="1">
        <v>1808869</v>
      </c>
      <c r="B1834" s="2">
        <v>11462180</v>
      </c>
      <c r="C1834" s="3" t="s">
        <v>0</v>
      </c>
      <c r="D1834" s="3" t="s">
        <v>1</v>
      </c>
      <c r="E1834" s="2">
        <v>2019</v>
      </c>
      <c r="F1834" s="4">
        <v>44651</v>
      </c>
      <c r="G1834" s="3" t="s">
        <v>2</v>
      </c>
      <c r="H1834" s="4">
        <v>44677</v>
      </c>
      <c r="I1834" s="4">
        <f>_xlfn.XLOOKUP(#REF!,[1]!Backup_F8_Previous_Wave[ODINO],[1]!Backup_F8_Previous_Wave[Production Date],"")</f>
      </c>
      <c r="J1834" s="10">
        <f>_xlfn.XLOOKUP(#REF!,[1]!Backup_F8_Previous_Wave[ODINO],[1]!Backup_F8_Previous_Wave[Wave Date],"")</f>
      </c>
      <c r="K1834" s="6">
        <f>_xlfn.XLOOKUP(#REF!,[1]!Backup_F8_Previous_Wave[ODINO],[1]!Backup_F8_Previous_Wave[Full VIN],"")</f>
      </c>
      <c r="L1834" s="3" t="s">
        <v>5799</v>
      </c>
      <c r="M1834" s="3" t="s">
        <v>4</v>
      </c>
      <c r="N1834" s="3" t="s">
        <v>5800</v>
      </c>
      <c r="O1834" s="3" t="s">
        <v>105</v>
      </c>
      <c r="P1834" s="6">
        <f>_xlfn.XLOOKUP(#REF!,[1]!Table2[BINNING],[1]!Table2[VFG],"")</f>
      </c>
      <c r="Q1834" s="6">
        <f>IF(ISNUMBER(FIND("|",#REF!,1)),LEFT(#REF!,FIND("|",#REF!,1)-2),#REF!)</f>
      </c>
      <c r="R1834" s="6">
        <f>IF(ISNUMBER(FIND("|",#REF!,1)),RIGHT(#REF!,LEN(#REF!)-FIND("|",#REF!,1)-1),"")</f>
      </c>
      <c r="S1834" s="3" t="s">
        <v>7</v>
      </c>
      <c r="T1834" s="3" t="s">
        <v>7</v>
      </c>
      <c r="U1834" s="2">
        <v>0</v>
      </c>
      <c r="V1834" s="2">
        <v>0</v>
      </c>
      <c r="W1834" s="2"/>
      <c r="X1834" s="3" t="s">
        <v>63</v>
      </c>
      <c r="Y1834" s="2">
        <v>70</v>
      </c>
      <c r="Z1834" s="3"/>
      <c r="AA1834" s="3"/>
      <c r="AB1834" s="7" t="s">
        <v>5801</v>
      </c>
      <c r="AC1834" s="3" t="s">
        <v>20</v>
      </c>
      <c r="AD1834" s="3" t="s">
        <v>11</v>
      </c>
      <c r="AE1834" s="3" t="s">
        <v>21</v>
      </c>
      <c r="AF1834" s="3" t="s">
        <v>13</v>
      </c>
      <c r="AG1834" s="4"/>
      <c r="AH1834" s="3"/>
      <c r="AI1834" s="4"/>
      <c r="AJ18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4" s="8">
        <f>IF(#REF!=MAX(#REF!),"New","Old")</f>
      </c>
      <c r="AL1834" s="3"/>
      <c r="AM1834" s="9">
        <f>IF(OR(#REF!="",#REF!=0),"",IF(#REF!&lt;12000,"&lt;12k",IF(AND(#REF!&gt;=12000,#REF!&lt;24000),"12k to 24k",IF(AND(#REF!&gt;=24000,#REF!&lt;=36000),"24k to 36k",IF(#REF!&gt;36000,"&gt;36k","")))))</f>
      </c>
    </row>
    <row x14ac:dyDescent="0.25" r="1835" customHeight="1" ht="18.75">
      <c r="A1835" s="1">
        <v>1809070</v>
      </c>
      <c r="B1835" s="2">
        <v>11462353</v>
      </c>
      <c r="C1835" s="3" t="s">
        <v>0</v>
      </c>
      <c r="D1835" s="3" t="s">
        <v>4621</v>
      </c>
      <c r="E1835" s="2">
        <v>2021</v>
      </c>
      <c r="F1835" s="4">
        <v>44677</v>
      </c>
      <c r="G1835" s="3" t="s">
        <v>108</v>
      </c>
      <c r="H1835" s="4">
        <v>44677</v>
      </c>
      <c r="I1835" s="4">
        <f>_xlfn.XLOOKUP(#REF!,[1]!Backup_F8_Previous_Wave[ODINO],[1]!Backup_F8_Previous_Wave[Production Date],"")</f>
      </c>
      <c r="J1835" s="10">
        <f>_xlfn.XLOOKUP(#REF!,[1]!Backup_F8_Previous_Wave[ODINO],[1]!Backup_F8_Previous_Wave[Wave Date],"")</f>
      </c>
      <c r="K1835" s="6">
        <f>_xlfn.XLOOKUP(#REF!,[1]!Backup_F8_Previous_Wave[ODINO],[1]!Backup_F8_Previous_Wave[Full VIN],"")</f>
      </c>
      <c r="L1835" s="3" t="s">
        <v>5802</v>
      </c>
      <c r="M1835" s="3" t="s">
        <v>4</v>
      </c>
      <c r="N1835" s="3" t="s">
        <v>5803</v>
      </c>
      <c r="O1835" s="3" t="s">
        <v>62</v>
      </c>
      <c r="P1835" s="6">
        <f>_xlfn.XLOOKUP(#REF!,[1]!Table2[BINNING],[1]!Table2[VFG],"")</f>
      </c>
      <c r="Q1835" s="6">
        <f>IF(ISNUMBER(FIND("|",#REF!,1)),LEFT(#REF!,FIND("|",#REF!,1)-2),#REF!)</f>
      </c>
      <c r="R1835" s="6">
        <f>IF(ISNUMBER(FIND("|",#REF!,1)),RIGHT(#REF!,LEN(#REF!)-FIND("|",#REF!,1)-1),"")</f>
      </c>
      <c r="S1835" s="3" t="s">
        <v>7</v>
      </c>
      <c r="T1835" s="3" t="s">
        <v>7</v>
      </c>
      <c r="U1835" s="2">
        <v>0</v>
      </c>
      <c r="V1835" s="2">
        <v>0</v>
      </c>
      <c r="W1835" s="2"/>
      <c r="X1835" s="3" t="s">
        <v>1030</v>
      </c>
      <c r="Y1835" s="2">
        <v>75</v>
      </c>
      <c r="Z1835" s="3"/>
      <c r="AA1835" s="3"/>
      <c r="AB1835" s="7" t="s">
        <v>5804</v>
      </c>
      <c r="AC1835" s="3" t="s">
        <v>4628</v>
      </c>
      <c r="AD1835" s="3" t="s">
        <v>4629</v>
      </c>
      <c r="AE1835" s="3" t="s">
        <v>4630</v>
      </c>
      <c r="AF1835" s="3" t="s">
        <v>77</v>
      </c>
      <c r="AG1835" s="4"/>
      <c r="AH1835" s="3"/>
      <c r="AI1835" s="4"/>
      <c r="AJ18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5" s="8">
        <f>IF(#REF!=MAX(#REF!),"New","Old")</f>
      </c>
      <c r="AL1835" s="3"/>
      <c r="AM1835" s="9">
        <f>IF(OR(#REF!="",#REF!=0),"",IF(#REF!&lt;12000,"&lt;12k",IF(AND(#REF!&gt;=12000,#REF!&lt;24000),"12k to 24k",IF(AND(#REF!&gt;=24000,#REF!&lt;=36000),"24k to 36k",IF(#REF!&gt;36000,"&gt;36k","")))))</f>
      </c>
    </row>
    <row x14ac:dyDescent="0.25" r="1836" customHeight="1" ht="18.75">
      <c r="A1836" s="1">
        <v>1809277</v>
      </c>
      <c r="B1836" s="2">
        <v>11462506</v>
      </c>
      <c r="C1836" s="3" t="s">
        <v>0</v>
      </c>
      <c r="D1836" s="3" t="s">
        <v>28</v>
      </c>
      <c r="E1836" s="2">
        <v>2019</v>
      </c>
      <c r="F1836" s="4">
        <v>44678</v>
      </c>
      <c r="G1836" s="3" t="s">
        <v>108</v>
      </c>
      <c r="H1836" s="4">
        <v>44678</v>
      </c>
      <c r="I1836" s="4">
        <f>_xlfn.XLOOKUP(#REF!,[1]!Backup_F8_Previous_Wave[ODINO],[1]!Backup_F8_Previous_Wave[Production Date],"")</f>
      </c>
      <c r="J1836" s="10">
        <f>_xlfn.XLOOKUP(#REF!,[1]!Backup_F8_Previous_Wave[ODINO],[1]!Backup_F8_Previous_Wave[Wave Date],"")</f>
      </c>
      <c r="K1836" s="6">
        <f>_xlfn.XLOOKUP(#REF!,[1]!Backup_F8_Previous_Wave[ODINO],[1]!Backup_F8_Previous_Wave[Full VIN],"")</f>
      </c>
      <c r="L1836" s="3" t="s">
        <v>855</v>
      </c>
      <c r="M1836" s="3" t="s">
        <v>4</v>
      </c>
      <c r="N1836" s="3" t="s">
        <v>5805</v>
      </c>
      <c r="O1836" s="3" t="s">
        <v>62</v>
      </c>
      <c r="P1836" s="6">
        <f>_xlfn.XLOOKUP(#REF!,[1]!Table2[BINNING],[1]!Table2[VFG],"")</f>
      </c>
      <c r="Q1836" s="6">
        <f>IF(ISNUMBER(FIND("|",#REF!,1)),LEFT(#REF!,FIND("|",#REF!,1)-2),#REF!)</f>
      </c>
      <c r="R1836" s="6">
        <f>IF(ISNUMBER(FIND("|",#REF!,1)),RIGHT(#REF!,LEN(#REF!)-FIND("|",#REF!,1)-1),"")</f>
      </c>
      <c r="S1836" s="3" t="s">
        <v>7</v>
      </c>
      <c r="T1836" s="3" t="s">
        <v>7</v>
      </c>
      <c r="U1836" s="2">
        <v>0</v>
      </c>
      <c r="V1836" s="2">
        <v>0</v>
      </c>
      <c r="W1836" s="2"/>
      <c r="X1836" s="3" t="s">
        <v>90</v>
      </c>
      <c r="Y1836" s="2">
        <v>0</v>
      </c>
      <c r="Z1836" s="3"/>
      <c r="AA1836" s="3"/>
      <c r="AB1836" s="7" t="s">
        <v>5806</v>
      </c>
      <c r="AC1836" s="3" t="s">
        <v>662</v>
      </c>
      <c r="AD1836" s="3" t="s">
        <v>663</v>
      </c>
      <c r="AE1836" s="3" t="s">
        <v>664</v>
      </c>
      <c r="AF1836" s="3" t="s">
        <v>102</v>
      </c>
      <c r="AG1836" s="4"/>
      <c r="AH1836" s="3"/>
      <c r="AI1836" s="4"/>
      <c r="AJ18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6" s="8">
        <f>IF(#REF!=MAX(#REF!),"New","Old")</f>
      </c>
      <c r="AL1836" s="3"/>
      <c r="AM1836" s="9">
        <f>IF(OR(#REF!="",#REF!=0),"",IF(#REF!&lt;12000,"&lt;12k",IF(AND(#REF!&gt;=12000,#REF!&lt;24000),"12k to 24k",IF(AND(#REF!&gt;=24000,#REF!&lt;=36000),"24k to 36k",IF(#REF!&gt;36000,"&gt;36k","")))))</f>
      </c>
    </row>
    <row x14ac:dyDescent="0.25" r="1837" customHeight="1" ht="18.75">
      <c r="A1837" s="1">
        <v>1809359</v>
      </c>
      <c r="B1837" s="2">
        <v>11462563</v>
      </c>
      <c r="C1837" s="3" t="s">
        <v>0</v>
      </c>
      <c r="D1837" s="3" t="s">
        <v>86</v>
      </c>
      <c r="E1837" s="2">
        <v>2020</v>
      </c>
      <c r="F1837" s="4">
        <v>44662</v>
      </c>
      <c r="G1837" s="3" t="s">
        <v>108</v>
      </c>
      <c r="H1837" s="4">
        <v>44679</v>
      </c>
      <c r="I1837" s="4">
        <f>_xlfn.XLOOKUP(#REF!,[1]!Backup_F8_Previous_Wave[ODINO],[1]!Backup_F8_Previous_Wave[Production Date],"")</f>
      </c>
      <c r="J1837" s="10">
        <f>_xlfn.XLOOKUP(#REF!,[1]!Backup_F8_Previous_Wave[ODINO],[1]!Backup_F8_Previous_Wave[Wave Date],"")</f>
      </c>
      <c r="K1837" s="6">
        <f>_xlfn.XLOOKUP(#REF!,[1]!Backup_F8_Previous_Wave[ODINO],[1]!Backup_F8_Previous_Wave[Full VIN],"")</f>
      </c>
      <c r="L1837" s="3" t="s">
        <v>5807</v>
      </c>
      <c r="M1837" s="3" t="s">
        <v>4</v>
      </c>
      <c r="N1837" s="3" t="s">
        <v>5808</v>
      </c>
      <c r="O1837" s="3" t="s">
        <v>62</v>
      </c>
      <c r="P1837" s="6">
        <f>_xlfn.XLOOKUP(#REF!,[1]!Table2[BINNING],[1]!Table2[VFG],"")</f>
      </c>
      <c r="Q1837" s="6">
        <f>IF(ISNUMBER(FIND("|",#REF!,1)),LEFT(#REF!,FIND("|",#REF!,1)-2),#REF!)</f>
      </c>
      <c r="R1837" s="6">
        <f>IF(ISNUMBER(FIND("|",#REF!,1)),RIGHT(#REF!,LEN(#REF!)-FIND("|",#REF!,1)-1),"")</f>
      </c>
      <c r="S1837" s="3" t="s">
        <v>7</v>
      </c>
      <c r="T1837" s="3" t="s">
        <v>7</v>
      </c>
      <c r="U1837" s="2">
        <v>0</v>
      </c>
      <c r="V1837" s="2">
        <v>0</v>
      </c>
      <c r="W1837" s="2">
        <v>46000</v>
      </c>
      <c r="X1837" s="3" t="s">
        <v>119</v>
      </c>
      <c r="Y1837" s="2"/>
      <c r="Z1837" s="3" t="s">
        <v>5809</v>
      </c>
      <c r="AA1837" s="3" t="s">
        <v>5810</v>
      </c>
      <c r="AB1837" s="7" t="s">
        <v>5811</v>
      </c>
      <c r="AC1837" s="3" t="s">
        <v>685</v>
      </c>
      <c r="AD1837" s="3" t="s">
        <v>93</v>
      </c>
      <c r="AE1837" s="3" t="s">
        <v>94</v>
      </c>
      <c r="AF1837" s="3" t="s">
        <v>95</v>
      </c>
      <c r="AG1837" s="4"/>
      <c r="AH1837" s="3"/>
      <c r="AI1837" s="4"/>
      <c r="AJ18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7" s="8">
        <f>IF(#REF!=MAX(#REF!),"New","Old")</f>
      </c>
      <c r="AL1837" s="3"/>
      <c r="AM1837" s="9">
        <f>IF(OR(#REF!="",#REF!=0),"",IF(#REF!&lt;12000,"&lt;12k",IF(AND(#REF!&gt;=12000,#REF!&lt;24000),"12k to 24k",IF(AND(#REF!&gt;=24000,#REF!&lt;=36000),"24k to 36k",IF(#REF!&gt;36000,"&gt;36k","")))))</f>
      </c>
    </row>
    <row x14ac:dyDescent="0.25" r="1838" customHeight="1" ht="18.75">
      <c r="A1838" s="1">
        <v>1809615</v>
      </c>
      <c r="B1838" s="2">
        <v>11462743</v>
      </c>
      <c r="C1838" s="3" t="s">
        <v>0</v>
      </c>
      <c r="D1838" s="3" t="s">
        <v>86</v>
      </c>
      <c r="E1838" s="2">
        <v>2017</v>
      </c>
      <c r="F1838" s="4">
        <v>44680</v>
      </c>
      <c r="G1838" s="3" t="s">
        <v>108</v>
      </c>
      <c r="H1838" s="4">
        <v>44680</v>
      </c>
      <c r="I1838" s="4">
        <f>_xlfn.XLOOKUP(#REF!,[1]!Backup_F8_Previous_Wave[ODINO],[1]!Backup_F8_Previous_Wave[Production Date],"")</f>
      </c>
      <c r="J1838" s="10">
        <f>_xlfn.XLOOKUP(#REF!,[1]!Backup_F8_Previous_Wave[ODINO],[1]!Backup_F8_Previous_Wave[Wave Date],"")</f>
      </c>
      <c r="K1838" s="6">
        <f>_xlfn.XLOOKUP(#REF!,[1]!Backup_F8_Previous_Wave[ODINO],[1]!Backup_F8_Previous_Wave[Full VIN],"")</f>
      </c>
      <c r="L1838" s="3" t="s">
        <v>5812</v>
      </c>
      <c r="M1838" s="3" t="s">
        <v>4</v>
      </c>
      <c r="N1838" s="3" t="s">
        <v>5813</v>
      </c>
      <c r="O1838" s="3" t="s">
        <v>151</v>
      </c>
      <c r="P1838" s="6">
        <f>_xlfn.XLOOKUP(#REF!,[1]!Table2[BINNING],[1]!Table2[VFG],"")</f>
      </c>
      <c r="Q1838" s="6">
        <f>IF(ISNUMBER(FIND("|",#REF!,1)),LEFT(#REF!,FIND("|",#REF!,1)-2),#REF!)</f>
      </c>
      <c r="R1838" s="6">
        <f>IF(ISNUMBER(FIND("|",#REF!,1)),RIGHT(#REF!,LEN(#REF!)-FIND("|",#REF!,1)-1),"")</f>
      </c>
      <c r="S1838" s="3" t="s">
        <v>7</v>
      </c>
      <c r="T1838" s="3" t="s">
        <v>7</v>
      </c>
      <c r="U1838" s="2">
        <v>0</v>
      </c>
      <c r="V1838" s="2">
        <v>0</v>
      </c>
      <c r="W1838" s="2"/>
      <c r="X1838" s="3" t="s">
        <v>282</v>
      </c>
      <c r="Y1838" s="2"/>
      <c r="Z1838" s="3"/>
      <c r="AA1838" s="3"/>
      <c r="AB1838" s="7" t="s">
        <v>5814</v>
      </c>
      <c r="AC1838" s="3" t="s">
        <v>92</v>
      </c>
      <c r="AD1838" s="3" t="s">
        <v>93</v>
      </c>
      <c r="AE1838" s="3" t="s">
        <v>94</v>
      </c>
      <c r="AF1838" s="3" t="s">
        <v>95</v>
      </c>
      <c r="AG1838" s="4"/>
      <c r="AH1838" s="3"/>
      <c r="AI1838" s="4"/>
      <c r="AJ18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8" s="8">
        <f>IF(#REF!=MAX(#REF!),"New","Old")</f>
      </c>
      <c r="AL1838" s="3"/>
      <c r="AM1838" s="9">
        <f>IF(OR(#REF!="",#REF!=0),"",IF(#REF!&lt;12000,"&lt;12k",IF(AND(#REF!&gt;=12000,#REF!&lt;24000),"12k to 24k",IF(AND(#REF!&gt;=24000,#REF!&lt;=36000),"24k to 36k",IF(#REF!&gt;36000,"&gt;36k","")))))</f>
      </c>
    </row>
    <row x14ac:dyDescent="0.25" r="1839" customHeight="1" ht="18.75">
      <c r="A1839" s="1">
        <v>1809673</v>
      </c>
      <c r="B1839" s="2">
        <v>11462784</v>
      </c>
      <c r="C1839" s="3" t="s">
        <v>0</v>
      </c>
      <c r="D1839" s="3" t="s">
        <v>485</v>
      </c>
      <c r="E1839" s="2">
        <v>2015</v>
      </c>
      <c r="F1839" s="4">
        <v>44680</v>
      </c>
      <c r="G1839" s="3" t="s">
        <v>108</v>
      </c>
      <c r="H1839" s="4">
        <v>44680</v>
      </c>
      <c r="I1839" s="4">
        <f>_xlfn.XLOOKUP(#REF!,[1]!Backup_F8_Previous_Wave[ODINO],[1]!Backup_F8_Previous_Wave[Production Date],"")</f>
      </c>
      <c r="J1839" s="10">
        <f>_xlfn.XLOOKUP(#REF!,[1]!Backup_F8_Previous_Wave[ODINO],[1]!Backup_F8_Previous_Wave[Wave Date],"")</f>
      </c>
      <c r="K1839" s="6">
        <f>_xlfn.XLOOKUP(#REF!,[1]!Backup_F8_Previous_Wave[ODINO],[1]!Backup_F8_Previous_Wave[Full VIN],"")</f>
      </c>
      <c r="L1839" s="3" t="s">
        <v>5815</v>
      </c>
      <c r="M1839" s="3" t="s">
        <v>4</v>
      </c>
      <c r="N1839" s="3" t="s">
        <v>5816</v>
      </c>
      <c r="O1839" s="3" t="s">
        <v>31</v>
      </c>
      <c r="P1839" s="6">
        <f>_xlfn.XLOOKUP(#REF!,[1]!Table2[BINNING],[1]!Table2[VFG],"")</f>
      </c>
      <c r="Q1839" s="6">
        <f>IF(ISNUMBER(FIND("|",#REF!,1)),LEFT(#REF!,FIND("|",#REF!,1)-2),#REF!)</f>
      </c>
      <c r="R1839" s="6">
        <f>IF(ISNUMBER(FIND("|",#REF!,1)),RIGHT(#REF!,LEN(#REF!)-FIND("|",#REF!,1)-1),"")</f>
      </c>
      <c r="S1839" s="3" t="s">
        <v>7</v>
      </c>
      <c r="T1839" s="3" t="s">
        <v>7</v>
      </c>
      <c r="U1839" s="2">
        <v>0</v>
      </c>
      <c r="V1839" s="2">
        <v>0</v>
      </c>
      <c r="W1839" s="2"/>
      <c r="X1839" s="3" t="s">
        <v>18</v>
      </c>
      <c r="Y1839" s="2">
        <v>10</v>
      </c>
      <c r="Z1839" s="3"/>
      <c r="AA1839" s="3"/>
      <c r="AB1839" s="7" t="s">
        <v>5817</v>
      </c>
      <c r="AC1839" s="3" t="s">
        <v>489</v>
      </c>
      <c r="AD1839" s="3" t="s">
        <v>490</v>
      </c>
      <c r="AE1839" s="3" t="s">
        <v>491</v>
      </c>
      <c r="AF1839" s="3" t="s">
        <v>211</v>
      </c>
      <c r="AG1839" s="4"/>
      <c r="AH1839" s="3"/>
      <c r="AI1839" s="4"/>
      <c r="AJ18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39" s="8">
        <f>IF(#REF!=MAX(#REF!),"New","Old")</f>
      </c>
      <c r="AL1839" s="3"/>
      <c r="AM1839" s="9">
        <f>IF(OR(#REF!="",#REF!=0),"",IF(#REF!&lt;12000,"&lt;12k",IF(AND(#REF!&gt;=12000,#REF!&lt;24000),"12k to 24k",IF(AND(#REF!&gt;=24000,#REF!&lt;=36000),"24k to 36k",IF(#REF!&gt;36000,"&gt;36k","")))))</f>
      </c>
    </row>
    <row x14ac:dyDescent="0.25" r="1840" customHeight="1" ht="18.75">
      <c r="A1840" s="1">
        <v>1809907</v>
      </c>
      <c r="B1840" s="2">
        <v>11462942</v>
      </c>
      <c r="C1840" s="3" t="s">
        <v>173</v>
      </c>
      <c r="D1840" s="3" t="s">
        <v>2601</v>
      </c>
      <c r="E1840" s="2">
        <v>2020</v>
      </c>
      <c r="F1840" s="4">
        <v>44599</v>
      </c>
      <c r="G1840" s="3" t="s">
        <v>2</v>
      </c>
      <c r="H1840" s="4">
        <v>44682</v>
      </c>
      <c r="I1840" s="4"/>
      <c r="J1840" s="10">
        <f>_xlfn.XLOOKUP(#REF!,[1]!Backup_F8_Previous_Wave[ODINO],[1]!Backup_F8_Previous_Wave[Wave Date],"")</f>
      </c>
      <c r="K1840" s="3"/>
      <c r="L1840" s="3" t="s">
        <v>5818</v>
      </c>
      <c r="M1840" s="3" t="s">
        <v>4</v>
      </c>
      <c r="N1840" s="3" t="s">
        <v>5819</v>
      </c>
      <c r="O1840" s="3" t="s">
        <v>1429</v>
      </c>
      <c r="P1840" s="6">
        <f>_xlfn.XLOOKUP(#REF!,[1]!Table2[BINNING],[1]!Table2[VFG],"")</f>
      </c>
      <c r="Q1840" s="6">
        <f>IF(ISNUMBER(FIND("|",#REF!,1)),LEFT(#REF!,FIND("|",#REF!,1)-2),#REF!)</f>
      </c>
      <c r="R1840" s="6">
        <f>IF(ISNUMBER(FIND("|",#REF!,1)),RIGHT(#REF!,LEN(#REF!)-FIND("|",#REF!,1)-1),"")</f>
      </c>
      <c r="S1840" s="3" t="s">
        <v>957</v>
      </c>
      <c r="T1840" s="3" t="s">
        <v>7</v>
      </c>
      <c r="U1840" s="2">
        <v>0</v>
      </c>
      <c r="V1840" s="2">
        <v>0</v>
      </c>
      <c r="W1840" s="2"/>
      <c r="X1840" s="3" t="s">
        <v>8</v>
      </c>
      <c r="Y1840" s="2">
        <v>75</v>
      </c>
      <c r="Z1840" s="3"/>
      <c r="AA1840" s="3"/>
      <c r="AB1840" s="7" t="s">
        <v>5820</v>
      </c>
      <c r="AC1840" s="3" t="s">
        <v>44</v>
      </c>
      <c r="AD1840" s="3" t="s">
        <v>44</v>
      </c>
      <c r="AE1840" s="3" t="s">
        <v>44</v>
      </c>
      <c r="AF1840" s="3" t="s">
        <v>141</v>
      </c>
      <c r="AG1840" s="4"/>
      <c r="AH1840" s="3"/>
      <c r="AI1840" s="4"/>
      <c r="AJ18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0" s="8">
        <f>IF(#REF!=MAX(#REF!),"New","Old")</f>
      </c>
      <c r="AL1840" s="3"/>
      <c r="AM1840" s="9">
        <f>IF(OR(#REF!="",#REF!=0),"",IF(#REF!&lt;12000,"&lt;12k",IF(AND(#REF!&gt;=12000,#REF!&lt;24000),"12k to 24k",IF(AND(#REF!&gt;=24000,#REF!&lt;=36000),"24k to 36k",IF(#REF!&gt;36000,"&gt;36k","")))))</f>
      </c>
    </row>
    <row x14ac:dyDescent="0.25" r="1841" customHeight="1" ht="18.75">
      <c r="A1841" s="1">
        <v>1810013</v>
      </c>
      <c r="B1841" s="2">
        <v>11463001</v>
      </c>
      <c r="C1841" s="3" t="s">
        <v>0</v>
      </c>
      <c r="D1841" s="3" t="s">
        <v>181</v>
      </c>
      <c r="E1841" s="2">
        <v>2022</v>
      </c>
      <c r="F1841" s="4">
        <v>44682</v>
      </c>
      <c r="G1841" s="3" t="s">
        <v>108</v>
      </c>
      <c r="H1841" s="4">
        <v>44683</v>
      </c>
      <c r="I1841" s="4">
        <f>_xlfn.XLOOKUP(#REF!,[1]!Backup_F8_Previous_Wave[ODINO],[1]!Backup_F8_Previous_Wave[Production Date],"")</f>
      </c>
      <c r="J1841" s="10">
        <f>_xlfn.XLOOKUP(#REF!,[1]!Backup_F8_Previous_Wave[ODINO],[1]!Backup_F8_Previous_Wave[Wave Date],"")</f>
      </c>
      <c r="K1841" s="6">
        <f>_xlfn.XLOOKUP(#REF!,[1]!Backup_F8_Previous_Wave[ODINO],[1]!Backup_F8_Previous_Wave[Full VIN],"")</f>
      </c>
      <c r="L1841" s="3" t="s">
        <v>5821</v>
      </c>
      <c r="M1841" s="3" t="s">
        <v>4</v>
      </c>
      <c r="N1841" s="3" t="s">
        <v>5822</v>
      </c>
      <c r="O1841" s="3" t="s">
        <v>770</v>
      </c>
      <c r="P1841" s="6">
        <f>_xlfn.XLOOKUP(#REF!,[1]!Table2[BINNING],[1]!Table2[VFG],"")</f>
      </c>
      <c r="Q1841" s="6">
        <f>IF(ISNUMBER(FIND("|",#REF!,1)),LEFT(#REF!,FIND("|",#REF!,1)-2),#REF!)</f>
      </c>
      <c r="R1841" s="6">
        <f>IF(ISNUMBER(FIND("|",#REF!,1)),RIGHT(#REF!,LEN(#REF!)-FIND("|",#REF!,1)-1),"")</f>
      </c>
      <c r="S1841" s="3" t="s">
        <v>7</v>
      </c>
      <c r="T1841" s="3" t="s">
        <v>7</v>
      </c>
      <c r="U1841" s="2">
        <v>0</v>
      </c>
      <c r="V1841" s="2">
        <v>0</v>
      </c>
      <c r="W1841" s="2">
        <v>7420</v>
      </c>
      <c r="X1841" s="3" t="s">
        <v>81</v>
      </c>
      <c r="Y1841" s="2"/>
      <c r="Z1841" s="3"/>
      <c r="AA1841" s="3"/>
      <c r="AB1841" s="7" t="s">
        <v>5823</v>
      </c>
      <c r="AC1841" s="3" t="s">
        <v>1252</v>
      </c>
      <c r="AD1841" s="3" t="s">
        <v>298</v>
      </c>
      <c r="AE1841" s="3" t="s">
        <v>299</v>
      </c>
      <c r="AF1841" s="3" t="s">
        <v>198</v>
      </c>
      <c r="AG1841" s="4"/>
      <c r="AH1841" s="3"/>
      <c r="AI1841" s="4"/>
      <c r="AJ18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1" s="8">
        <f>IF(#REF!=MAX(#REF!),"New","Old")</f>
      </c>
      <c r="AL1841" s="3"/>
      <c r="AM1841" s="9">
        <f>IF(OR(#REF!="",#REF!=0),"",IF(#REF!&lt;12000,"&lt;12k",IF(AND(#REF!&gt;=12000,#REF!&lt;24000),"12k to 24k",IF(AND(#REF!&gt;=24000,#REF!&lt;=36000),"24k to 36k",IF(#REF!&gt;36000,"&gt;36k","")))))</f>
      </c>
    </row>
    <row x14ac:dyDescent="0.25" r="1842" customHeight="1" ht="18.75">
      <c r="A1842" s="1">
        <v>1810017</v>
      </c>
      <c r="B1842" s="2">
        <v>11463005</v>
      </c>
      <c r="C1842" s="3" t="s">
        <v>0</v>
      </c>
      <c r="D1842" s="3" t="s">
        <v>1</v>
      </c>
      <c r="E1842" s="2">
        <v>2014</v>
      </c>
      <c r="F1842" s="4">
        <v>44683</v>
      </c>
      <c r="G1842" s="3" t="s">
        <v>108</v>
      </c>
      <c r="H1842" s="4">
        <v>44683</v>
      </c>
      <c r="I1842" s="4">
        <f>_xlfn.XLOOKUP(#REF!,[1]!Backup_F8_Previous_Wave[ODINO],[1]!Backup_F8_Previous_Wave[Production Date],"")</f>
      </c>
      <c r="J1842" s="10">
        <f>_xlfn.XLOOKUP(#REF!,[1]!Backup_F8_Previous_Wave[ODINO],[1]!Backup_F8_Previous_Wave[Wave Date],"")</f>
      </c>
      <c r="K1842" s="6">
        <f>_xlfn.XLOOKUP(#REF!,[1]!Backup_F8_Previous_Wave[ODINO],[1]!Backup_F8_Previous_Wave[Full VIN],"")</f>
      </c>
      <c r="L1842" s="3" t="s">
        <v>5824</v>
      </c>
      <c r="M1842" s="3" t="s">
        <v>4</v>
      </c>
      <c r="N1842" s="3" t="s">
        <v>5825</v>
      </c>
      <c r="O1842" s="3" t="s">
        <v>151</v>
      </c>
      <c r="P1842" s="6">
        <f>_xlfn.XLOOKUP(#REF!,[1]!Table2[BINNING],[1]!Table2[VFG],"")</f>
      </c>
      <c r="Q1842" s="6">
        <f>IF(ISNUMBER(FIND("|",#REF!,1)),LEFT(#REF!,FIND("|",#REF!,1)-2),#REF!)</f>
      </c>
      <c r="R1842" s="6">
        <f>IF(ISNUMBER(FIND("|",#REF!,1)),RIGHT(#REF!,LEN(#REF!)-FIND("|",#REF!,1)-1),"")</f>
      </c>
      <c r="S1842" s="3" t="s">
        <v>7</v>
      </c>
      <c r="T1842" s="3" t="s">
        <v>7</v>
      </c>
      <c r="U1842" s="2">
        <v>0</v>
      </c>
      <c r="V1842" s="2">
        <v>0</v>
      </c>
      <c r="W1842" s="2"/>
      <c r="X1842" s="3" t="s">
        <v>339</v>
      </c>
      <c r="Y1842" s="2">
        <v>0</v>
      </c>
      <c r="Z1842" s="3"/>
      <c r="AA1842" s="3"/>
      <c r="AB1842" s="7" t="s">
        <v>5826</v>
      </c>
      <c r="AC1842" s="3" t="s">
        <v>10</v>
      </c>
      <c r="AD1842" s="3" t="s">
        <v>11</v>
      </c>
      <c r="AE1842" s="3" t="s">
        <v>12</v>
      </c>
      <c r="AF1842" s="3" t="s">
        <v>13</v>
      </c>
      <c r="AG1842" s="4"/>
      <c r="AH1842" s="3"/>
      <c r="AI1842" s="4"/>
      <c r="AJ18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2" s="8">
        <f>IF(#REF!=MAX(#REF!),"New","Old")</f>
      </c>
      <c r="AL1842" s="3"/>
      <c r="AM1842" s="9">
        <f>IF(OR(#REF!="",#REF!=0),"",IF(#REF!&lt;12000,"&lt;12k",IF(AND(#REF!&gt;=12000,#REF!&lt;24000),"12k to 24k",IF(AND(#REF!&gt;=24000,#REF!&lt;=36000),"24k to 36k",IF(#REF!&gt;36000,"&gt;36k","")))))</f>
      </c>
    </row>
    <row x14ac:dyDescent="0.25" r="1843" customHeight="1" ht="18.75">
      <c r="A1843" s="1">
        <v>1810045</v>
      </c>
      <c r="B1843" s="2">
        <v>11463028</v>
      </c>
      <c r="C1843" s="3" t="s">
        <v>0</v>
      </c>
      <c r="D1843" s="3" t="s">
        <v>1</v>
      </c>
      <c r="E1843" s="2">
        <v>2006</v>
      </c>
      <c r="F1843" s="4">
        <v>44622</v>
      </c>
      <c r="G1843" s="3" t="s">
        <v>2</v>
      </c>
      <c r="H1843" s="4">
        <v>44683</v>
      </c>
      <c r="I1843" s="4">
        <f>_xlfn.XLOOKUP(#REF!,[1]!Backup_F8_Previous_Wave[ODINO],[1]!Backup_F8_Previous_Wave[Production Date],"")</f>
      </c>
      <c r="J1843" s="10">
        <f>_xlfn.XLOOKUP(#REF!,[1]!Backup_F8_Previous_Wave[ODINO],[1]!Backup_F8_Previous_Wave[Wave Date],"")</f>
      </c>
      <c r="K1843" s="6">
        <f>_xlfn.XLOOKUP(#REF!,[1]!Backup_F8_Previous_Wave[ODINO],[1]!Backup_F8_Previous_Wave[Full VIN],"")</f>
      </c>
      <c r="L1843" s="3" t="s">
        <v>5827</v>
      </c>
      <c r="M1843" s="3" t="s">
        <v>4</v>
      </c>
      <c r="N1843" s="3" t="s">
        <v>5828</v>
      </c>
      <c r="O1843" s="3" t="s">
        <v>62</v>
      </c>
      <c r="P1843" s="6">
        <f>_xlfn.XLOOKUP(#REF!,[1]!Table2[BINNING],[1]!Table2[VFG],"")</f>
      </c>
      <c r="Q1843" s="6">
        <f>IF(ISNUMBER(FIND("|",#REF!,1)),LEFT(#REF!,FIND("|",#REF!,1)-2),#REF!)</f>
      </c>
      <c r="R1843" s="6">
        <f>IF(ISNUMBER(FIND("|",#REF!,1)),RIGHT(#REF!,LEN(#REF!)-FIND("|",#REF!,1)-1),"")</f>
      </c>
      <c r="S1843" s="3" t="s">
        <v>7</v>
      </c>
      <c r="T1843" s="3" t="s">
        <v>7</v>
      </c>
      <c r="U1843" s="2">
        <v>0</v>
      </c>
      <c r="V1843" s="2">
        <v>0</v>
      </c>
      <c r="W1843" s="2"/>
      <c r="X1843" s="3" t="s">
        <v>8</v>
      </c>
      <c r="Y1843" s="2">
        <v>0</v>
      </c>
      <c r="Z1843" s="3"/>
      <c r="AA1843" s="3"/>
      <c r="AB1843" s="7" t="s">
        <v>5829</v>
      </c>
      <c r="AC1843" s="3" t="s">
        <v>10</v>
      </c>
      <c r="AD1843" s="3" t="s">
        <v>11</v>
      </c>
      <c r="AE1843" s="3" t="s">
        <v>289</v>
      </c>
      <c r="AF1843" s="3" t="s">
        <v>290</v>
      </c>
      <c r="AG1843" s="4"/>
      <c r="AH1843" s="3"/>
      <c r="AI1843" s="4"/>
      <c r="AJ18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3" s="8">
        <f>IF(#REF!=MAX(#REF!),"New","Old")</f>
      </c>
      <c r="AL1843" s="3"/>
      <c r="AM1843" s="9">
        <f>IF(OR(#REF!="",#REF!=0),"",IF(#REF!&lt;12000,"&lt;12k",IF(AND(#REF!&gt;=12000,#REF!&lt;24000),"12k to 24k",IF(AND(#REF!&gt;=24000,#REF!&lt;=36000),"24k to 36k",IF(#REF!&gt;36000,"&gt;36k","")))))</f>
      </c>
    </row>
    <row x14ac:dyDescent="0.25" r="1844" customHeight="1" ht="18.75">
      <c r="A1844" s="1">
        <v>1810168</v>
      </c>
      <c r="B1844" s="2">
        <v>11463111</v>
      </c>
      <c r="C1844" s="3" t="s">
        <v>0</v>
      </c>
      <c r="D1844" s="3" t="s">
        <v>187</v>
      </c>
      <c r="E1844" s="2">
        <v>2019</v>
      </c>
      <c r="F1844" s="4">
        <v>44683</v>
      </c>
      <c r="G1844" s="3" t="s">
        <v>108</v>
      </c>
      <c r="H1844" s="4">
        <v>44683</v>
      </c>
      <c r="I1844" s="4">
        <f>_xlfn.XLOOKUP(#REF!,[1]!Backup_F8_Previous_Wave[ODINO],[1]!Backup_F8_Previous_Wave[Production Date],"")</f>
      </c>
      <c r="J1844" s="10">
        <f>_xlfn.XLOOKUP(#REF!,[1]!Backup_F8_Previous_Wave[ODINO],[1]!Backup_F8_Previous_Wave[Wave Date],"")</f>
      </c>
      <c r="K1844" s="6">
        <f>_xlfn.XLOOKUP(#REF!,[1]!Backup_F8_Previous_Wave[ODINO],[1]!Backup_F8_Previous_Wave[Full VIN],"")</f>
      </c>
      <c r="L1844" s="3" t="s">
        <v>3322</v>
      </c>
      <c r="M1844" s="3" t="s">
        <v>4</v>
      </c>
      <c r="N1844" s="3" t="s">
        <v>5830</v>
      </c>
      <c r="O1844" s="3" t="s">
        <v>124</v>
      </c>
      <c r="P1844" s="6">
        <f>_xlfn.XLOOKUP(#REF!,[1]!Table2[BINNING],[1]!Table2[VFG],"")</f>
      </c>
      <c r="Q1844" s="6">
        <f>IF(ISNUMBER(FIND("|",#REF!,1)),LEFT(#REF!,FIND("|",#REF!,1)-2),#REF!)</f>
      </c>
      <c r="R1844" s="6">
        <f>IF(ISNUMBER(FIND("|",#REF!,1)),RIGHT(#REF!,LEN(#REF!)-FIND("|",#REF!,1)-1),"")</f>
      </c>
      <c r="S1844" s="3" t="s">
        <v>7</v>
      </c>
      <c r="T1844" s="3" t="s">
        <v>7</v>
      </c>
      <c r="U1844" s="2">
        <v>0</v>
      </c>
      <c r="V1844" s="2">
        <v>0</v>
      </c>
      <c r="W1844" s="2">
        <v>44473</v>
      </c>
      <c r="X1844" s="3" t="s">
        <v>202</v>
      </c>
      <c r="Y1844" s="2">
        <v>5</v>
      </c>
      <c r="Z1844" s="3" t="s">
        <v>5831</v>
      </c>
      <c r="AA1844" s="3" t="s">
        <v>5529</v>
      </c>
      <c r="AB1844" s="7" t="s">
        <v>5832</v>
      </c>
      <c r="AC1844" s="3" t="s">
        <v>191</v>
      </c>
      <c r="AD1844" s="3" t="s">
        <v>192</v>
      </c>
      <c r="AE1844" s="3" t="s">
        <v>193</v>
      </c>
      <c r="AF1844" s="3" t="s">
        <v>141</v>
      </c>
      <c r="AG1844" s="4"/>
      <c r="AH1844" s="3"/>
      <c r="AI1844" s="4"/>
      <c r="AJ18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4" s="8">
        <f>IF(#REF!=MAX(#REF!),"New","Old")</f>
      </c>
      <c r="AL1844" s="3"/>
      <c r="AM1844" s="9">
        <f>IF(OR(#REF!="",#REF!=0),"",IF(#REF!&lt;12000,"&lt;12k",IF(AND(#REF!&gt;=12000,#REF!&lt;24000),"12k to 24k",IF(AND(#REF!&gt;=24000,#REF!&lt;=36000),"24k to 36k",IF(#REF!&gt;36000,"&gt;36k","")))))</f>
      </c>
    </row>
    <row x14ac:dyDescent="0.25" r="1845" customHeight="1" ht="18.75">
      <c r="A1845" s="1">
        <v>1810172</v>
      </c>
      <c r="B1845" s="2">
        <v>11463114</v>
      </c>
      <c r="C1845" s="3" t="s">
        <v>0</v>
      </c>
      <c r="D1845" s="3" t="s">
        <v>485</v>
      </c>
      <c r="E1845" s="2">
        <v>2018</v>
      </c>
      <c r="F1845" s="4">
        <v>44680</v>
      </c>
      <c r="G1845" s="3" t="s">
        <v>108</v>
      </c>
      <c r="H1845" s="4">
        <v>44683</v>
      </c>
      <c r="I1845" s="4"/>
      <c r="J1845" s="10">
        <f>_xlfn.XLOOKUP(#REF!,[1]!Backup_F8_Previous_Wave[ODINO],[1]!Backup_F8_Previous_Wave[Wave Date],"")</f>
      </c>
      <c r="K1845" s="3"/>
      <c r="L1845" s="3" t="s">
        <v>3699</v>
      </c>
      <c r="M1845" s="3" t="s">
        <v>4</v>
      </c>
      <c r="N1845" s="3" t="s">
        <v>5833</v>
      </c>
      <c r="O1845" s="3" t="s">
        <v>31</v>
      </c>
      <c r="P1845" s="6">
        <f>_xlfn.XLOOKUP(#REF!,[1]!Table2[BINNING],[1]!Table2[VFG],"")</f>
      </c>
      <c r="Q1845" s="6">
        <f>IF(ISNUMBER(FIND("|",#REF!,1)),LEFT(#REF!,FIND("|",#REF!,1)-2),#REF!)</f>
      </c>
      <c r="R1845" s="6">
        <f>IF(ISNUMBER(FIND("|",#REF!,1)),RIGHT(#REF!,LEN(#REF!)-FIND("|",#REF!,1)-1),"")</f>
      </c>
      <c r="S1845" s="3" t="s">
        <v>7</v>
      </c>
      <c r="T1845" s="3" t="s">
        <v>7</v>
      </c>
      <c r="U1845" s="2">
        <v>0</v>
      </c>
      <c r="V1845" s="2">
        <v>0</v>
      </c>
      <c r="W1845" s="2"/>
      <c r="X1845" s="3" t="s">
        <v>63</v>
      </c>
      <c r="Y1845" s="2">
        <v>75</v>
      </c>
      <c r="Z1845" s="3"/>
      <c r="AA1845" s="3"/>
      <c r="AB1845" s="7" t="s">
        <v>5834</v>
      </c>
      <c r="AC1845" s="3" t="s">
        <v>44</v>
      </c>
      <c r="AD1845" s="3" t="s">
        <v>44</v>
      </c>
      <c r="AE1845" s="3" t="s">
        <v>44</v>
      </c>
      <c r="AF1845" s="3" t="s">
        <v>211</v>
      </c>
      <c r="AG1845" s="4"/>
      <c r="AH1845" s="3"/>
      <c r="AI1845" s="4"/>
      <c r="AJ18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5" s="8">
        <f>IF(#REF!=MAX(#REF!),"New","Old")</f>
      </c>
      <c r="AL1845" s="3"/>
      <c r="AM1845" s="9">
        <f>IF(OR(#REF!="",#REF!=0),"",IF(#REF!&lt;12000,"&lt;12k",IF(AND(#REF!&gt;=12000,#REF!&lt;24000),"12k to 24k",IF(AND(#REF!&gt;=24000,#REF!&lt;=36000),"24k to 36k",IF(#REF!&gt;36000,"&gt;36k","")))))</f>
      </c>
    </row>
    <row x14ac:dyDescent="0.25" r="1846" customHeight="1" ht="18.75">
      <c r="A1846" s="1">
        <v>1810236</v>
      </c>
      <c r="B1846" s="2">
        <v>11463161</v>
      </c>
      <c r="C1846" s="3" t="s">
        <v>0</v>
      </c>
      <c r="D1846" s="3" t="s">
        <v>181</v>
      </c>
      <c r="E1846" s="2">
        <v>2018</v>
      </c>
      <c r="F1846" s="4">
        <v>44635</v>
      </c>
      <c r="G1846" s="3" t="s">
        <v>2</v>
      </c>
      <c r="H1846" s="4">
        <v>44684</v>
      </c>
      <c r="I1846" s="4">
        <f>_xlfn.XLOOKUP(#REF!,[1]!Backup_F8_Previous_Wave[ODINO],[1]!Backup_F8_Previous_Wave[Production Date],"")</f>
      </c>
      <c r="J1846" s="10">
        <f>_xlfn.XLOOKUP(#REF!,[1]!Backup_F8_Previous_Wave[ODINO],[1]!Backup_F8_Previous_Wave[Wave Date],"")</f>
      </c>
      <c r="K1846" s="6">
        <f>_xlfn.XLOOKUP(#REF!,[1]!Backup_F8_Previous_Wave[ODINO],[1]!Backup_F8_Previous_Wave[Full VIN],"")</f>
      </c>
      <c r="L1846" s="3" t="s">
        <v>5493</v>
      </c>
      <c r="M1846" s="3" t="s">
        <v>4</v>
      </c>
      <c r="N1846" s="3" t="s">
        <v>5835</v>
      </c>
      <c r="O1846" s="3" t="s">
        <v>864</v>
      </c>
      <c r="P1846" s="6">
        <f>_xlfn.XLOOKUP(#REF!,[1]!Table2[BINNING],[1]!Table2[VFG],"")</f>
      </c>
      <c r="Q1846" s="6">
        <f>IF(ISNUMBER(FIND("|",#REF!,1)),LEFT(#REF!,FIND("|",#REF!,1)-2),#REF!)</f>
      </c>
      <c r="R1846" s="6">
        <f>IF(ISNUMBER(FIND("|",#REF!,1)),RIGHT(#REF!,LEN(#REF!)-FIND("|",#REF!,1)-1),"")</f>
      </c>
      <c r="S1846" s="3" t="s">
        <v>7</v>
      </c>
      <c r="T1846" s="3" t="s">
        <v>7</v>
      </c>
      <c r="U1846" s="2">
        <v>0</v>
      </c>
      <c r="V1846" s="2">
        <v>0</v>
      </c>
      <c r="W1846" s="2">
        <v>31000</v>
      </c>
      <c r="X1846" s="3" t="s">
        <v>72</v>
      </c>
      <c r="Y1846" s="2"/>
      <c r="Z1846" s="3" t="s">
        <v>5836</v>
      </c>
      <c r="AA1846" s="3" t="s">
        <v>1092</v>
      </c>
      <c r="AB1846" s="7" t="s">
        <v>5837</v>
      </c>
      <c r="AC1846" s="3" t="s">
        <v>297</v>
      </c>
      <c r="AD1846" s="3" t="s">
        <v>298</v>
      </c>
      <c r="AE1846" s="3" t="s">
        <v>299</v>
      </c>
      <c r="AF1846" s="3" t="s">
        <v>198</v>
      </c>
      <c r="AG1846" s="4"/>
      <c r="AH1846" s="3"/>
      <c r="AI1846" s="4"/>
      <c r="AJ18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6" s="8">
        <f>IF(#REF!=MAX(#REF!),"New","Old")</f>
      </c>
      <c r="AL1846" s="3"/>
      <c r="AM1846" s="9">
        <f>IF(OR(#REF!="",#REF!=0),"",IF(#REF!&lt;12000,"&lt;12k",IF(AND(#REF!&gt;=12000,#REF!&lt;24000),"12k to 24k",IF(AND(#REF!&gt;=24000,#REF!&lt;=36000),"24k to 36k",IF(#REF!&gt;36000,"&gt;36k","")))))</f>
      </c>
    </row>
    <row x14ac:dyDescent="0.25" r="1847" customHeight="1" ht="18.75">
      <c r="A1847" s="1">
        <v>1810753</v>
      </c>
      <c r="B1847" s="2">
        <v>11463530</v>
      </c>
      <c r="C1847" s="3" t="s">
        <v>0</v>
      </c>
      <c r="D1847" s="3" t="s">
        <v>4621</v>
      </c>
      <c r="E1847" s="2">
        <v>2021</v>
      </c>
      <c r="F1847" s="4">
        <v>44684</v>
      </c>
      <c r="G1847" s="3" t="s">
        <v>108</v>
      </c>
      <c r="H1847" s="4">
        <v>44686</v>
      </c>
      <c r="I1847" s="4"/>
      <c r="J1847" s="10">
        <f>_xlfn.XLOOKUP(#REF!,[1]!Backup_F8_Previous_Wave[ODINO],[1]!Backup_F8_Previous_Wave[Wave Date],"")</f>
      </c>
      <c r="K1847" s="3"/>
      <c r="L1847" s="3" t="s">
        <v>4622</v>
      </c>
      <c r="M1847" s="3" t="s">
        <v>4</v>
      </c>
      <c r="N1847" s="3" t="s">
        <v>5838</v>
      </c>
      <c r="O1847" s="3" t="s">
        <v>5302</v>
      </c>
      <c r="P1847" s="6">
        <f>_xlfn.XLOOKUP(#REF!,[1]!Table2[BINNING],[1]!Table2[VFG],"")</f>
      </c>
      <c r="Q1847" s="6">
        <f>IF(ISNUMBER(FIND("|",#REF!,1)),LEFT(#REF!,FIND("|",#REF!,1)-2),#REF!)</f>
      </c>
      <c r="R1847" s="6">
        <f>IF(ISNUMBER(FIND("|",#REF!,1)),RIGHT(#REF!,LEN(#REF!)-FIND("|",#REF!,1)-1),"")</f>
      </c>
      <c r="S1847" s="3" t="s">
        <v>7</v>
      </c>
      <c r="T1847" s="3" t="s">
        <v>7</v>
      </c>
      <c r="U1847" s="2">
        <v>0</v>
      </c>
      <c r="V1847" s="2">
        <v>0</v>
      </c>
      <c r="W1847" s="2"/>
      <c r="X1847" s="3" t="s">
        <v>202</v>
      </c>
      <c r="Y1847" s="2"/>
      <c r="Z1847" s="3"/>
      <c r="AA1847" s="3"/>
      <c r="AB1847" s="7" t="s">
        <v>5839</v>
      </c>
      <c r="AC1847" s="3" t="s">
        <v>44</v>
      </c>
      <c r="AD1847" s="3" t="s">
        <v>44</v>
      </c>
      <c r="AE1847" s="3" t="s">
        <v>44</v>
      </c>
      <c r="AF1847" s="3" t="s">
        <v>77</v>
      </c>
      <c r="AG1847" s="4"/>
      <c r="AH1847" s="3"/>
      <c r="AI1847" s="4"/>
      <c r="AJ18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7" s="8">
        <f>IF(#REF!=MAX(#REF!),"New","Old")</f>
      </c>
      <c r="AL1847" s="3"/>
      <c r="AM1847" s="9">
        <f>IF(OR(#REF!="",#REF!=0),"",IF(#REF!&lt;12000,"&lt;12k",IF(AND(#REF!&gt;=12000,#REF!&lt;24000),"12k to 24k",IF(AND(#REF!&gt;=24000,#REF!&lt;=36000),"24k to 36k",IF(#REF!&gt;36000,"&gt;36k","")))))</f>
      </c>
    </row>
    <row x14ac:dyDescent="0.25" r="1848" customHeight="1" ht="18.75">
      <c r="A1848" s="1">
        <v>1810759</v>
      </c>
      <c r="B1848" s="2">
        <v>11463536</v>
      </c>
      <c r="C1848" s="3" t="s">
        <v>0</v>
      </c>
      <c r="D1848" s="3" t="s">
        <v>187</v>
      </c>
      <c r="E1848" s="2">
        <v>2021</v>
      </c>
      <c r="F1848" s="4">
        <v>44484</v>
      </c>
      <c r="G1848" s="3" t="s">
        <v>14</v>
      </c>
      <c r="H1848" s="4">
        <v>44686</v>
      </c>
      <c r="I1848" s="4">
        <f>_xlfn.XLOOKUP(#REF!,[1]!Backup_F8_Previous_Wave[ODINO],[1]!Backup_F8_Previous_Wave[Production Date],"")</f>
      </c>
      <c r="J1848" s="10">
        <f>_xlfn.XLOOKUP(#REF!,[1]!Backup_F8_Previous_Wave[ODINO],[1]!Backup_F8_Previous_Wave[Wave Date],"")</f>
      </c>
      <c r="K1848" s="6">
        <f>_xlfn.XLOOKUP(#REF!,[1]!Backup_F8_Previous_Wave[ODINO],[1]!Backup_F8_Previous_Wave[Full VIN],"")</f>
      </c>
      <c r="L1848" s="3" t="s">
        <v>5840</v>
      </c>
      <c r="M1848" s="3" t="s">
        <v>4</v>
      </c>
      <c r="N1848" s="3" t="s">
        <v>5841</v>
      </c>
      <c r="O1848" s="3" t="s">
        <v>124</v>
      </c>
      <c r="P1848" s="6">
        <f>_xlfn.XLOOKUP(#REF!,[1]!Table2[BINNING],[1]!Table2[VFG],"")</f>
      </c>
      <c r="Q1848" s="6">
        <f>IF(ISNUMBER(FIND("|",#REF!,1)),LEFT(#REF!,FIND("|",#REF!,1)-2),#REF!)</f>
      </c>
      <c r="R1848" s="6">
        <f>IF(ISNUMBER(FIND("|",#REF!,1)),RIGHT(#REF!,LEN(#REF!)-FIND("|",#REF!,1)-1),"")</f>
      </c>
      <c r="S1848" s="3" t="s">
        <v>7</v>
      </c>
      <c r="T1848" s="3" t="s">
        <v>7</v>
      </c>
      <c r="U1848" s="2">
        <v>0</v>
      </c>
      <c r="V1848" s="2">
        <v>0</v>
      </c>
      <c r="W1848" s="2">
        <v>23000</v>
      </c>
      <c r="X1848" s="3" t="s">
        <v>583</v>
      </c>
      <c r="Y1848" s="2"/>
      <c r="Z1848" s="3" t="s">
        <v>5842</v>
      </c>
      <c r="AA1848" s="3" t="s">
        <v>5843</v>
      </c>
      <c r="AB1848" s="7" t="s">
        <v>5844</v>
      </c>
      <c r="AC1848" s="3" t="s">
        <v>191</v>
      </c>
      <c r="AD1848" s="3" t="s">
        <v>192</v>
      </c>
      <c r="AE1848" s="3" t="s">
        <v>193</v>
      </c>
      <c r="AF1848" s="3" t="s">
        <v>141</v>
      </c>
      <c r="AG1848" s="4"/>
      <c r="AH1848" s="3"/>
      <c r="AI1848" s="4"/>
      <c r="AJ18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8" s="8">
        <f>IF(#REF!=MAX(#REF!),"New","Old")</f>
      </c>
      <c r="AL1848" s="3"/>
      <c r="AM1848" s="9">
        <f>IF(OR(#REF!="",#REF!=0),"",IF(#REF!&lt;12000,"&lt;12k",IF(AND(#REF!&gt;=12000,#REF!&lt;24000),"12k to 24k",IF(AND(#REF!&gt;=24000,#REF!&lt;=36000),"24k to 36k",IF(#REF!&gt;36000,"&gt;36k","")))))</f>
      </c>
    </row>
    <row x14ac:dyDescent="0.25" r="1849" customHeight="1" ht="18.75">
      <c r="A1849" s="1">
        <v>1810953</v>
      </c>
      <c r="B1849" s="2">
        <v>11463680</v>
      </c>
      <c r="C1849" s="3" t="s">
        <v>0</v>
      </c>
      <c r="D1849" s="3" t="s">
        <v>59</v>
      </c>
      <c r="E1849" s="2">
        <v>2013</v>
      </c>
      <c r="F1849" s="4">
        <v>44687</v>
      </c>
      <c r="G1849" s="3" t="s">
        <v>108</v>
      </c>
      <c r="H1849" s="4">
        <v>44687</v>
      </c>
      <c r="I1849" s="4"/>
      <c r="J1849" s="10">
        <f>_xlfn.XLOOKUP(#REF!,[1]!Backup_F8_Previous_Wave[ODINO],[1]!Backup_F8_Previous_Wave[Wave Date],"")</f>
      </c>
      <c r="K1849" s="3"/>
      <c r="L1849" s="3" t="s">
        <v>5440</v>
      </c>
      <c r="M1849" s="3" t="s">
        <v>4</v>
      </c>
      <c r="N1849" s="3" t="s">
        <v>5845</v>
      </c>
      <c r="O1849" s="3" t="s">
        <v>552</v>
      </c>
      <c r="P1849" s="6">
        <f>_xlfn.XLOOKUP(#REF!,[1]!Table2[BINNING],[1]!Table2[VFG],"")</f>
      </c>
      <c r="Q1849" s="6">
        <f>IF(ISNUMBER(FIND("|",#REF!,1)),LEFT(#REF!,FIND("|",#REF!,1)-2),#REF!)</f>
      </c>
      <c r="R1849" s="6">
        <f>IF(ISNUMBER(FIND("|",#REF!,1)),RIGHT(#REF!,LEN(#REF!)-FIND("|",#REF!,1)-1),"")</f>
      </c>
      <c r="S1849" s="3" t="s">
        <v>7</v>
      </c>
      <c r="T1849" s="3" t="s">
        <v>7</v>
      </c>
      <c r="U1849" s="2">
        <v>0</v>
      </c>
      <c r="V1849" s="2">
        <v>0</v>
      </c>
      <c r="W1849" s="2"/>
      <c r="X1849" s="3" t="s">
        <v>72</v>
      </c>
      <c r="Y1849" s="2">
        <v>25</v>
      </c>
      <c r="Z1849" s="3"/>
      <c r="AA1849" s="3"/>
      <c r="AB1849" s="7" t="s">
        <v>5846</v>
      </c>
      <c r="AC1849" s="3" t="s">
        <v>44</v>
      </c>
      <c r="AD1849" s="3" t="s">
        <v>44</v>
      </c>
      <c r="AE1849" s="3" t="s">
        <v>44</v>
      </c>
      <c r="AF1849" s="3" t="s">
        <v>68</v>
      </c>
      <c r="AG1849" s="4"/>
      <c r="AH1849" s="3"/>
      <c r="AI1849" s="4"/>
      <c r="AJ18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49" s="8">
        <f>IF(#REF!=MAX(#REF!),"New","Old")</f>
      </c>
      <c r="AL1849" s="3"/>
      <c r="AM1849" s="9">
        <f>IF(OR(#REF!="",#REF!=0),"",IF(#REF!&lt;12000,"&lt;12k",IF(AND(#REF!&gt;=12000,#REF!&lt;24000),"12k to 24k",IF(AND(#REF!&gt;=24000,#REF!&lt;=36000),"24k to 36k",IF(#REF!&gt;36000,"&gt;36k","")))))</f>
      </c>
    </row>
    <row x14ac:dyDescent="0.25" r="1850" customHeight="1" ht="18.75">
      <c r="A1850" s="1">
        <v>1810963</v>
      </c>
      <c r="B1850" s="2">
        <v>11463686</v>
      </c>
      <c r="C1850" s="3" t="s">
        <v>0</v>
      </c>
      <c r="D1850" s="3" t="s">
        <v>1</v>
      </c>
      <c r="E1850" s="2">
        <v>2013</v>
      </c>
      <c r="F1850" s="4">
        <v>44687</v>
      </c>
      <c r="G1850" s="3" t="s">
        <v>108</v>
      </c>
      <c r="H1850" s="4">
        <v>44687</v>
      </c>
      <c r="I1850" s="4"/>
      <c r="J1850" s="10">
        <f>_xlfn.XLOOKUP(#REF!,[1]!Backup_F8_Previous_Wave[ODINO],[1]!Backup_F8_Previous_Wave[Wave Date],"")</f>
      </c>
      <c r="K1850" s="3"/>
      <c r="L1850" s="3" t="s">
        <v>3</v>
      </c>
      <c r="M1850" s="3" t="s">
        <v>4</v>
      </c>
      <c r="N1850" s="3" t="s">
        <v>5847</v>
      </c>
      <c r="O1850" s="3" t="s">
        <v>151</v>
      </c>
      <c r="P1850" s="6">
        <f>_xlfn.XLOOKUP(#REF!,[1]!Table2[BINNING],[1]!Table2[VFG],"")</f>
      </c>
      <c r="Q1850" s="6">
        <f>IF(ISNUMBER(FIND("|",#REF!,1)),LEFT(#REF!,FIND("|",#REF!,1)-2),#REF!)</f>
      </c>
      <c r="R1850" s="6">
        <f>IF(ISNUMBER(FIND("|",#REF!,1)),RIGHT(#REF!,LEN(#REF!)-FIND("|",#REF!,1)-1),"")</f>
      </c>
      <c r="S1850" s="3" t="s">
        <v>7</v>
      </c>
      <c r="T1850" s="3" t="s">
        <v>7</v>
      </c>
      <c r="U1850" s="2">
        <v>0</v>
      </c>
      <c r="V1850" s="2">
        <v>0</v>
      </c>
      <c r="W1850" s="2"/>
      <c r="X1850" s="3" t="s">
        <v>229</v>
      </c>
      <c r="Y1850" s="2">
        <v>40</v>
      </c>
      <c r="Z1850" s="3"/>
      <c r="AA1850" s="3"/>
      <c r="AB1850" s="7" t="s">
        <v>5848</v>
      </c>
      <c r="AC1850" s="3" t="s">
        <v>44</v>
      </c>
      <c r="AD1850" s="3" t="s">
        <v>44</v>
      </c>
      <c r="AE1850" s="3" t="s">
        <v>44</v>
      </c>
      <c r="AF1850" s="3" t="s">
        <v>13</v>
      </c>
      <c r="AG1850" s="4"/>
      <c r="AH1850" s="3"/>
      <c r="AI1850" s="4"/>
      <c r="AJ18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0" s="8">
        <f>IF(#REF!=MAX(#REF!),"New","Old")</f>
      </c>
      <c r="AL1850" s="3"/>
      <c r="AM1850" s="9">
        <f>IF(OR(#REF!="",#REF!=0),"",IF(#REF!&lt;12000,"&lt;12k",IF(AND(#REF!&gt;=12000,#REF!&lt;24000),"12k to 24k",IF(AND(#REF!&gt;=24000,#REF!&lt;=36000),"24k to 36k",IF(#REF!&gt;36000,"&gt;36k","")))))</f>
      </c>
    </row>
    <row x14ac:dyDescent="0.25" r="1851" customHeight="1" ht="18.75">
      <c r="A1851" s="1">
        <v>1811090</v>
      </c>
      <c r="B1851" s="2">
        <v>11463761</v>
      </c>
      <c r="C1851" s="3" t="s">
        <v>0</v>
      </c>
      <c r="D1851" s="3" t="s">
        <v>1</v>
      </c>
      <c r="E1851" s="2">
        <v>2016</v>
      </c>
      <c r="F1851" s="4">
        <v>44689</v>
      </c>
      <c r="G1851" s="3" t="s">
        <v>108</v>
      </c>
      <c r="H1851" s="4">
        <v>44689</v>
      </c>
      <c r="I1851" s="4">
        <f>_xlfn.XLOOKUP(#REF!,[1]!Backup_F8_Previous_Wave[ODINO],[1]!Backup_F8_Previous_Wave[Production Date],"")</f>
      </c>
      <c r="J1851" s="10">
        <f>_xlfn.XLOOKUP(#REF!,[1]!Backup_F8_Previous_Wave[ODINO],[1]!Backup_F8_Previous_Wave[Wave Date],"")</f>
      </c>
      <c r="K1851" s="6">
        <f>_xlfn.XLOOKUP(#REF!,[1]!Backup_F8_Previous_Wave[ODINO],[1]!Backup_F8_Previous_Wave[Full VIN],"")</f>
      </c>
      <c r="L1851" s="3" t="s">
        <v>5849</v>
      </c>
      <c r="M1851" s="3" t="s">
        <v>4</v>
      </c>
      <c r="N1851" s="3" t="s">
        <v>5850</v>
      </c>
      <c r="O1851" s="3" t="s">
        <v>151</v>
      </c>
      <c r="P1851" s="6">
        <f>_xlfn.XLOOKUP(#REF!,[1]!Table2[BINNING],[1]!Table2[VFG],"")</f>
      </c>
      <c r="Q1851" s="6">
        <f>IF(ISNUMBER(FIND("|",#REF!,1)),LEFT(#REF!,FIND("|",#REF!,1)-2),#REF!)</f>
      </c>
      <c r="R1851" s="6">
        <f>IF(ISNUMBER(FIND("|",#REF!,1)),RIGHT(#REF!,LEN(#REF!)-FIND("|",#REF!,1)-1),"")</f>
      </c>
      <c r="S1851" s="3" t="s">
        <v>7</v>
      </c>
      <c r="T1851" s="3" t="s">
        <v>7</v>
      </c>
      <c r="U1851" s="2">
        <v>0</v>
      </c>
      <c r="V1851" s="2">
        <v>0</v>
      </c>
      <c r="W1851" s="2"/>
      <c r="X1851" s="3" t="s">
        <v>50</v>
      </c>
      <c r="Y1851" s="2">
        <v>20</v>
      </c>
      <c r="Z1851" s="3"/>
      <c r="AA1851" s="3"/>
      <c r="AB1851" s="7" t="s">
        <v>5851</v>
      </c>
      <c r="AC1851" s="3" t="s">
        <v>20</v>
      </c>
      <c r="AD1851" s="3" t="s">
        <v>11</v>
      </c>
      <c r="AE1851" s="3" t="s">
        <v>135</v>
      </c>
      <c r="AF1851" s="3" t="s">
        <v>27</v>
      </c>
      <c r="AG1851" s="4"/>
      <c r="AH1851" s="3"/>
      <c r="AI1851" s="4"/>
      <c r="AJ18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1" s="8">
        <f>IF(#REF!=MAX(#REF!),"New","Old")</f>
      </c>
      <c r="AL1851" s="3"/>
      <c r="AM1851" s="9">
        <f>IF(OR(#REF!="",#REF!=0),"",IF(#REF!&lt;12000,"&lt;12k",IF(AND(#REF!&gt;=12000,#REF!&lt;24000),"12k to 24k",IF(AND(#REF!&gt;=24000,#REF!&lt;=36000),"24k to 36k",IF(#REF!&gt;36000,"&gt;36k","")))))</f>
      </c>
    </row>
    <row x14ac:dyDescent="0.25" r="1852" customHeight="1" ht="18.75">
      <c r="A1852" s="1">
        <v>1811142</v>
      </c>
      <c r="B1852" s="2">
        <v>11463802</v>
      </c>
      <c r="C1852" s="3" t="s">
        <v>0</v>
      </c>
      <c r="D1852" s="3" t="s">
        <v>187</v>
      </c>
      <c r="E1852" s="2">
        <v>2020</v>
      </c>
      <c r="F1852" s="4">
        <v>44687</v>
      </c>
      <c r="G1852" s="3" t="s">
        <v>108</v>
      </c>
      <c r="H1852" s="4">
        <v>44689</v>
      </c>
      <c r="I1852" s="4">
        <f>_xlfn.XLOOKUP(#REF!,[1]!Backup_F8_Previous_Wave[ODINO],[1]!Backup_F8_Previous_Wave[Production Date],"")</f>
      </c>
      <c r="J1852" s="10">
        <f>_xlfn.XLOOKUP(#REF!,[1]!Backup_F8_Previous_Wave[ODINO],[1]!Backup_F8_Previous_Wave[Wave Date],"")</f>
      </c>
      <c r="K1852" s="6">
        <f>_xlfn.XLOOKUP(#REF!,[1]!Backup_F8_Previous_Wave[ODINO],[1]!Backup_F8_Previous_Wave[Full VIN],"")</f>
      </c>
      <c r="L1852" s="3" t="s">
        <v>5852</v>
      </c>
      <c r="M1852" s="3" t="s">
        <v>4</v>
      </c>
      <c r="N1852" s="3" t="s">
        <v>5853</v>
      </c>
      <c r="O1852" s="3" t="s">
        <v>124</v>
      </c>
      <c r="P1852" s="6">
        <f>_xlfn.XLOOKUP(#REF!,[1]!Table2[BINNING],[1]!Table2[VFG],"")</f>
      </c>
      <c r="Q1852" s="6">
        <f>IF(ISNUMBER(FIND("|",#REF!,1)),LEFT(#REF!,FIND("|",#REF!,1)-2),#REF!)</f>
      </c>
      <c r="R1852" s="6">
        <f>IF(ISNUMBER(FIND("|",#REF!,1)),RIGHT(#REF!,LEN(#REF!)-FIND("|",#REF!,1)-1),"")</f>
      </c>
      <c r="S1852" s="3" t="s">
        <v>7</v>
      </c>
      <c r="T1852" s="3" t="s">
        <v>7</v>
      </c>
      <c r="U1852" s="2">
        <v>0</v>
      </c>
      <c r="V1852" s="2">
        <v>0</v>
      </c>
      <c r="W1852" s="2"/>
      <c r="X1852" s="3" t="s">
        <v>63</v>
      </c>
      <c r="Y1852" s="2">
        <v>75</v>
      </c>
      <c r="Z1852" s="3"/>
      <c r="AA1852" s="3"/>
      <c r="AB1852" s="7" t="s">
        <v>5854</v>
      </c>
      <c r="AC1852" s="3" t="s">
        <v>191</v>
      </c>
      <c r="AD1852" s="3" t="s">
        <v>192</v>
      </c>
      <c r="AE1852" s="3" t="s">
        <v>193</v>
      </c>
      <c r="AF1852" s="3" t="s">
        <v>141</v>
      </c>
      <c r="AG1852" s="4"/>
      <c r="AH1852" s="3"/>
      <c r="AI1852" s="4"/>
      <c r="AJ18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2" s="8">
        <f>IF(#REF!=MAX(#REF!),"New","Old")</f>
      </c>
      <c r="AL1852" s="3"/>
      <c r="AM1852" s="9">
        <f>IF(OR(#REF!="",#REF!=0),"",IF(#REF!&lt;12000,"&lt;12k",IF(AND(#REF!&gt;=12000,#REF!&lt;24000),"12k to 24k",IF(AND(#REF!&gt;=24000,#REF!&lt;=36000),"24k to 36k",IF(#REF!&gt;36000,"&gt;36k","")))))</f>
      </c>
    </row>
    <row x14ac:dyDescent="0.25" r="1853" customHeight="1" ht="18.75">
      <c r="A1853" s="1">
        <v>1811206</v>
      </c>
      <c r="B1853" s="2">
        <v>11463853</v>
      </c>
      <c r="C1853" s="3" t="s">
        <v>0</v>
      </c>
      <c r="D1853" s="3" t="s">
        <v>448</v>
      </c>
      <c r="E1853" s="2">
        <v>2014</v>
      </c>
      <c r="F1853" s="4">
        <v>44637</v>
      </c>
      <c r="G1853" s="3" t="s">
        <v>2</v>
      </c>
      <c r="H1853" s="4">
        <v>44690</v>
      </c>
      <c r="I1853" s="4">
        <f>_xlfn.XLOOKUP(#REF!,[1]!Backup_F8_Previous_Wave[ODINO],[1]!Backup_F8_Previous_Wave[Production Date],"")</f>
      </c>
      <c r="J1853" s="10">
        <f>_xlfn.XLOOKUP(#REF!,[1]!Backup_F8_Previous_Wave[ODINO],[1]!Backup_F8_Previous_Wave[Wave Date],"")</f>
      </c>
      <c r="K1853" s="6">
        <f>_xlfn.XLOOKUP(#REF!,[1]!Backup_F8_Previous_Wave[ODINO],[1]!Backup_F8_Previous_Wave[Full VIN],"")</f>
      </c>
      <c r="L1853" s="3" t="s">
        <v>5855</v>
      </c>
      <c r="M1853" s="3" t="s">
        <v>4</v>
      </c>
      <c r="N1853" s="3" t="s">
        <v>5856</v>
      </c>
      <c r="O1853" s="3" t="s">
        <v>144</v>
      </c>
      <c r="P1853" s="6">
        <f>_xlfn.XLOOKUP(#REF!,[1]!Table2[BINNING],[1]!Table2[VFG],"")</f>
      </c>
      <c r="Q1853" s="6">
        <f>IF(ISNUMBER(FIND("|",#REF!,1)),LEFT(#REF!,FIND("|",#REF!,1)-2),#REF!)</f>
      </c>
      <c r="R1853" s="6">
        <f>IF(ISNUMBER(FIND("|",#REF!,1)),RIGHT(#REF!,LEN(#REF!)-FIND("|",#REF!,1)-1),"")</f>
      </c>
      <c r="S1853" s="3" t="s">
        <v>7</v>
      </c>
      <c r="T1853" s="3" t="s">
        <v>7</v>
      </c>
      <c r="U1853" s="2">
        <v>0</v>
      </c>
      <c r="V1853" s="2">
        <v>0</v>
      </c>
      <c r="W1853" s="2"/>
      <c r="X1853" s="3" t="s">
        <v>81</v>
      </c>
      <c r="Y1853" s="2"/>
      <c r="Z1853" s="3"/>
      <c r="AA1853" s="3"/>
      <c r="AB1853" s="7" t="s">
        <v>5857</v>
      </c>
      <c r="AC1853" s="3" t="s">
        <v>452</v>
      </c>
      <c r="AD1853" s="3" t="s">
        <v>453</v>
      </c>
      <c r="AE1853" s="3" t="s">
        <v>454</v>
      </c>
      <c r="AF1853" s="3" t="s">
        <v>45</v>
      </c>
      <c r="AG1853" s="4"/>
      <c r="AH1853" s="3"/>
      <c r="AI1853" s="4"/>
      <c r="AJ18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3" s="8">
        <f>IF(#REF!=MAX(#REF!),"New","Old")</f>
      </c>
      <c r="AL1853" s="3"/>
      <c r="AM1853" s="9">
        <f>IF(OR(#REF!="",#REF!=0),"",IF(#REF!&lt;12000,"&lt;12k",IF(AND(#REF!&gt;=12000,#REF!&lt;24000),"12k to 24k",IF(AND(#REF!&gt;=24000,#REF!&lt;=36000),"24k to 36k",IF(#REF!&gt;36000,"&gt;36k","")))))</f>
      </c>
    </row>
    <row x14ac:dyDescent="0.25" r="1854" customHeight="1" ht="18.75">
      <c r="A1854" s="1">
        <v>1811311</v>
      </c>
      <c r="B1854" s="2">
        <v>11463926</v>
      </c>
      <c r="C1854" s="3" t="s">
        <v>0</v>
      </c>
      <c r="D1854" s="3" t="s">
        <v>86</v>
      </c>
      <c r="E1854" s="2">
        <v>2021</v>
      </c>
      <c r="F1854" s="4">
        <v>44453</v>
      </c>
      <c r="G1854" s="3" t="s">
        <v>39</v>
      </c>
      <c r="H1854" s="4">
        <v>44690</v>
      </c>
      <c r="I1854" s="4">
        <f>_xlfn.XLOOKUP(#REF!,[1]!Backup_F8_Previous_Wave[ODINO],[1]!Backup_F8_Previous_Wave[Production Date],"")</f>
      </c>
      <c r="J1854" s="10">
        <f>_xlfn.XLOOKUP(#REF!,[1]!Backup_F8_Previous_Wave[ODINO],[1]!Backup_F8_Previous_Wave[Wave Date],"")</f>
      </c>
      <c r="K1854" s="6">
        <f>_xlfn.XLOOKUP(#REF!,[1]!Backup_F8_Previous_Wave[ODINO],[1]!Backup_F8_Previous_Wave[Full VIN],"")</f>
      </c>
      <c r="L1854" s="3" t="s">
        <v>5858</v>
      </c>
      <c r="M1854" s="3" t="s">
        <v>4</v>
      </c>
      <c r="N1854" s="3" t="s">
        <v>5859</v>
      </c>
      <c r="O1854" s="3" t="s">
        <v>5860</v>
      </c>
      <c r="P1854" s="6">
        <f>_xlfn.XLOOKUP(#REF!,[1]!Table2[BINNING],[1]!Table2[VFG],"")</f>
      </c>
      <c r="Q1854" s="6">
        <f>IF(ISNUMBER(FIND("|",#REF!,1)),LEFT(#REF!,FIND("|",#REF!,1)-2),#REF!)</f>
      </c>
      <c r="R1854" s="6">
        <f>IF(ISNUMBER(FIND("|",#REF!,1)),RIGHT(#REF!,LEN(#REF!)-FIND("|",#REF!,1)-1),"")</f>
      </c>
      <c r="S1854" s="3" t="s">
        <v>7</v>
      </c>
      <c r="T1854" s="3" t="s">
        <v>7</v>
      </c>
      <c r="U1854" s="2">
        <v>0</v>
      </c>
      <c r="V1854" s="2">
        <v>0</v>
      </c>
      <c r="W1854" s="2"/>
      <c r="X1854" s="3" t="s">
        <v>106</v>
      </c>
      <c r="Y1854" s="2">
        <v>70</v>
      </c>
      <c r="Z1854" s="3"/>
      <c r="AA1854" s="3"/>
      <c r="AB1854" s="7" t="s">
        <v>5861</v>
      </c>
      <c r="AC1854" s="3" t="s">
        <v>685</v>
      </c>
      <c r="AD1854" s="3" t="s">
        <v>1962</v>
      </c>
      <c r="AE1854" s="3" t="s">
        <v>2404</v>
      </c>
      <c r="AF1854" s="3" t="s">
        <v>95</v>
      </c>
      <c r="AG1854" s="4"/>
      <c r="AH1854" s="3"/>
      <c r="AI1854" s="4"/>
      <c r="AJ18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4" s="8">
        <f>IF(#REF!=MAX(#REF!),"New","Old")</f>
      </c>
      <c r="AL1854" s="3"/>
      <c r="AM1854" s="9">
        <f>IF(OR(#REF!="",#REF!=0),"",IF(#REF!&lt;12000,"&lt;12k",IF(AND(#REF!&gt;=12000,#REF!&lt;24000),"12k to 24k",IF(AND(#REF!&gt;=24000,#REF!&lt;=36000),"24k to 36k",IF(#REF!&gt;36000,"&gt;36k","")))))</f>
      </c>
    </row>
    <row x14ac:dyDescent="0.25" r="1855" customHeight="1" ht="18.75">
      <c r="A1855" s="1">
        <v>1811356</v>
      </c>
      <c r="B1855" s="2">
        <v>11463957</v>
      </c>
      <c r="C1855" s="3" t="s">
        <v>0</v>
      </c>
      <c r="D1855" s="3" t="s">
        <v>59</v>
      </c>
      <c r="E1855" s="2">
        <v>2020</v>
      </c>
      <c r="F1855" s="4">
        <v>44624</v>
      </c>
      <c r="G1855" s="3" t="s">
        <v>2</v>
      </c>
      <c r="H1855" s="4">
        <v>44690</v>
      </c>
      <c r="I1855" s="4">
        <f>_xlfn.XLOOKUP(#REF!,[1]!Backup_F8_Previous_Wave[ODINO],[1]!Backup_F8_Previous_Wave[Production Date],"")</f>
      </c>
      <c r="J1855" s="10">
        <f>_xlfn.XLOOKUP(#REF!,[1]!Backup_F8_Previous_Wave[ODINO],[1]!Backup_F8_Previous_Wave[Wave Date],"")</f>
      </c>
      <c r="K1855" s="6">
        <f>_xlfn.XLOOKUP(#REF!,[1]!Backup_F8_Previous_Wave[ODINO],[1]!Backup_F8_Previous_Wave[Full VIN],"")</f>
      </c>
      <c r="L1855" s="3" t="s">
        <v>5862</v>
      </c>
      <c r="M1855" s="3" t="s">
        <v>4</v>
      </c>
      <c r="N1855" s="3" t="s">
        <v>5863</v>
      </c>
      <c r="O1855" s="3" t="s">
        <v>5864</v>
      </c>
      <c r="P1855" s="6">
        <f>_xlfn.XLOOKUP(#REF!,[1]!Table2[BINNING],[1]!Table2[VFG],"")</f>
      </c>
      <c r="Q1855" s="6">
        <f>IF(ISNUMBER(FIND("|",#REF!,1)),LEFT(#REF!,FIND("|",#REF!,1)-2),#REF!)</f>
      </c>
      <c r="R1855" s="6">
        <f>IF(ISNUMBER(FIND("|",#REF!,1)),RIGHT(#REF!,LEN(#REF!)-FIND("|",#REF!,1)-1),"")</f>
      </c>
      <c r="S1855" s="3" t="s">
        <v>7</v>
      </c>
      <c r="T1855" s="3" t="s">
        <v>7</v>
      </c>
      <c r="U1855" s="2">
        <v>0</v>
      </c>
      <c r="V1855" s="2">
        <v>0</v>
      </c>
      <c r="W1855" s="2"/>
      <c r="X1855" s="3" t="s">
        <v>72</v>
      </c>
      <c r="Y1855" s="2"/>
      <c r="Z1855" s="3"/>
      <c r="AA1855" s="3"/>
      <c r="AB1855" s="7" t="s">
        <v>5865</v>
      </c>
      <c r="AC1855" s="3" t="s">
        <v>65</v>
      </c>
      <c r="AD1855" s="3" t="s">
        <v>66</v>
      </c>
      <c r="AE1855" s="3" t="s">
        <v>67</v>
      </c>
      <c r="AF1855" s="3" t="s">
        <v>68</v>
      </c>
      <c r="AG1855" s="4"/>
      <c r="AH1855" s="3"/>
      <c r="AI1855" s="4"/>
      <c r="AJ18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5" s="8">
        <f>IF(#REF!=MAX(#REF!),"New","Old")</f>
      </c>
      <c r="AL1855" s="3"/>
      <c r="AM1855" s="9">
        <f>IF(OR(#REF!="",#REF!=0),"",IF(#REF!&lt;12000,"&lt;12k",IF(AND(#REF!&gt;=12000,#REF!&lt;24000),"12k to 24k",IF(AND(#REF!&gt;=24000,#REF!&lt;=36000),"24k to 36k",IF(#REF!&gt;36000,"&gt;36k","")))))</f>
      </c>
    </row>
    <row x14ac:dyDescent="0.25" r="1856" customHeight="1" ht="18.75">
      <c r="A1856" s="1">
        <v>1811361</v>
      </c>
      <c r="B1856" s="2">
        <v>11463960</v>
      </c>
      <c r="C1856" s="3" t="s">
        <v>0</v>
      </c>
      <c r="D1856" s="3" t="s">
        <v>181</v>
      </c>
      <c r="E1856" s="2">
        <v>2019</v>
      </c>
      <c r="F1856" s="4">
        <v>44685</v>
      </c>
      <c r="G1856" s="3" t="s">
        <v>108</v>
      </c>
      <c r="H1856" s="4">
        <v>44690</v>
      </c>
      <c r="I1856" s="4">
        <f>_xlfn.XLOOKUP(#REF!,[1]!Backup_F8_Previous_Wave[ODINO],[1]!Backup_F8_Previous_Wave[Production Date],"")</f>
      </c>
      <c r="J1856" s="10">
        <f>_xlfn.XLOOKUP(#REF!,[1]!Backup_F8_Previous_Wave[ODINO],[1]!Backup_F8_Previous_Wave[Wave Date],"")</f>
      </c>
      <c r="K1856" s="6">
        <f>_xlfn.XLOOKUP(#REF!,[1]!Backup_F8_Previous_Wave[ODINO],[1]!Backup_F8_Previous_Wave[Full VIN],"")</f>
      </c>
      <c r="L1856" s="3" t="s">
        <v>5866</v>
      </c>
      <c r="M1856" s="3" t="s">
        <v>4</v>
      </c>
      <c r="N1856" s="3" t="s">
        <v>5867</v>
      </c>
      <c r="O1856" s="3" t="s">
        <v>196</v>
      </c>
      <c r="P1856" s="6">
        <f>_xlfn.XLOOKUP(#REF!,[1]!Table2[BINNING],[1]!Table2[VFG],"")</f>
      </c>
      <c r="Q1856" s="6">
        <f>IF(ISNUMBER(FIND("|",#REF!,1)),LEFT(#REF!,FIND("|",#REF!,1)-2),#REF!)</f>
      </c>
      <c r="R1856" s="6">
        <f>IF(ISNUMBER(FIND("|",#REF!,1)),RIGHT(#REF!,LEN(#REF!)-FIND("|",#REF!,1)-1),"")</f>
      </c>
      <c r="S1856" s="3" t="s">
        <v>7</v>
      </c>
      <c r="T1856" s="3" t="s">
        <v>7</v>
      </c>
      <c r="U1856" s="2">
        <v>0</v>
      </c>
      <c r="V1856" s="2">
        <v>0</v>
      </c>
      <c r="W1856" s="2"/>
      <c r="X1856" s="3" t="s">
        <v>139</v>
      </c>
      <c r="Y1856" s="2">
        <v>72</v>
      </c>
      <c r="Z1856" s="3"/>
      <c r="AA1856" s="3"/>
      <c r="AB1856" s="7" t="s">
        <v>5868</v>
      </c>
      <c r="AC1856" s="3" t="s">
        <v>297</v>
      </c>
      <c r="AD1856" s="3" t="s">
        <v>298</v>
      </c>
      <c r="AE1856" s="3" t="s">
        <v>299</v>
      </c>
      <c r="AF1856" s="3" t="s">
        <v>198</v>
      </c>
      <c r="AG1856" s="4"/>
      <c r="AH1856" s="3"/>
      <c r="AI1856" s="4"/>
      <c r="AJ18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6" s="8">
        <f>IF(#REF!=MAX(#REF!),"New","Old")</f>
      </c>
      <c r="AL1856" s="3"/>
      <c r="AM1856" s="9">
        <f>IF(OR(#REF!="",#REF!=0),"",IF(#REF!&lt;12000,"&lt;12k",IF(AND(#REF!&gt;=12000,#REF!&lt;24000),"12k to 24k",IF(AND(#REF!&gt;=24000,#REF!&lt;=36000),"24k to 36k",IF(#REF!&gt;36000,"&gt;36k","")))))</f>
      </c>
    </row>
    <row x14ac:dyDescent="0.25" r="1857" customHeight="1" ht="18.75">
      <c r="A1857" s="1">
        <v>1811397</v>
      </c>
      <c r="B1857" s="2">
        <v>11463980</v>
      </c>
      <c r="C1857" s="3" t="s">
        <v>0</v>
      </c>
      <c r="D1857" s="3" t="s">
        <v>1</v>
      </c>
      <c r="E1857" s="2">
        <v>2018</v>
      </c>
      <c r="F1857" s="4">
        <v>44690</v>
      </c>
      <c r="G1857" s="3" t="s">
        <v>108</v>
      </c>
      <c r="H1857" s="4">
        <v>44690</v>
      </c>
      <c r="I1857" s="4">
        <f>_xlfn.XLOOKUP(#REF!,[1]!Backup_F8_Previous_Wave[ODINO],[1]!Backup_F8_Previous_Wave[Production Date],"")</f>
      </c>
      <c r="J1857" s="10">
        <f>_xlfn.XLOOKUP(#REF!,[1]!Backup_F8_Previous_Wave[ODINO],[1]!Backup_F8_Previous_Wave[Wave Date],"")</f>
      </c>
      <c r="K1857" s="6">
        <f>_xlfn.XLOOKUP(#REF!,[1]!Backup_F8_Previous_Wave[ODINO],[1]!Backup_F8_Previous_Wave[Full VIN],"")</f>
      </c>
      <c r="L1857" s="3" t="s">
        <v>262</v>
      </c>
      <c r="M1857" s="3" t="s">
        <v>4</v>
      </c>
      <c r="N1857" s="3" t="s">
        <v>5869</v>
      </c>
      <c r="O1857" s="3" t="s">
        <v>151</v>
      </c>
      <c r="P1857" s="6">
        <f>_xlfn.XLOOKUP(#REF!,[1]!Table2[BINNING],[1]!Table2[VFG],"")</f>
      </c>
      <c r="Q1857" s="6">
        <f>IF(ISNUMBER(FIND("|",#REF!,1)),LEFT(#REF!,FIND("|",#REF!,1)-2),#REF!)</f>
      </c>
      <c r="R1857" s="6">
        <f>IF(ISNUMBER(FIND("|",#REF!,1)),RIGHT(#REF!,LEN(#REF!)-FIND("|",#REF!,1)-1),"")</f>
      </c>
      <c r="S1857" s="3" t="s">
        <v>7</v>
      </c>
      <c r="T1857" s="3" t="s">
        <v>7</v>
      </c>
      <c r="U1857" s="2">
        <v>0</v>
      </c>
      <c r="V1857" s="2">
        <v>0</v>
      </c>
      <c r="W1857" s="2"/>
      <c r="X1857" s="3" t="s">
        <v>50</v>
      </c>
      <c r="Y1857" s="2">
        <v>0</v>
      </c>
      <c r="Z1857" s="3"/>
      <c r="AA1857" s="3"/>
      <c r="AB1857" s="7" t="s">
        <v>5870</v>
      </c>
      <c r="AC1857" s="3" t="s">
        <v>20</v>
      </c>
      <c r="AD1857" s="3" t="s">
        <v>11</v>
      </c>
      <c r="AE1857" s="3" t="s">
        <v>135</v>
      </c>
      <c r="AF1857" s="3" t="s">
        <v>27</v>
      </c>
      <c r="AG1857" s="4"/>
      <c r="AH1857" s="3"/>
      <c r="AI1857" s="4"/>
      <c r="AJ18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7" s="8">
        <f>IF(#REF!=MAX(#REF!),"New","Old")</f>
      </c>
      <c r="AL1857" s="3"/>
      <c r="AM1857" s="9">
        <f>IF(OR(#REF!="",#REF!=0),"",IF(#REF!&lt;12000,"&lt;12k",IF(AND(#REF!&gt;=12000,#REF!&lt;24000),"12k to 24k",IF(AND(#REF!&gt;=24000,#REF!&lt;=36000),"24k to 36k",IF(#REF!&gt;36000,"&gt;36k","")))))</f>
      </c>
    </row>
    <row x14ac:dyDescent="0.25" r="1858" customHeight="1" ht="18.75">
      <c r="A1858" s="1">
        <v>1811518</v>
      </c>
      <c r="B1858" s="2">
        <v>11464071</v>
      </c>
      <c r="C1858" s="3" t="s">
        <v>0</v>
      </c>
      <c r="D1858" s="3" t="s">
        <v>38</v>
      </c>
      <c r="E1858" s="2">
        <v>2011</v>
      </c>
      <c r="F1858" s="4">
        <v>44691</v>
      </c>
      <c r="G1858" s="3" t="s">
        <v>108</v>
      </c>
      <c r="H1858" s="4">
        <v>44691</v>
      </c>
      <c r="I1858" s="4">
        <f>_xlfn.XLOOKUP(#REF!,[1]!Backup_F8_Previous_Wave[ODINO],[1]!Backup_F8_Previous_Wave[Production Date],"")</f>
      </c>
      <c r="J1858" s="10">
        <f>_xlfn.XLOOKUP(#REF!,[1]!Backup_F8_Previous_Wave[ODINO],[1]!Backup_F8_Previous_Wave[Wave Date],"")</f>
      </c>
      <c r="K1858" s="6">
        <f>_xlfn.XLOOKUP(#REF!,[1]!Backup_F8_Previous_Wave[ODINO],[1]!Backup_F8_Previous_Wave[Full VIN],"")</f>
      </c>
      <c r="L1858" s="3" t="s">
        <v>5871</v>
      </c>
      <c r="M1858" s="3" t="s">
        <v>4</v>
      </c>
      <c r="N1858" s="3" t="s">
        <v>5872</v>
      </c>
      <c r="O1858" s="3" t="s">
        <v>144</v>
      </c>
      <c r="P1858" s="6">
        <f>_xlfn.XLOOKUP(#REF!,[1]!Table2[BINNING],[1]!Table2[VFG],"")</f>
      </c>
      <c r="Q1858" s="6">
        <f>IF(ISNUMBER(FIND("|",#REF!,1)),LEFT(#REF!,FIND("|",#REF!,1)-2),#REF!)</f>
      </c>
      <c r="R1858" s="6">
        <f>IF(ISNUMBER(FIND("|",#REF!,1)),RIGHT(#REF!,LEN(#REF!)-FIND("|",#REF!,1)-1),"")</f>
      </c>
      <c r="S1858" s="3" t="s">
        <v>7</v>
      </c>
      <c r="T1858" s="3" t="s">
        <v>7</v>
      </c>
      <c r="U1858" s="2">
        <v>0</v>
      </c>
      <c r="V1858" s="2">
        <v>0</v>
      </c>
      <c r="W1858" s="2"/>
      <c r="X1858" s="3" t="s">
        <v>24</v>
      </c>
      <c r="Y1858" s="2"/>
      <c r="Z1858" s="3"/>
      <c r="AA1858" s="3"/>
      <c r="AB1858" s="7" t="s">
        <v>5873</v>
      </c>
      <c r="AC1858" s="3" t="s">
        <v>146</v>
      </c>
      <c r="AD1858" s="3" t="s">
        <v>147</v>
      </c>
      <c r="AE1858" s="3" t="s">
        <v>148</v>
      </c>
      <c r="AF1858" s="3" t="s">
        <v>45</v>
      </c>
      <c r="AG1858" s="4"/>
      <c r="AH1858" s="3"/>
      <c r="AI1858" s="4"/>
      <c r="AJ18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8" s="8">
        <f>IF(#REF!=MAX(#REF!),"New","Old")</f>
      </c>
      <c r="AL1858" s="3"/>
      <c r="AM1858" s="9">
        <f>IF(OR(#REF!="",#REF!=0),"",IF(#REF!&lt;12000,"&lt;12k",IF(AND(#REF!&gt;=12000,#REF!&lt;24000),"12k to 24k",IF(AND(#REF!&gt;=24000,#REF!&lt;=36000),"24k to 36k",IF(#REF!&gt;36000,"&gt;36k","")))))</f>
      </c>
    </row>
    <row x14ac:dyDescent="0.25" r="1859" customHeight="1" ht="18.75">
      <c r="A1859" s="1">
        <v>1811651</v>
      </c>
      <c r="B1859" s="2">
        <v>11464179</v>
      </c>
      <c r="C1859" s="3" t="s">
        <v>0</v>
      </c>
      <c r="D1859" s="3" t="s">
        <v>181</v>
      </c>
      <c r="E1859" s="2">
        <v>2017</v>
      </c>
      <c r="F1859" s="4">
        <v>44603</v>
      </c>
      <c r="G1859" s="3" t="s">
        <v>2</v>
      </c>
      <c r="H1859" s="4">
        <v>44692</v>
      </c>
      <c r="I1859" s="4">
        <f>_xlfn.XLOOKUP(#REF!,[1]!Backup_F8_Previous_Wave[ODINO],[1]!Backup_F8_Previous_Wave[Production Date],"")</f>
      </c>
      <c r="J1859" s="10">
        <f>_xlfn.XLOOKUP(#REF!,[1]!Backup_F8_Previous_Wave[ODINO],[1]!Backup_F8_Previous_Wave[Wave Date],"")</f>
      </c>
      <c r="K1859" s="6">
        <f>_xlfn.XLOOKUP(#REF!,[1]!Backup_F8_Previous_Wave[ODINO],[1]!Backup_F8_Previous_Wave[Full VIN],"")</f>
      </c>
      <c r="L1859" s="3" t="s">
        <v>5523</v>
      </c>
      <c r="M1859" s="3" t="s">
        <v>4</v>
      </c>
      <c r="N1859" s="3" t="s">
        <v>5874</v>
      </c>
      <c r="O1859" s="3" t="s">
        <v>196</v>
      </c>
      <c r="P1859" s="6">
        <f>_xlfn.XLOOKUP(#REF!,[1]!Table2[BINNING],[1]!Table2[VFG],"")</f>
      </c>
      <c r="Q1859" s="6">
        <f>IF(ISNUMBER(FIND("|",#REF!,1)),LEFT(#REF!,FIND("|",#REF!,1)-2),#REF!)</f>
      </c>
      <c r="R1859" s="6">
        <f>IF(ISNUMBER(FIND("|",#REF!,1)),RIGHT(#REF!,LEN(#REF!)-FIND("|",#REF!,1)-1),"")</f>
      </c>
      <c r="S1859" s="3" t="s">
        <v>7</v>
      </c>
      <c r="T1859" s="3" t="s">
        <v>7</v>
      </c>
      <c r="U1859" s="2">
        <v>0</v>
      </c>
      <c r="V1859" s="2">
        <v>0</v>
      </c>
      <c r="W1859" s="2"/>
      <c r="X1859" s="3" t="s">
        <v>63</v>
      </c>
      <c r="Y1859" s="2">
        <v>75</v>
      </c>
      <c r="Z1859" s="3"/>
      <c r="AA1859" s="3"/>
      <c r="AB1859" s="7" t="s">
        <v>5875</v>
      </c>
      <c r="AC1859" s="3" t="s">
        <v>297</v>
      </c>
      <c r="AD1859" s="3" t="s">
        <v>298</v>
      </c>
      <c r="AE1859" s="3" t="s">
        <v>299</v>
      </c>
      <c r="AF1859" s="3" t="s">
        <v>198</v>
      </c>
      <c r="AG1859" s="4"/>
      <c r="AH1859" s="3"/>
      <c r="AI1859" s="4"/>
      <c r="AJ18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59" s="8">
        <f>IF(#REF!=MAX(#REF!),"New","Old")</f>
      </c>
      <c r="AL1859" s="3"/>
      <c r="AM1859" s="9">
        <f>IF(OR(#REF!="",#REF!=0),"",IF(#REF!&lt;12000,"&lt;12k",IF(AND(#REF!&gt;=12000,#REF!&lt;24000),"12k to 24k",IF(AND(#REF!&gt;=24000,#REF!&lt;=36000),"24k to 36k",IF(#REF!&gt;36000,"&gt;36k","")))))</f>
      </c>
    </row>
    <row x14ac:dyDescent="0.25" r="1860" customHeight="1" ht="18.75">
      <c r="A1860" s="1">
        <v>1811708</v>
      </c>
      <c r="B1860" s="2">
        <v>11464225</v>
      </c>
      <c r="C1860" s="3" t="s">
        <v>173</v>
      </c>
      <c r="D1860" s="3" t="s">
        <v>174</v>
      </c>
      <c r="E1860" s="2">
        <v>2014</v>
      </c>
      <c r="F1860" s="4">
        <v>44678</v>
      </c>
      <c r="G1860" s="3" t="s">
        <v>108</v>
      </c>
      <c r="H1860" s="4">
        <v>44692</v>
      </c>
      <c r="I1860" s="4">
        <f>_xlfn.XLOOKUP(#REF!,[1]!Backup_F8_Previous_Wave[ODINO],[1]!Backup_F8_Previous_Wave[Production Date],"")</f>
      </c>
      <c r="J1860" s="10">
        <f>_xlfn.XLOOKUP(#REF!,[1]!Backup_F8_Previous_Wave[ODINO],[1]!Backup_F8_Previous_Wave[Wave Date],"")</f>
      </c>
      <c r="K1860" s="6">
        <f>_xlfn.XLOOKUP(#REF!,[1]!Backup_F8_Previous_Wave[ODINO],[1]!Backup_F8_Previous_Wave[Full VIN],"")</f>
      </c>
      <c r="L1860" s="3" t="s">
        <v>5876</v>
      </c>
      <c r="M1860" s="3" t="s">
        <v>4</v>
      </c>
      <c r="N1860" s="3" t="s">
        <v>5877</v>
      </c>
      <c r="O1860" s="3" t="s">
        <v>105</v>
      </c>
      <c r="P1860" s="6">
        <f>_xlfn.XLOOKUP(#REF!,[1]!Table2[BINNING],[1]!Table2[VFG],"")</f>
      </c>
      <c r="Q1860" s="6">
        <f>IF(ISNUMBER(FIND("|",#REF!,1)),LEFT(#REF!,FIND("|",#REF!,1)-2),#REF!)</f>
      </c>
      <c r="R1860" s="6">
        <f>IF(ISNUMBER(FIND("|",#REF!,1)),RIGHT(#REF!,LEN(#REF!)-FIND("|",#REF!,1)-1),"")</f>
      </c>
      <c r="S1860" s="3" t="s">
        <v>7</v>
      </c>
      <c r="T1860" s="3" t="s">
        <v>7</v>
      </c>
      <c r="U1860" s="2">
        <v>0</v>
      </c>
      <c r="V1860" s="2">
        <v>0</v>
      </c>
      <c r="W1860" s="2">
        <v>130000</v>
      </c>
      <c r="X1860" s="3" t="s">
        <v>139</v>
      </c>
      <c r="Y1860" s="2">
        <v>55</v>
      </c>
      <c r="Z1860" s="3" t="s">
        <v>5878</v>
      </c>
      <c r="AA1860" s="3" t="s">
        <v>4198</v>
      </c>
      <c r="AB1860" s="7" t="s">
        <v>5879</v>
      </c>
      <c r="AC1860" s="3" t="s">
        <v>733</v>
      </c>
      <c r="AD1860" s="3" t="s">
        <v>734</v>
      </c>
      <c r="AE1860" s="3" t="s">
        <v>734</v>
      </c>
      <c r="AF1860" s="3" t="s">
        <v>45</v>
      </c>
      <c r="AG1860" s="4"/>
      <c r="AH1860" s="3"/>
      <c r="AI1860" s="4"/>
      <c r="AJ18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0" s="8">
        <f>IF(#REF!=MAX(#REF!),"New","Old")</f>
      </c>
      <c r="AL1860" s="3"/>
      <c r="AM1860" s="9">
        <f>IF(OR(#REF!="",#REF!=0),"",IF(#REF!&lt;12000,"&lt;12k",IF(AND(#REF!&gt;=12000,#REF!&lt;24000),"12k to 24k",IF(AND(#REF!&gt;=24000,#REF!&lt;=36000),"24k to 36k",IF(#REF!&gt;36000,"&gt;36k","")))))</f>
      </c>
    </row>
    <row x14ac:dyDescent="0.25" r="1861" customHeight="1" ht="18.75">
      <c r="A1861" s="1">
        <v>1811714</v>
      </c>
      <c r="B1861" s="2">
        <v>11464230</v>
      </c>
      <c r="C1861" s="3" t="s">
        <v>0</v>
      </c>
      <c r="D1861" s="3" t="s">
        <v>3638</v>
      </c>
      <c r="E1861" s="2">
        <v>2021</v>
      </c>
      <c r="F1861" s="4">
        <v>44692</v>
      </c>
      <c r="G1861" s="3" t="s">
        <v>108</v>
      </c>
      <c r="H1861" s="4">
        <v>44692</v>
      </c>
      <c r="I1861" s="4">
        <f>_xlfn.XLOOKUP(#REF!,[1]!Backup_F8_Previous_Wave[ODINO],[1]!Backup_F8_Previous_Wave[Production Date],"")</f>
      </c>
      <c r="J1861" s="10">
        <f>_xlfn.XLOOKUP(#REF!,[1]!Backup_F8_Previous_Wave[ODINO],[1]!Backup_F8_Previous_Wave[Wave Date],"")</f>
      </c>
      <c r="K1861" s="6">
        <f>_xlfn.XLOOKUP(#REF!,[1]!Backup_F8_Previous_Wave[ODINO],[1]!Backup_F8_Previous_Wave[Full VIN],"")</f>
      </c>
      <c r="L1861" s="3" t="s">
        <v>5880</v>
      </c>
      <c r="M1861" s="3" t="s">
        <v>4</v>
      </c>
      <c r="N1861" s="3" t="s">
        <v>5881</v>
      </c>
      <c r="O1861" s="3" t="s">
        <v>3149</v>
      </c>
      <c r="P1861" s="6">
        <f>_xlfn.XLOOKUP(#REF!,[1]!Table2[BINNING],[1]!Table2[VFG],"")</f>
      </c>
      <c r="Q1861" s="6">
        <f>IF(ISNUMBER(FIND("|",#REF!,1)),LEFT(#REF!,FIND("|",#REF!,1)-2),#REF!)</f>
      </c>
      <c r="R1861" s="6">
        <f>IF(ISNUMBER(FIND("|",#REF!,1)),RIGHT(#REF!,LEN(#REF!)-FIND("|",#REF!,1)-1),"")</f>
      </c>
      <c r="S1861" s="3" t="s">
        <v>7</v>
      </c>
      <c r="T1861" s="3" t="s">
        <v>7</v>
      </c>
      <c r="U1861" s="2">
        <v>0</v>
      </c>
      <c r="V1861" s="2">
        <v>0</v>
      </c>
      <c r="W1861" s="2"/>
      <c r="X1861" s="3" t="s">
        <v>63</v>
      </c>
      <c r="Y1861" s="2">
        <v>65</v>
      </c>
      <c r="Z1861" s="3"/>
      <c r="AA1861" s="3"/>
      <c r="AB1861" s="7" t="s">
        <v>5882</v>
      </c>
      <c r="AC1861" s="3" t="s">
        <v>3642</v>
      </c>
      <c r="AD1861" s="3" t="s">
        <v>3643</v>
      </c>
      <c r="AE1861" s="3" t="s">
        <v>3644</v>
      </c>
      <c r="AF1861" s="3" t="s">
        <v>68</v>
      </c>
      <c r="AG1861" s="4"/>
      <c r="AH1861" s="3"/>
      <c r="AI1861" s="4"/>
      <c r="AJ18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1" s="8">
        <f>IF(#REF!=MAX(#REF!),"New","Old")</f>
      </c>
      <c r="AL1861" s="3"/>
      <c r="AM1861" s="9">
        <f>IF(OR(#REF!="",#REF!=0),"",IF(#REF!&lt;12000,"&lt;12k",IF(AND(#REF!&gt;=12000,#REF!&lt;24000),"12k to 24k",IF(AND(#REF!&gt;=24000,#REF!&lt;=36000),"24k to 36k",IF(#REF!&gt;36000,"&gt;36k","")))))</f>
      </c>
    </row>
    <row x14ac:dyDescent="0.25" r="1862" customHeight="1" ht="18.75">
      <c r="A1862" s="1">
        <v>1811767</v>
      </c>
      <c r="B1862" s="2">
        <v>11464270</v>
      </c>
      <c r="C1862" s="3" t="s">
        <v>0</v>
      </c>
      <c r="D1862" s="3" t="s">
        <v>38</v>
      </c>
      <c r="E1862" s="2">
        <v>2011</v>
      </c>
      <c r="F1862" s="4">
        <v>44690</v>
      </c>
      <c r="G1862" s="3" t="s">
        <v>108</v>
      </c>
      <c r="H1862" s="4">
        <v>44692</v>
      </c>
      <c r="I1862" s="4">
        <f>_xlfn.XLOOKUP(#REF!,[1]!Backup_F8_Previous_Wave[ODINO],[1]!Backup_F8_Previous_Wave[Production Date],"")</f>
      </c>
      <c r="J1862" s="10">
        <f>_xlfn.XLOOKUP(#REF!,[1]!Backup_F8_Previous_Wave[ODINO],[1]!Backup_F8_Previous_Wave[Wave Date],"")</f>
      </c>
      <c r="K1862" s="6">
        <f>_xlfn.XLOOKUP(#REF!,[1]!Backup_F8_Previous_Wave[ODINO],[1]!Backup_F8_Previous_Wave[Full VIN],"")</f>
      </c>
      <c r="L1862" s="3" t="s">
        <v>5883</v>
      </c>
      <c r="M1862" s="3" t="s">
        <v>4</v>
      </c>
      <c r="N1862" s="3" t="s">
        <v>5884</v>
      </c>
      <c r="O1862" s="3" t="s">
        <v>6</v>
      </c>
      <c r="P1862" s="6">
        <f>_xlfn.XLOOKUP(#REF!,[1]!Table2[BINNING],[1]!Table2[VFG],"")</f>
      </c>
      <c r="Q1862" s="6">
        <f>IF(ISNUMBER(FIND("|",#REF!,1)),LEFT(#REF!,FIND("|",#REF!,1)-2),#REF!)</f>
      </c>
      <c r="R1862" s="6">
        <f>IF(ISNUMBER(FIND("|",#REF!,1)),RIGHT(#REF!,LEN(#REF!)-FIND("|",#REF!,1)-1),"")</f>
      </c>
      <c r="S1862" s="3" t="s">
        <v>7</v>
      </c>
      <c r="T1862" s="3" t="s">
        <v>7</v>
      </c>
      <c r="U1862" s="2">
        <v>0</v>
      </c>
      <c r="V1862" s="2">
        <v>0</v>
      </c>
      <c r="W1862" s="2">
        <v>113000</v>
      </c>
      <c r="X1862" s="3" t="s">
        <v>202</v>
      </c>
      <c r="Y1862" s="2"/>
      <c r="Z1862" s="3"/>
      <c r="AA1862" s="3"/>
      <c r="AB1862" s="7" t="s">
        <v>5885</v>
      </c>
      <c r="AC1862" s="3" t="s">
        <v>146</v>
      </c>
      <c r="AD1862" s="3" t="s">
        <v>147</v>
      </c>
      <c r="AE1862" s="3" t="s">
        <v>148</v>
      </c>
      <c r="AF1862" s="3" t="s">
        <v>45</v>
      </c>
      <c r="AG1862" s="4"/>
      <c r="AH1862" s="3"/>
      <c r="AI1862" s="4"/>
      <c r="AJ18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2" s="8">
        <f>IF(#REF!=MAX(#REF!),"New","Old")</f>
      </c>
      <c r="AL1862" s="3"/>
      <c r="AM1862" s="9">
        <f>IF(OR(#REF!="",#REF!=0),"",IF(#REF!&lt;12000,"&lt;12k",IF(AND(#REF!&gt;=12000,#REF!&lt;24000),"12k to 24k",IF(AND(#REF!&gt;=24000,#REF!&lt;=36000),"24k to 36k",IF(#REF!&gt;36000,"&gt;36k","")))))</f>
      </c>
    </row>
    <row x14ac:dyDescent="0.25" r="1863" customHeight="1" ht="18.75">
      <c r="A1863" s="1">
        <v>1811787</v>
      </c>
      <c r="B1863" s="2">
        <v>11464286</v>
      </c>
      <c r="C1863" s="3" t="s">
        <v>0</v>
      </c>
      <c r="D1863" s="3" t="s">
        <v>485</v>
      </c>
      <c r="E1863" s="2">
        <v>2018</v>
      </c>
      <c r="F1863" s="4">
        <v>44683</v>
      </c>
      <c r="G1863" s="3" t="s">
        <v>108</v>
      </c>
      <c r="H1863" s="4">
        <v>44692</v>
      </c>
      <c r="I1863" s="4">
        <f>_xlfn.XLOOKUP(#REF!,[1]!Backup_F8_Previous_Wave[ODINO],[1]!Backup_F8_Previous_Wave[Production Date],"")</f>
      </c>
      <c r="J1863" s="10">
        <f>_xlfn.XLOOKUP(#REF!,[1]!Backup_F8_Previous_Wave[ODINO],[1]!Backup_F8_Previous_Wave[Wave Date],"")</f>
      </c>
      <c r="K1863" s="6">
        <f>_xlfn.XLOOKUP(#REF!,[1]!Backup_F8_Previous_Wave[ODINO],[1]!Backup_F8_Previous_Wave[Full VIN],"")</f>
      </c>
      <c r="L1863" s="3" t="s">
        <v>5886</v>
      </c>
      <c r="M1863" s="3" t="s">
        <v>4</v>
      </c>
      <c r="N1863" s="3" t="s">
        <v>5887</v>
      </c>
      <c r="O1863" s="3" t="s">
        <v>309</v>
      </c>
      <c r="P1863" s="6">
        <f>_xlfn.XLOOKUP(#REF!,[1]!Table2[BINNING],[1]!Table2[VFG],"")</f>
      </c>
      <c r="Q1863" s="6">
        <f>IF(ISNUMBER(FIND("|",#REF!,1)),LEFT(#REF!,FIND("|",#REF!,1)-2),#REF!)</f>
      </c>
      <c r="R1863" s="6">
        <f>IF(ISNUMBER(FIND("|",#REF!,1)),RIGHT(#REF!,LEN(#REF!)-FIND("|",#REF!,1)-1),"")</f>
      </c>
      <c r="S1863" s="3" t="s">
        <v>7</v>
      </c>
      <c r="T1863" s="3" t="s">
        <v>7</v>
      </c>
      <c r="U1863" s="2">
        <v>0</v>
      </c>
      <c r="V1863" s="2">
        <v>0</v>
      </c>
      <c r="W1863" s="2"/>
      <c r="X1863" s="3" t="s">
        <v>139</v>
      </c>
      <c r="Y1863" s="2">
        <v>20</v>
      </c>
      <c r="Z1863" s="3"/>
      <c r="AA1863" s="3"/>
      <c r="AB1863" s="7" t="s">
        <v>5888</v>
      </c>
      <c r="AC1863" s="3" t="s">
        <v>489</v>
      </c>
      <c r="AD1863" s="3" t="s">
        <v>490</v>
      </c>
      <c r="AE1863" s="3" t="s">
        <v>491</v>
      </c>
      <c r="AF1863" s="3" t="s">
        <v>211</v>
      </c>
      <c r="AG1863" s="4"/>
      <c r="AH1863" s="3"/>
      <c r="AI1863" s="4"/>
      <c r="AJ18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3" s="8">
        <f>IF(#REF!=MAX(#REF!),"New","Old")</f>
      </c>
      <c r="AL1863" s="3"/>
      <c r="AM1863" s="9">
        <f>IF(OR(#REF!="",#REF!=0),"",IF(#REF!&lt;12000,"&lt;12k",IF(AND(#REF!&gt;=12000,#REF!&lt;24000),"12k to 24k",IF(AND(#REF!&gt;=24000,#REF!&lt;=36000),"24k to 36k",IF(#REF!&gt;36000,"&gt;36k","")))))</f>
      </c>
    </row>
    <row x14ac:dyDescent="0.25" r="1864" customHeight="1" ht="18.75">
      <c r="A1864" s="1">
        <v>1811890</v>
      </c>
      <c r="B1864" s="2">
        <v>11464353</v>
      </c>
      <c r="C1864" s="3" t="s">
        <v>0</v>
      </c>
      <c r="D1864" s="3" t="s">
        <v>38</v>
      </c>
      <c r="E1864" s="2">
        <v>2012</v>
      </c>
      <c r="F1864" s="4">
        <v>44663</v>
      </c>
      <c r="G1864" s="3" t="s">
        <v>108</v>
      </c>
      <c r="H1864" s="4">
        <v>44693</v>
      </c>
      <c r="I1864" s="4"/>
      <c r="J1864" s="10">
        <f>_xlfn.XLOOKUP(#REF!,[1]!Backup_F8_Previous_Wave[ODINO],[1]!Backup_F8_Previous_Wave[Wave Date],"")</f>
      </c>
      <c r="K1864" s="3"/>
      <c r="L1864" s="3" t="s">
        <v>5889</v>
      </c>
      <c r="M1864" s="3" t="s">
        <v>4</v>
      </c>
      <c r="N1864" s="3" t="s">
        <v>5890</v>
      </c>
      <c r="O1864" s="3" t="s">
        <v>62</v>
      </c>
      <c r="P1864" s="6">
        <f>_xlfn.XLOOKUP(#REF!,[1]!Table2[BINNING],[1]!Table2[VFG],"")</f>
      </c>
      <c r="Q1864" s="6">
        <f>IF(ISNUMBER(FIND("|",#REF!,1)),LEFT(#REF!,FIND("|",#REF!,1)-2),#REF!)</f>
      </c>
      <c r="R1864" s="6">
        <f>IF(ISNUMBER(FIND("|",#REF!,1)),RIGHT(#REF!,LEN(#REF!)-FIND("|",#REF!,1)-1),"")</f>
      </c>
      <c r="S1864" s="3" t="s">
        <v>7</v>
      </c>
      <c r="T1864" s="3" t="s">
        <v>7</v>
      </c>
      <c r="U1864" s="2">
        <v>0</v>
      </c>
      <c r="V1864" s="2">
        <v>0</v>
      </c>
      <c r="W1864" s="2">
        <v>67862</v>
      </c>
      <c r="X1864" s="3" t="s">
        <v>881</v>
      </c>
      <c r="Y1864" s="2">
        <v>0</v>
      </c>
      <c r="Z1864" s="3"/>
      <c r="AA1864" s="3"/>
      <c r="AB1864" s="7" t="s">
        <v>5891</v>
      </c>
      <c r="AC1864" s="3" t="s">
        <v>44</v>
      </c>
      <c r="AD1864" s="3"/>
      <c r="AE1864" s="3"/>
      <c r="AF1864" s="3"/>
      <c r="AG1864" s="4"/>
      <c r="AH1864" s="3"/>
      <c r="AI1864" s="4"/>
      <c r="AJ18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4" s="8">
        <f>IF(#REF!=MAX(#REF!),"New","Old")</f>
      </c>
      <c r="AL1864" s="3"/>
      <c r="AM1864" s="9">
        <f>IF(OR(#REF!="",#REF!=0),"",IF(#REF!&lt;12000,"&lt;12k",IF(AND(#REF!&gt;=12000,#REF!&lt;24000),"12k to 24k",IF(AND(#REF!&gt;=24000,#REF!&lt;=36000),"24k to 36k",IF(#REF!&gt;36000,"&gt;36k","")))))</f>
      </c>
    </row>
    <row x14ac:dyDescent="0.25" r="1865" customHeight="1" ht="18.75">
      <c r="A1865" s="1">
        <v>1811951</v>
      </c>
      <c r="B1865" s="2">
        <v>11464400</v>
      </c>
      <c r="C1865" s="3" t="s">
        <v>0</v>
      </c>
      <c r="D1865" s="3" t="s">
        <v>234</v>
      </c>
      <c r="E1865" s="2">
        <v>2019</v>
      </c>
      <c r="F1865" s="4">
        <v>44643</v>
      </c>
      <c r="G1865" s="3" t="s">
        <v>2</v>
      </c>
      <c r="H1865" s="4">
        <v>44693</v>
      </c>
      <c r="I1865" s="4">
        <f>_xlfn.XLOOKUP(#REF!,[1]!Backup_F8_Previous_Wave[ODINO],[1]!Backup_F8_Previous_Wave[Production Date],"")</f>
      </c>
      <c r="J1865" s="10">
        <f>_xlfn.XLOOKUP(#REF!,[1]!Backup_F8_Previous_Wave[ODINO],[1]!Backup_F8_Previous_Wave[Wave Date],"")</f>
      </c>
      <c r="K1865" s="6">
        <f>_xlfn.XLOOKUP(#REF!,[1]!Backup_F8_Previous_Wave[ODINO],[1]!Backup_F8_Previous_Wave[Full VIN],"")</f>
      </c>
      <c r="L1865" s="3" t="s">
        <v>5892</v>
      </c>
      <c r="M1865" s="3" t="s">
        <v>4</v>
      </c>
      <c r="N1865" s="3" t="s">
        <v>5893</v>
      </c>
      <c r="O1865" s="3" t="s">
        <v>1665</v>
      </c>
      <c r="P1865" s="6">
        <f>_xlfn.XLOOKUP(#REF!,[1]!Table2[BINNING],[1]!Table2[VFG],"")</f>
      </c>
      <c r="Q1865" s="6">
        <f>IF(ISNUMBER(FIND("|",#REF!,1)),LEFT(#REF!,FIND("|",#REF!,1)-2),#REF!)</f>
      </c>
      <c r="R1865" s="6">
        <f>IF(ISNUMBER(FIND("|",#REF!,1)),RIGHT(#REF!,LEN(#REF!)-FIND("|",#REF!,1)-1),"")</f>
      </c>
      <c r="S1865" s="3" t="s">
        <v>7</v>
      </c>
      <c r="T1865" s="3" t="s">
        <v>7</v>
      </c>
      <c r="U1865" s="2">
        <v>0</v>
      </c>
      <c r="V1865" s="2">
        <v>0</v>
      </c>
      <c r="W1865" s="2">
        <v>30000</v>
      </c>
      <c r="X1865" s="3" t="s">
        <v>72</v>
      </c>
      <c r="Y1865" s="2"/>
      <c r="Z1865" s="3" t="s">
        <v>5894</v>
      </c>
      <c r="AA1865" s="3" t="s">
        <v>1092</v>
      </c>
      <c r="AB1865" s="7" t="s">
        <v>5895</v>
      </c>
      <c r="AC1865" s="3" t="s">
        <v>240</v>
      </c>
      <c r="AD1865" s="3" t="s">
        <v>241</v>
      </c>
      <c r="AE1865" s="3" t="s">
        <v>242</v>
      </c>
      <c r="AF1865" s="3" t="s">
        <v>243</v>
      </c>
      <c r="AG1865" s="4"/>
      <c r="AH1865" s="3"/>
      <c r="AI1865" s="4"/>
      <c r="AJ18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5" s="8">
        <f>IF(#REF!=MAX(#REF!),"New","Old")</f>
      </c>
      <c r="AL1865" s="3"/>
      <c r="AM1865" s="9">
        <f>IF(OR(#REF!="",#REF!=0),"",IF(#REF!&lt;12000,"&lt;12k",IF(AND(#REF!&gt;=12000,#REF!&lt;24000),"12k to 24k",IF(AND(#REF!&gt;=24000,#REF!&lt;=36000),"24k to 36k",IF(#REF!&gt;36000,"&gt;36k","")))))</f>
      </c>
    </row>
    <row x14ac:dyDescent="0.25" r="1866" customHeight="1" ht="18.75">
      <c r="A1866" s="1">
        <v>1812287</v>
      </c>
      <c r="B1866" s="2">
        <v>11464645</v>
      </c>
      <c r="C1866" s="3" t="s">
        <v>0</v>
      </c>
      <c r="D1866" s="3" t="s">
        <v>187</v>
      </c>
      <c r="E1866" s="2">
        <v>2022</v>
      </c>
      <c r="F1866" s="4">
        <v>44651</v>
      </c>
      <c r="G1866" s="3" t="s">
        <v>2</v>
      </c>
      <c r="H1866" s="4">
        <v>44695</v>
      </c>
      <c r="I1866" s="4"/>
      <c r="J1866" s="10">
        <f>_xlfn.XLOOKUP(#REF!,[1]!Backup_F8_Previous_Wave[ODINO],[1]!Backup_F8_Previous_Wave[Wave Date],"")</f>
      </c>
      <c r="K1866" s="6">
        <f>_xlfn.XLOOKUP(#REF!,[1]!Backup_F8_Previous_Wave[ODINO],[1]!Backup_F8_Previous_Wave[Full VIN],"")</f>
      </c>
      <c r="L1866" s="3" t="s">
        <v>5896</v>
      </c>
      <c r="M1866" s="3" t="s">
        <v>4</v>
      </c>
      <c r="N1866" s="3" t="s">
        <v>5897</v>
      </c>
      <c r="O1866" s="3" t="s">
        <v>463</v>
      </c>
      <c r="P1866" s="6">
        <f>_xlfn.XLOOKUP(#REF!,[1]!Table2[BINNING],[1]!Table2[VFG],"")</f>
      </c>
      <c r="Q1866" s="6">
        <f>IF(ISNUMBER(FIND("|",#REF!,1)),LEFT(#REF!,FIND("|",#REF!,1)-2),#REF!)</f>
      </c>
      <c r="R1866" s="6">
        <f>IF(ISNUMBER(FIND("|",#REF!,1)),RIGHT(#REF!,LEN(#REF!)-FIND("|",#REF!,1)-1),"")</f>
      </c>
      <c r="S1866" s="3" t="s">
        <v>7</v>
      </c>
      <c r="T1866" s="3" t="s">
        <v>7</v>
      </c>
      <c r="U1866" s="2">
        <v>0</v>
      </c>
      <c r="V1866" s="2">
        <v>0</v>
      </c>
      <c r="W1866" s="2"/>
      <c r="X1866" s="3" t="s">
        <v>253</v>
      </c>
      <c r="Y1866" s="2"/>
      <c r="Z1866" s="3"/>
      <c r="AA1866" s="3"/>
      <c r="AB1866" s="7" t="s">
        <v>5898</v>
      </c>
      <c r="AC1866" s="3"/>
      <c r="AD1866" s="3"/>
      <c r="AE1866" s="3"/>
      <c r="AF1866" s="3"/>
      <c r="AG1866" s="4"/>
      <c r="AH1866" s="3"/>
      <c r="AI1866" s="4"/>
      <c r="AJ18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6" s="8">
        <f>IF(#REF!=MAX(#REF!),"New","Old")</f>
      </c>
      <c r="AL1866" s="3"/>
      <c r="AM1866" s="9">
        <f>IF(OR(#REF!="",#REF!=0),"",IF(#REF!&lt;12000,"&lt;12k",IF(AND(#REF!&gt;=12000,#REF!&lt;24000),"12k to 24k",IF(AND(#REF!&gt;=24000,#REF!&lt;=36000),"24k to 36k",IF(#REF!&gt;36000,"&gt;36k","")))))</f>
      </c>
    </row>
    <row x14ac:dyDescent="0.25" r="1867" customHeight="1" ht="18.75">
      <c r="A1867" s="1">
        <v>1812505</v>
      </c>
      <c r="B1867" s="2">
        <v>11464796</v>
      </c>
      <c r="C1867" s="3" t="s">
        <v>0</v>
      </c>
      <c r="D1867" s="3" t="s">
        <v>485</v>
      </c>
      <c r="E1867" s="2">
        <v>2017</v>
      </c>
      <c r="F1867" s="4">
        <v>43967</v>
      </c>
      <c r="G1867" s="3" t="s">
        <v>108</v>
      </c>
      <c r="H1867" s="4">
        <v>44697</v>
      </c>
      <c r="I1867" s="4">
        <f>_xlfn.XLOOKUP(#REF!,[1]!Backup_F8_Previous_Wave[ODINO],[1]!Backup_F8_Previous_Wave[Production Date],"")</f>
      </c>
      <c r="J1867" s="10">
        <f>_xlfn.XLOOKUP(#REF!,[1]!Backup_F8_Previous_Wave[ODINO],[1]!Backup_F8_Previous_Wave[Wave Date],"")</f>
      </c>
      <c r="K1867" s="6">
        <f>_xlfn.XLOOKUP(#REF!,[1]!Backup_F8_Previous_Wave[ODINO],[1]!Backup_F8_Previous_Wave[Full VIN],"")</f>
      </c>
      <c r="L1867" s="3" t="s">
        <v>5578</v>
      </c>
      <c r="M1867" s="3" t="s">
        <v>4</v>
      </c>
      <c r="N1867" s="3" t="s">
        <v>5899</v>
      </c>
      <c r="O1867" s="3" t="s">
        <v>31</v>
      </c>
      <c r="P1867" s="6">
        <f>_xlfn.XLOOKUP(#REF!,[1]!Table2[BINNING],[1]!Table2[VFG],"")</f>
      </c>
      <c r="Q1867" s="6">
        <f>IF(ISNUMBER(FIND("|",#REF!,1)),LEFT(#REF!,FIND("|",#REF!,1)-2),#REF!)</f>
      </c>
      <c r="R1867" s="6">
        <f>IF(ISNUMBER(FIND("|",#REF!,1)),RIGHT(#REF!,LEN(#REF!)-FIND("|",#REF!,1)-1),"")</f>
      </c>
      <c r="S1867" s="3" t="s">
        <v>7</v>
      </c>
      <c r="T1867" s="3" t="s">
        <v>7</v>
      </c>
      <c r="U1867" s="2">
        <v>1</v>
      </c>
      <c r="V1867" s="2">
        <v>0</v>
      </c>
      <c r="W1867" s="2">
        <v>45000</v>
      </c>
      <c r="X1867" s="3" t="s">
        <v>166</v>
      </c>
      <c r="Y1867" s="2">
        <v>60</v>
      </c>
      <c r="Z1867" s="3"/>
      <c r="AA1867" s="3"/>
      <c r="AB1867" s="7" t="s">
        <v>5900</v>
      </c>
      <c r="AC1867" s="3" t="s">
        <v>489</v>
      </c>
      <c r="AD1867" s="3" t="s">
        <v>490</v>
      </c>
      <c r="AE1867" s="3" t="s">
        <v>491</v>
      </c>
      <c r="AF1867" s="3" t="s">
        <v>211</v>
      </c>
      <c r="AG1867" s="4"/>
      <c r="AH1867" s="3"/>
      <c r="AI1867" s="4"/>
      <c r="AJ18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7" s="8">
        <f>IF(#REF!=MAX(#REF!),"New","Old")</f>
      </c>
      <c r="AL1867" s="3"/>
      <c r="AM1867" s="9">
        <f>IF(OR(#REF!="",#REF!=0),"",IF(#REF!&lt;12000,"&lt;12k",IF(AND(#REF!&gt;=12000,#REF!&lt;24000),"12k to 24k",IF(AND(#REF!&gt;=24000,#REF!&lt;=36000),"24k to 36k",IF(#REF!&gt;36000,"&gt;36k","")))))</f>
      </c>
    </row>
    <row x14ac:dyDescent="0.25" r="1868" customHeight="1" ht="18.75">
      <c r="A1868" s="1">
        <v>1812556</v>
      </c>
      <c r="B1868" s="2">
        <v>11464836</v>
      </c>
      <c r="C1868" s="3" t="s">
        <v>0</v>
      </c>
      <c r="D1868" s="3" t="s">
        <v>187</v>
      </c>
      <c r="E1868" s="2">
        <v>2022</v>
      </c>
      <c r="F1868" s="4">
        <v>44686</v>
      </c>
      <c r="G1868" s="3" t="s">
        <v>108</v>
      </c>
      <c r="H1868" s="4">
        <v>44697</v>
      </c>
      <c r="I1868" s="4">
        <f>_xlfn.XLOOKUP(#REF!,[1]!Backup_F8_Previous_Wave[ODINO],[1]!Backup_F8_Previous_Wave[Production Date],"")</f>
      </c>
      <c r="J1868" s="10">
        <f>_xlfn.XLOOKUP(#REF!,[1]!Backup_F8_Previous_Wave[ODINO],[1]!Backup_F8_Previous_Wave[Wave Date],"")</f>
      </c>
      <c r="K1868" s="6">
        <f>_xlfn.XLOOKUP(#REF!,[1]!Backup_F8_Previous_Wave[ODINO],[1]!Backup_F8_Previous_Wave[Full VIN],"")</f>
      </c>
      <c r="L1868" s="3" t="s">
        <v>5901</v>
      </c>
      <c r="M1868" s="3" t="s">
        <v>4</v>
      </c>
      <c r="N1868" s="3" t="s">
        <v>5902</v>
      </c>
      <c r="O1868" s="3" t="s">
        <v>57</v>
      </c>
      <c r="P1868" s="6">
        <f>_xlfn.XLOOKUP(#REF!,[1]!Table2[BINNING],[1]!Table2[VFG],"")</f>
      </c>
      <c r="Q1868" s="6">
        <f>IF(ISNUMBER(FIND("|",#REF!,1)),LEFT(#REF!,FIND("|",#REF!,1)-2),#REF!)</f>
      </c>
      <c r="R1868" s="6">
        <f>IF(ISNUMBER(FIND("|",#REF!,1)),RIGHT(#REF!,LEN(#REF!)-FIND("|",#REF!,1)-1),"")</f>
      </c>
      <c r="S1868" s="3" t="s">
        <v>7</v>
      </c>
      <c r="T1868" s="3" t="s">
        <v>7</v>
      </c>
      <c r="U1868" s="2">
        <v>0</v>
      </c>
      <c r="V1868" s="2">
        <v>0</v>
      </c>
      <c r="W1868" s="2"/>
      <c r="X1868" s="3" t="s">
        <v>63</v>
      </c>
      <c r="Y1868" s="2">
        <v>45</v>
      </c>
      <c r="Z1868" s="3"/>
      <c r="AA1868" s="3"/>
      <c r="AB1868" s="7" t="s">
        <v>5903</v>
      </c>
      <c r="AC1868" s="3" t="s">
        <v>191</v>
      </c>
      <c r="AD1868" s="3" t="s">
        <v>192</v>
      </c>
      <c r="AE1868" s="3" t="s">
        <v>193</v>
      </c>
      <c r="AF1868" s="3" t="s">
        <v>141</v>
      </c>
      <c r="AG1868" s="4"/>
      <c r="AH1868" s="3"/>
      <c r="AI1868" s="4"/>
      <c r="AJ18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8" s="8">
        <f>IF(#REF!=MAX(#REF!),"New","Old")</f>
      </c>
      <c r="AL1868" s="3"/>
      <c r="AM1868" s="9">
        <f>IF(OR(#REF!="",#REF!=0),"",IF(#REF!&lt;12000,"&lt;12k",IF(AND(#REF!&gt;=12000,#REF!&lt;24000),"12k to 24k",IF(AND(#REF!&gt;=24000,#REF!&lt;=36000),"24k to 36k",IF(#REF!&gt;36000,"&gt;36k","")))))</f>
      </c>
    </row>
    <row x14ac:dyDescent="0.25" r="1869" customHeight="1" ht="18.75">
      <c r="A1869" s="1">
        <v>1812594</v>
      </c>
      <c r="B1869" s="2">
        <v>11464867</v>
      </c>
      <c r="C1869" s="3" t="s">
        <v>0</v>
      </c>
      <c r="D1869" s="3" t="s">
        <v>234</v>
      </c>
      <c r="E1869" s="2">
        <v>2016</v>
      </c>
      <c r="F1869" s="4">
        <v>43779</v>
      </c>
      <c r="G1869" s="3" t="s">
        <v>14</v>
      </c>
      <c r="H1869" s="4">
        <v>44697</v>
      </c>
      <c r="I1869" s="4">
        <f>_xlfn.XLOOKUP(#REF!,[1]!Backup_F8_Previous_Wave[ODINO],[1]!Backup_F8_Previous_Wave[Production Date],"")</f>
      </c>
      <c r="J1869" s="10">
        <f>_xlfn.XLOOKUP(#REF!,[1]!Backup_F8_Previous_Wave[ODINO],[1]!Backup_F8_Previous_Wave[Wave Date],"")</f>
      </c>
      <c r="K1869" s="6">
        <f>_xlfn.XLOOKUP(#REF!,[1]!Backup_F8_Previous_Wave[ODINO],[1]!Backup_F8_Previous_Wave[Full VIN],"")</f>
      </c>
      <c r="L1869" s="3" t="s">
        <v>5904</v>
      </c>
      <c r="M1869" s="3" t="s">
        <v>4</v>
      </c>
      <c r="N1869" s="3" t="s">
        <v>5905</v>
      </c>
      <c r="O1869" s="3" t="s">
        <v>1665</v>
      </c>
      <c r="P1869" s="6">
        <f>_xlfn.XLOOKUP(#REF!,[1]!Table2[BINNING],[1]!Table2[VFG],"")</f>
      </c>
      <c r="Q1869" s="6">
        <f>IF(ISNUMBER(FIND("|",#REF!,1)),LEFT(#REF!,FIND("|",#REF!,1)-2),#REF!)</f>
      </c>
      <c r="R1869" s="6">
        <f>IF(ISNUMBER(FIND("|",#REF!,1)),RIGHT(#REF!,LEN(#REF!)-FIND("|",#REF!,1)-1),"")</f>
      </c>
      <c r="S1869" s="3" t="s">
        <v>7</v>
      </c>
      <c r="T1869" s="3" t="s">
        <v>7</v>
      </c>
      <c r="U1869" s="2">
        <v>0</v>
      </c>
      <c r="V1869" s="2">
        <v>0</v>
      </c>
      <c r="W1869" s="2">
        <v>60000</v>
      </c>
      <c r="X1869" s="3" t="s">
        <v>119</v>
      </c>
      <c r="Y1869" s="2"/>
      <c r="Z1869" s="3" t="s">
        <v>5906</v>
      </c>
      <c r="AA1869" s="3" t="s">
        <v>5810</v>
      </c>
      <c r="AB1869" s="7" t="s">
        <v>5907</v>
      </c>
      <c r="AC1869" s="3" t="s">
        <v>240</v>
      </c>
      <c r="AD1869" s="3" t="s">
        <v>241</v>
      </c>
      <c r="AE1869" s="3" t="s">
        <v>242</v>
      </c>
      <c r="AF1869" s="3" t="s">
        <v>243</v>
      </c>
      <c r="AG1869" s="4"/>
      <c r="AH1869" s="3"/>
      <c r="AI1869" s="4"/>
      <c r="AJ18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69" s="8">
        <f>IF(#REF!=MAX(#REF!),"New","Old")</f>
      </c>
      <c r="AL1869" s="3"/>
      <c r="AM1869" s="9">
        <f>IF(OR(#REF!="",#REF!=0),"",IF(#REF!&lt;12000,"&lt;12k",IF(AND(#REF!&gt;=12000,#REF!&lt;24000),"12k to 24k",IF(AND(#REF!&gt;=24000,#REF!&lt;=36000),"24k to 36k",IF(#REF!&gt;36000,"&gt;36k","")))))</f>
      </c>
    </row>
    <row x14ac:dyDescent="0.25" r="1870" customHeight="1" ht="18.75">
      <c r="A1870" s="1">
        <v>1812666</v>
      </c>
      <c r="B1870" s="2">
        <v>11464915</v>
      </c>
      <c r="C1870" s="3" t="s">
        <v>0</v>
      </c>
      <c r="D1870" s="3" t="s">
        <v>181</v>
      </c>
      <c r="E1870" s="2">
        <v>2017</v>
      </c>
      <c r="F1870" s="4">
        <v>44690</v>
      </c>
      <c r="G1870" s="3" t="s">
        <v>108</v>
      </c>
      <c r="H1870" s="4">
        <v>44697</v>
      </c>
      <c r="I1870" s="4"/>
      <c r="J1870" s="10">
        <f>_xlfn.XLOOKUP(#REF!,[1]!Backup_F8_Previous_Wave[ODINO],[1]!Backup_F8_Previous_Wave[Wave Date],"")</f>
      </c>
      <c r="K1870" s="3"/>
      <c r="L1870" s="3" t="s">
        <v>5908</v>
      </c>
      <c r="M1870" s="3" t="s">
        <v>4</v>
      </c>
      <c r="N1870" s="3" t="s">
        <v>5909</v>
      </c>
      <c r="O1870" s="3" t="s">
        <v>196</v>
      </c>
      <c r="P1870" s="6">
        <f>_xlfn.XLOOKUP(#REF!,[1]!Table2[BINNING],[1]!Table2[VFG],"")</f>
      </c>
      <c r="Q1870" s="6">
        <f>IF(ISNUMBER(FIND("|",#REF!,1)),LEFT(#REF!,FIND("|",#REF!,1)-2),#REF!)</f>
      </c>
      <c r="R1870" s="6">
        <f>IF(ISNUMBER(FIND("|",#REF!,1)),RIGHT(#REF!,LEN(#REF!)-FIND("|",#REF!,1)-1),"")</f>
      </c>
      <c r="S1870" s="3" t="s">
        <v>7</v>
      </c>
      <c r="T1870" s="3" t="s">
        <v>7</v>
      </c>
      <c r="U1870" s="2">
        <v>0</v>
      </c>
      <c r="V1870" s="2">
        <v>0</v>
      </c>
      <c r="W1870" s="2"/>
      <c r="X1870" s="3" t="s">
        <v>63</v>
      </c>
      <c r="Y1870" s="2">
        <v>70</v>
      </c>
      <c r="Z1870" s="3"/>
      <c r="AA1870" s="3"/>
      <c r="AB1870" s="7" t="s">
        <v>5910</v>
      </c>
      <c r="AC1870" s="3" t="s">
        <v>44</v>
      </c>
      <c r="AD1870" s="3" t="s">
        <v>44</v>
      </c>
      <c r="AE1870" s="3" t="s">
        <v>44</v>
      </c>
      <c r="AF1870" s="3" t="s">
        <v>198</v>
      </c>
      <c r="AG1870" s="4"/>
      <c r="AH1870" s="3"/>
      <c r="AI1870" s="4"/>
      <c r="AJ18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0" s="8">
        <f>IF(#REF!=MAX(#REF!),"New","Old")</f>
      </c>
      <c r="AL1870" s="3"/>
      <c r="AM1870" s="9">
        <f>IF(OR(#REF!="",#REF!=0),"",IF(#REF!&lt;12000,"&lt;12k",IF(AND(#REF!&gt;=12000,#REF!&lt;24000),"12k to 24k",IF(AND(#REF!&gt;=24000,#REF!&lt;=36000),"24k to 36k",IF(#REF!&gt;36000,"&gt;36k","")))))</f>
      </c>
    </row>
    <row x14ac:dyDescent="0.25" r="1871" customHeight="1" ht="18.75">
      <c r="A1871" s="1">
        <v>1812926</v>
      </c>
      <c r="B1871" s="2">
        <v>11465101</v>
      </c>
      <c r="C1871" s="3" t="s">
        <v>0</v>
      </c>
      <c r="D1871" s="3" t="s">
        <v>69</v>
      </c>
      <c r="E1871" s="2">
        <v>2013</v>
      </c>
      <c r="F1871" s="4">
        <v>44652</v>
      </c>
      <c r="G1871" s="3" t="s">
        <v>108</v>
      </c>
      <c r="H1871" s="4">
        <v>44699</v>
      </c>
      <c r="I1871" s="4">
        <f>_xlfn.XLOOKUP(#REF!,[1]!Backup_F8_Previous_Wave[ODINO],[1]!Backup_F8_Previous_Wave[Production Date],"")</f>
      </c>
      <c r="J1871" s="10">
        <f>_xlfn.XLOOKUP(#REF!,[1]!Backup_F8_Previous_Wave[ODINO],[1]!Backup_F8_Previous_Wave[Wave Date],"")</f>
      </c>
      <c r="K1871" s="6">
        <f>_xlfn.XLOOKUP(#REF!,[1]!Backup_F8_Previous_Wave[ODINO],[1]!Backup_F8_Previous_Wave[Full VIN],"")</f>
      </c>
      <c r="L1871" s="3" t="s">
        <v>5911</v>
      </c>
      <c r="M1871" s="3" t="s">
        <v>4</v>
      </c>
      <c r="N1871" s="3" t="s">
        <v>5912</v>
      </c>
      <c r="O1871" s="3" t="s">
        <v>62</v>
      </c>
      <c r="P1871" s="6">
        <f>_xlfn.XLOOKUP(#REF!,[1]!Table2[BINNING],[1]!Table2[VFG],"")</f>
      </c>
      <c r="Q1871" s="6">
        <f>IF(ISNUMBER(FIND("|",#REF!,1)),LEFT(#REF!,FIND("|",#REF!,1)-2),#REF!)</f>
      </c>
      <c r="R1871" s="6">
        <f>IF(ISNUMBER(FIND("|",#REF!,1)),RIGHT(#REF!,LEN(#REF!)-FIND("|",#REF!,1)-1),"")</f>
      </c>
      <c r="S1871" s="3" t="s">
        <v>7</v>
      </c>
      <c r="T1871" s="3" t="s">
        <v>7</v>
      </c>
      <c r="U1871" s="2">
        <v>0</v>
      </c>
      <c r="V1871" s="2">
        <v>0</v>
      </c>
      <c r="W1871" s="2"/>
      <c r="X1871" s="3" t="s">
        <v>24</v>
      </c>
      <c r="Y1871" s="2">
        <v>20</v>
      </c>
      <c r="Z1871" s="3"/>
      <c r="AA1871" s="3"/>
      <c r="AB1871" s="7" t="s">
        <v>5913</v>
      </c>
      <c r="AC1871" s="3" t="s">
        <v>74</v>
      </c>
      <c r="AD1871" s="3" t="s">
        <v>75</v>
      </c>
      <c r="AE1871" s="3" t="s">
        <v>76</v>
      </c>
      <c r="AF1871" s="3" t="s">
        <v>77</v>
      </c>
      <c r="AG1871" s="4"/>
      <c r="AH1871" s="3"/>
      <c r="AI1871" s="4"/>
      <c r="AJ18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1" s="8">
        <f>IF(#REF!=MAX(#REF!),"New","Old")</f>
      </c>
      <c r="AL1871" s="3"/>
      <c r="AM1871" s="9">
        <f>IF(OR(#REF!="",#REF!=0),"",IF(#REF!&lt;12000,"&lt;12k",IF(AND(#REF!&gt;=12000,#REF!&lt;24000),"12k to 24k",IF(AND(#REF!&gt;=24000,#REF!&lt;=36000),"24k to 36k",IF(#REF!&gt;36000,"&gt;36k","")))))</f>
      </c>
    </row>
    <row x14ac:dyDescent="0.25" r="1872" customHeight="1" ht="18.75">
      <c r="A1872" s="1">
        <v>1813323</v>
      </c>
      <c r="B1872" s="2">
        <v>11465391</v>
      </c>
      <c r="C1872" s="3" t="s">
        <v>0</v>
      </c>
      <c r="D1872" s="3" t="s">
        <v>181</v>
      </c>
      <c r="E1872" s="2">
        <v>2016</v>
      </c>
      <c r="F1872" s="4">
        <v>44697</v>
      </c>
      <c r="G1872" s="3" t="s">
        <v>108</v>
      </c>
      <c r="H1872" s="4">
        <v>44701</v>
      </c>
      <c r="I1872" s="4">
        <f>_xlfn.XLOOKUP(#REF!,[1]!Backup_F8_Previous_Wave[ODINO],[1]!Backup_F8_Previous_Wave[Production Date],"")</f>
      </c>
      <c r="J1872" s="10">
        <f>_xlfn.XLOOKUP(#REF!,[1]!Backup_F8_Previous_Wave[ODINO],[1]!Backup_F8_Previous_Wave[Wave Date],"")</f>
      </c>
      <c r="K1872" s="6">
        <f>_xlfn.XLOOKUP(#REF!,[1]!Backup_F8_Previous_Wave[ODINO],[1]!Backup_F8_Previous_Wave[Full VIN],"")</f>
      </c>
      <c r="L1872" s="3" t="s">
        <v>5914</v>
      </c>
      <c r="M1872" s="3" t="s">
        <v>4</v>
      </c>
      <c r="N1872" s="3" t="s">
        <v>5915</v>
      </c>
      <c r="O1872" s="3" t="s">
        <v>864</v>
      </c>
      <c r="P1872" s="6">
        <f>_xlfn.XLOOKUP(#REF!,[1]!Table2[BINNING],[1]!Table2[VFG],"")</f>
      </c>
      <c r="Q1872" s="6">
        <f>IF(ISNUMBER(FIND("|",#REF!,1)),LEFT(#REF!,FIND("|",#REF!,1)-2),#REF!)</f>
      </c>
      <c r="R1872" s="6">
        <f>IF(ISNUMBER(FIND("|",#REF!,1)),RIGHT(#REF!,LEN(#REF!)-FIND("|",#REF!,1)-1),"")</f>
      </c>
      <c r="S1872" s="3" t="s">
        <v>7</v>
      </c>
      <c r="T1872" s="3" t="s">
        <v>7</v>
      </c>
      <c r="U1872" s="2">
        <v>0</v>
      </c>
      <c r="V1872" s="2">
        <v>0</v>
      </c>
      <c r="W1872" s="2">
        <v>80000</v>
      </c>
      <c r="X1872" s="3" t="s">
        <v>317</v>
      </c>
      <c r="Y1872" s="2"/>
      <c r="Z1872" s="3" t="s">
        <v>5916</v>
      </c>
      <c r="AA1872" s="3" t="s">
        <v>4544</v>
      </c>
      <c r="AB1872" s="7" t="s">
        <v>5917</v>
      </c>
      <c r="AC1872" s="3" t="s">
        <v>297</v>
      </c>
      <c r="AD1872" s="3" t="s">
        <v>298</v>
      </c>
      <c r="AE1872" s="3" t="s">
        <v>299</v>
      </c>
      <c r="AF1872" s="3" t="s">
        <v>198</v>
      </c>
      <c r="AG1872" s="4"/>
      <c r="AH1872" s="3"/>
      <c r="AI1872" s="4"/>
      <c r="AJ18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2" s="8">
        <f>IF(#REF!=MAX(#REF!),"New","Old")</f>
      </c>
      <c r="AL1872" s="3"/>
      <c r="AM1872" s="9">
        <f>IF(OR(#REF!="",#REF!=0),"",IF(#REF!&lt;12000,"&lt;12k",IF(AND(#REF!&gt;=12000,#REF!&lt;24000),"12k to 24k",IF(AND(#REF!&gt;=24000,#REF!&lt;=36000),"24k to 36k",IF(#REF!&gt;36000,"&gt;36k","")))))</f>
      </c>
    </row>
    <row x14ac:dyDescent="0.25" r="1873" customHeight="1" ht="18.75">
      <c r="A1873" s="1">
        <v>1813324</v>
      </c>
      <c r="B1873" s="2">
        <v>11465392</v>
      </c>
      <c r="C1873" s="3" t="s">
        <v>0</v>
      </c>
      <c r="D1873" s="3" t="s">
        <v>38</v>
      </c>
      <c r="E1873" s="2">
        <v>2013</v>
      </c>
      <c r="F1873" s="4">
        <v>44700</v>
      </c>
      <c r="G1873" s="3" t="s">
        <v>108</v>
      </c>
      <c r="H1873" s="4">
        <v>44701</v>
      </c>
      <c r="I1873" s="4">
        <f>_xlfn.XLOOKUP(#REF!,[1]!Backup_F8_Previous_Wave[ODINO],[1]!Backup_F8_Previous_Wave[Production Date],"")</f>
      </c>
      <c r="J1873" s="10">
        <f>_xlfn.XLOOKUP(#REF!,[1]!Backup_F8_Previous_Wave[ODINO],[1]!Backup_F8_Previous_Wave[Wave Date],"")</f>
      </c>
      <c r="K1873" s="6">
        <f>_xlfn.XLOOKUP(#REF!,[1]!Backup_F8_Previous_Wave[ODINO],[1]!Backup_F8_Previous_Wave[Full VIN],"")</f>
      </c>
      <c r="L1873" s="3" t="s">
        <v>5918</v>
      </c>
      <c r="M1873" s="3" t="s">
        <v>4</v>
      </c>
      <c r="N1873" s="3" t="s">
        <v>5919</v>
      </c>
      <c r="O1873" s="3" t="s">
        <v>151</v>
      </c>
      <c r="P1873" s="6">
        <f>_xlfn.XLOOKUP(#REF!,[1]!Table2[BINNING],[1]!Table2[VFG],"")</f>
      </c>
      <c r="Q1873" s="6">
        <f>IF(ISNUMBER(FIND("|",#REF!,1)),LEFT(#REF!,FIND("|",#REF!,1)-2),#REF!)</f>
      </c>
      <c r="R1873" s="6">
        <f>IF(ISNUMBER(FIND("|",#REF!,1)),RIGHT(#REF!,LEN(#REF!)-FIND("|",#REF!,1)-1),"")</f>
      </c>
      <c r="S1873" s="3" t="s">
        <v>7</v>
      </c>
      <c r="T1873" s="3" t="s">
        <v>7</v>
      </c>
      <c r="U1873" s="2">
        <v>0</v>
      </c>
      <c r="V1873" s="2">
        <v>0</v>
      </c>
      <c r="W1873" s="2">
        <v>91000</v>
      </c>
      <c r="X1873" s="3" t="s">
        <v>404</v>
      </c>
      <c r="Y1873" s="2"/>
      <c r="Z1873" s="3"/>
      <c r="AA1873" s="3"/>
      <c r="AB1873" s="7" t="s">
        <v>5920</v>
      </c>
      <c r="AC1873" s="3" t="s">
        <v>146</v>
      </c>
      <c r="AD1873" s="3" t="s">
        <v>147</v>
      </c>
      <c r="AE1873" s="3" t="s">
        <v>148</v>
      </c>
      <c r="AF1873" s="3" t="s">
        <v>45</v>
      </c>
      <c r="AG1873" s="4"/>
      <c r="AH1873" s="3"/>
      <c r="AI1873" s="4"/>
      <c r="AJ18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3" s="8">
        <f>IF(#REF!=MAX(#REF!),"New","Old")</f>
      </c>
      <c r="AL1873" s="3"/>
      <c r="AM1873" s="9">
        <f>IF(OR(#REF!="",#REF!=0),"",IF(#REF!&lt;12000,"&lt;12k",IF(AND(#REF!&gt;=12000,#REF!&lt;24000),"12k to 24k",IF(AND(#REF!&gt;=24000,#REF!&lt;=36000),"24k to 36k",IF(#REF!&gt;36000,"&gt;36k","")))))</f>
      </c>
    </row>
    <row x14ac:dyDescent="0.25" r="1874" customHeight="1" ht="18.75">
      <c r="A1874" s="1">
        <v>1813423</v>
      </c>
      <c r="B1874" s="2">
        <v>11465462</v>
      </c>
      <c r="C1874" s="3" t="s">
        <v>0</v>
      </c>
      <c r="D1874" s="3" t="s">
        <v>59</v>
      </c>
      <c r="E1874" s="2">
        <v>2016</v>
      </c>
      <c r="F1874" s="4">
        <v>44699</v>
      </c>
      <c r="G1874" s="3" t="s">
        <v>108</v>
      </c>
      <c r="H1874" s="4">
        <v>44701</v>
      </c>
      <c r="I1874" s="4">
        <f>_xlfn.XLOOKUP(#REF!,[1]!Backup_F8_Previous_Wave[ODINO],[1]!Backup_F8_Previous_Wave[Production Date],"")</f>
      </c>
      <c r="J1874" s="10">
        <f>_xlfn.XLOOKUP(#REF!,[1]!Backup_F8_Previous_Wave[ODINO],[1]!Backup_F8_Previous_Wave[Wave Date],"")</f>
      </c>
      <c r="K1874" s="6">
        <f>_xlfn.XLOOKUP(#REF!,[1]!Backup_F8_Previous_Wave[ODINO],[1]!Backup_F8_Previous_Wave[Full VIN],"")</f>
      </c>
      <c r="L1874" s="3" t="s">
        <v>1424</v>
      </c>
      <c r="M1874" s="3" t="s">
        <v>4</v>
      </c>
      <c r="N1874" s="3" t="s">
        <v>5921</v>
      </c>
      <c r="O1874" s="3" t="s">
        <v>31</v>
      </c>
      <c r="P1874" s="6">
        <f>_xlfn.XLOOKUP(#REF!,[1]!Table2[BINNING],[1]!Table2[VFG],"")</f>
      </c>
      <c r="Q1874" s="6">
        <f>IF(ISNUMBER(FIND("|",#REF!,1)),LEFT(#REF!,FIND("|",#REF!,1)-2),#REF!)</f>
      </c>
      <c r="R1874" s="6">
        <f>IF(ISNUMBER(FIND("|",#REF!,1)),RIGHT(#REF!,LEN(#REF!)-FIND("|",#REF!,1)-1),"")</f>
      </c>
      <c r="S1874" s="3" t="s">
        <v>7</v>
      </c>
      <c r="T1874" s="3" t="s">
        <v>7</v>
      </c>
      <c r="U1874" s="2">
        <v>0</v>
      </c>
      <c r="V1874" s="2">
        <v>0</v>
      </c>
      <c r="W1874" s="2"/>
      <c r="X1874" s="3" t="s">
        <v>433</v>
      </c>
      <c r="Y1874" s="2">
        <v>10</v>
      </c>
      <c r="Z1874" s="3"/>
      <c r="AA1874" s="3"/>
      <c r="AB1874" s="7" t="s">
        <v>5922</v>
      </c>
      <c r="AC1874" s="3" t="s">
        <v>65</v>
      </c>
      <c r="AD1874" s="3" t="s">
        <v>66</v>
      </c>
      <c r="AE1874" s="3" t="s">
        <v>67</v>
      </c>
      <c r="AF1874" s="3" t="s">
        <v>68</v>
      </c>
      <c r="AG1874" s="4"/>
      <c r="AH1874" s="3"/>
      <c r="AI1874" s="4"/>
      <c r="AJ18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4" s="8">
        <f>IF(#REF!=MAX(#REF!),"New","Old")</f>
      </c>
      <c r="AL1874" s="3"/>
      <c r="AM1874" s="9">
        <f>IF(OR(#REF!="",#REF!=0),"",IF(#REF!&lt;12000,"&lt;12k",IF(AND(#REF!&gt;=12000,#REF!&lt;24000),"12k to 24k",IF(AND(#REF!&gt;=24000,#REF!&lt;=36000),"24k to 36k",IF(#REF!&gt;36000,"&gt;36k","")))))</f>
      </c>
    </row>
    <row x14ac:dyDescent="0.25" r="1875" customHeight="1" ht="18.75">
      <c r="A1875" s="1">
        <v>1813457</v>
      </c>
      <c r="B1875" s="2">
        <v>11465486</v>
      </c>
      <c r="C1875" s="3" t="s">
        <v>0</v>
      </c>
      <c r="D1875" s="3" t="s">
        <v>1</v>
      </c>
      <c r="E1875" s="2">
        <v>2021</v>
      </c>
      <c r="F1875" s="4">
        <v>44701</v>
      </c>
      <c r="G1875" s="3" t="s">
        <v>108</v>
      </c>
      <c r="H1875" s="4">
        <v>44701</v>
      </c>
      <c r="I1875" s="4">
        <f>_xlfn.XLOOKUP(#REF!,[1]!Backup_F8_Previous_Wave[ODINO],[1]!Backup_F8_Previous_Wave[Production Date],"")</f>
      </c>
      <c r="J1875" s="10">
        <f>_xlfn.XLOOKUP(#REF!,[1]!Backup_F8_Previous_Wave[ODINO],[1]!Backup_F8_Previous_Wave[Wave Date],"")</f>
      </c>
      <c r="K1875" s="6">
        <f>_xlfn.XLOOKUP(#REF!,[1]!Backup_F8_Previous_Wave[ODINO],[1]!Backup_F8_Previous_Wave[Full VIN],"")</f>
      </c>
      <c r="L1875" s="3" t="s">
        <v>5923</v>
      </c>
      <c r="M1875" s="3" t="s">
        <v>4</v>
      </c>
      <c r="N1875" s="3" t="s">
        <v>5924</v>
      </c>
      <c r="O1875" s="3" t="s">
        <v>390</v>
      </c>
      <c r="P1875" s="6">
        <f>_xlfn.XLOOKUP(#REF!,[1]!Table2[BINNING],[1]!Table2[VFG],"")</f>
      </c>
      <c r="Q1875" s="6">
        <f>IF(ISNUMBER(FIND("|",#REF!,1)),LEFT(#REF!,FIND("|",#REF!,1)-2),#REF!)</f>
      </c>
      <c r="R1875" s="6">
        <f>IF(ISNUMBER(FIND("|",#REF!,1)),RIGHT(#REF!,LEN(#REF!)-FIND("|",#REF!,1)-1),"")</f>
      </c>
      <c r="S1875" s="3" t="s">
        <v>7</v>
      </c>
      <c r="T1875" s="3" t="s">
        <v>7</v>
      </c>
      <c r="U1875" s="2">
        <v>0</v>
      </c>
      <c r="V1875" s="2">
        <v>0</v>
      </c>
      <c r="W1875" s="2">
        <v>25460</v>
      </c>
      <c r="X1875" s="3" t="s">
        <v>246</v>
      </c>
      <c r="Y1875" s="2">
        <v>0</v>
      </c>
      <c r="Z1875" s="3" t="s">
        <v>5925</v>
      </c>
      <c r="AA1875" s="3" t="s">
        <v>4359</v>
      </c>
      <c r="AB1875" s="7" t="s">
        <v>5926</v>
      </c>
      <c r="AC1875" s="3" t="s">
        <v>4018</v>
      </c>
      <c r="AD1875" s="3" t="s">
        <v>11</v>
      </c>
      <c r="AE1875" s="3" t="s">
        <v>21</v>
      </c>
      <c r="AF1875" s="3" t="s">
        <v>13</v>
      </c>
      <c r="AG1875" s="4"/>
      <c r="AH1875" s="3"/>
      <c r="AI1875" s="4"/>
      <c r="AJ18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5" s="8">
        <f>IF(#REF!=MAX(#REF!),"New","Old")</f>
      </c>
      <c r="AL1875" s="3"/>
      <c r="AM1875" s="9">
        <f>IF(OR(#REF!="",#REF!=0),"",IF(#REF!&lt;12000,"&lt;12k",IF(AND(#REF!&gt;=12000,#REF!&lt;24000),"12k to 24k",IF(AND(#REF!&gt;=24000,#REF!&lt;=36000),"24k to 36k",IF(#REF!&gt;36000,"&gt;36k","")))))</f>
      </c>
    </row>
    <row x14ac:dyDescent="0.25" r="1876" customHeight="1" ht="18.75">
      <c r="A1876" s="1">
        <v>1813568</v>
      </c>
      <c r="B1876" s="2">
        <v>11465565</v>
      </c>
      <c r="C1876" s="3" t="s">
        <v>0</v>
      </c>
      <c r="D1876" s="3" t="s">
        <v>1</v>
      </c>
      <c r="E1876" s="2">
        <v>2018</v>
      </c>
      <c r="F1876" s="4">
        <v>44700</v>
      </c>
      <c r="G1876" s="3" t="s">
        <v>108</v>
      </c>
      <c r="H1876" s="4">
        <v>44702</v>
      </c>
      <c r="I1876" s="4"/>
      <c r="J1876" s="10">
        <f>_xlfn.XLOOKUP(#REF!,[1]!Backup_F8_Previous_Wave[ODINO],[1]!Backup_F8_Previous_Wave[Wave Date],"")</f>
      </c>
      <c r="K1876" s="3"/>
      <c r="L1876" s="3" t="s">
        <v>5927</v>
      </c>
      <c r="M1876" s="3" t="s">
        <v>4</v>
      </c>
      <c r="N1876" s="3" t="s">
        <v>5928</v>
      </c>
      <c r="O1876" s="3" t="s">
        <v>151</v>
      </c>
      <c r="P1876" s="6">
        <f>_xlfn.XLOOKUP(#REF!,[1]!Table2[BINNING],[1]!Table2[VFG],"")</f>
      </c>
      <c r="Q1876" s="6">
        <f>IF(ISNUMBER(FIND("|",#REF!,1)),LEFT(#REF!,FIND("|",#REF!,1)-2),#REF!)</f>
      </c>
      <c r="R1876" s="6">
        <f>IF(ISNUMBER(FIND("|",#REF!,1)),RIGHT(#REF!,LEN(#REF!)-FIND("|",#REF!,1)-1),"")</f>
      </c>
      <c r="S1876" s="3" t="s">
        <v>7</v>
      </c>
      <c r="T1876" s="3" t="s">
        <v>7</v>
      </c>
      <c r="U1876" s="2">
        <v>0</v>
      </c>
      <c r="V1876" s="2">
        <v>0</v>
      </c>
      <c r="W1876" s="2"/>
      <c r="X1876" s="3" t="s">
        <v>139</v>
      </c>
      <c r="Y1876" s="2">
        <v>0</v>
      </c>
      <c r="Z1876" s="3"/>
      <c r="AA1876" s="3"/>
      <c r="AB1876" s="7" t="s">
        <v>5929</v>
      </c>
      <c r="AC1876" s="3" t="s">
        <v>44</v>
      </c>
      <c r="AD1876" s="3" t="s">
        <v>44</v>
      </c>
      <c r="AE1876" s="3" t="s">
        <v>44</v>
      </c>
      <c r="AF1876" s="3" t="s">
        <v>13</v>
      </c>
      <c r="AG1876" s="4"/>
      <c r="AH1876" s="3"/>
      <c r="AI1876" s="4"/>
      <c r="AJ18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6" s="8">
        <f>IF(#REF!=MAX(#REF!),"New","Old")</f>
      </c>
      <c r="AL1876" s="3"/>
      <c r="AM1876" s="9">
        <f>IF(OR(#REF!="",#REF!=0),"",IF(#REF!&lt;12000,"&lt;12k",IF(AND(#REF!&gt;=12000,#REF!&lt;24000),"12k to 24k",IF(AND(#REF!&gt;=24000,#REF!&lt;=36000),"24k to 36k",IF(#REF!&gt;36000,"&gt;36k","")))))</f>
      </c>
    </row>
    <row x14ac:dyDescent="0.25" r="1877" customHeight="1" ht="18.75">
      <c r="A1877" s="1">
        <v>1813571</v>
      </c>
      <c r="B1877" s="2">
        <v>11465568</v>
      </c>
      <c r="C1877" s="3" t="s">
        <v>0</v>
      </c>
      <c r="D1877" s="3" t="s">
        <v>136</v>
      </c>
      <c r="E1877" s="2">
        <v>2021</v>
      </c>
      <c r="F1877" s="4">
        <v>44698</v>
      </c>
      <c r="G1877" s="3" t="s">
        <v>108</v>
      </c>
      <c r="H1877" s="4">
        <v>44702</v>
      </c>
      <c r="I1877" s="4">
        <f>_xlfn.XLOOKUP(#REF!,[1]!Backup_F8_Previous_Wave[ODINO],[1]!Backup_F8_Previous_Wave[Production Date],"")</f>
      </c>
      <c r="J1877" s="10">
        <f>_xlfn.XLOOKUP(#REF!,[1]!Backup_F8_Previous_Wave[ODINO],[1]!Backup_F8_Previous_Wave[Wave Date],"")</f>
      </c>
      <c r="K1877" s="6">
        <f>_xlfn.XLOOKUP(#REF!,[1]!Backup_F8_Previous_Wave[ODINO],[1]!Backup_F8_Previous_Wave[Full VIN],"")</f>
      </c>
      <c r="L1877" s="3" t="s">
        <v>5930</v>
      </c>
      <c r="M1877" s="3" t="s">
        <v>4</v>
      </c>
      <c r="N1877" s="3" t="s">
        <v>5931</v>
      </c>
      <c r="O1877" s="3" t="s">
        <v>5433</v>
      </c>
      <c r="P1877" s="6">
        <f>_xlfn.XLOOKUP(#REF!,[1]!Table2[BINNING],[1]!Table2[VFG],"")</f>
      </c>
      <c r="Q1877" s="6">
        <f>IF(ISNUMBER(FIND("|",#REF!,1)),LEFT(#REF!,FIND("|",#REF!,1)-2),#REF!)</f>
      </c>
      <c r="R1877" s="6">
        <f>IF(ISNUMBER(FIND("|",#REF!,1)),RIGHT(#REF!,LEN(#REF!)-FIND("|",#REF!,1)-1),"")</f>
      </c>
      <c r="S1877" s="3" t="s">
        <v>7</v>
      </c>
      <c r="T1877" s="3" t="s">
        <v>7</v>
      </c>
      <c r="U1877" s="2">
        <v>0</v>
      </c>
      <c r="V1877" s="2">
        <v>0</v>
      </c>
      <c r="W1877" s="2"/>
      <c r="X1877" s="3" t="s">
        <v>100</v>
      </c>
      <c r="Y1877" s="2"/>
      <c r="Z1877" s="3"/>
      <c r="AA1877" s="3"/>
      <c r="AB1877" s="7" t="s">
        <v>5932</v>
      </c>
      <c r="AC1877" s="3" t="s">
        <v>341</v>
      </c>
      <c r="AD1877" s="3" t="s">
        <v>342</v>
      </c>
      <c r="AE1877" s="3" t="s">
        <v>343</v>
      </c>
      <c r="AF1877" s="3" t="s">
        <v>141</v>
      </c>
      <c r="AG1877" s="4"/>
      <c r="AH1877" s="3"/>
      <c r="AI1877" s="4"/>
      <c r="AJ18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7" s="8">
        <f>IF(#REF!=MAX(#REF!),"New","Old")</f>
      </c>
      <c r="AL1877" s="3"/>
      <c r="AM1877" s="9">
        <f>IF(OR(#REF!="",#REF!=0),"",IF(#REF!&lt;12000,"&lt;12k",IF(AND(#REF!&gt;=12000,#REF!&lt;24000),"12k to 24k",IF(AND(#REF!&gt;=24000,#REF!&lt;=36000),"24k to 36k",IF(#REF!&gt;36000,"&gt;36k","")))))</f>
      </c>
    </row>
    <row x14ac:dyDescent="0.25" r="1878" customHeight="1" ht="18.75">
      <c r="A1878" s="1">
        <v>1813616</v>
      </c>
      <c r="B1878" s="2">
        <v>11465603</v>
      </c>
      <c r="C1878" s="3" t="s">
        <v>0</v>
      </c>
      <c r="D1878" s="3" t="s">
        <v>1</v>
      </c>
      <c r="E1878" s="2">
        <v>2014</v>
      </c>
      <c r="F1878" s="4">
        <v>44667</v>
      </c>
      <c r="G1878" s="3" t="s">
        <v>108</v>
      </c>
      <c r="H1878" s="4">
        <v>44703</v>
      </c>
      <c r="I1878" s="4">
        <f>_xlfn.XLOOKUP(#REF!,[1]!Backup_F8_Previous_Wave[ODINO],[1]!Backup_F8_Previous_Wave[Production Date],"")</f>
      </c>
      <c r="J1878" s="10">
        <f>_xlfn.XLOOKUP(#REF!,[1]!Backup_F8_Previous_Wave[ODINO],[1]!Backup_F8_Previous_Wave[Wave Date],"")</f>
      </c>
      <c r="K1878" s="6">
        <f>_xlfn.XLOOKUP(#REF!,[1]!Backup_F8_Previous_Wave[ODINO],[1]!Backup_F8_Previous_Wave[Full VIN],"")</f>
      </c>
      <c r="L1878" s="3" t="s">
        <v>631</v>
      </c>
      <c r="M1878" s="3" t="s">
        <v>4</v>
      </c>
      <c r="N1878" s="3" t="s">
        <v>5933</v>
      </c>
      <c r="O1878" s="3" t="s">
        <v>151</v>
      </c>
      <c r="P1878" s="6">
        <f>_xlfn.XLOOKUP(#REF!,[1]!Table2[BINNING],[1]!Table2[VFG],"")</f>
      </c>
      <c r="Q1878" s="6">
        <f>IF(ISNUMBER(FIND("|",#REF!,1)),LEFT(#REF!,FIND("|",#REF!,1)-2),#REF!)</f>
      </c>
      <c r="R1878" s="6">
        <f>IF(ISNUMBER(FIND("|",#REF!,1)),RIGHT(#REF!,LEN(#REF!)-FIND("|",#REF!,1)-1),"")</f>
      </c>
      <c r="S1878" s="3" t="s">
        <v>7</v>
      </c>
      <c r="T1878" s="3" t="s">
        <v>7</v>
      </c>
      <c r="U1878" s="2">
        <v>0</v>
      </c>
      <c r="V1878" s="2">
        <v>0</v>
      </c>
      <c r="W1878" s="2"/>
      <c r="X1878" s="3" t="s">
        <v>112</v>
      </c>
      <c r="Y1878" s="2">
        <v>0</v>
      </c>
      <c r="Z1878" s="3"/>
      <c r="AA1878" s="3"/>
      <c r="AB1878" s="7" t="s">
        <v>5934</v>
      </c>
      <c r="AC1878" s="3" t="s">
        <v>10</v>
      </c>
      <c r="AD1878" s="3" t="s">
        <v>11</v>
      </c>
      <c r="AE1878" s="3" t="s">
        <v>26</v>
      </c>
      <c r="AF1878" s="3" t="s">
        <v>27</v>
      </c>
      <c r="AG1878" s="4"/>
      <c r="AH1878" s="3"/>
      <c r="AI1878" s="4"/>
      <c r="AJ18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8" s="8">
        <f>IF(#REF!=MAX(#REF!),"New","Old")</f>
      </c>
      <c r="AL1878" s="3"/>
      <c r="AM1878" s="9">
        <f>IF(OR(#REF!="",#REF!=0),"",IF(#REF!&lt;12000,"&lt;12k",IF(AND(#REF!&gt;=12000,#REF!&lt;24000),"12k to 24k",IF(AND(#REF!&gt;=24000,#REF!&lt;=36000),"24k to 36k",IF(#REF!&gt;36000,"&gt;36k","")))))</f>
      </c>
    </row>
    <row x14ac:dyDescent="0.25" r="1879" customHeight="1" ht="18.75">
      <c r="A1879" s="1">
        <v>1813856</v>
      </c>
      <c r="B1879" s="2">
        <v>11465774</v>
      </c>
      <c r="C1879" s="3" t="s">
        <v>0</v>
      </c>
      <c r="D1879" s="3" t="s">
        <v>181</v>
      </c>
      <c r="E1879" s="2">
        <v>2019</v>
      </c>
      <c r="F1879" s="4">
        <v>44690</v>
      </c>
      <c r="G1879" s="3" t="s">
        <v>108</v>
      </c>
      <c r="H1879" s="4">
        <v>44704</v>
      </c>
      <c r="I1879" s="4">
        <f>_xlfn.XLOOKUP(#REF!,[1]!Backup_F8_Previous_Wave[ODINO],[1]!Backup_F8_Previous_Wave[Production Date],"")</f>
      </c>
      <c r="J1879" s="10">
        <f>_xlfn.XLOOKUP(#REF!,[1]!Backup_F8_Previous_Wave[ODINO],[1]!Backup_F8_Previous_Wave[Wave Date],"")</f>
      </c>
      <c r="K1879" s="6">
        <f>_xlfn.XLOOKUP(#REF!,[1]!Backup_F8_Previous_Wave[ODINO],[1]!Backup_F8_Previous_Wave[Full VIN],"")</f>
      </c>
      <c r="L1879" s="3" t="s">
        <v>5935</v>
      </c>
      <c r="M1879" s="3" t="s">
        <v>4</v>
      </c>
      <c r="N1879" s="3" t="s">
        <v>5936</v>
      </c>
      <c r="O1879" s="3" t="s">
        <v>864</v>
      </c>
      <c r="P1879" s="6">
        <f>_xlfn.XLOOKUP(#REF!,[1]!Table2[BINNING],[1]!Table2[VFG],"")</f>
      </c>
      <c r="Q1879" s="6">
        <f>IF(ISNUMBER(FIND("|",#REF!,1)),LEFT(#REF!,FIND("|",#REF!,1)-2),#REF!)</f>
      </c>
      <c r="R1879" s="6">
        <f>IF(ISNUMBER(FIND("|",#REF!,1)),RIGHT(#REF!,LEN(#REF!)-FIND("|",#REF!,1)-1),"")</f>
      </c>
      <c r="S1879" s="3" t="s">
        <v>7</v>
      </c>
      <c r="T1879" s="3" t="s">
        <v>7</v>
      </c>
      <c r="U1879" s="2">
        <v>0</v>
      </c>
      <c r="V1879" s="2">
        <v>0</v>
      </c>
      <c r="W1879" s="2">
        <v>270450</v>
      </c>
      <c r="X1879" s="3" t="s">
        <v>106</v>
      </c>
      <c r="Y1879" s="2">
        <v>75</v>
      </c>
      <c r="Z1879" s="3" t="s">
        <v>5937</v>
      </c>
      <c r="AA1879" s="3" t="s">
        <v>2104</v>
      </c>
      <c r="AB1879" s="7" t="s">
        <v>5938</v>
      </c>
      <c r="AC1879" s="3" t="s">
        <v>297</v>
      </c>
      <c r="AD1879" s="3" t="s">
        <v>298</v>
      </c>
      <c r="AE1879" s="3" t="s">
        <v>299</v>
      </c>
      <c r="AF1879" s="3" t="s">
        <v>198</v>
      </c>
      <c r="AG1879" s="4"/>
      <c r="AH1879" s="3"/>
      <c r="AI1879" s="4"/>
      <c r="AJ18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79" s="8">
        <f>IF(#REF!=MAX(#REF!),"New","Old")</f>
      </c>
      <c r="AL1879" s="3"/>
      <c r="AM1879" s="9">
        <f>IF(OR(#REF!="",#REF!=0),"",IF(#REF!&lt;12000,"&lt;12k",IF(AND(#REF!&gt;=12000,#REF!&lt;24000),"12k to 24k",IF(AND(#REF!&gt;=24000,#REF!&lt;=36000),"24k to 36k",IF(#REF!&gt;36000,"&gt;36k","")))))</f>
      </c>
    </row>
    <row x14ac:dyDescent="0.25" r="1880" customHeight="1" ht="18.75">
      <c r="A1880" s="1">
        <v>1813875</v>
      </c>
      <c r="B1880" s="2">
        <v>11465792</v>
      </c>
      <c r="C1880" s="3" t="s">
        <v>0</v>
      </c>
      <c r="D1880" s="3" t="s">
        <v>1</v>
      </c>
      <c r="E1880" s="2">
        <v>2022</v>
      </c>
      <c r="F1880" s="4">
        <v>44679</v>
      </c>
      <c r="G1880" s="3" t="s">
        <v>108</v>
      </c>
      <c r="H1880" s="4">
        <v>44704</v>
      </c>
      <c r="I1880" s="4">
        <f>_xlfn.XLOOKUP(#REF!,[1]!Backup_F8_Previous_Wave[ODINO],[1]!Backup_F8_Previous_Wave[Production Date],"")</f>
      </c>
      <c r="J1880" s="10">
        <f>_xlfn.XLOOKUP(#REF!,[1]!Backup_F8_Previous_Wave[ODINO],[1]!Backup_F8_Previous_Wave[Wave Date],"")</f>
      </c>
      <c r="K1880" s="6">
        <f>_xlfn.XLOOKUP(#REF!,[1]!Backup_F8_Previous_Wave[ODINO],[1]!Backup_F8_Previous_Wave[Full VIN],"")</f>
      </c>
      <c r="L1880" s="3" t="s">
        <v>5939</v>
      </c>
      <c r="M1880" s="3" t="s">
        <v>4</v>
      </c>
      <c r="N1880" s="3" t="s">
        <v>5940</v>
      </c>
      <c r="O1880" s="3" t="s">
        <v>390</v>
      </c>
      <c r="P1880" s="6">
        <f>_xlfn.XLOOKUP(#REF!,[1]!Table2[BINNING],[1]!Table2[VFG],"")</f>
      </c>
      <c r="Q1880" s="6">
        <f>IF(ISNUMBER(FIND("|",#REF!,1)),LEFT(#REF!,FIND("|",#REF!,1)-2),#REF!)</f>
      </c>
      <c r="R1880" s="6">
        <f>IF(ISNUMBER(FIND("|",#REF!,1)),RIGHT(#REF!,LEN(#REF!)-FIND("|",#REF!,1)-1),"")</f>
      </c>
      <c r="S1880" s="3" t="s">
        <v>7</v>
      </c>
      <c r="T1880" s="3" t="s">
        <v>7</v>
      </c>
      <c r="U1880" s="2">
        <v>0</v>
      </c>
      <c r="V1880" s="2">
        <v>0</v>
      </c>
      <c r="W1880" s="2"/>
      <c r="X1880" s="3" t="s">
        <v>202</v>
      </c>
      <c r="Y1880" s="2">
        <v>40</v>
      </c>
      <c r="Z1880" s="3"/>
      <c r="AA1880" s="3"/>
      <c r="AB1880" s="7" t="s">
        <v>5941</v>
      </c>
      <c r="AC1880" s="3" t="s">
        <v>4018</v>
      </c>
      <c r="AD1880" s="3" t="s">
        <v>11</v>
      </c>
      <c r="AE1880" s="3" t="s">
        <v>135</v>
      </c>
      <c r="AF1880" s="3" t="s">
        <v>27</v>
      </c>
      <c r="AG1880" s="4"/>
      <c r="AH1880" s="3"/>
      <c r="AI1880" s="4"/>
      <c r="AJ18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0" s="8">
        <f>IF(#REF!=MAX(#REF!),"New","Old")</f>
      </c>
      <c r="AL1880" s="3"/>
      <c r="AM1880" s="9">
        <f>IF(OR(#REF!="",#REF!=0),"",IF(#REF!&lt;12000,"&lt;12k",IF(AND(#REF!&gt;=12000,#REF!&lt;24000),"12k to 24k",IF(AND(#REF!&gt;=24000,#REF!&lt;=36000),"24k to 36k",IF(#REF!&gt;36000,"&gt;36k","")))))</f>
      </c>
    </row>
    <row x14ac:dyDescent="0.25" r="1881" customHeight="1" ht="18.75">
      <c r="A1881" s="1">
        <v>1813886</v>
      </c>
      <c r="B1881" s="2">
        <v>11465800</v>
      </c>
      <c r="C1881" s="3" t="s">
        <v>0</v>
      </c>
      <c r="D1881" s="3" t="s">
        <v>38</v>
      </c>
      <c r="E1881" s="2">
        <v>2022</v>
      </c>
      <c r="F1881" s="4">
        <v>44699</v>
      </c>
      <c r="G1881" s="3" t="s">
        <v>108</v>
      </c>
      <c r="H1881" s="4">
        <v>44704</v>
      </c>
      <c r="I1881" s="4"/>
      <c r="J1881" s="10">
        <f>_xlfn.XLOOKUP(#REF!,[1]!Backup_F8_Previous_Wave[ODINO],[1]!Backup_F8_Previous_Wave[Wave Date],"")</f>
      </c>
      <c r="K1881" s="3"/>
      <c r="L1881" s="3" t="s">
        <v>5942</v>
      </c>
      <c r="M1881" s="3" t="s">
        <v>4</v>
      </c>
      <c r="N1881" s="3" t="s">
        <v>5943</v>
      </c>
      <c r="O1881" s="3" t="s">
        <v>864</v>
      </c>
      <c r="P1881" s="6">
        <f>_xlfn.XLOOKUP(#REF!,[1]!Table2[BINNING],[1]!Table2[VFG],"")</f>
      </c>
      <c r="Q1881" s="6">
        <f>IF(ISNUMBER(FIND("|",#REF!,1)),LEFT(#REF!,FIND("|",#REF!,1)-2),#REF!)</f>
      </c>
      <c r="R1881" s="6">
        <f>IF(ISNUMBER(FIND("|",#REF!,1)),RIGHT(#REF!,LEN(#REF!)-FIND("|",#REF!,1)-1),"")</f>
      </c>
      <c r="S1881" s="3" t="s">
        <v>7</v>
      </c>
      <c r="T1881" s="3" t="s">
        <v>7</v>
      </c>
      <c r="U1881" s="2">
        <v>0</v>
      </c>
      <c r="V1881" s="2">
        <v>0</v>
      </c>
      <c r="W1881" s="2"/>
      <c r="X1881" s="3" t="s">
        <v>139</v>
      </c>
      <c r="Y1881" s="2">
        <v>70</v>
      </c>
      <c r="Z1881" s="3"/>
      <c r="AA1881" s="3"/>
      <c r="AB1881" s="7" t="s">
        <v>5944</v>
      </c>
      <c r="AC1881" s="3" t="s">
        <v>44</v>
      </c>
      <c r="AD1881" s="3" t="s">
        <v>44</v>
      </c>
      <c r="AE1881" s="3" t="s">
        <v>44</v>
      </c>
      <c r="AF1881" s="3" t="s">
        <v>45</v>
      </c>
      <c r="AG1881" s="4"/>
      <c r="AH1881" s="3"/>
      <c r="AI1881" s="4"/>
      <c r="AJ18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1" s="8">
        <f>IF(#REF!=MAX(#REF!),"New","Old")</f>
      </c>
      <c r="AL1881" s="3"/>
      <c r="AM1881" s="9">
        <f>IF(OR(#REF!="",#REF!=0),"",IF(#REF!&lt;12000,"&lt;12k",IF(AND(#REF!&gt;=12000,#REF!&lt;24000),"12k to 24k",IF(AND(#REF!&gt;=24000,#REF!&lt;=36000),"24k to 36k",IF(#REF!&gt;36000,"&gt;36k","")))))</f>
      </c>
    </row>
    <row x14ac:dyDescent="0.25" r="1882" customHeight="1" ht="18.75">
      <c r="A1882" s="1">
        <v>1813896</v>
      </c>
      <c r="B1882" s="2">
        <v>11465807</v>
      </c>
      <c r="C1882" s="3" t="s">
        <v>0</v>
      </c>
      <c r="D1882" s="3" t="s">
        <v>86</v>
      </c>
      <c r="E1882" s="2">
        <v>2021</v>
      </c>
      <c r="F1882" s="4">
        <v>44454</v>
      </c>
      <c r="G1882" s="3" t="s">
        <v>39</v>
      </c>
      <c r="H1882" s="4">
        <v>44704</v>
      </c>
      <c r="I1882" s="4">
        <f>_xlfn.XLOOKUP(#REF!,[1]!Backup_F8_Previous_Wave[ODINO],[1]!Backup_F8_Previous_Wave[Production Date],"")</f>
      </c>
      <c r="J1882" s="10">
        <f>_xlfn.XLOOKUP(#REF!,[1]!Backup_F8_Previous_Wave[ODINO],[1]!Backup_F8_Previous_Wave[Wave Date],"")</f>
      </c>
      <c r="K1882" s="6">
        <f>_xlfn.XLOOKUP(#REF!,[1]!Backup_F8_Previous_Wave[ODINO],[1]!Backup_F8_Previous_Wave[Full VIN],"")</f>
      </c>
      <c r="L1882" s="3" t="s">
        <v>5858</v>
      </c>
      <c r="M1882" s="3" t="s">
        <v>4</v>
      </c>
      <c r="N1882" s="3" t="s">
        <v>5945</v>
      </c>
      <c r="O1882" s="3" t="s">
        <v>5860</v>
      </c>
      <c r="P1882" s="6">
        <f>_xlfn.XLOOKUP(#REF!,[1]!Table2[BINNING],[1]!Table2[VFG],"")</f>
      </c>
      <c r="Q1882" s="6">
        <f>IF(ISNUMBER(FIND("|",#REF!,1)),LEFT(#REF!,FIND("|",#REF!,1)-2),#REF!)</f>
      </c>
      <c r="R1882" s="6">
        <f>IF(ISNUMBER(FIND("|",#REF!,1)),RIGHT(#REF!,LEN(#REF!)-FIND("|",#REF!,1)-1),"")</f>
      </c>
      <c r="S1882" s="3" t="s">
        <v>7</v>
      </c>
      <c r="T1882" s="3" t="s">
        <v>7</v>
      </c>
      <c r="U1882" s="2">
        <v>0</v>
      </c>
      <c r="V1882" s="2">
        <v>0</v>
      </c>
      <c r="W1882" s="2">
        <v>60</v>
      </c>
      <c r="X1882" s="3" t="s">
        <v>106</v>
      </c>
      <c r="Y1882" s="2">
        <v>65</v>
      </c>
      <c r="Z1882" s="3" t="s">
        <v>5946</v>
      </c>
      <c r="AA1882" s="3" t="s">
        <v>5947</v>
      </c>
      <c r="AB1882" s="7" t="s">
        <v>5948</v>
      </c>
      <c r="AC1882" s="3" t="s">
        <v>685</v>
      </c>
      <c r="AD1882" s="3" t="s">
        <v>1962</v>
      </c>
      <c r="AE1882" s="3" t="s">
        <v>2404</v>
      </c>
      <c r="AF1882" s="3" t="s">
        <v>95</v>
      </c>
      <c r="AG1882" s="4"/>
      <c r="AH1882" s="3"/>
      <c r="AI1882" s="4"/>
      <c r="AJ18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2" s="8">
        <f>IF(#REF!=MAX(#REF!),"New","Old")</f>
      </c>
      <c r="AL1882" s="3"/>
      <c r="AM1882" s="9">
        <f>IF(OR(#REF!="",#REF!=0),"",IF(#REF!&lt;12000,"&lt;12k",IF(AND(#REF!&gt;=12000,#REF!&lt;24000),"12k to 24k",IF(AND(#REF!&gt;=24000,#REF!&lt;=36000),"24k to 36k",IF(#REF!&gt;36000,"&gt;36k","")))))</f>
      </c>
    </row>
    <row x14ac:dyDescent="0.25" r="1883" customHeight="1" ht="18.75">
      <c r="A1883" s="1">
        <v>1814107</v>
      </c>
      <c r="B1883" s="2">
        <v>11465972</v>
      </c>
      <c r="C1883" s="3" t="s">
        <v>0</v>
      </c>
      <c r="D1883" s="3" t="s">
        <v>1</v>
      </c>
      <c r="E1883" s="2">
        <v>2017</v>
      </c>
      <c r="F1883" s="4">
        <v>44701</v>
      </c>
      <c r="G1883" s="3" t="s">
        <v>108</v>
      </c>
      <c r="H1883" s="4">
        <v>44705</v>
      </c>
      <c r="I1883" s="4">
        <f>_xlfn.XLOOKUP(#REF!,[1]!Backup_F8_Previous_Wave[ODINO],[1]!Backup_F8_Previous_Wave[Production Date],"")</f>
      </c>
      <c r="J1883" s="10">
        <f>_xlfn.XLOOKUP(#REF!,[1]!Backup_F8_Previous_Wave[ODINO],[1]!Backup_F8_Previous_Wave[Wave Date],"")</f>
      </c>
      <c r="K1883" s="6">
        <f>_xlfn.XLOOKUP(#REF!,[1]!Backup_F8_Previous_Wave[ODINO],[1]!Backup_F8_Previous_Wave[Full VIN],"")</f>
      </c>
      <c r="L1883" s="3" t="s">
        <v>5949</v>
      </c>
      <c r="M1883" s="3" t="s">
        <v>4</v>
      </c>
      <c r="N1883" s="3" t="s">
        <v>5950</v>
      </c>
      <c r="O1883" s="3" t="s">
        <v>151</v>
      </c>
      <c r="P1883" s="6">
        <f>_xlfn.XLOOKUP(#REF!,[1]!Table2[BINNING],[1]!Table2[VFG],"")</f>
      </c>
      <c r="Q1883" s="6">
        <f>IF(ISNUMBER(FIND("|",#REF!,1)),LEFT(#REF!,FIND("|",#REF!,1)-2),#REF!)</f>
      </c>
      <c r="R1883" s="6">
        <f>IF(ISNUMBER(FIND("|",#REF!,1)),RIGHT(#REF!,LEN(#REF!)-FIND("|",#REF!,1)-1),"")</f>
      </c>
      <c r="S1883" s="3" t="s">
        <v>7</v>
      </c>
      <c r="T1883" s="3" t="s">
        <v>7</v>
      </c>
      <c r="U1883" s="2">
        <v>0</v>
      </c>
      <c r="V1883" s="2">
        <v>0</v>
      </c>
      <c r="W1883" s="2"/>
      <c r="X1883" s="3" t="s">
        <v>106</v>
      </c>
      <c r="Y1883" s="2">
        <v>0</v>
      </c>
      <c r="Z1883" s="3"/>
      <c r="AA1883" s="3"/>
      <c r="AB1883" s="7" t="s">
        <v>5951</v>
      </c>
      <c r="AC1883" s="3" t="s">
        <v>20</v>
      </c>
      <c r="AD1883" s="3" t="s">
        <v>11</v>
      </c>
      <c r="AE1883" s="3" t="s">
        <v>21</v>
      </c>
      <c r="AF1883" s="3" t="s">
        <v>13</v>
      </c>
      <c r="AG1883" s="4"/>
      <c r="AH1883" s="3"/>
      <c r="AI1883" s="4"/>
      <c r="AJ18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3" s="8">
        <f>IF(#REF!=MAX(#REF!),"New","Old")</f>
      </c>
      <c r="AL1883" s="3"/>
      <c r="AM1883" s="9">
        <f>IF(OR(#REF!="",#REF!=0),"",IF(#REF!&lt;12000,"&lt;12k",IF(AND(#REF!&gt;=12000,#REF!&lt;24000),"12k to 24k",IF(AND(#REF!&gt;=24000,#REF!&lt;=36000),"24k to 36k",IF(#REF!&gt;36000,"&gt;36k","")))))</f>
      </c>
    </row>
    <row x14ac:dyDescent="0.25" r="1884" customHeight="1" ht="18.75">
      <c r="A1884" s="1">
        <v>1814386</v>
      </c>
      <c r="B1884" s="2">
        <v>11466173</v>
      </c>
      <c r="C1884" s="3" t="s">
        <v>0</v>
      </c>
      <c r="D1884" s="3" t="s">
        <v>181</v>
      </c>
      <c r="E1884" s="2">
        <v>2016</v>
      </c>
      <c r="F1884" s="4">
        <v>44544</v>
      </c>
      <c r="G1884" s="3" t="s">
        <v>14</v>
      </c>
      <c r="H1884" s="4">
        <v>44707</v>
      </c>
      <c r="I1884" s="4">
        <f>_xlfn.XLOOKUP(#REF!,[1]!Backup_F8_Previous_Wave[ODINO],[1]!Backup_F8_Previous_Wave[Production Date],"")</f>
      </c>
      <c r="J1884" s="10">
        <f>_xlfn.XLOOKUP(#REF!,[1]!Backup_F8_Previous_Wave[ODINO],[1]!Backup_F8_Previous_Wave[Wave Date],"")</f>
      </c>
      <c r="K1884" s="6">
        <f>_xlfn.XLOOKUP(#REF!,[1]!Backup_F8_Previous_Wave[ODINO],[1]!Backup_F8_Previous_Wave[Full VIN],"")</f>
      </c>
      <c r="L1884" s="3" t="s">
        <v>5952</v>
      </c>
      <c r="M1884" s="3" t="s">
        <v>4</v>
      </c>
      <c r="N1884" s="3" t="s">
        <v>5953</v>
      </c>
      <c r="O1884" s="3" t="s">
        <v>196</v>
      </c>
      <c r="P1884" s="6">
        <f>_xlfn.XLOOKUP(#REF!,[1]!Table2[BINNING],[1]!Table2[VFG],"")</f>
      </c>
      <c r="Q1884" s="6">
        <f>IF(ISNUMBER(FIND("|",#REF!,1)),LEFT(#REF!,FIND("|",#REF!,1)-2),#REF!)</f>
      </c>
      <c r="R1884" s="6">
        <f>IF(ISNUMBER(FIND("|",#REF!,1)),RIGHT(#REF!,LEN(#REF!)-FIND("|",#REF!,1)-1),"")</f>
      </c>
      <c r="S1884" s="3" t="s">
        <v>7</v>
      </c>
      <c r="T1884" s="3" t="s">
        <v>7</v>
      </c>
      <c r="U1884" s="2">
        <v>0</v>
      </c>
      <c r="V1884" s="2">
        <v>0</v>
      </c>
      <c r="W1884" s="2"/>
      <c r="X1884" s="3" t="s">
        <v>63</v>
      </c>
      <c r="Y1884" s="2">
        <v>60</v>
      </c>
      <c r="Z1884" s="3"/>
      <c r="AA1884" s="3"/>
      <c r="AB1884" s="7" t="s">
        <v>5954</v>
      </c>
      <c r="AC1884" s="3" t="s">
        <v>297</v>
      </c>
      <c r="AD1884" s="3" t="s">
        <v>298</v>
      </c>
      <c r="AE1884" s="3" t="s">
        <v>299</v>
      </c>
      <c r="AF1884" s="3" t="s">
        <v>198</v>
      </c>
      <c r="AG1884" s="4"/>
      <c r="AH1884" s="3"/>
      <c r="AI1884" s="4"/>
      <c r="AJ18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4" s="8">
        <f>IF(#REF!=MAX(#REF!),"New","Old")</f>
      </c>
      <c r="AL1884" s="3"/>
      <c r="AM1884" s="9">
        <f>IF(OR(#REF!="",#REF!=0),"",IF(#REF!&lt;12000,"&lt;12k",IF(AND(#REF!&gt;=12000,#REF!&lt;24000),"12k to 24k",IF(AND(#REF!&gt;=24000,#REF!&lt;=36000),"24k to 36k",IF(#REF!&gt;36000,"&gt;36k","")))))</f>
      </c>
    </row>
    <row x14ac:dyDescent="0.25" r="1885" customHeight="1" ht="18.75">
      <c r="A1885" s="1">
        <v>1814454</v>
      </c>
      <c r="B1885" s="2">
        <v>11466221</v>
      </c>
      <c r="C1885" s="3" t="s">
        <v>0</v>
      </c>
      <c r="D1885" s="3" t="s">
        <v>1</v>
      </c>
      <c r="E1885" s="2">
        <v>2021</v>
      </c>
      <c r="F1885" s="4">
        <v>44707</v>
      </c>
      <c r="G1885" s="3" t="s">
        <v>108</v>
      </c>
      <c r="H1885" s="4">
        <v>44707</v>
      </c>
      <c r="I1885" s="4">
        <f>_xlfn.XLOOKUP(#REF!,[1]!Backup_F8_Previous_Wave[ODINO],[1]!Backup_F8_Previous_Wave[Production Date],"")</f>
      </c>
      <c r="J1885" s="10">
        <f>_xlfn.XLOOKUP(#REF!,[1]!Backup_F8_Previous_Wave[ODINO],[1]!Backup_F8_Previous_Wave[Wave Date],"")</f>
      </c>
      <c r="K1885" s="6">
        <f>_xlfn.XLOOKUP(#REF!,[1]!Backup_F8_Previous_Wave[ODINO],[1]!Backup_F8_Previous_Wave[Full VIN],"")</f>
      </c>
      <c r="L1885" s="3" t="s">
        <v>5955</v>
      </c>
      <c r="M1885" s="3" t="s">
        <v>4</v>
      </c>
      <c r="N1885" s="3" t="s">
        <v>5956</v>
      </c>
      <c r="O1885" s="3" t="s">
        <v>5860</v>
      </c>
      <c r="P1885" s="6">
        <f>_xlfn.XLOOKUP(#REF!,[1]!Table2[BINNING],[1]!Table2[VFG],"")</f>
      </c>
      <c r="Q1885" s="6">
        <f>IF(ISNUMBER(FIND("|",#REF!,1)),LEFT(#REF!,FIND("|",#REF!,1)-2),#REF!)</f>
      </c>
      <c r="R1885" s="6">
        <f>IF(ISNUMBER(FIND("|",#REF!,1)),RIGHT(#REF!,LEN(#REF!)-FIND("|",#REF!,1)-1),"")</f>
      </c>
      <c r="S1885" s="3" t="s">
        <v>7</v>
      </c>
      <c r="T1885" s="3" t="s">
        <v>7</v>
      </c>
      <c r="U1885" s="2">
        <v>0</v>
      </c>
      <c r="V1885" s="2">
        <v>0</v>
      </c>
      <c r="W1885" s="2">
        <v>8000</v>
      </c>
      <c r="X1885" s="3" t="s">
        <v>72</v>
      </c>
      <c r="Y1885" s="2">
        <v>70</v>
      </c>
      <c r="Z1885" s="3" t="s">
        <v>5957</v>
      </c>
      <c r="AA1885" s="3" t="s">
        <v>1092</v>
      </c>
      <c r="AB1885" s="7" t="s">
        <v>5958</v>
      </c>
      <c r="AC1885" s="3" t="s">
        <v>4018</v>
      </c>
      <c r="AD1885" s="3" t="s">
        <v>11</v>
      </c>
      <c r="AE1885" s="3" t="s">
        <v>135</v>
      </c>
      <c r="AF1885" s="3" t="s">
        <v>27</v>
      </c>
      <c r="AG1885" s="4"/>
      <c r="AH1885" s="3"/>
      <c r="AI1885" s="4"/>
      <c r="AJ18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5" s="8">
        <f>IF(#REF!=MAX(#REF!),"New","Old")</f>
      </c>
      <c r="AL1885" s="3"/>
      <c r="AM1885" s="9">
        <f>IF(OR(#REF!="",#REF!=0),"",IF(#REF!&lt;12000,"&lt;12k",IF(AND(#REF!&gt;=12000,#REF!&lt;24000),"12k to 24k",IF(AND(#REF!&gt;=24000,#REF!&lt;=36000),"24k to 36k",IF(#REF!&gt;36000,"&gt;36k","")))))</f>
      </c>
    </row>
    <row x14ac:dyDescent="0.25" r="1886" customHeight="1" ht="18.75">
      <c r="A1886" s="1">
        <v>1814803</v>
      </c>
      <c r="B1886" s="2">
        <v>11466487</v>
      </c>
      <c r="C1886" s="3" t="s">
        <v>0</v>
      </c>
      <c r="D1886" s="3" t="s">
        <v>187</v>
      </c>
      <c r="E1886" s="2">
        <v>2017</v>
      </c>
      <c r="F1886" s="4">
        <v>44696</v>
      </c>
      <c r="G1886" s="3" t="s">
        <v>108</v>
      </c>
      <c r="H1886" s="4">
        <v>44709</v>
      </c>
      <c r="I1886" s="4">
        <f>_xlfn.XLOOKUP(#REF!,[1]!Backup_F8_Previous_Wave[ODINO],[1]!Backup_F8_Previous_Wave[Production Date],"")</f>
      </c>
      <c r="J1886" s="10">
        <f>_xlfn.XLOOKUP(#REF!,[1]!Backup_F8_Previous_Wave[ODINO],[1]!Backup_F8_Previous_Wave[Wave Date],"")</f>
      </c>
      <c r="K1886" s="6">
        <f>_xlfn.XLOOKUP(#REF!,[1]!Backup_F8_Previous_Wave[ODINO],[1]!Backup_F8_Previous_Wave[Full VIN],"")</f>
      </c>
      <c r="L1886" s="3" t="s">
        <v>2031</v>
      </c>
      <c r="M1886" s="3" t="s">
        <v>4</v>
      </c>
      <c r="N1886" s="3" t="s">
        <v>5959</v>
      </c>
      <c r="O1886" s="3" t="s">
        <v>124</v>
      </c>
      <c r="P1886" s="6">
        <f>_xlfn.XLOOKUP(#REF!,[1]!Table2[BINNING],[1]!Table2[VFG],"")</f>
      </c>
      <c r="Q1886" s="6">
        <f>IF(ISNUMBER(FIND("|",#REF!,1)),LEFT(#REF!,FIND("|",#REF!,1)-2),#REF!)</f>
      </c>
      <c r="R1886" s="6">
        <f>IF(ISNUMBER(FIND("|",#REF!,1)),RIGHT(#REF!,LEN(#REF!)-FIND("|",#REF!,1)-1),"")</f>
      </c>
      <c r="S1886" s="3" t="s">
        <v>7</v>
      </c>
      <c r="T1886" s="3" t="s">
        <v>7</v>
      </c>
      <c r="U1886" s="2">
        <v>0</v>
      </c>
      <c r="V1886" s="2">
        <v>0</v>
      </c>
      <c r="W1886" s="2"/>
      <c r="X1886" s="3" t="s">
        <v>81</v>
      </c>
      <c r="Y1886" s="2"/>
      <c r="Z1886" s="3"/>
      <c r="AA1886" s="3"/>
      <c r="AB1886" s="7" t="s">
        <v>5960</v>
      </c>
      <c r="AC1886" s="3" t="s">
        <v>191</v>
      </c>
      <c r="AD1886" s="3" t="s">
        <v>192</v>
      </c>
      <c r="AE1886" s="3" t="s">
        <v>193</v>
      </c>
      <c r="AF1886" s="3" t="s">
        <v>141</v>
      </c>
      <c r="AG1886" s="4"/>
      <c r="AH1886" s="3"/>
      <c r="AI1886" s="4"/>
      <c r="AJ18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6" s="8">
        <f>IF(#REF!=MAX(#REF!),"New","Old")</f>
      </c>
      <c r="AL1886" s="3"/>
      <c r="AM1886" s="9">
        <f>IF(OR(#REF!="",#REF!=0),"",IF(#REF!&lt;12000,"&lt;12k",IF(AND(#REF!&gt;=12000,#REF!&lt;24000),"12k to 24k",IF(AND(#REF!&gt;=24000,#REF!&lt;=36000),"24k to 36k",IF(#REF!&gt;36000,"&gt;36k","")))))</f>
      </c>
    </row>
    <row x14ac:dyDescent="0.25" r="1887" customHeight="1" ht="18.75">
      <c r="A1887" s="1">
        <v>1814962</v>
      </c>
      <c r="B1887" s="2">
        <v>11466594</v>
      </c>
      <c r="C1887" s="3" t="s">
        <v>0</v>
      </c>
      <c r="D1887" s="3" t="s">
        <v>181</v>
      </c>
      <c r="E1887" s="2">
        <v>2020</v>
      </c>
      <c r="F1887" s="4">
        <v>44687</v>
      </c>
      <c r="G1887" s="3" t="s">
        <v>108</v>
      </c>
      <c r="H1887" s="4">
        <v>44710</v>
      </c>
      <c r="I1887" s="4">
        <f>_xlfn.XLOOKUP(#REF!,[1]!Backup_F8_Previous_Wave[ODINO],[1]!Backup_F8_Previous_Wave[Production Date],"")</f>
      </c>
      <c r="J1887" s="10">
        <f>_xlfn.XLOOKUP(#REF!,[1]!Backup_F8_Previous_Wave[ODINO],[1]!Backup_F8_Previous_Wave[Wave Date],"")</f>
      </c>
      <c r="K1887" s="6">
        <f>_xlfn.XLOOKUP(#REF!,[1]!Backup_F8_Previous_Wave[ODINO],[1]!Backup_F8_Previous_Wave[Full VIN],"")</f>
      </c>
      <c r="L1887" s="3" t="s">
        <v>5961</v>
      </c>
      <c r="M1887" s="3" t="s">
        <v>4</v>
      </c>
      <c r="N1887" s="3" t="s">
        <v>5962</v>
      </c>
      <c r="O1887" s="3" t="s">
        <v>105</v>
      </c>
      <c r="P1887" s="6">
        <f>_xlfn.XLOOKUP(#REF!,[1]!Table2[BINNING],[1]!Table2[VFG],"")</f>
      </c>
      <c r="Q1887" s="6">
        <f>IF(ISNUMBER(FIND("|",#REF!,1)),LEFT(#REF!,FIND("|",#REF!,1)-2),#REF!)</f>
      </c>
      <c r="R1887" s="6">
        <f>IF(ISNUMBER(FIND("|",#REF!,1)),RIGHT(#REF!,LEN(#REF!)-FIND("|",#REF!,1)-1),"")</f>
      </c>
      <c r="S1887" s="3" t="s">
        <v>7</v>
      </c>
      <c r="T1887" s="3" t="s">
        <v>7</v>
      </c>
      <c r="U1887" s="2">
        <v>0</v>
      </c>
      <c r="V1887" s="2">
        <v>0</v>
      </c>
      <c r="W1887" s="2"/>
      <c r="X1887" s="3" t="s">
        <v>238</v>
      </c>
      <c r="Y1887" s="2">
        <v>65</v>
      </c>
      <c r="Z1887" s="3"/>
      <c r="AA1887" s="3"/>
      <c r="AB1887" s="7" t="s">
        <v>5963</v>
      </c>
      <c r="AC1887" s="3" t="s">
        <v>1252</v>
      </c>
      <c r="AD1887" s="3" t="s">
        <v>298</v>
      </c>
      <c r="AE1887" s="3" t="s">
        <v>299</v>
      </c>
      <c r="AF1887" s="3" t="s">
        <v>198</v>
      </c>
      <c r="AG1887" s="4"/>
      <c r="AH1887" s="3"/>
      <c r="AI1887" s="4"/>
      <c r="AJ18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7" s="8">
        <f>IF(#REF!=MAX(#REF!),"New","Old")</f>
      </c>
      <c r="AL1887" s="3"/>
      <c r="AM1887" s="9">
        <f>IF(OR(#REF!="",#REF!=0),"",IF(#REF!&lt;12000,"&lt;12k",IF(AND(#REF!&gt;=12000,#REF!&lt;24000),"12k to 24k",IF(AND(#REF!&gt;=24000,#REF!&lt;=36000),"24k to 36k",IF(#REF!&gt;36000,"&gt;36k","")))))</f>
      </c>
    </row>
    <row x14ac:dyDescent="0.25" r="1888" customHeight="1" ht="18.75">
      <c r="A1888" s="1">
        <v>1815009</v>
      </c>
      <c r="B1888" s="2">
        <v>11466627</v>
      </c>
      <c r="C1888" s="3" t="s">
        <v>0</v>
      </c>
      <c r="D1888" s="3" t="s">
        <v>485</v>
      </c>
      <c r="E1888" s="2">
        <v>2017</v>
      </c>
      <c r="F1888" s="4">
        <v>44711</v>
      </c>
      <c r="G1888" s="3" t="s">
        <v>108</v>
      </c>
      <c r="H1888" s="4">
        <v>44711</v>
      </c>
      <c r="I1888" s="4">
        <f>_xlfn.XLOOKUP(#REF!,[1]!Backup_F8_Previous_Wave[ODINO],[1]!Backup_F8_Previous_Wave[Production Date],"")</f>
      </c>
      <c r="J1888" s="10">
        <f>_xlfn.XLOOKUP(#REF!,[1]!Backup_F8_Previous_Wave[ODINO],[1]!Backup_F8_Previous_Wave[Wave Date],"")</f>
      </c>
      <c r="K1888" s="6">
        <f>_xlfn.XLOOKUP(#REF!,[1]!Backup_F8_Previous_Wave[ODINO],[1]!Backup_F8_Previous_Wave[Full VIN],"")</f>
      </c>
      <c r="L1888" s="3" t="s">
        <v>3632</v>
      </c>
      <c r="M1888" s="3" t="s">
        <v>4</v>
      </c>
      <c r="N1888" s="3" t="s">
        <v>5964</v>
      </c>
      <c r="O1888" s="3" t="s">
        <v>31</v>
      </c>
      <c r="P1888" s="6">
        <f>_xlfn.XLOOKUP(#REF!,[1]!Table2[BINNING],[1]!Table2[VFG],"")</f>
      </c>
      <c r="Q1888" s="6">
        <f>IF(ISNUMBER(FIND("|",#REF!,1)),LEFT(#REF!,FIND("|",#REF!,1)-2),#REF!)</f>
      </c>
      <c r="R1888" s="6">
        <f>IF(ISNUMBER(FIND("|",#REF!,1)),RIGHT(#REF!,LEN(#REF!)-FIND("|",#REF!,1)-1),"")</f>
      </c>
      <c r="S1888" s="3" t="s">
        <v>7</v>
      </c>
      <c r="T1888" s="3" t="s">
        <v>7</v>
      </c>
      <c r="U1888" s="2">
        <v>0</v>
      </c>
      <c r="V1888" s="2">
        <v>0</v>
      </c>
      <c r="W1888" s="2"/>
      <c r="X1888" s="3" t="s">
        <v>125</v>
      </c>
      <c r="Y1888" s="2">
        <v>65</v>
      </c>
      <c r="Z1888" s="3"/>
      <c r="AA1888" s="3"/>
      <c r="AB1888" s="7" t="s">
        <v>5965</v>
      </c>
      <c r="AC1888" s="3" t="s">
        <v>489</v>
      </c>
      <c r="AD1888" s="3" t="s">
        <v>490</v>
      </c>
      <c r="AE1888" s="3" t="s">
        <v>491</v>
      </c>
      <c r="AF1888" s="3" t="s">
        <v>211</v>
      </c>
      <c r="AG1888" s="4"/>
      <c r="AH1888" s="3"/>
      <c r="AI1888" s="4"/>
      <c r="AJ18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8" s="8">
        <f>IF(#REF!=MAX(#REF!),"New","Old")</f>
      </c>
      <c r="AL1888" s="3"/>
      <c r="AM1888" s="9">
        <f>IF(OR(#REF!="",#REF!=0),"",IF(#REF!&lt;12000,"&lt;12k",IF(AND(#REF!&gt;=12000,#REF!&lt;24000),"12k to 24k",IF(AND(#REF!&gt;=24000,#REF!&lt;=36000),"24k to 36k",IF(#REF!&gt;36000,"&gt;36k","")))))</f>
      </c>
    </row>
    <row x14ac:dyDescent="0.25" r="1889" customHeight="1" ht="18.75">
      <c r="A1889" s="1">
        <v>1815072</v>
      </c>
      <c r="B1889" s="2">
        <v>11466672</v>
      </c>
      <c r="C1889" s="3" t="s">
        <v>173</v>
      </c>
      <c r="D1889" s="3" t="s">
        <v>204</v>
      </c>
      <c r="E1889" s="2">
        <v>2017</v>
      </c>
      <c r="F1889" s="4">
        <v>44652</v>
      </c>
      <c r="G1889" s="3" t="s">
        <v>108</v>
      </c>
      <c r="H1889" s="4">
        <v>44711</v>
      </c>
      <c r="I1889" s="4">
        <f>_xlfn.XLOOKUP(#REF!,[1]!Backup_F8_Previous_Wave[ODINO],[1]!Backup_F8_Previous_Wave[Production Date],"")</f>
      </c>
      <c r="J1889" s="10">
        <f>_xlfn.XLOOKUP(#REF!,[1]!Backup_F8_Previous_Wave[ODINO],[1]!Backup_F8_Previous_Wave[Wave Date],"")</f>
      </c>
      <c r="K1889" s="6">
        <f>_xlfn.XLOOKUP(#REF!,[1]!Backup_F8_Previous_Wave[ODINO],[1]!Backup_F8_Previous_Wave[Full VIN],"")</f>
      </c>
      <c r="L1889" s="3" t="s">
        <v>1290</v>
      </c>
      <c r="M1889" s="3" t="s">
        <v>4</v>
      </c>
      <c r="N1889" s="3" t="s">
        <v>5966</v>
      </c>
      <c r="O1889" s="3" t="s">
        <v>62</v>
      </c>
      <c r="P1889" s="6">
        <f>_xlfn.XLOOKUP(#REF!,[1]!Table2[BINNING],[1]!Table2[VFG],"")</f>
      </c>
      <c r="Q1889" s="6">
        <f>IF(ISNUMBER(FIND("|",#REF!,1)),LEFT(#REF!,FIND("|",#REF!,1)-2),#REF!)</f>
      </c>
      <c r="R1889" s="6">
        <f>IF(ISNUMBER(FIND("|",#REF!,1)),RIGHT(#REF!,LEN(#REF!)-FIND("|",#REF!,1)-1),"")</f>
      </c>
      <c r="S1889" s="3" t="s">
        <v>7</v>
      </c>
      <c r="T1889" s="3" t="s">
        <v>7</v>
      </c>
      <c r="U1889" s="2">
        <v>0</v>
      </c>
      <c r="V1889" s="2">
        <v>0</v>
      </c>
      <c r="W1889" s="2"/>
      <c r="X1889" s="3" t="s">
        <v>32</v>
      </c>
      <c r="Y1889" s="2"/>
      <c r="Z1889" s="3"/>
      <c r="AA1889" s="3"/>
      <c r="AB1889" s="7" t="s">
        <v>5967</v>
      </c>
      <c r="AC1889" s="3" t="s">
        <v>208</v>
      </c>
      <c r="AD1889" s="3" t="s">
        <v>209</v>
      </c>
      <c r="AE1889" s="3" t="s">
        <v>210</v>
      </c>
      <c r="AF1889" s="3" t="s">
        <v>211</v>
      </c>
      <c r="AG1889" s="4"/>
      <c r="AH1889" s="3"/>
      <c r="AI1889" s="4"/>
      <c r="AJ18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89" s="8">
        <f>IF(#REF!=MAX(#REF!),"New","Old")</f>
      </c>
      <c r="AL1889" s="3"/>
      <c r="AM1889" s="9">
        <f>IF(OR(#REF!="",#REF!=0),"",IF(#REF!&lt;12000,"&lt;12k",IF(AND(#REF!&gt;=12000,#REF!&lt;24000),"12k to 24k",IF(AND(#REF!&gt;=24000,#REF!&lt;=36000),"24k to 36k",IF(#REF!&gt;36000,"&gt;36k","")))))</f>
      </c>
    </row>
    <row x14ac:dyDescent="0.25" r="1890" customHeight="1" ht="18.75">
      <c r="A1890" s="1">
        <v>1815129</v>
      </c>
      <c r="B1890" s="2">
        <v>11466710</v>
      </c>
      <c r="C1890" s="3" t="s">
        <v>0</v>
      </c>
      <c r="D1890" s="3" t="s">
        <v>485</v>
      </c>
      <c r="E1890" s="2">
        <v>2016</v>
      </c>
      <c r="F1890" s="4">
        <v>44593</v>
      </c>
      <c r="G1890" s="3" t="s">
        <v>2</v>
      </c>
      <c r="H1890" s="4">
        <v>44712</v>
      </c>
      <c r="I1890" s="4">
        <f>_xlfn.XLOOKUP(#REF!,[1]!Backup_F8_Previous_Wave[ODINO],[1]!Backup_F8_Previous_Wave[Production Date],"")</f>
      </c>
      <c r="J1890" s="10">
        <f>_xlfn.XLOOKUP(#REF!,[1]!Backup_F8_Previous_Wave[ODINO],[1]!Backup_F8_Previous_Wave[Wave Date],"")</f>
      </c>
      <c r="K1890" s="6">
        <f>_xlfn.XLOOKUP(#REF!,[1]!Backup_F8_Previous_Wave[ODINO],[1]!Backup_F8_Previous_Wave[Full VIN],"")</f>
      </c>
      <c r="L1890" s="3" t="s">
        <v>5968</v>
      </c>
      <c r="M1890" s="3" t="s">
        <v>4</v>
      </c>
      <c r="N1890" s="3" t="s">
        <v>5969</v>
      </c>
      <c r="O1890" s="3" t="s">
        <v>328</v>
      </c>
      <c r="P1890" s="6">
        <f>_xlfn.XLOOKUP(#REF!,[1]!Table2[BINNING],[1]!Table2[VFG],"")</f>
      </c>
      <c r="Q1890" s="6">
        <f>IF(ISNUMBER(FIND("|",#REF!,1)),LEFT(#REF!,FIND("|",#REF!,1)-2),#REF!)</f>
      </c>
      <c r="R1890" s="6">
        <f>IF(ISNUMBER(FIND("|",#REF!,1)),RIGHT(#REF!,LEN(#REF!)-FIND("|",#REF!,1)-1),"")</f>
      </c>
      <c r="S1890" s="3" t="s">
        <v>7</v>
      </c>
      <c r="T1890" s="3" t="s">
        <v>7</v>
      </c>
      <c r="U1890" s="2">
        <v>0</v>
      </c>
      <c r="V1890" s="2">
        <v>0</v>
      </c>
      <c r="W1890" s="2"/>
      <c r="X1890" s="3" t="s">
        <v>229</v>
      </c>
      <c r="Y1890" s="2"/>
      <c r="Z1890" s="3"/>
      <c r="AA1890" s="3"/>
      <c r="AB1890" s="7" t="s">
        <v>5970</v>
      </c>
      <c r="AC1890" s="3" t="s">
        <v>489</v>
      </c>
      <c r="AD1890" s="3" t="s">
        <v>490</v>
      </c>
      <c r="AE1890" s="3" t="s">
        <v>491</v>
      </c>
      <c r="AF1890" s="3" t="s">
        <v>211</v>
      </c>
      <c r="AG1890" s="4"/>
      <c r="AH1890" s="3"/>
      <c r="AI1890" s="4"/>
      <c r="AJ18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0" s="8">
        <f>IF(#REF!=MAX(#REF!),"New","Old")</f>
      </c>
      <c r="AL1890" s="3"/>
      <c r="AM1890" s="9">
        <f>IF(OR(#REF!="",#REF!=0),"",IF(#REF!&lt;12000,"&lt;12k",IF(AND(#REF!&gt;=12000,#REF!&lt;24000),"12k to 24k",IF(AND(#REF!&gt;=24000,#REF!&lt;=36000),"24k to 36k",IF(#REF!&gt;36000,"&gt;36k","")))))</f>
      </c>
    </row>
    <row x14ac:dyDescent="0.25" r="1891" customHeight="1" ht="18.75">
      <c r="A1891" s="1">
        <v>1815412</v>
      </c>
      <c r="B1891" s="2">
        <v>11466920</v>
      </c>
      <c r="C1891" s="3" t="s">
        <v>0</v>
      </c>
      <c r="D1891" s="3" t="s">
        <v>59</v>
      </c>
      <c r="E1891" s="2">
        <v>2016</v>
      </c>
      <c r="F1891" s="4">
        <v>44713</v>
      </c>
      <c r="G1891" s="3" t="s">
        <v>108</v>
      </c>
      <c r="H1891" s="4">
        <v>44713</v>
      </c>
      <c r="I1891" s="4">
        <f>_xlfn.XLOOKUP(#REF!,[1]!Backup_F8_Previous_Wave[ODINO],[1]!Backup_F8_Previous_Wave[Production Date],"")</f>
      </c>
      <c r="J1891" s="10">
        <f>_xlfn.XLOOKUP(#REF!,[1]!Backup_F8_Previous_Wave[ODINO],[1]!Backup_F8_Previous_Wave[Wave Date],"")</f>
      </c>
      <c r="K1891" s="6">
        <f>_xlfn.XLOOKUP(#REF!,[1]!Backup_F8_Previous_Wave[ODINO],[1]!Backup_F8_Previous_Wave[Full VIN],"")</f>
      </c>
      <c r="L1891" s="3" t="s">
        <v>4922</v>
      </c>
      <c r="M1891" s="3" t="s">
        <v>4</v>
      </c>
      <c r="N1891" s="3" t="s">
        <v>5971</v>
      </c>
      <c r="O1891" s="3" t="s">
        <v>552</v>
      </c>
      <c r="P1891" s="6">
        <f>_xlfn.XLOOKUP(#REF!,[1]!Table2[BINNING],[1]!Table2[VFG],"")</f>
      </c>
      <c r="Q1891" s="6">
        <f>IF(ISNUMBER(FIND("|",#REF!,1)),LEFT(#REF!,FIND("|",#REF!,1)-2),#REF!)</f>
      </c>
      <c r="R1891" s="6">
        <f>IF(ISNUMBER(FIND("|",#REF!,1)),RIGHT(#REF!,LEN(#REF!)-FIND("|",#REF!,1)-1),"")</f>
      </c>
      <c r="S1891" s="3" t="s">
        <v>7</v>
      </c>
      <c r="T1891" s="3" t="s">
        <v>7</v>
      </c>
      <c r="U1891" s="2">
        <v>0</v>
      </c>
      <c r="V1891" s="2">
        <v>0</v>
      </c>
      <c r="W1891" s="2"/>
      <c r="X1891" s="3" t="s">
        <v>106</v>
      </c>
      <c r="Y1891" s="2">
        <v>35</v>
      </c>
      <c r="Z1891" s="3"/>
      <c r="AA1891" s="3"/>
      <c r="AB1891" s="7" t="s">
        <v>5972</v>
      </c>
      <c r="AC1891" s="3" t="s">
        <v>65</v>
      </c>
      <c r="AD1891" s="3" t="s">
        <v>66</v>
      </c>
      <c r="AE1891" s="3" t="s">
        <v>67</v>
      </c>
      <c r="AF1891" s="3" t="s">
        <v>68</v>
      </c>
      <c r="AG1891" s="4"/>
      <c r="AH1891" s="3"/>
      <c r="AI1891" s="4"/>
      <c r="AJ18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1" s="8">
        <f>IF(#REF!=MAX(#REF!),"New","Old")</f>
      </c>
      <c r="AL1891" s="3"/>
      <c r="AM1891" s="9">
        <f>IF(OR(#REF!="",#REF!=0),"",IF(#REF!&lt;12000,"&lt;12k",IF(AND(#REF!&gt;=12000,#REF!&lt;24000),"12k to 24k",IF(AND(#REF!&gt;=24000,#REF!&lt;=36000),"24k to 36k",IF(#REF!&gt;36000,"&gt;36k","")))))</f>
      </c>
    </row>
    <row x14ac:dyDescent="0.25" r="1892" customHeight="1" ht="18.75">
      <c r="A1892" s="1">
        <v>1815443</v>
      </c>
      <c r="B1892" s="2">
        <v>11466942</v>
      </c>
      <c r="C1892" s="3" t="s">
        <v>0</v>
      </c>
      <c r="D1892" s="3" t="s">
        <v>1</v>
      </c>
      <c r="E1892" s="2">
        <v>2021</v>
      </c>
      <c r="F1892" s="4">
        <v>44713</v>
      </c>
      <c r="G1892" s="3" t="s">
        <v>108</v>
      </c>
      <c r="H1892" s="4">
        <v>44713</v>
      </c>
      <c r="I1892" s="4">
        <f>_xlfn.XLOOKUP(#REF!,[1]!Backup_F8_Previous_Wave[ODINO],[1]!Backup_F8_Previous_Wave[Production Date],"")</f>
      </c>
      <c r="J1892" s="10">
        <f>_xlfn.XLOOKUP(#REF!,[1]!Backup_F8_Previous_Wave[ODINO],[1]!Backup_F8_Previous_Wave[Wave Date],"")</f>
      </c>
      <c r="K1892" s="6">
        <f>_xlfn.XLOOKUP(#REF!,[1]!Backup_F8_Previous_Wave[ODINO],[1]!Backup_F8_Previous_Wave[Full VIN],"")</f>
      </c>
      <c r="L1892" s="3" t="s">
        <v>5973</v>
      </c>
      <c r="M1892" s="3" t="s">
        <v>4</v>
      </c>
      <c r="N1892" s="3" t="s">
        <v>5974</v>
      </c>
      <c r="O1892" s="3" t="s">
        <v>5433</v>
      </c>
      <c r="P1892" s="6">
        <f>_xlfn.XLOOKUP(#REF!,[1]!Table2[BINNING],[1]!Table2[VFG],"")</f>
      </c>
      <c r="Q1892" s="6">
        <f>IF(ISNUMBER(FIND("|",#REF!,1)),LEFT(#REF!,FIND("|",#REF!,1)-2),#REF!)</f>
      </c>
      <c r="R1892" s="6">
        <f>IF(ISNUMBER(FIND("|",#REF!,1)),RIGHT(#REF!,LEN(#REF!)-FIND("|",#REF!,1)-1),"")</f>
      </c>
      <c r="S1892" s="3" t="s">
        <v>7</v>
      </c>
      <c r="T1892" s="3" t="s">
        <v>7</v>
      </c>
      <c r="U1892" s="2">
        <v>0</v>
      </c>
      <c r="V1892" s="2">
        <v>0</v>
      </c>
      <c r="W1892" s="2"/>
      <c r="X1892" s="3" t="s">
        <v>63</v>
      </c>
      <c r="Y1892" s="2">
        <v>60</v>
      </c>
      <c r="Z1892" s="3"/>
      <c r="AA1892" s="3"/>
      <c r="AB1892" s="7" t="s">
        <v>5975</v>
      </c>
      <c r="AC1892" s="3" t="s">
        <v>4018</v>
      </c>
      <c r="AD1892" s="3" t="s">
        <v>11</v>
      </c>
      <c r="AE1892" s="3" t="s">
        <v>21</v>
      </c>
      <c r="AF1892" s="3" t="s">
        <v>13</v>
      </c>
      <c r="AG1892" s="4"/>
      <c r="AH1892" s="3"/>
      <c r="AI1892" s="4"/>
      <c r="AJ18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2" s="8">
        <f>IF(#REF!=MAX(#REF!),"New","Old")</f>
      </c>
      <c r="AL1892" s="3"/>
      <c r="AM1892" s="9">
        <f>IF(OR(#REF!="",#REF!=0),"",IF(#REF!&lt;12000,"&lt;12k",IF(AND(#REF!&gt;=12000,#REF!&lt;24000),"12k to 24k",IF(AND(#REF!&gt;=24000,#REF!&lt;=36000),"24k to 36k",IF(#REF!&gt;36000,"&gt;36k","")))))</f>
      </c>
    </row>
    <row x14ac:dyDescent="0.25" r="1893" customHeight="1" ht="18.75">
      <c r="A1893" s="1">
        <v>1815513</v>
      </c>
      <c r="B1893" s="2">
        <v>11466992</v>
      </c>
      <c r="C1893" s="3" t="s">
        <v>0</v>
      </c>
      <c r="D1893" s="3" t="s">
        <v>59</v>
      </c>
      <c r="E1893" s="2">
        <v>2016</v>
      </c>
      <c r="F1893" s="4">
        <v>44410</v>
      </c>
      <c r="G1893" s="3" t="s">
        <v>39</v>
      </c>
      <c r="H1893" s="4">
        <v>44713</v>
      </c>
      <c r="I1893" s="4">
        <f>_xlfn.XLOOKUP(#REF!,[1]!Backup_F8_Previous_Wave[ODINO],[1]!Backup_F8_Previous_Wave[Production Date],"")</f>
      </c>
      <c r="J1893" s="10">
        <f>_xlfn.XLOOKUP(#REF!,[1]!Backup_F8_Previous_Wave[ODINO],[1]!Backup_F8_Previous_Wave[Wave Date],"")</f>
      </c>
      <c r="K1893" s="6">
        <f>_xlfn.XLOOKUP(#REF!,[1]!Backup_F8_Previous_Wave[ODINO],[1]!Backup_F8_Previous_Wave[Full VIN],"")</f>
      </c>
      <c r="L1893" s="3" t="s">
        <v>4922</v>
      </c>
      <c r="M1893" s="3" t="s">
        <v>4</v>
      </c>
      <c r="N1893" s="3" t="s">
        <v>5976</v>
      </c>
      <c r="O1893" s="3" t="s">
        <v>62</v>
      </c>
      <c r="P1893" s="6">
        <f>_xlfn.XLOOKUP(#REF!,[1]!Table2[BINNING],[1]!Table2[VFG],"")</f>
      </c>
      <c r="Q1893" s="6">
        <f>IF(ISNUMBER(FIND("|",#REF!,1)),LEFT(#REF!,FIND("|",#REF!,1)-2),#REF!)</f>
      </c>
      <c r="R1893" s="6">
        <f>IF(ISNUMBER(FIND("|",#REF!,1)),RIGHT(#REF!,LEN(#REF!)-FIND("|",#REF!,1)-1),"")</f>
      </c>
      <c r="S1893" s="3" t="s">
        <v>7</v>
      </c>
      <c r="T1893" s="3" t="s">
        <v>7</v>
      </c>
      <c r="U1893" s="2">
        <v>0</v>
      </c>
      <c r="V1893" s="2">
        <v>0</v>
      </c>
      <c r="W1893" s="2">
        <v>83000</v>
      </c>
      <c r="X1893" s="3" t="s">
        <v>106</v>
      </c>
      <c r="Y1893" s="2">
        <v>0</v>
      </c>
      <c r="Z1893" s="3" t="s">
        <v>5977</v>
      </c>
      <c r="AA1893" s="3" t="s">
        <v>2104</v>
      </c>
      <c r="AB1893" s="7" t="s">
        <v>5978</v>
      </c>
      <c r="AC1893" s="3" t="s">
        <v>65</v>
      </c>
      <c r="AD1893" s="3" t="s">
        <v>66</v>
      </c>
      <c r="AE1893" s="3" t="s">
        <v>67</v>
      </c>
      <c r="AF1893" s="3" t="s">
        <v>68</v>
      </c>
      <c r="AG1893" s="4"/>
      <c r="AH1893" s="3"/>
      <c r="AI1893" s="4"/>
      <c r="AJ18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3" s="8">
        <f>IF(#REF!=MAX(#REF!),"New","Old")</f>
      </c>
      <c r="AL1893" s="3"/>
      <c r="AM1893" s="9">
        <f>IF(OR(#REF!="",#REF!=0),"",IF(#REF!&lt;12000,"&lt;12k",IF(AND(#REF!&gt;=12000,#REF!&lt;24000),"12k to 24k",IF(AND(#REF!&gt;=24000,#REF!&lt;=36000),"24k to 36k",IF(#REF!&gt;36000,"&gt;36k","")))))</f>
      </c>
    </row>
    <row x14ac:dyDescent="0.25" r="1894" customHeight="1" ht="18.75">
      <c r="A1894" s="1">
        <v>1815535</v>
      </c>
      <c r="B1894" s="2">
        <v>11467006</v>
      </c>
      <c r="C1894" s="3" t="s">
        <v>0</v>
      </c>
      <c r="D1894" s="3" t="s">
        <v>1</v>
      </c>
      <c r="E1894" s="2">
        <v>2009</v>
      </c>
      <c r="F1894" s="4">
        <v>44704</v>
      </c>
      <c r="G1894" s="3" t="s">
        <v>108</v>
      </c>
      <c r="H1894" s="4">
        <v>44713</v>
      </c>
      <c r="I1894" s="4">
        <f>_xlfn.XLOOKUP(#REF!,[1]!Backup_F8_Previous_Wave[ODINO],[1]!Backup_F8_Previous_Wave[Production Date],"")</f>
      </c>
      <c r="J1894" s="10">
        <f>_xlfn.XLOOKUP(#REF!,[1]!Backup_F8_Previous_Wave[ODINO],[1]!Backup_F8_Previous_Wave[Wave Date],"")</f>
      </c>
      <c r="K1894" s="6">
        <f>_xlfn.XLOOKUP(#REF!,[1]!Backup_F8_Previous_Wave[ODINO],[1]!Backup_F8_Previous_Wave[Full VIN],"")</f>
      </c>
      <c r="L1894" s="3" t="s">
        <v>5979</v>
      </c>
      <c r="M1894" s="3" t="s">
        <v>4</v>
      </c>
      <c r="N1894" s="3" t="s">
        <v>5980</v>
      </c>
      <c r="O1894" s="3" t="s">
        <v>3484</v>
      </c>
      <c r="P1894" s="6">
        <f>_xlfn.XLOOKUP(#REF!,[1]!Table2[BINNING],[1]!Table2[VFG],"")</f>
      </c>
      <c r="Q1894" s="6">
        <f>IF(ISNUMBER(FIND("|",#REF!,1)),LEFT(#REF!,FIND("|",#REF!,1)-2),#REF!)</f>
      </c>
      <c r="R1894" s="6">
        <f>IF(ISNUMBER(FIND("|",#REF!,1)),RIGHT(#REF!,LEN(#REF!)-FIND("|",#REF!,1)-1),"")</f>
      </c>
      <c r="S1894" s="3" t="s">
        <v>7</v>
      </c>
      <c r="T1894" s="3" t="s">
        <v>7</v>
      </c>
      <c r="U1894" s="2">
        <v>0</v>
      </c>
      <c r="V1894" s="2">
        <v>0</v>
      </c>
      <c r="W1894" s="2"/>
      <c r="X1894" s="3" t="s">
        <v>72</v>
      </c>
      <c r="Y1894" s="2"/>
      <c r="Z1894" s="3"/>
      <c r="AA1894" s="3"/>
      <c r="AB1894" s="7" t="s">
        <v>5981</v>
      </c>
      <c r="AC1894" s="3" t="s">
        <v>10</v>
      </c>
      <c r="AD1894" s="3" t="s">
        <v>11</v>
      </c>
      <c r="AE1894" s="3" t="s">
        <v>12</v>
      </c>
      <c r="AF1894" s="3" t="s">
        <v>13</v>
      </c>
      <c r="AG1894" s="4"/>
      <c r="AH1894" s="3"/>
      <c r="AI1894" s="4"/>
      <c r="AJ18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4" s="8">
        <f>IF(#REF!=MAX(#REF!),"New","Old")</f>
      </c>
      <c r="AL1894" s="3"/>
      <c r="AM1894" s="9">
        <f>IF(OR(#REF!="",#REF!=0),"",IF(#REF!&lt;12000,"&lt;12k",IF(AND(#REF!&gt;=12000,#REF!&lt;24000),"12k to 24k",IF(AND(#REF!&gt;=24000,#REF!&lt;=36000),"24k to 36k",IF(#REF!&gt;36000,"&gt;36k","")))))</f>
      </c>
    </row>
    <row x14ac:dyDescent="0.25" r="1895" customHeight="1" ht="18.75">
      <c r="A1895" s="1">
        <v>1815678</v>
      </c>
      <c r="B1895" s="2">
        <v>11467108</v>
      </c>
      <c r="C1895" s="3" t="s">
        <v>0</v>
      </c>
      <c r="D1895" s="3" t="s">
        <v>136</v>
      </c>
      <c r="E1895" s="2">
        <v>2020</v>
      </c>
      <c r="F1895" s="4">
        <v>44714</v>
      </c>
      <c r="G1895" s="3" t="s">
        <v>108</v>
      </c>
      <c r="H1895" s="4">
        <v>44714</v>
      </c>
      <c r="I1895" s="4">
        <f>_xlfn.XLOOKUP(#REF!,[1]!Backup_F8_Previous_Wave[ODINO],[1]!Backup_F8_Previous_Wave[Production Date],"")</f>
      </c>
      <c r="J1895" s="10">
        <f>_xlfn.XLOOKUP(#REF!,[1]!Backup_F8_Previous_Wave[ODINO],[1]!Backup_F8_Previous_Wave[Wave Date],"")</f>
      </c>
      <c r="K1895" s="6">
        <f>_xlfn.XLOOKUP(#REF!,[1]!Backup_F8_Previous_Wave[ODINO],[1]!Backup_F8_Previous_Wave[Full VIN],"")</f>
      </c>
      <c r="L1895" s="3" t="s">
        <v>5982</v>
      </c>
      <c r="M1895" s="3" t="s">
        <v>4</v>
      </c>
      <c r="N1895" s="3" t="s">
        <v>5983</v>
      </c>
      <c r="O1895" s="3" t="s">
        <v>105</v>
      </c>
      <c r="P1895" s="6">
        <f>_xlfn.XLOOKUP(#REF!,[1]!Table2[BINNING],[1]!Table2[VFG],"")</f>
      </c>
      <c r="Q1895" s="6">
        <f>IF(ISNUMBER(FIND("|",#REF!,1)),LEFT(#REF!,FIND("|",#REF!,1)-2),#REF!)</f>
      </c>
      <c r="R1895" s="6">
        <f>IF(ISNUMBER(FIND("|",#REF!,1)),RIGHT(#REF!,LEN(#REF!)-FIND("|",#REF!,1)-1),"")</f>
      </c>
      <c r="S1895" s="3" t="s">
        <v>7</v>
      </c>
      <c r="T1895" s="3" t="s">
        <v>7</v>
      </c>
      <c r="U1895" s="2">
        <v>0</v>
      </c>
      <c r="V1895" s="2">
        <v>0</v>
      </c>
      <c r="W1895" s="2"/>
      <c r="X1895" s="3" t="s">
        <v>404</v>
      </c>
      <c r="Y1895" s="2">
        <v>35</v>
      </c>
      <c r="Z1895" s="3"/>
      <c r="AA1895" s="3"/>
      <c r="AB1895" s="7" t="s">
        <v>5984</v>
      </c>
      <c r="AC1895" s="3" t="s">
        <v>341</v>
      </c>
      <c r="AD1895" s="3" t="s">
        <v>342</v>
      </c>
      <c r="AE1895" s="3" t="s">
        <v>343</v>
      </c>
      <c r="AF1895" s="3" t="s">
        <v>141</v>
      </c>
      <c r="AG1895" s="4"/>
      <c r="AH1895" s="3"/>
      <c r="AI1895" s="4"/>
      <c r="AJ18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5" s="8">
        <f>IF(#REF!=MAX(#REF!),"New","Old")</f>
      </c>
      <c r="AL1895" s="3"/>
      <c r="AM1895" s="9">
        <f>IF(OR(#REF!="",#REF!=0),"",IF(#REF!&lt;12000,"&lt;12k",IF(AND(#REF!&gt;=12000,#REF!&lt;24000),"12k to 24k",IF(AND(#REF!&gt;=24000,#REF!&lt;=36000),"24k to 36k",IF(#REF!&gt;36000,"&gt;36k","")))))</f>
      </c>
    </row>
    <row x14ac:dyDescent="0.25" r="1896" customHeight="1" ht="18.75">
      <c r="A1896" s="1">
        <v>1815809</v>
      </c>
      <c r="B1896" s="2">
        <v>11467210</v>
      </c>
      <c r="C1896" s="3" t="s">
        <v>0</v>
      </c>
      <c r="D1896" s="3" t="s">
        <v>4843</v>
      </c>
      <c r="E1896" s="2">
        <v>2021</v>
      </c>
      <c r="F1896" s="4">
        <v>44714</v>
      </c>
      <c r="G1896" s="3" t="s">
        <v>108</v>
      </c>
      <c r="H1896" s="4">
        <v>44714</v>
      </c>
      <c r="I1896" s="4">
        <f>_xlfn.XLOOKUP(#REF!,[1]!Backup_F8_Previous_Wave[ODINO],[1]!Backup_F8_Previous_Wave[Production Date],"")</f>
      </c>
      <c r="J1896" s="10">
        <f>_xlfn.XLOOKUP(#REF!,[1]!Backup_F8_Previous_Wave[ODINO],[1]!Backup_F8_Previous_Wave[Wave Date],"")</f>
      </c>
      <c r="K1896" s="6">
        <f>_xlfn.XLOOKUP(#REF!,[1]!Backup_F8_Previous_Wave[ODINO],[1]!Backup_F8_Previous_Wave[Full VIN],"")</f>
      </c>
      <c r="L1896" s="3" t="s">
        <v>5985</v>
      </c>
      <c r="M1896" s="3" t="s">
        <v>4</v>
      </c>
      <c r="N1896" s="3" t="s">
        <v>5986</v>
      </c>
      <c r="O1896" s="3" t="s">
        <v>3149</v>
      </c>
      <c r="P1896" s="6">
        <f>_xlfn.XLOOKUP(#REF!,[1]!Table2[BINNING],[1]!Table2[VFG],"")</f>
      </c>
      <c r="Q1896" s="6">
        <f>IF(ISNUMBER(FIND("|",#REF!,1)),LEFT(#REF!,FIND("|",#REF!,1)-2),#REF!)</f>
      </c>
      <c r="R1896" s="6">
        <f>IF(ISNUMBER(FIND("|",#REF!,1)),RIGHT(#REF!,LEN(#REF!)-FIND("|",#REF!,1)-1),"")</f>
      </c>
      <c r="S1896" s="3" t="s">
        <v>7</v>
      </c>
      <c r="T1896" s="3" t="s">
        <v>7</v>
      </c>
      <c r="U1896" s="2">
        <v>0</v>
      </c>
      <c r="V1896" s="2">
        <v>0</v>
      </c>
      <c r="W1896" s="2">
        <v>7337</v>
      </c>
      <c r="X1896" s="3" t="s">
        <v>8</v>
      </c>
      <c r="Y1896" s="2">
        <v>0</v>
      </c>
      <c r="Z1896" s="3"/>
      <c r="AA1896" s="3"/>
      <c r="AB1896" s="7" t="s">
        <v>5987</v>
      </c>
      <c r="AC1896" s="3" t="s">
        <v>4847</v>
      </c>
      <c r="AD1896" s="3" t="s">
        <v>4848</v>
      </c>
      <c r="AE1896" s="3" t="s">
        <v>4849</v>
      </c>
      <c r="AF1896" s="3" t="s">
        <v>102</v>
      </c>
      <c r="AG1896" s="4"/>
      <c r="AH1896" s="3"/>
      <c r="AI1896" s="4"/>
      <c r="AJ18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6" s="8">
        <f>IF(#REF!=MAX(#REF!),"New","Old")</f>
      </c>
      <c r="AL1896" s="3"/>
      <c r="AM1896" s="9">
        <f>IF(OR(#REF!="",#REF!=0),"",IF(#REF!&lt;12000,"&lt;12k",IF(AND(#REF!&gt;=12000,#REF!&lt;24000),"12k to 24k",IF(AND(#REF!&gt;=24000,#REF!&lt;=36000),"24k to 36k",IF(#REF!&gt;36000,"&gt;36k","")))))</f>
      </c>
    </row>
    <row x14ac:dyDescent="0.25" r="1897" customHeight="1" ht="18.75">
      <c r="A1897" s="1">
        <v>1815832</v>
      </c>
      <c r="B1897" s="2">
        <v>11467224</v>
      </c>
      <c r="C1897" s="3" t="s">
        <v>0</v>
      </c>
      <c r="D1897" s="3" t="s">
        <v>1</v>
      </c>
      <c r="E1897" s="2">
        <v>2022</v>
      </c>
      <c r="F1897" s="4">
        <v>44701</v>
      </c>
      <c r="G1897" s="3" t="s">
        <v>108</v>
      </c>
      <c r="H1897" s="4">
        <v>44714</v>
      </c>
      <c r="I1897" s="4">
        <f>_xlfn.XLOOKUP(#REF!,[1]!Backup_F8_Previous_Wave[ODINO],[1]!Backup_F8_Previous_Wave[Production Date],"")</f>
      </c>
      <c r="J1897" s="10">
        <f>_xlfn.XLOOKUP(#REF!,[1]!Backup_F8_Previous_Wave[ODINO],[1]!Backup_F8_Previous_Wave[Wave Date],"")</f>
      </c>
      <c r="K1897" s="6">
        <f>_xlfn.XLOOKUP(#REF!,[1]!Backup_F8_Previous_Wave[ODINO],[1]!Backup_F8_Previous_Wave[Full VIN],"")</f>
      </c>
      <c r="L1897" s="3" t="s">
        <v>5988</v>
      </c>
      <c r="M1897" s="3" t="s">
        <v>4</v>
      </c>
      <c r="N1897" s="3" t="s">
        <v>5989</v>
      </c>
      <c r="O1897" s="3" t="s">
        <v>390</v>
      </c>
      <c r="P1897" s="6">
        <f>_xlfn.XLOOKUP(#REF!,[1]!Table2[BINNING],[1]!Table2[VFG],"")</f>
      </c>
      <c r="Q1897" s="6">
        <f>IF(ISNUMBER(FIND("|",#REF!,1)),LEFT(#REF!,FIND("|",#REF!,1)-2),#REF!)</f>
      </c>
      <c r="R1897" s="6">
        <f>IF(ISNUMBER(FIND("|",#REF!,1)),RIGHT(#REF!,LEN(#REF!)-FIND("|",#REF!,1)-1),"")</f>
      </c>
      <c r="S1897" s="3" t="s">
        <v>7</v>
      </c>
      <c r="T1897" s="3" t="s">
        <v>7</v>
      </c>
      <c r="U1897" s="2">
        <v>0</v>
      </c>
      <c r="V1897" s="2">
        <v>0</v>
      </c>
      <c r="W1897" s="2"/>
      <c r="X1897" s="3" t="s">
        <v>72</v>
      </c>
      <c r="Y1897" s="2">
        <v>55</v>
      </c>
      <c r="Z1897" s="3"/>
      <c r="AA1897" s="3"/>
      <c r="AB1897" s="7" t="s">
        <v>5990</v>
      </c>
      <c r="AC1897" s="3" t="s">
        <v>4018</v>
      </c>
      <c r="AD1897" s="3" t="s">
        <v>11</v>
      </c>
      <c r="AE1897" s="3" t="s">
        <v>21</v>
      </c>
      <c r="AF1897" s="3" t="s">
        <v>13</v>
      </c>
      <c r="AG1897" s="4"/>
      <c r="AH1897" s="3"/>
      <c r="AI1897" s="4"/>
      <c r="AJ18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7" s="8">
        <f>IF(#REF!=MAX(#REF!),"New","Old")</f>
      </c>
      <c r="AL1897" s="3"/>
      <c r="AM1897" s="9">
        <f>IF(OR(#REF!="",#REF!=0),"",IF(#REF!&lt;12000,"&lt;12k",IF(AND(#REF!&gt;=12000,#REF!&lt;24000),"12k to 24k",IF(AND(#REF!&gt;=24000,#REF!&lt;=36000),"24k to 36k",IF(#REF!&gt;36000,"&gt;36k","")))))</f>
      </c>
    </row>
    <row x14ac:dyDescent="0.25" r="1898" customHeight="1" ht="18.75">
      <c r="A1898" s="1">
        <v>1816023</v>
      </c>
      <c r="B1898" s="2">
        <v>11467355</v>
      </c>
      <c r="C1898" s="3" t="s">
        <v>0</v>
      </c>
      <c r="D1898" s="3" t="s">
        <v>38</v>
      </c>
      <c r="E1898" s="2">
        <v>2012</v>
      </c>
      <c r="F1898" s="4">
        <v>44699</v>
      </c>
      <c r="G1898" s="3" t="s">
        <v>108</v>
      </c>
      <c r="H1898" s="4">
        <v>44715</v>
      </c>
      <c r="I1898" s="4"/>
      <c r="J1898" s="10">
        <f>_xlfn.XLOOKUP(#REF!,[1]!Backup_F8_Previous_Wave[ODINO],[1]!Backup_F8_Previous_Wave[Wave Date],"")</f>
      </c>
      <c r="K1898" s="3"/>
      <c r="L1898" s="3" t="s">
        <v>5991</v>
      </c>
      <c r="M1898" s="3" t="s">
        <v>4</v>
      </c>
      <c r="N1898" s="3" t="s">
        <v>5992</v>
      </c>
      <c r="O1898" s="3" t="s">
        <v>144</v>
      </c>
      <c r="P1898" s="6">
        <f>_xlfn.XLOOKUP(#REF!,[1]!Table2[BINNING],[1]!Table2[VFG],"")</f>
      </c>
      <c r="Q1898" s="6">
        <f>IF(ISNUMBER(FIND("|",#REF!,1)),LEFT(#REF!,FIND("|",#REF!,1)-2),#REF!)</f>
      </c>
      <c r="R1898" s="6">
        <f>IF(ISNUMBER(FIND("|",#REF!,1)),RIGHT(#REF!,LEN(#REF!)-FIND("|",#REF!,1)-1),"")</f>
      </c>
      <c r="S1898" s="3" t="s">
        <v>7</v>
      </c>
      <c r="T1898" s="3" t="s">
        <v>7</v>
      </c>
      <c r="U1898" s="2">
        <v>0</v>
      </c>
      <c r="V1898" s="2">
        <v>0</v>
      </c>
      <c r="W1898" s="2"/>
      <c r="X1898" s="3" t="s">
        <v>72</v>
      </c>
      <c r="Y1898" s="2">
        <v>0</v>
      </c>
      <c r="Z1898" s="3"/>
      <c r="AA1898" s="3"/>
      <c r="AB1898" s="7" t="s">
        <v>5993</v>
      </c>
      <c r="AC1898" s="3" t="s">
        <v>44</v>
      </c>
      <c r="AD1898" s="3" t="s">
        <v>44</v>
      </c>
      <c r="AE1898" s="3" t="s">
        <v>44</v>
      </c>
      <c r="AF1898" s="3" t="s">
        <v>45</v>
      </c>
      <c r="AG1898" s="4"/>
      <c r="AH1898" s="3"/>
      <c r="AI1898" s="4"/>
      <c r="AJ18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8" s="8">
        <f>IF(#REF!=MAX(#REF!),"New","Old")</f>
      </c>
      <c r="AL1898" s="3"/>
      <c r="AM1898" s="9">
        <f>IF(OR(#REF!="",#REF!=0),"",IF(#REF!&lt;12000,"&lt;12k",IF(AND(#REF!&gt;=12000,#REF!&lt;24000),"12k to 24k",IF(AND(#REF!&gt;=24000,#REF!&lt;=36000),"24k to 36k",IF(#REF!&gt;36000,"&gt;36k","")))))</f>
      </c>
    </row>
    <row x14ac:dyDescent="0.25" r="1899" customHeight="1" ht="18.75">
      <c r="A1899" s="1">
        <v>1816071</v>
      </c>
      <c r="B1899" s="2">
        <v>11467382</v>
      </c>
      <c r="C1899" s="3" t="s">
        <v>0</v>
      </c>
      <c r="D1899" s="3" t="s">
        <v>1</v>
      </c>
      <c r="E1899" s="2">
        <v>2021</v>
      </c>
      <c r="F1899" s="4">
        <v>44694</v>
      </c>
      <c r="G1899" s="3" t="s">
        <v>108</v>
      </c>
      <c r="H1899" s="4">
        <v>44715</v>
      </c>
      <c r="I1899" s="4">
        <f>_xlfn.XLOOKUP(#REF!,[1]!Backup_F8_Previous_Wave[ODINO],[1]!Backup_F8_Previous_Wave[Production Date],"")</f>
      </c>
      <c r="J1899" s="10">
        <f>_xlfn.XLOOKUP(#REF!,[1]!Backup_F8_Previous_Wave[ODINO],[1]!Backup_F8_Previous_Wave[Wave Date],"")</f>
      </c>
      <c r="K1899" s="6">
        <f>_xlfn.XLOOKUP(#REF!,[1]!Backup_F8_Previous_Wave[ODINO],[1]!Backup_F8_Previous_Wave[Full VIN],"")</f>
      </c>
      <c r="L1899" s="3" t="s">
        <v>5994</v>
      </c>
      <c r="M1899" s="3" t="s">
        <v>4</v>
      </c>
      <c r="N1899" s="3" t="s">
        <v>5995</v>
      </c>
      <c r="O1899" s="3" t="s">
        <v>390</v>
      </c>
      <c r="P1899" s="6">
        <f>_xlfn.XLOOKUP(#REF!,[1]!Table2[BINNING],[1]!Table2[VFG],"")</f>
      </c>
      <c r="Q1899" s="6">
        <f>IF(ISNUMBER(FIND("|",#REF!,1)),LEFT(#REF!,FIND("|",#REF!,1)-2),#REF!)</f>
      </c>
      <c r="R1899" s="6">
        <f>IF(ISNUMBER(FIND("|",#REF!,1)),RIGHT(#REF!,LEN(#REF!)-FIND("|",#REF!,1)-1),"")</f>
      </c>
      <c r="S1899" s="3" t="s">
        <v>7</v>
      </c>
      <c r="T1899" s="3" t="s">
        <v>7</v>
      </c>
      <c r="U1899" s="2">
        <v>0</v>
      </c>
      <c r="V1899" s="2">
        <v>0</v>
      </c>
      <c r="W1899" s="2">
        <v>15400</v>
      </c>
      <c r="X1899" s="3" t="s">
        <v>253</v>
      </c>
      <c r="Y1899" s="2">
        <v>65</v>
      </c>
      <c r="Z1899" s="3" t="s">
        <v>5996</v>
      </c>
      <c r="AA1899" s="3" t="s">
        <v>4986</v>
      </c>
      <c r="AB1899" s="7" t="s">
        <v>5997</v>
      </c>
      <c r="AC1899" s="3" t="s">
        <v>4018</v>
      </c>
      <c r="AD1899" s="3" t="s">
        <v>11</v>
      </c>
      <c r="AE1899" s="3" t="s">
        <v>21</v>
      </c>
      <c r="AF1899" s="3" t="s">
        <v>13</v>
      </c>
      <c r="AG1899" s="4"/>
      <c r="AH1899" s="3"/>
      <c r="AI1899" s="4"/>
      <c r="AJ18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899" s="8">
        <f>IF(#REF!=MAX(#REF!),"New","Old")</f>
      </c>
      <c r="AL1899" s="3"/>
      <c r="AM1899" s="9">
        <f>IF(OR(#REF!="",#REF!=0),"",IF(#REF!&lt;12000,"&lt;12k",IF(AND(#REF!&gt;=12000,#REF!&lt;24000),"12k to 24k",IF(AND(#REF!&gt;=24000,#REF!&lt;=36000),"24k to 36k",IF(#REF!&gt;36000,"&gt;36k","")))))</f>
      </c>
    </row>
    <row x14ac:dyDescent="0.25" r="1900" customHeight="1" ht="18.75">
      <c r="A1900" s="1">
        <v>1816093</v>
      </c>
      <c r="B1900" s="2">
        <v>11467398</v>
      </c>
      <c r="C1900" s="3" t="s">
        <v>0</v>
      </c>
      <c r="D1900" s="3" t="s">
        <v>187</v>
      </c>
      <c r="E1900" s="2">
        <v>2020</v>
      </c>
      <c r="F1900" s="4">
        <v>44715</v>
      </c>
      <c r="G1900" s="3" t="s">
        <v>108</v>
      </c>
      <c r="H1900" s="4">
        <v>44715</v>
      </c>
      <c r="I1900" s="4">
        <f>_xlfn.XLOOKUP(#REF!,[1]!Backup_F8_Previous_Wave[ODINO],[1]!Backup_F8_Previous_Wave[Production Date],"")</f>
      </c>
      <c r="J1900" s="10">
        <f>_xlfn.XLOOKUP(#REF!,[1]!Backup_F8_Previous_Wave[ODINO],[1]!Backup_F8_Previous_Wave[Wave Date],"")</f>
      </c>
      <c r="K1900" s="6">
        <f>_xlfn.XLOOKUP(#REF!,[1]!Backup_F8_Previous_Wave[ODINO],[1]!Backup_F8_Previous_Wave[Full VIN],"")</f>
      </c>
      <c r="L1900" s="3" t="s">
        <v>5998</v>
      </c>
      <c r="M1900" s="3" t="s">
        <v>4</v>
      </c>
      <c r="N1900" s="3" t="s">
        <v>5999</v>
      </c>
      <c r="O1900" s="3" t="s">
        <v>2231</v>
      </c>
      <c r="P1900" s="6">
        <f>_xlfn.XLOOKUP(#REF!,[1]!Table2[BINNING],[1]!Table2[VFG],"")</f>
      </c>
      <c r="Q1900" s="6">
        <f>IF(ISNUMBER(FIND("|",#REF!,1)),LEFT(#REF!,FIND("|",#REF!,1)-2),#REF!)</f>
      </c>
      <c r="R1900" s="6">
        <f>IF(ISNUMBER(FIND("|",#REF!,1)),RIGHT(#REF!,LEN(#REF!)-FIND("|",#REF!,1)-1),"")</f>
      </c>
      <c r="S1900" s="3" t="s">
        <v>7</v>
      </c>
      <c r="T1900" s="3" t="s">
        <v>7</v>
      </c>
      <c r="U1900" s="2">
        <v>0</v>
      </c>
      <c r="V1900" s="2">
        <v>0</v>
      </c>
      <c r="W1900" s="2">
        <v>18877</v>
      </c>
      <c r="X1900" s="3" t="s">
        <v>63</v>
      </c>
      <c r="Y1900" s="2"/>
      <c r="Z1900" s="3" t="s">
        <v>6000</v>
      </c>
      <c r="AA1900" s="3" t="s">
        <v>3881</v>
      </c>
      <c r="AB1900" s="7" t="s">
        <v>6001</v>
      </c>
      <c r="AC1900" s="3" t="s">
        <v>191</v>
      </c>
      <c r="AD1900" s="3" t="s">
        <v>192</v>
      </c>
      <c r="AE1900" s="3" t="s">
        <v>193</v>
      </c>
      <c r="AF1900" s="3" t="s">
        <v>141</v>
      </c>
      <c r="AG1900" s="4"/>
      <c r="AH1900" s="3"/>
      <c r="AI1900" s="4"/>
      <c r="AJ19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0" s="8">
        <f>IF(#REF!=MAX(#REF!),"New","Old")</f>
      </c>
      <c r="AL1900" s="3"/>
      <c r="AM1900" s="9">
        <f>IF(OR(#REF!="",#REF!=0),"",IF(#REF!&lt;12000,"&lt;12k",IF(AND(#REF!&gt;=12000,#REF!&lt;24000),"12k to 24k",IF(AND(#REF!&gt;=24000,#REF!&lt;=36000),"24k to 36k",IF(#REF!&gt;36000,"&gt;36k","")))))</f>
      </c>
    </row>
    <row x14ac:dyDescent="0.25" r="1901" customHeight="1" ht="18.75">
      <c r="A1901" s="1">
        <v>1816097</v>
      </c>
      <c r="B1901" s="2">
        <v>11467402</v>
      </c>
      <c r="C1901" s="3" t="s">
        <v>0</v>
      </c>
      <c r="D1901" s="3" t="s">
        <v>647</v>
      </c>
      <c r="E1901" s="2">
        <v>2013</v>
      </c>
      <c r="F1901" s="4">
        <v>44715</v>
      </c>
      <c r="G1901" s="3" t="s">
        <v>108</v>
      </c>
      <c r="H1901" s="4">
        <v>44715</v>
      </c>
      <c r="I1901" s="4"/>
      <c r="J1901" s="10">
        <f>_xlfn.XLOOKUP(#REF!,[1]!Backup_F8_Previous_Wave[ODINO],[1]!Backup_F8_Previous_Wave[Wave Date],"")</f>
      </c>
      <c r="K1901" s="3"/>
      <c r="L1901" s="3"/>
      <c r="M1901" s="3" t="s">
        <v>4</v>
      </c>
      <c r="N1901" s="3" t="s">
        <v>6002</v>
      </c>
      <c r="O1901" s="3" t="s">
        <v>62</v>
      </c>
      <c r="P1901" s="6">
        <f>_xlfn.XLOOKUP(#REF!,[1]!Table2[BINNING],[1]!Table2[VFG],"")</f>
      </c>
      <c r="Q1901" s="6">
        <f>IF(ISNUMBER(FIND("|",#REF!,1)),LEFT(#REF!,FIND("|",#REF!,1)-2),#REF!)</f>
      </c>
      <c r="R1901" s="6">
        <f>IF(ISNUMBER(FIND("|",#REF!,1)),RIGHT(#REF!,LEN(#REF!)-FIND("|",#REF!,1)-1),"")</f>
      </c>
      <c r="S1901" s="3" t="s">
        <v>7</v>
      </c>
      <c r="T1901" s="3" t="s">
        <v>7</v>
      </c>
      <c r="U1901" s="2">
        <v>0</v>
      </c>
      <c r="V1901" s="2">
        <v>0</v>
      </c>
      <c r="W1901" s="2">
        <v>100000</v>
      </c>
      <c r="X1901" s="3" t="s">
        <v>404</v>
      </c>
      <c r="Y1901" s="2"/>
      <c r="Z1901" s="3"/>
      <c r="AA1901" s="3"/>
      <c r="AB1901" s="7" t="s">
        <v>6003</v>
      </c>
      <c r="AC1901" s="3" t="s">
        <v>44</v>
      </c>
      <c r="AD1901" s="3" t="s">
        <v>44</v>
      </c>
      <c r="AE1901" s="3" t="s">
        <v>44</v>
      </c>
      <c r="AF1901" s="3" t="s">
        <v>44</v>
      </c>
      <c r="AG1901" s="4"/>
      <c r="AH1901" s="3"/>
      <c r="AI1901" s="4"/>
      <c r="AJ19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1" s="8">
        <f>IF(#REF!=MAX(#REF!),"New","Old")</f>
      </c>
      <c r="AL1901" s="3"/>
      <c r="AM1901" s="9">
        <f>IF(OR(#REF!="",#REF!=0),"",IF(#REF!&lt;12000,"&lt;12k",IF(AND(#REF!&gt;=12000,#REF!&lt;24000),"12k to 24k",IF(AND(#REF!&gt;=24000,#REF!&lt;=36000),"24k to 36k",IF(#REF!&gt;36000,"&gt;36k","")))))</f>
      </c>
    </row>
    <row x14ac:dyDescent="0.25" r="1902" customHeight="1" ht="18.75">
      <c r="A1902" s="1">
        <v>1816271</v>
      </c>
      <c r="B1902" s="2">
        <v>11467507</v>
      </c>
      <c r="C1902" s="3" t="s">
        <v>0</v>
      </c>
      <c r="D1902" s="3" t="s">
        <v>96</v>
      </c>
      <c r="E1902" s="2">
        <v>2004</v>
      </c>
      <c r="F1902" s="4">
        <v>44300</v>
      </c>
      <c r="G1902" s="3" t="s">
        <v>108</v>
      </c>
      <c r="H1902" s="4">
        <v>44716</v>
      </c>
      <c r="I1902" s="4">
        <f>_xlfn.XLOOKUP(#REF!,[1]!Backup_F8_Previous_Wave[ODINO],[1]!Backup_F8_Previous_Wave[Production Date],"")</f>
      </c>
      <c r="J1902" s="10">
        <f>_xlfn.XLOOKUP(#REF!,[1]!Backup_F8_Previous_Wave[ODINO],[1]!Backup_F8_Previous_Wave[Wave Date],"")</f>
      </c>
      <c r="K1902" s="6">
        <f>_xlfn.XLOOKUP(#REF!,[1]!Backup_F8_Previous_Wave[ODINO],[1]!Backup_F8_Previous_Wave[Full VIN],"")</f>
      </c>
      <c r="L1902" s="3" t="s">
        <v>6004</v>
      </c>
      <c r="M1902" s="3" t="s">
        <v>4</v>
      </c>
      <c r="N1902" s="3" t="s">
        <v>6005</v>
      </c>
      <c r="O1902" s="3" t="s">
        <v>31</v>
      </c>
      <c r="P1902" s="6">
        <f>_xlfn.XLOOKUP(#REF!,[1]!Table2[BINNING],[1]!Table2[VFG],"")</f>
      </c>
      <c r="Q1902" s="6">
        <f>IF(ISNUMBER(FIND("|",#REF!,1)),LEFT(#REF!,FIND("|",#REF!,1)-2),#REF!)</f>
      </c>
      <c r="R1902" s="6">
        <f>IF(ISNUMBER(FIND("|",#REF!,1)),RIGHT(#REF!,LEN(#REF!)-FIND("|",#REF!,1)-1),"")</f>
      </c>
      <c r="S1902" s="3" t="s">
        <v>7</v>
      </c>
      <c r="T1902" s="3" t="s">
        <v>7</v>
      </c>
      <c r="U1902" s="2">
        <v>0</v>
      </c>
      <c r="V1902" s="2">
        <v>0</v>
      </c>
      <c r="W1902" s="2"/>
      <c r="X1902" s="3" t="s">
        <v>229</v>
      </c>
      <c r="Y1902" s="2">
        <v>15</v>
      </c>
      <c r="Z1902" s="3"/>
      <c r="AA1902" s="3"/>
      <c r="AB1902" s="7" t="s">
        <v>6006</v>
      </c>
      <c r="AC1902" s="3" t="s">
        <v>693</v>
      </c>
      <c r="AD1902" s="3" t="s">
        <v>543</v>
      </c>
      <c r="AE1902" s="3" t="s">
        <v>694</v>
      </c>
      <c r="AF1902" s="3" t="s">
        <v>695</v>
      </c>
      <c r="AG1902" s="4"/>
      <c r="AH1902" s="3"/>
      <c r="AI1902" s="4"/>
      <c r="AJ19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2" s="8">
        <f>IF(#REF!=MAX(#REF!),"New","Old")</f>
      </c>
      <c r="AL1902" s="3"/>
      <c r="AM1902" s="9">
        <f>IF(OR(#REF!="",#REF!=0),"",IF(#REF!&lt;12000,"&lt;12k",IF(AND(#REF!&gt;=12000,#REF!&lt;24000),"12k to 24k",IF(AND(#REF!&gt;=24000,#REF!&lt;=36000),"24k to 36k",IF(#REF!&gt;36000,"&gt;36k","")))))</f>
      </c>
    </row>
    <row x14ac:dyDescent="0.25" r="1903" customHeight="1" ht="18.75">
      <c r="A1903" s="1">
        <v>1816508</v>
      </c>
      <c r="B1903" s="2">
        <v>11467652</v>
      </c>
      <c r="C1903" s="3" t="s">
        <v>0</v>
      </c>
      <c r="D1903" s="3" t="s">
        <v>38</v>
      </c>
      <c r="E1903" s="2">
        <v>2018</v>
      </c>
      <c r="F1903" s="4">
        <v>44652</v>
      </c>
      <c r="G1903" s="3" t="s">
        <v>108</v>
      </c>
      <c r="H1903" s="4">
        <v>44717</v>
      </c>
      <c r="I1903" s="4">
        <f>_xlfn.XLOOKUP(#REF!,[1]!Backup_F8_Previous_Wave[ODINO],[1]!Backup_F8_Previous_Wave[Production Date],"")</f>
      </c>
      <c r="J1903" s="10">
        <f>_xlfn.XLOOKUP(#REF!,[1]!Backup_F8_Previous_Wave[ODINO],[1]!Backup_F8_Previous_Wave[Wave Date],"")</f>
      </c>
      <c r="K1903" s="6">
        <f>_xlfn.XLOOKUP(#REF!,[1]!Backup_F8_Previous_Wave[ODINO],[1]!Backup_F8_Previous_Wave[Full VIN],"")</f>
      </c>
      <c r="L1903" s="3" t="s">
        <v>6007</v>
      </c>
      <c r="M1903" s="3" t="s">
        <v>4</v>
      </c>
      <c r="N1903" s="3" t="s">
        <v>6008</v>
      </c>
      <c r="O1903" s="3" t="s">
        <v>2597</v>
      </c>
      <c r="P1903" s="6">
        <f>_xlfn.XLOOKUP(#REF!,[1]!Table2[BINNING],[1]!Table2[VFG],"")</f>
      </c>
      <c r="Q1903" s="6">
        <f>IF(ISNUMBER(FIND("|",#REF!,1)),LEFT(#REF!,FIND("|",#REF!,1)-2),#REF!)</f>
      </c>
      <c r="R1903" s="6">
        <f>IF(ISNUMBER(FIND("|",#REF!,1)),RIGHT(#REF!,LEN(#REF!)-FIND("|",#REF!,1)-1),"")</f>
      </c>
      <c r="S1903" s="3" t="s">
        <v>7</v>
      </c>
      <c r="T1903" s="3" t="s">
        <v>7</v>
      </c>
      <c r="U1903" s="2">
        <v>0</v>
      </c>
      <c r="V1903" s="2">
        <v>0</v>
      </c>
      <c r="W1903" s="2"/>
      <c r="X1903" s="3" t="s">
        <v>467</v>
      </c>
      <c r="Y1903" s="2"/>
      <c r="Z1903" s="3"/>
      <c r="AA1903" s="3"/>
      <c r="AB1903" s="7" t="s">
        <v>6009</v>
      </c>
      <c r="AC1903" s="3" t="s">
        <v>826</v>
      </c>
      <c r="AD1903" s="3" t="s">
        <v>147</v>
      </c>
      <c r="AE1903" s="3" t="s">
        <v>148</v>
      </c>
      <c r="AF1903" s="3" t="s">
        <v>45</v>
      </c>
      <c r="AG1903" s="4"/>
      <c r="AH1903" s="3"/>
      <c r="AI1903" s="4"/>
      <c r="AJ19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3" s="8">
        <f>IF(#REF!=MAX(#REF!),"New","Old")</f>
      </c>
      <c r="AL1903" s="3"/>
      <c r="AM1903" s="9">
        <f>IF(OR(#REF!="",#REF!=0),"",IF(#REF!&lt;12000,"&lt;12k",IF(AND(#REF!&gt;=12000,#REF!&lt;24000),"12k to 24k",IF(AND(#REF!&gt;=24000,#REF!&lt;=36000),"24k to 36k",IF(#REF!&gt;36000,"&gt;36k","")))))</f>
      </c>
    </row>
    <row x14ac:dyDescent="0.25" r="1904" customHeight="1" ht="18.75">
      <c r="A1904" s="1">
        <v>1816565</v>
      </c>
      <c r="B1904" s="2">
        <v>11467689</v>
      </c>
      <c r="C1904" s="3" t="s">
        <v>0</v>
      </c>
      <c r="D1904" s="3" t="s">
        <v>59</v>
      </c>
      <c r="E1904" s="2">
        <v>2014</v>
      </c>
      <c r="F1904" s="4">
        <v>44718</v>
      </c>
      <c r="G1904" s="3" t="s">
        <v>108</v>
      </c>
      <c r="H1904" s="4">
        <v>44718</v>
      </c>
      <c r="I1904" s="4">
        <f>_xlfn.XLOOKUP(#REF!,[1]!Backup_F8_Previous_Wave[ODINO],[1]!Backup_F8_Previous_Wave[Production Date],"")</f>
      </c>
      <c r="J1904" s="10">
        <f>_xlfn.XLOOKUP(#REF!,[1]!Backup_F8_Previous_Wave[ODINO],[1]!Backup_F8_Previous_Wave[Wave Date],"")</f>
      </c>
      <c r="K1904" s="6">
        <f>_xlfn.XLOOKUP(#REF!,[1]!Backup_F8_Previous_Wave[ODINO],[1]!Backup_F8_Previous_Wave[Full VIN],"")</f>
      </c>
      <c r="L1904" s="3" t="s">
        <v>6010</v>
      </c>
      <c r="M1904" s="3" t="s">
        <v>4</v>
      </c>
      <c r="N1904" s="3" t="s">
        <v>6011</v>
      </c>
      <c r="O1904" s="3" t="s">
        <v>600</v>
      </c>
      <c r="P1904" s="6">
        <f>_xlfn.XLOOKUP(#REF!,[1]!Table2[BINNING],[1]!Table2[VFG],"")</f>
      </c>
      <c r="Q1904" s="6">
        <f>IF(ISNUMBER(FIND("|",#REF!,1)),LEFT(#REF!,FIND("|",#REF!,1)-2),#REF!)</f>
      </c>
      <c r="R1904" s="6">
        <f>IF(ISNUMBER(FIND("|",#REF!,1)),RIGHT(#REF!,LEN(#REF!)-FIND("|",#REF!,1)-1),"")</f>
      </c>
      <c r="S1904" s="3" t="s">
        <v>7</v>
      </c>
      <c r="T1904" s="3" t="s">
        <v>7</v>
      </c>
      <c r="U1904" s="2">
        <v>0</v>
      </c>
      <c r="V1904" s="2">
        <v>0</v>
      </c>
      <c r="W1904" s="2"/>
      <c r="X1904" s="3" t="s">
        <v>8</v>
      </c>
      <c r="Y1904" s="2"/>
      <c r="Z1904" s="3"/>
      <c r="AA1904" s="3"/>
      <c r="AB1904" s="7" t="s">
        <v>6012</v>
      </c>
      <c r="AC1904" s="3" t="s">
        <v>65</v>
      </c>
      <c r="AD1904" s="3" t="s">
        <v>66</v>
      </c>
      <c r="AE1904" s="3" t="s">
        <v>1842</v>
      </c>
      <c r="AF1904" s="3" t="s">
        <v>211</v>
      </c>
      <c r="AG1904" s="4"/>
      <c r="AH1904" s="3"/>
      <c r="AI1904" s="4"/>
      <c r="AJ19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4" s="8">
        <f>IF(#REF!=MAX(#REF!),"New","Old")</f>
      </c>
      <c r="AL1904" s="3"/>
      <c r="AM1904" s="9">
        <f>IF(OR(#REF!="",#REF!=0),"",IF(#REF!&lt;12000,"&lt;12k",IF(AND(#REF!&gt;=12000,#REF!&lt;24000),"12k to 24k",IF(AND(#REF!&gt;=24000,#REF!&lt;=36000),"24k to 36k",IF(#REF!&gt;36000,"&gt;36k","")))))</f>
      </c>
    </row>
    <row x14ac:dyDescent="0.25" r="1905" customHeight="1" ht="18.75">
      <c r="A1905" s="1">
        <v>1816601</v>
      </c>
      <c r="B1905" s="2">
        <v>11467714</v>
      </c>
      <c r="C1905" s="3" t="s">
        <v>0</v>
      </c>
      <c r="D1905" s="3" t="s">
        <v>86</v>
      </c>
      <c r="E1905" s="2">
        <v>2020</v>
      </c>
      <c r="F1905" s="4">
        <v>44714</v>
      </c>
      <c r="G1905" s="3" t="s">
        <v>108</v>
      </c>
      <c r="H1905" s="4">
        <v>44718</v>
      </c>
      <c r="I1905" s="4">
        <f>_xlfn.XLOOKUP(#REF!,[1]!Backup_F8_Previous_Wave[ODINO],[1]!Backup_F8_Previous_Wave[Production Date],"")</f>
      </c>
      <c r="J1905" s="10">
        <f>_xlfn.XLOOKUP(#REF!,[1]!Backup_F8_Previous_Wave[ODINO],[1]!Backup_F8_Previous_Wave[Wave Date],"")</f>
      </c>
      <c r="K1905" s="6">
        <f>_xlfn.XLOOKUP(#REF!,[1]!Backup_F8_Previous_Wave[ODINO],[1]!Backup_F8_Previous_Wave[Full VIN],"")</f>
      </c>
      <c r="L1905" s="3" t="s">
        <v>6013</v>
      </c>
      <c r="M1905" s="3" t="s">
        <v>4</v>
      </c>
      <c r="N1905" s="3" t="s">
        <v>6014</v>
      </c>
      <c r="O1905" s="3" t="s">
        <v>4771</v>
      </c>
      <c r="P1905" s="6">
        <f>_xlfn.XLOOKUP(#REF!,[1]!Table2[BINNING],[1]!Table2[VFG],"")</f>
      </c>
      <c r="Q1905" s="6">
        <f>IF(ISNUMBER(FIND("|",#REF!,1)),LEFT(#REF!,FIND("|",#REF!,1)-2),#REF!)</f>
      </c>
      <c r="R1905" s="6">
        <f>IF(ISNUMBER(FIND("|",#REF!,1)),RIGHT(#REF!,LEN(#REF!)-FIND("|",#REF!,1)-1),"")</f>
      </c>
      <c r="S1905" s="3" t="s">
        <v>7</v>
      </c>
      <c r="T1905" s="3" t="s">
        <v>7</v>
      </c>
      <c r="U1905" s="2">
        <v>0</v>
      </c>
      <c r="V1905" s="2">
        <v>0</v>
      </c>
      <c r="W1905" s="2">
        <v>25000</v>
      </c>
      <c r="X1905" s="3" t="s">
        <v>32</v>
      </c>
      <c r="Y1905" s="2"/>
      <c r="Z1905" s="3" t="s">
        <v>6015</v>
      </c>
      <c r="AA1905" s="3" t="s">
        <v>3422</v>
      </c>
      <c r="AB1905" s="7" t="s">
        <v>6016</v>
      </c>
      <c r="AC1905" s="3" t="s">
        <v>685</v>
      </c>
      <c r="AD1905" s="3" t="s">
        <v>93</v>
      </c>
      <c r="AE1905" s="3" t="s">
        <v>94</v>
      </c>
      <c r="AF1905" s="3" t="s">
        <v>95</v>
      </c>
      <c r="AG1905" s="4"/>
      <c r="AH1905" s="3"/>
      <c r="AI1905" s="4"/>
      <c r="AJ19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5" s="8">
        <f>IF(#REF!=MAX(#REF!),"New","Old")</f>
      </c>
      <c r="AL1905" s="3"/>
      <c r="AM1905" s="9">
        <f>IF(OR(#REF!="",#REF!=0),"",IF(#REF!&lt;12000,"&lt;12k",IF(AND(#REF!&gt;=12000,#REF!&lt;24000),"12k to 24k",IF(AND(#REF!&gt;=24000,#REF!&lt;=36000),"24k to 36k",IF(#REF!&gt;36000,"&gt;36k","")))))</f>
      </c>
    </row>
    <row x14ac:dyDescent="0.25" r="1906" customHeight="1" ht="18.75">
      <c r="A1906" s="1">
        <v>1816723</v>
      </c>
      <c r="B1906" s="2">
        <v>11467801</v>
      </c>
      <c r="C1906" s="3" t="s">
        <v>0</v>
      </c>
      <c r="D1906" s="3" t="s">
        <v>187</v>
      </c>
      <c r="E1906" s="2">
        <v>2006</v>
      </c>
      <c r="F1906" s="4">
        <v>44715</v>
      </c>
      <c r="G1906" s="3" t="s">
        <v>108</v>
      </c>
      <c r="H1906" s="4">
        <v>44718</v>
      </c>
      <c r="I1906" s="4">
        <f>_xlfn.XLOOKUP(#REF!,[1]!Backup_F8_Previous_Wave[ODINO],[1]!Backup_F8_Previous_Wave[Production Date],"")</f>
      </c>
      <c r="J1906" s="10">
        <f>_xlfn.XLOOKUP(#REF!,[1]!Backup_F8_Previous_Wave[ODINO],[1]!Backup_F8_Previous_Wave[Wave Date],"")</f>
      </c>
      <c r="K1906" s="6">
        <f>_xlfn.XLOOKUP(#REF!,[1]!Backup_F8_Previous_Wave[ODINO],[1]!Backup_F8_Previous_Wave[Full VIN],"")</f>
      </c>
      <c r="L1906" s="3" t="s">
        <v>6017</v>
      </c>
      <c r="M1906" s="3" t="s">
        <v>4</v>
      </c>
      <c r="N1906" s="3" t="s">
        <v>6018</v>
      </c>
      <c r="O1906" s="3" t="s">
        <v>390</v>
      </c>
      <c r="P1906" s="6">
        <f>_xlfn.XLOOKUP(#REF!,[1]!Table2[BINNING],[1]!Table2[VFG],"")</f>
      </c>
      <c r="Q1906" s="6">
        <f>IF(ISNUMBER(FIND("|",#REF!,1)),LEFT(#REF!,FIND("|",#REF!,1)-2),#REF!)</f>
      </c>
      <c r="R1906" s="6">
        <f>IF(ISNUMBER(FIND("|",#REF!,1)),RIGHT(#REF!,LEN(#REF!)-FIND("|",#REF!,1)-1),"")</f>
      </c>
      <c r="S1906" s="3" t="s">
        <v>7</v>
      </c>
      <c r="T1906" s="3" t="s">
        <v>7</v>
      </c>
      <c r="U1906" s="2">
        <v>0</v>
      </c>
      <c r="V1906" s="2">
        <v>0</v>
      </c>
      <c r="W1906" s="2">
        <v>12000</v>
      </c>
      <c r="X1906" s="3" t="s">
        <v>90</v>
      </c>
      <c r="Y1906" s="2"/>
      <c r="Z1906" s="3"/>
      <c r="AA1906" s="3"/>
      <c r="AB1906" s="7" t="s">
        <v>6019</v>
      </c>
      <c r="AC1906" s="3" t="s">
        <v>3787</v>
      </c>
      <c r="AD1906" s="3" t="s">
        <v>3788</v>
      </c>
      <c r="AE1906" s="3" t="s">
        <v>3789</v>
      </c>
      <c r="AF1906" s="3" t="s">
        <v>1391</v>
      </c>
      <c r="AG1906" s="4"/>
      <c r="AH1906" s="3"/>
      <c r="AI1906" s="4"/>
      <c r="AJ19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6" s="8">
        <f>IF(#REF!=MAX(#REF!),"New","Old")</f>
      </c>
      <c r="AL1906" s="3"/>
      <c r="AM1906" s="9">
        <f>IF(OR(#REF!="",#REF!=0),"",IF(#REF!&lt;12000,"&lt;12k",IF(AND(#REF!&gt;=12000,#REF!&lt;24000),"12k to 24k",IF(AND(#REF!&gt;=24000,#REF!&lt;=36000),"24k to 36k",IF(#REF!&gt;36000,"&gt;36k","")))))</f>
      </c>
    </row>
    <row x14ac:dyDescent="0.25" r="1907" customHeight="1" ht="18.75">
      <c r="A1907" s="1">
        <v>1816731</v>
      </c>
      <c r="B1907" s="2">
        <v>11467807</v>
      </c>
      <c r="C1907" s="3" t="s">
        <v>0</v>
      </c>
      <c r="D1907" s="3" t="s">
        <v>1</v>
      </c>
      <c r="E1907" s="2">
        <v>2018</v>
      </c>
      <c r="F1907" s="4">
        <v>44715</v>
      </c>
      <c r="G1907" s="3" t="s">
        <v>108</v>
      </c>
      <c r="H1907" s="4">
        <v>44718</v>
      </c>
      <c r="I1907" s="4">
        <f>_xlfn.XLOOKUP(#REF!,[1]!Backup_F8_Previous_Wave[ODINO],[1]!Backup_F8_Previous_Wave[Production Date],"")</f>
      </c>
      <c r="J1907" s="10">
        <f>_xlfn.XLOOKUP(#REF!,[1]!Backup_F8_Previous_Wave[ODINO],[1]!Backup_F8_Previous_Wave[Wave Date],"")</f>
      </c>
      <c r="K1907" s="6">
        <f>_xlfn.XLOOKUP(#REF!,[1]!Backup_F8_Previous_Wave[ODINO],[1]!Backup_F8_Previous_Wave[Full VIN],"")</f>
      </c>
      <c r="L1907" s="3" t="s">
        <v>6020</v>
      </c>
      <c r="M1907" s="3" t="s">
        <v>4</v>
      </c>
      <c r="N1907" s="3" t="s">
        <v>6021</v>
      </c>
      <c r="O1907" s="3" t="s">
        <v>6022</v>
      </c>
      <c r="P1907" s="6">
        <f>_xlfn.XLOOKUP(#REF!,[1]!Table2[BINNING],[1]!Table2[VFG],"")</f>
      </c>
      <c r="Q1907" s="6">
        <f>IF(ISNUMBER(FIND("|",#REF!,1)),LEFT(#REF!,FIND("|",#REF!,1)-2),#REF!)</f>
      </c>
      <c r="R1907" s="6">
        <f>IF(ISNUMBER(FIND("|",#REF!,1)),RIGHT(#REF!,LEN(#REF!)-FIND("|",#REF!,1)-1),"")</f>
      </c>
      <c r="S1907" s="3" t="s">
        <v>7</v>
      </c>
      <c r="T1907" s="3" t="s">
        <v>7</v>
      </c>
      <c r="U1907" s="2">
        <v>0</v>
      </c>
      <c r="V1907" s="2">
        <v>0</v>
      </c>
      <c r="W1907" s="2">
        <v>39000</v>
      </c>
      <c r="X1907" s="3" t="s">
        <v>139</v>
      </c>
      <c r="Y1907" s="2">
        <v>40</v>
      </c>
      <c r="Z1907" s="3" t="s">
        <v>6023</v>
      </c>
      <c r="AA1907" s="3" t="s">
        <v>4198</v>
      </c>
      <c r="AB1907" s="7" t="s">
        <v>6024</v>
      </c>
      <c r="AC1907" s="3" t="s">
        <v>20</v>
      </c>
      <c r="AD1907" s="3" t="s">
        <v>11</v>
      </c>
      <c r="AE1907" s="3" t="s">
        <v>135</v>
      </c>
      <c r="AF1907" s="3" t="s">
        <v>27</v>
      </c>
      <c r="AG1907" s="4"/>
      <c r="AH1907" s="3"/>
      <c r="AI1907" s="4"/>
      <c r="AJ19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7" s="8">
        <f>IF(#REF!=MAX(#REF!),"New","Old")</f>
      </c>
      <c r="AL1907" s="3"/>
      <c r="AM1907" s="9">
        <f>IF(OR(#REF!="",#REF!=0),"",IF(#REF!&lt;12000,"&lt;12k",IF(AND(#REF!&gt;=12000,#REF!&lt;24000),"12k to 24k",IF(AND(#REF!&gt;=24000,#REF!&lt;=36000),"24k to 36k",IF(#REF!&gt;36000,"&gt;36k","")))))</f>
      </c>
    </row>
    <row x14ac:dyDescent="0.25" r="1908" customHeight="1" ht="18.75">
      <c r="A1908" s="1">
        <v>1816736</v>
      </c>
      <c r="B1908" s="2">
        <v>11467811</v>
      </c>
      <c r="C1908" s="3" t="s">
        <v>0</v>
      </c>
      <c r="D1908" s="3" t="s">
        <v>1</v>
      </c>
      <c r="E1908" s="2">
        <v>2018</v>
      </c>
      <c r="F1908" s="4">
        <v>43983</v>
      </c>
      <c r="G1908" s="3" t="s">
        <v>108</v>
      </c>
      <c r="H1908" s="4">
        <v>44718</v>
      </c>
      <c r="I1908" s="4">
        <f>_xlfn.XLOOKUP(#REF!,[1]!Backup_F8_Previous_Wave[ODINO],[1]!Backup_F8_Previous_Wave[Production Date],"")</f>
      </c>
      <c r="J1908" s="10">
        <f>_xlfn.XLOOKUP(#REF!,[1]!Backup_F8_Previous_Wave[ODINO],[1]!Backup_F8_Previous_Wave[Wave Date],"")</f>
      </c>
      <c r="K1908" s="6">
        <f>_xlfn.XLOOKUP(#REF!,[1]!Backup_F8_Previous_Wave[ODINO],[1]!Backup_F8_Previous_Wave[Full VIN],"")</f>
      </c>
      <c r="L1908" s="3" t="s">
        <v>5129</v>
      </c>
      <c r="M1908" s="3" t="s">
        <v>4</v>
      </c>
      <c r="N1908" s="3" t="s">
        <v>6025</v>
      </c>
      <c r="O1908" s="3" t="s">
        <v>124</v>
      </c>
      <c r="P1908" s="6">
        <f>_xlfn.XLOOKUP(#REF!,[1]!Table2[BINNING],[1]!Table2[VFG],"")</f>
      </c>
      <c r="Q1908" s="6">
        <f>IF(ISNUMBER(FIND("|",#REF!,1)),LEFT(#REF!,FIND("|",#REF!,1)-2),#REF!)</f>
      </c>
      <c r="R1908" s="6">
        <f>IF(ISNUMBER(FIND("|",#REF!,1)),RIGHT(#REF!,LEN(#REF!)-FIND("|",#REF!,1)-1),"")</f>
      </c>
      <c r="S1908" s="3" t="s">
        <v>7</v>
      </c>
      <c r="T1908" s="3" t="s">
        <v>7</v>
      </c>
      <c r="U1908" s="2">
        <v>0</v>
      </c>
      <c r="V1908" s="2">
        <v>0</v>
      </c>
      <c r="W1908" s="2">
        <v>50000</v>
      </c>
      <c r="X1908" s="3" t="s">
        <v>246</v>
      </c>
      <c r="Y1908" s="2">
        <v>0</v>
      </c>
      <c r="Z1908" s="3" t="s">
        <v>5925</v>
      </c>
      <c r="AA1908" s="3" t="s">
        <v>4359</v>
      </c>
      <c r="AB1908" s="7" t="s">
        <v>6026</v>
      </c>
      <c r="AC1908" s="3" t="s">
        <v>20</v>
      </c>
      <c r="AD1908" s="3" t="s">
        <v>11</v>
      </c>
      <c r="AE1908" s="3" t="s">
        <v>21</v>
      </c>
      <c r="AF1908" s="3" t="s">
        <v>13</v>
      </c>
      <c r="AG1908" s="4"/>
      <c r="AH1908" s="3"/>
      <c r="AI1908" s="4"/>
      <c r="AJ19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8" s="8">
        <f>IF(#REF!=MAX(#REF!),"New","Old")</f>
      </c>
      <c r="AL1908" s="3"/>
      <c r="AM1908" s="9">
        <f>IF(OR(#REF!="",#REF!=0),"",IF(#REF!&lt;12000,"&lt;12k",IF(AND(#REF!&gt;=12000,#REF!&lt;24000),"12k to 24k",IF(AND(#REF!&gt;=24000,#REF!&lt;=36000),"24k to 36k",IF(#REF!&gt;36000,"&gt;36k","")))))</f>
      </c>
    </row>
    <row x14ac:dyDescent="0.25" r="1909" customHeight="1" ht="18.75">
      <c r="A1909" s="1">
        <v>1816831</v>
      </c>
      <c r="B1909" s="2">
        <v>11467883</v>
      </c>
      <c r="C1909" s="3" t="s">
        <v>0</v>
      </c>
      <c r="D1909" s="3" t="s">
        <v>1</v>
      </c>
      <c r="E1909" s="2">
        <v>2019</v>
      </c>
      <c r="F1909" s="4">
        <v>44718</v>
      </c>
      <c r="G1909" s="3" t="s">
        <v>108</v>
      </c>
      <c r="H1909" s="4">
        <v>44718</v>
      </c>
      <c r="I1909" s="4">
        <f>_xlfn.XLOOKUP(#REF!,[1]!Backup_F8_Previous_Wave[ODINO],[1]!Backup_F8_Previous_Wave[Production Date],"")</f>
      </c>
      <c r="J1909" s="10">
        <f>_xlfn.XLOOKUP(#REF!,[1]!Backup_F8_Previous_Wave[ODINO],[1]!Backup_F8_Previous_Wave[Wave Date],"")</f>
      </c>
      <c r="K1909" s="6">
        <f>_xlfn.XLOOKUP(#REF!,[1]!Backup_F8_Previous_Wave[ODINO],[1]!Backup_F8_Previous_Wave[Full VIN],"")</f>
      </c>
      <c r="L1909" s="3" t="s">
        <v>6027</v>
      </c>
      <c r="M1909" s="3" t="s">
        <v>4</v>
      </c>
      <c r="N1909" s="3" t="s">
        <v>6028</v>
      </c>
      <c r="O1909" s="3" t="s">
        <v>437</v>
      </c>
      <c r="P1909" s="6">
        <f>_xlfn.XLOOKUP(#REF!,[1]!Table2[BINNING],[1]!Table2[VFG],"")</f>
      </c>
      <c r="Q1909" s="6">
        <f>IF(ISNUMBER(FIND("|",#REF!,1)),LEFT(#REF!,FIND("|",#REF!,1)-2),#REF!)</f>
      </c>
      <c r="R1909" s="6">
        <f>IF(ISNUMBER(FIND("|",#REF!,1)),RIGHT(#REF!,LEN(#REF!)-FIND("|",#REF!,1)-1),"")</f>
      </c>
      <c r="S1909" s="3" t="s">
        <v>7</v>
      </c>
      <c r="T1909" s="3" t="s">
        <v>7</v>
      </c>
      <c r="U1909" s="2">
        <v>0</v>
      </c>
      <c r="V1909" s="2">
        <v>0</v>
      </c>
      <c r="W1909" s="2"/>
      <c r="X1909" s="3" t="s">
        <v>106</v>
      </c>
      <c r="Y1909" s="2"/>
      <c r="Z1909" s="3"/>
      <c r="AA1909" s="3"/>
      <c r="AB1909" s="7" t="s">
        <v>6029</v>
      </c>
      <c r="AC1909" s="3" t="s">
        <v>20</v>
      </c>
      <c r="AD1909" s="3" t="s">
        <v>11</v>
      </c>
      <c r="AE1909" s="3" t="s">
        <v>135</v>
      </c>
      <c r="AF1909" s="3" t="s">
        <v>27</v>
      </c>
      <c r="AG1909" s="4"/>
      <c r="AH1909" s="3"/>
      <c r="AI1909" s="4"/>
      <c r="AJ19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09" s="8">
        <f>IF(#REF!=MAX(#REF!),"New","Old")</f>
      </c>
      <c r="AL1909" s="3"/>
      <c r="AM1909" s="9">
        <f>IF(OR(#REF!="",#REF!=0),"",IF(#REF!&lt;12000,"&lt;12k",IF(AND(#REF!&gt;=12000,#REF!&lt;24000),"12k to 24k",IF(AND(#REF!&gt;=24000,#REF!&lt;=36000),"24k to 36k",IF(#REF!&gt;36000,"&gt;36k","")))))</f>
      </c>
    </row>
    <row x14ac:dyDescent="0.25" r="1910" customHeight="1" ht="18.75">
      <c r="A1910" s="1">
        <v>1816914</v>
      </c>
      <c r="B1910" s="2">
        <v>11467942</v>
      </c>
      <c r="C1910" s="3" t="s">
        <v>0</v>
      </c>
      <c r="D1910" s="3" t="s">
        <v>1</v>
      </c>
      <c r="E1910" s="2">
        <v>2002</v>
      </c>
      <c r="F1910" s="4">
        <v>44719</v>
      </c>
      <c r="G1910" s="3" t="s">
        <v>108</v>
      </c>
      <c r="H1910" s="4">
        <v>44719</v>
      </c>
      <c r="I1910" s="4">
        <f>_xlfn.XLOOKUP(#REF!,[1]!Backup_F8_Previous_Wave[ODINO],[1]!Backup_F8_Previous_Wave[Production Date],"")</f>
      </c>
      <c r="J1910" s="10">
        <f>_xlfn.XLOOKUP(#REF!,[1]!Backup_F8_Previous_Wave[ODINO],[1]!Backup_F8_Previous_Wave[Wave Date],"")</f>
      </c>
      <c r="K1910" s="6">
        <f>_xlfn.XLOOKUP(#REF!,[1]!Backup_F8_Previous_Wave[ODINO],[1]!Backup_F8_Previous_Wave[Full VIN],"")</f>
      </c>
      <c r="L1910" s="3" t="s">
        <v>6030</v>
      </c>
      <c r="M1910" s="3" t="s">
        <v>4</v>
      </c>
      <c r="N1910" s="3" t="s">
        <v>6031</v>
      </c>
      <c r="O1910" s="3" t="s">
        <v>62</v>
      </c>
      <c r="P1910" s="6">
        <f>_xlfn.XLOOKUP(#REF!,[1]!Table2[BINNING],[1]!Table2[VFG],"")</f>
      </c>
      <c r="Q1910" s="6">
        <f>IF(ISNUMBER(FIND("|",#REF!,1)),LEFT(#REF!,FIND("|",#REF!,1)-2),#REF!)</f>
      </c>
      <c r="R1910" s="6">
        <f>IF(ISNUMBER(FIND("|",#REF!,1)),RIGHT(#REF!,LEN(#REF!)-FIND("|",#REF!,1)-1),"")</f>
      </c>
      <c r="S1910" s="3" t="s">
        <v>7</v>
      </c>
      <c r="T1910" s="3" t="s">
        <v>7</v>
      </c>
      <c r="U1910" s="2">
        <v>0</v>
      </c>
      <c r="V1910" s="2">
        <v>0</v>
      </c>
      <c r="W1910" s="2"/>
      <c r="X1910" s="3" t="s">
        <v>317</v>
      </c>
      <c r="Y1910" s="2"/>
      <c r="Z1910" s="3"/>
      <c r="AA1910" s="3"/>
      <c r="AB1910" s="7" t="s">
        <v>6032</v>
      </c>
      <c r="AC1910" s="3" t="s">
        <v>848</v>
      </c>
      <c r="AD1910" s="3" t="s">
        <v>11</v>
      </c>
      <c r="AE1910" s="3" t="s">
        <v>289</v>
      </c>
      <c r="AF1910" s="3" t="s">
        <v>290</v>
      </c>
      <c r="AG1910" s="4"/>
      <c r="AH1910" s="3"/>
      <c r="AI1910" s="4"/>
      <c r="AJ19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0" s="8">
        <f>IF(#REF!=MAX(#REF!),"New","Old")</f>
      </c>
      <c r="AL1910" s="3"/>
      <c r="AM1910" s="9">
        <f>IF(OR(#REF!="",#REF!=0),"",IF(#REF!&lt;12000,"&lt;12k",IF(AND(#REF!&gt;=12000,#REF!&lt;24000),"12k to 24k",IF(AND(#REF!&gt;=24000,#REF!&lt;=36000),"24k to 36k",IF(#REF!&gt;36000,"&gt;36k","")))))</f>
      </c>
    </row>
    <row x14ac:dyDescent="0.25" r="1911" customHeight="1" ht="18.75">
      <c r="A1911" s="1">
        <v>1816965</v>
      </c>
      <c r="B1911" s="2">
        <v>11467975</v>
      </c>
      <c r="C1911" s="3" t="s">
        <v>0</v>
      </c>
      <c r="D1911" s="3" t="s">
        <v>181</v>
      </c>
      <c r="E1911" s="2">
        <v>2015</v>
      </c>
      <c r="F1911" s="4">
        <v>44111</v>
      </c>
      <c r="G1911" s="3" t="s">
        <v>14</v>
      </c>
      <c r="H1911" s="4">
        <v>44719</v>
      </c>
      <c r="I1911" s="4">
        <f>_xlfn.XLOOKUP(#REF!,[1]!Backup_F8_Previous_Wave[ODINO],[1]!Backup_F8_Previous_Wave[Production Date],"")</f>
      </c>
      <c r="J1911" s="10">
        <f>_xlfn.XLOOKUP(#REF!,[1]!Backup_F8_Previous_Wave[ODINO],[1]!Backup_F8_Previous_Wave[Wave Date],"")</f>
      </c>
      <c r="K1911" s="6">
        <f>_xlfn.XLOOKUP(#REF!,[1]!Backup_F8_Previous_Wave[ODINO],[1]!Backup_F8_Previous_Wave[Full VIN],"")</f>
      </c>
      <c r="L1911" s="3" t="s">
        <v>1595</v>
      </c>
      <c r="M1911" s="3" t="s">
        <v>4</v>
      </c>
      <c r="N1911" s="3" t="s">
        <v>6033</v>
      </c>
      <c r="O1911" s="3" t="s">
        <v>1871</v>
      </c>
      <c r="P1911" s="6">
        <f>_xlfn.XLOOKUP(#REF!,[1]!Table2[BINNING],[1]!Table2[VFG],"")</f>
      </c>
      <c r="Q1911" s="6">
        <f>IF(ISNUMBER(FIND("|",#REF!,1)),LEFT(#REF!,FIND("|",#REF!,1)-2),#REF!)</f>
      </c>
      <c r="R1911" s="6">
        <f>IF(ISNUMBER(FIND("|",#REF!,1)),RIGHT(#REF!,LEN(#REF!)-FIND("|",#REF!,1)-1),"")</f>
      </c>
      <c r="S1911" s="3" t="s">
        <v>7</v>
      </c>
      <c r="T1911" s="3" t="s">
        <v>7</v>
      </c>
      <c r="U1911" s="2">
        <v>0</v>
      </c>
      <c r="V1911" s="2">
        <v>0</v>
      </c>
      <c r="W1911" s="2">
        <v>92000</v>
      </c>
      <c r="X1911" s="3" t="s">
        <v>106</v>
      </c>
      <c r="Y1911" s="2"/>
      <c r="Z1911" s="3"/>
      <c r="AA1911" s="3"/>
      <c r="AB1911" s="7" t="s">
        <v>6034</v>
      </c>
      <c r="AC1911" s="3" t="s">
        <v>297</v>
      </c>
      <c r="AD1911" s="3" t="s">
        <v>298</v>
      </c>
      <c r="AE1911" s="3" t="s">
        <v>299</v>
      </c>
      <c r="AF1911" s="3" t="s">
        <v>198</v>
      </c>
      <c r="AG1911" s="4"/>
      <c r="AH1911" s="3"/>
      <c r="AI1911" s="4"/>
      <c r="AJ19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1" s="8">
        <f>IF(#REF!=MAX(#REF!),"New","Old")</f>
      </c>
      <c r="AL1911" s="3"/>
      <c r="AM1911" s="9">
        <f>IF(OR(#REF!="",#REF!=0),"",IF(#REF!&lt;12000,"&lt;12k",IF(AND(#REF!&gt;=12000,#REF!&lt;24000),"12k to 24k",IF(AND(#REF!&gt;=24000,#REF!&lt;=36000),"24k to 36k",IF(#REF!&gt;36000,"&gt;36k","")))))</f>
      </c>
    </row>
    <row x14ac:dyDescent="0.25" r="1912" customHeight="1" ht="18.75">
      <c r="A1912" s="1">
        <v>1816978</v>
      </c>
      <c r="B1912" s="2">
        <v>11467982</v>
      </c>
      <c r="C1912" s="3" t="s">
        <v>0</v>
      </c>
      <c r="D1912" s="3" t="s">
        <v>448</v>
      </c>
      <c r="E1912" s="2">
        <v>2016</v>
      </c>
      <c r="F1912" s="4">
        <v>44716</v>
      </c>
      <c r="G1912" s="3" t="s">
        <v>108</v>
      </c>
      <c r="H1912" s="4">
        <v>44719</v>
      </c>
      <c r="I1912" s="4">
        <f>_xlfn.XLOOKUP(#REF!,[1]!Backup_F8_Previous_Wave[ODINO],[1]!Backup_F8_Previous_Wave[Production Date],"")</f>
      </c>
      <c r="J1912" s="10">
        <f>_xlfn.XLOOKUP(#REF!,[1]!Backup_F8_Previous_Wave[ODINO],[1]!Backup_F8_Previous_Wave[Wave Date],"")</f>
      </c>
      <c r="K1912" s="6">
        <f>_xlfn.XLOOKUP(#REF!,[1]!Backup_F8_Previous_Wave[ODINO],[1]!Backup_F8_Previous_Wave[Full VIN],"")</f>
      </c>
      <c r="L1912" s="3" t="s">
        <v>6035</v>
      </c>
      <c r="M1912" s="3" t="s">
        <v>4</v>
      </c>
      <c r="N1912" s="3" t="s">
        <v>6036</v>
      </c>
      <c r="O1912" s="3" t="s">
        <v>1004</v>
      </c>
      <c r="P1912" s="6">
        <f>_xlfn.XLOOKUP(#REF!,[1]!Table2[BINNING],[1]!Table2[VFG],"")</f>
      </c>
      <c r="Q1912" s="6">
        <f>IF(ISNUMBER(FIND("|",#REF!,1)),LEFT(#REF!,FIND("|",#REF!,1)-2),#REF!)</f>
      </c>
      <c r="R1912" s="6">
        <f>IF(ISNUMBER(FIND("|",#REF!,1)),RIGHT(#REF!,LEN(#REF!)-FIND("|",#REF!,1)-1),"")</f>
      </c>
      <c r="S1912" s="3" t="s">
        <v>7</v>
      </c>
      <c r="T1912" s="3" t="s">
        <v>7</v>
      </c>
      <c r="U1912" s="2">
        <v>0</v>
      </c>
      <c r="V1912" s="2">
        <v>0</v>
      </c>
      <c r="W1912" s="2">
        <v>133000</v>
      </c>
      <c r="X1912" s="3" t="s">
        <v>81</v>
      </c>
      <c r="Y1912" s="2">
        <v>0</v>
      </c>
      <c r="Z1912" s="3" t="s">
        <v>6037</v>
      </c>
      <c r="AA1912" s="3" t="s">
        <v>2700</v>
      </c>
      <c r="AB1912" s="7" t="s">
        <v>6038</v>
      </c>
      <c r="AC1912" s="3" t="s">
        <v>452</v>
      </c>
      <c r="AD1912" s="3" t="s">
        <v>453</v>
      </c>
      <c r="AE1912" s="3" t="s">
        <v>454</v>
      </c>
      <c r="AF1912" s="3" t="s">
        <v>45</v>
      </c>
      <c r="AG1912" s="4"/>
      <c r="AH1912" s="3"/>
      <c r="AI1912" s="4"/>
      <c r="AJ19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2" s="8">
        <f>IF(#REF!=MAX(#REF!),"New","Old")</f>
      </c>
      <c r="AL1912" s="3"/>
      <c r="AM1912" s="9">
        <f>IF(OR(#REF!="",#REF!=0),"",IF(#REF!&lt;12000,"&lt;12k",IF(AND(#REF!&gt;=12000,#REF!&lt;24000),"12k to 24k",IF(AND(#REF!&gt;=24000,#REF!&lt;=36000),"24k to 36k",IF(#REF!&gt;36000,"&gt;36k","")))))</f>
      </c>
    </row>
    <row x14ac:dyDescent="0.25" r="1913" customHeight="1" ht="18.75">
      <c r="A1913" s="1">
        <v>1816980</v>
      </c>
      <c r="B1913" s="2">
        <v>11467984</v>
      </c>
      <c r="C1913" s="3" t="s">
        <v>0</v>
      </c>
      <c r="D1913" s="3" t="s">
        <v>59</v>
      </c>
      <c r="E1913" s="2">
        <v>2018</v>
      </c>
      <c r="F1913" s="4">
        <v>44717</v>
      </c>
      <c r="G1913" s="3" t="s">
        <v>108</v>
      </c>
      <c r="H1913" s="4">
        <v>44719</v>
      </c>
      <c r="I1913" s="4">
        <f>_xlfn.XLOOKUP(#REF!,[1]!Backup_F8_Previous_Wave[ODINO],[1]!Backup_F8_Previous_Wave[Production Date],"")</f>
      </c>
      <c r="J1913" s="10">
        <f>_xlfn.XLOOKUP(#REF!,[1]!Backup_F8_Previous_Wave[ODINO],[1]!Backup_F8_Previous_Wave[Wave Date],"")</f>
      </c>
      <c r="K1913" s="6">
        <f>_xlfn.XLOOKUP(#REF!,[1]!Backup_F8_Previous_Wave[ODINO],[1]!Backup_F8_Previous_Wave[Full VIN],"")</f>
      </c>
      <c r="L1913" s="3" t="s">
        <v>6039</v>
      </c>
      <c r="M1913" s="3" t="s">
        <v>4</v>
      </c>
      <c r="N1913" s="3" t="s">
        <v>6040</v>
      </c>
      <c r="O1913" s="3" t="s">
        <v>31</v>
      </c>
      <c r="P1913" s="6">
        <f>_xlfn.XLOOKUP(#REF!,[1]!Table2[BINNING],[1]!Table2[VFG],"")</f>
      </c>
      <c r="Q1913" s="6">
        <f>IF(ISNUMBER(FIND("|",#REF!,1)),LEFT(#REF!,FIND("|",#REF!,1)-2),#REF!)</f>
      </c>
      <c r="R1913" s="6">
        <f>IF(ISNUMBER(FIND("|",#REF!,1)),RIGHT(#REF!,LEN(#REF!)-FIND("|",#REF!,1)-1),"")</f>
      </c>
      <c r="S1913" s="3" t="s">
        <v>7</v>
      </c>
      <c r="T1913" s="3" t="s">
        <v>7</v>
      </c>
      <c r="U1913" s="2">
        <v>0</v>
      </c>
      <c r="V1913" s="2">
        <v>0</v>
      </c>
      <c r="W1913" s="2"/>
      <c r="X1913" s="3" t="s">
        <v>229</v>
      </c>
      <c r="Y1913" s="2">
        <v>20</v>
      </c>
      <c r="Z1913" s="3"/>
      <c r="AA1913" s="3"/>
      <c r="AB1913" s="7" t="s">
        <v>6041</v>
      </c>
      <c r="AC1913" s="3" t="s">
        <v>65</v>
      </c>
      <c r="AD1913" s="3" t="s">
        <v>84</v>
      </c>
      <c r="AE1913" s="3" t="s">
        <v>319</v>
      </c>
      <c r="AF1913" s="3" t="s">
        <v>68</v>
      </c>
      <c r="AG1913" s="4"/>
      <c r="AH1913" s="3"/>
      <c r="AI1913" s="4"/>
      <c r="AJ19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3" s="8">
        <f>IF(#REF!=MAX(#REF!),"New","Old")</f>
      </c>
      <c r="AL1913" s="3"/>
      <c r="AM1913" s="9">
        <f>IF(OR(#REF!="",#REF!=0),"",IF(#REF!&lt;12000,"&lt;12k",IF(AND(#REF!&gt;=12000,#REF!&lt;24000),"12k to 24k",IF(AND(#REF!&gt;=24000,#REF!&lt;=36000),"24k to 36k",IF(#REF!&gt;36000,"&gt;36k","")))))</f>
      </c>
    </row>
    <row x14ac:dyDescent="0.25" r="1914" customHeight="1" ht="18.75">
      <c r="A1914" s="1">
        <v>1817033</v>
      </c>
      <c r="B1914" s="2">
        <v>11468016</v>
      </c>
      <c r="C1914" s="3" t="s">
        <v>0</v>
      </c>
      <c r="D1914" s="3" t="s">
        <v>38</v>
      </c>
      <c r="E1914" s="2">
        <v>2015</v>
      </c>
      <c r="F1914" s="4">
        <v>44714</v>
      </c>
      <c r="G1914" s="3" t="s">
        <v>108</v>
      </c>
      <c r="H1914" s="4">
        <v>44719</v>
      </c>
      <c r="I1914" s="4"/>
      <c r="J1914" s="10">
        <f>_xlfn.XLOOKUP(#REF!,[1]!Backup_F8_Previous_Wave[ODINO],[1]!Backup_F8_Previous_Wave[Wave Date],"")</f>
      </c>
      <c r="K1914" s="3"/>
      <c r="L1914" s="3" t="s">
        <v>6042</v>
      </c>
      <c r="M1914" s="3" t="s">
        <v>4</v>
      </c>
      <c r="N1914" s="3" t="s">
        <v>6043</v>
      </c>
      <c r="O1914" s="3" t="s">
        <v>5616</v>
      </c>
      <c r="P1914" s="6">
        <f>_xlfn.XLOOKUP(#REF!,[1]!Table2[BINNING],[1]!Table2[VFG],"")</f>
      </c>
      <c r="Q1914" s="6">
        <f>IF(ISNUMBER(FIND("|",#REF!,1)),LEFT(#REF!,FIND("|",#REF!,1)-2),#REF!)</f>
      </c>
      <c r="R1914" s="6">
        <f>IF(ISNUMBER(FIND("|",#REF!,1)),RIGHT(#REF!,LEN(#REF!)-FIND("|",#REF!,1)-1),"")</f>
      </c>
      <c r="S1914" s="3" t="s">
        <v>7</v>
      </c>
      <c r="T1914" s="3" t="s">
        <v>7</v>
      </c>
      <c r="U1914" s="2">
        <v>0</v>
      </c>
      <c r="V1914" s="2">
        <v>0</v>
      </c>
      <c r="W1914" s="2"/>
      <c r="X1914" s="3" t="s">
        <v>317</v>
      </c>
      <c r="Y1914" s="2">
        <v>0</v>
      </c>
      <c r="Z1914" s="3"/>
      <c r="AA1914" s="3"/>
      <c r="AB1914" s="7" t="s">
        <v>6044</v>
      </c>
      <c r="AC1914" s="3" t="s">
        <v>44</v>
      </c>
      <c r="AD1914" s="3" t="s">
        <v>44</v>
      </c>
      <c r="AE1914" s="3" t="s">
        <v>44</v>
      </c>
      <c r="AF1914" s="3" t="s">
        <v>45</v>
      </c>
      <c r="AG1914" s="4"/>
      <c r="AH1914" s="3"/>
      <c r="AI1914" s="4"/>
      <c r="AJ19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4" s="8">
        <f>IF(#REF!=MAX(#REF!),"New","Old")</f>
      </c>
      <c r="AL1914" s="3"/>
      <c r="AM1914" s="9">
        <f>IF(OR(#REF!="",#REF!=0),"",IF(#REF!&lt;12000,"&lt;12k",IF(AND(#REF!&gt;=12000,#REF!&lt;24000),"12k to 24k",IF(AND(#REF!&gt;=24000,#REF!&lt;=36000),"24k to 36k",IF(#REF!&gt;36000,"&gt;36k","")))))</f>
      </c>
    </row>
    <row x14ac:dyDescent="0.25" r="1915" customHeight="1" ht="18.75">
      <c r="A1915" s="1">
        <v>1817128</v>
      </c>
      <c r="B1915" s="2">
        <v>11468081</v>
      </c>
      <c r="C1915" s="3" t="s">
        <v>0</v>
      </c>
      <c r="D1915" s="3" t="s">
        <v>181</v>
      </c>
      <c r="E1915" s="2">
        <v>2015</v>
      </c>
      <c r="F1915" s="4">
        <v>44716</v>
      </c>
      <c r="G1915" s="3" t="s">
        <v>108</v>
      </c>
      <c r="H1915" s="4">
        <v>44719</v>
      </c>
      <c r="I1915" s="4">
        <f>_xlfn.XLOOKUP(#REF!,[1]!Backup_F8_Previous_Wave[ODINO],[1]!Backup_F8_Previous_Wave[Production Date],"")</f>
      </c>
      <c r="J1915" s="10">
        <f>_xlfn.XLOOKUP(#REF!,[1]!Backup_F8_Previous_Wave[ODINO],[1]!Backup_F8_Previous_Wave[Wave Date],"")</f>
      </c>
      <c r="K1915" s="6">
        <f>_xlfn.XLOOKUP(#REF!,[1]!Backup_F8_Previous_Wave[ODINO],[1]!Backup_F8_Previous_Wave[Full VIN],"")</f>
      </c>
      <c r="L1915" s="3" t="s">
        <v>3180</v>
      </c>
      <c r="M1915" s="3" t="s">
        <v>4</v>
      </c>
      <c r="N1915" s="3" t="s">
        <v>6045</v>
      </c>
      <c r="O1915" s="3" t="s">
        <v>196</v>
      </c>
      <c r="P1915" s="6">
        <f>_xlfn.XLOOKUP(#REF!,[1]!Table2[BINNING],[1]!Table2[VFG],"")</f>
      </c>
      <c r="Q1915" s="6">
        <f>IF(ISNUMBER(FIND("|",#REF!,1)),LEFT(#REF!,FIND("|",#REF!,1)-2),#REF!)</f>
      </c>
      <c r="R1915" s="6">
        <f>IF(ISNUMBER(FIND("|",#REF!,1)),RIGHT(#REF!,LEN(#REF!)-FIND("|",#REF!,1)-1),"")</f>
      </c>
      <c r="S1915" s="3" t="s">
        <v>7</v>
      </c>
      <c r="T1915" s="3" t="s">
        <v>7</v>
      </c>
      <c r="U1915" s="2">
        <v>0</v>
      </c>
      <c r="V1915" s="2">
        <v>0</v>
      </c>
      <c r="W1915" s="2"/>
      <c r="X1915" s="3" t="s">
        <v>106</v>
      </c>
      <c r="Y1915" s="2">
        <v>70</v>
      </c>
      <c r="Z1915" s="3"/>
      <c r="AA1915" s="3"/>
      <c r="AB1915" s="7" t="s">
        <v>6046</v>
      </c>
      <c r="AC1915" s="3" t="s">
        <v>297</v>
      </c>
      <c r="AD1915" s="3" t="s">
        <v>298</v>
      </c>
      <c r="AE1915" s="3" t="s">
        <v>299</v>
      </c>
      <c r="AF1915" s="3" t="s">
        <v>198</v>
      </c>
      <c r="AG1915" s="4"/>
      <c r="AH1915" s="3"/>
      <c r="AI1915" s="4"/>
      <c r="AJ19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5" s="8">
        <f>IF(#REF!=MAX(#REF!),"New","Old")</f>
      </c>
      <c r="AL1915" s="3"/>
      <c r="AM1915" s="9">
        <f>IF(OR(#REF!="",#REF!=0),"",IF(#REF!&lt;12000,"&lt;12k",IF(AND(#REF!&gt;=12000,#REF!&lt;24000),"12k to 24k",IF(AND(#REF!&gt;=24000,#REF!&lt;=36000),"24k to 36k",IF(#REF!&gt;36000,"&gt;36k","")))))</f>
      </c>
    </row>
    <row x14ac:dyDescent="0.25" r="1916" customHeight="1" ht="18.75">
      <c r="A1916" s="1">
        <v>1817256</v>
      </c>
      <c r="B1916" s="2">
        <v>11468167</v>
      </c>
      <c r="C1916" s="3" t="s">
        <v>0</v>
      </c>
      <c r="D1916" s="3" t="s">
        <v>187</v>
      </c>
      <c r="E1916" s="2">
        <v>2021</v>
      </c>
      <c r="F1916" s="4">
        <v>44665</v>
      </c>
      <c r="G1916" s="3" t="s">
        <v>108</v>
      </c>
      <c r="H1916" s="4">
        <v>44720</v>
      </c>
      <c r="I1916" s="4">
        <f>_xlfn.XLOOKUP(#REF!,[1]!Backup_F8_Previous_Wave[ODINO],[1]!Backup_F8_Previous_Wave[Production Date],"")</f>
      </c>
      <c r="J1916" s="10">
        <f>_xlfn.XLOOKUP(#REF!,[1]!Backup_F8_Previous_Wave[ODINO],[1]!Backup_F8_Previous_Wave[Wave Date],"")</f>
      </c>
      <c r="K1916" s="6">
        <f>_xlfn.XLOOKUP(#REF!,[1]!Backup_F8_Previous_Wave[ODINO],[1]!Backup_F8_Previous_Wave[Full VIN],"")</f>
      </c>
      <c r="L1916" s="3" t="s">
        <v>6047</v>
      </c>
      <c r="M1916" s="3" t="s">
        <v>4</v>
      </c>
      <c r="N1916" s="3" t="s">
        <v>6048</v>
      </c>
      <c r="O1916" s="3" t="s">
        <v>5433</v>
      </c>
      <c r="P1916" s="6">
        <f>_xlfn.XLOOKUP(#REF!,[1]!Table2[BINNING],[1]!Table2[VFG],"")</f>
      </c>
      <c r="Q1916" s="6">
        <f>IF(ISNUMBER(FIND("|",#REF!,1)),LEFT(#REF!,FIND("|",#REF!,1)-2),#REF!)</f>
      </c>
      <c r="R1916" s="6">
        <f>IF(ISNUMBER(FIND("|",#REF!,1)),RIGHT(#REF!,LEN(#REF!)-FIND("|",#REF!,1)-1),"")</f>
      </c>
      <c r="S1916" s="3" t="s">
        <v>7</v>
      </c>
      <c r="T1916" s="3" t="s">
        <v>7</v>
      </c>
      <c r="U1916" s="2">
        <v>0</v>
      </c>
      <c r="V1916" s="2">
        <v>0</v>
      </c>
      <c r="W1916" s="2">
        <v>8000</v>
      </c>
      <c r="X1916" s="3" t="s">
        <v>202</v>
      </c>
      <c r="Y1916" s="2"/>
      <c r="Z1916" s="3" t="s">
        <v>6049</v>
      </c>
      <c r="AA1916" s="3" t="s">
        <v>5529</v>
      </c>
      <c r="AB1916" s="7" t="s">
        <v>6050</v>
      </c>
      <c r="AC1916" s="3" t="s">
        <v>191</v>
      </c>
      <c r="AD1916" s="3" t="s">
        <v>192</v>
      </c>
      <c r="AE1916" s="3" t="s">
        <v>193</v>
      </c>
      <c r="AF1916" s="3" t="s">
        <v>141</v>
      </c>
      <c r="AG1916" s="4"/>
      <c r="AH1916" s="3"/>
      <c r="AI1916" s="4"/>
      <c r="AJ19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6" s="8">
        <f>IF(#REF!=MAX(#REF!),"New","Old")</f>
      </c>
      <c r="AL1916" s="3"/>
      <c r="AM1916" s="9">
        <f>IF(OR(#REF!="",#REF!=0),"",IF(#REF!&lt;12000,"&lt;12k",IF(AND(#REF!&gt;=12000,#REF!&lt;24000),"12k to 24k",IF(AND(#REF!&gt;=24000,#REF!&lt;=36000),"24k to 36k",IF(#REF!&gt;36000,"&gt;36k","")))))</f>
      </c>
    </row>
    <row x14ac:dyDescent="0.25" r="1917" customHeight="1" ht="18.75">
      <c r="A1917" s="1">
        <v>1817665</v>
      </c>
      <c r="B1917" s="2">
        <v>11468461</v>
      </c>
      <c r="C1917" s="3" t="s">
        <v>0</v>
      </c>
      <c r="D1917" s="3" t="s">
        <v>38</v>
      </c>
      <c r="E1917" s="2">
        <v>2019</v>
      </c>
      <c r="F1917" s="4">
        <v>44717</v>
      </c>
      <c r="G1917" s="3" t="s">
        <v>108</v>
      </c>
      <c r="H1917" s="4">
        <v>44721</v>
      </c>
      <c r="I1917" s="4">
        <f>_xlfn.XLOOKUP(#REF!,[1]!Backup_F8_Previous_Wave[ODINO],[1]!Backup_F8_Previous_Wave[Production Date],"")</f>
      </c>
      <c r="J1917" s="10">
        <f>_xlfn.XLOOKUP(#REF!,[1]!Backup_F8_Previous_Wave[ODINO],[1]!Backup_F8_Previous_Wave[Wave Date],"")</f>
      </c>
      <c r="K1917" s="6">
        <f>_xlfn.XLOOKUP(#REF!,[1]!Backup_F8_Previous_Wave[ODINO],[1]!Backup_F8_Previous_Wave[Full VIN],"")</f>
      </c>
      <c r="L1917" s="3" t="s">
        <v>6051</v>
      </c>
      <c r="M1917" s="3" t="s">
        <v>4</v>
      </c>
      <c r="N1917" s="3" t="s">
        <v>6052</v>
      </c>
      <c r="O1917" s="3" t="s">
        <v>105</v>
      </c>
      <c r="P1917" s="6">
        <f>_xlfn.XLOOKUP(#REF!,[1]!Table2[BINNING],[1]!Table2[VFG],"")</f>
      </c>
      <c r="Q1917" s="6">
        <f>IF(ISNUMBER(FIND("|",#REF!,1)),LEFT(#REF!,FIND("|",#REF!,1)-2),#REF!)</f>
      </c>
      <c r="R1917" s="6">
        <f>IF(ISNUMBER(FIND("|",#REF!,1)),RIGHT(#REF!,LEN(#REF!)-FIND("|",#REF!,1)-1),"")</f>
      </c>
      <c r="S1917" s="3" t="s">
        <v>7</v>
      </c>
      <c r="T1917" s="3" t="s">
        <v>7</v>
      </c>
      <c r="U1917" s="2">
        <v>0</v>
      </c>
      <c r="V1917" s="2">
        <v>0</v>
      </c>
      <c r="W1917" s="2"/>
      <c r="X1917" s="3" t="s">
        <v>63</v>
      </c>
      <c r="Y1917" s="2">
        <v>60</v>
      </c>
      <c r="Z1917" s="3"/>
      <c r="AA1917" s="3"/>
      <c r="AB1917" s="7" t="s">
        <v>6053</v>
      </c>
      <c r="AC1917" s="3" t="s">
        <v>826</v>
      </c>
      <c r="AD1917" s="3" t="s">
        <v>147</v>
      </c>
      <c r="AE1917" s="3" t="s">
        <v>148</v>
      </c>
      <c r="AF1917" s="3" t="s">
        <v>45</v>
      </c>
      <c r="AG1917" s="4"/>
      <c r="AH1917" s="3"/>
      <c r="AI1917" s="4"/>
      <c r="AJ19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7" s="8">
        <f>IF(#REF!=MAX(#REF!),"New","Old")</f>
      </c>
      <c r="AL1917" s="3"/>
      <c r="AM1917" s="9">
        <f>IF(OR(#REF!="",#REF!=0),"",IF(#REF!&lt;12000,"&lt;12k",IF(AND(#REF!&gt;=12000,#REF!&lt;24000),"12k to 24k",IF(AND(#REF!&gt;=24000,#REF!&lt;=36000),"24k to 36k",IF(#REF!&gt;36000,"&gt;36k","")))))</f>
      </c>
    </row>
    <row x14ac:dyDescent="0.25" r="1918" customHeight="1" ht="18.75">
      <c r="A1918" s="1">
        <v>1817697</v>
      </c>
      <c r="B1918" s="2">
        <v>11468486</v>
      </c>
      <c r="C1918" s="3" t="s">
        <v>0</v>
      </c>
      <c r="D1918" s="3" t="s">
        <v>181</v>
      </c>
      <c r="E1918" s="2">
        <v>2022</v>
      </c>
      <c r="F1918" s="4">
        <v>44587</v>
      </c>
      <c r="G1918" s="3" t="s">
        <v>2</v>
      </c>
      <c r="H1918" s="4">
        <v>44721</v>
      </c>
      <c r="I1918" s="4">
        <f>_xlfn.XLOOKUP(#REF!,[1]!Backup_F8_Previous_Wave[ODINO],[1]!Backup_F8_Previous_Wave[Production Date],"")</f>
      </c>
      <c r="J1918" s="10">
        <f>_xlfn.XLOOKUP(#REF!,[1]!Backup_F8_Previous_Wave[ODINO],[1]!Backup_F8_Previous_Wave[Wave Date],"")</f>
      </c>
      <c r="K1918" s="6">
        <f>_xlfn.XLOOKUP(#REF!,[1]!Backup_F8_Previous_Wave[ODINO],[1]!Backup_F8_Previous_Wave[Full VIN],"")</f>
      </c>
      <c r="L1918" s="3" t="s">
        <v>6054</v>
      </c>
      <c r="M1918" s="3" t="s">
        <v>4</v>
      </c>
      <c r="N1918" s="3" t="s">
        <v>6055</v>
      </c>
      <c r="O1918" s="3" t="s">
        <v>552</v>
      </c>
      <c r="P1918" s="6">
        <f>_xlfn.XLOOKUP(#REF!,[1]!Table2[BINNING],[1]!Table2[VFG],"")</f>
      </c>
      <c r="Q1918" s="6">
        <f>IF(ISNUMBER(FIND("|",#REF!,1)),LEFT(#REF!,FIND("|",#REF!,1)-2),#REF!)</f>
      </c>
      <c r="R1918" s="6">
        <f>IF(ISNUMBER(FIND("|",#REF!,1)),RIGHT(#REF!,LEN(#REF!)-FIND("|",#REF!,1)-1),"")</f>
      </c>
      <c r="S1918" s="3" t="s">
        <v>7</v>
      </c>
      <c r="T1918" s="3" t="s">
        <v>7</v>
      </c>
      <c r="U1918" s="2">
        <v>0</v>
      </c>
      <c r="V1918" s="2">
        <v>0</v>
      </c>
      <c r="W1918" s="2"/>
      <c r="X1918" s="3" t="s">
        <v>18</v>
      </c>
      <c r="Y1918" s="2"/>
      <c r="Z1918" s="3"/>
      <c r="AA1918" s="3"/>
      <c r="AB1918" s="7" t="s">
        <v>6056</v>
      </c>
      <c r="AC1918" s="3" t="s">
        <v>1252</v>
      </c>
      <c r="AD1918" s="3" t="s">
        <v>298</v>
      </c>
      <c r="AE1918" s="3" t="s">
        <v>299</v>
      </c>
      <c r="AF1918" s="3" t="s">
        <v>198</v>
      </c>
      <c r="AG1918" s="4"/>
      <c r="AH1918" s="3"/>
      <c r="AI1918" s="4"/>
      <c r="AJ19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8" s="8">
        <f>IF(#REF!=MAX(#REF!),"New","Old")</f>
      </c>
      <c r="AL1918" s="3"/>
      <c r="AM1918" s="9">
        <f>IF(OR(#REF!="",#REF!=0),"",IF(#REF!&lt;12000,"&lt;12k",IF(AND(#REF!&gt;=12000,#REF!&lt;24000),"12k to 24k",IF(AND(#REF!&gt;=24000,#REF!&lt;=36000),"24k to 36k",IF(#REF!&gt;36000,"&gt;36k","")))))</f>
      </c>
    </row>
    <row x14ac:dyDescent="0.25" r="1919" customHeight="1" ht="18.75">
      <c r="A1919" s="1">
        <v>1817850</v>
      </c>
      <c r="B1919" s="2">
        <v>11468593</v>
      </c>
      <c r="C1919" s="3" t="s">
        <v>0</v>
      </c>
      <c r="D1919" s="3" t="s">
        <v>1</v>
      </c>
      <c r="E1919" s="2">
        <v>2022</v>
      </c>
      <c r="F1919" s="4">
        <v>44722</v>
      </c>
      <c r="G1919" s="3" t="s">
        <v>108</v>
      </c>
      <c r="H1919" s="4">
        <v>44722</v>
      </c>
      <c r="I1919" s="4">
        <f>_xlfn.XLOOKUP(#REF!,[1]!Backup_F8_Previous_Wave[ODINO],[1]!Backup_F8_Previous_Wave[Production Date],"")</f>
      </c>
      <c r="J1919" s="10">
        <f>_xlfn.XLOOKUP(#REF!,[1]!Backup_F8_Previous_Wave[ODINO],[1]!Backup_F8_Previous_Wave[Wave Date],"")</f>
      </c>
      <c r="K1919" s="6">
        <f>_xlfn.XLOOKUP(#REF!,[1]!Backup_F8_Previous_Wave[ODINO],[1]!Backup_F8_Previous_Wave[Full VIN],"")</f>
      </c>
      <c r="L1919" s="3" t="s">
        <v>6057</v>
      </c>
      <c r="M1919" s="3" t="s">
        <v>4</v>
      </c>
      <c r="N1919" s="3" t="s">
        <v>6058</v>
      </c>
      <c r="O1919" s="3" t="s">
        <v>124</v>
      </c>
      <c r="P1919" s="6">
        <f>_xlfn.XLOOKUP(#REF!,[1]!Table2[BINNING],[1]!Table2[VFG],"")</f>
      </c>
      <c r="Q1919" s="6">
        <f>IF(ISNUMBER(FIND("|",#REF!,1)),LEFT(#REF!,FIND("|",#REF!,1)-2),#REF!)</f>
      </c>
      <c r="R1919" s="6">
        <f>IF(ISNUMBER(FIND("|",#REF!,1)),RIGHT(#REF!,LEN(#REF!)-FIND("|",#REF!,1)-1),"")</f>
      </c>
      <c r="S1919" s="3" t="s">
        <v>7</v>
      </c>
      <c r="T1919" s="3" t="s">
        <v>7</v>
      </c>
      <c r="U1919" s="2">
        <v>0</v>
      </c>
      <c r="V1919" s="2">
        <v>0</v>
      </c>
      <c r="W1919" s="2"/>
      <c r="X1919" s="3" t="s">
        <v>18</v>
      </c>
      <c r="Y1919" s="2">
        <v>35</v>
      </c>
      <c r="Z1919" s="3"/>
      <c r="AA1919" s="3"/>
      <c r="AB1919" s="7" t="s">
        <v>6059</v>
      </c>
      <c r="AC1919" s="3" t="s">
        <v>4018</v>
      </c>
      <c r="AD1919" s="3" t="s">
        <v>11</v>
      </c>
      <c r="AE1919" s="3" t="s">
        <v>135</v>
      </c>
      <c r="AF1919" s="3" t="s">
        <v>27</v>
      </c>
      <c r="AG1919" s="4"/>
      <c r="AH1919" s="3"/>
      <c r="AI1919" s="4"/>
      <c r="AJ19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19" s="8">
        <f>IF(#REF!=MAX(#REF!),"New","Old")</f>
      </c>
      <c r="AL1919" s="3"/>
      <c r="AM1919" s="9">
        <f>IF(OR(#REF!="",#REF!=0),"",IF(#REF!&lt;12000,"&lt;12k",IF(AND(#REF!&gt;=12000,#REF!&lt;24000),"12k to 24k",IF(AND(#REF!&gt;=24000,#REF!&lt;=36000),"24k to 36k",IF(#REF!&gt;36000,"&gt;36k","")))))</f>
      </c>
    </row>
    <row x14ac:dyDescent="0.25" r="1920" customHeight="1" ht="18.75">
      <c r="A1920" s="1">
        <v>1818007</v>
      </c>
      <c r="B1920" s="2">
        <v>11468702</v>
      </c>
      <c r="C1920" s="3" t="s">
        <v>0</v>
      </c>
      <c r="D1920" s="3" t="s">
        <v>69</v>
      </c>
      <c r="E1920" s="2">
        <v>2015</v>
      </c>
      <c r="F1920" s="4">
        <v>44722</v>
      </c>
      <c r="G1920" s="3" t="s">
        <v>108</v>
      </c>
      <c r="H1920" s="4">
        <v>44722</v>
      </c>
      <c r="I1920" s="4">
        <f>_xlfn.XLOOKUP(#REF!,[1]!Backup_F8_Previous_Wave[ODINO],[1]!Backup_F8_Previous_Wave[Production Date],"")</f>
      </c>
      <c r="J1920" s="10">
        <f>_xlfn.XLOOKUP(#REF!,[1]!Backup_F8_Previous_Wave[ODINO],[1]!Backup_F8_Previous_Wave[Wave Date],"")</f>
      </c>
      <c r="K1920" s="6">
        <f>_xlfn.XLOOKUP(#REF!,[1]!Backup_F8_Previous_Wave[ODINO],[1]!Backup_F8_Previous_Wave[Full VIN],"")</f>
      </c>
      <c r="L1920" s="3" t="s">
        <v>6060</v>
      </c>
      <c r="M1920" s="3" t="s">
        <v>4</v>
      </c>
      <c r="N1920" s="3" t="s">
        <v>6061</v>
      </c>
      <c r="O1920" s="3" t="s">
        <v>31</v>
      </c>
      <c r="P1920" s="6">
        <f>_xlfn.XLOOKUP(#REF!,[1]!Table2[BINNING],[1]!Table2[VFG],"")</f>
      </c>
      <c r="Q1920" s="6">
        <f>IF(ISNUMBER(FIND("|",#REF!,1)),LEFT(#REF!,FIND("|",#REF!,1)-2),#REF!)</f>
      </c>
      <c r="R1920" s="6">
        <f>IF(ISNUMBER(FIND("|",#REF!,1)),RIGHT(#REF!,LEN(#REF!)-FIND("|",#REF!,1)-1),"")</f>
      </c>
      <c r="S1920" s="3" t="s">
        <v>7</v>
      </c>
      <c r="T1920" s="3" t="s">
        <v>7</v>
      </c>
      <c r="U1920" s="2">
        <v>0</v>
      </c>
      <c r="V1920" s="2">
        <v>0</v>
      </c>
      <c r="W1920" s="2">
        <v>60000</v>
      </c>
      <c r="X1920" s="3" t="s">
        <v>106</v>
      </c>
      <c r="Y1920" s="2"/>
      <c r="Z1920" s="3" t="s">
        <v>6062</v>
      </c>
      <c r="AA1920" s="3" t="s">
        <v>2104</v>
      </c>
      <c r="AB1920" s="7" t="s">
        <v>6063</v>
      </c>
      <c r="AC1920" s="3" t="s">
        <v>395</v>
      </c>
      <c r="AD1920" s="3" t="s">
        <v>75</v>
      </c>
      <c r="AE1920" s="3" t="s">
        <v>908</v>
      </c>
      <c r="AF1920" s="3" t="s">
        <v>77</v>
      </c>
      <c r="AG1920" s="4"/>
      <c r="AH1920" s="3"/>
      <c r="AI1920" s="4"/>
      <c r="AJ19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0" s="8">
        <f>IF(#REF!=MAX(#REF!),"New","Old")</f>
      </c>
      <c r="AL1920" s="3"/>
      <c r="AM1920" s="9">
        <f>IF(OR(#REF!="",#REF!=0),"",IF(#REF!&lt;12000,"&lt;12k",IF(AND(#REF!&gt;=12000,#REF!&lt;24000),"12k to 24k",IF(AND(#REF!&gt;=24000,#REF!&lt;=36000),"24k to 36k",IF(#REF!&gt;36000,"&gt;36k","")))))</f>
      </c>
    </row>
    <row x14ac:dyDescent="0.25" r="1921" customHeight="1" ht="18.75">
      <c r="A1921" s="1">
        <v>1818018</v>
      </c>
      <c r="B1921" s="2">
        <v>11468712</v>
      </c>
      <c r="C1921" s="3" t="s">
        <v>0</v>
      </c>
      <c r="D1921" s="3" t="s">
        <v>1</v>
      </c>
      <c r="E1921" s="2">
        <v>2015</v>
      </c>
      <c r="F1921" s="4">
        <v>44714</v>
      </c>
      <c r="G1921" s="3" t="s">
        <v>108</v>
      </c>
      <c r="H1921" s="4">
        <v>44722</v>
      </c>
      <c r="I1921" s="4">
        <f>_xlfn.XLOOKUP(#REF!,[1]!Backup_F8_Previous_Wave[ODINO],[1]!Backup_F8_Previous_Wave[Production Date],"")</f>
      </c>
      <c r="J1921" s="10">
        <f>_xlfn.XLOOKUP(#REF!,[1]!Backup_F8_Previous_Wave[ODINO],[1]!Backup_F8_Previous_Wave[Wave Date],"")</f>
      </c>
      <c r="K1921" s="6">
        <f>_xlfn.XLOOKUP(#REF!,[1]!Backup_F8_Previous_Wave[ODINO],[1]!Backup_F8_Previous_Wave[Full VIN],"")</f>
      </c>
      <c r="L1921" s="3" t="s">
        <v>6064</v>
      </c>
      <c r="M1921" s="3" t="s">
        <v>4</v>
      </c>
      <c r="N1921" s="3" t="s">
        <v>6065</v>
      </c>
      <c r="O1921" s="3" t="s">
        <v>459</v>
      </c>
      <c r="P1921" s="6">
        <f>_xlfn.XLOOKUP(#REF!,[1]!Table2[BINNING],[1]!Table2[VFG],"")</f>
      </c>
      <c r="Q1921" s="6">
        <f>IF(ISNUMBER(FIND("|",#REF!,1)),LEFT(#REF!,FIND("|",#REF!,1)-2),#REF!)</f>
      </c>
      <c r="R1921" s="6">
        <f>IF(ISNUMBER(FIND("|",#REF!,1)),RIGHT(#REF!,LEN(#REF!)-FIND("|",#REF!,1)-1),"")</f>
      </c>
      <c r="S1921" s="3" t="s">
        <v>7</v>
      </c>
      <c r="T1921" s="3" t="s">
        <v>7</v>
      </c>
      <c r="U1921" s="2">
        <v>0</v>
      </c>
      <c r="V1921" s="2">
        <v>0</v>
      </c>
      <c r="W1921" s="2"/>
      <c r="X1921" s="3" t="s">
        <v>63</v>
      </c>
      <c r="Y1921" s="2"/>
      <c r="Z1921" s="3"/>
      <c r="AA1921" s="3"/>
      <c r="AB1921" s="7" t="s">
        <v>6066</v>
      </c>
      <c r="AC1921" s="3" t="s">
        <v>20</v>
      </c>
      <c r="AD1921" s="3" t="s">
        <v>11</v>
      </c>
      <c r="AE1921" s="3" t="s">
        <v>135</v>
      </c>
      <c r="AF1921" s="3" t="s">
        <v>27</v>
      </c>
      <c r="AG1921" s="4"/>
      <c r="AH1921" s="3"/>
      <c r="AI1921" s="4"/>
      <c r="AJ19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1" s="8">
        <f>IF(#REF!=MAX(#REF!),"New","Old")</f>
      </c>
      <c r="AL1921" s="3"/>
      <c r="AM1921" s="9">
        <f>IF(OR(#REF!="",#REF!=0),"",IF(#REF!&lt;12000,"&lt;12k",IF(AND(#REF!&gt;=12000,#REF!&lt;24000),"12k to 24k",IF(AND(#REF!&gt;=24000,#REF!&lt;=36000),"24k to 36k",IF(#REF!&gt;36000,"&gt;36k","")))))</f>
      </c>
    </row>
    <row x14ac:dyDescent="0.25" r="1922" customHeight="1" ht="18.75">
      <c r="A1922" s="1">
        <v>1818187</v>
      </c>
      <c r="B1922" s="2">
        <v>11468823</v>
      </c>
      <c r="C1922" s="3" t="s">
        <v>0</v>
      </c>
      <c r="D1922" s="3" t="s">
        <v>485</v>
      </c>
      <c r="E1922" s="2">
        <v>2015</v>
      </c>
      <c r="F1922" s="4">
        <v>44519</v>
      </c>
      <c r="G1922" s="3" t="s">
        <v>14</v>
      </c>
      <c r="H1922" s="4">
        <v>44723</v>
      </c>
      <c r="I1922" s="4">
        <f>_xlfn.XLOOKUP(#REF!,[1]!Backup_F8_Previous_Wave[ODINO],[1]!Backup_F8_Previous_Wave[Production Date],"")</f>
      </c>
      <c r="J1922" s="10">
        <f>_xlfn.XLOOKUP(#REF!,[1]!Backup_F8_Previous_Wave[ODINO],[1]!Backup_F8_Previous_Wave[Wave Date],"")</f>
      </c>
      <c r="K1922" s="6">
        <f>_xlfn.XLOOKUP(#REF!,[1]!Backup_F8_Previous_Wave[ODINO],[1]!Backup_F8_Previous_Wave[Full VIN],"")</f>
      </c>
      <c r="L1922" s="3" t="s">
        <v>6067</v>
      </c>
      <c r="M1922" s="3" t="s">
        <v>4</v>
      </c>
      <c r="N1922" s="3" t="s">
        <v>6068</v>
      </c>
      <c r="O1922" s="3" t="s">
        <v>31</v>
      </c>
      <c r="P1922" s="6">
        <f>_xlfn.XLOOKUP(#REF!,[1]!Table2[BINNING],[1]!Table2[VFG],"")</f>
      </c>
      <c r="Q1922" s="6">
        <f>IF(ISNUMBER(FIND("|",#REF!,1)),LEFT(#REF!,FIND("|",#REF!,1)-2),#REF!)</f>
      </c>
      <c r="R1922" s="6">
        <f>IF(ISNUMBER(FIND("|",#REF!,1)),RIGHT(#REF!,LEN(#REF!)-FIND("|",#REF!,1)-1),"")</f>
      </c>
      <c r="S1922" s="3" t="s">
        <v>7</v>
      </c>
      <c r="T1922" s="3" t="s">
        <v>7</v>
      </c>
      <c r="U1922" s="2">
        <v>0</v>
      </c>
      <c r="V1922" s="2">
        <v>0</v>
      </c>
      <c r="W1922" s="2"/>
      <c r="X1922" s="3" t="s">
        <v>139</v>
      </c>
      <c r="Y1922" s="2">
        <v>70</v>
      </c>
      <c r="Z1922" s="3"/>
      <c r="AA1922" s="3"/>
      <c r="AB1922" s="7" t="s">
        <v>6069</v>
      </c>
      <c r="AC1922" s="3" t="s">
        <v>489</v>
      </c>
      <c r="AD1922" s="3" t="s">
        <v>490</v>
      </c>
      <c r="AE1922" s="3" t="s">
        <v>491</v>
      </c>
      <c r="AF1922" s="3" t="s">
        <v>211</v>
      </c>
      <c r="AG1922" s="4"/>
      <c r="AH1922" s="3"/>
      <c r="AI1922" s="4"/>
      <c r="AJ19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2" s="8">
        <f>IF(#REF!=MAX(#REF!),"New","Old")</f>
      </c>
      <c r="AL1922" s="3"/>
      <c r="AM1922" s="9">
        <f>IF(OR(#REF!="",#REF!=0),"",IF(#REF!&lt;12000,"&lt;12k",IF(AND(#REF!&gt;=12000,#REF!&lt;24000),"12k to 24k",IF(AND(#REF!&gt;=24000,#REF!&lt;=36000),"24k to 36k",IF(#REF!&gt;36000,"&gt;36k","")))))</f>
      </c>
    </row>
    <row x14ac:dyDescent="0.25" r="1923" customHeight="1" ht="18.75">
      <c r="A1923" s="1">
        <v>1818222</v>
      </c>
      <c r="B1923" s="2">
        <v>11468848</v>
      </c>
      <c r="C1923" s="3" t="s">
        <v>0</v>
      </c>
      <c r="D1923" s="3" t="s">
        <v>1</v>
      </c>
      <c r="E1923" s="2">
        <v>2010</v>
      </c>
      <c r="F1923" s="4">
        <v>44724</v>
      </c>
      <c r="G1923" s="3" t="s">
        <v>108</v>
      </c>
      <c r="H1923" s="4">
        <v>44724</v>
      </c>
      <c r="I1923" s="4">
        <f>_xlfn.XLOOKUP(#REF!,[1]!Backup_F8_Previous_Wave[ODINO],[1]!Backup_F8_Previous_Wave[Production Date],"")</f>
      </c>
      <c r="J1923" s="10">
        <f>_xlfn.XLOOKUP(#REF!,[1]!Backup_F8_Previous_Wave[ODINO],[1]!Backup_F8_Previous_Wave[Wave Date],"")</f>
      </c>
      <c r="K1923" s="6">
        <f>_xlfn.XLOOKUP(#REF!,[1]!Backup_F8_Previous_Wave[ODINO],[1]!Backup_F8_Previous_Wave[Full VIN],"")</f>
      </c>
      <c r="L1923" s="3" t="s">
        <v>2750</v>
      </c>
      <c r="M1923" s="3" t="s">
        <v>4</v>
      </c>
      <c r="N1923" s="3" t="s">
        <v>6070</v>
      </c>
      <c r="O1923" s="3" t="s">
        <v>151</v>
      </c>
      <c r="P1923" s="6">
        <f>_xlfn.XLOOKUP(#REF!,[1]!Table2[BINNING],[1]!Table2[VFG],"")</f>
      </c>
      <c r="Q1923" s="6">
        <f>IF(ISNUMBER(FIND("|",#REF!,1)),LEFT(#REF!,FIND("|",#REF!,1)-2),#REF!)</f>
      </c>
      <c r="R1923" s="6">
        <f>IF(ISNUMBER(FIND("|",#REF!,1)),RIGHT(#REF!,LEN(#REF!)-FIND("|",#REF!,1)-1),"")</f>
      </c>
      <c r="S1923" s="3" t="s">
        <v>7</v>
      </c>
      <c r="T1923" s="3" t="s">
        <v>7</v>
      </c>
      <c r="U1923" s="2">
        <v>0</v>
      </c>
      <c r="V1923" s="2">
        <v>0</v>
      </c>
      <c r="W1923" s="2"/>
      <c r="X1923" s="3" t="s">
        <v>229</v>
      </c>
      <c r="Y1923" s="2">
        <v>35</v>
      </c>
      <c r="Z1923" s="3"/>
      <c r="AA1923" s="3"/>
      <c r="AB1923" s="7" t="s">
        <v>6071</v>
      </c>
      <c r="AC1923" s="3" t="s">
        <v>10</v>
      </c>
      <c r="AD1923" s="3" t="s">
        <v>11</v>
      </c>
      <c r="AE1923" s="3" t="s">
        <v>12</v>
      </c>
      <c r="AF1923" s="3" t="s">
        <v>13</v>
      </c>
      <c r="AG1923" s="4"/>
      <c r="AH1923" s="3"/>
      <c r="AI1923" s="4"/>
      <c r="AJ19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3" s="8">
        <f>IF(#REF!=MAX(#REF!),"New","Old")</f>
      </c>
      <c r="AL1923" s="3"/>
      <c r="AM1923" s="9">
        <f>IF(OR(#REF!="",#REF!=0),"",IF(#REF!&lt;12000,"&lt;12k",IF(AND(#REF!&gt;=12000,#REF!&lt;24000),"12k to 24k",IF(AND(#REF!&gt;=24000,#REF!&lt;=36000),"24k to 36k",IF(#REF!&gt;36000,"&gt;36k","")))))</f>
      </c>
    </row>
    <row x14ac:dyDescent="0.25" r="1924" customHeight="1" ht="18.75">
      <c r="A1924" s="1">
        <v>1818388</v>
      </c>
      <c r="B1924" s="2">
        <v>11468956</v>
      </c>
      <c r="C1924" s="3" t="s">
        <v>0</v>
      </c>
      <c r="D1924" s="3" t="s">
        <v>1</v>
      </c>
      <c r="E1924" s="2">
        <v>2021</v>
      </c>
      <c r="F1924" s="4">
        <v>44713</v>
      </c>
      <c r="G1924" s="3" t="s">
        <v>108</v>
      </c>
      <c r="H1924" s="4">
        <v>44725</v>
      </c>
      <c r="I1924" s="4"/>
      <c r="J1924" s="10">
        <f>_xlfn.XLOOKUP(#REF!,[1]!Backup_F8_Previous_Wave[ODINO],[1]!Backup_F8_Previous_Wave[Wave Date],"")</f>
      </c>
      <c r="K1924" s="6">
        <f>_xlfn.XLOOKUP(#REF!,[1]!Backup_F8_Previous_Wave[ODINO],[1]!Backup_F8_Previous_Wave[Full VIN],"")</f>
      </c>
      <c r="L1924" s="3" t="s">
        <v>6072</v>
      </c>
      <c r="M1924" s="3" t="s">
        <v>4</v>
      </c>
      <c r="N1924" s="3" t="s">
        <v>6073</v>
      </c>
      <c r="O1924" s="3" t="s">
        <v>390</v>
      </c>
      <c r="P1924" s="6">
        <f>_xlfn.XLOOKUP(#REF!,[1]!Table2[BINNING],[1]!Table2[VFG],"")</f>
      </c>
      <c r="Q1924" s="6">
        <f>IF(ISNUMBER(FIND("|",#REF!,1)),LEFT(#REF!,FIND("|",#REF!,1)-2),#REF!)</f>
      </c>
      <c r="R1924" s="6">
        <f>IF(ISNUMBER(FIND("|",#REF!,1)),RIGHT(#REF!,LEN(#REF!)-FIND("|",#REF!,1)-1),"")</f>
      </c>
      <c r="S1924" s="3" t="s">
        <v>7</v>
      </c>
      <c r="T1924" s="3" t="s">
        <v>7</v>
      </c>
      <c r="U1924" s="2">
        <v>0</v>
      </c>
      <c r="V1924" s="2">
        <v>0</v>
      </c>
      <c r="W1924" s="2">
        <v>17250</v>
      </c>
      <c r="X1924" s="3" t="s">
        <v>225</v>
      </c>
      <c r="Y1924" s="2">
        <v>55</v>
      </c>
      <c r="Z1924" s="3" t="s">
        <v>6074</v>
      </c>
      <c r="AA1924" s="3" t="s">
        <v>6075</v>
      </c>
      <c r="AB1924" s="7" t="s">
        <v>6076</v>
      </c>
      <c r="AC1924" s="3"/>
      <c r="AD1924" s="3"/>
      <c r="AE1924" s="3"/>
      <c r="AF1924" s="3"/>
      <c r="AG1924" s="4"/>
      <c r="AH1924" s="3"/>
      <c r="AI1924" s="4"/>
      <c r="AJ19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4" s="8">
        <f>IF(#REF!=MAX(#REF!),"New","Old")</f>
      </c>
      <c r="AL1924" s="3"/>
      <c r="AM1924" s="9">
        <f>IF(OR(#REF!="",#REF!=0),"",IF(#REF!&lt;12000,"&lt;12k",IF(AND(#REF!&gt;=12000,#REF!&lt;24000),"12k to 24k",IF(AND(#REF!&gt;=24000,#REF!&lt;=36000),"24k to 36k",IF(#REF!&gt;36000,"&gt;36k","")))))</f>
      </c>
    </row>
    <row x14ac:dyDescent="0.25" r="1925" customHeight="1" ht="18.75">
      <c r="A1925" s="1">
        <v>1818394</v>
      </c>
      <c r="B1925" s="2">
        <v>11468960</v>
      </c>
      <c r="C1925" s="3" t="s">
        <v>0</v>
      </c>
      <c r="D1925" s="3" t="s">
        <v>86</v>
      </c>
      <c r="E1925" s="2">
        <v>2020</v>
      </c>
      <c r="F1925" s="4">
        <v>44586</v>
      </c>
      <c r="G1925" s="3" t="s">
        <v>2</v>
      </c>
      <c r="H1925" s="4">
        <v>44725</v>
      </c>
      <c r="I1925" s="4"/>
      <c r="J1925" s="10">
        <f>_xlfn.XLOOKUP(#REF!,[1]!Backup_F8_Previous_Wave[ODINO],[1]!Backup_F8_Previous_Wave[Wave Date],"")</f>
      </c>
      <c r="K1925" s="3"/>
      <c r="L1925" s="3" t="s">
        <v>6077</v>
      </c>
      <c r="M1925" s="3" t="s">
        <v>4</v>
      </c>
      <c r="N1925" s="3" t="s">
        <v>6078</v>
      </c>
      <c r="O1925" s="3" t="s">
        <v>4771</v>
      </c>
      <c r="P1925" s="6">
        <f>_xlfn.XLOOKUP(#REF!,[1]!Table2[BINNING],[1]!Table2[VFG],"")</f>
      </c>
      <c r="Q1925" s="6">
        <f>IF(ISNUMBER(FIND("|",#REF!,1)),LEFT(#REF!,FIND("|",#REF!,1)-2),#REF!)</f>
      </c>
      <c r="R1925" s="6">
        <f>IF(ISNUMBER(FIND("|",#REF!,1)),RIGHT(#REF!,LEN(#REF!)-FIND("|",#REF!,1)-1),"")</f>
      </c>
      <c r="S1925" s="3" t="s">
        <v>7</v>
      </c>
      <c r="T1925" s="3" t="s">
        <v>7</v>
      </c>
      <c r="U1925" s="2">
        <v>0</v>
      </c>
      <c r="V1925" s="2">
        <v>0</v>
      </c>
      <c r="W1925" s="2">
        <v>48010</v>
      </c>
      <c r="X1925" s="3" t="s">
        <v>305</v>
      </c>
      <c r="Y1925" s="2"/>
      <c r="Z1925" s="3"/>
      <c r="AA1925" s="3"/>
      <c r="AB1925" s="7" t="s">
        <v>6079</v>
      </c>
      <c r="AC1925" s="3" t="s">
        <v>44</v>
      </c>
      <c r="AD1925" s="3" t="s">
        <v>44</v>
      </c>
      <c r="AE1925" s="3" t="s">
        <v>44</v>
      </c>
      <c r="AF1925" s="3" t="s">
        <v>95</v>
      </c>
      <c r="AG1925" s="4"/>
      <c r="AH1925" s="3"/>
      <c r="AI1925" s="4"/>
      <c r="AJ19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5" s="8">
        <f>IF(#REF!=MAX(#REF!),"New","Old")</f>
      </c>
      <c r="AL1925" s="3"/>
      <c r="AM1925" s="9">
        <f>IF(OR(#REF!="",#REF!=0),"",IF(#REF!&lt;12000,"&lt;12k",IF(AND(#REF!&gt;=12000,#REF!&lt;24000),"12k to 24k",IF(AND(#REF!&gt;=24000,#REF!&lt;=36000),"24k to 36k",IF(#REF!&gt;36000,"&gt;36k","")))))</f>
      </c>
    </row>
    <row x14ac:dyDescent="0.25" r="1926" customHeight="1" ht="18.75">
      <c r="A1926" s="1">
        <v>1818533</v>
      </c>
      <c r="B1926" s="2">
        <v>11469066</v>
      </c>
      <c r="C1926" s="3" t="s">
        <v>0</v>
      </c>
      <c r="D1926" s="3" t="s">
        <v>187</v>
      </c>
      <c r="E1926" s="2">
        <v>2021</v>
      </c>
      <c r="F1926" s="4">
        <v>44014</v>
      </c>
      <c r="G1926" s="3" t="s">
        <v>39</v>
      </c>
      <c r="H1926" s="4">
        <v>44725</v>
      </c>
      <c r="I1926" s="4">
        <f>_xlfn.XLOOKUP(#REF!,[1]!Backup_F8_Previous_Wave[ODINO],[1]!Backup_F8_Previous_Wave[Production Date],"")</f>
      </c>
      <c r="J1926" s="10">
        <f>_xlfn.XLOOKUP(#REF!,[1]!Backup_F8_Previous_Wave[ODINO],[1]!Backup_F8_Previous_Wave[Wave Date],"")</f>
      </c>
      <c r="K1926" s="6">
        <f>_xlfn.XLOOKUP(#REF!,[1]!Backup_F8_Previous_Wave[ODINO],[1]!Backup_F8_Previous_Wave[Full VIN],"")</f>
      </c>
      <c r="L1926" s="3" t="s">
        <v>6080</v>
      </c>
      <c r="M1926" s="3" t="s">
        <v>4</v>
      </c>
      <c r="N1926" s="3" t="s">
        <v>6081</v>
      </c>
      <c r="O1926" s="3" t="s">
        <v>3919</v>
      </c>
      <c r="P1926" s="6">
        <f>_xlfn.XLOOKUP(#REF!,[1]!Table2[BINNING],[1]!Table2[VFG],"")</f>
      </c>
      <c r="Q1926" s="6">
        <f>IF(ISNUMBER(FIND("|",#REF!,1)),LEFT(#REF!,FIND("|",#REF!,1)-2),#REF!)</f>
      </c>
      <c r="R1926" s="6">
        <f>IF(ISNUMBER(FIND("|",#REF!,1)),RIGHT(#REF!,LEN(#REF!)-FIND("|",#REF!,1)-1),"")</f>
      </c>
      <c r="S1926" s="3" t="s">
        <v>7</v>
      </c>
      <c r="T1926" s="3" t="s">
        <v>7</v>
      </c>
      <c r="U1926" s="2">
        <v>0</v>
      </c>
      <c r="V1926" s="2">
        <v>0</v>
      </c>
      <c r="W1926" s="2"/>
      <c r="X1926" s="3" t="s">
        <v>106</v>
      </c>
      <c r="Y1926" s="2">
        <v>60</v>
      </c>
      <c r="Z1926" s="3"/>
      <c r="AA1926" s="3"/>
      <c r="AB1926" s="7" t="s">
        <v>6082</v>
      </c>
      <c r="AC1926" s="3" t="s">
        <v>191</v>
      </c>
      <c r="AD1926" s="3" t="s">
        <v>192</v>
      </c>
      <c r="AE1926" s="3" t="s">
        <v>193</v>
      </c>
      <c r="AF1926" s="3" t="s">
        <v>141</v>
      </c>
      <c r="AG1926" s="4"/>
      <c r="AH1926" s="3"/>
      <c r="AI1926" s="4"/>
      <c r="AJ19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6" s="8">
        <f>IF(#REF!=MAX(#REF!),"New","Old")</f>
      </c>
      <c r="AL1926" s="3"/>
      <c r="AM1926" s="9">
        <f>IF(OR(#REF!="",#REF!=0),"",IF(#REF!&lt;12000,"&lt;12k",IF(AND(#REF!&gt;=12000,#REF!&lt;24000),"12k to 24k",IF(AND(#REF!&gt;=24000,#REF!&lt;=36000),"24k to 36k",IF(#REF!&gt;36000,"&gt;36k","")))))</f>
      </c>
    </row>
    <row x14ac:dyDescent="0.25" r="1927" customHeight="1" ht="18.75">
      <c r="A1927" s="1">
        <v>1818558</v>
      </c>
      <c r="B1927" s="2">
        <v>11469082</v>
      </c>
      <c r="C1927" s="3" t="s">
        <v>0</v>
      </c>
      <c r="D1927" s="3" t="s">
        <v>59</v>
      </c>
      <c r="E1927" s="2">
        <v>2015</v>
      </c>
      <c r="F1927" s="4">
        <v>44724</v>
      </c>
      <c r="G1927" s="3" t="s">
        <v>108</v>
      </c>
      <c r="H1927" s="4">
        <v>44725</v>
      </c>
      <c r="I1927" s="4">
        <f>_xlfn.XLOOKUP(#REF!,[1]!Backup_F8_Previous_Wave[ODINO],[1]!Backup_F8_Previous_Wave[Production Date],"")</f>
      </c>
      <c r="J1927" s="10">
        <f>_xlfn.XLOOKUP(#REF!,[1]!Backup_F8_Previous_Wave[ODINO],[1]!Backup_F8_Previous_Wave[Wave Date],"")</f>
      </c>
      <c r="K1927" s="6">
        <f>_xlfn.XLOOKUP(#REF!,[1]!Backup_F8_Previous_Wave[ODINO],[1]!Backup_F8_Previous_Wave[Full VIN],"")</f>
      </c>
      <c r="L1927" s="3" t="s">
        <v>6083</v>
      </c>
      <c r="M1927" s="3" t="s">
        <v>4</v>
      </c>
      <c r="N1927" s="3" t="s">
        <v>6084</v>
      </c>
      <c r="O1927" s="3" t="s">
        <v>62</v>
      </c>
      <c r="P1927" s="6">
        <f>_xlfn.XLOOKUP(#REF!,[1]!Table2[BINNING],[1]!Table2[VFG],"")</f>
      </c>
      <c r="Q1927" s="6">
        <f>IF(ISNUMBER(FIND("|",#REF!,1)),LEFT(#REF!,FIND("|",#REF!,1)-2),#REF!)</f>
      </c>
      <c r="R1927" s="6">
        <f>IF(ISNUMBER(FIND("|",#REF!,1)),RIGHT(#REF!,LEN(#REF!)-FIND("|",#REF!,1)-1),"")</f>
      </c>
      <c r="S1927" s="3" t="s">
        <v>7</v>
      </c>
      <c r="T1927" s="3" t="s">
        <v>7</v>
      </c>
      <c r="U1927" s="2">
        <v>0</v>
      </c>
      <c r="V1927" s="2">
        <v>0</v>
      </c>
      <c r="W1927" s="2"/>
      <c r="X1927" s="3" t="s">
        <v>106</v>
      </c>
      <c r="Y1927" s="2"/>
      <c r="Z1927" s="3"/>
      <c r="AA1927" s="3"/>
      <c r="AB1927" s="7" t="s">
        <v>6085</v>
      </c>
      <c r="AC1927" s="3" t="s">
        <v>65</v>
      </c>
      <c r="AD1927" s="3" t="s">
        <v>66</v>
      </c>
      <c r="AE1927" s="3" t="s">
        <v>67</v>
      </c>
      <c r="AF1927" s="3" t="s">
        <v>68</v>
      </c>
      <c r="AG1927" s="4"/>
      <c r="AH1927" s="3"/>
      <c r="AI1927" s="4"/>
      <c r="AJ19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7" s="8">
        <f>IF(#REF!=MAX(#REF!),"New","Old")</f>
      </c>
      <c r="AL1927" s="3"/>
      <c r="AM1927" s="9">
        <f>IF(OR(#REF!="",#REF!=0),"",IF(#REF!&lt;12000,"&lt;12k",IF(AND(#REF!&gt;=12000,#REF!&lt;24000),"12k to 24k",IF(AND(#REF!&gt;=24000,#REF!&lt;=36000),"24k to 36k",IF(#REF!&gt;36000,"&gt;36k","")))))</f>
      </c>
    </row>
    <row x14ac:dyDescent="0.25" r="1928" customHeight="1" ht="18.75">
      <c r="A1928" s="1">
        <v>1818633</v>
      </c>
      <c r="B1928" s="2">
        <v>11469135</v>
      </c>
      <c r="C1928" s="3" t="s">
        <v>0</v>
      </c>
      <c r="D1928" s="3" t="s">
        <v>38</v>
      </c>
      <c r="E1928" s="2">
        <v>2018</v>
      </c>
      <c r="F1928" s="4">
        <v>44582</v>
      </c>
      <c r="G1928" s="3" t="s">
        <v>2</v>
      </c>
      <c r="H1928" s="4">
        <v>44726</v>
      </c>
      <c r="I1928" s="4">
        <f>_xlfn.XLOOKUP(#REF!,[1]!Backup_F8_Previous_Wave[ODINO],[1]!Backup_F8_Previous_Wave[Production Date],"")</f>
      </c>
      <c r="J1928" s="10">
        <f>_xlfn.XLOOKUP(#REF!,[1]!Backup_F8_Previous_Wave[ODINO],[1]!Backup_F8_Previous_Wave[Wave Date],"")</f>
      </c>
      <c r="K1928" s="6">
        <f>_xlfn.XLOOKUP(#REF!,[1]!Backup_F8_Previous_Wave[ODINO],[1]!Backup_F8_Previous_Wave[Full VIN],"")</f>
      </c>
      <c r="L1928" s="3" t="s">
        <v>6086</v>
      </c>
      <c r="M1928" s="3" t="s">
        <v>4</v>
      </c>
      <c r="N1928" s="3" t="s">
        <v>6087</v>
      </c>
      <c r="O1928" s="3" t="s">
        <v>2137</v>
      </c>
      <c r="P1928" s="6">
        <f>_xlfn.XLOOKUP(#REF!,[1]!Table2[BINNING],[1]!Table2[VFG],"")</f>
      </c>
      <c r="Q1928" s="6">
        <f>IF(ISNUMBER(FIND("|",#REF!,1)),LEFT(#REF!,FIND("|",#REF!,1)-2),#REF!)</f>
      </c>
      <c r="R1928" s="6">
        <f>IF(ISNUMBER(FIND("|",#REF!,1)),RIGHT(#REF!,LEN(#REF!)-FIND("|",#REF!,1)-1),"")</f>
      </c>
      <c r="S1928" s="3" t="s">
        <v>7</v>
      </c>
      <c r="T1928" s="3" t="s">
        <v>7</v>
      </c>
      <c r="U1928" s="2">
        <v>0</v>
      </c>
      <c r="V1928" s="2">
        <v>0</v>
      </c>
      <c r="W1928" s="2">
        <v>71990</v>
      </c>
      <c r="X1928" s="3" t="s">
        <v>8</v>
      </c>
      <c r="Y1928" s="2"/>
      <c r="Z1928" s="3" t="s">
        <v>6088</v>
      </c>
      <c r="AA1928" s="3" t="s">
        <v>4511</v>
      </c>
      <c r="AB1928" s="7" t="s">
        <v>6089</v>
      </c>
      <c r="AC1928" s="3" t="s">
        <v>826</v>
      </c>
      <c r="AD1928" s="3" t="s">
        <v>147</v>
      </c>
      <c r="AE1928" s="3" t="s">
        <v>148</v>
      </c>
      <c r="AF1928" s="3" t="s">
        <v>45</v>
      </c>
      <c r="AG1928" s="4"/>
      <c r="AH1928" s="3"/>
      <c r="AI1928" s="4"/>
      <c r="AJ19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8" s="8">
        <f>IF(#REF!=MAX(#REF!),"New","Old")</f>
      </c>
      <c r="AL1928" s="3"/>
      <c r="AM1928" s="9">
        <f>IF(OR(#REF!="",#REF!=0),"",IF(#REF!&lt;12000,"&lt;12k",IF(AND(#REF!&gt;=12000,#REF!&lt;24000),"12k to 24k",IF(AND(#REF!&gt;=24000,#REF!&lt;=36000),"24k to 36k",IF(#REF!&gt;36000,"&gt;36k","")))))</f>
      </c>
    </row>
    <row x14ac:dyDescent="0.25" r="1929" customHeight="1" ht="18.75">
      <c r="A1929" s="1">
        <v>1818742</v>
      </c>
      <c r="B1929" s="2">
        <v>11469210</v>
      </c>
      <c r="C1929" s="3" t="s">
        <v>0</v>
      </c>
      <c r="D1929" s="3" t="s">
        <v>187</v>
      </c>
      <c r="E1929" s="2">
        <v>2020</v>
      </c>
      <c r="F1929" s="4">
        <v>44675</v>
      </c>
      <c r="G1929" s="3" t="s">
        <v>108</v>
      </c>
      <c r="H1929" s="4">
        <v>44726</v>
      </c>
      <c r="I1929" s="4">
        <f>_xlfn.XLOOKUP(#REF!,[1]!Backup_F8_Previous_Wave[ODINO],[1]!Backup_F8_Previous_Wave[Production Date],"")</f>
      </c>
      <c r="J1929" s="10">
        <f>_xlfn.XLOOKUP(#REF!,[1]!Backup_F8_Previous_Wave[ODINO],[1]!Backup_F8_Previous_Wave[Wave Date],"")</f>
      </c>
      <c r="K1929" s="6">
        <f>_xlfn.XLOOKUP(#REF!,[1]!Backup_F8_Previous_Wave[ODINO],[1]!Backup_F8_Previous_Wave[Full VIN],"")</f>
      </c>
      <c r="L1929" s="3" t="s">
        <v>6090</v>
      </c>
      <c r="M1929" s="3" t="s">
        <v>4</v>
      </c>
      <c r="N1929" s="3" t="s">
        <v>6091</v>
      </c>
      <c r="O1929" s="3" t="s">
        <v>390</v>
      </c>
      <c r="P1929" s="6">
        <f>_xlfn.XLOOKUP(#REF!,[1]!Table2[BINNING],[1]!Table2[VFG],"")</f>
      </c>
      <c r="Q1929" s="6">
        <f>IF(ISNUMBER(FIND("|",#REF!,1)),LEFT(#REF!,FIND("|",#REF!,1)-2),#REF!)</f>
      </c>
      <c r="R1929" s="6">
        <f>IF(ISNUMBER(FIND("|",#REF!,1)),RIGHT(#REF!,LEN(#REF!)-FIND("|",#REF!,1)-1),"")</f>
      </c>
      <c r="S1929" s="3" t="s">
        <v>7</v>
      </c>
      <c r="T1929" s="3" t="s">
        <v>7</v>
      </c>
      <c r="U1929" s="2">
        <v>0</v>
      </c>
      <c r="V1929" s="2">
        <v>0</v>
      </c>
      <c r="W1929" s="2"/>
      <c r="X1929" s="3" t="s">
        <v>106</v>
      </c>
      <c r="Y1929" s="2"/>
      <c r="Z1929" s="3"/>
      <c r="AA1929" s="3"/>
      <c r="AB1929" s="7" t="s">
        <v>6092</v>
      </c>
      <c r="AC1929" s="3" t="s">
        <v>191</v>
      </c>
      <c r="AD1929" s="3" t="s">
        <v>192</v>
      </c>
      <c r="AE1929" s="3" t="s">
        <v>193</v>
      </c>
      <c r="AF1929" s="3" t="s">
        <v>141</v>
      </c>
      <c r="AG1929" s="4"/>
      <c r="AH1929" s="3"/>
      <c r="AI1929" s="4"/>
      <c r="AJ19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29" s="8">
        <f>IF(#REF!=MAX(#REF!),"New","Old")</f>
      </c>
      <c r="AL1929" s="3"/>
      <c r="AM1929" s="9">
        <f>IF(OR(#REF!="",#REF!=0),"",IF(#REF!&lt;12000,"&lt;12k",IF(AND(#REF!&gt;=12000,#REF!&lt;24000),"12k to 24k",IF(AND(#REF!&gt;=24000,#REF!&lt;=36000),"24k to 36k",IF(#REF!&gt;36000,"&gt;36k","")))))</f>
      </c>
    </row>
    <row x14ac:dyDescent="0.25" r="1930" customHeight="1" ht="18.75">
      <c r="A1930" s="1">
        <v>1819207</v>
      </c>
      <c r="B1930" s="2">
        <v>11469560</v>
      </c>
      <c r="C1930" s="3" t="s">
        <v>0</v>
      </c>
      <c r="D1930" s="3" t="s">
        <v>1</v>
      </c>
      <c r="E1930" s="2">
        <v>2012</v>
      </c>
      <c r="F1930" s="4">
        <v>44728</v>
      </c>
      <c r="G1930" s="3" t="s">
        <v>108</v>
      </c>
      <c r="H1930" s="4">
        <v>44728</v>
      </c>
      <c r="I1930" s="4"/>
      <c r="J1930" s="10">
        <f>_xlfn.XLOOKUP(#REF!,[1]!Backup_F8_Previous_Wave[ODINO],[1]!Backup_F8_Previous_Wave[Wave Date],"")</f>
      </c>
      <c r="K1930" s="3"/>
      <c r="L1930" s="3" t="s">
        <v>6093</v>
      </c>
      <c r="M1930" s="3" t="s">
        <v>4</v>
      </c>
      <c r="N1930" s="3" t="s">
        <v>6094</v>
      </c>
      <c r="O1930" s="3" t="s">
        <v>57</v>
      </c>
      <c r="P1930" s="6">
        <f>_xlfn.XLOOKUP(#REF!,[1]!Table2[BINNING],[1]!Table2[VFG],"")</f>
      </c>
      <c r="Q1930" s="6">
        <f>IF(ISNUMBER(FIND("|",#REF!,1)),LEFT(#REF!,FIND("|",#REF!,1)-2),#REF!)</f>
      </c>
      <c r="R1930" s="6">
        <f>IF(ISNUMBER(FIND("|",#REF!,1)),RIGHT(#REF!,LEN(#REF!)-FIND("|",#REF!,1)-1),"")</f>
      </c>
      <c r="S1930" s="3" t="s">
        <v>7</v>
      </c>
      <c r="T1930" s="3" t="s">
        <v>7</v>
      </c>
      <c r="U1930" s="2">
        <v>0</v>
      </c>
      <c r="V1930" s="2">
        <v>0</v>
      </c>
      <c r="W1930" s="2"/>
      <c r="X1930" s="3" t="s">
        <v>1993</v>
      </c>
      <c r="Y1930" s="2">
        <v>60</v>
      </c>
      <c r="Z1930" s="3"/>
      <c r="AA1930" s="3"/>
      <c r="AB1930" s="7" t="s">
        <v>6095</v>
      </c>
      <c r="AC1930" s="3" t="s">
        <v>44</v>
      </c>
      <c r="AD1930" s="3" t="s">
        <v>44</v>
      </c>
      <c r="AE1930" s="3" t="s">
        <v>44</v>
      </c>
      <c r="AF1930" s="3" t="s">
        <v>27</v>
      </c>
      <c r="AG1930" s="4"/>
      <c r="AH1930" s="3"/>
      <c r="AI1930" s="4"/>
      <c r="AJ19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0" s="8">
        <f>IF(#REF!=MAX(#REF!),"New","Old")</f>
      </c>
      <c r="AL1930" s="3"/>
      <c r="AM1930" s="9">
        <f>IF(OR(#REF!="",#REF!=0),"",IF(#REF!&lt;12000,"&lt;12k",IF(AND(#REF!&gt;=12000,#REF!&lt;24000),"12k to 24k",IF(AND(#REF!&gt;=24000,#REF!&lt;=36000),"24k to 36k",IF(#REF!&gt;36000,"&gt;36k","")))))</f>
      </c>
    </row>
    <row x14ac:dyDescent="0.25" r="1931" customHeight="1" ht="18.75">
      <c r="A1931" s="1">
        <v>1819265</v>
      </c>
      <c r="B1931" s="2">
        <v>11469605</v>
      </c>
      <c r="C1931" s="3" t="s">
        <v>0</v>
      </c>
      <c r="D1931" s="3" t="s">
        <v>647</v>
      </c>
      <c r="E1931" s="2">
        <v>2014</v>
      </c>
      <c r="F1931" s="4">
        <v>44510</v>
      </c>
      <c r="G1931" s="3" t="s">
        <v>14</v>
      </c>
      <c r="H1931" s="4">
        <v>44728</v>
      </c>
      <c r="I1931" s="4">
        <f>_xlfn.XLOOKUP(#REF!,[1]!Backup_F8_Previous_Wave[ODINO],[1]!Backup_F8_Previous_Wave[Production Date],"")</f>
      </c>
      <c r="J1931" s="10">
        <f>_xlfn.XLOOKUP(#REF!,[1]!Backup_F8_Previous_Wave[ODINO],[1]!Backup_F8_Previous_Wave[Wave Date],"")</f>
      </c>
      <c r="K1931" s="6">
        <f>_xlfn.XLOOKUP(#REF!,[1]!Backup_F8_Previous_Wave[ODINO],[1]!Backup_F8_Previous_Wave[Full VIN],"")</f>
      </c>
      <c r="L1931" s="3" t="s">
        <v>6096</v>
      </c>
      <c r="M1931" s="3" t="s">
        <v>4</v>
      </c>
      <c r="N1931" s="3" t="s">
        <v>6097</v>
      </c>
      <c r="O1931" s="3" t="s">
        <v>62</v>
      </c>
      <c r="P1931" s="6">
        <f>_xlfn.XLOOKUP(#REF!,[1]!Table2[BINNING],[1]!Table2[VFG],"")</f>
      </c>
      <c r="Q1931" s="6">
        <f>IF(ISNUMBER(FIND("|",#REF!,1)),LEFT(#REF!,FIND("|",#REF!,1)-2),#REF!)</f>
      </c>
      <c r="R1931" s="6">
        <f>IF(ISNUMBER(FIND("|",#REF!,1)),RIGHT(#REF!,LEN(#REF!)-FIND("|",#REF!,1)-1),"")</f>
      </c>
      <c r="S1931" s="3" t="s">
        <v>7</v>
      </c>
      <c r="T1931" s="3" t="s">
        <v>7</v>
      </c>
      <c r="U1931" s="2">
        <v>0</v>
      </c>
      <c r="V1931" s="2">
        <v>0</v>
      </c>
      <c r="W1931" s="2"/>
      <c r="X1931" s="3" t="s">
        <v>282</v>
      </c>
      <c r="Y1931" s="2"/>
      <c r="Z1931" s="3"/>
      <c r="AA1931" s="3"/>
      <c r="AB1931" s="7" t="s">
        <v>6098</v>
      </c>
      <c r="AC1931" s="3" t="s">
        <v>652</v>
      </c>
      <c r="AD1931" s="3" t="s">
        <v>653</v>
      </c>
      <c r="AE1931" s="3" t="s">
        <v>654</v>
      </c>
      <c r="AF1931" s="3" t="s">
        <v>102</v>
      </c>
      <c r="AG1931" s="4"/>
      <c r="AH1931" s="3"/>
      <c r="AI1931" s="4"/>
      <c r="AJ19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1" s="8">
        <f>IF(#REF!=MAX(#REF!),"New","Old")</f>
      </c>
      <c r="AL1931" s="3"/>
      <c r="AM1931" s="9">
        <f>IF(OR(#REF!="",#REF!=0),"",IF(#REF!&lt;12000,"&lt;12k",IF(AND(#REF!&gt;=12000,#REF!&lt;24000),"12k to 24k",IF(AND(#REF!&gt;=24000,#REF!&lt;=36000),"24k to 36k",IF(#REF!&gt;36000,"&gt;36k","")))))</f>
      </c>
    </row>
    <row x14ac:dyDescent="0.25" r="1932" customHeight="1" ht="18.75">
      <c r="A1932" s="1">
        <v>1819581</v>
      </c>
      <c r="B1932" s="2">
        <v>11469839</v>
      </c>
      <c r="C1932" s="3" t="s">
        <v>0</v>
      </c>
      <c r="D1932" s="3" t="s">
        <v>448</v>
      </c>
      <c r="E1932" s="2">
        <v>2013</v>
      </c>
      <c r="F1932" s="4">
        <v>44713</v>
      </c>
      <c r="G1932" s="3" t="s">
        <v>108</v>
      </c>
      <c r="H1932" s="4">
        <v>44729</v>
      </c>
      <c r="I1932" s="4"/>
      <c r="J1932" s="10">
        <f>_xlfn.XLOOKUP(#REF!,[1]!Backup_F8_Previous_Wave[ODINO],[1]!Backup_F8_Previous_Wave[Wave Date],"")</f>
      </c>
      <c r="K1932" s="3"/>
      <c r="L1932" s="3" t="s">
        <v>6099</v>
      </c>
      <c r="M1932" s="3" t="s">
        <v>4</v>
      </c>
      <c r="N1932" s="3" t="s">
        <v>6100</v>
      </c>
      <c r="O1932" s="3" t="s">
        <v>144</v>
      </c>
      <c r="P1932" s="6">
        <f>_xlfn.XLOOKUP(#REF!,[1]!Table2[BINNING],[1]!Table2[VFG],"")</f>
      </c>
      <c r="Q1932" s="6">
        <f>IF(ISNUMBER(FIND("|",#REF!,1)),LEFT(#REF!,FIND("|",#REF!,1)-2),#REF!)</f>
      </c>
      <c r="R1932" s="6">
        <f>IF(ISNUMBER(FIND("|",#REF!,1)),RIGHT(#REF!,LEN(#REF!)-FIND("|",#REF!,1)-1),"")</f>
      </c>
      <c r="S1932" s="3" t="s">
        <v>7</v>
      </c>
      <c r="T1932" s="3" t="s">
        <v>7</v>
      </c>
      <c r="U1932" s="2">
        <v>0</v>
      </c>
      <c r="V1932" s="2">
        <v>0</v>
      </c>
      <c r="W1932" s="2"/>
      <c r="X1932" s="3" t="s">
        <v>106</v>
      </c>
      <c r="Y1932" s="2"/>
      <c r="Z1932" s="3"/>
      <c r="AA1932" s="3"/>
      <c r="AB1932" s="7" t="s">
        <v>6101</v>
      </c>
      <c r="AC1932" s="3" t="s">
        <v>44</v>
      </c>
      <c r="AD1932" s="3" t="s">
        <v>44</v>
      </c>
      <c r="AE1932" s="3" t="s">
        <v>44</v>
      </c>
      <c r="AF1932" s="3" t="s">
        <v>45</v>
      </c>
      <c r="AG1932" s="4"/>
      <c r="AH1932" s="3"/>
      <c r="AI1932" s="4"/>
      <c r="AJ19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2" s="8">
        <f>IF(#REF!=MAX(#REF!),"New","Old")</f>
      </c>
      <c r="AL1932" s="3"/>
      <c r="AM1932" s="9">
        <f>IF(OR(#REF!="",#REF!=0),"",IF(#REF!&lt;12000,"&lt;12k",IF(AND(#REF!&gt;=12000,#REF!&lt;24000),"12k to 24k",IF(AND(#REF!&gt;=24000,#REF!&lt;=36000),"24k to 36k",IF(#REF!&gt;36000,"&gt;36k","")))))</f>
      </c>
    </row>
    <row x14ac:dyDescent="0.25" r="1933" customHeight="1" ht="18.75">
      <c r="A1933" s="1">
        <v>1819913</v>
      </c>
      <c r="B1933" s="2">
        <v>11470059</v>
      </c>
      <c r="C1933" s="3" t="s">
        <v>0</v>
      </c>
      <c r="D1933" s="3" t="s">
        <v>59</v>
      </c>
      <c r="E1933" s="2">
        <v>2016</v>
      </c>
      <c r="F1933" s="4">
        <v>44412</v>
      </c>
      <c r="G1933" s="3" t="s">
        <v>39</v>
      </c>
      <c r="H1933" s="4">
        <v>44732</v>
      </c>
      <c r="I1933" s="4">
        <f>_xlfn.XLOOKUP(#REF!,[1]!Backup_F8_Previous_Wave[ODINO],[1]!Backup_F8_Previous_Wave[Production Date],"")</f>
      </c>
      <c r="J1933" s="10">
        <f>_xlfn.XLOOKUP(#REF!,[1]!Backup_F8_Previous_Wave[ODINO],[1]!Backup_F8_Previous_Wave[Wave Date],"")</f>
      </c>
      <c r="K1933" s="6">
        <f>_xlfn.XLOOKUP(#REF!,[1]!Backup_F8_Previous_Wave[ODINO],[1]!Backup_F8_Previous_Wave[Full VIN],"")</f>
      </c>
      <c r="L1933" s="3" t="s">
        <v>1531</v>
      </c>
      <c r="M1933" s="3" t="s">
        <v>4</v>
      </c>
      <c r="N1933" s="3" t="s">
        <v>6102</v>
      </c>
      <c r="O1933" s="3" t="s">
        <v>62</v>
      </c>
      <c r="P1933" s="6">
        <f>_xlfn.XLOOKUP(#REF!,[1]!Table2[BINNING],[1]!Table2[VFG],"")</f>
      </c>
      <c r="Q1933" s="6">
        <f>IF(ISNUMBER(FIND("|",#REF!,1)),LEFT(#REF!,FIND("|",#REF!,1)-2),#REF!)</f>
      </c>
      <c r="R1933" s="6">
        <f>IF(ISNUMBER(FIND("|",#REF!,1)),RIGHT(#REF!,LEN(#REF!)-FIND("|",#REF!,1)-1),"")</f>
      </c>
      <c r="S1933" s="3" t="s">
        <v>7</v>
      </c>
      <c r="T1933" s="3" t="s">
        <v>7</v>
      </c>
      <c r="U1933" s="2">
        <v>0</v>
      </c>
      <c r="V1933" s="2">
        <v>0</v>
      </c>
      <c r="W1933" s="2"/>
      <c r="X1933" s="3" t="s">
        <v>72</v>
      </c>
      <c r="Y1933" s="2"/>
      <c r="Z1933" s="3"/>
      <c r="AA1933" s="3"/>
      <c r="AB1933" s="7" t="s">
        <v>6103</v>
      </c>
      <c r="AC1933" s="3" t="s">
        <v>65</v>
      </c>
      <c r="AD1933" s="3" t="s">
        <v>66</v>
      </c>
      <c r="AE1933" s="3" t="s">
        <v>67</v>
      </c>
      <c r="AF1933" s="3" t="s">
        <v>68</v>
      </c>
      <c r="AG1933" s="4"/>
      <c r="AH1933" s="3"/>
      <c r="AI1933" s="4"/>
      <c r="AJ19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3" s="8">
        <f>IF(#REF!=MAX(#REF!),"New","Old")</f>
      </c>
      <c r="AL1933" s="3"/>
      <c r="AM1933" s="9">
        <f>IF(OR(#REF!="",#REF!=0),"",IF(#REF!&lt;12000,"&lt;12k",IF(AND(#REF!&gt;=12000,#REF!&lt;24000),"12k to 24k",IF(AND(#REF!&gt;=24000,#REF!&lt;=36000),"24k to 36k",IF(#REF!&gt;36000,"&gt;36k","")))))</f>
      </c>
    </row>
    <row x14ac:dyDescent="0.25" r="1934" customHeight="1" ht="18.75">
      <c r="A1934" s="1">
        <v>1819946</v>
      </c>
      <c r="B1934" s="2">
        <v>11470081</v>
      </c>
      <c r="C1934" s="3" t="s">
        <v>0</v>
      </c>
      <c r="D1934" s="3" t="s">
        <v>1</v>
      </c>
      <c r="E1934" s="2">
        <v>2018</v>
      </c>
      <c r="F1934" s="4">
        <v>44569</v>
      </c>
      <c r="G1934" s="3" t="s">
        <v>2</v>
      </c>
      <c r="H1934" s="4">
        <v>44732</v>
      </c>
      <c r="I1934" s="4"/>
      <c r="J1934" s="10">
        <f>_xlfn.XLOOKUP(#REF!,[1]!Backup_F8_Previous_Wave[ODINO],[1]!Backup_F8_Previous_Wave[Wave Date],"")</f>
      </c>
      <c r="K1934" s="3"/>
      <c r="L1934" s="3" t="s">
        <v>122</v>
      </c>
      <c r="M1934" s="3" t="s">
        <v>4</v>
      </c>
      <c r="N1934" s="3" t="s">
        <v>6104</v>
      </c>
      <c r="O1934" s="3" t="s">
        <v>1063</v>
      </c>
      <c r="P1934" s="6">
        <f>_xlfn.XLOOKUP(#REF!,[1]!Table2[BINNING],[1]!Table2[VFG],"")</f>
      </c>
      <c r="Q1934" s="6">
        <f>IF(ISNUMBER(FIND("|",#REF!,1)),LEFT(#REF!,FIND("|",#REF!,1)-2),#REF!)</f>
      </c>
      <c r="R1934" s="6">
        <f>IF(ISNUMBER(FIND("|",#REF!,1)),RIGHT(#REF!,LEN(#REF!)-FIND("|",#REF!,1)-1),"")</f>
      </c>
      <c r="S1934" s="3" t="s">
        <v>7</v>
      </c>
      <c r="T1934" s="3" t="s">
        <v>7</v>
      </c>
      <c r="U1934" s="2">
        <v>0</v>
      </c>
      <c r="V1934" s="2">
        <v>0</v>
      </c>
      <c r="W1934" s="2"/>
      <c r="X1934" s="3" t="s">
        <v>81</v>
      </c>
      <c r="Y1934" s="2">
        <v>65</v>
      </c>
      <c r="Z1934" s="3"/>
      <c r="AA1934" s="3"/>
      <c r="AB1934" s="7" t="s">
        <v>6105</v>
      </c>
      <c r="AC1934" s="3" t="s">
        <v>44</v>
      </c>
      <c r="AD1934" s="3" t="s">
        <v>44</v>
      </c>
      <c r="AE1934" s="3" t="s">
        <v>44</v>
      </c>
      <c r="AF1934" s="3" t="s">
        <v>13</v>
      </c>
      <c r="AG1934" s="4"/>
      <c r="AH1934" s="3"/>
      <c r="AI1934" s="4"/>
      <c r="AJ19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4" s="8">
        <f>IF(#REF!=MAX(#REF!),"New","Old")</f>
      </c>
      <c r="AL1934" s="3"/>
      <c r="AM1934" s="9">
        <f>IF(OR(#REF!="",#REF!=0),"",IF(#REF!&lt;12000,"&lt;12k",IF(AND(#REF!&gt;=12000,#REF!&lt;24000),"12k to 24k",IF(AND(#REF!&gt;=24000,#REF!&lt;=36000),"24k to 36k",IF(#REF!&gt;36000,"&gt;36k","")))))</f>
      </c>
    </row>
    <row x14ac:dyDescent="0.25" r="1935" customHeight="1" ht="18.75">
      <c r="A1935" s="1">
        <v>1819989</v>
      </c>
      <c r="B1935" s="2">
        <v>11470112</v>
      </c>
      <c r="C1935" s="3" t="s">
        <v>0</v>
      </c>
      <c r="D1935" s="3" t="s">
        <v>485</v>
      </c>
      <c r="E1935" s="2">
        <v>2015</v>
      </c>
      <c r="F1935" s="4">
        <v>44608</v>
      </c>
      <c r="G1935" s="3" t="s">
        <v>2</v>
      </c>
      <c r="H1935" s="4">
        <v>44732</v>
      </c>
      <c r="I1935" s="4">
        <f>_xlfn.XLOOKUP(#REF!,[1]!Backup_F8_Previous_Wave[ODINO],[1]!Backup_F8_Previous_Wave[Production Date],"")</f>
      </c>
      <c r="J1935" s="10">
        <f>_xlfn.XLOOKUP(#REF!,[1]!Backup_F8_Previous_Wave[ODINO],[1]!Backup_F8_Previous_Wave[Wave Date],"")</f>
      </c>
      <c r="K1935" s="6">
        <f>_xlfn.XLOOKUP(#REF!,[1]!Backup_F8_Previous_Wave[ODINO],[1]!Backup_F8_Previous_Wave[Full VIN],"")</f>
      </c>
      <c r="L1935" s="3" t="s">
        <v>6106</v>
      </c>
      <c r="M1935" s="3" t="s">
        <v>4</v>
      </c>
      <c r="N1935" s="3" t="s">
        <v>6107</v>
      </c>
      <c r="O1935" s="3" t="s">
        <v>31</v>
      </c>
      <c r="P1935" s="6">
        <f>_xlfn.XLOOKUP(#REF!,[1]!Table2[BINNING],[1]!Table2[VFG],"")</f>
      </c>
      <c r="Q1935" s="6">
        <f>IF(ISNUMBER(FIND("|",#REF!,1)),LEFT(#REF!,FIND("|",#REF!,1)-2),#REF!)</f>
      </c>
      <c r="R1935" s="6">
        <f>IF(ISNUMBER(FIND("|",#REF!,1)),RIGHT(#REF!,LEN(#REF!)-FIND("|",#REF!,1)-1),"")</f>
      </c>
      <c r="S1935" s="3" t="s">
        <v>7</v>
      </c>
      <c r="T1935" s="3" t="s">
        <v>7</v>
      </c>
      <c r="U1935" s="2">
        <v>0</v>
      </c>
      <c r="V1935" s="2">
        <v>0</v>
      </c>
      <c r="W1935" s="2"/>
      <c r="X1935" s="3" t="s">
        <v>282</v>
      </c>
      <c r="Y1935" s="2">
        <v>70</v>
      </c>
      <c r="Z1935" s="3"/>
      <c r="AA1935" s="3"/>
      <c r="AB1935" s="7" t="s">
        <v>6108</v>
      </c>
      <c r="AC1935" s="3" t="s">
        <v>489</v>
      </c>
      <c r="AD1935" s="3" t="s">
        <v>490</v>
      </c>
      <c r="AE1935" s="3" t="s">
        <v>491</v>
      </c>
      <c r="AF1935" s="3" t="s">
        <v>211</v>
      </c>
      <c r="AG1935" s="4"/>
      <c r="AH1935" s="3"/>
      <c r="AI1935" s="4"/>
      <c r="AJ19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5" s="8">
        <f>IF(#REF!=MAX(#REF!),"New","Old")</f>
      </c>
      <c r="AL1935" s="3"/>
      <c r="AM1935" s="9">
        <f>IF(OR(#REF!="",#REF!=0),"",IF(#REF!&lt;12000,"&lt;12k",IF(AND(#REF!&gt;=12000,#REF!&lt;24000),"12k to 24k",IF(AND(#REF!&gt;=24000,#REF!&lt;=36000),"24k to 36k",IF(#REF!&gt;36000,"&gt;36k","")))))</f>
      </c>
    </row>
    <row x14ac:dyDescent="0.25" r="1936" customHeight="1" ht="18.75">
      <c r="A1936" s="1">
        <v>1820089</v>
      </c>
      <c r="B1936" s="2">
        <v>11470178</v>
      </c>
      <c r="C1936" s="3" t="s">
        <v>0</v>
      </c>
      <c r="D1936" s="3" t="s">
        <v>6109</v>
      </c>
      <c r="E1936" s="2">
        <v>2022</v>
      </c>
      <c r="F1936" s="4">
        <v>44693</v>
      </c>
      <c r="G1936" s="3" t="s">
        <v>108</v>
      </c>
      <c r="H1936" s="4">
        <v>44733</v>
      </c>
      <c r="I1936" s="4">
        <f>_xlfn.XLOOKUP(#REF!,[1]!Backup_F8_Previous_Wave[ODINO],[1]!Backup_F8_Previous_Wave[Production Date],"")</f>
      </c>
      <c r="J1936" s="10">
        <f>_xlfn.XLOOKUP(#REF!,[1]!Backup_F8_Previous_Wave[ODINO],[1]!Backup_F8_Previous_Wave[Wave Date],"")</f>
      </c>
      <c r="K1936" s="6">
        <f>_xlfn.XLOOKUP(#REF!,[1]!Backup_F8_Previous_Wave[ODINO],[1]!Backup_F8_Previous_Wave[Full VIN],"")</f>
      </c>
      <c r="L1936" s="3" t="s">
        <v>6110</v>
      </c>
      <c r="M1936" s="3" t="s">
        <v>4</v>
      </c>
      <c r="N1936" s="3" t="s">
        <v>6111</v>
      </c>
      <c r="O1936" s="3" t="s">
        <v>3149</v>
      </c>
      <c r="P1936" s="6">
        <f>_xlfn.XLOOKUP(#REF!,[1]!Table2[BINNING],[1]!Table2[VFG],"")</f>
      </c>
      <c r="Q1936" s="6">
        <f>IF(ISNUMBER(FIND("|",#REF!,1)),LEFT(#REF!,FIND("|",#REF!,1)-2),#REF!)</f>
      </c>
      <c r="R1936" s="6">
        <f>IF(ISNUMBER(FIND("|",#REF!,1)),RIGHT(#REF!,LEN(#REF!)-FIND("|",#REF!,1)-1),"")</f>
      </c>
      <c r="S1936" s="3" t="s">
        <v>7</v>
      </c>
      <c r="T1936" s="3" t="s">
        <v>7</v>
      </c>
      <c r="U1936" s="2">
        <v>0</v>
      </c>
      <c r="V1936" s="2">
        <v>0</v>
      </c>
      <c r="W1936" s="2"/>
      <c r="X1936" s="3" t="s">
        <v>691</v>
      </c>
      <c r="Y1936" s="2">
        <v>70</v>
      </c>
      <c r="Z1936" s="3"/>
      <c r="AA1936" s="3"/>
      <c r="AB1936" s="7" t="s">
        <v>6112</v>
      </c>
      <c r="AC1936" s="3" t="s">
        <v>6113</v>
      </c>
      <c r="AD1936" s="3" t="s">
        <v>6114</v>
      </c>
      <c r="AE1936" s="3" t="s">
        <v>6115</v>
      </c>
      <c r="AF1936" s="3" t="s">
        <v>68</v>
      </c>
      <c r="AG1936" s="4"/>
      <c r="AH1936" s="3"/>
      <c r="AI1936" s="4"/>
      <c r="AJ19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6" s="8">
        <f>IF(#REF!=MAX(#REF!),"New","Old")</f>
      </c>
      <c r="AL1936" s="3"/>
      <c r="AM1936" s="9">
        <f>IF(OR(#REF!="",#REF!=0),"",IF(#REF!&lt;12000,"&lt;12k",IF(AND(#REF!&gt;=12000,#REF!&lt;24000),"12k to 24k",IF(AND(#REF!&gt;=24000,#REF!&lt;=36000),"24k to 36k",IF(#REF!&gt;36000,"&gt;36k","")))))</f>
      </c>
    </row>
    <row x14ac:dyDescent="0.25" r="1937" customHeight="1" ht="18.75">
      <c r="A1937" s="1">
        <v>1820287</v>
      </c>
      <c r="B1937" s="2">
        <v>11470323</v>
      </c>
      <c r="C1937" s="3" t="s">
        <v>0</v>
      </c>
      <c r="D1937" s="3" t="s">
        <v>1</v>
      </c>
      <c r="E1937" s="2">
        <v>2021</v>
      </c>
      <c r="F1937" s="4">
        <v>44731</v>
      </c>
      <c r="G1937" s="3" t="s">
        <v>108</v>
      </c>
      <c r="H1937" s="4">
        <v>44733</v>
      </c>
      <c r="I1937" s="4">
        <f>_xlfn.XLOOKUP(#REF!,[1]!Backup_F8_Previous_Wave[ODINO],[1]!Backup_F8_Previous_Wave[Production Date],"")</f>
      </c>
      <c r="J1937" s="10">
        <f>_xlfn.XLOOKUP(#REF!,[1]!Backup_F8_Previous_Wave[ODINO],[1]!Backup_F8_Previous_Wave[Wave Date],"")</f>
      </c>
      <c r="K1937" s="6">
        <f>_xlfn.XLOOKUP(#REF!,[1]!Backup_F8_Previous_Wave[ODINO],[1]!Backup_F8_Previous_Wave[Full VIN],"")</f>
      </c>
      <c r="L1937" s="3" t="s">
        <v>5994</v>
      </c>
      <c r="M1937" s="3" t="s">
        <v>4</v>
      </c>
      <c r="N1937" s="3" t="s">
        <v>6116</v>
      </c>
      <c r="O1937" s="3" t="s">
        <v>151</v>
      </c>
      <c r="P1937" s="6">
        <f>_xlfn.XLOOKUP(#REF!,[1]!Table2[BINNING],[1]!Table2[VFG],"")</f>
      </c>
      <c r="Q1937" s="6">
        <f>IF(ISNUMBER(FIND("|",#REF!,1)),LEFT(#REF!,FIND("|",#REF!,1)-2),#REF!)</f>
      </c>
      <c r="R1937" s="6">
        <f>IF(ISNUMBER(FIND("|",#REF!,1)),RIGHT(#REF!,LEN(#REF!)-FIND("|",#REF!,1)-1),"")</f>
      </c>
      <c r="S1937" s="3" t="s">
        <v>7</v>
      </c>
      <c r="T1937" s="3" t="s">
        <v>7</v>
      </c>
      <c r="U1937" s="2">
        <v>0</v>
      </c>
      <c r="V1937" s="2">
        <v>0</v>
      </c>
      <c r="W1937" s="2"/>
      <c r="X1937" s="3" t="s">
        <v>282</v>
      </c>
      <c r="Y1937" s="2"/>
      <c r="Z1937" s="3"/>
      <c r="AA1937" s="3"/>
      <c r="AB1937" s="7" t="s">
        <v>6117</v>
      </c>
      <c r="AC1937" s="3" t="s">
        <v>4018</v>
      </c>
      <c r="AD1937" s="3" t="s">
        <v>11</v>
      </c>
      <c r="AE1937" s="3" t="s">
        <v>21</v>
      </c>
      <c r="AF1937" s="3" t="s">
        <v>13</v>
      </c>
      <c r="AG1937" s="4"/>
      <c r="AH1937" s="3"/>
      <c r="AI1937" s="4"/>
      <c r="AJ19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7" s="8">
        <f>IF(#REF!=MAX(#REF!),"New","Old")</f>
      </c>
      <c r="AL1937" s="3"/>
      <c r="AM1937" s="9">
        <f>IF(OR(#REF!="",#REF!=0),"",IF(#REF!&lt;12000,"&lt;12k",IF(AND(#REF!&gt;=12000,#REF!&lt;24000),"12k to 24k",IF(AND(#REF!&gt;=24000,#REF!&lt;=36000),"24k to 36k",IF(#REF!&gt;36000,"&gt;36k","")))))</f>
      </c>
    </row>
    <row x14ac:dyDescent="0.25" r="1938" customHeight="1" ht="18.75">
      <c r="A1938" s="1">
        <v>1820318</v>
      </c>
      <c r="B1938" s="2">
        <v>11470345</v>
      </c>
      <c r="C1938" s="3" t="s">
        <v>0</v>
      </c>
      <c r="D1938" s="3" t="s">
        <v>59</v>
      </c>
      <c r="E1938" s="2">
        <v>2015</v>
      </c>
      <c r="F1938" s="4">
        <v>44733</v>
      </c>
      <c r="G1938" s="3" t="s">
        <v>108</v>
      </c>
      <c r="H1938" s="4">
        <v>44733</v>
      </c>
      <c r="I1938" s="4">
        <f>_xlfn.XLOOKUP(#REF!,[1]!Backup_F8_Previous_Wave[ODINO],[1]!Backup_F8_Previous_Wave[Production Date],"")</f>
      </c>
      <c r="J1938" s="10">
        <f>_xlfn.XLOOKUP(#REF!,[1]!Backup_F8_Previous_Wave[ODINO],[1]!Backup_F8_Previous_Wave[Wave Date],"")</f>
      </c>
      <c r="K1938" s="6">
        <f>_xlfn.XLOOKUP(#REF!,[1]!Backup_F8_Previous_Wave[ODINO],[1]!Backup_F8_Previous_Wave[Full VIN],"")</f>
      </c>
      <c r="L1938" s="3" t="s">
        <v>6118</v>
      </c>
      <c r="M1938" s="3" t="s">
        <v>4</v>
      </c>
      <c r="N1938" s="3" t="s">
        <v>6119</v>
      </c>
      <c r="O1938" s="3" t="s">
        <v>62</v>
      </c>
      <c r="P1938" s="6">
        <f>_xlfn.XLOOKUP(#REF!,[1]!Table2[BINNING],[1]!Table2[VFG],"")</f>
      </c>
      <c r="Q1938" s="6">
        <f>IF(ISNUMBER(FIND("|",#REF!,1)),LEFT(#REF!,FIND("|",#REF!,1)-2),#REF!)</f>
      </c>
      <c r="R1938" s="6">
        <f>IF(ISNUMBER(FIND("|",#REF!,1)),RIGHT(#REF!,LEN(#REF!)-FIND("|",#REF!,1)-1),"")</f>
      </c>
      <c r="S1938" s="3" t="s">
        <v>7</v>
      </c>
      <c r="T1938" s="3" t="s">
        <v>7</v>
      </c>
      <c r="U1938" s="2">
        <v>0</v>
      </c>
      <c r="V1938" s="2">
        <v>0</v>
      </c>
      <c r="W1938" s="2"/>
      <c r="X1938" s="3" t="s">
        <v>63</v>
      </c>
      <c r="Y1938" s="2">
        <v>0</v>
      </c>
      <c r="Z1938" s="3"/>
      <c r="AA1938" s="3"/>
      <c r="AB1938" s="7" t="s">
        <v>6120</v>
      </c>
      <c r="AC1938" s="3" t="s">
        <v>65</v>
      </c>
      <c r="AD1938" s="3" t="s">
        <v>66</v>
      </c>
      <c r="AE1938" s="3" t="s">
        <v>67</v>
      </c>
      <c r="AF1938" s="3" t="s">
        <v>68</v>
      </c>
      <c r="AG1938" s="4"/>
      <c r="AH1938" s="3"/>
      <c r="AI1938" s="4"/>
      <c r="AJ19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8" s="8">
        <f>IF(#REF!=MAX(#REF!),"New","Old")</f>
      </c>
      <c r="AL1938" s="3"/>
      <c r="AM1938" s="9">
        <f>IF(OR(#REF!="",#REF!=0),"",IF(#REF!&lt;12000,"&lt;12k",IF(AND(#REF!&gt;=12000,#REF!&lt;24000),"12k to 24k",IF(AND(#REF!&gt;=24000,#REF!&lt;=36000),"24k to 36k",IF(#REF!&gt;36000,"&gt;36k","")))))</f>
      </c>
    </row>
    <row x14ac:dyDescent="0.25" r="1939" customHeight="1" ht="18.75">
      <c r="A1939" s="1">
        <v>1820414</v>
      </c>
      <c r="B1939" s="2">
        <v>11470410</v>
      </c>
      <c r="C1939" s="3" t="s">
        <v>0</v>
      </c>
      <c r="D1939" s="3" t="s">
        <v>38</v>
      </c>
      <c r="E1939" s="2">
        <v>2016</v>
      </c>
      <c r="F1939" s="4">
        <v>44714</v>
      </c>
      <c r="G1939" s="3" t="s">
        <v>108</v>
      </c>
      <c r="H1939" s="4">
        <v>44734</v>
      </c>
      <c r="I1939" s="4"/>
      <c r="J1939" s="10">
        <f>_xlfn.XLOOKUP(#REF!,[1]!Backup_F8_Previous_Wave[ODINO],[1]!Backup_F8_Previous_Wave[Wave Date],"")</f>
      </c>
      <c r="K1939" s="3"/>
      <c r="L1939" s="3" t="s">
        <v>6121</v>
      </c>
      <c r="M1939" s="3" t="s">
        <v>4</v>
      </c>
      <c r="N1939" s="3" t="s">
        <v>6122</v>
      </c>
      <c r="O1939" s="3" t="s">
        <v>459</v>
      </c>
      <c r="P1939" s="6">
        <f>_xlfn.XLOOKUP(#REF!,[1]!Table2[BINNING],[1]!Table2[VFG],"")</f>
      </c>
      <c r="Q1939" s="6">
        <f>IF(ISNUMBER(FIND("|",#REF!,1)),LEFT(#REF!,FIND("|",#REF!,1)-2),#REF!)</f>
      </c>
      <c r="R1939" s="6">
        <f>IF(ISNUMBER(FIND("|",#REF!,1)),RIGHT(#REF!,LEN(#REF!)-FIND("|",#REF!,1)-1),"")</f>
      </c>
      <c r="S1939" s="3" t="s">
        <v>7</v>
      </c>
      <c r="T1939" s="3" t="s">
        <v>7</v>
      </c>
      <c r="U1939" s="2">
        <v>0</v>
      </c>
      <c r="V1939" s="2">
        <v>0</v>
      </c>
      <c r="W1939" s="2"/>
      <c r="X1939" s="3" t="s">
        <v>246</v>
      </c>
      <c r="Y1939" s="2"/>
      <c r="Z1939" s="3"/>
      <c r="AA1939" s="3"/>
      <c r="AB1939" s="7" t="s">
        <v>6123</v>
      </c>
      <c r="AC1939" s="3" t="s">
        <v>44</v>
      </c>
      <c r="AD1939" s="3" t="s">
        <v>44</v>
      </c>
      <c r="AE1939" s="3" t="s">
        <v>44</v>
      </c>
      <c r="AF1939" s="3" t="s">
        <v>45</v>
      </c>
      <c r="AG1939" s="4"/>
      <c r="AH1939" s="3"/>
      <c r="AI1939" s="4"/>
      <c r="AJ19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39" s="8">
        <f>IF(#REF!=MAX(#REF!),"New","Old")</f>
      </c>
      <c r="AL1939" s="3"/>
      <c r="AM1939" s="9">
        <f>IF(OR(#REF!="",#REF!=0),"",IF(#REF!&lt;12000,"&lt;12k",IF(AND(#REF!&gt;=12000,#REF!&lt;24000),"12k to 24k",IF(AND(#REF!&gt;=24000,#REF!&lt;=36000),"24k to 36k",IF(#REF!&gt;36000,"&gt;36k","")))))</f>
      </c>
    </row>
    <row x14ac:dyDescent="0.25" r="1940" customHeight="1" ht="18.75">
      <c r="A1940" s="1">
        <v>1820420</v>
      </c>
      <c r="B1940" s="2">
        <v>11470414</v>
      </c>
      <c r="C1940" s="3" t="s">
        <v>0</v>
      </c>
      <c r="D1940" s="3" t="s">
        <v>181</v>
      </c>
      <c r="E1940" s="2">
        <v>2016</v>
      </c>
      <c r="F1940" s="4">
        <v>44731</v>
      </c>
      <c r="G1940" s="3" t="s">
        <v>108</v>
      </c>
      <c r="H1940" s="4">
        <v>44734</v>
      </c>
      <c r="I1940" s="4"/>
      <c r="J1940" s="10">
        <f>_xlfn.XLOOKUP(#REF!,[1]!Backup_F8_Previous_Wave[ODINO],[1]!Backup_F8_Previous_Wave[Wave Date],"")</f>
      </c>
      <c r="K1940" s="3"/>
      <c r="L1940" s="3" t="s">
        <v>6124</v>
      </c>
      <c r="M1940" s="3" t="s">
        <v>4</v>
      </c>
      <c r="N1940" s="3" t="s">
        <v>6125</v>
      </c>
      <c r="O1940" s="3" t="s">
        <v>196</v>
      </c>
      <c r="P1940" s="6">
        <f>_xlfn.XLOOKUP(#REF!,[1]!Table2[BINNING],[1]!Table2[VFG],"")</f>
      </c>
      <c r="Q1940" s="6">
        <f>IF(ISNUMBER(FIND("|",#REF!,1)),LEFT(#REF!,FIND("|",#REF!,1)-2),#REF!)</f>
      </c>
      <c r="R1940" s="6">
        <f>IF(ISNUMBER(FIND("|",#REF!,1)),RIGHT(#REF!,LEN(#REF!)-FIND("|",#REF!,1)-1),"")</f>
      </c>
      <c r="S1940" s="3" t="s">
        <v>7</v>
      </c>
      <c r="T1940" s="3" t="s">
        <v>7</v>
      </c>
      <c r="U1940" s="2">
        <v>0</v>
      </c>
      <c r="V1940" s="2">
        <v>0</v>
      </c>
      <c r="W1940" s="2"/>
      <c r="X1940" s="3" t="s">
        <v>112</v>
      </c>
      <c r="Y1940" s="2"/>
      <c r="Z1940" s="3"/>
      <c r="AA1940" s="3"/>
      <c r="AB1940" s="7" t="s">
        <v>6126</v>
      </c>
      <c r="AC1940" s="3" t="s">
        <v>44</v>
      </c>
      <c r="AD1940" s="3" t="s">
        <v>44</v>
      </c>
      <c r="AE1940" s="3" t="s">
        <v>44</v>
      </c>
      <c r="AF1940" s="3" t="s">
        <v>198</v>
      </c>
      <c r="AG1940" s="4"/>
      <c r="AH1940" s="3"/>
      <c r="AI1940" s="4"/>
      <c r="AJ19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0" s="8">
        <f>IF(#REF!=MAX(#REF!),"New","Old")</f>
      </c>
      <c r="AL1940" s="3"/>
      <c r="AM1940" s="9">
        <f>IF(OR(#REF!="",#REF!=0),"",IF(#REF!&lt;12000,"&lt;12k",IF(AND(#REF!&gt;=12000,#REF!&lt;24000),"12k to 24k",IF(AND(#REF!&gt;=24000,#REF!&lt;=36000),"24k to 36k",IF(#REF!&gt;36000,"&gt;36k","")))))</f>
      </c>
    </row>
    <row x14ac:dyDescent="0.25" r="1941" customHeight="1" ht="18.75">
      <c r="A1941" s="1">
        <v>1820487</v>
      </c>
      <c r="B1941" s="2">
        <v>11470469</v>
      </c>
      <c r="C1941" s="3" t="s">
        <v>0</v>
      </c>
      <c r="D1941" s="3" t="s">
        <v>86</v>
      </c>
      <c r="E1941" s="2">
        <v>2013</v>
      </c>
      <c r="F1941" s="4">
        <v>44731</v>
      </c>
      <c r="G1941" s="3" t="s">
        <v>108</v>
      </c>
      <c r="H1941" s="4">
        <v>44734</v>
      </c>
      <c r="I1941" s="4">
        <f>_xlfn.XLOOKUP(#REF!,[1]!Backup_F8_Previous_Wave[ODINO],[1]!Backup_F8_Previous_Wave[Production Date],"")</f>
      </c>
      <c r="J1941" s="10">
        <f>_xlfn.XLOOKUP(#REF!,[1]!Backup_F8_Previous_Wave[ODINO],[1]!Backup_F8_Previous_Wave[Wave Date],"")</f>
      </c>
      <c r="K1941" s="6">
        <f>_xlfn.XLOOKUP(#REF!,[1]!Backup_F8_Previous_Wave[ODINO],[1]!Backup_F8_Previous_Wave[Full VIN],"")</f>
      </c>
      <c r="L1941" s="3" t="s">
        <v>6127</v>
      </c>
      <c r="M1941" s="3" t="s">
        <v>4</v>
      </c>
      <c r="N1941" s="3" t="s">
        <v>6128</v>
      </c>
      <c r="O1941" s="3" t="s">
        <v>3402</v>
      </c>
      <c r="P1941" s="6">
        <f>_xlfn.XLOOKUP(#REF!,[1]!Table2[BINNING],[1]!Table2[VFG],"")</f>
      </c>
      <c r="Q1941" s="6">
        <f>IF(ISNUMBER(FIND("|",#REF!,1)),LEFT(#REF!,FIND("|",#REF!,1)-2),#REF!)</f>
      </c>
      <c r="R1941" s="6">
        <f>IF(ISNUMBER(FIND("|",#REF!,1)),RIGHT(#REF!,LEN(#REF!)-FIND("|",#REF!,1)-1),"")</f>
      </c>
      <c r="S1941" s="3" t="s">
        <v>7</v>
      </c>
      <c r="T1941" s="3" t="s">
        <v>7</v>
      </c>
      <c r="U1941" s="2">
        <v>0</v>
      </c>
      <c r="V1941" s="2">
        <v>0</v>
      </c>
      <c r="W1941" s="2"/>
      <c r="X1941" s="3" t="s">
        <v>358</v>
      </c>
      <c r="Y1941" s="2">
        <v>70</v>
      </c>
      <c r="Z1941" s="3"/>
      <c r="AA1941" s="3"/>
      <c r="AB1941" s="7" t="s">
        <v>6129</v>
      </c>
      <c r="AC1941" s="3" t="s">
        <v>92</v>
      </c>
      <c r="AD1941" s="3" t="s">
        <v>93</v>
      </c>
      <c r="AE1941" s="3" t="s">
        <v>94</v>
      </c>
      <c r="AF1941" s="3" t="s">
        <v>95</v>
      </c>
      <c r="AG1941" s="4"/>
      <c r="AH1941" s="3"/>
      <c r="AI1941" s="4"/>
      <c r="AJ19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1" s="8">
        <f>IF(#REF!=MAX(#REF!),"New","Old")</f>
      </c>
      <c r="AL1941" s="3"/>
      <c r="AM1941" s="9">
        <f>IF(OR(#REF!="",#REF!=0),"",IF(#REF!&lt;12000,"&lt;12k",IF(AND(#REF!&gt;=12000,#REF!&lt;24000),"12k to 24k",IF(AND(#REF!&gt;=24000,#REF!&lt;=36000),"24k to 36k",IF(#REF!&gt;36000,"&gt;36k","")))))</f>
      </c>
    </row>
    <row x14ac:dyDescent="0.25" r="1942" customHeight="1" ht="18.75">
      <c r="A1942" s="1">
        <v>1820583</v>
      </c>
      <c r="B1942" s="2">
        <v>11470540</v>
      </c>
      <c r="C1942" s="3" t="s">
        <v>0</v>
      </c>
      <c r="D1942" s="3" t="s">
        <v>1</v>
      </c>
      <c r="E1942" s="2">
        <v>2019</v>
      </c>
      <c r="F1942" s="4">
        <v>44733</v>
      </c>
      <c r="G1942" s="3" t="s">
        <v>108</v>
      </c>
      <c r="H1942" s="4">
        <v>44734</v>
      </c>
      <c r="I1942" s="4">
        <f>_xlfn.XLOOKUP(#REF!,[1]!Backup_F8_Previous_Wave[ODINO],[1]!Backup_F8_Previous_Wave[Production Date],"")</f>
      </c>
      <c r="J1942" s="10">
        <f>_xlfn.XLOOKUP(#REF!,[1]!Backup_F8_Previous_Wave[ODINO],[1]!Backup_F8_Previous_Wave[Wave Date],"")</f>
      </c>
      <c r="K1942" s="6">
        <f>_xlfn.XLOOKUP(#REF!,[1]!Backup_F8_Previous_Wave[ODINO],[1]!Backup_F8_Previous_Wave[Full VIN],"")</f>
      </c>
      <c r="L1942" s="3" t="s">
        <v>6130</v>
      </c>
      <c r="M1942" s="3" t="s">
        <v>4</v>
      </c>
      <c r="N1942" s="3" t="s">
        <v>6131</v>
      </c>
      <c r="O1942" s="3" t="s">
        <v>5433</v>
      </c>
      <c r="P1942" s="6">
        <f>_xlfn.XLOOKUP(#REF!,[1]!Table2[BINNING],[1]!Table2[VFG],"")</f>
      </c>
      <c r="Q1942" s="6">
        <f>IF(ISNUMBER(FIND("|",#REF!,1)),LEFT(#REF!,FIND("|",#REF!,1)-2),#REF!)</f>
      </c>
      <c r="R1942" s="6">
        <f>IF(ISNUMBER(FIND("|",#REF!,1)),RIGHT(#REF!,LEN(#REF!)-FIND("|",#REF!,1)-1),"")</f>
      </c>
      <c r="S1942" s="3" t="s">
        <v>7</v>
      </c>
      <c r="T1942" s="3" t="s">
        <v>7</v>
      </c>
      <c r="U1942" s="2">
        <v>0</v>
      </c>
      <c r="V1942" s="2">
        <v>0</v>
      </c>
      <c r="W1942" s="2"/>
      <c r="X1942" s="3" t="s">
        <v>202</v>
      </c>
      <c r="Y1942" s="2">
        <v>0</v>
      </c>
      <c r="Z1942" s="3"/>
      <c r="AA1942" s="3"/>
      <c r="AB1942" s="7" t="s">
        <v>6132</v>
      </c>
      <c r="AC1942" s="3" t="s">
        <v>20</v>
      </c>
      <c r="AD1942" s="3" t="s">
        <v>11</v>
      </c>
      <c r="AE1942" s="3" t="s">
        <v>21</v>
      </c>
      <c r="AF1942" s="3" t="s">
        <v>13</v>
      </c>
      <c r="AG1942" s="4"/>
      <c r="AH1942" s="3"/>
      <c r="AI1942" s="4"/>
      <c r="AJ19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2" s="8">
        <f>IF(#REF!=MAX(#REF!),"New","Old")</f>
      </c>
      <c r="AL1942" s="3"/>
      <c r="AM1942" s="9">
        <f>IF(OR(#REF!="",#REF!=0),"",IF(#REF!&lt;12000,"&lt;12k",IF(AND(#REF!&gt;=12000,#REF!&lt;24000),"12k to 24k",IF(AND(#REF!&gt;=24000,#REF!&lt;=36000),"24k to 36k",IF(#REF!&gt;36000,"&gt;36k","")))))</f>
      </c>
    </row>
    <row x14ac:dyDescent="0.25" r="1943" customHeight="1" ht="18.75">
      <c r="A1943" s="1">
        <v>1820651</v>
      </c>
      <c r="B1943" s="2">
        <v>11470583</v>
      </c>
      <c r="C1943" s="3" t="s">
        <v>0</v>
      </c>
      <c r="D1943" s="3" t="s">
        <v>1</v>
      </c>
      <c r="E1943" s="2">
        <v>2020</v>
      </c>
      <c r="F1943" s="4">
        <v>44735</v>
      </c>
      <c r="G1943" s="3" t="s">
        <v>108</v>
      </c>
      <c r="H1943" s="4">
        <v>44735</v>
      </c>
      <c r="I1943" s="4">
        <f>_xlfn.XLOOKUP(#REF!,[1]!Backup_F8_Previous_Wave[ODINO],[1]!Backup_F8_Previous_Wave[Production Date],"")</f>
      </c>
      <c r="J1943" s="10">
        <f>_xlfn.XLOOKUP(#REF!,[1]!Backup_F8_Previous_Wave[ODINO],[1]!Backup_F8_Previous_Wave[Wave Date],"")</f>
      </c>
      <c r="K1943" s="6">
        <f>_xlfn.XLOOKUP(#REF!,[1]!Backup_F8_Previous_Wave[ODINO],[1]!Backup_F8_Previous_Wave[Full VIN],"")</f>
      </c>
      <c r="L1943" s="3" t="s">
        <v>6133</v>
      </c>
      <c r="M1943" s="3" t="s">
        <v>4</v>
      </c>
      <c r="N1943" s="3" t="s">
        <v>6134</v>
      </c>
      <c r="O1943" s="3" t="s">
        <v>124</v>
      </c>
      <c r="P1943" s="6">
        <f>_xlfn.XLOOKUP(#REF!,[1]!Table2[BINNING],[1]!Table2[VFG],"")</f>
      </c>
      <c r="Q1943" s="6">
        <f>IF(ISNUMBER(FIND("|",#REF!,1)),LEFT(#REF!,FIND("|",#REF!,1)-2),#REF!)</f>
      </c>
      <c r="R1943" s="6">
        <f>IF(ISNUMBER(FIND("|",#REF!,1)),RIGHT(#REF!,LEN(#REF!)-FIND("|",#REF!,1)-1),"")</f>
      </c>
      <c r="S1943" s="3" t="s">
        <v>7</v>
      </c>
      <c r="T1943" s="3" t="s">
        <v>7</v>
      </c>
      <c r="U1943" s="2">
        <v>0</v>
      </c>
      <c r="V1943" s="2">
        <v>0</v>
      </c>
      <c r="W1943" s="2"/>
      <c r="X1943" s="3" t="s">
        <v>81</v>
      </c>
      <c r="Y1943" s="2">
        <v>45</v>
      </c>
      <c r="Z1943" s="3"/>
      <c r="AA1943" s="3"/>
      <c r="AB1943" s="7" t="s">
        <v>6135</v>
      </c>
      <c r="AC1943" s="3" t="s">
        <v>20</v>
      </c>
      <c r="AD1943" s="3" t="s">
        <v>11</v>
      </c>
      <c r="AE1943" s="3" t="s">
        <v>21</v>
      </c>
      <c r="AF1943" s="3" t="s">
        <v>13</v>
      </c>
      <c r="AG1943" s="4"/>
      <c r="AH1943" s="3"/>
      <c r="AI1943" s="4"/>
      <c r="AJ19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3" s="8">
        <f>IF(#REF!=MAX(#REF!),"New","Old")</f>
      </c>
      <c r="AL1943" s="3"/>
      <c r="AM1943" s="9">
        <f>IF(OR(#REF!="",#REF!=0),"",IF(#REF!&lt;12000,"&lt;12k",IF(AND(#REF!&gt;=12000,#REF!&lt;24000),"12k to 24k",IF(AND(#REF!&gt;=24000,#REF!&lt;=36000),"24k to 36k",IF(#REF!&gt;36000,"&gt;36k","")))))</f>
      </c>
    </row>
    <row x14ac:dyDescent="0.25" r="1944" customHeight="1" ht="18.75">
      <c r="A1944" s="1">
        <v>1820705</v>
      </c>
      <c r="B1944" s="2">
        <v>11470618</v>
      </c>
      <c r="C1944" s="3" t="s">
        <v>0</v>
      </c>
      <c r="D1944" s="3" t="s">
        <v>86</v>
      </c>
      <c r="E1944" s="2">
        <v>2017</v>
      </c>
      <c r="F1944" s="4">
        <v>44712</v>
      </c>
      <c r="G1944" s="3" t="s">
        <v>108</v>
      </c>
      <c r="H1944" s="4">
        <v>44735</v>
      </c>
      <c r="I1944" s="4"/>
      <c r="J1944" s="10">
        <f>_xlfn.XLOOKUP(#REF!,[1]!Backup_F8_Previous_Wave[ODINO],[1]!Backup_F8_Previous_Wave[Wave Date],"")</f>
      </c>
      <c r="K1944" s="3"/>
      <c r="L1944" s="3" t="s">
        <v>6136</v>
      </c>
      <c r="M1944" s="3" t="s">
        <v>4</v>
      </c>
      <c r="N1944" s="3" t="s">
        <v>6137</v>
      </c>
      <c r="O1944" s="3" t="s">
        <v>328</v>
      </c>
      <c r="P1944" s="6">
        <f>_xlfn.XLOOKUP(#REF!,[1]!Table2[BINNING],[1]!Table2[VFG],"")</f>
      </c>
      <c r="Q1944" s="6">
        <f>IF(ISNUMBER(FIND("|",#REF!,1)),LEFT(#REF!,FIND("|",#REF!,1)-2),#REF!)</f>
      </c>
      <c r="R1944" s="6">
        <f>IF(ISNUMBER(FIND("|",#REF!,1)),RIGHT(#REF!,LEN(#REF!)-FIND("|",#REF!,1)-1),"")</f>
      </c>
      <c r="S1944" s="3" t="s">
        <v>7</v>
      </c>
      <c r="T1944" s="3" t="s">
        <v>7</v>
      </c>
      <c r="U1944" s="2">
        <v>0</v>
      </c>
      <c r="V1944" s="2">
        <v>0</v>
      </c>
      <c r="W1944" s="2"/>
      <c r="X1944" s="3" t="s">
        <v>63</v>
      </c>
      <c r="Y1944" s="2"/>
      <c r="Z1944" s="3"/>
      <c r="AA1944" s="3"/>
      <c r="AB1944" s="7" t="s">
        <v>6138</v>
      </c>
      <c r="AC1944" s="3" t="s">
        <v>44</v>
      </c>
      <c r="AD1944" s="3" t="s">
        <v>44</v>
      </c>
      <c r="AE1944" s="3" t="s">
        <v>44</v>
      </c>
      <c r="AF1944" s="3" t="s">
        <v>95</v>
      </c>
      <c r="AG1944" s="4"/>
      <c r="AH1944" s="3"/>
      <c r="AI1944" s="4"/>
      <c r="AJ19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4" s="8">
        <f>IF(#REF!=MAX(#REF!),"New","Old")</f>
      </c>
      <c r="AL1944" s="3"/>
      <c r="AM1944" s="9">
        <f>IF(OR(#REF!="",#REF!=0),"",IF(#REF!&lt;12000,"&lt;12k",IF(AND(#REF!&gt;=12000,#REF!&lt;24000),"12k to 24k",IF(AND(#REF!&gt;=24000,#REF!&lt;=36000),"24k to 36k",IF(#REF!&gt;36000,"&gt;36k","")))))</f>
      </c>
    </row>
    <row x14ac:dyDescent="0.25" r="1945" customHeight="1" ht="18.75">
      <c r="A1945" s="1">
        <v>1820721</v>
      </c>
      <c r="B1945" s="2">
        <v>11470631</v>
      </c>
      <c r="C1945" s="3" t="s">
        <v>0</v>
      </c>
      <c r="D1945" s="3" t="s">
        <v>448</v>
      </c>
      <c r="E1945" s="2">
        <v>2013</v>
      </c>
      <c r="F1945" s="4">
        <v>44732</v>
      </c>
      <c r="G1945" s="3" t="s">
        <v>108</v>
      </c>
      <c r="H1945" s="4">
        <v>44735</v>
      </c>
      <c r="I1945" s="4">
        <f>_xlfn.XLOOKUP(#REF!,[1]!Backup_F8_Previous_Wave[ODINO],[1]!Backup_F8_Previous_Wave[Production Date],"")</f>
      </c>
      <c r="J1945" s="10">
        <f>_xlfn.XLOOKUP(#REF!,[1]!Backup_F8_Previous_Wave[ODINO],[1]!Backup_F8_Previous_Wave[Wave Date],"")</f>
      </c>
      <c r="K1945" s="6">
        <f>_xlfn.XLOOKUP(#REF!,[1]!Backup_F8_Previous_Wave[ODINO],[1]!Backup_F8_Previous_Wave[Full VIN],"")</f>
      </c>
      <c r="L1945" s="3" t="s">
        <v>2178</v>
      </c>
      <c r="M1945" s="3" t="s">
        <v>4</v>
      </c>
      <c r="N1945" s="3" t="s">
        <v>6139</v>
      </c>
      <c r="O1945" s="3" t="s">
        <v>144</v>
      </c>
      <c r="P1945" s="6">
        <f>_xlfn.XLOOKUP(#REF!,[1]!Table2[BINNING],[1]!Table2[VFG],"")</f>
      </c>
      <c r="Q1945" s="6">
        <f>IF(ISNUMBER(FIND("|",#REF!,1)),LEFT(#REF!,FIND("|",#REF!,1)-2),#REF!)</f>
      </c>
      <c r="R1945" s="6">
        <f>IF(ISNUMBER(FIND("|",#REF!,1)),RIGHT(#REF!,LEN(#REF!)-FIND("|",#REF!,1)-1),"")</f>
      </c>
      <c r="S1945" s="3" t="s">
        <v>7</v>
      </c>
      <c r="T1945" s="3" t="s">
        <v>7</v>
      </c>
      <c r="U1945" s="2">
        <v>0</v>
      </c>
      <c r="V1945" s="2">
        <v>0</v>
      </c>
      <c r="W1945" s="2"/>
      <c r="X1945" s="3" t="s">
        <v>404</v>
      </c>
      <c r="Y1945" s="2"/>
      <c r="Z1945" s="3"/>
      <c r="AA1945" s="3"/>
      <c r="AB1945" s="7" t="s">
        <v>6140</v>
      </c>
      <c r="AC1945" s="3" t="s">
        <v>452</v>
      </c>
      <c r="AD1945" s="3" t="s">
        <v>453</v>
      </c>
      <c r="AE1945" s="3" t="s">
        <v>454</v>
      </c>
      <c r="AF1945" s="3" t="s">
        <v>45</v>
      </c>
      <c r="AG1945" s="4"/>
      <c r="AH1945" s="3"/>
      <c r="AI1945" s="4"/>
      <c r="AJ19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5" s="8">
        <f>IF(#REF!=MAX(#REF!),"New","Old")</f>
      </c>
      <c r="AL1945" s="3"/>
      <c r="AM1945" s="9">
        <f>IF(OR(#REF!="",#REF!=0),"",IF(#REF!&lt;12000,"&lt;12k",IF(AND(#REF!&gt;=12000,#REF!&lt;24000),"12k to 24k",IF(AND(#REF!&gt;=24000,#REF!&lt;=36000),"24k to 36k",IF(#REF!&gt;36000,"&gt;36k","")))))</f>
      </c>
    </row>
    <row x14ac:dyDescent="0.25" r="1946" customHeight="1" ht="18.75">
      <c r="A1946" s="1">
        <v>1820728</v>
      </c>
      <c r="B1946" s="2">
        <v>11470635</v>
      </c>
      <c r="C1946" s="3" t="s">
        <v>0</v>
      </c>
      <c r="D1946" s="3" t="s">
        <v>234</v>
      </c>
      <c r="E1946" s="2">
        <v>2013</v>
      </c>
      <c r="F1946" s="4">
        <v>44348</v>
      </c>
      <c r="G1946" s="3" t="s">
        <v>108</v>
      </c>
      <c r="H1946" s="4">
        <v>44735</v>
      </c>
      <c r="I1946" s="4">
        <f>_xlfn.XLOOKUP(#REF!,[1]!Backup_F8_Previous_Wave[ODINO],[1]!Backup_F8_Previous_Wave[Production Date],"")</f>
      </c>
      <c r="J1946" s="10">
        <f>_xlfn.XLOOKUP(#REF!,[1]!Backup_F8_Previous_Wave[ODINO],[1]!Backup_F8_Previous_Wave[Wave Date],"")</f>
      </c>
      <c r="K1946" s="6">
        <f>_xlfn.XLOOKUP(#REF!,[1]!Backup_F8_Previous_Wave[ODINO],[1]!Backup_F8_Previous_Wave[Full VIN],"")</f>
      </c>
      <c r="L1946" s="3" t="s">
        <v>6141</v>
      </c>
      <c r="M1946" s="3" t="s">
        <v>4</v>
      </c>
      <c r="N1946" s="3" t="s">
        <v>6142</v>
      </c>
      <c r="O1946" s="3" t="s">
        <v>62</v>
      </c>
      <c r="P1946" s="6">
        <f>_xlfn.XLOOKUP(#REF!,[1]!Table2[BINNING],[1]!Table2[VFG],"")</f>
      </c>
      <c r="Q1946" s="6">
        <f>IF(ISNUMBER(FIND("|",#REF!,1)),LEFT(#REF!,FIND("|",#REF!,1)-2),#REF!)</f>
      </c>
      <c r="R1946" s="6">
        <f>IF(ISNUMBER(FIND("|",#REF!,1)),RIGHT(#REF!,LEN(#REF!)-FIND("|",#REF!,1)-1),"")</f>
      </c>
      <c r="S1946" s="3" t="s">
        <v>7</v>
      </c>
      <c r="T1946" s="3" t="s">
        <v>7</v>
      </c>
      <c r="U1946" s="2">
        <v>0</v>
      </c>
      <c r="V1946" s="2">
        <v>0</v>
      </c>
      <c r="W1946" s="2">
        <v>0</v>
      </c>
      <c r="X1946" s="3" t="s">
        <v>139</v>
      </c>
      <c r="Y1946" s="2">
        <v>35</v>
      </c>
      <c r="Z1946" s="3" t="s">
        <v>4197</v>
      </c>
      <c r="AA1946" s="3" t="s">
        <v>4198</v>
      </c>
      <c r="AB1946" s="7" t="s">
        <v>6143</v>
      </c>
      <c r="AC1946" s="3" t="s">
        <v>2208</v>
      </c>
      <c r="AD1946" s="3" t="s">
        <v>241</v>
      </c>
      <c r="AE1946" s="3" t="s">
        <v>2209</v>
      </c>
      <c r="AF1946" s="3" t="s">
        <v>2210</v>
      </c>
      <c r="AG1946" s="4"/>
      <c r="AH1946" s="3"/>
      <c r="AI1946" s="4"/>
      <c r="AJ19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6" s="8">
        <f>IF(#REF!=MAX(#REF!),"New","Old")</f>
      </c>
      <c r="AL1946" s="3"/>
      <c r="AM1946" s="9">
        <f>IF(OR(#REF!="",#REF!=0),"",IF(#REF!&lt;12000,"&lt;12k",IF(AND(#REF!&gt;=12000,#REF!&lt;24000),"12k to 24k",IF(AND(#REF!&gt;=24000,#REF!&lt;=36000),"24k to 36k",IF(#REF!&gt;36000,"&gt;36k","")))))</f>
      </c>
    </row>
    <row x14ac:dyDescent="0.25" r="1947" customHeight="1" ht="18.75">
      <c r="A1947" s="1">
        <v>1820743</v>
      </c>
      <c r="B1947" s="2">
        <v>11470647</v>
      </c>
      <c r="C1947" s="3" t="s">
        <v>0</v>
      </c>
      <c r="D1947" s="3" t="s">
        <v>1</v>
      </c>
      <c r="E1947" s="2">
        <v>2012</v>
      </c>
      <c r="F1947" s="4">
        <v>44729</v>
      </c>
      <c r="G1947" s="3" t="s">
        <v>108</v>
      </c>
      <c r="H1947" s="4">
        <v>44735</v>
      </c>
      <c r="I1947" s="4">
        <f>_xlfn.XLOOKUP(#REF!,[1]!Backup_F8_Previous_Wave[ODINO],[1]!Backup_F8_Previous_Wave[Production Date],"")</f>
      </c>
      <c r="J1947" s="10">
        <f>_xlfn.XLOOKUP(#REF!,[1]!Backup_F8_Previous_Wave[ODINO],[1]!Backup_F8_Previous_Wave[Wave Date],"")</f>
      </c>
      <c r="K1947" s="6">
        <f>_xlfn.XLOOKUP(#REF!,[1]!Backup_F8_Previous_Wave[ODINO],[1]!Backup_F8_Previous_Wave[Full VIN],"")</f>
      </c>
      <c r="L1947" s="3" t="s">
        <v>6144</v>
      </c>
      <c r="M1947" s="3" t="s">
        <v>4</v>
      </c>
      <c r="N1947" s="3" t="s">
        <v>6145</v>
      </c>
      <c r="O1947" s="3" t="s">
        <v>5024</v>
      </c>
      <c r="P1947" s="6">
        <f>_xlfn.XLOOKUP(#REF!,[1]!Table2[BINNING],[1]!Table2[VFG],"")</f>
      </c>
      <c r="Q1947" s="6">
        <f>IF(ISNUMBER(FIND("|",#REF!,1)),LEFT(#REF!,FIND("|",#REF!,1)-2),#REF!)</f>
      </c>
      <c r="R1947" s="6">
        <f>IF(ISNUMBER(FIND("|",#REF!,1)),RIGHT(#REF!,LEN(#REF!)-FIND("|",#REF!,1)-1),"")</f>
      </c>
      <c r="S1947" s="3" t="s">
        <v>7</v>
      </c>
      <c r="T1947" s="3" t="s">
        <v>7</v>
      </c>
      <c r="U1947" s="2">
        <v>0</v>
      </c>
      <c r="V1947" s="2">
        <v>0</v>
      </c>
      <c r="W1947" s="2">
        <v>149000</v>
      </c>
      <c r="X1947" s="3" t="s">
        <v>881</v>
      </c>
      <c r="Y1947" s="2">
        <v>70</v>
      </c>
      <c r="Z1947" s="3"/>
      <c r="AA1947" s="3"/>
      <c r="AB1947" s="7" t="s">
        <v>6146</v>
      </c>
      <c r="AC1947" s="3" t="s">
        <v>10</v>
      </c>
      <c r="AD1947" s="3" t="s">
        <v>11</v>
      </c>
      <c r="AE1947" s="3" t="s">
        <v>12</v>
      </c>
      <c r="AF1947" s="3" t="s">
        <v>13</v>
      </c>
      <c r="AG1947" s="4"/>
      <c r="AH1947" s="3"/>
      <c r="AI1947" s="4"/>
      <c r="AJ19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7" s="8">
        <f>IF(#REF!=MAX(#REF!),"New","Old")</f>
      </c>
      <c r="AL1947" s="3"/>
      <c r="AM1947" s="9">
        <f>IF(OR(#REF!="",#REF!=0),"",IF(#REF!&lt;12000,"&lt;12k",IF(AND(#REF!&gt;=12000,#REF!&lt;24000),"12k to 24k",IF(AND(#REF!&gt;=24000,#REF!&lt;=36000),"24k to 36k",IF(#REF!&gt;36000,"&gt;36k","")))))</f>
      </c>
    </row>
    <row x14ac:dyDescent="0.25" r="1948" customHeight="1" ht="18.75">
      <c r="A1948" s="1">
        <v>1820881</v>
      </c>
      <c r="B1948" s="2">
        <v>11470751</v>
      </c>
      <c r="C1948" s="3" t="s">
        <v>0</v>
      </c>
      <c r="D1948" s="3" t="s">
        <v>59</v>
      </c>
      <c r="E1948" s="2">
        <v>2015</v>
      </c>
      <c r="F1948" s="4">
        <v>44734</v>
      </c>
      <c r="G1948" s="3" t="s">
        <v>108</v>
      </c>
      <c r="H1948" s="4">
        <v>44735</v>
      </c>
      <c r="I1948" s="4">
        <f>_xlfn.XLOOKUP(#REF!,[1]!Backup_F8_Previous_Wave[ODINO],[1]!Backup_F8_Previous_Wave[Production Date],"")</f>
      </c>
      <c r="J1948" s="10">
        <f>_xlfn.XLOOKUP(#REF!,[1]!Backup_F8_Previous_Wave[ODINO],[1]!Backup_F8_Previous_Wave[Wave Date],"")</f>
      </c>
      <c r="K1948" s="6">
        <f>_xlfn.XLOOKUP(#REF!,[1]!Backup_F8_Previous_Wave[ODINO],[1]!Backup_F8_Previous_Wave[Full VIN],"")</f>
      </c>
      <c r="L1948" s="3" t="s">
        <v>6147</v>
      </c>
      <c r="M1948" s="3" t="s">
        <v>4</v>
      </c>
      <c r="N1948" s="3" t="s">
        <v>6148</v>
      </c>
      <c r="O1948" s="3" t="s">
        <v>62</v>
      </c>
      <c r="P1948" s="6">
        <f>_xlfn.XLOOKUP(#REF!,[1]!Table2[BINNING],[1]!Table2[VFG],"")</f>
      </c>
      <c r="Q1948" s="6">
        <f>IF(ISNUMBER(FIND("|",#REF!,1)),LEFT(#REF!,FIND("|",#REF!,1)-2),#REF!)</f>
      </c>
      <c r="R1948" s="6">
        <f>IF(ISNUMBER(FIND("|",#REF!,1)),RIGHT(#REF!,LEN(#REF!)-FIND("|",#REF!,1)-1),"")</f>
      </c>
      <c r="S1948" s="3" t="s">
        <v>7</v>
      </c>
      <c r="T1948" s="3" t="s">
        <v>7</v>
      </c>
      <c r="U1948" s="2">
        <v>0</v>
      </c>
      <c r="V1948" s="2">
        <v>0</v>
      </c>
      <c r="W1948" s="2">
        <v>65000</v>
      </c>
      <c r="X1948" s="3" t="s">
        <v>238</v>
      </c>
      <c r="Y1948" s="2">
        <v>65</v>
      </c>
      <c r="Z1948" s="3"/>
      <c r="AA1948" s="3"/>
      <c r="AB1948" s="7" t="s">
        <v>6149</v>
      </c>
      <c r="AC1948" s="3" t="s">
        <v>65</v>
      </c>
      <c r="AD1948" s="3" t="s">
        <v>66</v>
      </c>
      <c r="AE1948" s="3" t="s">
        <v>67</v>
      </c>
      <c r="AF1948" s="3" t="s">
        <v>68</v>
      </c>
      <c r="AG1948" s="4"/>
      <c r="AH1948" s="3"/>
      <c r="AI1948" s="4"/>
      <c r="AJ19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8" s="8">
        <f>IF(#REF!=MAX(#REF!),"New","Old")</f>
      </c>
      <c r="AL1948" s="3"/>
      <c r="AM1948" s="9">
        <f>IF(OR(#REF!="",#REF!=0),"",IF(#REF!&lt;12000,"&lt;12k",IF(AND(#REF!&gt;=12000,#REF!&lt;24000),"12k to 24k",IF(AND(#REF!&gt;=24000,#REF!&lt;=36000),"24k to 36k",IF(#REF!&gt;36000,"&gt;36k","")))))</f>
      </c>
    </row>
    <row x14ac:dyDescent="0.25" r="1949" customHeight="1" ht="18.75">
      <c r="A1949" s="1">
        <v>1820983</v>
      </c>
      <c r="B1949" s="2">
        <v>11470827</v>
      </c>
      <c r="C1949" s="3" t="s">
        <v>0</v>
      </c>
      <c r="D1949" s="3" t="s">
        <v>1</v>
      </c>
      <c r="E1949" s="2">
        <v>2021</v>
      </c>
      <c r="F1949" s="4">
        <v>44736</v>
      </c>
      <c r="G1949" s="3" t="s">
        <v>108</v>
      </c>
      <c r="H1949" s="4">
        <v>44736</v>
      </c>
      <c r="I1949" s="4">
        <f>_xlfn.XLOOKUP(#REF!,[1]!Backup_F8_Previous_Wave[ODINO],[1]!Backup_F8_Previous_Wave[Production Date],"")</f>
      </c>
      <c r="J1949" s="10">
        <f>_xlfn.XLOOKUP(#REF!,[1]!Backup_F8_Previous_Wave[ODINO],[1]!Backup_F8_Previous_Wave[Wave Date],"")</f>
      </c>
      <c r="K1949" s="6">
        <f>_xlfn.XLOOKUP(#REF!,[1]!Backup_F8_Previous_Wave[ODINO],[1]!Backup_F8_Previous_Wave[Full VIN],"")</f>
      </c>
      <c r="L1949" s="3" t="s">
        <v>6150</v>
      </c>
      <c r="M1949" s="3" t="s">
        <v>4</v>
      </c>
      <c r="N1949" s="3" t="s">
        <v>6151</v>
      </c>
      <c r="O1949" s="3" t="s">
        <v>5433</v>
      </c>
      <c r="P1949" s="6">
        <f>_xlfn.XLOOKUP(#REF!,[1]!Table2[BINNING],[1]!Table2[VFG],"")</f>
      </c>
      <c r="Q1949" s="6">
        <f>IF(ISNUMBER(FIND("|",#REF!,1)),LEFT(#REF!,FIND("|",#REF!,1)-2),#REF!)</f>
      </c>
      <c r="R1949" s="6">
        <f>IF(ISNUMBER(FIND("|",#REF!,1)),RIGHT(#REF!,LEN(#REF!)-FIND("|",#REF!,1)-1),"")</f>
      </c>
      <c r="S1949" s="3" t="s">
        <v>7</v>
      </c>
      <c r="T1949" s="3" t="s">
        <v>7</v>
      </c>
      <c r="U1949" s="2">
        <v>0</v>
      </c>
      <c r="V1949" s="2">
        <v>0</v>
      </c>
      <c r="W1949" s="2"/>
      <c r="X1949" s="3" t="s">
        <v>18</v>
      </c>
      <c r="Y1949" s="2"/>
      <c r="Z1949" s="3"/>
      <c r="AA1949" s="3"/>
      <c r="AB1949" s="7" t="s">
        <v>6152</v>
      </c>
      <c r="AC1949" s="3" t="s">
        <v>4018</v>
      </c>
      <c r="AD1949" s="3" t="s">
        <v>11</v>
      </c>
      <c r="AE1949" s="3" t="s">
        <v>21</v>
      </c>
      <c r="AF1949" s="3" t="s">
        <v>13</v>
      </c>
      <c r="AG1949" s="4"/>
      <c r="AH1949" s="3"/>
      <c r="AI1949" s="4"/>
      <c r="AJ19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49" s="8">
        <f>IF(#REF!=MAX(#REF!),"New","Old")</f>
      </c>
      <c r="AL1949" s="3"/>
      <c r="AM1949" s="9">
        <f>IF(OR(#REF!="",#REF!=0),"",IF(#REF!&lt;12000,"&lt;12k",IF(AND(#REF!&gt;=12000,#REF!&lt;24000),"12k to 24k",IF(AND(#REF!&gt;=24000,#REF!&lt;=36000),"24k to 36k",IF(#REF!&gt;36000,"&gt;36k","")))))</f>
      </c>
    </row>
    <row x14ac:dyDescent="0.25" r="1950" customHeight="1" ht="18.75">
      <c r="A1950" s="1">
        <v>1821106</v>
      </c>
      <c r="B1950" s="2">
        <v>11470920</v>
      </c>
      <c r="C1950" s="3" t="s">
        <v>0</v>
      </c>
      <c r="D1950" s="3" t="s">
        <v>38</v>
      </c>
      <c r="E1950" s="2">
        <v>2013</v>
      </c>
      <c r="F1950" s="4">
        <v>44736</v>
      </c>
      <c r="G1950" s="3" t="s">
        <v>108</v>
      </c>
      <c r="H1950" s="4">
        <v>44736</v>
      </c>
      <c r="I1950" s="4">
        <f>_xlfn.XLOOKUP(#REF!,[1]!Backup_F8_Previous_Wave[ODINO],[1]!Backup_F8_Previous_Wave[Production Date],"")</f>
      </c>
      <c r="J1950" s="10">
        <f>_xlfn.XLOOKUP(#REF!,[1]!Backup_F8_Previous_Wave[ODINO],[1]!Backup_F8_Previous_Wave[Wave Date],"")</f>
      </c>
      <c r="K1950" s="6">
        <f>_xlfn.XLOOKUP(#REF!,[1]!Backup_F8_Previous_Wave[ODINO],[1]!Backup_F8_Previous_Wave[Full VIN],"")</f>
      </c>
      <c r="L1950" s="3" t="s">
        <v>4262</v>
      </c>
      <c r="M1950" s="3" t="s">
        <v>4</v>
      </c>
      <c r="N1950" s="3" t="s">
        <v>6153</v>
      </c>
      <c r="O1950" s="3" t="s">
        <v>4128</v>
      </c>
      <c r="P1950" s="6">
        <f>_xlfn.XLOOKUP(#REF!,[1]!Table2[BINNING],[1]!Table2[VFG],"")</f>
      </c>
      <c r="Q1950" s="6">
        <f>IF(ISNUMBER(FIND("|",#REF!,1)),LEFT(#REF!,FIND("|",#REF!,1)-2),#REF!)</f>
      </c>
      <c r="R1950" s="6">
        <f>IF(ISNUMBER(FIND("|",#REF!,1)),RIGHT(#REF!,LEN(#REF!)-FIND("|",#REF!,1)-1),"")</f>
      </c>
      <c r="S1950" s="3" t="s">
        <v>7</v>
      </c>
      <c r="T1950" s="3" t="s">
        <v>7</v>
      </c>
      <c r="U1950" s="2">
        <v>0</v>
      </c>
      <c r="V1950" s="2">
        <v>0</v>
      </c>
      <c r="W1950" s="2"/>
      <c r="X1950" s="3" t="s">
        <v>433</v>
      </c>
      <c r="Y1950" s="2">
        <v>35</v>
      </c>
      <c r="Z1950" s="3"/>
      <c r="AA1950" s="3"/>
      <c r="AB1950" s="7" t="s">
        <v>6154</v>
      </c>
      <c r="AC1950" s="3" t="s">
        <v>146</v>
      </c>
      <c r="AD1950" s="3" t="s">
        <v>147</v>
      </c>
      <c r="AE1950" s="3" t="s">
        <v>148</v>
      </c>
      <c r="AF1950" s="3" t="s">
        <v>45</v>
      </c>
      <c r="AG1950" s="4"/>
      <c r="AH1950" s="3"/>
      <c r="AI1950" s="4"/>
      <c r="AJ19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0" s="8">
        <f>IF(#REF!=MAX(#REF!),"New","Old")</f>
      </c>
      <c r="AL1950" s="3"/>
      <c r="AM1950" s="9">
        <f>IF(OR(#REF!="",#REF!=0),"",IF(#REF!&lt;12000,"&lt;12k",IF(AND(#REF!&gt;=12000,#REF!&lt;24000),"12k to 24k",IF(AND(#REF!&gt;=24000,#REF!&lt;=36000),"24k to 36k",IF(#REF!&gt;36000,"&gt;36k","")))))</f>
      </c>
    </row>
    <row x14ac:dyDescent="0.25" r="1951" customHeight="1" ht="18.75">
      <c r="A1951" s="1">
        <v>1821242</v>
      </c>
      <c r="B1951" s="2">
        <v>11471013</v>
      </c>
      <c r="C1951" s="3" t="s">
        <v>0</v>
      </c>
      <c r="D1951" s="3" t="s">
        <v>38</v>
      </c>
      <c r="E1951" s="2">
        <v>2011</v>
      </c>
      <c r="F1951" s="4">
        <v>44738</v>
      </c>
      <c r="G1951" s="3" t="s">
        <v>108</v>
      </c>
      <c r="H1951" s="4">
        <v>44738</v>
      </c>
      <c r="I1951" s="4">
        <f>_xlfn.XLOOKUP(#REF!,[1]!Backup_F8_Previous_Wave[ODINO],[1]!Backup_F8_Previous_Wave[Production Date],"")</f>
      </c>
      <c r="J1951" s="10">
        <f>_xlfn.XLOOKUP(#REF!,[1]!Backup_F8_Previous_Wave[ODINO],[1]!Backup_F8_Previous_Wave[Wave Date],"")</f>
      </c>
      <c r="K1951" s="6">
        <f>_xlfn.XLOOKUP(#REF!,[1]!Backup_F8_Previous_Wave[ODINO],[1]!Backup_F8_Previous_Wave[Full VIN],"")</f>
      </c>
      <c r="L1951" s="3" t="s">
        <v>6155</v>
      </c>
      <c r="M1951" s="3" t="s">
        <v>4</v>
      </c>
      <c r="N1951" s="3" t="s">
        <v>6156</v>
      </c>
      <c r="O1951" s="3" t="s">
        <v>62</v>
      </c>
      <c r="P1951" s="6">
        <f>_xlfn.XLOOKUP(#REF!,[1]!Table2[BINNING],[1]!Table2[VFG],"")</f>
      </c>
      <c r="Q1951" s="6">
        <f>IF(ISNUMBER(FIND("|",#REF!,1)),LEFT(#REF!,FIND("|",#REF!,1)-2),#REF!)</f>
      </c>
      <c r="R1951" s="6">
        <f>IF(ISNUMBER(FIND("|",#REF!,1)),RIGHT(#REF!,LEN(#REF!)-FIND("|",#REF!,1)-1),"")</f>
      </c>
      <c r="S1951" s="3" t="s">
        <v>7</v>
      </c>
      <c r="T1951" s="3" t="s">
        <v>7</v>
      </c>
      <c r="U1951" s="2">
        <v>0</v>
      </c>
      <c r="V1951" s="2">
        <v>0</v>
      </c>
      <c r="W1951" s="2"/>
      <c r="X1951" s="3" t="s">
        <v>32</v>
      </c>
      <c r="Y1951" s="2"/>
      <c r="Z1951" s="3"/>
      <c r="AA1951" s="3"/>
      <c r="AB1951" s="7" t="s">
        <v>6157</v>
      </c>
      <c r="AC1951" s="3" t="s">
        <v>146</v>
      </c>
      <c r="AD1951" s="3" t="s">
        <v>147</v>
      </c>
      <c r="AE1951" s="3" t="s">
        <v>148</v>
      </c>
      <c r="AF1951" s="3" t="s">
        <v>45</v>
      </c>
      <c r="AG1951" s="4"/>
      <c r="AH1951" s="3"/>
      <c r="AI1951" s="4"/>
      <c r="AJ19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1" s="8">
        <f>IF(#REF!=MAX(#REF!),"New","Old")</f>
      </c>
      <c r="AL1951" s="3"/>
      <c r="AM1951" s="9">
        <f>IF(OR(#REF!="",#REF!=0),"",IF(#REF!&lt;12000,"&lt;12k",IF(AND(#REF!&gt;=12000,#REF!&lt;24000),"12k to 24k",IF(AND(#REF!&gt;=24000,#REF!&lt;=36000),"24k to 36k",IF(#REF!&gt;36000,"&gt;36k","")))))</f>
      </c>
    </row>
    <row x14ac:dyDescent="0.25" r="1952" customHeight="1" ht="18.75">
      <c r="A1952" s="1">
        <v>1821389</v>
      </c>
      <c r="B1952" s="2">
        <v>11471105</v>
      </c>
      <c r="C1952" s="3" t="s">
        <v>0</v>
      </c>
      <c r="D1952" s="3" t="s">
        <v>1</v>
      </c>
      <c r="E1952" s="2">
        <v>2021</v>
      </c>
      <c r="F1952" s="4">
        <v>44715</v>
      </c>
      <c r="G1952" s="3" t="s">
        <v>108</v>
      </c>
      <c r="H1952" s="4">
        <v>44739</v>
      </c>
      <c r="I1952" s="4">
        <f>_xlfn.XLOOKUP(#REF!,[1]!Backup_F8_Previous_Wave[ODINO],[1]!Backup_F8_Previous_Wave[Production Date],"")</f>
      </c>
      <c r="J1952" s="10">
        <f>_xlfn.XLOOKUP(#REF!,[1]!Backup_F8_Previous_Wave[ODINO],[1]!Backup_F8_Previous_Wave[Wave Date],"")</f>
      </c>
      <c r="K1952" s="6">
        <f>_xlfn.XLOOKUP(#REF!,[1]!Backup_F8_Previous_Wave[ODINO],[1]!Backup_F8_Previous_Wave[Full VIN],"")</f>
      </c>
      <c r="L1952" s="3" t="s">
        <v>6158</v>
      </c>
      <c r="M1952" s="3" t="s">
        <v>4</v>
      </c>
      <c r="N1952" s="3" t="s">
        <v>6159</v>
      </c>
      <c r="O1952" s="3" t="s">
        <v>390</v>
      </c>
      <c r="P1952" s="6">
        <f>_xlfn.XLOOKUP(#REF!,[1]!Table2[BINNING],[1]!Table2[VFG],"")</f>
      </c>
      <c r="Q1952" s="6">
        <f>IF(ISNUMBER(FIND("|",#REF!,1)),LEFT(#REF!,FIND("|",#REF!,1)-2),#REF!)</f>
      </c>
      <c r="R1952" s="6">
        <f>IF(ISNUMBER(FIND("|",#REF!,1)),RIGHT(#REF!,LEN(#REF!)-FIND("|",#REF!,1)-1),"")</f>
      </c>
      <c r="S1952" s="3" t="s">
        <v>7</v>
      </c>
      <c r="T1952" s="3" t="s">
        <v>7</v>
      </c>
      <c r="U1952" s="2">
        <v>0</v>
      </c>
      <c r="V1952" s="2">
        <v>0</v>
      </c>
      <c r="W1952" s="2">
        <v>2000</v>
      </c>
      <c r="X1952" s="3" t="s">
        <v>100</v>
      </c>
      <c r="Y1952" s="2">
        <v>0</v>
      </c>
      <c r="Z1952" s="3" t="s">
        <v>6160</v>
      </c>
      <c r="AA1952" s="3" t="s">
        <v>2631</v>
      </c>
      <c r="AB1952" s="7" t="s">
        <v>6161</v>
      </c>
      <c r="AC1952" s="3" t="s">
        <v>4018</v>
      </c>
      <c r="AD1952" s="3" t="s">
        <v>4525</v>
      </c>
      <c r="AE1952" s="3" t="s">
        <v>4526</v>
      </c>
      <c r="AF1952" s="3" t="s">
        <v>13</v>
      </c>
      <c r="AG1952" s="4"/>
      <c r="AH1952" s="3"/>
      <c r="AI1952" s="4"/>
      <c r="AJ19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2" s="8">
        <f>IF(#REF!=MAX(#REF!),"New","Old")</f>
      </c>
      <c r="AL1952" s="3"/>
      <c r="AM1952" s="9">
        <f>IF(OR(#REF!="",#REF!=0),"",IF(#REF!&lt;12000,"&lt;12k",IF(AND(#REF!&gt;=12000,#REF!&lt;24000),"12k to 24k",IF(AND(#REF!&gt;=24000,#REF!&lt;=36000),"24k to 36k",IF(#REF!&gt;36000,"&gt;36k","")))))</f>
      </c>
    </row>
    <row x14ac:dyDescent="0.25" r="1953" customHeight="1" ht="18.75">
      <c r="A1953" s="1">
        <v>1821572</v>
      </c>
      <c r="B1953" s="2">
        <v>11471244</v>
      </c>
      <c r="C1953" s="3" t="s">
        <v>0</v>
      </c>
      <c r="D1953" s="3" t="s">
        <v>38</v>
      </c>
      <c r="E1953" s="2">
        <v>2016</v>
      </c>
      <c r="F1953" s="4">
        <v>44739</v>
      </c>
      <c r="G1953" s="3" t="s">
        <v>108</v>
      </c>
      <c r="H1953" s="4">
        <v>44739</v>
      </c>
      <c r="I1953" s="4">
        <f>_xlfn.XLOOKUP(#REF!,[1]!Backup_F8_Previous_Wave[ODINO],[1]!Backup_F8_Previous_Wave[Production Date],"")</f>
      </c>
      <c r="J1953" s="10">
        <f>_xlfn.XLOOKUP(#REF!,[1]!Backup_F8_Previous_Wave[ODINO],[1]!Backup_F8_Previous_Wave[Wave Date],"")</f>
      </c>
      <c r="K1953" s="6">
        <f>_xlfn.XLOOKUP(#REF!,[1]!Backup_F8_Previous_Wave[ODINO],[1]!Backup_F8_Previous_Wave[Full VIN],"")</f>
      </c>
      <c r="L1953" s="3" t="s">
        <v>6162</v>
      </c>
      <c r="M1953" s="3" t="s">
        <v>4</v>
      </c>
      <c r="N1953" s="3" t="s">
        <v>6163</v>
      </c>
      <c r="O1953" s="3" t="s">
        <v>1980</v>
      </c>
      <c r="P1953" s="6">
        <f>_xlfn.XLOOKUP(#REF!,[1]!Table2[BINNING],[1]!Table2[VFG],"")</f>
      </c>
      <c r="Q1953" s="6">
        <f>IF(ISNUMBER(FIND("|",#REF!,1)),LEFT(#REF!,FIND("|",#REF!,1)-2),#REF!)</f>
      </c>
      <c r="R1953" s="6">
        <f>IF(ISNUMBER(FIND("|",#REF!,1)),RIGHT(#REF!,LEN(#REF!)-FIND("|",#REF!,1)-1),"")</f>
      </c>
      <c r="S1953" s="3" t="s">
        <v>7</v>
      </c>
      <c r="T1953" s="3" t="s">
        <v>7</v>
      </c>
      <c r="U1953" s="2">
        <v>0</v>
      </c>
      <c r="V1953" s="2">
        <v>0</v>
      </c>
      <c r="W1953" s="2">
        <v>30000</v>
      </c>
      <c r="X1953" s="3" t="s">
        <v>139</v>
      </c>
      <c r="Y1953" s="2"/>
      <c r="Z1953" s="3" t="s">
        <v>6164</v>
      </c>
      <c r="AA1953" s="3" t="s">
        <v>4198</v>
      </c>
      <c r="AB1953" s="7" t="s">
        <v>6165</v>
      </c>
      <c r="AC1953" s="3" t="s">
        <v>826</v>
      </c>
      <c r="AD1953" s="3" t="s">
        <v>147</v>
      </c>
      <c r="AE1953" s="3" t="s">
        <v>148</v>
      </c>
      <c r="AF1953" s="3" t="s">
        <v>45</v>
      </c>
      <c r="AG1953" s="4"/>
      <c r="AH1953" s="3"/>
      <c r="AI1953" s="4"/>
      <c r="AJ19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3" s="8">
        <f>IF(#REF!=MAX(#REF!),"New","Old")</f>
      </c>
      <c r="AL1953" s="3"/>
      <c r="AM1953" s="9">
        <f>IF(OR(#REF!="",#REF!=0),"",IF(#REF!&lt;12000,"&lt;12k",IF(AND(#REF!&gt;=12000,#REF!&lt;24000),"12k to 24k",IF(AND(#REF!&gt;=24000,#REF!&lt;=36000),"24k to 36k",IF(#REF!&gt;36000,"&gt;36k","")))))</f>
      </c>
    </row>
    <row x14ac:dyDescent="0.25" r="1954" customHeight="1" ht="18.75">
      <c r="A1954" s="1">
        <v>1821648</v>
      </c>
      <c r="B1954" s="2">
        <v>11471294</v>
      </c>
      <c r="C1954" s="3" t="s">
        <v>0</v>
      </c>
      <c r="D1954" s="3" t="s">
        <v>1</v>
      </c>
      <c r="E1954" s="2">
        <v>2020</v>
      </c>
      <c r="F1954" s="4">
        <v>44501</v>
      </c>
      <c r="G1954" s="3" t="s">
        <v>14</v>
      </c>
      <c r="H1954" s="4">
        <v>44740</v>
      </c>
      <c r="I1954" s="4">
        <f>_xlfn.XLOOKUP(#REF!,[1]!Backup_F8_Previous_Wave[ODINO],[1]!Backup_F8_Previous_Wave[Production Date],"")</f>
      </c>
      <c r="J1954" s="10">
        <f>_xlfn.XLOOKUP(#REF!,[1]!Backup_F8_Previous_Wave[ODINO],[1]!Backup_F8_Previous_Wave[Wave Date],"")</f>
      </c>
      <c r="K1954" s="6">
        <f>_xlfn.XLOOKUP(#REF!,[1]!Backup_F8_Previous_Wave[ODINO],[1]!Backup_F8_Previous_Wave[Full VIN],"")</f>
      </c>
      <c r="L1954" s="3" t="s">
        <v>3865</v>
      </c>
      <c r="M1954" s="3" t="s">
        <v>4</v>
      </c>
      <c r="N1954" s="3" t="s">
        <v>6166</v>
      </c>
      <c r="O1954" s="3" t="s">
        <v>124</v>
      </c>
      <c r="P1954" s="6">
        <f>_xlfn.XLOOKUP(#REF!,[1]!Table2[BINNING],[1]!Table2[VFG],"")</f>
      </c>
      <c r="Q1954" s="6">
        <f>IF(ISNUMBER(FIND("|",#REF!,1)),LEFT(#REF!,FIND("|",#REF!,1)-2),#REF!)</f>
      </c>
      <c r="R1954" s="6">
        <f>IF(ISNUMBER(FIND("|",#REF!,1)),RIGHT(#REF!,LEN(#REF!)-FIND("|",#REF!,1)-1),"")</f>
      </c>
      <c r="S1954" s="3" t="s">
        <v>7</v>
      </c>
      <c r="T1954" s="3" t="s">
        <v>7</v>
      </c>
      <c r="U1954" s="2">
        <v>0</v>
      </c>
      <c r="V1954" s="2">
        <v>0</v>
      </c>
      <c r="W1954" s="2">
        <v>12000</v>
      </c>
      <c r="X1954" s="3" t="s">
        <v>32</v>
      </c>
      <c r="Y1954" s="2">
        <v>0</v>
      </c>
      <c r="Z1954" s="3" t="s">
        <v>6167</v>
      </c>
      <c r="AA1954" s="3" t="s">
        <v>3422</v>
      </c>
      <c r="AB1954" s="7" t="s">
        <v>6168</v>
      </c>
      <c r="AC1954" s="3" t="s">
        <v>20</v>
      </c>
      <c r="AD1954" s="3" t="s">
        <v>11</v>
      </c>
      <c r="AE1954" s="3" t="s">
        <v>21</v>
      </c>
      <c r="AF1954" s="3" t="s">
        <v>13</v>
      </c>
      <c r="AG1954" s="4"/>
      <c r="AH1954" s="3"/>
      <c r="AI1954" s="4"/>
      <c r="AJ19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4" s="8">
        <f>IF(#REF!=MAX(#REF!),"New","Old")</f>
      </c>
      <c r="AL1954" s="3"/>
      <c r="AM1954" s="9">
        <f>IF(OR(#REF!="",#REF!=0),"",IF(#REF!&lt;12000,"&lt;12k",IF(AND(#REF!&gt;=12000,#REF!&lt;24000),"12k to 24k",IF(AND(#REF!&gt;=24000,#REF!&lt;=36000),"24k to 36k",IF(#REF!&gt;36000,"&gt;36k","")))))</f>
      </c>
    </row>
    <row x14ac:dyDescent="0.25" r="1955" customHeight="1" ht="18.75">
      <c r="A1955" s="1">
        <v>1821696</v>
      </c>
      <c r="B1955" s="2">
        <v>11471332</v>
      </c>
      <c r="C1955" s="3" t="s">
        <v>0</v>
      </c>
      <c r="D1955" s="3" t="s">
        <v>181</v>
      </c>
      <c r="E1955" s="2">
        <v>2017</v>
      </c>
      <c r="F1955" s="4">
        <v>44260</v>
      </c>
      <c r="G1955" s="3" t="s">
        <v>2</v>
      </c>
      <c r="H1955" s="4">
        <v>44740</v>
      </c>
      <c r="I1955" s="4">
        <f>_xlfn.XLOOKUP(#REF!,[1]!Backup_F8_Previous_Wave[ODINO],[1]!Backup_F8_Previous_Wave[Production Date],"")</f>
      </c>
      <c r="J1955" s="10">
        <f>_xlfn.XLOOKUP(#REF!,[1]!Backup_F8_Previous_Wave[ODINO],[1]!Backup_F8_Previous_Wave[Wave Date],"")</f>
      </c>
      <c r="K1955" s="6">
        <f>_xlfn.XLOOKUP(#REF!,[1]!Backup_F8_Previous_Wave[ODINO],[1]!Backup_F8_Previous_Wave[Full VIN],"")</f>
      </c>
      <c r="L1955" s="3" t="s">
        <v>6169</v>
      </c>
      <c r="M1955" s="3" t="s">
        <v>4</v>
      </c>
      <c r="N1955" s="3" t="s">
        <v>6170</v>
      </c>
      <c r="O1955" s="3" t="s">
        <v>196</v>
      </c>
      <c r="P1955" s="6">
        <f>_xlfn.XLOOKUP(#REF!,[1]!Table2[BINNING],[1]!Table2[VFG],"")</f>
      </c>
      <c r="Q1955" s="6">
        <f>IF(ISNUMBER(FIND("|",#REF!,1)),LEFT(#REF!,FIND("|",#REF!,1)-2),#REF!)</f>
      </c>
      <c r="R1955" s="6">
        <f>IF(ISNUMBER(FIND("|",#REF!,1)),RIGHT(#REF!,LEN(#REF!)-FIND("|",#REF!,1)-1),"")</f>
      </c>
      <c r="S1955" s="3" t="s">
        <v>7</v>
      </c>
      <c r="T1955" s="3" t="s">
        <v>7</v>
      </c>
      <c r="U1955" s="2">
        <v>0</v>
      </c>
      <c r="V1955" s="2">
        <v>0</v>
      </c>
      <c r="W1955" s="2"/>
      <c r="X1955" s="3" t="s">
        <v>100</v>
      </c>
      <c r="Y1955" s="2">
        <v>65</v>
      </c>
      <c r="Z1955" s="3" t="s">
        <v>6171</v>
      </c>
      <c r="AA1955" s="3" t="s">
        <v>2631</v>
      </c>
      <c r="AB1955" s="7" t="s">
        <v>6172</v>
      </c>
      <c r="AC1955" s="3" t="s">
        <v>297</v>
      </c>
      <c r="AD1955" s="3" t="s">
        <v>298</v>
      </c>
      <c r="AE1955" s="3" t="s">
        <v>299</v>
      </c>
      <c r="AF1955" s="3" t="s">
        <v>198</v>
      </c>
      <c r="AG1955" s="4"/>
      <c r="AH1955" s="3"/>
      <c r="AI1955" s="4"/>
      <c r="AJ19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5" s="8">
        <f>IF(#REF!=MAX(#REF!),"New","Old")</f>
      </c>
      <c r="AL1955" s="3"/>
      <c r="AM1955" s="9">
        <f>IF(OR(#REF!="",#REF!=0),"",IF(#REF!&lt;12000,"&lt;12k",IF(AND(#REF!&gt;=12000,#REF!&lt;24000),"12k to 24k",IF(AND(#REF!&gt;=24000,#REF!&lt;=36000),"24k to 36k",IF(#REF!&gt;36000,"&gt;36k","")))))</f>
      </c>
    </row>
    <row x14ac:dyDescent="0.25" r="1956" customHeight="1" ht="18.75">
      <c r="A1956" s="1">
        <v>1821855</v>
      </c>
      <c r="B1956" s="2">
        <v>11471447</v>
      </c>
      <c r="C1956" s="3" t="s">
        <v>0</v>
      </c>
      <c r="D1956" s="3" t="s">
        <v>86</v>
      </c>
      <c r="E1956" s="2">
        <v>2020</v>
      </c>
      <c r="F1956" s="4">
        <v>44740</v>
      </c>
      <c r="G1956" s="3" t="s">
        <v>108</v>
      </c>
      <c r="H1956" s="4">
        <v>44740</v>
      </c>
      <c r="I1956" s="4">
        <f>_xlfn.XLOOKUP(#REF!,[1]!Backup_F8_Previous_Wave[ODINO],[1]!Backup_F8_Previous_Wave[Production Date],"")</f>
      </c>
      <c r="J1956" s="10">
        <f>_xlfn.XLOOKUP(#REF!,[1]!Backup_F8_Previous_Wave[ODINO],[1]!Backup_F8_Previous_Wave[Wave Date],"")</f>
      </c>
      <c r="K1956" s="6">
        <f>_xlfn.XLOOKUP(#REF!,[1]!Backup_F8_Previous_Wave[ODINO],[1]!Backup_F8_Previous_Wave[Full VIN],"")</f>
      </c>
      <c r="L1956" s="3" t="s">
        <v>1100</v>
      </c>
      <c r="M1956" s="3" t="s">
        <v>4</v>
      </c>
      <c r="N1956" s="3" t="s">
        <v>6173</v>
      </c>
      <c r="O1956" s="3" t="s">
        <v>4771</v>
      </c>
      <c r="P1956" s="6">
        <f>_xlfn.XLOOKUP(#REF!,[1]!Table2[BINNING],[1]!Table2[VFG],"")</f>
      </c>
      <c r="Q1956" s="6">
        <f>IF(ISNUMBER(FIND("|",#REF!,1)),LEFT(#REF!,FIND("|",#REF!,1)-2),#REF!)</f>
      </c>
      <c r="R1956" s="6">
        <f>IF(ISNUMBER(FIND("|",#REF!,1)),RIGHT(#REF!,LEN(#REF!)-FIND("|",#REF!,1)-1),"")</f>
      </c>
      <c r="S1956" s="3" t="s">
        <v>7</v>
      </c>
      <c r="T1956" s="3" t="s">
        <v>7</v>
      </c>
      <c r="U1956" s="2">
        <v>0</v>
      </c>
      <c r="V1956" s="2">
        <v>0</v>
      </c>
      <c r="W1956" s="2"/>
      <c r="X1956" s="3" t="s">
        <v>404</v>
      </c>
      <c r="Y1956" s="2"/>
      <c r="Z1956" s="3"/>
      <c r="AA1956" s="3"/>
      <c r="AB1956" s="7" t="s">
        <v>6174</v>
      </c>
      <c r="AC1956" s="3" t="s">
        <v>685</v>
      </c>
      <c r="AD1956" s="3" t="s">
        <v>93</v>
      </c>
      <c r="AE1956" s="3" t="s">
        <v>94</v>
      </c>
      <c r="AF1956" s="3" t="s">
        <v>95</v>
      </c>
      <c r="AG1956" s="4"/>
      <c r="AH1956" s="3"/>
      <c r="AI1956" s="4"/>
      <c r="AJ19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6" s="8">
        <f>IF(#REF!=MAX(#REF!),"New","Old")</f>
      </c>
      <c r="AL1956" s="3"/>
      <c r="AM1956" s="9">
        <f>IF(OR(#REF!="",#REF!=0),"",IF(#REF!&lt;12000,"&lt;12k",IF(AND(#REF!&gt;=12000,#REF!&lt;24000),"12k to 24k",IF(AND(#REF!&gt;=24000,#REF!&lt;=36000),"24k to 36k",IF(#REF!&gt;36000,"&gt;36k","")))))</f>
      </c>
    </row>
    <row x14ac:dyDescent="0.25" r="1957" customHeight="1" ht="18.75">
      <c r="A1957" s="1">
        <v>1821862</v>
      </c>
      <c r="B1957" s="2">
        <v>11471452</v>
      </c>
      <c r="C1957" s="3" t="s">
        <v>0</v>
      </c>
      <c r="D1957" s="3" t="s">
        <v>187</v>
      </c>
      <c r="E1957" s="2">
        <v>2021</v>
      </c>
      <c r="F1957" s="4">
        <v>44721</v>
      </c>
      <c r="G1957" s="3" t="s">
        <v>108</v>
      </c>
      <c r="H1957" s="4">
        <v>44740</v>
      </c>
      <c r="I1957" s="4">
        <f>_xlfn.XLOOKUP(#REF!,[1]!Backup_F8_Previous_Wave[ODINO],[1]!Backup_F8_Previous_Wave[Production Date],"")</f>
      </c>
      <c r="J1957" s="10">
        <f>_xlfn.XLOOKUP(#REF!,[1]!Backup_F8_Previous_Wave[ODINO],[1]!Backup_F8_Previous_Wave[Wave Date],"")</f>
      </c>
      <c r="K1957" s="6">
        <f>_xlfn.XLOOKUP(#REF!,[1]!Backup_F8_Previous_Wave[ODINO],[1]!Backup_F8_Previous_Wave[Full VIN],"")</f>
      </c>
      <c r="L1957" s="3" t="s">
        <v>6175</v>
      </c>
      <c r="M1957" s="3" t="s">
        <v>4</v>
      </c>
      <c r="N1957" s="3" t="s">
        <v>6176</v>
      </c>
      <c r="O1957" s="3" t="s">
        <v>124</v>
      </c>
      <c r="P1957" s="6">
        <f>_xlfn.XLOOKUP(#REF!,[1]!Table2[BINNING],[1]!Table2[VFG],"")</f>
      </c>
      <c r="Q1957" s="6">
        <f>IF(ISNUMBER(FIND("|",#REF!,1)),LEFT(#REF!,FIND("|",#REF!,1)-2),#REF!)</f>
      </c>
      <c r="R1957" s="6">
        <f>IF(ISNUMBER(FIND("|",#REF!,1)),RIGHT(#REF!,LEN(#REF!)-FIND("|",#REF!,1)-1),"")</f>
      </c>
      <c r="S1957" s="3" t="s">
        <v>7</v>
      </c>
      <c r="T1957" s="3" t="s">
        <v>7</v>
      </c>
      <c r="U1957" s="2">
        <v>0</v>
      </c>
      <c r="V1957" s="2">
        <v>0</v>
      </c>
      <c r="W1957" s="2"/>
      <c r="X1957" s="3" t="s">
        <v>63</v>
      </c>
      <c r="Y1957" s="2">
        <v>60</v>
      </c>
      <c r="Z1957" s="3"/>
      <c r="AA1957" s="3"/>
      <c r="AB1957" s="7" t="s">
        <v>6177</v>
      </c>
      <c r="AC1957" s="3" t="s">
        <v>191</v>
      </c>
      <c r="AD1957" s="3" t="s">
        <v>192</v>
      </c>
      <c r="AE1957" s="3" t="s">
        <v>193</v>
      </c>
      <c r="AF1957" s="3" t="s">
        <v>141</v>
      </c>
      <c r="AG1957" s="4"/>
      <c r="AH1957" s="3"/>
      <c r="AI1957" s="4"/>
      <c r="AJ19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7" s="8">
        <f>IF(#REF!=MAX(#REF!),"New","Old")</f>
      </c>
      <c r="AL1957" s="3"/>
      <c r="AM1957" s="9">
        <f>IF(OR(#REF!="",#REF!=0),"",IF(#REF!&lt;12000,"&lt;12k",IF(AND(#REF!&gt;=12000,#REF!&lt;24000),"12k to 24k",IF(AND(#REF!&gt;=24000,#REF!&lt;=36000),"24k to 36k",IF(#REF!&gt;36000,"&gt;36k","")))))</f>
      </c>
    </row>
    <row x14ac:dyDescent="0.25" r="1958" customHeight="1" ht="18.75">
      <c r="A1958" s="1">
        <v>1821901</v>
      </c>
      <c r="B1958" s="2">
        <v>11471481</v>
      </c>
      <c r="C1958" s="3" t="s">
        <v>0</v>
      </c>
      <c r="D1958" s="3" t="s">
        <v>1</v>
      </c>
      <c r="E1958" s="2">
        <v>2018</v>
      </c>
      <c r="F1958" s="4">
        <v>44606</v>
      </c>
      <c r="G1958" s="3" t="s">
        <v>2</v>
      </c>
      <c r="H1958" s="4">
        <v>44741</v>
      </c>
      <c r="I1958" s="4">
        <f>_xlfn.XLOOKUP(#REF!,[1]!Backup_F8_Previous_Wave[ODINO],[1]!Backup_F8_Previous_Wave[Production Date],"")</f>
      </c>
      <c r="J1958" s="10">
        <f>_xlfn.XLOOKUP(#REF!,[1]!Backup_F8_Previous_Wave[ODINO],[1]!Backup_F8_Previous_Wave[Wave Date],"")</f>
      </c>
      <c r="K1958" s="6">
        <f>_xlfn.XLOOKUP(#REF!,[1]!Backup_F8_Previous_Wave[ODINO],[1]!Backup_F8_Previous_Wave[Full VIN],"")</f>
      </c>
      <c r="L1958" s="3" t="s">
        <v>2756</v>
      </c>
      <c r="M1958" s="3" t="s">
        <v>4</v>
      </c>
      <c r="N1958" s="3" t="s">
        <v>6178</v>
      </c>
      <c r="O1958" s="3" t="s">
        <v>49</v>
      </c>
      <c r="P1958" s="6">
        <f>_xlfn.XLOOKUP(#REF!,[1]!Table2[BINNING],[1]!Table2[VFG],"")</f>
      </c>
      <c r="Q1958" s="6">
        <f>IF(ISNUMBER(FIND("|",#REF!,1)),LEFT(#REF!,FIND("|",#REF!,1)-2),#REF!)</f>
      </c>
      <c r="R1958" s="6">
        <f>IF(ISNUMBER(FIND("|",#REF!,1)),RIGHT(#REF!,LEN(#REF!)-FIND("|",#REF!,1)-1),"")</f>
      </c>
      <c r="S1958" s="3" t="s">
        <v>7</v>
      </c>
      <c r="T1958" s="3" t="s">
        <v>7</v>
      </c>
      <c r="U1958" s="2">
        <v>0</v>
      </c>
      <c r="V1958" s="2">
        <v>0</v>
      </c>
      <c r="W1958" s="2"/>
      <c r="X1958" s="3" t="s">
        <v>305</v>
      </c>
      <c r="Y1958" s="2"/>
      <c r="Z1958" s="3"/>
      <c r="AA1958" s="3"/>
      <c r="AB1958" s="7" t="s">
        <v>6179</v>
      </c>
      <c r="AC1958" s="3" t="s">
        <v>20</v>
      </c>
      <c r="AD1958" s="3" t="s">
        <v>11</v>
      </c>
      <c r="AE1958" s="3" t="s">
        <v>21</v>
      </c>
      <c r="AF1958" s="3" t="s">
        <v>13</v>
      </c>
      <c r="AG1958" s="4"/>
      <c r="AH1958" s="3"/>
      <c r="AI1958" s="4"/>
      <c r="AJ19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8" s="8">
        <f>IF(#REF!=MAX(#REF!),"New","Old")</f>
      </c>
      <c r="AL1958" s="3"/>
      <c r="AM1958" s="9">
        <f>IF(OR(#REF!="",#REF!=0),"",IF(#REF!&lt;12000,"&lt;12k",IF(AND(#REF!&gt;=12000,#REF!&lt;24000),"12k to 24k",IF(AND(#REF!&gt;=24000,#REF!&lt;=36000),"24k to 36k",IF(#REF!&gt;36000,"&gt;36k","")))))</f>
      </c>
    </row>
    <row x14ac:dyDescent="0.25" r="1959" customHeight="1" ht="18.75">
      <c r="A1959" s="1">
        <v>1822067</v>
      </c>
      <c r="B1959" s="2">
        <v>11471594</v>
      </c>
      <c r="C1959" s="3" t="s">
        <v>0</v>
      </c>
      <c r="D1959" s="3" t="s">
        <v>38</v>
      </c>
      <c r="E1959" s="2">
        <v>2008</v>
      </c>
      <c r="F1959" s="4">
        <v>44738</v>
      </c>
      <c r="G1959" s="3" t="s">
        <v>108</v>
      </c>
      <c r="H1959" s="4">
        <v>44741</v>
      </c>
      <c r="I1959" s="4">
        <f>_xlfn.XLOOKUP(#REF!,[1]!Backup_F8_Previous_Wave[ODINO],[1]!Backup_F8_Previous_Wave[Production Date],"")</f>
      </c>
      <c r="J1959" s="10">
        <f>_xlfn.XLOOKUP(#REF!,[1]!Backup_F8_Previous_Wave[ODINO],[1]!Backup_F8_Previous_Wave[Wave Date],"")</f>
      </c>
      <c r="K1959" s="6">
        <f>_xlfn.XLOOKUP(#REF!,[1]!Backup_F8_Previous_Wave[ODINO],[1]!Backup_F8_Previous_Wave[Full VIN],"")</f>
      </c>
      <c r="L1959" s="3" t="s">
        <v>6180</v>
      </c>
      <c r="M1959" s="3" t="s">
        <v>4</v>
      </c>
      <c r="N1959" s="3" t="s">
        <v>6181</v>
      </c>
      <c r="O1959" s="3" t="s">
        <v>105</v>
      </c>
      <c r="P1959" s="6">
        <f>_xlfn.XLOOKUP(#REF!,[1]!Table2[BINNING],[1]!Table2[VFG],"")</f>
      </c>
      <c r="Q1959" s="6">
        <f>IF(ISNUMBER(FIND("|",#REF!,1)),LEFT(#REF!,FIND("|",#REF!,1)-2),#REF!)</f>
      </c>
      <c r="R1959" s="6">
        <f>IF(ISNUMBER(FIND("|",#REF!,1)),RIGHT(#REF!,LEN(#REF!)-FIND("|",#REF!,1)-1),"")</f>
      </c>
      <c r="S1959" s="3" t="s">
        <v>7</v>
      </c>
      <c r="T1959" s="3" t="s">
        <v>7</v>
      </c>
      <c r="U1959" s="2">
        <v>0</v>
      </c>
      <c r="V1959" s="2">
        <v>0</v>
      </c>
      <c r="W1959" s="2"/>
      <c r="X1959" s="3" t="s">
        <v>897</v>
      </c>
      <c r="Y1959" s="2">
        <v>70</v>
      </c>
      <c r="Z1959" s="3"/>
      <c r="AA1959" s="3"/>
      <c r="AB1959" s="7" t="s">
        <v>6182</v>
      </c>
      <c r="AC1959" s="3" t="s">
        <v>146</v>
      </c>
      <c r="AD1959" s="3" t="s">
        <v>147</v>
      </c>
      <c r="AE1959" s="3" t="s">
        <v>148</v>
      </c>
      <c r="AF1959" s="3" t="s">
        <v>45</v>
      </c>
      <c r="AG1959" s="4"/>
      <c r="AH1959" s="3"/>
      <c r="AI1959" s="4"/>
      <c r="AJ19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59" s="8">
        <f>IF(#REF!=MAX(#REF!),"New","Old")</f>
      </c>
      <c r="AL1959" s="3"/>
      <c r="AM1959" s="9">
        <f>IF(OR(#REF!="",#REF!=0),"",IF(#REF!&lt;12000,"&lt;12k",IF(AND(#REF!&gt;=12000,#REF!&lt;24000),"12k to 24k",IF(AND(#REF!&gt;=24000,#REF!&lt;=36000),"24k to 36k",IF(#REF!&gt;36000,"&gt;36k","")))))</f>
      </c>
    </row>
    <row x14ac:dyDescent="0.25" r="1960" customHeight="1" ht="18.75">
      <c r="A1960" s="1">
        <v>1822090</v>
      </c>
      <c r="B1960" s="2">
        <v>11471613</v>
      </c>
      <c r="C1960" s="3" t="s">
        <v>0</v>
      </c>
      <c r="D1960" s="3" t="s">
        <v>136</v>
      </c>
      <c r="E1960" s="2">
        <v>2020</v>
      </c>
      <c r="F1960" s="4">
        <v>44715</v>
      </c>
      <c r="G1960" s="3" t="s">
        <v>108</v>
      </c>
      <c r="H1960" s="4">
        <v>44741</v>
      </c>
      <c r="I1960" s="4">
        <f>_xlfn.XLOOKUP(#REF!,[1]!Backup_F8_Previous_Wave[ODINO],[1]!Backup_F8_Previous_Wave[Production Date],"")</f>
      </c>
      <c r="J1960" s="10">
        <f>_xlfn.XLOOKUP(#REF!,[1]!Backup_F8_Previous_Wave[ODINO],[1]!Backup_F8_Previous_Wave[Wave Date],"")</f>
      </c>
      <c r="K1960" s="6">
        <f>_xlfn.XLOOKUP(#REF!,[1]!Backup_F8_Previous_Wave[ODINO],[1]!Backup_F8_Previous_Wave[Full VIN],"")</f>
      </c>
      <c r="L1960" s="3" t="s">
        <v>6183</v>
      </c>
      <c r="M1960" s="3" t="s">
        <v>4</v>
      </c>
      <c r="N1960" s="3" t="s">
        <v>6184</v>
      </c>
      <c r="O1960" s="3" t="s">
        <v>105</v>
      </c>
      <c r="P1960" s="6">
        <f>_xlfn.XLOOKUP(#REF!,[1]!Table2[BINNING],[1]!Table2[VFG],"")</f>
      </c>
      <c r="Q1960" s="6">
        <f>IF(ISNUMBER(FIND("|",#REF!,1)),LEFT(#REF!,FIND("|",#REF!,1)-2),#REF!)</f>
      </c>
      <c r="R1960" s="6">
        <f>IF(ISNUMBER(FIND("|",#REF!,1)),RIGHT(#REF!,LEN(#REF!)-FIND("|",#REF!,1)-1),"")</f>
      </c>
      <c r="S1960" s="3" t="s">
        <v>7</v>
      </c>
      <c r="T1960" s="3" t="s">
        <v>7</v>
      </c>
      <c r="U1960" s="2">
        <v>5</v>
      </c>
      <c r="V1960" s="2">
        <v>0</v>
      </c>
      <c r="W1960" s="2"/>
      <c r="X1960" s="3" t="s">
        <v>404</v>
      </c>
      <c r="Y1960" s="2">
        <v>65</v>
      </c>
      <c r="Z1960" s="3"/>
      <c r="AA1960" s="3"/>
      <c r="AB1960" s="7" t="s">
        <v>6185</v>
      </c>
      <c r="AC1960" s="3" t="s">
        <v>341</v>
      </c>
      <c r="AD1960" s="3" t="s">
        <v>342</v>
      </c>
      <c r="AE1960" s="3" t="s">
        <v>343</v>
      </c>
      <c r="AF1960" s="3" t="s">
        <v>141</v>
      </c>
      <c r="AG1960" s="4"/>
      <c r="AH1960" s="3"/>
      <c r="AI1960" s="4"/>
      <c r="AJ19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0" s="8">
        <f>IF(#REF!=MAX(#REF!),"New","Old")</f>
      </c>
      <c r="AL1960" s="3"/>
      <c r="AM1960" s="9">
        <f>IF(OR(#REF!="",#REF!=0),"",IF(#REF!&lt;12000,"&lt;12k",IF(AND(#REF!&gt;=12000,#REF!&lt;24000),"12k to 24k",IF(AND(#REF!&gt;=24000,#REF!&lt;=36000),"24k to 36k",IF(#REF!&gt;36000,"&gt;36k","")))))</f>
      </c>
    </row>
    <row x14ac:dyDescent="0.25" r="1961" customHeight="1" ht="18.75">
      <c r="A1961" s="1">
        <v>1822185</v>
      </c>
      <c r="B1961" s="2">
        <v>11471681</v>
      </c>
      <c r="C1961" s="3" t="s">
        <v>0</v>
      </c>
      <c r="D1961" s="3" t="s">
        <v>86</v>
      </c>
      <c r="E1961" s="2">
        <v>2011</v>
      </c>
      <c r="F1961" s="4">
        <v>44713</v>
      </c>
      <c r="G1961" s="3" t="s">
        <v>108</v>
      </c>
      <c r="H1961" s="4">
        <v>44742</v>
      </c>
      <c r="I1961" s="4">
        <f>_xlfn.XLOOKUP(#REF!,[1]!Backup_F8_Previous_Wave[ODINO],[1]!Backup_F8_Previous_Wave[Production Date],"")</f>
      </c>
      <c r="J1961" s="10">
        <f>_xlfn.XLOOKUP(#REF!,[1]!Backup_F8_Previous_Wave[ODINO],[1]!Backup_F8_Previous_Wave[Wave Date],"")</f>
      </c>
      <c r="K1961" s="6">
        <f>_xlfn.XLOOKUP(#REF!,[1]!Backup_F8_Previous_Wave[ODINO],[1]!Backup_F8_Previous_Wave[Full VIN],"")</f>
      </c>
      <c r="L1961" s="3" t="s">
        <v>6186</v>
      </c>
      <c r="M1961" s="3" t="s">
        <v>4</v>
      </c>
      <c r="N1961" s="3" t="s">
        <v>6187</v>
      </c>
      <c r="O1961" s="3" t="s">
        <v>1063</v>
      </c>
      <c r="P1961" s="6">
        <f>_xlfn.XLOOKUP(#REF!,[1]!Table2[BINNING],[1]!Table2[VFG],"")</f>
      </c>
      <c r="Q1961" s="6">
        <f>IF(ISNUMBER(FIND("|",#REF!,1)),LEFT(#REF!,FIND("|",#REF!,1)-2),#REF!)</f>
      </c>
      <c r="R1961" s="6">
        <f>IF(ISNUMBER(FIND("|",#REF!,1)),RIGHT(#REF!,LEN(#REF!)-FIND("|",#REF!,1)-1),"")</f>
      </c>
      <c r="S1961" s="3" t="s">
        <v>7</v>
      </c>
      <c r="T1961" s="3" t="s">
        <v>7</v>
      </c>
      <c r="U1961" s="2">
        <v>0</v>
      </c>
      <c r="V1961" s="2">
        <v>0</v>
      </c>
      <c r="W1961" s="2"/>
      <c r="X1961" s="3" t="s">
        <v>18</v>
      </c>
      <c r="Y1961" s="2">
        <v>0</v>
      </c>
      <c r="Z1961" s="3"/>
      <c r="AA1961" s="3"/>
      <c r="AB1961" s="7" t="s">
        <v>6188</v>
      </c>
      <c r="AC1961" s="3" t="s">
        <v>602</v>
      </c>
      <c r="AD1961" s="3" t="s">
        <v>93</v>
      </c>
      <c r="AE1961" s="3" t="s">
        <v>603</v>
      </c>
      <c r="AF1961" s="3" t="s">
        <v>27</v>
      </c>
      <c r="AG1961" s="4"/>
      <c r="AH1961" s="3"/>
      <c r="AI1961" s="4"/>
      <c r="AJ19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1" s="8">
        <f>IF(#REF!=MAX(#REF!),"New","Old")</f>
      </c>
      <c r="AL1961" s="3"/>
      <c r="AM1961" s="9">
        <f>IF(OR(#REF!="",#REF!=0),"",IF(#REF!&lt;12000,"&lt;12k",IF(AND(#REF!&gt;=12000,#REF!&lt;24000),"12k to 24k",IF(AND(#REF!&gt;=24000,#REF!&lt;=36000),"24k to 36k",IF(#REF!&gt;36000,"&gt;36k","")))))</f>
      </c>
    </row>
    <row x14ac:dyDescent="0.25" r="1962" customHeight="1" ht="18.75">
      <c r="A1962" s="1">
        <v>1822218</v>
      </c>
      <c r="B1962" s="2">
        <v>11471706</v>
      </c>
      <c r="C1962" s="3" t="s">
        <v>0</v>
      </c>
      <c r="D1962" s="3" t="s">
        <v>560</v>
      </c>
      <c r="E1962" s="2">
        <v>2015</v>
      </c>
      <c r="F1962" s="4">
        <v>44742</v>
      </c>
      <c r="G1962" s="3" t="s">
        <v>108</v>
      </c>
      <c r="H1962" s="4">
        <v>44742</v>
      </c>
      <c r="I1962" s="4">
        <f>_xlfn.XLOOKUP(#REF!,[1]!Backup_F8_Previous_Wave[ODINO],[1]!Backup_F8_Previous_Wave[Production Date],"")</f>
      </c>
      <c r="J1962" s="10">
        <f>_xlfn.XLOOKUP(#REF!,[1]!Backup_F8_Previous_Wave[ODINO],[1]!Backup_F8_Previous_Wave[Wave Date],"")</f>
      </c>
      <c r="K1962" s="6">
        <f>_xlfn.XLOOKUP(#REF!,[1]!Backup_F8_Previous_Wave[ODINO],[1]!Backup_F8_Previous_Wave[Full VIN],"")</f>
      </c>
      <c r="L1962" s="3" t="s">
        <v>6189</v>
      </c>
      <c r="M1962" s="3" t="s">
        <v>4</v>
      </c>
      <c r="N1962" s="3" t="s">
        <v>6190</v>
      </c>
      <c r="O1962" s="3" t="s">
        <v>600</v>
      </c>
      <c r="P1962" s="6">
        <f>_xlfn.XLOOKUP(#REF!,[1]!Table2[BINNING],[1]!Table2[VFG],"")</f>
      </c>
      <c r="Q1962" s="6">
        <f>IF(ISNUMBER(FIND("|",#REF!,1)),LEFT(#REF!,FIND("|",#REF!,1)-2),#REF!)</f>
      </c>
      <c r="R1962" s="6">
        <f>IF(ISNUMBER(FIND("|",#REF!,1)),RIGHT(#REF!,LEN(#REF!)-FIND("|",#REF!,1)-1),"")</f>
      </c>
      <c r="S1962" s="3" t="s">
        <v>7</v>
      </c>
      <c r="T1962" s="3" t="s">
        <v>7</v>
      </c>
      <c r="U1962" s="2">
        <v>0</v>
      </c>
      <c r="V1962" s="2">
        <v>0</v>
      </c>
      <c r="W1962" s="2">
        <v>50000</v>
      </c>
      <c r="X1962" s="3" t="s">
        <v>81</v>
      </c>
      <c r="Y1962" s="2"/>
      <c r="Z1962" s="3" t="s">
        <v>6191</v>
      </c>
      <c r="AA1962" s="3" t="s">
        <v>2700</v>
      </c>
      <c r="AB1962" s="7" t="s">
        <v>6192</v>
      </c>
      <c r="AC1962" s="3" t="s">
        <v>2077</v>
      </c>
      <c r="AD1962" s="3" t="s">
        <v>2078</v>
      </c>
      <c r="AE1962" s="3" t="s">
        <v>2079</v>
      </c>
      <c r="AF1962" s="3" t="s">
        <v>198</v>
      </c>
      <c r="AG1962" s="4"/>
      <c r="AH1962" s="3"/>
      <c r="AI1962" s="4"/>
      <c r="AJ19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2" s="8">
        <f>IF(#REF!=MAX(#REF!),"New","Old")</f>
      </c>
      <c r="AL1962" s="3"/>
      <c r="AM1962" s="9">
        <f>IF(OR(#REF!="",#REF!=0),"",IF(#REF!&lt;12000,"&lt;12k",IF(AND(#REF!&gt;=12000,#REF!&lt;24000),"12k to 24k",IF(AND(#REF!&gt;=24000,#REF!&lt;=36000),"24k to 36k",IF(#REF!&gt;36000,"&gt;36k","")))))</f>
      </c>
    </row>
    <row x14ac:dyDescent="0.25" r="1963" customHeight="1" ht="18.75">
      <c r="A1963" s="1">
        <v>1822233</v>
      </c>
      <c r="B1963" s="2">
        <v>11471717</v>
      </c>
      <c r="C1963" s="3" t="s">
        <v>548</v>
      </c>
      <c r="D1963" s="3" t="s">
        <v>4216</v>
      </c>
      <c r="E1963" s="2">
        <v>2000</v>
      </c>
      <c r="F1963" s="4">
        <v>44739</v>
      </c>
      <c r="G1963" s="3" t="s">
        <v>108</v>
      </c>
      <c r="H1963" s="4">
        <v>44742</v>
      </c>
      <c r="I1963" s="4">
        <f>_xlfn.XLOOKUP(#REF!,[1]!Backup_F8_Previous_Wave[ODINO],[1]!Backup_F8_Previous_Wave[Production Date],"")</f>
      </c>
      <c r="J1963" s="10">
        <f>_xlfn.XLOOKUP(#REF!,[1]!Backup_F8_Previous_Wave[ODINO],[1]!Backup_F8_Previous_Wave[Wave Date],"")</f>
      </c>
      <c r="K1963" s="6">
        <f>_xlfn.XLOOKUP(#REF!,[1]!Backup_F8_Previous_Wave[ODINO],[1]!Backup_F8_Previous_Wave[Full VIN],"")</f>
      </c>
      <c r="L1963" s="3" t="s">
        <v>6193</v>
      </c>
      <c r="M1963" s="3" t="s">
        <v>4</v>
      </c>
      <c r="N1963" s="3" t="s">
        <v>6194</v>
      </c>
      <c r="O1963" s="3" t="s">
        <v>390</v>
      </c>
      <c r="P1963" s="6">
        <f>_xlfn.XLOOKUP(#REF!,[1]!Table2[BINNING],[1]!Table2[VFG],"")</f>
      </c>
      <c r="Q1963" s="6">
        <f>IF(ISNUMBER(FIND("|",#REF!,1)),LEFT(#REF!,FIND("|",#REF!,1)-2),#REF!)</f>
      </c>
      <c r="R1963" s="6">
        <f>IF(ISNUMBER(FIND("|",#REF!,1)),RIGHT(#REF!,LEN(#REF!)-FIND("|",#REF!,1)-1),"")</f>
      </c>
      <c r="S1963" s="3" t="s">
        <v>7</v>
      </c>
      <c r="T1963" s="3" t="s">
        <v>7</v>
      </c>
      <c r="U1963" s="2">
        <v>0</v>
      </c>
      <c r="V1963" s="2">
        <v>0</v>
      </c>
      <c r="W1963" s="2">
        <v>150000</v>
      </c>
      <c r="X1963" s="3" t="s">
        <v>139</v>
      </c>
      <c r="Y1963" s="2"/>
      <c r="Z1963" s="3"/>
      <c r="AA1963" s="3"/>
      <c r="AB1963" s="7" t="s">
        <v>6195</v>
      </c>
      <c r="AC1963" s="3" t="s">
        <v>6196</v>
      </c>
      <c r="AD1963" s="3" t="s">
        <v>6197</v>
      </c>
      <c r="AE1963" s="3" t="s">
        <v>6198</v>
      </c>
      <c r="AF1963" s="3" t="s">
        <v>1793</v>
      </c>
      <c r="AG1963" s="4"/>
      <c r="AH1963" s="3"/>
      <c r="AI1963" s="4"/>
      <c r="AJ19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3" s="8">
        <f>IF(#REF!=MAX(#REF!),"New","Old")</f>
      </c>
      <c r="AL1963" s="3"/>
      <c r="AM1963" s="9">
        <f>IF(OR(#REF!="",#REF!=0),"",IF(#REF!&lt;12000,"&lt;12k",IF(AND(#REF!&gt;=12000,#REF!&lt;24000),"12k to 24k",IF(AND(#REF!&gt;=24000,#REF!&lt;=36000),"24k to 36k",IF(#REF!&gt;36000,"&gt;36k","")))))</f>
      </c>
    </row>
    <row x14ac:dyDescent="0.25" r="1964" customHeight="1" ht="18.75">
      <c r="A1964" s="1">
        <v>1822261</v>
      </c>
      <c r="B1964" s="2">
        <v>11471800</v>
      </c>
      <c r="C1964" s="3" t="s">
        <v>0</v>
      </c>
      <c r="D1964" s="3" t="s">
        <v>485</v>
      </c>
      <c r="E1964" s="2">
        <v>2016</v>
      </c>
      <c r="F1964" s="4">
        <v>44737</v>
      </c>
      <c r="G1964" s="3" t="s">
        <v>108</v>
      </c>
      <c r="H1964" s="4">
        <v>44742</v>
      </c>
      <c r="I1964" s="4">
        <f>_xlfn.XLOOKUP(#REF!,[1]!Backup_F8_Previous_Wave[ODINO],[1]!Backup_F8_Previous_Wave[Production Date],"")</f>
      </c>
      <c r="J1964" s="10">
        <f>_xlfn.XLOOKUP(#REF!,[1]!Backup_F8_Previous_Wave[ODINO],[1]!Backup_F8_Previous_Wave[Wave Date],"")</f>
      </c>
      <c r="K1964" s="6">
        <f>_xlfn.XLOOKUP(#REF!,[1]!Backup_F8_Previous_Wave[ODINO],[1]!Backup_F8_Previous_Wave[Full VIN],"")</f>
      </c>
      <c r="L1964" s="3" t="s">
        <v>2092</v>
      </c>
      <c r="M1964" s="3" t="s">
        <v>4</v>
      </c>
      <c r="N1964" s="3" t="s">
        <v>6199</v>
      </c>
      <c r="O1964" s="3" t="s">
        <v>31</v>
      </c>
      <c r="P1964" s="6">
        <f>_xlfn.XLOOKUP(#REF!,[1]!Table2[BINNING],[1]!Table2[VFG],"")</f>
      </c>
      <c r="Q1964" s="6">
        <f>IF(ISNUMBER(FIND("|",#REF!,1)),LEFT(#REF!,FIND("|",#REF!,1)-2),#REF!)</f>
      </c>
      <c r="R1964" s="6">
        <f>IF(ISNUMBER(FIND("|",#REF!,1)),RIGHT(#REF!,LEN(#REF!)-FIND("|",#REF!,1)-1),"")</f>
      </c>
      <c r="S1964" s="3" t="s">
        <v>7</v>
      </c>
      <c r="T1964" s="3" t="s">
        <v>7</v>
      </c>
      <c r="U1964" s="2">
        <v>0</v>
      </c>
      <c r="V1964" s="2">
        <v>0</v>
      </c>
      <c r="W1964" s="2"/>
      <c r="X1964" s="3" t="s">
        <v>1993</v>
      </c>
      <c r="Y1964" s="2">
        <v>75</v>
      </c>
      <c r="Z1964" s="3"/>
      <c r="AA1964" s="3"/>
      <c r="AB1964" s="7" t="s">
        <v>6200</v>
      </c>
      <c r="AC1964" s="3" t="s">
        <v>489</v>
      </c>
      <c r="AD1964" s="3" t="s">
        <v>490</v>
      </c>
      <c r="AE1964" s="3" t="s">
        <v>491</v>
      </c>
      <c r="AF1964" s="3" t="s">
        <v>211</v>
      </c>
      <c r="AG1964" s="4"/>
      <c r="AH1964" s="3"/>
      <c r="AI1964" s="4"/>
      <c r="AJ19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4" s="8">
        <f>IF(#REF!=MAX(#REF!),"New","Old")</f>
      </c>
      <c r="AL1964" s="3"/>
      <c r="AM1964" s="9">
        <f>IF(OR(#REF!="",#REF!=0),"",IF(#REF!&lt;12000,"&lt;12k",IF(AND(#REF!&gt;=12000,#REF!&lt;24000),"12k to 24k",IF(AND(#REF!&gt;=24000,#REF!&lt;=36000),"24k to 36k",IF(#REF!&gt;36000,"&gt;36k","")))))</f>
      </c>
    </row>
    <row x14ac:dyDescent="0.25" r="1965" customHeight="1" ht="18.75">
      <c r="A1965" s="1">
        <v>1822307</v>
      </c>
      <c r="B1965" s="2">
        <v>11471833</v>
      </c>
      <c r="C1965" s="3" t="s">
        <v>0</v>
      </c>
      <c r="D1965" s="3" t="s">
        <v>86</v>
      </c>
      <c r="E1965" s="2">
        <v>2015</v>
      </c>
      <c r="F1965" s="4">
        <v>44701</v>
      </c>
      <c r="G1965" s="3" t="s">
        <v>108</v>
      </c>
      <c r="H1965" s="4">
        <v>44742</v>
      </c>
      <c r="I1965" s="4">
        <f>_xlfn.XLOOKUP(#REF!,[1]!Backup_F8_Previous_Wave[ODINO],[1]!Backup_F8_Previous_Wave[Production Date],"")</f>
      </c>
      <c r="J1965" s="10">
        <f>_xlfn.XLOOKUP(#REF!,[1]!Backup_F8_Previous_Wave[ODINO],[1]!Backup_F8_Previous_Wave[Wave Date],"")</f>
      </c>
      <c r="K1965" s="6">
        <f>_xlfn.XLOOKUP(#REF!,[1]!Backup_F8_Previous_Wave[ODINO],[1]!Backup_F8_Previous_Wave[Full VIN],"")</f>
      </c>
      <c r="L1965" s="3" t="s">
        <v>6201</v>
      </c>
      <c r="M1965" s="3" t="s">
        <v>4</v>
      </c>
      <c r="N1965" s="3" t="s">
        <v>6202</v>
      </c>
      <c r="O1965" s="3" t="s">
        <v>31</v>
      </c>
      <c r="P1965" s="6">
        <f>_xlfn.XLOOKUP(#REF!,[1]!Table2[BINNING],[1]!Table2[VFG],"")</f>
      </c>
      <c r="Q1965" s="6">
        <f>IF(ISNUMBER(FIND("|",#REF!,1)),LEFT(#REF!,FIND("|",#REF!,1)-2),#REF!)</f>
      </c>
      <c r="R1965" s="6">
        <f>IF(ISNUMBER(FIND("|",#REF!,1)),RIGHT(#REF!,LEN(#REF!)-FIND("|",#REF!,1)-1),"")</f>
      </c>
      <c r="S1965" s="3" t="s">
        <v>7</v>
      </c>
      <c r="T1965" s="3" t="s">
        <v>7</v>
      </c>
      <c r="U1965" s="2">
        <v>0</v>
      </c>
      <c r="V1965" s="2">
        <v>0</v>
      </c>
      <c r="W1965" s="2">
        <v>32000</v>
      </c>
      <c r="X1965" s="3" t="s">
        <v>139</v>
      </c>
      <c r="Y1965" s="2">
        <v>40</v>
      </c>
      <c r="Z1965" s="3" t="s">
        <v>6203</v>
      </c>
      <c r="AA1965" s="3" t="s">
        <v>4198</v>
      </c>
      <c r="AB1965" s="7" t="s">
        <v>6204</v>
      </c>
      <c r="AC1965" s="3" t="s">
        <v>92</v>
      </c>
      <c r="AD1965" s="3" t="s">
        <v>93</v>
      </c>
      <c r="AE1965" s="3" t="s">
        <v>94</v>
      </c>
      <c r="AF1965" s="3" t="s">
        <v>95</v>
      </c>
      <c r="AG1965" s="4"/>
      <c r="AH1965" s="3"/>
      <c r="AI1965" s="4"/>
      <c r="AJ19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5" s="8">
        <f>IF(#REF!=MAX(#REF!),"New","Old")</f>
      </c>
      <c r="AL1965" s="3"/>
      <c r="AM1965" s="9">
        <f>IF(OR(#REF!="",#REF!=0),"",IF(#REF!&lt;12000,"&lt;12k",IF(AND(#REF!&gt;=12000,#REF!&lt;24000),"12k to 24k",IF(AND(#REF!&gt;=24000,#REF!&lt;=36000),"24k to 36k",IF(#REF!&gt;36000,"&gt;36k","")))))</f>
      </c>
    </row>
    <row x14ac:dyDescent="0.25" r="1966" customHeight="1" ht="18.75">
      <c r="A1966" s="1">
        <v>1822321</v>
      </c>
      <c r="B1966" s="2">
        <v>11471844</v>
      </c>
      <c r="C1966" s="3" t="s">
        <v>0</v>
      </c>
      <c r="D1966" s="3" t="s">
        <v>1</v>
      </c>
      <c r="E1966" s="2">
        <v>2020</v>
      </c>
      <c r="F1966" s="4">
        <v>44595</v>
      </c>
      <c r="G1966" s="3" t="s">
        <v>2</v>
      </c>
      <c r="H1966" s="4">
        <v>44742</v>
      </c>
      <c r="I1966" s="4">
        <f>_xlfn.XLOOKUP(#REF!,[1]!Backup_F8_Previous_Wave[ODINO],[1]!Backup_F8_Previous_Wave[Production Date],"")</f>
      </c>
      <c r="J1966" s="10">
        <f>_xlfn.XLOOKUP(#REF!,[1]!Backup_F8_Previous_Wave[ODINO],[1]!Backup_F8_Previous_Wave[Wave Date],"")</f>
      </c>
      <c r="K1966" s="6">
        <f>_xlfn.XLOOKUP(#REF!,[1]!Backup_F8_Previous_Wave[ODINO],[1]!Backup_F8_Previous_Wave[Full VIN],"")</f>
      </c>
      <c r="L1966" s="3" t="s">
        <v>6205</v>
      </c>
      <c r="M1966" s="3" t="s">
        <v>4</v>
      </c>
      <c r="N1966" s="3" t="s">
        <v>6206</v>
      </c>
      <c r="O1966" s="3" t="s">
        <v>151</v>
      </c>
      <c r="P1966" s="6">
        <f>_xlfn.XLOOKUP(#REF!,[1]!Table2[BINNING],[1]!Table2[VFG],"")</f>
      </c>
      <c r="Q1966" s="6">
        <f>IF(ISNUMBER(FIND("|",#REF!,1)),LEFT(#REF!,FIND("|",#REF!,1)-2),#REF!)</f>
      </c>
      <c r="R1966" s="6">
        <f>IF(ISNUMBER(FIND("|",#REF!,1)),RIGHT(#REF!,LEN(#REF!)-FIND("|",#REF!,1)-1),"")</f>
      </c>
      <c r="S1966" s="3" t="s">
        <v>7</v>
      </c>
      <c r="T1966" s="3" t="s">
        <v>7</v>
      </c>
      <c r="U1966" s="2">
        <v>0</v>
      </c>
      <c r="V1966" s="2">
        <v>0</v>
      </c>
      <c r="W1966" s="2"/>
      <c r="X1966" s="3" t="s">
        <v>100</v>
      </c>
      <c r="Y1966" s="2">
        <v>0</v>
      </c>
      <c r="Z1966" s="3"/>
      <c r="AA1966" s="3"/>
      <c r="AB1966" s="7" t="s">
        <v>6207</v>
      </c>
      <c r="AC1966" s="3" t="s">
        <v>20</v>
      </c>
      <c r="AD1966" s="3" t="s">
        <v>11</v>
      </c>
      <c r="AE1966" s="3" t="s">
        <v>21</v>
      </c>
      <c r="AF1966" s="3" t="s">
        <v>13</v>
      </c>
      <c r="AG1966" s="4"/>
      <c r="AH1966" s="3"/>
      <c r="AI1966" s="4"/>
      <c r="AJ19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6" s="8">
        <f>IF(#REF!=MAX(#REF!),"New","Old")</f>
      </c>
      <c r="AL1966" s="3"/>
      <c r="AM1966" s="9">
        <f>IF(OR(#REF!="",#REF!=0),"",IF(#REF!&lt;12000,"&lt;12k",IF(AND(#REF!&gt;=12000,#REF!&lt;24000),"12k to 24k",IF(AND(#REF!&gt;=24000,#REF!&lt;=36000),"24k to 36k",IF(#REF!&gt;36000,"&gt;36k","")))))</f>
      </c>
    </row>
    <row x14ac:dyDescent="0.25" r="1967" customHeight="1" ht="18.75">
      <c r="A1967" s="1">
        <v>1822384</v>
      </c>
      <c r="B1967" s="2">
        <v>11471892</v>
      </c>
      <c r="C1967" s="3" t="s">
        <v>0</v>
      </c>
      <c r="D1967" s="3" t="s">
        <v>187</v>
      </c>
      <c r="E1967" s="2">
        <v>2017</v>
      </c>
      <c r="F1967" s="4">
        <v>43116</v>
      </c>
      <c r="G1967" s="3" t="s">
        <v>2</v>
      </c>
      <c r="H1967" s="4">
        <v>44742</v>
      </c>
      <c r="I1967" s="4">
        <f>_xlfn.XLOOKUP(#REF!,[1]!Backup_F8_Previous_Wave[ODINO],[1]!Backup_F8_Previous_Wave[Production Date],"")</f>
      </c>
      <c r="J1967" s="10">
        <f>_xlfn.XLOOKUP(#REF!,[1]!Backup_F8_Previous_Wave[ODINO],[1]!Backup_F8_Previous_Wave[Wave Date],"")</f>
      </c>
      <c r="K1967" s="6">
        <f>_xlfn.XLOOKUP(#REF!,[1]!Backup_F8_Previous_Wave[ODINO],[1]!Backup_F8_Previous_Wave[Full VIN],"")</f>
      </c>
      <c r="L1967" s="3" t="s">
        <v>1753</v>
      </c>
      <c r="M1967" s="3" t="s">
        <v>4</v>
      </c>
      <c r="N1967" s="3" t="s">
        <v>6208</v>
      </c>
      <c r="O1967" s="3" t="s">
        <v>124</v>
      </c>
      <c r="P1967" s="6">
        <f>_xlfn.XLOOKUP(#REF!,[1]!Table2[BINNING],[1]!Table2[VFG],"")</f>
      </c>
      <c r="Q1967" s="6">
        <f>IF(ISNUMBER(FIND("|",#REF!,1)),LEFT(#REF!,FIND("|",#REF!,1)-2),#REF!)</f>
      </c>
      <c r="R1967" s="6">
        <f>IF(ISNUMBER(FIND("|",#REF!,1)),RIGHT(#REF!,LEN(#REF!)-FIND("|",#REF!,1)-1),"")</f>
      </c>
      <c r="S1967" s="3" t="s">
        <v>7</v>
      </c>
      <c r="T1967" s="3" t="s">
        <v>7</v>
      </c>
      <c r="U1967" s="2">
        <v>0</v>
      </c>
      <c r="V1967" s="2">
        <v>0</v>
      </c>
      <c r="W1967" s="2">
        <v>10000</v>
      </c>
      <c r="X1967" s="3" t="s">
        <v>253</v>
      </c>
      <c r="Y1967" s="2">
        <v>15</v>
      </c>
      <c r="Z1967" s="3" t="s">
        <v>6209</v>
      </c>
      <c r="AA1967" s="3" t="s">
        <v>4986</v>
      </c>
      <c r="AB1967" s="7" t="s">
        <v>6210</v>
      </c>
      <c r="AC1967" s="3" t="s">
        <v>191</v>
      </c>
      <c r="AD1967" s="3" t="s">
        <v>192</v>
      </c>
      <c r="AE1967" s="3" t="s">
        <v>193</v>
      </c>
      <c r="AF1967" s="3" t="s">
        <v>141</v>
      </c>
      <c r="AG1967" s="4"/>
      <c r="AH1967" s="3"/>
      <c r="AI1967" s="4"/>
      <c r="AJ19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7" s="8">
        <f>IF(#REF!=MAX(#REF!),"New","Old")</f>
      </c>
      <c r="AL1967" s="3"/>
      <c r="AM1967" s="9">
        <f>IF(OR(#REF!="",#REF!=0),"",IF(#REF!&lt;12000,"&lt;12k",IF(AND(#REF!&gt;=12000,#REF!&lt;24000),"12k to 24k",IF(AND(#REF!&gt;=24000,#REF!&lt;=36000),"24k to 36k",IF(#REF!&gt;36000,"&gt;36k","")))))</f>
      </c>
    </row>
    <row x14ac:dyDescent="0.25" r="1968" customHeight="1" ht="18.75">
      <c r="A1968" s="1">
        <v>1822458</v>
      </c>
      <c r="B1968" s="2">
        <v>11471947</v>
      </c>
      <c r="C1968" s="3" t="s">
        <v>0</v>
      </c>
      <c r="D1968" s="3" t="s">
        <v>4843</v>
      </c>
      <c r="E1968" s="2">
        <v>2022</v>
      </c>
      <c r="F1968" s="4">
        <v>44740</v>
      </c>
      <c r="G1968" s="3" t="s">
        <v>108</v>
      </c>
      <c r="H1968" s="4">
        <v>44743</v>
      </c>
      <c r="I1968" s="4">
        <f>_xlfn.XLOOKUP(#REF!,[1]!Backup_F8_Previous_Wave[ODINO],[1]!Backup_F8_Previous_Wave[Production Date],"")</f>
      </c>
      <c r="J1968" s="10">
        <f>_xlfn.XLOOKUP(#REF!,[1]!Backup_F8_Previous_Wave[ODINO],[1]!Backup_F8_Previous_Wave[Wave Date],"")</f>
      </c>
      <c r="K1968" s="6">
        <f>_xlfn.XLOOKUP(#REF!,[1]!Backup_F8_Previous_Wave[ODINO],[1]!Backup_F8_Previous_Wave[Full VIN],"")</f>
      </c>
      <c r="L1968" s="3" t="s">
        <v>6211</v>
      </c>
      <c r="M1968" s="3" t="s">
        <v>4</v>
      </c>
      <c r="N1968" s="3" t="s">
        <v>6212</v>
      </c>
      <c r="O1968" s="3" t="s">
        <v>6213</v>
      </c>
      <c r="P1968" s="6">
        <f>_xlfn.XLOOKUP(#REF!,[1]!Table2[BINNING],[1]!Table2[VFG],"")</f>
      </c>
      <c r="Q1968" s="6">
        <f>IF(ISNUMBER(FIND("|",#REF!,1)),LEFT(#REF!,FIND("|",#REF!,1)-2),#REF!)</f>
      </c>
      <c r="R1968" s="6">
        <f>IF(ISNUMBER(FIND("|",#REF!,1)),RIGHT(#REF!,LEN(#REF!)-FIND("|",#REF!,1)-1),"")</f>
      </c>
      <c r="S1968" s="3" t="s">
        <v>7</v>
      </c>
      <c r="T1968" s="3" t="s">
        <v>7</v>
      </c>
      <c r="U1968" s="2">
        <v>0</v>
      </c>
      <c r="V1968" s="2">
        <v>0</v>
      </c>
      <c r="W1968" s="2"/>
      <c r="X1968" s="3" t="s">
        <v>100</v>
      </c>
      <c r="Y1968" s="2"/>
      <c r="Z1968" s="3"/>
      <c r="AA1968" s="3"/>
      <c r="AB1968" s="7" t="s">
        <v>6214</v>
      </c>
      <c r="AC1968" s="3" t="s">
        <v>4847</v>
      </c>
      <c r="AD1968" s="3" t="s">
        <v>4848</v>
      </c>
      <c r="AE1968" s="3" t="s">
        <v>4849</v>
      </c>
      <c r="AF1968" s="3" t="s">
        <v>102</v>
      </c>
      <c r="AG1968" s="4"/>
      <c r="AH1968" s="3"/>
      <c r="AI1968" s="4"/>
      <c r="AJ19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8" s="8">
        <f>IF(#REF!=MAX(#REF!),"New","Old")</f>
      </c>
      <c r="AL1968" s="3"/>
      <c r="AM1968" s="9">
        <f>IF(OR(#REF!="",#REF!=0),"",IF(#REF!&lt;12000,"&lt;12k",IF(AND(#REF!&gt;=12000,#REF!&lt;24000),"12k to 24k",IF(AND(#REF!&gt;=24000,#REF!&lt;=36000),"24k to 36k",IF(#REF!&gt;36000,"&gt;36k","")))))</f>
      </c>
    </row>
    <row x14ac:dyDescent="0.25" r="1969" customHeight="1" ht="18.75">
      <c r="A1969" s="1">
        <v>1822531</v>
      </c>
      <c r="B1969" s="2">
        <v>11471999</v>
      </c>
      <c r="C1969" s="3" t="s">
        <v>0</v>
      </c>
      <c r="D1969" s="3" t="s">
        <v>86</v>
      </c>
      <c r="E1969" s="2">
        <v>2018</v>
      </c>
      <c r="F1969" s="4">
        <v>44735</v>
      </c>
      <c r="G1969" s="3" t="s">
        <v>108</v>
      </c>
      <c r="H1969" s="4">
        <v>44743</v>
      </c>
      <c r="I1969" s="4">
        <f>_xlfn.XLOOKUP(#REF!,[1]!Backup_F8_Previous_Wave[ODINO],[1]!Backup_F8_Previous_Wave[Production Date],"")</f>
      </c>
      <c r="J1969" s="10">
        <f>_xlfn.XLOOKUP(#REF!,[1]!Backup_F8_Previous_Wave[ODINO],[1]!Backup_F8_Previous_Wave[Wave Date],"")</f>
      </c>
      <c r="K1969" s="6">
        <f>_xlfn.XLOOKUP(#REF!,[1]!Backup_F8_Previous_Wave[ODINO],[1]!Backup_F8_Previous_Wave[Full VIN],"")</f>
      </c>
      <c r="L1969" s="3" t="s">
        <v>6215</v>
      </c>
      <c r="M1969" s="3" t="s">
        <v>4</v>
      </c>
      <c r="N1969" s="3" t="s">
        <v>6216</v>
      </c>
      <c r="O1969" s="3" t="s">
        <v>3149</v>
      </c>
      <c r="P1969" s="6">
        <f>_xlfn.XLOOKUP(#REF!,[1]!Table2[BINNING],[1]!Table2[VFG],"")</f>
      </c>
      <c r="Q1969" s="6">
        <f>IF(ISNUMBER(FIND("|",#REF!,1)),LEFT(#REF!,FIND("|",#REF!,1)-2),#REF!)</f>
      </c>
      <c r="R1969" s="6">
        <f>IF(ISNUMBER(FIND("|",#REF!,1)),RIGHT(#REF!,LEN(#REF!)-FIND("|",#REF!,1)-1),"")</f>
      </c>
      <c r="S1969" s="3" t="s">
        <v>7</v>
      </c>
      <c r="T1969" s="3" t="s">
        <v>7</v>
      </c>
      <c r="U1969" s="2">
        <v>0</v>
      </c>
      <c r="V1969" s="2">
        <v>0</v>
      </c>
      <c r="W1969" s="2">
        <v>60000</v>
      </c>
      <c r="X1969" s="3" t="s">
        <v>72</v>
      </c>
      <c r="Y1969" s="2"/>
      <c r="Z1969" s="3"/>
      <c r="AA1969" s="3"/>
      <c r="AB1969" s="7" t="s">
        <v>6217</v>
      </c>
      <c r="AC1969" s="3" t="s">
        <v>92</v>
      </c>
      <c r="AD1969" s="3" t="s">
        <v>93</v>
      </c>
      <c r="AE1969" s="3" t="s">
        <v>94</v>
      </c>
      <c r="AF1969" s="3" t="s">
        <v>95</v>
      </c>
      <c r="AG1969" s="4"/>
      <c r="AH1969" s="3"/>
      <c r="AI1969" s="4"/>
      <c r="AJ19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69" s="8">
        <f>IF(#REF!=MAX(#REF!),"New","Old")</f>
      </c>
      <c r="AL1969" s="3"/>
      <c r="AM1969" s="9">
        <f>IF(OR(#REF!="",#REF!=0),"",IF(#REF!&lt;12000,"&lt;12k",IF(AND(#REF!&gt;=12000,#REF!&lt;24000),"12k to 24k",IF(AND(#REF!&gt;=24000,#REF!&lt;=36000),"24k to 36k",IF(#REF!&gt;36000,"&gt;36k","")))))</f>
      </c>
    </row>
    <row x14ac:dyDescent="0.25" r="1970" customHeight="1" ht="18.75">
      <c r="A1970" s="1">
        <v>1822573</v>
      </c>
      <c r="B1970" s="2">
        <v>11472031</v>
      </c>
      <c r="C1970" s="3" t="s">
        <v>0</v>
      </c>
      <c r="D1970" s="3" t="s">
        <v>187</v>
      </c>
      <c r="E1970" s="2">
        <v>2019</v>
      </c>
      <c r="F1970" s="4">
        <v>44716</v>
      </c>
      <c r="G1970" s="3" t="s">
        <v>108</v>
      </c>
      <c r="H1970" s="4">
        <v>44743</v>
      </c>
      <c r="I1970" s="4"/>
      <c r="J1970" s="10">
        <f>_xlfn.XLOOKUP(#REF!,[1]!Backup_F8_Previous_Wave[ODINO],[1]!Backup_F8_Previous_Wave[Wave Date],"")</f>
      </c>
      <c r="K1970" s="3"/>
      <c r="L1970" s="3" t="s">
        <v>6218</v>
      </c>
      <c r="M1970" s="3" t="s">
        <v>4</v>
      </c>
      <c r="N1970" s="3" t="s">
        <v>6219</v>
      </c>
      <c r="O1970" s="3" t="s">
        <v>124</v>
      </c>
      <c r="P1970" s="6">
        <f>_xlfn.XLOOKUP(#REF!,[1]!Table2[BINNING],[1]!Table2[VFG],"")</f>
      </c>
      <c r="Q1970" s="6">
        <f>IF(ISNUMBER(FIND("|",#REF!,1)),LEFT(#REF!,FIND("|",#REF!,1)-2),#REF!)</f>
      </c>
      <c r="R1970" s="6">
        <f>IF(ISNUMBER(FIND("|",#REF!,1)),RIGHT(#REF!,LEN(#REF!)-FIND("|",#REF!,1)-1),"")</f>
      </c>
      <c r="S1970" s="3" t="s">
        <v>7</v>
      </c>
      <c r="T1970" s="3" t="s">
        <v>7</v>
      </c>
      <c r="U1970" s="2">
        <v>0</v>
      </c>
      <c r="V1970" s="2">
        <v>0</v>
      </c>
      <c r="W1970" s="2"/>
      <c r="X1970" s="3" t="s">
        <v>380</v>
      </c>
      <c r="Y1970" s="2"/>
      <c r="Z1970" s="3"/>
      <c r="AA1970" s="3"/>
      <c r="AB1970" s="7" t="s">
        <v>6220</v>
      </c>
      <c r="AC1970" s="3" t="s">
        <v>44</v>
      </c>
      <c r="AD1970" s="3" t="s">
        <v>44</v>
      </c>
      <c r="AE1970" s="3" t="s">
        <v>44</v>
      </c>
      <c r="AF1970" s="3" t="s">
        <v>141</v>
      </c>
      <c r="AG1970" s="4"/>
      <c r="AH1970" s="3"/>
      <c r="AI1970" s="4"/>
      <c r="AJ19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0" s="8">
        <f>IF(#REF!=MAX(#REF!),"New","Old")</f>
      </c>
      <c r="AL1970" s="3"/>
      <c r="AM1970" s="9">
        <f>IF(OR(#REF!="",#REF!=0),"",IF(#REF!&lt;12000,"&lt;12k",IF(AND(#REF!&gt;=12000,#REF!&lt;24000),"12k to 24k",IF(AND(#REF!&gt;=24000,#REF!&lt;=36000),"24k to 36k",IF(#REF!&gt;36000,"&gt;36k","")))))</f>
      </c>
    </row>
    <row x14ac:dyDescent="0.25" r="1971" customHeight="1" ht="18.75">
      <c r="A1971" s="1">
        <v>1822581</v>
      </c>
      <c r="B1971" s="2">
        <v>11472036</v>
      </c>
      <c r="C1971" s="3" t="s">
        <v>0</v>
      </c>
      <c r="D1971" s="3" t="s">
        <v>59</v>
      </c>
      <c r="E1971" s="2">
        <v>2017</v>
      </c>
      <c r="F1971" s="4">
        <v>44392</v>
      </c>
      <c r="G1971" s="3" t="s">
        <v>39</v>
      </c>
      <c r="H1971" s="4">
        <v>44743</v>
      </c>
      <c r="I1971" s="4">
        <f>_xlfn.XLOOKUP(#REF!,[1]!Backup_F8_Previous_Wave[ODINO],[1]!Backup_F8_Previous_Wave[Production Date],"")</f>
      </c>
      <c r="J1971" s="10">
        <f>_xlfn.XLOOKUP(#REF!,[1]!Backup_F8_Previous_Wave[ODINO],[1]!Backup_F8_Previous_Wave[Wave Date],"")</f>
      </c>
      <c r="K1971" s="6">
        <f>_xlfn.XLOOKUP(#REF!,[1]!Backup_F8_Previous_Wave[ODINO],[1]!Backup_F8_Previous_Wave[Full VIN],"")</f>
      </c>
      <c r="L1971" s="3" t="s">
        <v>6221</v>
      </c>
      <c r="M1971" s="3" t="s">
        <v>4</v>
      </c>
      <c r="N1971" s="3" t="s">
        <v>6222</v>
      </c>
      <c r="O1971" s="3" t="s">
        <v>552</v>
      </c>
      <c r="P1971" s="6">
        <f>_xlfn.XLOOKUP(#REF!,[1]!Table2[BINNING],[1]!Table2[VFG],"")</f>
      </c>
      <c r="Q1971" s="6">
        <f>IF(ISNUMBER(FIND("|",#REF!,1)),LEFT(#REF!,FIND("|",#REF!,1)-2),#REF!)</f>
      </c>
      <c r="R1971" s="6">
        <f>IF(ISNUMBER(FIND("|",#REF!,1)),RIGHT(#REF!,LEN(#REF!)-FIND("|",#REF!,1)-1),"")</f>
      </c>
      <c r="S1971" s="3" t="s">
        <v>7</v>
      </c>
      <c r="T1971" s="3" t="s">
        <v>7</v>
      </c>
      <c r="U1971" s="2">
        <v>0</v>
      </c>
      <c r="V1971" s="2">
        <v>0</v>
      </c>
      <c r="W1971" s="2">
        <v>35000</v>
      </c>
      <c r="X1971" s="3" t="s">
        <v>100</v>
      </c>
      <c r="Y1971" s="2">
        <v>10</v>
      </c>
      <c r="Z1971" s="3"/>
      <c r="AA1971" s="3"/>
      <c r="AB1971" s="7" t="s">
        <v>6223</v>
      </c>
      <c r="AC1971" s="3" t="s">
        <v>65</v>
      </c>
      <c r="AD1971" s="3" t="s">
        <v>66</v>
      </c>
      <c r="AE1971" s="3" t="s">
        <v>67</v>
      </c>
      <c r="AF1971" s="3" t="s">
        <v>68</v>
      </c>
      <c r="AG1971" s="4"/>
      <c r="AH1971" s="3"/>
      <c r="AI1971" s="4"/>
      <c r="AJ19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1" s="8">
        <f>IF(#REF!=MAX(#REF!),"New","Old")</f>
      </c>
      <c r="AL1971" s="3"/>
      <c r="AM1971" s="9">
        <f>IF(OR(#REF!="",#REF!=0),"",IF(#REF!&lt;12000,"&lt;12k",IF(AND(#REF!&gt;=12000,#REF!&lt;24000),"12k to 24k",IF(AND(#REF!&gt;=24000,#REF!&lt;=36000),"24k to 36k",IF(#REF!&gt;36000,"&gt;36k","")))))</f>
      </c>
    </row>
    <row x14ac:dyDescent="0.25" r="1972" customHeight="1" ht="18.75">
      <c r="A1972" s="1">
        <v>1822883</v>
      </c>
      <c r="B1972" s="2">
        <v>11472248</v>
      </c>
      <c r="C1972" s="3" t="s">
        <v>0</v>
      </c>
      <c r="D1972" s="3" t="s">
        <v>1</v>
      </c>
      <c r="E1972" s="2">
        <v>2021</v>
      </c>
      <c r="F1972" s="4">
        <v>44746</v>
      </c>
      <c r="G1972" s="3" t="s">
        <v>39</v>
      </c>
      <c r="H1972" s="4">
        <v>44746</v>
      </c>
      <c r="I1972" s="4">
        <f>_xlfn.XLOOKUP(#REF!,[1]!Backup_F8_Previous_Wave[ODINO],[1]!Backup_F8_Previous_Wave[Production Date],"")</f>
      </c>
      <c r="J1972" s="10">
        <f>_xlfn.XLOOKUP(#REF!,[1]!Backup_F8_Previous_Wave[ODINO],[1]!Backup_F8_Previous_Wave[Wave Date],"")</f>
      </c>
      <c r="K1972" s="6">
        <f>_xlfn.XLOOKUP(#REF!,[1]!Backup_F8_Previous_Wave[ODINO],[1]!Backup_F8_Previous_Wave[Full VIN],"")</f>
      </c>
      <c r="L1972" s="3" t="s">
        <v>6224</v>
      </c>
      <c r="M1972" s="3" t="s">
        <v>4</v>
      </c>
      <c r="N1972" s="3" t="s">
        <v>6225</v>
      </c>
      <c r="O1972" s="3" t="s">
        <v>124</v>
      </c>
      <c r="P1972" s="6">
        <f>_xlfn.XLOOKUP(#REF!,[1]!Table2[BINNING],[1]!Table2[VFG],"")</f>
      </c>
      <c r="Q1972" s="6">
        <f>IF(ISNUMBER(FIND("|",#REF!,1)),LEFT(#REF!,FIND("|",#REF!,1)-2),#REF!)</f>
      </c>
      <c r="R1972" s="6">
        <f>IF(ISNUMBER(FIND("|",#REF!,1)),RIGHT(#REF!,LEN(#REF!)-FIND("|",#REF!,1)-1),"")</f>
      </c>
      <c r="S1972" s="3" t="s">
        <v>7</v>
      </c>
      <c r="T1972" s="3" t="s">
        <v>7</v>
      </c>
      <c r="U1972" s="2">
        <v>0</v>
      </c>
      <c r="V1972" s="2">
        <v>0</v>
      </c>
      <c r="W1972" s="2"/>
      <c r="X1972" s="3" t="s">
        <v>253</v>
      </c>
      <c r="Y1972" s="2">
        <v>0</v>
      </c>
      <c r="Z1972" s="3"/>
      <c r="AA1972" s="3"/>
      <c r="AB1972" s="7" t="s">
        <v>6226</v>
      </c>
      <c r="AC1972" s="3" t="s">
        <v>4018</v>
      </c>
      <c r="AD1972" s="3" t="s">
        <v>4525</v>
      </c>
      <c r="AE1972" s="3" t="s">
        <v>4526</v>
      </c>
      <c r="AF1972" s="3" t="s">
        <v>13</v>
      </c>
      <c r="AG1972" s="4"/>
      <c r="AH1972" s="3"/>
      <c r="AI1972" s="4"/>
      <c r="AJ19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2" s="8">
        <f>IF(#REF!=MAX(#REF!),"New","Old")</f>
      </c>
      <c r="AL1972" s="3"/>
      <c r="AM1972" s="9">
        <f>IF(OR(#REF!="",#REF!=0),"",IF(#REF!&lt;12000,"&lt;12k",IF(AND(#REF!&gt;=12000,#REF!&lt;24000),"12k to 24k",IF(AND(#REF!&gt;=24000,#REF!&lt;=36000),"24k to 36k",IF(#REF!&gt;36000,"&gt;36k","")))))</f>
      </c>
    </row>
    <row x14ac:dyDescent="0.25" r="1973" customHeight="1" ht="18.75">
      <c r="A1973" s="1">
        <v>1822928</v>
      </c>
      <c r="B1973" s="2">
        <v>11472275</v>
      </c>
      <c r="C1973" s="3" t="s">
        <v>173</v>
      </c>
      <c r="D1973" s="3" t="s">
        <v>1060</v>
      </c>
      <c r="E1973" s="2">
        <v>2022</v>
      </c>
      <c r="F1973" s="4">
        <v>44726</v>
      </c>
      <c r="G1973" s="3" t="s">
        <v>108</v>
      </c>
      <c r="H1973" s="4">
        <v>44746</v>
      </c>
      <c r="I1973" s="4">
        <f>_xlfn.XLOOKUP(#REF!,[1]!Backup_F8_Previous_Wave[ODINO],[1]!Backup_F8_Previous_Wave[Production Date],"")</f>
      </c>
      <c r="J1973" s="10">
        <f>_xlfn.XLOOKUP(#REF!,[1]!Backup_F8_Previous_Wave[ODINO],[1]!Backup_F8_Previous_Wave[Wave Date],"")</f>
      </c>
      <c r="K1973" s="6">
        <f>_xlfn.XLOOKUP(#REF!,[1]!Backup_F8_Previous_Wave[ODINO],[1]!Backup_F8_Previous_Wave[Full VIN],"")</f>
      </c>
      <c r="L1973" s="3" t="s">
        <v>6227</v>
      </c>
      <c r="M1973" s="3" t="s">
        <v>4</v>
      </c>
      <c r="N1973" s="3" t="s">
        <v>6228</v>
      </c>
      <c r="O1973" s="3" t="s">
        <v>2296</v>
      </c>
      <c r="P1973" s="6">
        <f>_xlfn.XLOOKUP(#REF!,[1]!Table2[BINNING],[1]!Table2[VFG],"")</f>
      </c>
      <c r="Q1973" s="6">
        <f>IF(ISNUMBER(FIND("|",#REF!,1)),LEFT(#REF!,FIND("|",#REF!,1)-2),#REF!)</f>
      </c>
      <c r="R1973" s="6">
        <f>IF(ISNUMBER(FIND("|",#REF!,1)),RIGHT(#REF!,LEN(#REF!)-FIND("|",#REF!,1)-1),"")</f>
      </c>
      <c r="S1973" s="3" t="s">
        <v>7</v>
      </c>
      <c r="T1973" s="3" t="s">
        <v>7</v>
      </c>
      <c r="U1973" s="2">
        <v>0</v>
      </c>
      <c r="V1973" s="2">
        <v>0</v>
      </c>
      <c r="W1973" s="2"/>
      <c r="X1973" s="3" t="s">
        <v>6229</v>
      </c>
      <c r="Y1973" s="2">
        <v>25</v>
      </c>
      <c r="Z1973" s="3"/>
      <c r="AA1973" s="3"/>
      <c r="AB1973" s="7" t="s">
        <v>6230</v>
      </c>
      <c r="AC1973" s="3" t="s">
        <v>977</v>
      </c>
      <c r="AD1973" s="3" t="s">
        <v>978</v>
      </c>
      <c r="AE1973" s="3" t="s">
        <v>979</v>
      </c>
      <c r="AF1973" s="3" t="s">
        <v>95</v>
      </c>
      <c r="AG1973" s="4"/>
      <c r="AH1973" s="3"/>
      <c r="AI1973" s="4"/>
      <c r="AJ19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3" s="8">
        <f>IF(#REF!=MAX(#REF!),"New","Old")</f>
      </c>
      <c r="AL1973" s="3"/>
      <c r="AM1973" s="9">
        <f>IF(OR(#REF!="",#REF!=0),"",IF(#REF!&lt;12000,"&lt;12k",IF(AND(#REF!&gt;=12000,#REF!&lt;24000),"12k to 24k",IF(AND(#REF!&gt;=24000,#REF!&lt;=36000),"24k to 36k",IF(#REF!&gt;36000,"&gt;36k","")))))</f>
      </c>
    </row>
    <row x14ac:dyDescent="0.25" r="1974" customHeight="1" ht="18.75">
      <c r="A1974" s="1">
        <v>1822974</v>
      </c>
      <c r="B1974" s="2">
        <v>11472302</v>
      </c>
      <c r="C1974" s="3" t="s">
        <v>0</v>
      </c>
      <c r="D1974" s="3" t="s">
        <v>86</v>
      </c>
      <c r="E1974" s="2">
        <v>2012</v>
      </c>
      <c r="F1974" s="4">
        <v>44729</v>
      </c>
      <c r="G1974" s="3" t="s">
        <v>108</v>
      </c>
      <c r="H1974" s="4">
        <v>44747</v>
      </c>
      <c r="I1974" s="4">
        <f>_xlfn.XLOOKUP(#REF!,[1]!Backup_F8_Previous_Wave[ODINO],[1]!Backup_F8_Previous_Wave[Production Date],"")</f>
      </c>
      <c r="J1974" s="10">
        <f>_xlfn.XLOOKUP(#REF!,[1]!Backup_F8_Previous_Wave[ODINO],[1]!Backup_F8_Previous_Wave[Wave Date],"")</f>
      </c>
      <c r="K1974" s="6">
        <f>_xlfn.XLOOKUP(#REF!,[1]!Backup_F8_Previous_Wave[ODINO],[1]!Backup_F8_Previous_Wave[Full VIN],"")</f>
      </c>
      <c r="L1974" s="3" t="s">
        <v>6231</v>
      </c>
      <c r="M1974" s="3" t="s">
        <v>4</v>
      </c>
      <c r="N1974" s="3" t="s">
        <v>6232</v>
      </c>
      <c r="O1974" s="3" t="s">
        <v>184</v>
      </c>
      <c r="P1974" s="6">
        <f>_xlfn.XLOOKUP(#REF!,[1]!Table2[BINNING],[1]!Table2[VFG],"")</f>
      </c>
      <c r="Q1974" s="6">
        <f>IF(ISNUMBER(FIND("|",#REF!,1)),LEFT(#REF!,FIND("|",#REF!,1)-2),#REF!)</f>
      </c>
      <c r="R1974" s="6">
        <f>IF(ISNUMBER(FIND("|",#REF!,1)),RIGHT(#REF!,LEN(#REF!)-FIND("|",#REF!,1)-1),"")</f>
      </c>
      <c r="S1974" s="3" t="s">
        <v>7</v>
      </c>
      <c r="T1974" s="3" t="s">
        <v>7</v>
      </c>
      <c r="U1974" s="2">
        <v>0</v>
      </c>
      <c r="V1974" s="2">
        <v>0</v>
      </c>
      <c r="W1974" s="2"/>
      <c r="X1974" s="3" t="s">
        <v>282</v>
      </c>
      <c r="Y1974" s="2"/>
      <c r="Z1974" s="3"/>
      <c r="AA1974" s="3"/>
      <c r="AB1974" s="7" t="s">
        <v>6233</v>
      </c>
      <c r="AC1974" s="3" t="s">
        <v>602</v>
      </c>
      <c r="AD1974" s="3" t="s">
        <v>93</v>
      </c>
      <c r="AE1974" s="3" t="s">
        <v>603</v>
      </c>
      <c r="AF1974" s="3" t="s">
        <v>27</v>
      </c>
      <c r="AG1974" s="4"/>
      <c r="AH1974" s="3"/>
      <c r="AI1974" s="4"/>
      <c r="AJ19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4" s="8">
        <f>IF(#REF!=MAX(#REF!),"New","Old")</f>
      </c>
      <c r="AL1974" s="3"/>
      <c r="AM1974" s="9">
        <f>IF(OR(#REF!="",#REF!=0),"",IF(#REF!&lt;12000,"&lt;12k",IF(AND(#REF!&gt;=12000,#REF!&lt;24000),"12k to 24k",IF(AND(#REF!&gt;=24000,#REF!&lt;=36000),"24k to 36k",IF(#REF!&gt;36000,"&gt;36k","")))))</f>
      </c>
    </row>
    <row x14ac:dyDescent="0.25" r="1975" customHeight="1" ht="18.75">
      <c r="A1975" s="1">
        <v>1823079</v>
      </c>
      <c r="B1975" s="2">
        <v>11472387</v>
      </c>
      <c r="C1975" s="3" t="s">
        <v>0</v>
      </c>
      <c r="D1975" s="3" t="s">
        <v>59</v>
      </c>
      <c r="E1975" s="2">
        <v>2015</v>
      </c>
      <c r="F1975" s="4">
        <v>44732</v>
      </c>
      <c r="G1975" s="3" t="s">
        <v>108</v>
      </c>
      <c r="H1975" s="4">
        <v>44747</v>
      </c>
      <c r="I1975" s="4">
        <f>_xlfn.XLOOKUP(#REF!,[1]!Backup_F8_Previous_Wave[ODINO],[1]!Backup_F8_Previous_Wave[Production Date],"")</f>
      </c>
      <c r="J1975" s="10">
        <f>_xlfn.XLOOKUP(#REF!,[1]!Backup_F8_Previous_Wave[ODINO],[1]!Backup_F8_Previous_Wave[Wave Date],"")</f>
      </c>
      <c r="K1975" s="6">
        <f>_xlfn.XLOOKUP(#REF!,[1]!Backup_F8_Previous_Wave[ODINO],[1]!Backup_F8_Previous_Wave[Full VIN],"")</f>
      </c>
      <c r="L1975" s="3" t="s">
        <v>6234</v>
      </c>
      <c r="M1975" s="3" t="s">
        <v>4</v>
      </c>
      <c r="N1975" s="3" t="s">
        <v>6235</v>
      </c>
      <c r="O1975" s="3" t="s">
        <v>62</v>
      </c>
      <c r="P1975" s="6">
        <f>_xlfn.XLOOKUP(#REF!,[1]!Table2[BINNING],[1]!Table2[VFG],"")</f>
      </c>
      <c r="Q1975" s="6">
        <f>IF(ISNUMBER(FIND("|",#REF!,1)),LEFT(#REF!,FIND("|",#REF!,1)-2),#REF!)</f>
      </c>
      <c r="R1975" s="6">
        <f>IF(ISNUMBER(FIND("|",#REF!,1)),RIGHT(#REF!,LEN(#REF!)-FIND("|",#REF!,1)-1),"")</f>
      </c>
      <c r="S1975" s="3" t="s">
        <v>7</v>
      </c>
      <c r="T1975" s="3" t="s">
        <v>7</v>
      </c>
      <c r="U1975" s="2">
        <v>0</v>
      </c>
      <c r="V1975" s="2">
        <v>0</v>
      </c>
      <c r="W1975" s="2">
        <v>127000</v>
      </c>
      <c r="X1975" s="3" t="s">
        <v>467</v>
      </c>
      <c r="Y1975" s="2"/>
      <c r="Z1975" s="3"/>
      <c r="AA1975" s="3"/>
      <c r="AB1975" s="7" t="s">
        <v>6236</v>
      </c>
      <c r="AC1975" s="3" t="s">
        <v>65</v>
      </c>
      <c r="AD1975" s="3" t="s">
        <v>66</v>
      </c>
      <c r="AE1975" s="3" t="s">
        <v>67</v>
      </c>
      <c r="AF1975" s="3" t="s">
        <v>68</v>
      </c>
      <c r="AG1975" s="4"/>
      <c r="AH1975" s="3"/>
      <c r="AI1975" s="4"/>
      <c r="AJ19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5" s="8">
        <f>IF(#REF!=MAX(#REF!),"New","Old")</f>
      </c>
      <c r="AL1975" s="3"/>
      <c r="AM1975" s="9">
        <f>IF(OR(#REF!="",#REF!=0),"",IF(#REF!&lt;12000,"&lt;12k",IF(AND(#REF!&gt;=12000,#REF!&lt;24000),"12k to 24k",IF(AND(#REF!&gt;=24000,#REF!&lt;=36000),"24k to 36k",IF(#REF!&gt;36000,"&gt;36k","")))))</f>
      </c>
    </row>
    <row x14ac:dyDescent="0.25" r="1976" customHeight="1" ht="18.75">
      <c r="A1976" s="1">
        <v>1823134</v>
      </c>
      <c r="B1976" s="2">
        <v>11472422</v>
      </c>
      <c r="C1976" s="3" t="s">
        <v>0</v>
      </c>
      <c r="D1976" s="3" t="s">
        <v>96</v>
      </c>
      <c r="E1976" s="2">
        <v>2012</v>
      </c>
      <c r="F1976" s="4">
        <v>44747</v>
      </c>
      <c r="G1976" s="3" t="s">
        <v>39</v>
      </c>
      <c r="H1976" s="4">
        <v>44747</v>
      </c>
      <c r="I1976" s="4">
        <f>_xlfn.XLOOKUP(#REF!,[1]!Backup_F8_Previous_Wave[ODINO],[1]!Backup_F8_Previous_Wave[Production Date],"")</f>
      </c>
      <c r="J1976" s="10">
        <f>_xlfn.XLOOKUP(#REF!,[1]!Backup_F8_Previous_Wave[ODINO],[1]!Backup_F8_Previous_Wave[Wave Date],"")</f>
      </c>
      <c r="K1976" s="6">
        <f>_xlfn.XLOOKUP(#REF!,[1]!Backup_F8_Previous_Wave[ODINO],[1]!Backup_F8_Previous_Wave[Full VIN],"")</f>
      </c>
      <c r="L1976" s="3" t="s">
        <v>6237</v>
      </c>
      <c r="M1976" s="3" t="s">
        <v>4</v>
      </c>
      <c r="N1976" s="3" t="s">
        <v>6238</v>
      </c>
      <c r="O1976" s="3" t="s">
        <v>62</v>
      </c>
      <c r="P1976" s="6">
        <f>_xlfn.XLOOKUP(#REF!,[1]!Table2[BINNING],[1]!Table2[VFG],"")</f>
      </c>
      <c r="Q1976" s="6">
        <f>IF(ISNUMBER(FIND("|",#REF!,1)),LEFT(#REF!,FIND("|",#REF!,1)-2),#REF!)</f>
      </c>
      <c r="R1976" s="6">
        <f>IF(ISNUMBER(FIND("|",#REF!,1)),RIGHT(#REF!,LEN(#REF!)-FIND("|",#REF!,1)-1),"")</f>
      </c>
      <c r="S1976" s="3" t="s">
        <v>7</v>
      </c>
      <c r="T1976" s="3" t="s">
        <v>7</v>
      </c>
      <c r="U1976" s="2">
        <v>0</v>
      </c>
      <c r="V1976" s="2">
        <v>0</v>
      </c>
      <c r="W1976" s="2">
        <v>152528</v>
      </c>
      <c r="X1976" s="3" t="s">
        <v>253</v>
      </c>
      <c r="Y1976" s="2"/>
      <c r="Z1976" s="3" t="s">
        <v>6239</v>
      </c>
      <c r="AA1976" s="3" t="s">
        <v>4986</v>
      </c>
      <c r="AB1976" s="7" t="s">
        <v>6240</v>
      </c>
      <c r="AC1976" s="3" t="s">
        <v>542</v>
      </c>
      <c r="AD1976" s="3" t="s">
        <v>543</v>
      </c>
      <c r="AE1976" s="3" t="s">
        <v>544</v>
      </c>
      <c r="AF1976" s="3" t="s">
        <v>102</v>
      </c>
      <c r="AG1976" s="4"/>
      <c r="AH1976" s="3"/>
      <c r="AI1976" s="4"/>
      <c r="AJ19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6" s="8">
        <f>IF(#REF!=MAX(#REF!),"New","Old")</f>
      </c>
      <c r="AL1976" s="3"/>
      <c r="AM1976" s="9">
        <f>IF(OR(#REF!="",#REF!=0),"",IF(#REF!&lt;12000,"&lt;12k",IF(AND(#REF!&gt;=12000,#REF!&lt;24000),"12k to 24k",IF(AND(#REF!&gt;=24000,#REF!&lt;=36000),"24k to 36k",IF(#REF!&gt;36000,"&gt;36k","")))))</f>
      </c>
    </row>
    <row x14ac:dyDescent="0.25" r="1977" customHeight="1" ht="18.75">
      <c r="A1977" s="1">
        <v>1823397</v>
      </c>
      <c r="B1977" s="2">
        <v>11472603</v>
      </c>
      <c r="C1977" s="3" t="s">
        <v>0</v>
      </c>
      <c r="D1977" s="3" t="s">
        <v>59</v>
      </c>
      <c r="E1977" s="2">
        <v>2011</v>
      </c>
      <c r="F1977" s="4">
        <v>44748</v>
      </c>
      <c r="G1977" s="3" t="s">
        <v>39</v>
      </c>
      <c r="H1977" s="4">
        <v>44748</v>
      </c>
      <c r="I1977" s="4">
        <f>_xlfn.XLOOKUP(#REF!,[1]!Backup_F8_Previous_Wave[ODINO],[1]!Backup_F8_Previous_Wave[Production Date],"")</f>
      </c>
      <c r="J1977" s="10">
        <f>_xlfn.XLOOKUP(#REF!,[1]!Backup_F8_Previous_Wave[ODINO],[1]!Backup_F8_Previous_Wave[Wave Date],"")</f>
      </c>
      <c r="K1977" s="6">
        <f>_xlfn.XLOOKUP(#REF!,[1]!Backup_F8_Previous_Wave[ODINO],[1]!Backup_F8_Previous_Wave[Full VIN],"")</f>
      </c>
      <c r="L1977" s="3" t="s">
        <v>6241</v>
      </c>
      <c r="M1977" s="3" t="s">
        <v>4</v>
      </c>
      <c r="N1977" s="3" t="s">
        <v>6242</v>
      </c>
      <c r="O1977" s="3" t="s">
        <v>80</v>
      </c>
      <c r="P1977" s="6">
        <f>_xlfn.XLOOKUP(#REF!,[1]!Table2[BINNING],[1]!Table2[VFG],"")</f>
      </c>
      <c r="Q1977" s="6">
        <f>IF(ISNUMBER(FIND("|",#REF!,1)),LEFT(#REF!,FIND("|",#REF!,1)-2),#REF!)</f>
      </c>
      <c r="R1977" s="6">
        <f>IF(ISNUMBER(FIND("|",#REF!,1)),RIGHT(#REF!,LEN(#REF!)-FIND("|",#REF!,1)-1),"")</f>
      </c>
      <c r="S1977" s="3" t="s">
        <v>7</v>
      </c>
      <c r="T1977" s="3" t="s">
        <v>7</v>
      </c>
      <c r="U1977" s="2">
        <v>0</v>
      </c>
      <c r="V1977" s="2">
        <v>0</v>
      </c>
      <c r="W1977" s="2">
        <v>60000</v>
      </c>
      <c r="X1977" s="3" t="s">
        <v>100</v>
      </c>
      <c r="Y1977" s="2">
        <v>0</v>
      </c>
      <c r="Z1977" s="3" t="s">
        <v>6171</v>
      </c>
      <c r="AA1977" s="3" t="s">
        <v>2631</v>
      </c>
      <c r="AB1977" s="7" t="s">
        <v>6243</v>
      </c>
      <c r="AC1977" s="3" t="s">
        <v>83</v>
      </c>
      <c r="AD1977" s="3" t="s">
        <v>66</v>
      </c>
      <c r="AE1977" s="3" t="s">
        <v>121</v>
      </c>
      <c r="AF1977" s="3" t="s">
        <v>68</v>
      </c>
      <c r="AG1977" s="4"/>
      <c r="AH1977" s="3"/>
      <c r="AI1977" s="4"/>
      <c r="AJ19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7" s="8">
        <f>IF(#REF!=MAX(#REF!),"New","Old")</f>
      </c>
      <c r="AL1977" s="3"/>
      <c r="AM1977" s="9">
        <f>IF(OR(#REF!="",#REF!=0),"",IF(#REF!&lt;12000,"&lt;12k",IF(AND(#REF!&gt;=12000,#REF!&lt;24000),"12k to 24k",IF(AND(#REF!&gt;=24000,#REF!&lt;=36000),"24k to 36k",IF(#REF!&gt;36000,"&gt;36k","")))))</f>
      </c>
    </row>
    <row x14ac:dyDescent="0.25" r="1978" customHeight="1" ht="18.75">
      <c r="A1978" s="1">
        <v>1823554</v>
      </c>
      <c r="B1978" s="2">
        <v>11472708</v>
      </c>
      <c r="C1978" s="3" t="s">
        <v>0</v>
      </c>
      <c r="D1978" s="3" t="s">
        <v>234</v>
      </c>
      <c r="E1978" s="2">
        <v>2012</v>
      </c>
      <c r="F1978" s="4">
        <v>44745</v>
      </c>
      <c r="G1978" s="3" t="s">
        <v>39</v>
      </c>
      <c r="H1978" s="4">
        <v>44749</v>
      </c>
      <c r="I1978" s="4">
        <f>_xlfn.XLOOKUP(#REF!,[1]!Backup_F8_Previous_Wave[ODINO],[1]!Backup_F8_Previous_Wave[Production Date],"")</f>
      </c>
      <c r="J1978" s="10">
        <f>_xlfn.XLOOKUP(#REF!,[1]!Backup_F8_Previous_Wave[ODINO],[1]!Backup_F8_Previous_Wave[Wave Date],"")</f>
      </c>
      <c r="K1978" s="6">
        <f>_xlfn.XLOOKUP(#REF!,[1]!Backup_F8_Previous_Wave[ODINO],[1]!Backup_F8_Previous_Wave[Full VIN],"")</f>
      </c>
      <c r="L1978" s="3" t="s">
        <v>6244</v>
      </c>
      <c r="M1978" s="3" t="s">
        <v>4</v>
      </c>
      <c r="N1978" s="3" t="s">
        <v>6245</v>
      </c>
      <c r="O1978" s="3" t="s">
        <v>390</v>
      </c>
      <c r="P1978" s="6">
        <f>_xlfn.XLOOKUP(#REF!,[1]!Table2[BINNING],[1]!Table2[VFG],"")</f>
      </c>
      <c r="Q1978" s="6">
        <f>IF(ISNUMBER(FIND("|",#REF!,1)),LEFT(#REF!,FIND("|",#REF!,1)-2),#REF!)</f>
      </c>
      <c r="R1978" s="6">
        <f>IF(ISNUMBER(FIND("|",#REF!,1)),RIGHT(#REF!,LEN(#REF!)-FIND("|",#REF!,1)-1),"")</f>
      </c>
      <c r="S1978" s="3" t="s">
        <v>7</v>
      </c>
      <c r="T1978" s="3" t="s">
        <v>7</v>
      </c>
      <c r="U1978" s="2">
        <v>0</v>
      </c>
      <c r="V1978" s="2">
        <v>0</v>
      </c>
      <c r="W1978" s="2">
        <v>200000</v>
      </c>
      <c r="X1978" s="3" t="s">
        <v>8</v>
      </c>
      <c r="Y1978" s="2">
        <v>25</v>
      </c>
      <c r="Z1978" s="3" t="s">
        <v>6246</v>
      </c>
      <c r="AA1978" s="3" t="s">
        <v>4511</v>
      </c>
      <c r="AB1978" s="7" t="s">
        <v>6247</v>
      </c>
      <c r="AC1978" s="3" t="s">
        <v>2208</v>
      </c>
      <c r="AD1978" s="3" t="s">
        <v>241</v>
      </c>
      <c r="AE1978" s="3" t="s">
        <v>2209</v>
      </c>
      <c r="AF1978" s="3" t="s">
        <v>2210</v>
      </c>
      <c r="AG1978" s="4"/>
      <c r="AH1978" s="3"/>
      <c r="AI1978" s="4"/>
      <c r="AJ19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8" s="8">
        <f>IF(#REF!=MAX(#REF!),"New","Old")</f>
      </c>
      <c r="AL1978" s="3"/>
      <c r="AM1978" s="9">
        <f>IF(OR(#REF!="",#REF!=0),"",IF(#REF!&lt;12000,"&lt;12k",IF(AND(#REF!&gt;=12000,#REF!&lt;24000),"12k to 24k",IF(AND(#REF!&gt;=24000,#REF!&lt;=36000),"24k to 36k",IF(#REF!&gt;36000,"&gt;36k","")))))</f>
      </c>
    </row>
    <row x14ac:dyDescent="0.25" r="1979" customHeight="1" ht="18.75">
      <c r="A1979" s="1">
        <v>1823750</v>
      </c>
      <c r="B1979" s="2">
        <v>11472841</v>
      </c>
      <c r="C1979" s="3" t="s">
        <v>0</v>
      </c>
      <c r="D1979" s="3" t="s">
        <v>234</v>
      </c>
      <c r="E1979" s="2">
        <v>2014</v>
      </c>
      <c r="F1979" s="4">
        <v>44749</v>
      </c>
      <c r="G1979" s="3" t="s">
        <v>39</v>
      </c>
      <c r="H1979" s="4">
        <v>44750</v>
      </c>
      <c r="I1979" s="4"/>
      <c r="J1979" s="10">
        <f>_xlfn.XLOOKUP(#REF!,[1]!Backup_F8_Previous_Wave[ODINO],[1]!Backup_F8_Previous_Wave[Wave Date],"")</f>
      </c>
      <c r="K1979" s="3"/>
      <c r="L1979" s="3" t="s">
        <v>6248</v>
      </c>
      <c r="M1979" s="3" t="s">
        <v>4</v>
      </c>
      <c r="N1979" s="3" t="s">
        <v>6249</v>
      </c>
      <c r="O1979" s="3" t="s">
        <v>62</v>
      </c>
      <c r="P1979" s="6">
        <f>_xlfn.XLOOKUP(#REF!,[1]!Table2[BINNING],[1]!Table2[VFG],"")</f>
      </c>
      <c r="Q1979" s="6">
        <f>IF(ISNUMBER(FIND("|",#REF!,1)),LEFT(#REF!,FIND("|",#REF!,1)-2),#REF!)</f>
      </c>
      <c r="R1979" s="6">
        <f>IF(ISNUMBER(FIND("|",#REF!,1)),RIGHT(#REF!,LEN(#REF!)-FIND("|",#REF!,1)-1),"")</f>
      </c>
      <c r="S1979" s="3" t="s">
        <v>7</v>
      </c>
      <c r="T1979" s="3" t="s">
        <v>7</v>
      </c>
      <c r="U1979" s="2">
        <v>0</v>
      </c>
      <c r="V1979" s="2">
        <v>0</v>
      </c>
      <c r="W1979" s="2"/>
      <c r="X1979" s="3" t="s">
        <v>63</v>
      </c>
      <c r="Y1979" s="2">
        <v>0</v>
      </c>
      <c r="Z1979" s="3"/>
      <c r="AA1979" s="3"/>
      <c r="AB1979" s="7" t="s">
        <v>6250</v>
      </c>
      <c r="AC1979" s="3" t="s">
        <v>44</v>
      </c>
      <c r="AD1979" s="3" t="s">
        <v>44</v>
      </c>
      <c r="AE1979" s="3" t="s">
        <v>44</v>
      </c>
      <c r="AF1979" s="3" t="s">
        <v>243</v>
      </c>
      <c r="AG1979" s="4"/>
      <c r="AH1979" s="3"/>
      <c r="AI1979" s="4"/>
      <c r="AJ19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79" s="8">
        <f>IF(#REF!=MAX(#REF!),"New","Old")</f>
      </c>
      <c r="AL1979" s="3"/>
      <c r="AM1979" s="9">
        <f>IF(OR(#REF!="",#REF!=0),"",IF(#REF!&lt;12000,"&lt;12k",IF(AND(#REF!&gt;=12000,#REF!&lt;24000),"12k to 24k",IF(AND(#REF!&gt;=24000,#REF!&lt;=36000),"24k to 36k",IF(#REF!&gt;36000,"&gt;36k","")))))</f>
      </c>
    </row>
    <row x14ac:dyDescent="0.25" r="1980" customHeight="1" ht="18.75">
      <c r="A1980" s="1">
        <v>1823871</v>
      </c>
      <c r="B1980" s="2">
        <v>11472938</v>
      </c>
      <c r="C1980" s="3" t="s">
        <v>0</v>
      </c>
      <c r="D1980" s="3" t="s">
        <v>181</v>
      </c>
      <c r="E1980" s="2">
        <v>2002</v>
      </c>
      <c r="F1980" s="4">
        <v>44748</v>
      </c>
      <c r="G1980" s="3" t="s">
        <v>39</v>
      </c>
      <c r="H1980" s="4">
        <v>44750</v>
      </c>
      <c r="I1980" s="4">
        <f>_xlfn.XLOOKUP(#REF!,[1]!Backup_F8_Previous_Wave[ODINO],[1]!Backup_F8_Previous_Wave[Production Date],"")</f>
      </c>
      <c r="J1980" s="10">
        <f>_xlfn.XLOOKUP(#REF!,[1]!Backup_F8_Previous_Wave[ODINO],[1]!Backup_F8_Previous_Wave[Wave Date],"")</f>
      </c>
      <c r="K1980" s="6">
        <f>_xlfn.XLOOKUP(#REF!,[1]!Backup_F8_Previous_Wave[ODINO],[1]!Backup_F8_Previous_Wave[Full VIN],"")</f>
      </c>
      <c r="L1980" s="3" t="s">
        <v>6251</v>
      </c>
      <c r="M1980" s="3" t="s">
        <v>4</v>
      </c>
      <c r="N1980" s="3" t="s">
        <v>6252</v>
      </c>
      <c r="O1980" s="3" t="s">
        <v>953</v>
      </c>
      <c r="P1980" s="6">
        <f>_xlfn.XLOOKUP(#REF!,[1]!Table2[BINNING],[1]!Table2[VFG],"")</f>
      </c>
      <c r="Q1980" s="6">
        <f>IF(ISNUMBER(FIND("|",#REF!,1)),LEFT(#REF!,FIND("|",#REF!,1)-2),#REF!)</f>
      </c>
      <c r="R1980" s="6">
        <f>IF(ISNUMBER(FIND("|",#REF!,1)),RIGHT(#REF!,LEN(#REF!)-FIND("|",#REF!,1)-1),"")</f>
      </c>
      <c r="S1980" s="3" t="s">
        <v>7</v>
      </c>
      <c r="T1980" s="3" t="s">
        <v>7</v>
      </c>
      <c r="U1980" s="2">
        <v>0</v>
      </c>
      <c r="V1980" s="2">
        <v>0</v>
      </c>
      <c r="W1980" s="2">
        <v>137000</v>
      </c>
      <c r="X1980" s="3" t="s">
        <v>229</v>
      </c>
      <c r="Y1980" s="2">
        <v>55</v>
      </c>
      <c r="Z1980" s="3"/>
      <c r="AA1980" s="3"/>
      <c r="AB1980" s="7" t="s">
        <v>6253</v>
      </c>
      <c r="AC1980" s="3" t="s">
        <v>1330</v>
      </c>
      <c r="AD1980" s="3" t="s">
        <v>298</v>
      </c>
      <c r="AE1980" s="3" t="s">
        <v>1331</v>
      </c>
      <c r="AF1980" s="3" t="s">
        <v>1779</v>
      </c>
      <c r="AG1980" s="4"/>
      <c r="AH1980" s="3"/>
      <c r="AI1980" s="4"/>
      <c r="AJ19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0" s="8">
        <f>IF(#REF!=MAX(#REF!),"New","Old")</f>
      </c>
      <c r="AL1980" s="3"/>
      <c r="AM1980" s="9">
        <f>IF(OR(#REF!="",#REF!=0),"",IF(#REF!&lt;12000,"&lt;12k",IF(AND(#REF!&gt;=12000,#REF!&lt;24000),"12k to 24k",IF(AND(#REF!&gt;=24000,#REF!&lt;=36000),"24k to 36k",IF(#REF!&gt;36000,"&gt;36k","")))))</f>
      </c>
    </row>
    <row x14ac:dyDescent="0.25" r="1981" customHeight="1" ht="18.75">
      <c r="A1981" s="1">
        <v>1824093</v>
      </c>
      <c r="B1981" s="2">
        <v>11473094</v>
      </c>
      <c r="C1981" s="3" t="s">
        <v>0</v>
      </c>
      <c r="D1981" s="3" t="s">
        <v>234</v>
      </c>
      <c r="E1981" s="2">
        <v>2014</v>
      </c>
      <c r="F1981" s="4">
        <v>44746</v>
      </c>
      <c r="G1981" s="3" t="s">
        <v>39</v>
      </c>
      <c r="H1981" s="4">
        <v>44751</v>
      </c>
      <c r="I1981" s="4">
        <f>_xlfn.XLOOKUP(#REF!,[1]!Backup_F8_Previous_Wave[ODINO],[1]!Backup_F8_Previous_Wave[Production Date],"")</f>
      </c>
      <c r="J1981" s="10">
        <f>_xlfn.XLOOKUP(#REF!,[1]!Backup_F8_Previous_Wave[ODINO],[1]!Backup_F8_Previous_Wave[Wave Date],"")</f>
      </c>
      <c r="K1981" s="6">
        <f>_xlfn.XLOOKUP(#REF!,[1]!Backup_F8_Previous_Wave[ODINO],[1]!Backup_F8_Previous_Wave[Full VIN],"")</f>
      </c>
      <c r="L1981" s="3" t="s">
        <v>6254</v>
      </c>
      <c r="M1981" s="3" t="s">
        <v>4</v>
      </c>
      <c r="N1981" s="3" t="s">
        <v>6255</v>
      </c>
      <c r="O1981" s="3" t="s">
        <v>62</v>
      </c>
      <c r="P1981" s="6">
        <f>_xlfn.XLOOKUP(#REF!,[1]!Table2[BINNING],[1]!Table2[VFG],"")</f>
      </c>
      <c r="Q1981" s="6">
        <f>IF(ISNUMBER(FIND("|",#REF!,1)),LEFT(#REF!,FIND("|",#REF!,1)-2),#REF!)</f>
      </c>
      <c r="R1981" s="6">
        <f>IF(ISNUMBER(FIND("|",#REF!,1)),RIGHT(#REF!,LEN(#REF!)-FIND("|",#REF!,1)-1),"")</f>
      </c>
      <c r="S1981" s="3" t="s">
        <v>7</v>
      </c>
      <c r="T1981" s="3" t="s">
        <v>7</v>
      </c>
      <c r="U1981" s="2">
        <v>0</v>
      </c>
      <c r="V1981" s="2">
        <v>0</v>
      </c>
      <c r="W1981" s="2"/>
      <c r="X1981" s="3" t="s">
        <v>106</v>
      </c>
      <c r="Y1981" s="2">
        <v>0</v>
      </c>
      <c r="Z1981" s="3"/>
      <c r="AA1981" s="3"/>
      <c r="AB1981" s="7" t="s">
        <v>6256</v>
      </c>
      <c r="AC1981" s="3" t="s">
        <v>240</v>
      </c>
      <c r="AD1981" s="3" t="s">
        <v>241</v>
      </c>
      <c r="AE1981" s="3" t="s">
        <v>242</v>
      </c>
      <c r="AF1981" s="3" t="s">
        <v>243</v>
      </c>
      <c r="AG1981" s="4"/>
      <c r="AH1981" s="3"/>
      <c r="AI1981" s="4"/>
      <c r="AJ19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1" s="8">
        <f>IF(#REF!=MAX(#REF!),"New","Old")</f>
      </c>
      <c r="AL1981" s="3"/>
      <c r="AM1981" s="9">
        <f>IF(OR(#REF!="",#REF!=0),"",IF(#REF!&lt;12000,"&lt;12k",IF(AND(#REF!&gt;=12000,#REF!&lt;24000),"12k to 24k",IF(AND(#REF!&gt;=24000,#REF!&lt;=36000),"24k to 36k",IF(#REF!&gt;36000,"&gt;36k","")))))</f>
      </c>
    </row>
    <row x14ac:dyDescent="0.25" r="1982" customHeight="1" ht="18.75">
      <c r="A1982" s="1">
        <v>1824200</v>
      </c>
      <c r="B1982" s="2">
        <v>11473164</v>
      </c>
      <c r="C1982" s="3" t="s">
        <v>0</v>
      </c>
      <c r="D1982" s="3" t="s">
        <v>4621</v>
      </c>
      <c r="E1982" s="2">
        <v>2021</v>
      </c>
      <c r="F1982" s="4">
        <v>44751</v>
      </c>
      <c r="G1982" s="3" t="s">
        <v>39</v>
      </c>
      <c r="H1982" s="4">
        <v>44752</v>
      </c>
      <c r="I1982" s="4"/>
      <c r="J1982" s="10">
        <f>_xlfn.XLOOKUP(#REF!,[1]!Backup_F8_Previous_Wave[ODINO],[1]!Backup_F8_Previous_Wave[Wave Date],"")</f>
      </c>
      <c r="K1982" s="3"/>
      <c r="L1982" s="3" t="s">
        <v>6257</v>
      </c>
      <c r="M1982" s="3" t="s">
        <v>4</v>
      </c>
      <c r="N1982" s="3" t="s">
        <v>6258</v>
      </c>
      <c r="O1982" s="3" t="s">
        <v>151</v>
      </c>
      <c r="P1982" s="6">
        <f>_xlfn.XLOOKUP(#REF!,[1]!Table2[BINNING],[1]!Table2[VFG],"")</f>
      </c>
      <c r="Q1982" s="6">
        <f>IF(ISNUMBER(FIND("|",#REF!,1)),LEFT(#REF!,FIND("|",#REF!,1)-2),#REF!)</f>
      </c>
      <c r="R1982" s="6">
        <f>IF(ISNUMBER(FIND("|",#REF!,1)),RIGHT(#REF!,LEN(#REF!)-FIND("|",#REF!,1)-1),"")</f>
      </c>
      <c r="S1982" s="3" t="s">
        <v>7</v>
      </c>
      <c r="T1982" s="3" t="s">
        <v>7</v>
      </c>
      <c r="U1982" s="2">
        <v>0</v>
      </c>
      <c r="V1982" s="2">
        <v>0</v>
      </c>
      <c r="W1982" s="2"/>
      <c r="X1982" s="3" t="s">
        <v>106</v>
      </c>
      <c r="Y1982" s="2"/>
      <c r="Z1982" s="3"/>
      <c r="AA1982" s="3"/>
      <c r="AB1982" s="7" t="s">
        <v>6259</v>
      </c>
      <c r="AC1982" s="3" t="s">
        <v>44</v>
      </c>
      <c r="AD1982" s="3" t="s">
        <v>44</v>
      </c>
      <c r="AE1982" s="3" t="s">
        <v>44</v>
      </c>
      <c r="AF1982" s="3" t="s">
        <v>77</v>
      </c>
      <c r="AG1982" s="4"/>
      <c r="AH1982" s="3"/>
      <c r="AI1982" s="4"/>
      <c r="AJ19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2" s="8">
        <f>IF(#REF!=MAX(#REF!),"New","Old")</f>
      </c>
      <c r="AL1982" s="3"/>
      <c r="AM1982" s="9">
        <f>IF(OR(#REF!="",#REF!=0),"",IF(#REF!&lt;12000,"&lt;12k",IF(AND(#REF!&gt;=12000,#REF!&lt;24000),"12k to 24k",IF(AND(#REF!&gt;=24000,#REF!&lt;=36000),"24k to 36k",IF(#REF!&gt;36000,"&gt;36k","")))))</f>
      </c>
    </row>
    <row x14ac:dyDescent="0.25" r="1983" customHeight="1" ht="18.75">
      <c r="A1983" s="1">
        <v>1824205</v>
      </c>
      <c r="B1983" s="2">
        <v>11473167</v>
      </c>
      <c r="C1983" s="3" t="s">
        <v>0</v>
      </c>
      <c r="D1983" s="3" t="s">
        <v>1</v>
      </c>
      <c r="E1983" s="2">
        <v>2022</v>
      </c>
      <c r="F1983" s="4">
        <v>44749</v>
      </c>
      <c r="G1983" s="3" t="s">
        <v>39</v>
      </c>
      <c r="H1983" s="4">
        <v>44752</v>
      </c>
      <c r="I1983" s="4">
        <f>_xlfn.XLOOKUP(#REF!,[1]!Backup_F8_Previous_Wave[ODINO],[1]!Backup_F8_Previous_Wave[Production Date],"")</f>
      </c>
      <c r="J1983" s="10">
        <f>_xlfn.XLOOKUP(#REF!,[1]!Backup_F8_Previous_Wave[ODINO],[1]!Backup_F8_Previous_Wave[Wave Date],"")</f>
      </c>
      <c r="K1983" s="6">
        <f>_xlfn.XLOOKUP(#REF!,[1]!Backup_F8_Previous_Wave[ODINO],[1]!Backup_F8_Previous_Wave[Full VIN],"")</f>
      </c>
      <c r="L1983" s="3" t="s">
        <v>6260</v>
      </c>
      <c r="M1983" s="3" t="s">
        <v>4</v>
      </c>
      <c r="N1983" s="3" t="s">
        <v>6261</v>
      </c>
      <c r="O1983" s="3" t="s">
        <v>31</v>
      </c>
      <c r="P1983" s="6">
        <f>_xlfn.XLOOKUP(#REF!,[1]!Table2[BINNING],[1]!Table2[VFG],"")</f>
      </c>
      <c r="Q1983" s="6">
        <f>IF(ISNUMBER(FIND("|",#REF!,1)),LEFT(#REF!,FIND("|",#REF!,1)-2),#REF!)</f>
      </c>
      <c r="R1983" s="6">
        <f>IF(ISNUMBER(FIND("|",#REF!,1)),RIGHT(#REF!,LEN(#REF!)-FIND("|",#REF!,1)-1),"")</f>
      </c>
      <c r="S1983" s="3" t="s">
        <v>7</v>
      </c>
      <c r="T1983" s="3" t="s">
        <v>7</v>
      </c>
      <c r="U1983" s="2">
        <v>0</v>
      </c>
      <c r="V1983" s="2">
        <v>0</v>
      </c>
      <c r="W1983" s="2"/>
      <c r="X1983" s="3" t="s">
        <v>433</v>
      </c>
      <c r="Y1983" s="2">
        <v>25</v>
      </c>
      <c r="Z1983" s="3"/>
      <c r="AA1983" s="3"/>
      <c r="AB1983" s="7" t="s">
        <v>6262</v>
      </c>
      <c r="AC1983" s="3" t="s">
        <v>4018</v>
      </c>
      <c r="AD1983" s="3" t="s">
        <v>4525</v>
      </c>
      <c r="AE1983" s="3" t="s">
        <v>4526</v>
      </c>
      <c r="AF1983" s="3" t="s">
        <v>13</v>
      </c>
      <c r="AG1983" s="4"/>
      <c r="AH1983" s="3"/>
      <c r="AI1983" s="4"/>
      <c r="AJ19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3" s="8">
        <f>IF(#REF!=MAX(#REF!),"New","Old")</f>
      </c>
      <c r="AL1983" s="3"/>
      <c r="AM1983" s="9">
        <f>IF(OR(#REF!="",#REF!=0),"",IF(#REF!&lt;12000,"&lt;12k",IF(AND(#REF!&gt;=12000,#REF!&lt;24000),"12k to 24k",IF(AND(#REF!&gt;=24000,#REF!&lt;=36000),"24k to 36k",IF(#REF!&gt;36000,"&gt;36k","")))))</f>
      </c>
    </row>
    <row x14ac:dyDescent="0.25" r="1984" customHeight="1" ht="18.75">
      <c r="A1984" s="1">
        <v>1824216</v>
      </c>
      <c r="B1984" s="2">
        <v>11473174</v>
      </c>
      <c r="C1984" s="3" t="s">
        <v>0</v>
      </c>
      <c r="D1984" s="3" t="s">
        <v>1</v>
      </c>
      <c r="E1984" s="2">
        <v>2016</v>
      </c>
      <c r="F1984" s="4">
        <v>44750</v>
      </c>
      <c r="G1984" s="3" t="s">
        <v>39</v>
      </c>
      <c r="H1984" s="4">
        <v>44752</v>
      </c>
      <c r="I1984" s="4">
        <f>_xlfn.XLOOKUP(#REF!,[1]!Backup_F8_Previous_Wave[ODINO],[1]!Backup_F8_Previous_Wave[Production Date],"")</f>
      </c>
      <c r="J1984" s="10">
        <f>_xlfn.XLOOKUP(#REF!,[1]!Backup_F8_Previous_Wave[ODINO],[1]!Backup_F8_Previous_Wave[Wave Date],"")</f>
      </c>
      <c r="K1984" s="6">
        <f>_xlfn.XLOOKUP(#REF!,[1]!Backup_F8_Previous_Wave[ODINO],[1]!Backup_F8_Previous_Wave[Full VIN],"")</f>
      </c>
      <c r="L1984" s="3" t="s">
        <v>6263</v>
      </c>
      <c r="M1984" s="3" t="s">
        <v>4</v>
      </c>
      <c r="N1984" s="3" t="s">
        <v>6264</v>
      </c>
      <c r="O1984" s="3" t="s">
        <v>151</v>
      </c>
      <c r="P1984" s="6">
        <f>_xlfn.XLOOKUP(#REF!,[1]!Table2[BINNING],[1]!Table2[VFG],"")</f>
      </c>
      <c r="Q1984" s="6">
        <f>IF(ISNUMBER(FIND("|",#REF!,1)),LEFT(#REF!,FIND("|",#REF!,1)-2),#REF!)</f>
      </c>
      <c r="R1984" s="6">
        <f>IF(ISNUMBER(FIND("|",#REF!,1)),RIGHT(#REF!,LEN(#REF!)-FIND("|",#REF!,1)-1),"")</f>
      </c>
      <c r="S1984" s="3" t="s">
        <v>7</v>
      </c>
      <c r="T1984" s="3" t="s">
        <v>7</v>
      </c>
      <c r="U1984" s="2">
        <v>2</v>
      </c>
      <c r="V1984" s="2">
        <v>0</v>
      </c>
      <c r="W1984" s="2"/>
      <c r="X1984" s="3" t="s">
        <v>100</v>
      </c>
      <c r="Y1984" s="2">
        <v>0</v>
      </c>
      <c r="Z1984" s="3"/>
      <c r="AA1984" s="3"/>
      <c r="AB1984" s="7" t="s">
        <v>6265</v>
      </c>
      <c r="AC1984" s="3" t="s">
        <v>20</v>
      </c>
      <c r="AD1984" s="3" t="s">
        <v>11</v>
      </c>
      <c r="AE1984" s="3" t="s">
        <v>21</v>
      </c>
      <c r="AF1984" s="3" t="s">
        <v>13</v>
      </c>
      <c r="AG1984" s="4"/>
      <c r="AH1984" s="3"/>
      <c r="AI1984" s="4"/>
      <c r="AJ19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4" s="8">
        <f>IF(#REF!=MAX(#REF!),"New","Old")</f>
      </c>
      <c r="AL1984" s="3"/>
      <c r="AM1984" s="9">
        <f>IF(OR(#REF!="",#REF!=0),"",IF(#REF!&lt;12000,"&lt;12k",IF(AND(#REF!&gt;=12000,#REF!&lt;24000),"12k to 24k",IF(AND(#REF!&gt;=24000,#REF!&lt;=36000),"24k to 36k",IF(#REF!&gt;36000,"&gt;36k","")))))</f>
      </c>
    </row>
    <row x14ac:dyDescent="0.25" r="1985" customHeight="1" ht="18.75">
      <c r="A1985" s="1">
        <v>1824281</v>
      </c>
      <c r="B1985" s="2">
        <v>11473217</v>
      </c>
      <c r="C1985" s="3" t="s">
        <v>0</v>
      </c>
      <c r="D1985" s="3" t="s">
        <v>181</v>
      </c>
      <c r="E1985" s="2">
        <v>2017</v>
      </c>
      <c r="F1985" s="4">
        <v>44660</v>
      </c>
      <c r="G1985" s="3" t="s">
        <v>108</v>
      </c>
      <c r="H1985" s="4">
        <v>44752</v>
      </c>
      <c r="I1985" s="4">
        <f>_xlfn.XLOOKUP(#REF!,[1]!Backup_F8_Previous_Wave[ODINO],[1]!Backup_F8_Previous_Wave[Production Date],"")</f>
      </c>
      <c r="J1985" s="10">
        <f>_xlfn.XLOOKUP(#REF!,[1]!Backup_F8_Previous_Wave[ODINO],[1]!Backup_F8_Previous_Wave[Wave Date],"")</f>
      </c>
      <c r="K1985" s="6">
        <f>_xlfn.XLOOKUP(#REF!,[1]!Backup_F8_Previous_Wave[ODINO],[1]!Backup_F8_Previous_Wave[Full VIN],"")</f>
      </c>
      <c r="L1985" s="3" t="s">
        <v>2369</v>
      </c>
      <c r="M1985" s="3" t="s">
        <v>4</v>
      </c>
      <c r="N1985" s="3" t="s">
        <v>6266</v>
      </c>
      <c r="O1985" s="3" t="s">
        <v>196</v>
      </c>
      <c r="P1985" s="6">
        <f>_xlfn.XLOOKUP(#REF!,[1]!Table2[BINNING],[1]!Table2[VFG],"")</f>
      </c>
      <c r="Q1985" s="6">
        <f>IF(ISNUMBER(FIND("|",#REF!,1)),LEFT(#REF!,FIND("|",#REF!,1)-2),#REF!)</f>
      </c>
      <c r="R1985" s="6">
        <f>IF(ISNUMBER(FIND("|",#REF!,1)),RIGHT(#REF!,LEN(#REF!)-FIND("|",#REF!,1)-1),"")</f>
      </c>
      <c r="S1985" s="3" t="s">
        <v>7</v>
      </c>
      <c r="T1985" s="3" t="s">
        <v>7</v>
      </c>
      <c r="U1985" s="2">
        <v>0</v>
      </c>
      <c r="V1985" s="2">
        <v>0</v>
      </c>
      <c r="W1985" s="2"/>
      <c r="X1985" s="3" t="s">
        <v>63</v>
      </c>
      <c r="Y1985" s="2">
        <v>65</v>
      </c>
      <c r="Z1985" s="3"/>
      <c r="AA1985" s="3"/>
      <c r="AB1985" s="7" t="s">
        <v>6267</v>
      </c>
      <c r="AC1985" s="3" t="s">
        <v>297</v>
      </c>
      <c r="AD1985" s="3" t="s">
        <v>298</v>
      </c>
      <c r="AE1985" s="3" t="s">
        <v>299</v>
      </c>
      <c r="AF1985" s="3" t="s">
        <v>198</v>
      </c>
      <c r="AG1985" s="4"/>
      <c r="AH1985" s="3"/>
      <c r="AI1985" s="4"/>
      <c r="AJ19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5" s="8">
        <f>IF(#REF!=MAX(#REF!),"New","Old")</f>
      </c>
      <c r="AL1985" s="3"/>
      <c r="AM1985" s="9">
        <f>IF(OR(#REF!="",#REF!=0),"",IF(#REF!&lt;12000,"&lt;12k",IF(AND(#REF!&gt;=12000,#REF!&lt;24000),"12k to 24k",IF(AND(#REF!&gt;=24000,#REF!&lt;=36000),"24k to 36k",IF(#REF!&gt;36000,"&gt;36k","")))))</f>
      </c>
    </row>
    <row x14ac:dyDescent="0.25" r="1986" customHeight="1" ht="18.75">
      <c r="A1986" s="1">
        <v>1824436</v>
      </c>
      <c r="B1986" s="2">
        <v>11473328</v>
      </c>
      <c r="C1986" s="3" t="s">
        <v>0</v>
      </c>
      <c r="D1986" s="3" t="s">
        <v>181</v>
      </c>
      <c r="E1986" s="2">
        <v>2022</v>
      </c>
      <c r="F1986" s="4">
        <v>44672</v>
      </c>
      <c r="G1986" s="3" t="s">
        <v>108</v>
      </c>
      <c r="H1986" s="4">
        <v>44753</v>
      </c>
      <c r="I1986" s="4">
        <f>_xlfn.XLOOKUP(#REF!,[1]!Backup_F8_Previous_Wave[ODINO],[1]!Backup_F8_Previous_Wave[Production Date],"")</f>
      </c>
      <c r="J1986" s="10">
        <f>_xlfn.XLOOKUP(#REF!,[1]!Backup_F8_Previous_Wave[ODINO],[1]!Backup_F8_Previous_Wave[Wave Date],"")</f>
      </c>
      <c r="K1986" s="6">
        <f>_xlfn.XLOOKUP(#REF!,[1]!Backup_F8_Previous_Wave[ODINO],[1]!Backup_F8_Previous_Wave[Full VIN],"")</f>
      </c>
      <c r="L1986" s="3" t="s">
        <v>6268</v>
      </c>
      <c r="M1986" s="3" t="s">
        <v>4</v>
      </c>
      <c r="N1986" s="3" t="s">
        <v>6269</v>
      </c>
      <c r="O1986" s="3" t="s">
        <v>3402</v>
      </c>
      <c r="P1986" s="6">
        <f>_xlfn.XLOOKUP(#REF!,[1]!Table2[BINNING],[1]!Table2[VFG],"")</f>
      </c>
      <c r="Q1986" s="6">
        <f>IF(ISNUMBER(FIND("|",#REF!,1)),LEFT(#REF!,FIND("|",#REF!,1)-2),#REF!)</f>
      </c>
      <c r="R1986" s="6">
        <f>IF(ISNUMBER(FIND("|",#REF!,1)),RIGHT(#REF!,LEN(#REF!)-FIND("|",#REF!,1)-1),"")</f>
      </c>
      <c r="S1986" s="3" t="s">
        <v>7</v>
      </c>
      <c r="T1986" s="3" t="s">
        <v>7</v>
      </c>
      <c r="U1986" s="2">
        <v>0</v>
      </c>
      <c r="V1986" s="2">
        <v>0</v>
      </c>
      <c r="W1986" s="2"/>
      <c r="X1986" s="3" t="s">
        <v>63</v>
      </c>
      <c r="Y1986" s="2"/>
      <c r="Z1986" s="3"/>
      <c r="AA1986" s="3"/>
      <c r="AB1986" s="7" t="s">
        <v>6270</v>
      </c>
      <c r="AC1986" s="3" t="s">
        <v>1252</v>
      </c>
      <c r="AD1986" s="3" t="s">
        <v>298</v>
      </c>
      <c r="AE1986" s="3" t="s">
        <v>299</v>
      </c>
      <c r="AF1986" s="3" t="s">
        <v>198</v>
      </c>
      <c r="AG1986" s="4"/>
      <c r="AH1986" s="3"/>
      <c r="AI1986" s="4"/>
      <c r="AJ19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6" s="8">
        <f>IF(#REF!=MAX(#REF!),"New","Old")</f>
      </c>
      <c r="AL1986" s="3"/>
      <c r="AM1986" s="9">
        <f>IF(OR(#REF!="",#REF!=0),"",IF(#REF!&lt;12000,"&lt;12k",IF(AND(#REF!&gt;=12000,#REF!&lt;24000),"12k to 24k",IF(AND(#REF!&gt;=24000,#REF!&lt;=36000),"24k to 36k",IF(#REF!&gt;36000,"&gt;36k","")))))</f>
      </c>
    </row>
    <row x14ac:dyDescent="0.25" r="1987" customHeight="1" ht="18.75">
      <c r="A1987" s="1">
        <v>1824452</v>
      </c>
      <c r="B1987" s="2">
        <v>11473341</v>
      </c>
      <c r="C1987" s="3" t="s">
        <v>0</v>
      </c>
      <c r="D1987" s="3" t="s">
        <v>181</v>
      </c>
      <c r="E1987" s="2">
        <v>2017</v>
      </c>
      <c r="F1987" s="4">
        <v>44440</v>
      </c>
      <c r="G1987" s="3" t="s">
        <v>39</v>
      </c>
      <c r="H1987" s="4">
        <v>44753</v>
      </c>
      <c r="I1987" s="4">
        <f>_xlfn.XLOOKUP(#REF!,[1]!Backup_F8_Previous_Wave[ODINO],[1]!Backup_F8_Previous_Wave[Production Date],"")</f>
      </c>
      <c r="J1987" s="10">
        <f>_xlfn.XLOOKUP(#REF!,[1]!Backup_F8_Previous_Wave[ODINO],[1]!Backup_F8_Previous_Wave[Wave Date],"")</f>
      </c>
      <c r="K1987" s="6">
        <f>_xlfn.XLOOKUP(#REF!,[1]!Backup_F8_Previous_Wave[ODINO],[1]!Backup_F8_Previous_Wave[Full VIN],"")</f>
      </c>
      <c r="L1987" s="3" t="s">
        <v>3908</v>
      </c>
      <c r="M1987" s="3" t="s">
        <v>4</v>
      </c>
      <c r="N1987" s="3" t="s">
        <v>6271</v>
      </c>
      <c r="O1987" s="3" t="s">
        <v>196</v>
      </c>
      <c r="P1987" s="6">
        <f>_xlfn.XLOOKUP(#REF!,[1]!Table2[BINNING],[1]!Table2[VFG],"")</f>
      </c>
      <c r="Q1987" s="6">
        <f>IF(ISNUMBER(FIND("|",#REF!,1)),LEFT(#REF!,FIND("|",#REF!,1)-2),#REF!)</f>
      </c>
      <c r="R1987" s="6">
        <f>IF(ISNUMBER(FIND("|",#REF!,1)),RIGHT(#REF!,LEN(#REF!)-FIND("|",#REF!,1)-1),"")</f>
      </c>
      <c r="S1987" s="3" t="s">
        <v>7</v>
      </c>
      <c r="T1987" s="3" t="s">
        <v>7</v>
      </c>
      <c r="U1987" s="2">
        <v>0</v>
      </c>
      <c r="V1987" s="2">
        <v>0</v>
      </c>
      <c r="W1987" s="2"/>
      <c r="X1987" s="3" t="s">
        <v>63</v>
      </c>
      <c r="Y1987" s="2">
        <v>80</v>
      </c>
      <c r="Z1987" s="3"/>
      <c r="AA1987" s="3"/>
      <c r="AB1987" s="7" t="s">
        <v>6272</v>
      </c>
      <c r="AC1987" s="3" t="s">
        <v>297</v>
      </c>
      <c r="AD1987" s="3" t="s">
        <v>298</v>
      </c>
      <c r="AE1987" s="3" t="s">
        <v>299</v>
      </c>
      <c r="AF1987" s="3" t="s">
        <v>198</v>
      </c>
      <c r="AG1987" s="4"/>
      <c r="AH1987" s="3"/>
      <c r="AI1987" s="4"/>
      <c r="AJ19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7" s="8">
        <f>IF(#REF!=MAX(#REF!),"New","Old")</f>
      </c>
      <c r="AL1987" s="3"/>
      <c r="AM1987" s="9">
        <f>IF(OR(#REF!="",#REF!=0),"",IF(#REF!&lt;12000,"&lt;12k",IF(AND(#REF!&gt;=12000,#REF!&lt;24000),"12k to 24k",IF(AND(#REF!&gt;=24000,#REF!&lt;=36000),"24k to 36k",IF(#REF!&gt;36000,"&gt;36k","")))))</f>
      </c>
    </row>
    <row x14ac:dyDescent="0.25" r="1988" customHeight="1" ht="18.75">
      <c r="A1988" s="1">
        <v>1824662</v>
      </c>
      <c r="B1988" s="2">
        <v>11473486</v>
      </c>
      <c r="C1988" s="3" t="s">
        <v>0</v>
      </c>
      <c r="D1988" s="3" t="s">
        <v>38</v>
      </c>
      <c r="E1988" s="2">
        <v>2016</v>
      </c>
      <c r="F1988" s="4">
        <v>44753</v>
      </c>
      <c r="G1988" s="3" t="s">
        <v>39</v>
      </c>
      <c r="H1988" s="4">
        <v>44753</v>
      </c>
      <c r="I1988" s="4">
        <f>_xlfn.XLOOKUP(#REF!,[1]!Backup_F8_Previous_Wave[ODINO],[1]!Backup_F8_Previous_Wave[Production Date],"")</f>
      </c>
      <c r="J1988" s="10">
        <f>_xlfn.XLOOKUP(#REF!,[1]!Backup_F8_Previous_Wave[ODINO],[1]!Backup_F8_Previous_Wave[Wave Date],"")</f>
      </c>
      <c r="K1988" s="6">
        <f>_xlfn.XLOOKUP(#REF!,[1]!Backup_F8_Previous_Wave[ODINO],[1]!Backup_F8_Previous_Wave[Full VIN],"")</f>
      </c>
      <c r="L1988" s="3" t="s">
        <v>6273</v>
      </c>
      <c r="M1988" s="3" t="s">
        <v>4</v>
      </c>
      <c r="N1988" s="3" t="s">
        <v>6274</v>
      </c>
      <c r="O1988" s="3" t="s">
        <v>824</v>
      </c>
      <c r="P1988" s="6">
        <f>_xlfn.XLOOKUP(#REF!,[1]!Table2[BINNING],[1]!Table2[VFG],"")</f>
      </c>
      <c r="Q1988" s="6">
        <f>IF(ISNUMBER(FIND("|",#REF!,1)),LEFT(#REF!,FIND("|",#REF!,1)-2),#REF!)</f>
      </c>
      <c r="R1988" s="6">
        <f>IF(ISNUMBER(FIND("|",#REF!,1)),RIGHT(#REF!,LEN(#REF!)-FIND("|",#REF!,1)-1),"")</f>
      </c>
      <c r="S1988" s="3" t="s">
        <v>7</v>
      </c>
      <c r="T1988" s="3" t="s">
        <v>7</v>
      </c>
      <c r="U1988" s="2">
        <v>0</v>
      </c>
      <c r="V1988" s="2">
        <v>0</v>
      </c>
      <c r="W1988" s="2"/>
      <c r="X1988" s="3" t="s">
        <v>106</v>
      </c>
      <c r="Y1988" s="2"/>
      <c r="Z1988" s="3"/>
      <c r="AA1988" s="3"/>
      <c r="AB1988" s="7" t="s">
        <v>6275</v>
      </c>
      <c r="AC1988" s="3" t="s">
        <v>826</v>
      </c>
      <c r="AD1988" s="3" t="s">
        <v>147</v>
      </c>
      <c r="AE1988" s="3" t="s">
        <v>148</v>
      </c>
      <c r="AF1988" s="3" t="s">
        <v>45</v>
      </c>
      <c r="AG1988" s="4"/>
      <c r="AH1988" s="3"/>
      <c r="AI1988" s="4"/>
      <c r="AJ19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8" s="8">
        <f>IF(#REF!=MAX(#REF!),"New","Old")</f>
      </c>
      <c r="AL1988" s="3"/>
      <c r="AM1988" s="9">
        <f>IF(OR(#REF!="",#REF!=0),"",IF(#REF!&lt;12000,"&lt;12k",IF(AND(#REF!&gt;=12000,#REF!&lt;24000),"12k to 24k",IF(AND(#REF!&gt;=24000,#REF!&lt;=36000),"24k to 36k",IF(#REF!&gt;36000,"&gt;36k","")))))</f>
      </c>
    </row>
    <row x14ac:dyDescent="0.25" r="1989" customHeight="1" ht="18.75">
      <c r="A1989" s="1">
        <v>1825051</v>
      </c>
      <c r="B1989" s="2">
        <v>11473766</v>
      </c>
      <c r="C1989" s="3" t="s">
        <v>0</v>
      </c>
      <c r="D1989" s="3" t="s">
        <v>38</v>
      </c>
      <c r="E1989" s="2">
        <v>2019</v>
      </c>
      <c r="F1989" s="4">
        <v>44754</v>
      </c>
      <c r="G1989" s="3" t="s">
        <v>39</v>
      </c>
      <c r="H1989" s="4">
        <v>44755</v>
      </c>
      <c r="I1989" s="4">
        <f>_xlfn.XLOOKUP(#REF!,[1]!Backup_F8_Previous_Wave[ODINO],[1]!Backup_F8_Previous_Wave[Production Date],"")</f>
      </c>
      <c r="J1989" s="10">
        <f>_xlfn.XLOOKUP(#REF!,[1]!Backup_F8_Previous_Wave[ODINO],[1]!Backup_F8_Previous_Wave[Wave Date],"")</f>
      </c>
      <c r="K1989" s="6">
        <f>_xlfn.XLOOKUP(#REF!,[1]!Backup_F8_Previous_Wave[ODINO],[1]!Backup_F8_Previous_Wave[Full VIN],"")</f>
      </c>
      <c r="L1989" s="3" t="s">
        <v>6276</v>
      </c>
      <c r="M1989" s="3" t="s">
        <v>4</v>
      </c>
      <c r="N1989" s="3" t="s">
        <v>6277</v>
      </c>
      <c r="O1989" s="3" t="s">
        <v>824</v>
      </c>
      <c r="P1989" s="6">
        <f>_xlfn.XLOOKUP(#REF!,[1]!Table2[BINNING],[1]!Table2[VFG],"")</f>
      </c>
      <c r="Q1989" s="6">
        <f>IF(ISNUMBER(FIND("|",#REF!,1)),LEFT(#REF!,FIND("|",#REF!,1)-2),#REF!)</f>
      </c>
      <c r="R1989" s="6">
        <f>IF(ISNUMBER(FIND("|",#REF!,1)),RIGHT(#REF!,LEN(#REF!)-FIND("|",#REF!,1)-1),"")</f>
      </c>
      <c r="S1989" s="3" t="s">
        <v>7</v>
      </c>
      <c r="T1989" s="3" t="s">
        <v>7</v>
      </c>
      <c r="U1989" s="2">
        <v>0</v>
      </c>
      <c r="V1989" s="2">
        <v>0</v>
      </c>
      <c r="W1989" s="2"/>
      <c r="X1989" s="3" t="s">
        <v>525</v>
      </c>
      <c r="Y1989" s="2">
        <v>70</v>
      </c>
      <c r="Z1989" s="3"/>
      <c r="AA1989" s="3"/>
      <c r="AB1989" s="7" t="s">
        <v>6278</v>
      </c>
      <c r="AC1989" s="3" t="s">
        <v>826</v>
      </c>
      <c r="AD1989" s="3" t="s">
        <v>147</v>
      </c>
      <c r="AE1989" s="3" t="s">
        <v>148</v>
      </c>
      <c r="AF1989" s="3" t="s">
        <v>45</v>
      </c>
      <c r="AG1989" s="4"/>
      <c r="AH1989" s="3"/>
      <c r="AI1989" s="4"/>
      <c r="AJ19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89" s="8">
        <f>IF(#REF!=MAX(#REF!),"New","Old")</f>
      </c>
      <c r="AL1989" s="3"/>
      <c r="AM1989" s="9">
        <f>IF(OR(#REF!="",#REF!=0),"",IF(#REF!&lt;12000,"&lt;12k",IF(AND(#REF!&gt;=12000,#REF!&lt;24000),"12k to 24k",IF(AND(#REF!&gt;=24000,#REF!&lt;=36000),"24k to 36k",IF(#REF!&gt;36000,"&gt;36k","")))))</f>
      </c>
    </row>
    <row x14ac:dyDescent="0.25" r="1990" customHeight="1" ht="18.75">
      <c r="A1990" s="1">
        <v>1825138</v>
      </c>
      <c r="B1990" s="2">
        <v>11473820</v>
      </c>
      <c r="C1990" s="3" t="s">
        <v>0</v>
      </c>
      <c r="D1990" s="3" t="s">
        <v>86</v>
      </c>
      <c r="E1990" s="2">
        <v>2022</v>
      </c>
      <c r="F1990" s="4">
        <v>44743</v>
      </c>
      <c r="G1990" s="3" t="s">
        <v>39</v>
      </c>
      <c r="H1990" s="4">
        <v>44756</v>
      </c>
      <c r="I1990" s="4">
        <f>_xlfn.XLOOKUP(#REF!,[1]!Backup_F8_Previous_Wave[ODINO],[1]!Backup_F8_Previous_Wave[Production Date],"")</f>
      </c>
      <c r="J1990" s="10">
        <f>_xlfn.XLOOKUP(#REF!,[1]!Backup_F8_Previous_Wave[ODINO],[1]!Backup_F8_Previous_Wave[Wave Date],"")</f>
      </c>
      <c r="K1990" s="6">
        <f>_xlfn.XLOOKUP(#REF!,[1]!Backup_F8_Previous_Wave[ODINO],[1]!Backup_F8_Previous_Wave[Full VIN],"")</f>
      </c>
      <c r="L1990" s="3" t="s">
        <v>6279</v>
      </c>
      <c r="M1990" s="3" t="s">
        <v>4</v>
      </c>
      <c r="N1990" s="3" t="s">
        <v>6280</v>
      </c>
      <c r="O1990" s="3" t="s">
        <v>552</v>
      </c>
      <c r="P1990" s="6">
        <f>_xlfn.XLOOKUP(#REF!,[1]!Table2[BINNING],[1]!Table2[VFG],"")</f>
      </c>
      <c r="Q1990" s="6">
        <f>IF(ISNUMBER(FIND("|",#REF!,1)),LEFT(#REF!,FIND("|",#REF!,1)-2),#REF!)</f>
      </c>
      <c r="R1990" s="6">
        <f>IF(ISNUMBER(FIND("|",#REF!,1)),RIGHT(#REF!,LEN(#REF!)-FIND("|",#REF!,1)-1),"")</f>
      </c>
      <c r="S1990" s="3" t="s">
        <v>7</v>
      </c>
      <c r="T1990" s="3" t="s">
        <v>7</v>
      </c>
      <c r="U1990" s="2">
        <v>0</v>
      </c>
      <c r="V1990" s="2">
        <v>0</v>
      </c>
      <c r="W1990" s="2"/>
      <c r="X1990" s="3" t="s">
        <v>100</v>
      </c>
      <c r="Y1990" s="2">
        <v>0</v>
      </c>
      <c r="Z1990" s="3"/>
      <c r="AA1990" s="3"/>
      <c r="AB1990" s="7" t="s">
        <v>6281</v>
      </c>
      <c r="AC1990" s="3" t="s">
        <v>685</v>
      </c>
      <c r="AD1990" s="3" t="s">
        <v>1962</v>
      </c>
      <c r="AE1990" s="3" t="s">
        <v>2404</v>
      </c>
      <c r="AF1990" s="3" t="s">
        <v>95</v>
      </c>
      <c r="AG1990" s="4"/>
      <c r="AH1990" s="3"/>
      <c r="AI1990" s="4"/>
      <c r="AJ19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0" s="8">
        <f>IF(#REF!=MAX(#REF!),"New","Old")</f>
      </c>
      <c r="AL1990" s="3"/>
      <c r="AM1990" s="9">
        <f>IF(OR(#REF!="",#REF!=0),"",IF(#REF!&lt;12000,"&lt;12k",IF(AND(#REF!&gt;=12000,#REF!&lt;24000),"12k to 24k",IF(AND(#REF!&gt;=24000,#REF!&lt;=36000),"24k to 36k",IF(#REF!&gt;36000,"&gt;36k","")))))</f>
      </c>
    </row>
    <row x14ac:dyDescent="0.25" r="1991" customHeight="1" ht="18.75">
      <c r="A1991" s="1">
        <v>1825406</v>
      </c>
      <c r="B1991" s="2">
        <v>11474016</v>
      </c>
      <c r="C1991" s="3" t="s">
        <v>0</v>
      </c>
      <c r="D1991" s="3" t="s">
        <v>96</v>
      </c>
      <c r="E1991" s="2">
        <v>2012</v>
      </c>
      <c r="F1991" s="4">
        <v>44756</v>
      </c>
      <c r="G1991" s="3" t="s">
        <v>39</v>
      </c>
      <c r="H1991" s="4">
        <v>44757</v>
      </c>
      <c r="I1991" s="4">
        <f>_xlfn.XLOOKUP(#REF!,[1]!Backup_F8_Previous_Wave[ODINO],[1]!Backup_F8_Previous_Wave[Production Date],"")</f>
      </c>
      <c r="J1991" s="10">
        <f>_xlfn.XLOOKUP(#REF!,[1]!Backup_F8_Previous_Wave[ODINO],[1]!Backup_F8_Previous_Wave[Wave Date],"")</f>
      </c>
      <c r="K1991" s="6">
        <f>_xlfn.XLOOKUP(#REF!,[1]!Backup_F8_Previous_Wave[ODINO],[1]!Backup_F8_Previous_Wave[Full VIN],"")</f>
      </c>
      <c r="L1991" s="3" t="s">
        <v>6282</v>
      </c>
      <c r="M1991" s="3" t="s">
        <v>4</v>
      </c>
      <c r="N1991" s="3" t="s">
        <v>6283</v>
      </c>
      <c r="O1991" s="3" t="s">
        <v>62</v>
      </c>
      <c r="P1991" s="6">
        <f>_xlfn.XLOOKUP(#REF!,[1]!Table2[BINNING],[1]!Table2[VFG],"")</f>
      </c>
      <c r="Q1991" s="6">
        <f>IF(ISNUMBER(FIND("|",#REF!,1)),LEFT(#REF!,FIND("|",#REF!,1)-2),#REF!)</f>
      </c>
      <c r="R1991" s="6">
        <f>IF(ISNUMBER(FIND("|",#REF!,1)),RIGHT(#REF!,LEN(#REF!)-FIND("|",#REF!,1)-1),"")</f>
      </c>
      <c r="S1991" s="3" t="s">
        <v>7</v>
      </c>
      <c r="T1991" s="3" t="s">
        <v>7</v>
      </c>
      <c r="U1991" s="2">
        <v>0</v>
      </c>
      <c r="V1991" s="2">
        <v>0</v>
      </c>
      <c r="W1991" s="2"/>
      <c r="X1991" s="3" t="s">
        <v>433</v>
      </c>
      <c r="Y1991" s="2"/>
      <c r="Z1991" s="3"/>
      <c r="AA1991" s="3"/>
      <c r="AB1991" s="7" t="s">
        <v>6284</v>
      </c>
      <c r="AC1991" s="3" t="s">
        <v>542</v>
      </c>
      <c r="AD1991" s="3" t="s">
        <v>543</v>
      </c>
      <c r="AE1991" s="3" t="s">
        <v>544</v>
      </c>
      <c r="AF1991" s="3" t="s">
        <v>102</v>
      </c>
      <c r="AG1991" s="4"/>
      <c r="AH1991" s="3"/>
      <c r="AI1991" s="4"/>
      <c r="AJ19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1" s="8">
        <f>IF(#REF!=MAX(#REF!),"New","Old")</f>
      </c>
      <c r="AL1991" s="3"/>
      <c r="AM1991" s="9">
        <f>IF(OR(#REF!="",#REF!=0),"",IF(#REF!&lt;12000,"&lt;12k",IF(AND(#REF!&gt;=12000,#REF!&lt;24000),"12k to 24k",IF(AND(#REF!&gt;=24000,#REF!&lt;=36000),"24k to 36k",IF(#REF!&gt;36000,"&gt;36k","")))))</f>
      </c>
    </row>
    <row x14ac:dyDescent="0.25" r="1992" customHeight="1" ht="18.75">
      <c r="A1992" s="1">
        <v>1825473</v>
      </c>
      <c r="B1992" s="2">
        <v>11474063</v>
      </c>
      <c r="C1992" s="3" t="s">
        <v>0</v>
      </c>
      <c r="D1992" s="3" t="s">
        <v>86</v>
      </c>
      <c r="E1992" s="2">
        <v>2014</v>
      </c>
      <c r="F1992" s="4">
        <v>44756</v>
      </c>
      <c r="G1992" s="3" t="s">
        <v>39</v>
      </c>
      <c r="H1992" s="4">
        <v>44757</v>
      </c>
      <c r="I1992" s="4">
        <f>_xlfn.XLOOKUP(#REF!,[1]!Backup_F8_Previous_Wave[ODINO],[1]!Backup_F8_Previous_Wave[Production Date],"")</f>
      </c>
      <c r="J1992" s="10">
        <f>_xlfn.XLOOKUP(#REF!,[1]!Backup_F8_Previous_Wave[ODINO],[1]!Backup_F8_Previous_Wave[Wave Date],"")</f>
      </c>
      <c r="K1992" s="6">
        <f>_xlfn.XLOOKUP(#REF!,[1]!Backup_F8_Previous_Wave[ODINO],[1]!Backup_F8_Previous_Wave[Full VIN],"")</f>
      </c>
      <c r="L1992" s="3" t="s">
        <v>6285</v>
      </c>
      <c r="M1992" s="3" t="s">
        <v>4</v>
      </c>
      <c r="N1992" s="3" t="s">
        <v>6286</v>
      </c>
      <c r="O1992" s="3" t="s">
        <v>62</v>
      </c>
      <c r="P1992" s="6">
        <f>_xlfn.XLOOKUP(#REF!,[1]!Table2[BINNING],[1]!Table2[VFG],"")</f>
      </c>
      <c r="Q1992" s="6">
        <f>IF(ISNUMBER(FIND("|",#REF!,1)),LEFT(#REF!,FIND("|",#REF!,1)-2),#REF!)</f>
      </c>
      <c r="R1992" s="6">
        <f>IF(ISNUMBER(FIND("|",#REF!,1)),RIGHT(#REF!,LEN(#REF!)-FIND("|",#REF!,1)-1),"")</f>
      </c>
      <c r="S1992" s="3" t="s">
        <v>7</v>
      </c>
      <c r="T1992" s="3" t="s">
        <v>7</v>
      </c>
      <c r="U1992" s="2">
        <v>0</v>
      </c>
      <c r="V1992" s="2">
        <v>0</v>
      </c>
      <c r="W1992" s="2"/>
      <c r="X1992" s="3" t="s">
        <v>518</v>
      </c>
      <c r="Y1992" s="2"/>
      <c r="Z1992" s="3"/>
      <c r="AA1992" s="3"/>
      <c r="AB1992" s="7" t="s">
        <v>6287</v>
      </c>
      <c r="AC1992" s="3" t="s">
        <v>92</v>
      </c>
      <c r="AD1992" s="3" t="s">
        <v>93</v>
      </c>
      <c r="AE1992" s="3" t="s">
        <v>94</v>
      </c>
      <c r="AF1992" s="3" t="s">
        <v>95</v>
      </c>
      <c r="AG1992" s="4"/>
      <c r="AH1992" s="3"/>
      <c r="AI1992" s="4"/>
      <c r="AJ19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2" s="8">
        <f>IF(#REF!=MAX(#REF!),"New","Old")</f>
      </c>
      <c r="AL1992" s="3"/>
      <c r="AM1992" s="9">
        <f>IF(OR(#REF!="",#REF!=0),"",IF(#REF!&lt;12000,"&lt;12k",IF(AND(#REF!&gt;=12000,#REF!&lt;24000),"12k to 24k",IF(AND(#REF!&gt;=24000,#REF!&lt;=36000),"24k to 36k",IF(#REF!&gt;36000,"&gt;36k","")))))</f>
      </c>
    </row>
    <row x14ac:dyDescent="0.25" r="1993" customHeight="1" ht="18.75">
      <c r="A1993" s="1">
        <v>1825521</v>
      </c>
      <c r="B1993" s="2">
        <v>11474098</v>
      </c>
      <c r="C1993" s="3" t="s">
        <v>0</v>
      </c>
      <c r="D1993" s="3" t="s">
        <v>187</v>
      </c>
      <c r="E1993" s="2">
        <v>2020</v>
      </c>
      <c r="F1993" s="4">
        <v>44757</v>
      </c>
      <c r="G1993" s="3" t="s">
        <v>39</v>
      </c>
      <c r="H1993" s="4">
        <v>44757</v>
      </c>
      <c r="I1993" s="4">
        <f>_xlfn.XLOOKUP(#REF!,[1]!Backup_F8_Previous_Wave[ODINO],[1]!Backup_F8_Previous_Wave[Production Date],"")</f>
      </c>
      <c r="J1993" s="10">
        <f>_xlfn.XLOOKUP(#REF!,[1]!Backup_F8_Previous_Wave[ODINO],[1]!Backup_F8_Previous_Wave[Wave Date],"")</f>
      </c>
      <c r="K1993" s="6">
        <f>_xlfn.XLOOKUP(#REF!,[1]!Backup_F8_Previous_Wave[ODINO],[1]!Backup_F8_Previous_Wave[Full VIN],"")</f>
      </c>
      <c r="L1993" s="3" t="s">
        <v>6288</v>
      </c>
      <c r="M1993" s="3" t="s">
        <v>4</v>
      </c>
      <c r="N1993" s="3" t="s">
        <v>6289</v>
      </c>
      <c r="O1993" s="3" t="s">
        <v>6290</v>
      </c>
      <c r="P1993" s="6">
        <f>_xlfn.XLOOKUP(#REF!,[1]!Table2[BINNING],[1]!Table2[VFG],"")</f>
      </c>
      <c r="Q1993" s="6">
        <f>IF(ISNUMBER(FIND("|",#REF!,1)),LEFT(#REF!,FIND("|",#REF!,1)-2),#REF!)</f>
      </c>
      <c r="R1993" s="6">
        <f>IF(ISNUMBER(FIND("|",#REF!,1)),RIGHT(#REF!,LEN(#REF!)-FIND("|",#REF!,1)-1),"")</f>
      </c>
      <c r="S1993" s="3" t="s">
        <v>7</v>
      </c>
      <c r="T1993" s="3" t="s">
        <v>7</v>
      </c>
      <c r="U1993" s="2">
        <v>0</v>
      </c>
      <c r="V1993" s="2">
        <v>0</v>
      </c>
      <c r="W1993" s="2">
        <v>17990</v>
      </c>
      <c r="X1993" s="3" t="s">
        <v>253</v>
      </c>
      <c r="Y1993" s="2"/>
      <c r="Z1993" s="3" t="s">
        <v>6291</v>
      </c>
      <c r="AA1993" s="3" t="s">
        <v>4986</v>
      </c>
      <c r="AB1993" s="7" t="s">
        <v>6292</v>
      </c>
      <c r="AC1993" s="3" t="s">
        <v>191</v>
      </c>
      <c r="AD1993" s="3" t="s">
        <v>192</v>
      </c>
      <c r="AE1993" s="3" t="s">
        <v>193</v>
      </c>
      <c r="AF1993" s="3" t="s">
        <v>141</v>
      </c>
      <c r="AG1993" s="4"/>
      <c r="AH1993" s="3"/>
      <c r="AI1993" s="4"/>
      <c r="AJ19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3" s="8">
        <f>IF(#REF!=MAX(#REF!),"New","Old")</f>
      </c>
      <c r="AL1993" s="3"/>
      <c r="AM1993" s="9">
        <f>IF(OR(#REF!="",#REF!=0),"",IF(#REF!&lt;12000,"&lt;12k",IF(AND(#REF!&gt;=12000,#REF!&lt;24000),"12k to 24k",IF(AND(#REF!&gt;=24000,#REF!&lt;=36000),"24k to 36k",IF(#REF!&gt;36000,"&gt;36k","")))))</f>
      </c>
    </row>
    <row x14ac:dyDescent="0.25" r="1994" customHeight="1" ht="18.75">
      <c r="A1994" s="1">
        <v>1825599</v>
      </c>
      <c r="B1994" s="2">
        <v>11474152</v>
      </c>
      <c r="C1994" s="3" t="s">
        <v>0</v>
      </c>
      <c r="D1994" s="3" t="s">
        <v>1</v>
      </c>
      <c r="E1994" s="2">
        <v>2021</v>
      </c>
      <c r="F1994" s="4">
        <v>44684</v>
      </c>
      <c r="G1994" s="3" t="s">
        <v>108</v>
      </c>
      <c r="H1994" s="4">
        <v>44757</v>
      </c>
      <c r="I1994" s="4">
        <f>_xlfn.XLOOKUP(#REF!,[1]!Backup_F8_Previous_Wave[ODINO],[1]!Backup_F8_Previous_Wave[Production Date],"")</f>
      </c>
      <c r="J1994" s="10">
        <f>_xlfn.XLOOKUP(#REF!,[1]!Backup_F8_Previous_Wave[ODINO],[1]!Backup_F8_Previous_Wave[Wave Date],"")</f>
      </c>
      <c r="K1994" s="6">
        <f>_xlfn.XLOOKUP(#REF!,[1]!Backup_F8_Previous_Wave[ODINO],[1]!Backup_F8_Previous_Wave[Full VIN],"")</f>
      </c>
      <c r="L1994" s="3" t="s">
        <v>6150</v>
      </c>
      <c r="M1994" s="3" t="s">
        <v>4</v>
      </c>
      <c r="N1994" s="3" t="s">
        <v>6293</v>
      </c>
      <c r="O1994" s="3" t="s">
        <v>5433</v>
      </c>
      <c r="P1994" s="6">
        <f>_xlfn.XLOOKUP(#REF!,[1]!Table2[BINNING],[1]!Table2[VFG],"")</f>
      </c>
      <c r="Q1994" s="6">
        <f>IF(ISNUMBER(FIND("|",#REF!,1)),LEFT(#REF!,FIND("|",#REF!,1)-2),#REF!)</f>
      </c>
      <c r="R1994" s="6">
        <f>IF(ISNUMBER(FIND("|",#REF!,1)),RIGHT(#REF!,LEN(#REF!)-FIND("|",#REF!,1)-1),"")</f>
      </c>
      <c r="S1994" s="3" t="s">
        <v>7</v>
      </c>
      <c r="T1994" s="3" t="s">
        <v>7</v>
      </c>
      <c r="U1994" s="2">
        <v>0</v>
      </c>
      <c r="V1994" s="2">
        <v>0</v>
      </c>
      <c r="W1994" s="2">
        <v>15200</v>
      </c>
      <c r="X1994" s="3" t="s">
        <v>18</v>
      </c>
      <c r="Y1994" s="2">
        <v>0</v>
      </c>
      <c r="Z1994" s="3"/>
      <c r="AA1994" s="3"/>
      <c r="AB1994" s="7" t="s">
        <v>6294</v>
      </c>
      <c r="AC1994" s="3" t="s">
        <v>4018</v>
      </c>
      <c r="AD1994" s="3" t="s">
        <v>11</v>
      </c>
      <c r="AE1994" s="3" t="s">
        <v>21</v>
      </c>
      <c r="AF1994" s="3" t="s">
        <v>13</v>
      </c>
      <c r="AG1994" s="4"/>
      <c r="AH1994" s="3"/>
      <c r="AI1994" s="4"/>
      <c r="AJ19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4" s="8">
        <f>IF(#REF!=MAX(#REF!),"New","Old")</f>
      </c>
      <c r="AL1994" s="3"/>
      <c r="AM1994" s="9">
        <f>IF(OR(#REF!="",#REF!=0),"",IF(#REF!&lt;12000,"&lt;12k",IF(AND(#REF!&gt;=12000,#REF!&lt;24000),"12k to 24k",IF(AND(#REF!&gt;=24000,#REF!&lt;=36000),"24k to 36k",IF(#REF!&gt;36000,"&gt;36k","")))))</f>
      </c>
    </row>
    <row x14ac:dyDescent="0.25" r="1995" customHeight="1" ht="18.75">
      <c r="A1995" s="1">
        <v>1825663</v>
      </c>
      <c r="B1995" s="2">
        <v>11474201</v>
      </c>
      <c r="C1995" s="3" t="s">
        <v>0</v>
      </c>
      <c r="D1995" s="3" t="s">
        <v>1</v>
      </c>
      <c r="E1995" s="2">
        <v>2022</v>
      </c>
      <c r="F1995" s="4">
        <v>44751</v>
      </c>
      <c r="G1995" s="3" t="s">
        <v>39</v>
      </c>
      <c r="H1995" s="4">
        <v>44757</v>
      </c>
      <c r="I1995" s="4"/>
      <c r="J1995" s="10">
        <f>_xlfn.XLOOKUP(#REF!,[1]!Backup_F8_Previous_Wave[ODINO],[1]!Backup_F8_Previous_Wave[Wave Date],"")</f>
      </c>
      <c r="K1995" s="3"/>
      <c r="L1995" s="3" t="s">
        <v>6295</v>
      </c>
      <c r="M1995" s="3" t="s">
        <v>4</v>
      </c>
      <c r="N1995" s="3" t="s">
        <v>6296</v>
      </c>
      <c r="O1995" s="3" t="s">
        <v>390</v>
      </c>
      <c r="P1995" s="6">
        <f>_xlfn.XLOOKUP(#REF!,[1]!Table2[BINNING],[1]!Table2[VFG],"")</f>
      </c>
      <c r="Q1995" s="6">
        <f>IF(ISNUMBER(FIND("|",#REF!,1)),LEFT(#REF!,FIND("|",#REF!,1)-2),#REF!)</f>
      </c>
      <c r="R1995" s="6">
        <f>IF(ISNUMBER(FIND("|",#REF!,1)),RIGHT(#REF!,LEN(#REF!)-FIND("|",#REF!,1)-1),"")</f>
      </c>
      <c r="S1995" s="3" t="s">
        <v>7</v>
      </c>
      <c r="T1995" s="3" t="s">
        <v>7</v>
      </c>
      <c r="U1995" s="2">
        <v>0</v>
      </c>
      <c r="V1995" s="2">
        <v>0</v>
      </c>
      <c r="W1995" s="2"/>
      <c r="X1995" s="3" t="s">
        <v>139</v>
      </c>
      <c r="Y1995" s="2">
        <v>60</v>
      </c>
      <c r="Z1995" s="3"/>
      <c r="AA1995" s="3"/>
      <c r="AB1995" s="7" t="s">
        <v>6297</v>
      </c>
      <c r="AC1995" s="3" t="s">
        <v>44</v>
      </c>
      <c r="AD1995" s="3" t="s">
        <v>44</v>
      </c>
      <c r="AE1995" s="3" t="s">
        <v>44</v>
      </c>
      <c r="AF1995" s="3" t="s">
        <v>27</v>
      </c>
      <c r="AG1995" s="4"/>
      <c r="AH1995" s="3"/>
      <c r="AI1995" s="4"/>
      <c r="AJ19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5" s="8">
        <f>IF(#REF!=MAX(#REF!),"New","Old")</f>
      </c>
      <c r="AL1995" s="3"/>
      <c r="AM1995" s="9">
        <f>IF(OR(#REF!="",#REF!=0),"",IF(#REF!&lt;12000,"&lt;12k",IF(AND(#REF!&gt;=12000,#REF!&lt;24000),"12k to 24k",IF(AND(#REF!&gt;=24000,#REF!&lt;=36000),"24k to 36k",IF(#REF!&gt;36000,"&gt;36k","")))))</f>
      </c>
    </row>
    <row x14ac:dyDescent="0.25" r="1996" customHeight="1" ht="18.75">
      <c r="A1996" s="1">
        <v>1825714</v>
      </c>
      <c r="B1996" s="2">
        <v>11474230</v>
      </c>
      <c r="C1996" s="3" t="s">
        <v>0</v>
      </c>
      <c r="D1996" s="3" t="s">
        <v>181</v>
      </c>
      <c r="E1996" s="2">
        <v>2016</v>
      </c>
      <c r="F1996" s="4">
        <v>44722</v>
      </c>
      <c r="G1996" s="3" t="s">
        <v>108</v>
      </c>
      <c r="H1996" s="4">
        <v>44758</v>
      </c>
      <c r="I1996" s="4">
        <f>_xlfn.XLOOKUP(#REF!,[1]!Backup_F8_Previous_Wave[ODINO],[1]!Backup_F8_Previous_Wave[Production Date],"")</f>
      </c>
      <c r="J1996" s="10">
        <f>_xlfn.XLOOKUP(#REF!,[1]!Backup_F8_Previous_Wave[ODINO],[1]!Backup_F8_Previous_Wave[Wave Date],"")</f>
      </c>
      <c r="K1996" s="6">
        <f>_xlfn.XLOOKUP(#REF!,[1]!Backup_F8_Previous_Wave[ODINO],[1]!Backup_F8_Previous_Wave[Full VIN],"")</f>
      </c>
      <c r="L1996" s="3" t="s">
        <v>6298</v>
      </c>
      <c r="M1996" s="3" t="s">
        <v>4</v>
      </c>
      <c r="N1996" s="3" t="s">
        <v>6299</v>
      </c>
      <c r="O1996" s="3" t="s">
        <v>196</v>
      </c>
      <c r="P1996" s="6">
        <f>_xlfn.XLOOKUP(#REF!,[1]!Table2[BINNING],[1]!Table2[VFG],"")</f>
      </c>
      <c r="Q1996" s="6">
        <f>IF(ISNUMBER(FIND("|",#REF!,1)),LEFT(#REF!,FIND("|",#REF!,1)-2),#REF!)</f>
      </c>
      <c r="R1996" s="6">
        <f>IF(ISNUMBER(FIND("|",#REF!,1)),RIGHT(#REF!,LEN(#REF!)-FIND("|",#REF!,1)-1),"")</f>
      </c>
      <c r="S1996" s="3" t="s">
        <v>7</v>
      </c>
      <c r="T1996" s="3" t="s">
        <v>7</v>
      </c>
      <c r="U1996" s="2">
        <v>0</v>
      </c>
      <c r="V1996" s="2">
        <v>0</v>
      </c>
      <c r="W1996" s="2"/>
      <c r="X1996" s="3" t="s">
        <v>81</v>
      </c>
      <c r="Y1996" s="2">
        <v>60</v>
      </c>
      <c r="Z1996" s="3"/>
      <c r="AA1996" s="3"/>
      <c r="AB1996" s="7" t="s">
        <v>6300</v>
      </c>
      <c r="AC1996" s="3" t="s">
        <v>297</v>
      </c>
      <c r="AD1996" s="3" t="s">
        <v>298</v>
      </c>
      <c r="AE1996" s="3" t="s">
        <v>299</v>
      </c>
      <c r="AF1996" s="3" t="s">
        <v>198</v>
      </c>
      <c r="AG1996" s="4"/>
      <c r="AH1996" s="3"/>
      <c r="AI1996" s="4"/>
      <c r="AJ19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6" s="8">
        <f>IF(#REF!=MAX(#REF!),"New","Old")</f>
      </c>
      <c r="AL1996" s="3"/>
      <c r="AM1996" s="9">
        <f>IF(OR(#REF!="",#REF!=0),"",IF(#REF!&lt;12000,"&lt;12k",IF(AND(#REF!&gt;=12000,#REF!&lt;24000),"12k to 24k",IF(AND(#REF!&gt;=24000,#REF!&lt;=36000),"24k to 36k",IF(#REF!&gt;36000,"&gt;36k","")))))</f>
      </c>
    </row>
    <row x14ac:dyDescent="0.25" r="1997" customHeight="1" ht="18.75">
      <c r="A1997" s="1">
        <v>1825722</v>
      </c>
      <c r="B1997" s="2">
        <v>11474235</v>
      </c>
      <c r="C1997" s="3" t="s">
        <v>0</v>
      </c>
      <c r="D1997" s="3" t="s">
        <v>86</v>
      </c>
      <c r="E1997" s="2">
        <v>2020</v>
      </c>
      <c r="F1997" s="4">
        <v>44756</v>
      </c>
      <c r="G1997" s="3" t="s">
        <v>39</v>
      </c>
      <c r="H1997" s="4">
        <v>44758</v>
      </c>
      <c r="I1997" s="4">
        <f>_xlfn.XLOOKUP(#REF!,[1]!Backup_F8_Previous_Wave[ODINO],[1]!Backup_F8_Previous_Wave[Production Date],"")</f>
      </c>
      <c r="J1997" s="10">
        <f>_xlfn.XLOOKUP(#REF!,[1]!Backup_F8_Previous_Wave[ODINO],[1]!Backup_F8_Previous_Wave[Wave Date],"")</f>
      </c>
      <c r="K1997" s="6">
        <f>_xlfn.XLOOKUP(#REF!,[1]!Backup_F8_Previous_Wave[ODINO],[1]!Backup_F8_Previous_Wave[Full VIN],"")</f>
      </c>
      <c r="L1997" s="3" t="s">
        <v>6301</v>
      </c>
      <c r="M1997" s="3" t="s">
        <v>4</v>
      </c>
      <c r="N1997" s="3" t="s">
        <v>6302</v>
      </c>
      <c r="O1997" s="3" t="s">
        <v>1908</v>
      </c>
      <c r="P1997" s="6">
        <f>_xlfn.XLOOKUP(#REF!,[1]!Table2[BINNING],[1]!Table2[VFG],"")</f>
      </c>
      <c r="Q1997" s="6">
        <f>IF(ISNUMBER(FIND("|",#REF!,1)),LEFT(#REF!,FIND("|",#REF!,1)-2),#REF!)</f>
      </c>
      <c r="R1997" s="6">
        <f>IF(ISNUMBER(FIND("|",#REF!,1)),RIGHT(#REF!,LEN(#REF!)-FIND("|",#REF!,1)-1),"")</f>
      </c>
      <c r="S1997" s="3" t="s">
        <v>7</v>
      </c>
      <c r="T1997" s="3" t="s">
        <v>7</v>
      </c>
      <c r="U1997" s="2">
        <v>0</v>
      </c>
      <c r="V1997" s="2">
        <v>0</v>
      </c>
      <c r="W1997" s="2"/>
      <c r="X1997" s="3" t="s">
        <v>238</v>
      </c>
      <c r="Y1997" s="2">
        <v>45</v>
      </c>
      <c r="Z1997" s="3"/>
      <c r="AA1997" s="3"/>
      <c r="AB1997" s="7" t="s">
        <v>6303</v>
      </c>
      <c r="AC1997" s="3" t="s">
        <v>685</v>
      </c>
      <c r="AD1997" s="3" t="s">
        <v>93</v>
      </c>
      <c r="AE1997" s="3" t="s">
        <v>94</v>
      </c>
      <c r="AF1997" s="3" t="s">
        <v>95</v>
      </c>
      <c r="AG1997" s="4"/>
      <c r="AH1997" s="3"/>
      <c r="AI1997" s="4"/>
      <c r="AJ19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7" s="8">
        <f>IF(#REF!=MAX(#REF!),"New","Old")</f>
      </c>
      <c r="AL1997" s="3"/>
      <c r="AM1997" s="9">
        <f>IF(OR(#REF!="",#REF!=0),"",IF(#REF!&lt;12000,"&lt;12k",IF(AND(#REF!&gt;=12000,#REF!&lt;24000),"12k to 24k",IF(AND(#REF!&gt;=24000,#REF!&lt;=36000),"24k to 36k",IF(#REF!&gt;36000,"&gt;36k","")))))</f>
      </c>
    </row>
    <row x14ac:dyDescent="0.25" r="1998" customHeight="1" ht="18.75">
      <c r="A1998" s="1">
        <v>1825893</v>
      </c>
      <c r="B1998" s="2">
        <v>11474345</v>
      </c>
      <c r="C1998" s="3" t="s">
        <v>0</v>
      </c>
      <c r="D1998" s="3" t="s">
        <v>181</v>
      </c>
      <c r="E1998" s="2">
        <v>2017</v>
      </c>
      <c r="F1998" s="4">
        <v>44743</v>
      </c>
      <c r="G1998" s="3" t="s">
        <v>39</v>
      </c>
      <c r="H1998" s="4">
        <v>44759</v>
      </c>
      <c r="I1998" s="4">
        <f>_xlfn.XLOOKUP(#REF!,[1]!Backup_F8_Previous_Wave[ODINO],[1]!Backup_F8_Previous_Wave[Production Date],"")</f>
      </c>
      <c r="J1998" s="10">
        <f>_xlfn.XLOOKUP(#REF!,[1]!Backup_F8_Previous_Wave[ODINO],[1]!Backup_F8_Previous_Wave[Wave Date],"")</f>
      </c>
      <c r="K1998" s="6">
        <f>_xlfn.XLOOKUP(#REF!,[1]!Backup_F8_Previous_Wave[ODINO],[1]!Backup_F8_Previous_Wave[Full VIN],"")</f>
      </c>
      <c r="L1998" s="3" t="s">
        <v>6304</v>
      </c>
      <c r="M1998" s="3" t="s">
        <v>4</v>
      </c>
      <c r="N1998" s="3" t="s">
        <v>6305</v>
      </c>
      <c r="O1998" s="3" t="s">
        <v>2523</v>
      </c>
      <c r="P1998" s="6">
        <f>_xlfn.XLOOKUP(#REF!,[1]!Table2[BINNING],[1]!Table2[VFG],"")</f>
      </c>
      <c r="Q1998" s="6">
        <f>IF(ISNUMBER(FIND("|",#REF!,1)),LEFT(#REF!,FIND("|",#REF!,1)-2),#REF!)</f>
      </c>
      <c r="R1998" s="6">
        <f>IF(ISNUMBER(FIND("|",#REF!,1)),RIGHT(#REF!,LEN(#REF!)-FIND("|",#REF!,1)-1),"")</f>
      </c>
      <c r="S1998" s="3" t="s">
        <v>7</v>
      </c>
      <c r="T1998" s="3" t="s">
        <v>7</v>
      </c>
      <c r="U1998" s="2">
        <v>0</v>
      </c>
      <c r="V1998" s="2">
        <v>0</v>
      </c>
      <c r="W1998" s="2"/>
      <c r="X1998" s="3" t="s">
        <v>657</v>
      </c>
      <c r="Y1998" s="2">
        <v>0</v>
      </c>
      <c r="Z1998" s="3"/>
      <c r="AA1998" s="3"/>
      <c r="AB1998" s="7" t="s">
        <v>6306</v>
      </c>
      <c r="AC1998" s="3" t="s">
        <v>297</v>
      </c>
      <c r="AD1998" s="3" t="s">
        <v>298</v>
      </c>
      <c r="AE1998" s="3" t="s">
        <v>299</v>
      </c>
      <c r="AF1998" s="3" t="s">
        <v>198</v>
      </c>
      <c r="AG1998" s="4"/>
      <c r="AH1998" s="3"/>
      <c r="AI1998" s="4"/>
      <c r="AJ19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8" s="8">
        <f>IF(#REF!=MAX(#REF!),"New","Old")</f>
      </c>
      <c r="AL1998" s="3"/>
      <c r="AM1998" s="9">
        <f>IF(OR(#REF!="",#REF!=0),"",IF(#REF!&lt;12000,"&lt;12k",IF(AND(#REF!&gt;=12000,#REF!&lt;24000),"12k to 24k",IF(AND(#REF!&gt;=24000,#REF!&lt;=36000),"24k to 36k",IF(#REF!&gt;36000,"&gt;36k","")))))</f>
      </c>
    </row>
    <row x14ac:dyDescent="0.25" r="1999" customHeight="1" ht="18.75">
      <c r="A1999" s="1">
        <v>1825929</v>
      </c>
      <c r="B1999" s="2">
        <v>11474368</v>
      </c>
      <c r="C1999" s="3" t="s">
        <v>0</v>
      </c>
      <c r="D1999" s="3" t="s">
        <v>1</v>
      </c>
      <c r="E1999" s="2">
        <v>2020</v>
      </c>
      <c r="F1999" s="4">
        <v>44754</v>
      </c>
      <c r="G1999" s="3" t="s">
        <v>39</v>
      </c>
      <c r="H1999" s="4">
        <v>44759</v>
      </c>
      <c r="I1999" s="4">
        <f>_xlfn.XLOOKUP(#REF!,[1]!Backup_F8_Previous_Wave[ODINO],[1]!Backup_F8_Previous_Wave[Production Date],"")</f>
      </c>
      <c r="J1999" s="10">
        <f>_xlfn.XLOOKUP(#REF!,[1]!Backup_F8_Previous_Wave[ODINO],[1]!Backup_F8_Previous_Wave[Wave Date],"")</f>
      </c>
      <c r="K1999" s="6">
        <f>_xlfn.XLOOKUP(#REF!,[1]!Backup_F8_Previous_Wave[ODINO],[1]!Backup_F8_Previous_Wave[Full VIN],"")</f>
      </c>
      <c r="L1999" s="3" t="s">
        <v>2856</v>
      </c>
      <c r="M1999" s="3" t="s">
        <v>4</v>
      </c>
      <c r="N1999" s="3" t="s">
        <v>6307</v>
      </c>
      <c r="O1999" s="3" t="s">
        <v>62</v>
      </c>
      <c r="P1999" s="6">
        <f>_xlfn.XLOOKUP(#REF!,[1]!Table2[BINNING],[1]!Table2[VFG],"")</f>
      </c>
      <c r="Q1999" s="6">
        <f>IF(ISNUMBER(FIND("|",#REF!,1)),LEFT(#REF!,FIND("|",#REF!,1)-2),#REF!)</f>
      </c>
      <c r="R1999" s="6">
        <f>IF(ISNUMBER(FIND("|",#REF!,1)),RIGHT(#REF!,LEN(#REF!)-FIND("|",#REF!,1)-1),"")</f>
      </c>
      <c r="S1999" s="3" t="s">
        <v>7</v>
      </c>
      <c r="T1999" s="3" t="s">
        <v>7</v>
      </c>
      <c r="U1999" s="2">
        <v>0</v>
      </c>
      <c r="V1999" s="2">
        <v>0</v>
      </c>
      <c r="W1999" s="2"/>
      <c r="X1999" s="3" t="s">
        <v>238</v>
      </c>
      <c r="Y1999" s="2"/>
      <c r="Z1999" s="3"/>
      <c r="AA1999" s="3"/>
      <c r="AB1999" s="7" t="s">
        <v>6308</v>
      </c>
      <c r="AC1999" s="3" t="s">
        <v>20</v>
      </c>
      <c r="AD1999" s="3" t="s">
        <v>11</v>
      </c>
      <c r="AE1999" s="3" t="s">
        <v>135</v>
      </c>
      <c r="AF1999" s="3" t="s">
        <v>27</v>
      </c>
      <c r="AG1999" s="4"/>
      <c r="AH1999" s="3"/>
      <c r="AI1999" s="4"/>
      <c r="AJ19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1999" s="8">
        <f>IF(#REF!=MAX(#REF!),"New","Old")</f>
      </c>
      <c r="AL1999" s="3"/>
      <c r="AM1999" s="9">
        <f>IF(OR(#REF!="",#REF!=0),"",IF(#REF!&lt;12000,"&lt;12k",IF(AND(#REF!&gt;=12000,#REF!&lt;24000),"12k to 24k",IF(AND(#REF!&gt;=24000,#REF!&lt;=36000),"24k to 36k",IF(#REF!&gt;36000,"&gt;36k","")))))</f>
      </c>
    </row>
    <row x14ac:dyDescent="0.25" r="2000" customHeight="1" ht="18.75">
      <c r="A2000" s="1">
        <v>1825971</v>
      </c>
      <c r="B2000" s="2">
        <v>11474392</v>
      </c>
      <c r="C2000" s="3" t="s">
        <v>0</v>
      </c>
      <c r="D2000" s="3" t="s">
        <v>96</v>
      </c>
      <c r="E2000" s="2">
        <v>2014</v>
      </c>
      <c r="F2000" s="4">
        <v>44758</v>
      </c>
      <c r="G2000" s="3" t="s">
        <v>39</v>
      </c>
      <c r="H2000" s="4">
        <v>44759</v>
      </c>
      <c r="I2000" s="4"/>
      <c r="J2000" s="10">
        <f>_xlfn.XLOOKUP(#REF!,[1]!Backup_F8_Previous_Wave[ODINO],[1]!Backup_F8_Previous_Wave[Wave Date],"")</f>
      </c>
      <c r="K2000" s="3"/>
      <c r="L2000" s="3" t="s">
        <v>6309</v>
      </c>
      <c r="M2000" s="3" t="s">
        <v>4</v>
      </c>
      <c r="N2000" s="3" t="s">
        <v>6310</v>
      </c>
      <c r="O2000" s="3" t="s">
        <v>62</v>
      </c>
      <c r="P2000" s="6">
        <f>_xlfn.XLOOKUP(#REF!,[1]!Table2[BINNING],[1]!Table2[VFG],"")</f>
      </c>
      <c r="Q2000" s="6">
        <f>IF(ISNUMBER(FIND("|",#REF!,1)),LEFT(#REF!,FIND("|",#REF!,1)-2),#REF!)</f>
      </c>
      <c r="R2000" s="6">
        <f>IF(ISNUMBER(FIND("|",#REF!,1)),RIGHT(#REF!,LEN(#REF!)-FIND("|",#REF!,1)-1),"")</f>
      </c>
      <c r="S2000" s="3" t="s">
        <v>7</v>
      </c>
      <c r="T2000" s="3" t="s">
        <v>7</v>
      </c>
      <c r="U2000" s="2">
        <v>0</v>
      </c>
      <c r="V2000" s="2">
        <v>0</v>
      </c>
      <c r="W2000" s="2"/>
      <c r="X2000" s="3" t="s">
        <v>358</v>
      </c>
      <c r="Y2000" s="2">
        <v>25</v>
      </c>
      <c r="Z2000" s="3"/>
      <c r="AA2000" s="3"/>
      <c r="AB2000" s="7" t="s">
        <v>6311</v>
      </c>
      <c r="AC2000" s="3" t="s">
        <v>44</v>
      </c>
      <c r="AD2000" s="3" t="s">
        <v>44</v>
      </c>
      <c r="AE2000" s="3" t="s">
        <v>44</v>
      </c>
      <c r="AF2000" s="3" t="s">
        <v>102</v>
      </c>
      <c r="AG2000" s="4"/>
      <c r="AH2000" s="3"/>
      <c r="AI2000" s="4"/>
      <c r="AJ20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0" s="8">
        <f>IF(#REF!=MAX(#REF!),"New","Old")</f>
      </c>
      <c r="AL2000" s="3"/>
      <c r="AM2000" s="9">
        <f>IF(OR(#REF!="",#REF!=0),"",IF(#REF!&lt;12000,"&lt;12k",IF(AND(#REF!&gt;=12000,#REF!&lt;24000),"12k to 24k",IF(AND(#REF!&gt;=24000,#REF!&lt;=36000),"24k to 36k",IF(#REF!&gt;36000,"&gt;36k","")))))</f>
      </c>
    </row>
    <row x14ac:dyDescent="0.25" r="2001" customHeight="1" ht="18.75">
      <c r="A2001" s="1">
        <v>1826093</v>
      </c>
      <c r="B2001" s="2">
        <v>11474478</v>
      </c>
      <c r="C2001" s="3" t="s">
        <v>0</v>
      </c>
      <c r="D2001" s="3" t="s">
        <v>187</v>
      </c>
      <c r="E2001" s="2">
        <v>2020</v>
      </c>
      <c r="F2001" s="4">
        <v>44759</v>
      </c>
      <c r="G2001" s="3" t="s">
        <v>39</v>
      </c>
      <c r="H2001" s="4">
        <v>44760</v>
      </c>
      <c r="I2001" s="4"/>
      <c r="J2001" s="10">
        <f>_xlfn.XLOOKUP(#REF!,[1]!Backup_F8_Previous_Wave[ODINO],[1]!Backup_F8_Previous_Wave[Wave Date],"")</f>
      </c>
      <c r="K2001" s="3"/>
      <c r="L2001" s="3" t="s">
        <v>1374</v>
      </c>
      <c r="M2001" s="3" t="s">
        <v>4</v>
      </c>
      <c r="N2001" s="3" t="s">
        <v>6312</v>
      </c>
      <c r="O2001" s="3" t="s">
        <v>124</v>
      </c>
      <c r="P2001" s="6">
        <f>_xlfn.XLOOKUP(#REF!,[1]!Table2[BINNING],[1]!Table2[VFG],"")</f>
      </c>
      <c r="Q2001" s="6">
        <f>IF(ISNUMBER(FIND("|",#REF!,1)),LEFT(#REF!,FIND("|",#REF!,1)-2),#REF!)</f>
      </c>
      <c r="R2001" s="6">
        <f>IF(ISNUMBER(FIND("|",#REF!,1)),RIGHT(#REF!,LEN(#REF!)-FIND("|",#REF!,1)-1),"")</f>
      </c>
      <c r="S2001" s="3" t="s">
        <v>7</v>
      </c>
      <c r="T2001" s="3" t="s">
        <v>7</v>
      </c>
      <c r="U2001" s="2">
        <v>0</v>
      </c>
      <c r="V2001" s="2">
        <v>0</v>
      </c>
      <c r="W2001" s="2"/>
      <c r="X2001" s="3" t="s">
        <v>125</v>
      </c>
      <c r="Y2001" s="2">
        <v>50</v>
      </c>
      <c r="Z2001" s="3"/>
      <c r="AA2001" s="3"/>
      <c r="AB2001" s="7" t="s">
        <v>6313</v>
      </c>
      <c r="AC2001" s="3" t="s">
        <v>44</v>
      </c>
      <c r="AD2001" s="3" t="s">
        <v>44</v>
      </c>
      <c r="AE2001" s="3" t="s">
        <v>44</v>
      </c>
      <c r="AF2001" s="3" t="s">
        <v>141</v>
      </c>
      <c r="AG2001" s="4"/>
      <c r="AH2001" s="3"/>
      <c r="AI2001" s="4"/>
      <c r="AJ20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1" s="8">
        <f>IF(#REF!=MAX(#REF!),"New","Old")</f>
      </c>
      <c r="AL2001" s="3"/>
      <c r="AM2001" s="9">
        <f>IF(OR(#REF!="",#REF!=0),"",IF(#REF!&lt;12000,"&lt;12k",IF(AND(#REF!&gt;=12000,#REF!&lt;24000),"12k to 24k",IF(AND(#REF!&gt;=24000,#REF!&lt;=36000),"24k to 36k",IF(#REF!&gt;36000,"&gt;36k","")))))</f>
      </c>
    </row>
    <row x14ac:dyDescent="0.25" r="2002" customHeight="1" ht="18.75">
      <c r="A2002" s="1">
        <v>1826099</v>
      </c>
      <c r="B2002" s="2">
        <v>11474483</v>
      </c>
      <c r="C2002" s="3" t="s">
        <v>0</v>
      </c>
      <c r="D2002" s="3" t="s">
        <v>38</v>
      </c>
      <c r="E2002" s="2">
        <v>2017</v>
      </c>
      <c r="F2002" s="4">
        <v>44440</v>
      </c>
      <c r="G2002" s="3" t="s">
        <v>39</v>
      </c>
      <c r="H2002" s="4">
        <v>44760</v>
      </c>
      <c r="I2002" s="4">
        <f>_xlfn.XLOOKUP(#REF!,[1]!Backup_F8_Previous_Wave[ODINO],[1]!Backup_F8_Previous_Wave[Production Date],"")</f>
      </c>
      <c r="J2002" s="10">
        <f>_xlfn.XLOOKUP(#REF!,[1]!Backup_F8_Previous_Wave[ODINO],[1]!Backup_F8_Previous_Wave[Wave Date],"")</f>
      </c>
      <c r="K2002" s="6">
        <f>_xlfn.XLOOKUP(#REF!,[1]!Backup_F8_Previous_Wave[ODINO],[1]!Backup_F8_Previous_Wave[Full VIN],"")</f>
      </c>
      <c r="L2002" s="3" t="s">
        <v>6314</v>
      </c>
      <c r="M2002" s="3" t="s">
        <v>4</v>
      </c>
      <c r="N2002" s="3" t="s">
        <v>6315</v>
      </c>
      <c r="O2002" s="3" t="s">
        <v>824</v>
      </c>
      <c r="P2002" s="6">
        <f>_xlfn.XLOOKUP(#REF!,[1]!Table2[BINNING],[1]!Table2[VFG],"")</f>
      </c>
      <c r="Q2002" s="6">
        <f>IF(ISNUMBER(FIND("|",#REF!,1)),LEFT(#REF!,FIND("|",#REF!,1)-2),#REF!)</f>
      </c>
      <c r="R2002" s="6">
        <f>IF(ISNUMBER(FIND("|",#REF!,1)),RIGHT(#REF!,LEN(#REF!)-FIND("|",#REF!,1)-1),"")</f>
      </c>
      <c r="S2002" s="3" t="s">
        <v>7</v>
      </c>
      <c r="T2002" s="3" t="s">
        <v>7</v>
      </c>
      <c r="U2002" s="2">
        <v>0</v>
      </c>
      <c r="V2002" s="2">
        <v>0</v>
      </c>
      <c r="W2002" s="2"/>
      <c r="X2002" s="3" t="s">
        <v>32</v>
      </c>
      <c r="Y2002" s="2"/>
      <c r="Z2002" s="3"/>
      <c r="AA2002" s="3"/>
      <c r="AB2002" s="7" t="s">
        <v>6316</v>
      </c>
      <c r="AC2002" s="3" t="s">
        <v>826</v>
      </c>
      <c r="AD2002" s="3" t="s">
        <v>147</v>
      </c>
      <c r="AE2002" s="3" t="s">
        <v>148</v>
      </c>
      <c r="AF2002" s="3" t="s">
        <v>45</v>
      </c>
      <c r="AG2002" s="4"/>
      <c r="AH2002" s="3"/>
      <c r="AI2002" s="4"/>
      <c r="AJ20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2" s="8">
        <f>IF(#REF!=MAX(#REF!),"New","Old")</f>
      </c>
      <c r="AL2002" s="3"/>
      <c r="AM2002" s="9">
        <f>IF(OR(#REF!="",#REF!=0),"",IF(#REF!&lt;12000,"&lt;12k",IF(AND(#REF!&gt;=12000,#REF!&lt;24000),"12k to 24k",IF(AND(#REF!&gt;=24000,#REF!&lt;=36000),"24k to 36k",IF(#REF!&gt;36000,"&gt;36k","")))))</f>
      </c>
    </row>
    <row x14ac:dyDescent="0.25" r="2003" customHeight="1" ht="18.75">
      <c r="A2003" s="1">
        <v>1826110</v>
      </c>
      <c r="B2003" s="2">
        <v>11474492</v>
      </c>
      <c r="C2003" s="3" t="s">
        <v>0</v>
      </c>
      <c r="D2003" s="3" t="s">
        <v>59</v>
      </c>
      <c r="E2003" s="2">
        <v>2016</v>
      </c>
      <c r="F2003" s="4">
        <v>44760</v>
      </c>
      <c r="G2003" s="3" t="s">
        <v>39</v>
      </c>
      <c r="H2003" s="4">
        <v>44760</v>
      </c>
      <c r="I2003" s="4">
        <f>_xlfn.XLOOKUP(#REF!,[1]!Backup_F8_Previous_Wave[ODINO],[1]!Backup_F8_Previous_Wave[Production Date],"")</f>
      </c>
      <c r="J2003" s="10">
        <f>_xlfn.XLOOKUP(#REF!,[1]!Backup_F8_Previous_Wave[ODINO],[1]!Backup_F8_Previous_Wave[Wave Date],"")</f>
      </c>
      <c r="K2003" s="6">
        <f>_xlfn.XLOOKUP(#REF!,[1]!Backup_F8_Previous_Wave[ODINO],[1]!Backup_F8_Previous_Wave[Full VIN],"")</f>
      </c>
      <c r="L2003" s="3" t="s">
        <v>6317</v>
      </c>
      <c r="M2003" s="3" t="s">
        <v>4</v>
      </c>
      <c r="N2003" s="3" t="s">
        <v>6318</v>
      </c>
      <c r="O2003" s="3" t="s">
        <v>62</v>
      </c>
      <c r="P2003" s="6">
        <f>_xlfn.XLOOKUP(#REF!,[1]!Table2[BINNING],[1]!Table2[VFG],"")</f>
      </c>
      <c r="Q2003" s="6">
        <f>IF(ISNUMBER(FIND("|",#REF!,1)),LEFT(#REF!,FIND("|",#REF!,1)-2),#REF!)</f>
      </c>
      <c r="R2003" s="6">
        <f>IF(ISNUMBER(FIND("|",#REF!,1)),RIGHT(#REF!,LEN(#REF!)-FIND("|",#REF!,1)-1),"")</f>
      </c>
      <c r="S2003" s="3" t="s">
        <v>7</v>
      </c>
      <c r="T2003" s="3" t="s">
        <v>7</v>
      </c>
      <c r="U2003" s="2">
        <v>0</v>
      </c>
      <c r="V2003" s="2">
        <v>0</v>
      </c>
      <c r="W2003" s="2">
        <v>170000</v>
      </c>
      <c r="X2003" s="3" t="s">
        <v>139</v>
      </c>
      <c r="Y2003" s="2"/>
      <c r="Z2003" s="3" t="s">
        <v>6319</v>
      </c>
      <c r="AA2003" s="3" t="s">
        <v>4198</v>
      </c>
      <c r="AB2003" s="7" t="s">
        <v>6320</v>
      </c>
      <c r="AC2003" s="3" t="s">
        <v>65</v>
      </c>
      <c r="AD2003" s="3" t="s">
        <v>66</v>
      </c>
      <c r="AE2003" s="3" t="s">
        <v>67</v>
      </c>
      <c r="AF2003" s="3" t="s">
        <v>68</v>
      </c>
      <c r="AG2003" s="4"/>
      <c r="AH2003" s="3"/>
      <c r="AI2003" s="4"/>
      <c r="AJ20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3" s="8">
        <f>IF(#REF!=MAX(#REF!),"New","Old")</f>
      </c>
      <c r="AL2003" s="3"/>
      <c r="AM2003" s="9">
        <f>IF(OR(#REF!="",#REF!=0),"",IF(#REF!&lt;12000,"&lt;12k",IF(AND(#REF!&gt;=12000,#REF!&lt;24000),"12k to 24k",IF(AND(#REF!&gt;=24000,#REF!&lt;=36000),"24k to 36k",IF(#REF!&gt;36000,"&gt;36k","")))))</f>
      </c>
    </row>
    <row x14ac:dyDescent="0.25" r="2004" customHeight="1" ht="18.75">
      <c r="A2004" s="1">
        <v>1826409</v>
      </c>
      <c r="B2004" s="2">
        <v>11474698</v>
      </c>
      <c r="C2004" s="3" t="s">
        <v>0</v>
      </c>
      <c r="D2004" s="3" t="s">
        <v>181</v>
      </c>
      <c r="E2004" s="2">
        <v>2017</v>
      </c>
      <c r="F2004" s="4">
        <v>44671</v>
      </c>
      <c r="G2004" s="3" t="s">
        <v>108</v>
      </c>
      <c r="H2004" s="4">
        <v>44761</v>
      </c>
      <c r="I2004" s="4">
        <f>_xlfn.XLOOKUP(#REF!,[1]!Backup_F8_Previous_Wave[ODINO],[1]!Backup_F8_Previous_Wave[Production Date],"")</f>
      </c>
      <c r="J2004" s="10">
        <f>_xlfn.XLOOKUP(#REF!,[1]!Backup_F8_Previous_Wave[ODINO],[1]!Backup_F8_Previous_Wave[Wave Date],"")</f>
      </c>
      <c r="K2004" s="6">
        <f>_xlfn.XLOOKUP(#REF!,[1]!Backup_F8_Previous_Wave[ODINO],[1]!Backup_F8_Previous_Wave[Full VIN],"")</f>
      </c>
      <c r="L2004" s="3" t="s">
        <v>3871</v>
      </c>
      <c r="M2004" s="3" t="s">
        <v>4</v>
      </c>
      <c r="N2004" s="3" t="s">
        <v>6321</v>
      </c>
      <c r="O2004" s="3" t="s">
        <v>196</v>
      </c>
      <c r="P2004" s="6">
        <f>_xlfn.XLOOKUP(#REF!,[1]!Table2[BINNING],[1]!Table2[VFG],"")</f>
      </c>
      <c r="Q2004" s="6">
        <f>IF(ISNUMBER(FIND("|",#REF!,1)),LEFT(#REF!,FIND("|",#REF!,1)-2),#REF!)</f>
      </c>
      <c r="R2004" s="6">
        <f>IF(ISNUMBER(FIND("|",#REF!,1)),RIGHT(#REF!,LEN(#REF!)-FIND("|",#REF!,1)-1),"")</f>
      </c>
      <c r="S2004" s="3" t="s">
        <v>7</v>
      </c>
      <c r="T2004" s="3" t="s">
        <v>7</v>
      </c>
      <c r="U2004" s="2">
        <v>0</v>
      </c>
      <c r="V2004" s="2">
        <v>0</v>
      </c>
      <c r="W2004" s="2"/>
      <c r="X2004" s="3" t="s">
        <v>63</v>
      </c>
      <c r="Y2004" s="2">
        <v>70</v>
      </c>
      <c r="Z2004" s="3"/>
      <c r="AA2004" s="3"/>
      <c r="AB2004" s="7" t="s">
        <v>6322</v>
      </c>
      <c r="AC2004" s="3" t="s">
        <v>297</v>
      </c>
      <c r="AD2004" s="3" t="s">
        <v>298</v>
      </c>
      <c r="AE2004" s="3" t="s">
        <v>299</v>
      </c>
      <c r="AF2004" s="3" t="s">
        <v>198</v>
      </c>
      <c r="AG2004" s="4"/>
      <c r="AH2004" s="3"/>
      <c r="AI2004" s="4"/>
      <c r="AJ20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4" s="8">
        <f>IF(#REF!=MAX(#REF!),"New","Old")</f>
      </c>
      <c r="AL2004" s="3"/>
      <c r="AM2004" s="9">
        <f>IF(OR(#REF!="",#REF!=0),"",IF(#REF!&lt;12000,"&lt;12k",IF(AND(#REF!&gt;=12000,#REF!&lt;24000),"12k to 24k",IF(AND(#REF!&gt;=24000,#REF!&lt;=36000),"24k to 36k",IF(#REF!&gt;36000,"&gt;36k","")))))</f>
      </c>
    </row>
    <row x14ac:dyDescent="0.25" r="2005" customHeight="1" ht="18.75">
      <c r="A2005" s="1">
        <v>1826448</v>
      </c>
      <c r="B2005" s="2">
        <v>11474722</v>
      </c>
      <c r="C2005" s="3" t="s">
        <v>0</v>
      </c>
      <c r="D2005" s="3" t="s">
        <v>181</v>
      </c>
      <c r="E2005" s="2">
        <v>2022</v>
      </c>
      <c r="F2005" s="4">
        <v>44752</v>
      </c>
      <c r="G2005" s="3" t="s">
        <v>39</v>
      </c>
      <c r="H2005" s="4">
        <v>44761</v>
      </c>
      <c r="I2005" s="4">
        <f>_xlfn.XLOOKUP(#REF!,[1]!Backup_F8_Previous_Wave[ODINO],[1]!Backup_F8_Previous_Wave[Production Date],"")</f>
      </c>
      <c r="J2005" s="10">
        <f>_xlfn.XLOOKUP(#REF!,[1]!Backup_F8_Previous_Wave[ODINO],[1]!Backup_F8_Previous_Wave[Wave Date],"")</f>
      </c>
      <c r="K2005" s="6">
        <f>_xlfn.XLOOKUP(#REF!,[1]!Backup_F8_Previous_Wave[ODINO],[1]!Backup_F8_Previous_Wave[Full VIN],"")</f>
      </c>
      <c r="L2005" s="3" t="s">
        <v>6323</v>
      </c>
      <c r="M2005" s="3" t="s">
        <v>4</v>
      </c>
      <c r="N2005" s="3" t="s">
        <v>6324</v>
      </c>
      <c r="O2005" s="3" t="s">
        <v>459</v>
      </c>
      <c r="P2005" s="6">
        <f>_xlfn.XLOOKUP(#REF!,[1]!Table2[BINNING],[1]!Table2[VFG],"")</f>
      </c>
      <c r="Q2005" s="6">
        <f>IF(ISNUMBER(FIND("|",#REF!,1)),LEFT(#REF!,FIND("|",#REF!,1)-2),#REF!)</f>
      </c>
      <c r="R2005" s="6">
        <f>IF(ISNUMBER(FIND("|",#REF!,1)),RIGHT(#REF!,LEN(#REF!)-FIND("|",#REF!,1)-1),"")</f>
      </c>
      <c r="S2005" s="3" t="s">
        <v>7</v>
      </c>
      <c r="T2005" s="3" t="s">
        <v>7</v>
      </c>
      <c r="U2005" s="2">
        <v>0</v>
      </c>
      <c r="V2005" s="2">
        <v>0</v>
      </c>
      <c r="W2005" s="2"/>
      <c r="X2005" s="3" t="s">
        <v>90</v>
      </c>
      <c r="Y2005" s="2">
        <v>0</v>
      </c>
      <c r="Z2005" s="3"/>
      <c r="AA2005" s="3"/>
      <c r="AB2005" s="7" t="s">
        <v>6325</v>
      </c>
      <c r="AC2005" s="3" t="s">
        <v>1252</v>
      </c>
      <c r="AD2005" s="3" t="s">
        <v>298</v>
      </c>
      <c r="AE2005" s="3" t="s">
        <v>299</v>
      </c>
      <c r="AF2005" s="3" t="s">
        <v>198</v>
      </c>
      <c r="AG2005" s="4"/>
      <c r="AH2005" s="3"/>
      <c r="AI2005" s="4"/>
      <c r="AJ20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5" s="8">
        <f>IF(#REF!=MAX(#REF!),"New","Old")</f>
      </c>
      <c r="AL2005" s="3"/>
      <c r="AM2005" s="9">
        <f>IF(OR(#REF!="",#REF!=0),"",IF(#REF!&lt;12000,"&lt;12k",IF(AND(#REF!&gt;=12000,#REF!&lt;24000),"12k to 24k",IF(AND(#REF!&gt;=24000,#REF!&lt;=36000),"24k to 36k",IF(#REF!&gt;36000,"&gt;36k","")))))</f>
      </c>
    </row>
    <row x14ac:dyDescent="0.25" r="2006" customHeight="1" ht="18.75">
      <c r="A2006" s="1">
        <v>1826470</v>
      </c>
      <c r="B2006" s="2">
        <v>11474736</v>
      </c>
      <c r="C2006" s="3" t="s">
        <v>0</v>
      </c>
      <c r="D2006" s="3" t="s">
        <v>1</v>
      </c>
      <c r="E2006" s="2">
        <v>2019</v>
      </c>
      <c r="F2006" s="4">
        <v>44711</v>
      </c>
      <c r="G2006" s="3" t="s">
        <v>108</v>
      </c>
      <c r="H2006" s="4">
        <v>44761</v>
      </c>
      <c r="I2006" s="4">
        <f>_xlfn.XLOOKUP(#REF!,[1]!Backup_F8_Previous_Wave[ODINO],[1]!Backup_F8_Previous_Wave[Production Date],"")</f>
      </c>
      <c r="J2006" s="10">
        <f>_xlfn.XLOOKUP(#REF!,[1]!Backup_F8_Previous_Wave[ODINO],[1]!Backup_F8_Previous_Wave[Wave Date],"")</f>
      </c>
      <c r="K2006" s="6">
        <f>_xlfn.XLOOKUP(#REF!,[1]!Backup_F8_Previous_Wave[ODINO],[1]!Backup_F8_Previous_Wave[Full VIN],"")</f>
      </c>
      <c r="L2006" s="3" t="s">
        <v>6326</v>
      </c>
      <c r="M2006" s="3" t="s">
        <v>4</v>
      </c>
      <c r="N2006" s="3" t="s">
        <v>6327</v>
      </c>
      <c r="O2006" s="3" t="s">
        <v>390</v>
      </c>
      <c r="P2006" s="6">
        <f>_xlfn.XLOOKUP(#REF!,[1]!Table2[BINNING],[1]!Table2[VFG],"")</f>
      </c>
      <c r="Q2006" s="6">
        <f>IF(ISNUMBER(FIND("|",#REF!,1)),LEFT(#REF!,FIND("|",#REF!,1)-2),#REF!)</f>
      </c>
      <c r="R2006" s="6">
        <f>IF(ISNUMBER(FIND("|",#REF!,1)),RIGHT(#REF!,LEN(#REF!)-FIND("|",#REF!,1)-1),"")</f>
      </c>
      <c r="S2006" s="3" t="s">
        <v>7</v>
      </c>
      <c r="T2006" s="3" t="s">
        <v>7</v>
      </c>
      <c r="U2006" s="2">
        <v>0</v>
      </c>
      <c r="V2006" s="2">
        <v>0</v>
      </c>
      <c r="W2006" s="2">
        <v>135000</v>
      </c>
      <c r="X2006" s="3" t="s">
        <v>90</v>
      </c>
      <c r="Y2006" s="2">
        <v>65</v>
      </c>
      <c r="Z2006" s="3"/>
      <c r="AA2006" s="3"/>
      <c r="AB2006" s="7" t="s">
        <v>6328</v>
      </c>
      <c r="AC2006" s="3" t="s">
        <v>20</v>
      </c>
      <c r="AD2006" s="3" t="s">
        <v>11</v>
      </c>
      <c r="AE2006" s="3" t="s">
        <v>21</v>
      </c>
      <c r="AF2006" s="3" t="s">
        <v>13</v>
      </c>
      <c r="AG2006" s="4"/>
      <c r="AH2006" s="3"/>
      <c r="AI2006" s="4"/>
      <c r="AJ20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6" s="8">
        <f>IF(#REF!=MAX(#REF!),"New","Old")</f>
      </c>
      <c r="AL2006" s="3"/>
      <c r="AM2006" s="9">
        <f>IF(OR(#REF!="",#REF!=0),"",IF(#REF!&lt;12000,"&lt;12k",IF(AND(#REF!&gt;=12000,#REF!&lt;24000),"12k to 24k",IF(AND(#REF!&gt;=24000,#REF!&lt;=36000),"24k to 36k",IF(#REF!&gt;36000,"&gt;36k","")))))</f>
      </c>
    </row>
    <row x14ac:dyDescent="0.25" r="2007" customHeight="1" ht="18.75">
      <c r="A2007" s="1">
        <v>1826810</v>
      </c>
      <c r="B2007" s="2">
        <v>11474984</v>
      </c>
      <c r="C2007" s="3" t="s">
        <v>0</v>
      </c>
      <c r="D2007" s="3" t="s">
        <v>59</v>
      </c>
      <c r="E2007" s="2">
        <v>2012</v>
      </c>
      <c r="F2007" s="4">
        <v>44750</v>
      </c>
      <c r="G2007" s="3" t="s">
        <v>39</v>
      </c>
      <c r="H2007" s="4">
        <v>44762</v>
      </c>
      <c r="I2007" s="4"/>
      <c r="J2007" s="10">
        <f>_xlfn.XLOOKUP(#REF!,[1]!Backup_F8_Previous_Wave[ODINO],[1]!Backup_F8_Previous_Wave[Wave Date],"")</f>
      </c>
      <c r="K2007" s="6">
        <f>_xlfn.XLOOKUP(#REF!,[1]!Backup_F8_Previous_Wave[ODINO],[1]!Backup_F8_Previous_Wave[Full VIN],"")</f>
      </c>
      <c r="L2007" s="3" t="s">
        <v>6329</v>
      </c>
      <c r="M2007" s="3" t="s">
        <v>4</v>
      </c>
      <c r="N2007" s="3" t="s">
        <v>6330</v>
      </c>
      <c r="O2007" s="3" t="s">
        <v>80</v>
      </c>
      <c r="P2007" s="6">
        <f>_xlfn.XLOOKUP(#REF!,[1]!Table2[BINNING],[1]!Table2[VFG],"")</f>
      </c>
      <c r="Q2007" s="6">
        <f>IF(ISNUMBER(FIND("|",#REF!,1)),LEFT(#REF!,FIND("|",#REF!,1)-2),#REF!)</f>
      </c>
      <c r="R2007" s="6">
        <f>IF(ISNUMBER(FIND("|",#REF!,1)),RIGHT(#REF!,LEN(#REF!)-FIND("|",#REF!,1)-1),"")</f>
      </c>
      <c r="S2007" s="3" t="s">
        <v>7</v>
      </c>
      <c r="T2007" s="3" t="s">
        <v>7</v>
      </c>
      <c r="U2007" s="2">
        <v>0</v>
      </c>
      <c r="V2007" s="2">
        <v>0</v>
      </c>
      <c r="W2007" s="2">
        <v>31000</v>
      </c>
      <c r="X2007" s="3" t="s">
        <v>8</v>
      </c>
      <c r="Y2007" s="2"/>
      <c r="Z2007" s="3"/>
      <c r="AA2007" s="3"/>
      <c r="AB2007" s="7" t="s">
        <v>6331</v>
      </c>
      <c r="AC2007" s="3"/>
      <c r="AD2007" s="3"/>
      <c r="AE2007" s="3"/>
      <c r="AF2007" s="3"/>
      <c r="AG2007" s="4"/>
      <c r="AH2007" s="3"/>
      <c r="AI2007" s="4"/>
      <c r="AJ20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7" s="8">
        <f>IF(#REF!=MAX(#REF!),"New","Old")</f>
      </c>
      <c r="AL2007" s="3"/>
      <c r="AM2007" s="9">
        <f>IF(OR(#REF!="",#REF!=0),"",IF(#REF!&lt;12000,"&lt;12k",IF(AND(#REF!&gt;=12000,#REF!&lt;24000),"12k to 24k",IF(AND(#REF!&gt;=24000,#REF!&lt;=36000),"24k to 36k",IF(#REF!&gt;36000,"&gt;36k","")))))</f>
      </c>
    </row>
    <row x14ac:dyDescent="0.25" r="2008" customHeight="1" ht="18.75">
      <c r="A2008" s="1">
        <v>1826870</v>
      </c>
      <c r="B2008" s="2">
        <v>11475025</v>
      </c>
      <c r="C2008" s="3" t="s">
        <v>0</v>
      </c>
      <c r="D2008" s="3" t="s">
        <v>4621</v>
      </c>
      <c r="E2008" s="2">
        <v>2021</v>
      </c>
      <c r="F2008" s="4">
        <v>44760</v>
      </c>
      <c r="G2008" s="3" t="s">
        <v>39</v>
      </c>
      <c r="H2008" s="4">
        <v>44762</v>
      </c>
      <c r="I2008" s="4">
        <f>_xlfn.XLOOKUP(#REF!,[1]!Backup_F8_Previous_Wave[ODINO],[1]!Backup_F8_Previous_Wave[Production Date],"")</f>
      </c>
      <c r="J2008" s="10">
        <f>_xlfn.XLOOKUP(#REF!,[1]!Backup_F8_Previous_Wave[ODINO],[1]!Backup_F8_Previous_Wave[Wave Date],"")</f>
      </c>
      <c r="K2008" s="6">
        <f>_xlfn.XLOOKUP(#REF!,[1]!Backup_F8_Previous_Wave[ODINO],[1]!Backup_F8_Previous_Wave[Full VIN],"")</f>
      </c>
      <c r="L2008" s="3" t="s">
        <v>6332</v>
      </c>
      <c r="M2008" s="3" t="s">
        <v>4</v>
      </c>
      <c r="N2008" s="3" t="s">
        <v>6333</v>
      </c>
      <c r="O2008" s="3" t="s">
        <v>723</v>
      </c>
      <c r="P2008" s="6">
        <f>_xlfn.XLOOKUP(#REF!,[1]!Table2[BINNING],[1]!Table2[VFG],"")</f>
      </c>
      <c r="Q2008" s="6">
        <f>IF(ISNUMBER(FIND("|",#REF!,1)),LEFT(#REF!,FIND("|",#REF!,1)-2),#REF!)</f>
      </c>
      <c r="R2008" s="6">
        <f>IF(ISNUMBER(FIND("|",#REF!,1)),RIGHT(#REF!,LEN(#REF!)-FIND("|",#REF!,1)-1),"")</f>
      </c>
      <c r="S2008" s="3" t="s">
        <v>7</v>
      </c>
      <c r="T2008" s="3" t="s">
        <v>7</v>
      </c>
      <c r="U2008" s="2">
        <v>0</v>
      </c>
      <c r="V2008" s="2">
        <v>0</v>
      </c>
      <c r="W2008" s="2"/>
      <c r="X2008" s="3" t="s">
        <v>1993</v>
      </c>
      <c r="Y2008" s="2">
        <v>0</v>
      </c>
      <c r="Z2008" s="3"/>
      <c r="AA2008" s="3"/>
      <c r="AB2008" s="7" t="s">
        <v>6334</v>
      </c>
      <c r="AC2008" s="3" t="s">
        <v>4628</v>
      </c>
      <c r="AD2008" s="3" t="s">
        <v>4629</v>
      </c>
      <c r="AE2008" s="3" t="s">
        <v>4630</v>
      </c>
      <c r="AF2008" s="3" t="s">
        <v>77</v>
      </c>
      <c r="AG2008" s="4"/>
      <c r="AH2008" s="3"/>
      <c r="AI2008" s="4"/>
      <c r="AJ20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8" s="8">
        <f>IF(#REF!=MAX(#REF!),"New","Old")</f>
      </c>
      <c r="AL2008" s="3"/>
      <c r="AM2008" s="9">
        <f>IF(OR(#REF!="",#REF!=0),"",IF(#REF!&lt;12000,"&lt;12k",IF(AND(#REF!&gt;=12000,#REF!&lt;24000),"12k to 24k",IF(AND(#REF!&gt;=24000,#REF!&lt;=36000),"24k to 36k",IF(#REF!&gt;36000,"&gt;36k","")))))</f>
      </c>
    </row>
    <row x14ac:dyDescent="0.25" r="2009" customHeight="1" ht="18.75">
      <c r="A2009" s="1">
        <v>1827043</v>
      </c>
      <c r="B2009" s="2">
        <v>11475147</v>
      </c>
      <c r="C2009" s="3" t="s">
        <v>0</v>
      </c>
      <c r="D2009" s="3" t="s">
        <v>448</v>
      </c>
      <c r="E2009" s="2">
        <v>2014</v>
      </c>
      <c r="F2009" s="4">
        <v>44760</v>
      </c>
      <c r="G2009" s="3" t="s">
        <v>39</v>
      </c>
      <c r="H2009" s="4">
        <v>44763</v>
      </c>
      <c r="I2009" s="4"/>
      <c r="J2009" s="10">
        <f>_xlfn.XLOOKUP(#REF!,[1]!Backup_F8_Previous_Wave[ODINO],[1]!Backup_F8_Previous_Wave[Wave Date],"")</f>
      </c>
      <c r="K2009" s="3"/>
      <c r="L2009" s="3" t="s">
        <v>1468</v>
      </c>
      <c r="M2009" s="3" t="s">
        <v>4</v>
      </c>
      <c r="N2009" s="3" t="s">
        <v>6335</v>
      </c>
      <c r="O2009" s="3" t="s">
        <v>144</v>
      </c>
      <c r="P2009" s="6">
        <f>_xlfn.XLOOKUP(#REF!,[1]!Table2[BINNING],[1]!Table2[VFG],"")</f>
      </c>
      <c r="Q2009" s="6">
        <f>IF(ISNUMBER(FIND("|",#REF!,1)),LEFT(#REF!,FIND("|",#REF!,1)-2),#REF!)</f>
      </c>
      <c r="R2009" s="6">
        <f>IF(ISNUMBER(FIND("|",#REF!,1)),RIGHT(#REF!,LEN(#REF!)-FIND("|",#REF!,1)-1),"")</f>
      </c>
      <c r="S2009" s="3" t="s">
        <v>7</v>
      </c>
      <c r="T2009" s="3" t="s">
        <v>7</v>
      </c>
      <c r="U2009" s="2">
        <v>0</v>
      </c>
      <c r="V2009" s="2">
        <v>0</v>
      </c>
      <c r="W2009" s="2"/>
      <c r="X2009" s="3" t="s">
        <v>106</v>
      </c>
      <c r="Y2009" s="2">
        <v>30</v>
      </c>
      <c r="Z2009" s="3"/>
      <c r="AA2009" s="3"/>
      <c r="AB2009" s="7" t="s">
        <v>6336</v>
      </c>
      <c r="AC2009" s="3" t="s">
        <v>44</v>
      </c>
      <c r="AD2009" s="3" t="s">
        <v>44</v>
      </c>
      <c r="AE2009" s="3" t="s">
        <v>44</v>
      </c>
      <c r="AF2009" s="3" t="s">
        <v>45</v>
      </c>
      <c r="AG2009" s="4"/>
      <c r="AH2009" s="3"/>
      <c r="AI2009" s="4"/>
      <c r="AJ20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09" s="8">
        <f>IF(#REF!=MAX(#REF!),"New","Old")</f>
      </c>
      <c r="AL2009" s="3"/>
      <c r="AM2009" s="9">
        <f>IF(OR(#REF!="",#REF!=0),"",IF(#REF!&lt;12000,"&lt;12k",IF(AND(#REF!&gt;=12000,#REF!&lt;24000),"12k to 24k",IF(AND(#REF!&gt;=24000,#REF!&lt;=36000),"24k to 36k",IF(#REF!&gt;36000,"&gt;36k","")))))</f>
      </c>
    </row>
    <row x14ac:dyDescent="0.25" r="2010" customHeight="1" ht="18.75">
      <c r="A2010" s="1">
        <v>1827080</v>
      </c>
      <c r="B2010" s="2">
        <v>11475172</v>
      </c>
      <c r="C2010" s="3" t="s">
        <v>0</v>
      </c>
      <c r="D2010" s="3" t="s">
        <v>4843</v>
      </c>
      <c r="E2010" s="2">
        <v>2021</v>
      </c>
      <c r="F2010" s="4">
        <v>44740</v>
      </c>
      <c r="G2010" s="3" t="s">
        <v>108</v>
      </c>
      <c r="H2010" s="4">
        <v>44763</v>
      </c>
      <c r="I2010" s="4">
        <f>_xlfn.XLOOKUP(#REF!,[1]!Backup_F8_Previous_Wave[ODINO],[1]!Backup_F8_Previous_Wave[Production Date],"")</f>
      </c>
      <c r="J2010" s="10">
        <f>_xlfn.XLOOKUP(#REF!,[1]!Backup_F8_Previous_Wave[ODINO],[1]!Backup_F8_Previous_Wave[Wave Date],"")</f>
      </c>
      <c r="K2010" s="6">
        <f>_xlfn.XLOOKUP(#REF!,[1]!Backup_F8_Previous_Wave[ODINO],[1]!Backup_F8_Previous_Wave[Full VIN],"")</f>
      </c>
      <c r="L2010" s="3" t="s">
        <v>5985</v>
      </c>
      <c r="M2010" s="3" t="s">
        <v>4</v>
      </c>
      <c r="N2010" s="3" t="s">
        <v>6337</v>
      </c>
      <c r="O2010" s="3" t="s">
        <v>3149</v>
      </c>
      <c r="P2010" s="6">
        <f>_xlfn.XLOOKUP(#REF!,[1]!Table2[BINNING],[1]!Table2[VFG],"")</f>
      </c>
      <c r="Q2010" s="6">
        <f>IF(ISNUMBER(FIND("|",#REF!,1)),LEFT(#REF!,FIND("|",#REF!,1)-2),#REF!)</f>
      </c>
      <c r="R2010" s="6">
        <f>IF(ISNUMBER(FIND("|",#REF!,1)),RIGHT(#REF!,LEN(#REF!)-FIND("|",#REF!,1)-1),"")</f>
      </c>
      <c r="S2010" s="3" t="s">
        <v>7</v>
      </c>
      <c r="T2010" s="3" t="s">
        <v>7</v>
      </c>
      <c r="U2010" s="2">
        <v>0</v>
      </c>
      <c r="V2010" s="2">
        <v>0</v>
      </c>
      <c r="W2010" s="2">
        <v>9000</v>
      </c>
      <c r="X2010" s="3" t="s">
        <v>8</v>
      </c>
      <c r="Y2010" s="2">
        <v>35</v>
      </c>
      <c r="Z2010" s="3" t="s">
        <v>6338</v>
      </c>
      <c r="AA2010" s="3" t="s">
        <v>4511</v>
      </c>
      <c r="AB2010" s="7" t="s">
        <v>6339</v>
      </c>
      <c r="AC2010" s="3" t="s">
        <v>4847</v>
      </c>
      <c r="AD2010" s="3" t="s">
        <v>4848</v>
      </c>
      <c r="AE2010" s="3" t="s">
        <v>4849</v>
      </c>
      <c r="AF2010" s="3" t="s">
        <v>102</v>
      </c>
      <c r="AG2010" s="4"/>
      <c r="AH2010" s="3"/>
      <c r="AI2010" s="4"/>
      <c r="AJ20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0" s="8">
        <f>IF(#REF!=MAX(#REF!),"New","Old")</f>
      </c>
      <c r="AL2010" s="3"/>
      <c r="AM2010" s="9">
        <f>IF(OR(#REF!="",#REF!=0),"",IF(#REF!&lt;12000,"&lt;12k",IF(AND(#REF!&gt;=12000,#REF!&lt;24000),"12k to 24k",IF(AND(#REF!&gt;=24000,#REF!&lt;=36000),"24k to 36k",IF(#REF!&gt;36000,"&gt;36k","")))))</f>
      </c>
    </row>
    <row x14ac:dyDescent="0.25" r="2011" customHeight="1" ht="18.75">
      <c r="A2011" s="1">
        <v>1827227</v>
      </c>
      <c r="B2011" s="2">
        <v>11475272</v>
      </c>
      <c r="C2011" s="3" t="s">
        <v>0</v>
      </c>
      <c r="D2011" s="3" t="s">
        <v>181</v>
      </c>
      <c r="E2011" s="2">
        <v>2014</v>
      </c>
      <c r="F2011" s="4">
        <v>42543</v>
      </c>
      <c r="G2011" s="3" t="s">
        <v>108</v>
      </c>
      <c r="H2011" s="4">
        <v>44764</v>
      </c>
      <c r="I2011" s="4">
        <f>_xlfn.XLOOKUP(#REF!,[1]!Backup_F8_Previous_Wave[ODINO],[1]!Backup_F8_Previous_Wave[Production Date],"")</f>
      </c>
      <c r="J2011" s="10">
        <f>_xlfn.XLOOKUP(#REF!,[1]!Backup_F8_Previous_Wave[ODINO],[1]!Backup_F8_Previous_Wave[Wave Date],"")</f>
      </c>
      <c r="K2011" s="6">
        <f>_xlfn.XLOOKUP(#REF!,[1]!Backup_F8_Previous_Wave[ODINO],[1]!Backup_F8_Previous_Wave[Full VIN],"")</f>
      </c>
      <c r="L2011" s="3" t="s">
        <v>6340</v>
      </c>
      <c r="M2011" s="3" t="s">
        <v>4</v>
      </c>
      <c r="N2011" s="3" t="s">
        <v>6341</v>
      </c>
      <c r="O2011" s="3" t="s">
        <v>196</v>
      </c>
      <c r="P2011" s="6">
        <f>_xlfn.XLOOKUP(#REF!,[1]!Table2[BINNING],[1]!Table2[VFG],"")</f>
      </c>
      <c r="Q2011" s="6">
        <f>IF(ISNUMBER(FIND("|",#REF!,1)),LEFT(#REF!,FIND("|",#REF!,1)-2),#REF!)</f>
      </c>
      <c r="R2011" s="6">
        <f>IF(ISNUMBER(FIND("|",#REF!,1)),RIGHT(#REF!,LEN(#REF!)-FIND("|",#REF!,1)-1),"")</f>
      </c>
      <c r="S2011" s="3" t="s">
        <v>7</v>
      </c>
      <c r="T2011" s="3" t="s">
        <v>7</v>
      </c>
      <c r="U2011" s="2">
        <v>0</v>
      </c>
      <c r="V2011" s="2">
        <v>0</v>
      </c>
      <c r="W2011" s="2">
        <v>83000</v>
      </c>
      <c r="X2011" s="3" t="s">
        <v>202</v>
      </c>
      <c r="Y2011" s="2"/>
      <c r="Z2011" s="3" t="s">
        <v>6342</v>
      </c>
      <c r="AA2011" s="3" t="s">
        <v>5529</v>
      </c>
      <c r="AB2011" s="7" t="s">
        <v>6343</v>
      </c>
      <c r="AC2011" s="3" t="s">
        <v>297</v>
      </c>
      <c r="AD2011" s="3" t="s">
        <v>298</v>
      </c>
      <c r="AE2011" s="3" t="s">
        <v>299</v>
      </c>
      <c r="AF2011" s="3" t="s">
        <v>198</v>
      </c>
      <c r="AG2011" s="4"/>
      <c r="AH2011" s="3"/>
      <c r="AI2011" s="4"/>
      <c r="AJ20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1" s="8">
        <f>IF(#REF!=MAX(#REF!),"New","Old")</f>
      </c>
      <c r="AL2011" s="3"/>
      <c r="AM2011" s="9">
        <f>IF(OR(#REF!="",#REF!=0),"",IF(#REF!&lt;12000,"&lt;12k",IF(AND(#REF!&gt;=12000,#REF!&lt;24000),"12k to 24k",IF(AND(#REF!&gt;=24000,#REF!&lt;=36000),"24k to 36k",IF(#REF!&gt;36000,"&gt;36k","")))))</f>
      </c>
    </row>
    <row x14ac:dyDescent="0.25" r="2012" customHeight="1" ht="18.75">
      <c r="A2012" s="1">
        <v>1827456</v>
      </c>
      <c r="B2012" s="2">
        <v>11475461</v>
      </c>
      <c r="C2012" s="3" t="s">
        <v>0</v>
      </c>
      <c r="D2012" s="3" t="s">
        <v>3638</v>
      </c>
      <c r="E2012" s="2">
        <v>2021</v>
      </c>
      <c r="F2012" s="4">
        <v>44751</v>
      </c>
      <c r="G2012" s="3" t="s">
        <v>39</v>
      </c>
      <c r="H2012" s="4">
        <v>44765</v>
      </c>
      <c r="I2012" s="4">
        <f>_xlfn.XLOOKUP(#REF!,[1]!Backup_F8_Previous_Wave[ODINO],[1]!Backup_F8_Previous_Wave[Production Date],"")</f>
      </c>
      <c r="J2012" s="10">
        <f>_xlfn.XLOOKUP(#REF!,[1]!Backup_F8_Previous_Wave[ODINO],[1]!Backup_F8_Previous_Wave[Wave Date],"")</f>
      </c>
      <c r="K2012" s="6">
        <f>_xlfn.XLOOKUP(#REF!,[1]!Backup_F8_Previous_Wave[ODINO],[1]!Backup_F8_Previous_Wave[Full VIN],"")</f>
      </c>
      <c r="L2012" s="3" t="s">
        <v>4134</v>
      </c>
      <c r="M2012" s="3" t="s">
        <v>4</v>
      </c>
      <c r="N2012" s="3" t="s">
        <v>6344</v>
      </c>
      <c r="O2012" s="3" t="s">
        <v>6345</v>
      </c>
      <c r="P2012" s="6">
        <f>_xlfn.XLOOKUP(#REF!,[1]!Table2[BINNING],[1]!Table2[VFG],"")</f>
      </c>
      <c r="Q2012" s="6">
        <f>IF(ISNUMBER(FIND("|",#REF!,1)),LEFT(#REF!,FIND("|",#REF!,1)-2),#REF!)</f>
      </c>
      <c r="R2012" s="6">
        <f>IF(ISNUMBER(FIND("|",#REF!,1)),RIGHT(#REF!,LEN(#REF!)-FIND("|",#REF!,1)-1),"")</f>
      </c>
      <c r="S2012" s="3" t="s">
        <v>7</v>
      </c>
      <c r="T2012" s="3" t="s">
        <v>7</v>
      </c>
      <c r="U2012" s="2">
        <v>0</v>
      </c>
      <c r="V2012" s="2">
        <v>0</v>
      </c>
      <c r="W2012" s="2"/>
      <c r="X2012" s="3" t="s">
        <v>2931</v>
      </c>
      <c r="Y2012" s="2">
        <v>60</v>
      </c>
      <c r="Z2012" s="3"/>
      <c r="AA2012" s="3"/>
      <c r="AB2012" s="7" t="s">
        <v>6346</v>
      </c>
      <c r="AC2012" s="3" t="s">
        <v>3642</v>
      </c>
      <c r="AD2012" s="3" t="s">
        <v>3643</v>
      </c>
      <c r="AE2012" s="3" t="s">
        <v>3644</v>
      </c>
      <c r="AF2012" s="3" t="s">
        <v>68</v>
      </c>
      <c r="AG2012" s="4"/>
      <c r="AH2012" s="3"/>
      <c r="AI2012" s="4"/>
      <c r="AJ20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2" s="8">
        <f>IF(#REF!=MAX(#REF!),"New","Old")</f>
      </c>
      <c r="AL2012" s="3"/>
      <c r="AM2012" s="9">
        <f>IF(OR(#REF!="",#REF!=0),"",IF(#REF!&lt;12000,"&lt;12k",IF(AND(#REF!&gt;=12000,#REF!&lt;24000),"12k to 24k",IF(AND(#REF!&gt;=24000,#REF!&lt;=36000),"24k to 36k",IF(#REF!&gt;36000,"&gt;36k","")))))</f>
      </c>
    </row>
    <row x14ac:dyDescent="0.25" r="2013" customHeight="1" ht="18.75">
      <c r="A2013" s="1">
        <v>1827653</v>
      </c>
      <c r="B2013" s="2">
        <v>11475592</v>
      </c>
      <c r="C2013" s="3" t="s">
        <v>0</v>
      </c>
      <c r="D2013" s="3" t="s">
        <v>485</v>
      </c>
      <c r="E2013" s="2">
        <v>2015</v>
      </c>
      <c r="F2013" s="4">
        <v>44766</v>
      </c>
      <c r="G2013" s="3" t="s">
        <v>39</v>
      </c>
      <c r="H2013" s="4">
        <v>44766</v>
      </c>
      <c r="I2013" s="4"/>
      <c r="J2013" s="10">
        <f>_xlfn.XLOOKUP(#REF!,[1]!Backup_F8_Previous_Wave[ODINO],[1]!Backup_F8_Previous_Wave[Wave Date],"")</f>
      </c>
      <c r="K2013" s="3"/>
      <c r="L2013" s="3" t="s">
        <v>6347</v>
      </c>
      <c r="M2013" s="3" t="s">
        <v>4</v>
      </c>
      <c r="N2013" s="3" t="s">
        <v>6348</v>
      </c>
      <c r="O2013" s="3" t="s">
        <v>31</v>
      </c>
      <c r="P2013" s="6">
        <f>_xlfn.XLOOKUP(#REF!,[1]!Table2[BINNING],[1]!Table2[VFG],"")</f>
      </c>
      <c r="Q2013" s="6">
        <f>IF(ISNUMBER(FIND("|",#REF!,1)),LEFT(#REF!,FIND("|",#REF!,1)-2),#REF!)</f>
      </c>
      <c r="R2013" s="6">
        <f>IF(ISNUMBER(FIND("|",#REF!,1)),RIGHT(#REF!,LEN(#REF!)-FIND("|",#REF!,1)-1),"")</f>
      </c>
      <c r="S2013" s="3" t="s">
        <v>7</v>
      </c>
      <c r="T2013" s="3" t="s">
        <v>7</v>
      </c>
      <c r="U2013" s="2">
        <v>0</v>
      </c>
      <c r="V2013" s="2">
        <v>0</v>
      </c>
      <c r="W2013" s="2"/>
      <c r="X2013" s="3" t="s">
        <v>18</v>
      </c>
      <c r="Y2013" s="2">
        <v>40</v>
      </c>
      <c r="Z2013" s="3"/>
      <c r="AA2013" s="3"/>
      <c r="AB2013" s="7" t="s">
        <v>6349</v>
      </c>
      <c r="AC2013" s="3" t="s">
        <v>44</v>
      </c>
      <c r="AD2013" s="3" t="s">
        <v>44</v>
      </c>
      <c r="AE2013" s="3" t="s">
        <v>44</v>
      </c>
      <c r="AF2013" s="3" t="s">
        <v>211</v>
      </c>
      <c r="AG2013" s="4"/>
      <c r="AH2013" s="3"/>
      <c r="AI2013" s="4"/>
      <c r="AJ20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3" s="8">
        <f>IF(#REF!=MAX(#REF!),"New","Old")</f>
      </c>
      <c r="AL2013" s="3"/>
      <c r="AM2013" s="9">
        <f>IF(OR(#REF!="",#REF!=0),"",IF(#REF!&lt;12000,"&lt;12k",IF(AND(#REF!&gt;=12000,#REF!&lt;24000),"12k to 24k",IF(AND(#REF!&gt;=24000,#REF!&lt;=36000),"24k to 36k",IF(#REF!&gt;36000,"&gt;36k","")))))</f>
      </c>
    </row>
    <row x14ac:dyDescent="0.25" r="2014" customHeight="1" ht="18.75">
      <c r="A2014" s="1">
        <v>1827834</v>
      </c>
      <c r="B2014" s="2">
        <v>11475721</v>
      </c>
      <c r="C2014" s="3" t="s">
        <v>0</v>
      </c>
      <c r="D2014" s="3" t="s">
        <v>181</v>
      </c>
      <c r="E2014" s="2">
        <v>2016</v>
      </c>
      <c r="F2014" s="4">
        <v>44765</v>
      </c>
      <c r="G2014" s="3" t="s">
        <v>39</v>
      </c>
      <c r="H2014" s="4">
        <v>44767</v>
      </c>
      <c r="I2014" s="4">
        <f>_xlfn.XLOOKUP(#REF!,[1]!Backup_F8_Previous_Wave[ODINO],[1]!Backup_F8_Previous_Wave[Production Date],"")</f>
      </c>
      <c r="J2014" s="10">
        <f>_xlfn.XLOOKUP(#REF!,[1]!Backup_F8_Previous_Wave[ODINO],[1]!Backup_F8_Previous_Wave[Wave Date],"")</f>
      </c>
      <c r="K2014" s="6">
        <f>_xlfn.XLOOKUP(#REF!,[1]!Backup_F8_Previous_Wave[ODINO],[1]!Backup_F8_Previous_Wave[Full VIN],"")</f>
      </c>
      <c r="L2014" s="3" t="s">
        <v>6350</v>
      </c>
      <c r="M2014" s="3" t="s">
        <v>4</v>
      </c>
      <c r="N2014" s="3" t="s">
        <v>6351</v>
      </c>
      <c r="O2014" s="3" t="s">
        <v>196</v>
      </c>
      <c r="P2014" s="6">
        <f>_xlfn.XLOOKUP(#REF!,[1]!Table2[BINNING],[1]!Table2[VFG],"")</f>
      </c>
      <c r="Q2014" s="6">
        <f>IF(ISNUMBER(FIND("|",#REF!,1)),LEFT(#REF!,FIND("|",#REF!,1)-2),#REF!)</f>
      </c>
      <c r="R2014" s="6">
        <f>IF(ISNUMBER(FIND("|",#REF!,1)),RIGHT(#REF!,LEN(#REF!)-FIND("|",#REF!,1)-1),"")</f>
      </c>
      <c r="S2014" s="3" t="s">
        <v>7</v>
      </c>
      <c r="T2014" s="3" t="s">
        <v>7</v>
      </c>
      <c r="U2014" s="2">
        <v>0</v>
      </c>
      <c r="V2014" s="2">
        <v>0</v>
      </c>
      <c r="W2014" s="2">
        <v>98000</v>
      </c>
      <c r="X2014" s="3" t="s">
        <v>106</v>
      </c>
      <c r="Y2014" s="2">
        <v>65</v>
      </c>
      <c r="Z2014" s="3"/>
      <c r="AA2014" s="3"/>
      <c r="AB2014" s="7" t="s">
        <v>6352</v>
      </c>
      <c r="AC2014" s="3" t="s">
        <v>297</v>
      </c>
      <c r="AD2014" s="3" t="s">
        <v>298</v>
      </c>
      <c r="AE2014" s="3" t="s">
        <v>299</v>
      </c>
      <c r="AF2014" s="3" t="s">
        <v>198</v>
      </c>
      <c r="AG2014" s="4"/>
      <c r="AH2014" s="3"/>
      <c r="AI2014" s="4"/>
      <c r="AJ20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4" s="8">
        <f>IF(#REF!=MAX(#REF!),"New","Old")</f>
      </c>
      <c r="AL2014" s="3"/>
      <c r="AM2014" s="9">
        <f>IF(OR(#REF!="",#REF!=0),"",IF(#REF!&lt;12000,"&lt;12k",IF(AND(#REF!&gt;=12000,#REF!&lt;24000),"12k to 24k",IF(AND(#REF!&gt;=24000,#REF!&lt;=36000),"24k to 36k",IF(#REF!&gt;36000,"&gt;36k","")))))</f>
      </c>
    </row>
    <row x14ac:dyDescent="0.25" r="2015" customHeight="1" ht="18.75">
      <c r="A2015" s="1">
        <v>1827877</v>
      </c>
      <c r="B2015" s="2">
        <v>11475754</v>
      </c>
      <c r="C2015" s="3" t="s">
        <v>0</v>
      </c>
      <c r="D2015" s="3" t="s">
        <v>2134</v>
      </c>
      <c r="E2015" s="2">
        <v>2021</v>
      </c>
      <c r="F2015" s="4">
        <v>44481</v>
      </c>
      <c r="G2015" s="3" t="s">
        <v>14</v>
      </c>
      <c r="H2015" s="4">
        <v>44767</v>
      </c>
      <c r="I2015" s="4"/>
      <c r="J2015" s="10">
        <f>_xlfn.XLOOKUP(#REF!,[1]!Backup_F8_Previous_Wave[ODINO],[1]!Backup_F8_Previous_Wave[Wave Date],"")</f>
      </c>
      <c r="K2015" s="3"/>
      <c r="L2015" s="3"/>
      <c r="M2015" s="3" t="s">
        <v>4</v>
      </c>
      <c r="N2015" s="3" t="s">
        <v>6353</v>
      </c>
      <c r="O2015" s="3" t="s">
        <v>1124</v>
      </c>
      <c r="P2015" s="6">
        <f>_xlfn.XLOOKUP(#REF!,[1]!Table2[BINNING],[1]!Table2[VFG],"")</f>
      </c>
      <c r="Q2015" s="6">
        <f>IF(ISNUMBER(FIND("|",#REF!,1)),LEFT(#REF!,FIND("|",#REF!,1)-2),#REF!)</f>
      </c>
      <c r="R2015" s="6">
        <f>IF(ISNUMBER(FIND("|",#REF!,1)),RIGHT(#REF!,LEN(#REF!)-FIND("|",#REF!,1)-1),"")</f>
      </c>
      <c r="S2015" s="3" t="s">
        <v>7</v>
      </c>
      <c r="T2015" s="3" t="s">
        <v>7</v>
      </c>
      <c r="U2015" s="2">
        <v>1</v>
      </c>
      <c r="V2015" s="2">
        <v>0</v>
      </c>
      <c r="W2015" s="2">
        <v>1500</v>
      </c>
      <c r="X2015" s="3" t="s">
        <v>63</v>
      </c>
      <c r="Y2015" s="2">
        <v>0</v>
      </c>
      <c r="Z2015" s="3" t="s">
        <v>3880</v>
      </c>
      <c r="AA2015" s="3" t="s">
        <v>3881</v>
      </c>
      <c r="AB2015" s="7" t="s">
        <v>6354</v>
      </c>
      <c r="AC2015" s="3" t="s">
        <v>44</v>
      </c>
      <c r="AD2015" s="3" t="s">
        <v>44</v>
      </c>
      <c r="AE2015" s="3" t="s">
        <v>44</v>
      </c>
      <c r="AF2015" s="3" t="s">
        <v>44</v>
      </c>
      <c r="AG2015" s="4"/>
      <c r="AH2015" s="3"/>
      <c r="AI2015" s="4"/>
      <c r="AJ20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5" s="8">
        <f>IF(#REF!=MAX(#REF!),"New","Old")</f>
      </c>
      <c r="AL2015" s="3"/>
      <c r="AM2015" s="9">
        <f>IF(OR(#REF!="",#REF!=0),"",IF(#REF!&lt;12000,"&lt;12k",IF(AND(#REF!&gt;=12000,#REF!&lt;24000),"12k to 24k",IF(AND(#REF!&gt;=24000,#REF!&lt;=36000),"24k to 36k",IF(#REF!&gt;36000,"&gt;36k","")))))</f>
      </c>
    </row>
    <row x14ac:dyDescent="0.25" r="2016" customHeight="1" ht="18.75">
      <c r="A2016" s="1">
        <v>1827919</v>
      </c>
      <c r="B2016" s="2">
        <v>11475791</v>
      </c>
      <c r="C2016" s="3" t="s">
        <v>0</v>
      </c>
      <c r="D2016" s="3" t="s">
        <v>187</v>
      </c>
      <c r="E2016" s="2">
        <v>2017</v>
      </c>
      <c r="F2016" s="4">
        <v>44767</v>
      </c>
      <c r="G2016" s="3" t="s">
        <v>39</v>
      </c>
      <c r="H2016" s="4">
        <v>44767</v>
      </c>
      <c r="I2016" s="4"/>
      <c r="J2016" s="10">
        <f>_xlfn.XLOOKUP(#REF!,[1]!Backup_F8_Previous_Wave[ODINO],[1]!Backup_F8_Previous_Wave[Wave Date],"")</f>
      </c>
      <c r="K2016" s="3"/>
      <c r="L2016" s="3" t="s">
        <v>6355</v>
      </c>
      <c r="M2016" s="3" t="s">
        <v>4</v>
      </c>
      <c r="N2016" s="3" t="s">
        <v>6356</v>
      </c>
      <c r="O2016" s="3" t="s">
        <v>31</v>
      </c>
      <c r="P2016" s="6">
        <f>_xlfn.XLOOKUP(#REF!,[1]!Table2[BINNING],[1]!Table2[VFG],"")</f>
      </c>
      <c r="Q2016" s="6">
        <f>IF(ISNUMBER(FIND("|",#REF!,1)),LEFT(#REF!,FIND("|",#REF!,1)-2),#REF!)</f>
      </c>
      <c r="R2016" s="6">
        <f>IF(ISNUMBER(FIND("|",#REF!,1)),RIGHT(#REF!,LEN(#REF!)-FIND("|",#REF!,1)-1),"")</f>
      </c>
      <c r="S2016" s="3" t="s">
        <v>7</v>
      </c>
      <c r="T2016" s="3" t="s">
        <v>7</v>
      </c>
      <c r="U2016" s="2">
        <v>0</v>
      </c>
      <c r="V2016" s="2">
        <v>0</v>
      </c>
      <c r="W2016" s="2"/>
      <c r="X2016" s="3" t="s">
        <v>218</v>
      </c>
      <c r="Y2016" s="2"/>
      <c r="Z2016" s="3"/>
      <c r="AA2016" s="3"/>
      <c r="AB2016" s="7" t="s">
        <v>6357</v>
      </c>
      <c r="AC2016" s="3" t="s">
        <v>44</v>
      </c>
      <c r="AD2016" s="3" t="s">
        <v>44</v>
      </c>
      <c r="AE2016" s="3" t="s">
        <v>44</v>
      </c>
      <c r="AF2016" s="3" t="s">
        <v>141</v>
      </c>
      <c r="AG2016" s="4"/>
      <c r="AH2016" s="3"/>
      <c r="AI2016" s="4"/>
      <c r="AJ20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6" s="8">
        <f>IF(#REF!=MAX(#REF!),"New","Old")</f>
      </c>
      <c r="AL2016" s="3"/>
      <c r="AM2016" s="9">
        <f>IF(OR(#REF!="",#REF!=0),"",IF(#REF!&lt;12000,"&lt;12k",IF(AND(#REF!&gt;=12000,#REF!&lt;24000),"12k to 24k",IF(AND(#REF!&gt;=24000,#REF!&lt;=36000),"24k to 36k",IF(#REF!&gt;36000,"&gt;36k","")))))</f>
      </c>
    </row>
    <row x14ac:dyDescent="0.25" r="2017" customHeight="1" ht="18.75">
      <c r="A2017" s="1">
        <v>1828375</v>
      </c>
      <c r="B2017" s="2">
        <v>11476106</v>
      </c>
      <c r="C2017" s="3" t="s">
        <v>0</v>
      </c>
      <c r="D2017" s="3" t="s">
        <v>38</v>
      </c>
      <c r="E2017" s="2">
        <v>2012</v>
      </c>
      <c r="F2017" s="4">
        <v>44713</v>
      </c>
      <c r="G2017" s="3" t="s">
        <v>108</v>
      </c>
      <c r="H2017" s="4">
        <v>44769</v>
      </c>
      <c r="I2017" s="4"/>
      <c r="J2017" s="10">
        <f>_xlfn.XLOOKUP(#REF!,[1]!Backup_F8_Previous_Wave[ODINO],[1]!Backup_F8_Previous_Wave[Wave Date],"")</f>
      </c>
      <c r="K2017" s="3"/>
      <c r="L2017" s="3" t="s">
        <v>6358</v>
      </c>
      <c r="M2017" s="3" t="s">
        <v>4</v>
      </c>
      <c r="N2017" s="3" t="s">
        <v>6359</v>
      </c>
      <c r="O2017" s="3" t="s">
        <v>144</v>
      </c>
      <c r="P2017" s="6">
        <f>_xlfn.XLOOKUP(#REF!,[1]!Table2[BINNING],[1]!Table2[VFG],"")</f>
      </c>
      <c r="Q2017" s="6">
        <f>IF(ISNUMBER(FIND("|",#REF!,1)),LEFT(#REF!,FIND("|",#REF!,1)-2),#REF!)</f>
      </c>
      <c r="R2017" s="6">
        <f>IF(ISNUMBER(FIND("|",#REF!,1)),RIGHT(#REF!,LEN(#REF!)-FIND("|",#REF!,1)-1),"")</f>
      </c>
      <c r="S2017" s="3" t="s">
        <v>7</v>
      </c>
      <c r="T2017" s="3" t="s">
        <v>7</v>
      </c>
      <c r="U2017" s="2">
        <v>0</v>
      </c>
      <c r="V2017" s="2">
        <v>0</v>
      </c>
      <c r="W2017" s="2"/>
      <c r="X2017" s="3" t="s">
        <v>63</v>
      </c>
      <c r="Y2017" s="2"/>
      <c r="Z2017" s="3"/>
      <c r="AA2017" s="3"/>
      <c r="AB2017" s="7" t="s">
        <v>6360</v>
      </c>
      <c r="AC2017" s="3" t="s">
        <v>44</v>
      </c>
      <c r="AD2017" s="3" t="s">
        <v>44</v>
      </c>
      <c r="AE2017" s="3" t="s">
        <v>44</v>
      </c>
      <c r="AF2017" s="3" t="s">
        <v>45</v>
      </c>
      <c r="AG2017" s="4"/>
      <c r="AH2017" s="3"/>
      <c r="AI2017" s="4"/>
      <c r="AJ20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7" s="8">
        <f>IF(#REF!=MAX(#REF!),"New","Old")</f>
      </c>
      <c r="AL2017" s="3"/>
      <c r="AM2017" s="9">
        <f>IF(OR(#REF!="",#REF!=0),"",IF(#REF!&lt;12000,"&lt;12k",IF(AND(#REF!&gt;=12000,#REF!&lt;24000),"12k to 24k",IF(AND(#REF!&gt;=24000,#REF!&lt;=36000),"24k to 36k",IF(#REF!&gt;36000,"&gt;36k","")))))</f>
      </c>
    </row>
    <row x14ac:dyDescent="0.25" r="2018" customHeight="1" ht="18.75">
      <c r="A2018" s="1">
        <v>1828945</v>
      </c>
      <c r="B2018" s="2">
        <v>11476503</v>
      </c>
      <c r="C2018" s="3" t="s">
        <v>0</v>
      </c>
      <c r="D2018" s="3" t="s">
        <v>86</v>
      </c>
      <c r="E2018" s="2">
        <v>2016</v>
      </c>
      <c r="F2018" s="4">
        <v>44757</v>
      </c>
      <c r="G2018" s="3" t="s">
        <v>39</v>
      </c>
      <c r="H2018" s="4">
        <v>44771</v>
      </c>
      <c r="I2018" s="4"/>
      <c r="J2018" s="10">
        <f>_xlfn.XLOOKUP(#REF!,[1]!Backup_F8_Previous_Wave[ODINO],[1]!Backup_F8_Previous_Wave[Wave Date],"")</f>
      </c>
      <c r="K2018" s="3"/>
      <c r="L2018" s="3" t="s">
        <v>6361</v>
      </c>
      <c r="M2018" s="3" t="s">
        <v>4</v>
      </c>
      <c r="N2018" s="3" t="s">
        <v>6362</v>
      </c>
      <c r="O2018" s="3" t="s">
        <v>184</v>
      </c>
      <c r="P2018" s="6">
        <f>_xlfn.XLOOKUP(#REF!,[1]!Table2[BINNING],[1]!Table2[VFG],"")</f>
      </c>
      <c r="Q2018" s="6">
        <f>IF(ISNUMBER(FIND("|",#REF!,1)),LEFT(#REF!,FIND("|",#REF!,1)-2),#REF!)</f>
      </c>
      <c r="R2018" s="6">
        <f>IF(ISNUMBER(FIND("|",#REF!,1)),RIGHT(#REF!,LEN(#REF!)-FIND("|",#REF!,1)-1),"")</f>
      </c>
      <c r="S2018" s="3" t="s">
        <v>7</v>
      </c>
      <c r="T2018" s="3" t="s">
        <v>7</v>
      </c>
      <c r="U2018" s="2">
        <v>0</v>
      </c>
      <c r="V2018" s="2">
        <v>0</v>
      </c>
      <c r="W2018" s="2">
        <v>45000</v>
      </c>
      <c r="X2018" s="3" t="s">
        <v>63</v>
      </c>
      <c r="Y2018" s="2"/>
      <c r="Z2018" s="3" t="s">
        <v>6363</v>
      </c>
      <c r="AA2018" s="3" t="s">
        <v>3881</v>
      </c>
      <c r="AB2018" s="7" t="s">
        <v>6364</v>
      </c>
      <c r="AC2018" s="3" t="s">
        <v>44</v>
      </c>
      <c r="AD2018" s="3" t="s">
        <v>44</v>
      </c>
      <c r="AE2018" s="3" t="s">
        <v>44</v>
      </c>
      <c r="AF2018" s="3" t="s">
        <v>95</v>
      </c>
      <c r="AG2018" s="4"/>
      <c r="AH2018" s="3"/>
      <c r="AI2018" s="4"/>
      <c r="AJ20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8" s="8">
        <f>IF(#REF!=MAX(#REF!),"New","Old")</f>
      </c>
      <c r="AL2018" s="3"/>
      <c r="AM2018" s="9">
        <f>IF(OR(#REF!="",#REF!=0),"",IF(#REF!&lt;12000,"&lt;12k",IF(AND(#REF!&gt;=12000,#REF!&lt;24000),"12k to 24k",IF(AND(#REF!&gt;=24000,#REF!&lt;=36000),"24k to 36k",IF(#REF!&gt;36000,"&gt;36k","")))))</f>
      </c>
    </row>
    <row x14ac:dyDescent="0.25" r="2019" customHeight="1" ht="18.75">
      <c r="A2019" s="1">
        <v>1829052</v>
      </c>
      <c r="B2019" s="2">
        <v>11476574</v>
      </c>
      <c r="C2019" s="3" t="s">
        <v>0</v>
      </c>
      <c r="D2019" s="3" t="s">
        <v>234</v>
      </c>
      <c r="E2019" s="2">
        <v>2014</v>
      </c>
      <c r="F2019" s="4">
        <v>44600</v>
      </c>
      <c r="G2019" s="3" t="s">
        <v>2</v>
      </c>
      <c r="H2019" s="4">
        <v>44771</v>
      </c>
      <c r="I2019" s="4"/>
      <c r="J2019" s="10">
        <f>_xlfn.XLOOKUP(#REF!,[1]!Backup_F8_Previous_Wave[ODINO],[1]!Backup_F8_Previous_Wave[Wave Date],"")</f>
      </c>
      <c r="K2019" s="3"/>
      <c r="L2019" s="3" t="s">
        <v>6365</v>
      </c>
      <c r="M2019" s="3" t="s">
        <v>4</v>
      </c>
      <c r="N2019" s="3" t="s">
        <v>6366</v>
      </c>
      <c r="O2019" s="3" t="s">
        <v>62</v>
      </c>
      <c r="P2019" s="6">
        <f>_xlfn.XLOOKUP(#REF!,[1]!Table2[BINNING],[1]!Table2[VFG],"")</f>
      </c>
      <c r="Q2019" s="6">
        <f>IF(ISNUMBER(FIND("|",#REF!,1)),LEFT(#REF!,FIND("|",#REF!,1)-2),#REF!)</f>
      </c>
      <c r="R2019" s="6">
        <f>IF(ISNUMBER(FIND("|",#REF!,1)),RIGHT(#REF!,LEN(#REF!)-FIND("|",#REF!,1)-1),"")</f>
      </c>
      <c r="S2019" s="3" t="s">
        <v>7</v>
      </c>
      <c r="T2019" s="3" t="s">
        <v>7</v>
      </c>
      <c r="U2019" s="2">
        <v>0</v>
      </c>
      <c r="V2019" s="2">
        <v>0</v>
      </c>
      <c r="W2019" s="2"/>
      <c r="X2019" s="3" t="s">
        <v>139</v>
      </c>
      <c r="Y2019" s="2">
        <v>10</v>
      </c>
      <c r="Z2019" s="3"/>
      <c r="AA2019" s="3"/>
      <c r="AB2019" s="7" t="s">
        <v>6367</v>
      </c>
      <c r="AC2019" s="3" t="s">
        <v>44</v>
      </c>
      <c r="AD2019" s="3" t="s">
        <v>44</v>
      </c>
      <c r="AE2019" s="3" t="s">
        <v>44</v>
      </c>
      <c r="AF2019" s="3" t="s">
        <v>243</v>
      </c>
      <c r="AG2019" s="4"/>
      <c r="AH2019" s="3"/>
      <c r="AI2019" s="4"/>
      <c r="AJ20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19" s="8">
        <f>IF(#REF!=MAX(#REF!),"New","Old")</f>
      </c>
      <c r="AL2019" s="3"/>
      <c r="AM2019" s="9">
        <f>IF(OR(#REF!="",#REF!=0),"",IF(#REF!&lt;12000,"&lt;12k",IF(AND(#REF!&gt;=12000,#REF!&lt;24000),"12k to 24k",IF(AND(#REF!&gt;=24000,#REF!&lt;=36000),"24k to 36k",IF(#REF!&gt;36000,"&gt;36k","")))))</f>
      </c>
    </row>
    <row x14ac:dyDescent="0.25" r="2020" customHeight="1" ht="18.75">
      <c r="A2020" s="1">
        <v>1829073</v>
      </c>
      <c r="B2020" s="2">
        <v>11476589</v>
      </c>
      <c r="C2020" s="3" t="s">
        <v>0</v>
      </c>
      <c r="D2020" s="3" t="s">
        <v>181</v>
      </c>
      <c r="E2020" s="2">
        <v>2022</v>
      </c>
      <c r="F2020" s="4">
        <v>44771</v>
      </c>
      <c r="G2020" s="3" t="s">
        <v>39</v>
      </c>
      <c r="H2020" s="4">
        <v>44771</v>
      </c>
      <c r="I2020" s="4">
        <f>_xlfn.XLOOKUP(#REF!,[1]!Backup_F8_Previous_Wave[ODINO],[1]!Backup_F8_Previous_Wave[Production Date],"")</f>
      </c>
      <c r="J2020" s="10">
        <f>_xlfn.XLOOKUP(#REF!,[1]!Backup_F8_Previous_Wave[ODINO],[1]!Backup_F8_Previous_Wave[Wave Date],"")</f>
      </c>
      <c r="K2020" s="6">
        <f>_xlfn.XLOOKUP(#REF!,[1]!Backup_F8_Previous_Wave[ODINO],[1]!Backup_F8_Previous_Wave[Full VIN],"")</f>
      </c>
      <c r="L2020" s="3" t="s">
        <v>6368</v>
      </c>
      <c r="M2020" s="3" t="s">
        <v>4</v>
      </c>
      <c r="N2020" s="3" t="s">
        <v>6369</v>
      </c>
      <c r="O2020" s="3" t="s">
        <v>953</v>
      </c>
      <c r="P2020" s="6">
        <f>_xlfn.XLOOKUP(#REF!,[1]!Table2[BINNING],[1]!Table2[VFG],"")</f>
      </c>
      <c r="Q2020" s="6">
        <f>IF(ISNUMBER(FIND("|",#REF!,1)),LEFT(#REF!,FIND("|",#REF!,1)-2),#REF!)</f>
      </c>
      <c r="R2020" s="6">
        <f>IF(ISNUMBER(FIND("|",#REF!,1)),RIGHT(#REF!,LEN(#REF!)-FIND("|",#REF!,1)-1),"")</f>
      </c>
      <c r="S2020" s="3" t="s">
        <v>7</v>
      </c>
      <c r="T2020" s="3" t="s">
        <v>7</v>
      </c>
      <c r="U2020" s="2">
        <v>0</v>
      </c>
      <c r="V2020" s="2">
        <v>0</v>
      </c>
      <c r="W2020" s="2"/>
      <c r="X2020" s="3" t="s">
        <v>106</v>
      </c>
      <c r="Y2020" s="2">
        <v>25</v>
      </c>
      <c r="Z2020" s="3"/>
      <c r="AA2020" s="3"/>
      <c r="AB2020" s="7" t="s">
        <v>6370</v>
      </c>
      <c r="AC2020" s="3" t="s">
        <v>1252</v>
      </c>
      <c r="AD2020" s="3" t="s">
        <v>298</v>
      </c>
      <c r="AE2020" s="3" t="s">
        <v>299</v>
      </c>
      <c r="AF2020" s="3" t="s">
        <v>198</v>
      </c>
      <c r="AG2020" s="4"/>
      <c r="AH2020" s="3"/>
      <c r="AI2020" s="4"/>
      <c r="AJ20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0" s="8">
        <f>IF(#REF!=MAX(#REF!),"New","Old")</f>
      </c>
      <c r="AL2020" s="3"/>
      <c r="AM2020" s="9">
        <f>IF(OR(#REF!="",#REF!=0),"",IF(#REF!&lt;12000,"&lt;12k",IF(AND(#REF!&gt;=12000,#REF!&lt;24000),"12k to 24k",IF(AND(#REF!&gt;=24000,#REF!&lt;=36000),"24k to 36k",IF(#REF!&gt;36000,"&gt;36k","")))))</f>
      </c>
    </row>
    <row x14ac:dyDescent="0.25" r="2021" customHeight="1" ht="18.75">
      <c r="A2021" s="1">
        <v>1829380</v>
      </c>
      <c r="B2021" s="2">
        <v>11476781</v>
      </c>
      <c r="C2021" s="3" t="s">
        <v>0</v>
      </c>
      <c r="D2021" s="3" t="s">
        <v>1</v>
      </c>
      <c r="E2021" s="2">
        <v>2016</v>
      </c>
      <c r="F2021" s="4">
        <v>44701</v>
      </c>
      <c r="G2021" s="3" t="s">
        <v>108</v>
      </c>
      <c r="H2021" s="4">
        <v>44773</v>
      </c>
      <c r="I2021" s="4">
        <f>_xlfn.XLOOKUP(#REF!,[1]!Backup_F8_Previous_Wave[ODINO],[1]!Backup_F8_Previous_Wave[Production Date],"")</f>
      </c>
      <c r="J2021" s="10">
        <f>_xlfn.XLOOKUP(#REF!,[1]!Backup_F8_Previous_Wave[ODINO],[1]!Backup_F8_Previous_Wave[Wave Date],"")</f>
      </c>
      <c r="K2021" s="6">
        <f>_xlfn.XLOOKUP(#REF!,[1]!Backup_F8_Previous_Wave[ODINO],[1]!Backup_F8_Previous_Wave[Full VIN],"")</f>
      </c>
      <c r="L2021" s="3" t="s">
        <v>6371</v>
      </c>
      <c r="M2021" s="3" t="s">
        <v>4</v>
      </c>
      <c r="N2021" s="3" t="s">
        <v>6372</v>
      </c>
      <c r="O2021" s="3" t="s">
        <v>2296</v>
      </c>
      <c r="P2021" s="6">
        <f>_xlfn.XLOOKUP(#REF!,[1]!Table2[BINNING],[1]!Table2[VFG],"")</f>
      </c>
      <c r="Q2021" s="6">
        <f>IF(ISNUMBER(FIND("|",#REF!,1)),LEFT(#REF!,FIND("|",#REF!,1)-2),#REF!)</f>
      </c>
      <c r="R2021" s="6">
        <f>IF(ISNUMBER(FIND("|",#REF!,1)),RIGHT(#REF!,LEN(#REF!)-FIND("|",#REF!,1)-1),"")</f>
      </c>
      <c r="S2021" s="3" t="s">
        <v>7</v>
      </c>
      <c r="T2021" s="3" t="s">
        <v>7</v>
      </c>
      <c r="U2021" s="2">
        <v>0</v>
      </c>
      <c r="V2021" s="2">
        <v>0</v>
      </c>
      <c r="W2021" s="2"/>
      <c r="X2021" s="3" t="s">
        <v>433</v>
      </c>
      <c r="Y2021" s="2"/>
      <c r="Z2021" s="3"/>
      <c r="AA2021" s="3"/>
      <c r="AB2021" s="7" t="s">
        <v>6373</v>
      </c>
      <c r="AC2021" s="3" t="s">
        <v>20</v>
      </c>
      <c r="AD2021" s="3" t="s">
        <v>11</v>
      </c>
      <c r="AE2021" s="3" t="s">
        <v>135</v>
      </c>
      <c r="AF2021" s="3" t="s">
        <v>27</v>
      </c>
      <c r="AG2021" s="4"/>
      <c r="AH2021" s="3"/>
      <c r="AI2021" s="4"/>
      <c r="AJ20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1" s="8">
        <f>IF(#REF!=MAX(#REF!),"New","Old")</f>
      </c>
      <c r="AL2021" s="3"/>
      <c r="AM2021" s="9">
        <f>IF(OR(#REF!="",#REF!=0),"",IF(#REF!&lt;12000,"&lt;12k",IF(AND(#REF!&gt;=12000,#REF!&lt;24000),"12k to 24k",IF(AND(#REF!&gt;=24000,#REF!&lt;=36000),"24k to 36k",IF(#REF!&gt;36000,"&gt;36k","")))))</f>
      </c>
    </row>
    <row x14ac:dyDescent="0.25" r="2022" customHeight="1" ht="18.75">
      <c r="A2022" s="1">
        <v>1829480</v>
      </c>
      <c r="B2022" s="2">
        <v>11476845</v>
      </c>
      <c r="C2022" s="3" t="s">
        <v>0</v>
      </c>
      <c r="D2022" s="3" t="s">
        <v>181</v>
      </c>
      <c r="E2022" s="2">
        <v>2014</v>
      </c>
      <c r="F2022" s="4">
        <v>44763</v>
      </c>
      <c r="G2022" s="3" t="s">
        <v>39</v>
      </c>
      <c r="H2022" s="4">
        <v>44774</v>
      </c>
      <c r="I2022" s="4">
        <f>_xlfn.XLOOKUP(#REF!,[1]!Backup_F8_Previous_Wave[ODINO],[1]!Backup_F8_Previous_Wave[Production Date],"")</f>
      </c>
      <c r="J2022" s="10">
        <f>_xlfn.XLOOKUP(#REF!,[1]!Backup_F8_Previous_Wave[ODINO],[1]!Backup_F8_Previous_Wave[Wave Date],"")</f>
      </c>
      <c r="K2022" s="6">
        <f>_xlfn.XLOOKUP(#REF!,[1]!Backup_F8_Previous_Wave[ODINO],[1]!Backup_F8_Previous_Wave[Full VIN],"")</f>
      </c>
      <c r="L2022" s="3" t="s">
        <v>6374</v>
      </c>
      <c r="M2022" s="3" t="s">
        <v>4</v>
      </c>
      <c r="N2022" s="3" t="s">
        <v>6375</v>
      </c>
      <c r="O2022" s="3" t="s">
        <v>196</v>
      </c>
      <c r="P2022" s="6">
        <f>_xlfn.XLOOKUP(#REF!,[1]!Table2[BINNING],[1]!Table2[VFG],"")</f>
      </c>
      <c r="Q2022" s="6">
        <f>IF(ISNUMBER(FIND("|",#REF!,1)),LEFT(#REF!,FIND("|",#REF!,1)-2),#REF!)</f>
      </c>
      <c r="R2022" s="6">
        <f>IF(ISNUMBER(FIND("|",#REF!,1)),RIGHT(#REF!,LEN(#REF!)-FIND("|",#REF!,1)-1),"")</f>
      </c>
      <c r="S2022" s="3" t="s">
        <v>7</v>
      </c>
      <c r="T2022" s="3" t="s">
        <v>7</v>
      </c>
      <c r="U2022" s="2">
        <v>0</v>
      </c>
      <c r="V2022" s="2">
        <v>0</v>
      </c>
      <c r="W2022" s="2"/>
      <c r="X2022" s="3" t="s">
        <v>125</v>
      </c>
      <c r="Y2022" s="2">
        <v>65</v>
      </c>
      <c r="Z2022" s="3"/>
      <c r="AA2022" s="3"/>
      <c r="AB2022" s="7" t="s">
        <v>6376</v>
      </c>
      <c r="AC2022" s="3" t="s">
        <v>297</v>
      </c>
      <c r="AD2022" s="3" t="s">
        <v>298</v>
      </c>
      <c r="AE2022" s="3" t="s">
        <v>299</v>
      </c>
      <c r="AF2022" s="3" t="s">
        <v>198</v>
      </c>
      <c r="AG2022" s="4"/>
      <c r="AH2022" s="3"/>
      <c r="AI2022" s="4"/>
      <c r="AJ20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2" s="8">
        <f>IF(#REF!=MAX(#REF!),"New","Old")</f>
      </c>
      <c r="AL2022" s="3"/>
      <c r="AM2022" s="9">
        <f>IF(OR(#REF!="",#REF!=0),"",IF(#REF!&lt;12000,"&lt;12k",IF(AND(#REF!&gt;=12000,#REF!&lt;24000),"12k to 24k",IF(AND(#REF!&gt;=24000,#REF!&lt;=36000),"24k to 36k",IF(#REF!&gt;36000,"&gt;36k","")))))</f>
      </c>
    </row>
    <row x14ac:dyDescent="0.25" r="2023" customHeight="1" ht="18.75">
      <c r="A2023" s="1">
        <v>1829526</v>
      </c>
      <c r="B2023" s="2">
        <v>11476879</v>
      </c>
      <c r="C2023" s="3" t="s">
        <v>0</v>
      </c>
      <c r="D2023" s="3" t="s">
        <v>181</v>
      </c>
      <c r="E2023" s="2">
        <v>2003</v>
      </c>
      <c r="F2023" s="4">
        <v>44770</v>
      </c>
      <c r="G2023" s="3" t="s">
        <v>39</v>
      </c>
      <c r="H2023" s="4">
        <v>44774</v>
      </c>
      <c r="I2023" s="4">
        <f>_xlfn.XLOOKUP(#REF!,[1]!Backup_F8_Previous_Wave[ODINO],[1]!Backup_F8_Previous_Wave[Production Date],"")</f>
      </c>
      <c r="J2023" s="10">
        <f>_xlfn.XLOOKUP(#REF!,[1]!Backup_F8_Previous_Wave[ODINO],[1]!Backup_F8_Previous_Wave[Wave Date],"")</f>
      </c>
      <c r="K2023" s="6">
        <f>_xlfn.XLOOKUP(#REF!,[1]!Backup_F8_Previous_Wave[ODINO],[1]!Backup_F8_Previous_Wave[Full VIN],"")</f>
      </c>
      <c r="L2023" s="3" t="s">
        <v>6377</v>
      </c>
      <c r="M2023" s="3" t="s">
        <v>4</v>
      </c>
      <c r="N2023" s="3" t="s">
        <v>6378</v>
      </c>
      <c r="O2023" s="3" t="s">
        <v>552</v>
      </c>
      <c r="P2023" s="6">
        <f>_xlfn.XLOOKUP(#REF!,[1]!Table2[BINNING],[1]!Table2[VFG],"")</f>
      </c>
      <c r="Q2023" s="6">
        <f>IF(ISNUMBER(FIND("|",#REF!,1)),LEFT(#REF!,FIND("|",#REF!,1)-2),#REF!)</f>
      </c>
      <c r="R2023" s="6">
        <f>IF(ISNUMBER(FIND("|",#REF!,1)),RIGHT(#REF!,LEN(#REF!)-FIND("|",#REF!,1)-1),"")</f>
      </c>
      <c r="S2023" s="3" t="s">
        <v>7</v>
      </c>
      <c r="T2023" s="3" t="s">
        <v>7</v>
      </c>
      <c r="U2023" s="2">
        <v>0</v>
      </c>
      <c r="V2023" s="2">
        <v>0</v>
      </c>
      <c r="W2023" s="2"/>
      <c r="X2023" s="3" t="s">
        <v>32</v>
      </c>
      <c r="Y2023" s="2">
        <v>0</v>
      </c>
      <c r="Z2023" s="3"/>
      <c r="AA2023" s="3"/>
      <c r="AB2023" s="7" t="s">
        <v>6379</v>
      </c>
      <c r="AC2023" s="3" t="s">
        <v>1330</v>
      </c>
      <c r="AD2023" s="3" t="s">
        <v>298</v>
      </c>
      <c r="AE2023" s="3" t="s">
        <v>1331</v>
      </c>
      <c r="AF2023" s="3" t="s">
        <v>1779</v>
      </c>
      <c r="AG2023" s="4"/>
      <c r="AH2023" s="3"/>
      <c r="AI2023" s="4"/>
      <c r="AJ20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3" s="8">
        <f>IF(#REF!=MAX(#REF!),"New","Old")</f>
      </c>
      <c r="AL2023" s="3"/>
      <c r="AM2023" s="9">
        <f>IF(OR(#REF!="",#REF!=0),"",IF(#REF!&lt;12000,"&lt;12k",IF(AND(#REF!&gt;=12000,#REF!&lt;24000),"12k to 24k",IF(AND(#REF!&gt;=24000,#REF!&lt;=36000),"24k to 36k",IF(#REF!&gt;36000,"&gt;36k","")))))</f>
      </c>
    </row>
    <row x14ac:dyDescent="0.25" r="2024" customHeight="1" ht="18.75">
      <c r="A2024" s="1">
        <v>1829824</v>
      </c>
      <c r="B2024" s="2">
        <v>11477091</v>
      </c>
      <c r="C2024" s="3" t="s">
        <v>0</v>
      </c>
      <c r="D2024" s="3" t="s">
        <v>1</v>
      </c>
      <c r="E2024" s="2">
        <v>2021</v>
      </c>
      <c r="F2024" s="4">
        <v>44774</v>
      </c>
      <c r="G2024" s="3" t="s">
        <v>39</v>
      </c>
      <c r="H2024" s="4">
        <v>44775</v>
      </c>
      <c r="I2024" s="4">
        <f>_xlfn.XLOOKUP(#REF!,[1]!Backup_F8_Previous_Wave[ODINO],[1]!Backup_F8_Previous_Wave[Production Date],"")</f>
      </c>
      <c r="J2024" s="10">
        <f>_xlfn.XLOOKUP(#REF!,[1]!Backup_F8_Previous_Wave[ODINO],[1]!Backup_F8_Previous_Wave[Wave Date],"")</f>
      </c>
      <c r="K2024" s="6">
        <f>_xlfn.XLOOKUP(#REF!,[1]!Backup_F8_Previous_Wave[ODINO],[1]!Backup_F8_Previous_Wave[Full VIN],"")</f>
      </c>
      <c r="L2024" s="3" t="s">
        <v>6380</v>
      </c>
      <c r="M2024" s="3" t="s">
        <v>4</v>
      </c>
      <c r="N2024" s="3" t="s">
        <v>6381</v>
      </c>
      <c r="O2024" s="3" t="s">
        <v>6382</v>
      </c>
      <c r="P2024" s="6">
        <f>_xlfn.XLOOKUP(#REF!,[1]!Table2[BINNING],[1]!Table2[VFG],"")</f>
      </c>
      <c r="Q2024" s="6">
        <f>IF(ISNUMBER(FIND("|",#REF!,1)),LEFT(#REF!,FIND("|",#REF!,1)-2),#REF!)</f>
      </c>
      <c r="R2024" s="6">
        <f>IF(ISNUMBER(FIND("|",#REF!,1)),RIGHT(#REF!,LEN(#REF!)-FIND("|",#REF!,1)-1),"")</f>
      </c>
      <c r="S2024" s="3" t="s">
        <v>7</v>
      </c>
      <c r="T2024" s="3" t="s">
        <v>7</v>
      </c>
      <c r="U2024" s="2">
        <v>0</v>
      </c>
      <c r="V2024" s="2">
        <v>0</v>
      </c>
      <c r="W2024" s="2">
        <v>26836</v>
      </c>
      <c r="X2024" s="3" t="s">
        <v>90</v>
      </c>
      <c r="Y2024" s="2"/>
      <c r="Z2024" s="3" t="s">
        <v>6383</v>
      </c>
      <c r="AA2024" s="3" t="s">
        <v>4626</v>
      </c>
      <c r="AB2024" s="7" t="s">
        <v>6384</v>
      </c>
      <c r="AC2024" s="3" t="s">
        <v>4018</v>
      </c>
      <c r="AD2024" s="3" t="s">
        <v>4525</v>
      </c>
      <c r="AE2024" s="3" t="s">
        <v>4526</v>
      </c>
      <c r="AF2024" s="3" t="s">
        <v>13</v>
      </c>
      <c r="AG2024" s="4"/>
      <c r="AH2024" s="3"/>
      <c r="AI2024" s="4"/>
      <c r="AJ20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4" s="8">
        <f>IF(#REF!=MAX(#REF!),"New","Old")</f>
      </c>
      <c r="AL2024" s="3"/>
      <c r="AM2024" s="9">
        <f>IF(OR(#REF!="",#REF!=0),"",IF(#REF!&lt;12000,"&lt;12k",IF(AND(#REF!&gt;=12000,#REF!&lt;24000),"12k to 24k",IF(AND(#REF!&gt;=24000,#REF!&lt;=36000),"24k to 36k",IF(#REF!&gt;36000,"&gt;36k","")))))</f>
      </c>
    </row>
    <row x14ac:dyDescent="0.25" r="2025" customHeight="1" ht="18.75">
      <c r="A2025" s="1">
        <v>1829988</v>
      </c>
      <c r="B2025" s="2">
        <v>11477212</v>
      </c>
      <c r="C2025" s="3" t="s">
        <v>0</v>
      </c>
      <c r="D2025" s="3" t="s">
        <v>28</v>
      </c>
      <c r="E2025" s="2">
        <v>2019</v>
      </c>
      <c r="F2025" s="4">
        <v>44501</v>
      </c>
      <c r="G2025" s="3" t="s">
        <v>14</v>
      </c>
      <c r="H2025" s="4">
        <v>44775</v>
      </c>
      <c r="I2025" s="4">
        <f>_xlfn.XLOOKUP(#REF!,[1]!Backup_F8_Previous_Wave[ODINO],[1]!Backup_F8_Previous_Wave[Production Date],"")</f>
      </c>
      <c r="J2025" s="10">
        <f>_xlfn.XLOOKUP(#REF!,[1]!Backup_F8_Previous_Wave[ODINO],[1]!Backup_F8_Previous_Wave[Wave Date],"")</f>
      </c>
      <c r="K2025" s="6">
        <f>_xlfn.XLOOKUP(#REF!,[1]!Backup_F8_Previous_Wave[ODINO],[1]!Backup_F8_Previous_Wave[Full VIN],"")</f>
      </c>
      <c r="L2025" s="3" t="s">
        <v>199</v>
      </c>
      <c r="M2025" s="3" t="s">
        <v>4</v>
      </c>
      <c r="N2025" s="3" t="s">
        <v>6385</v>
      </c>
      <c r="O2025" s="3" t="s">
        <v>3539</v>
      </c>
      <c r="P2025" s="6">
        <f>_xlfn.XLOOKUP(#REF!,[1]!Table2[BINNING],[1]!Table2[VFG],"")</f>
      </c>
      <c r="Q2025" s="6">
        <f>IF(ISNUMBER(FIND("|",#REF!,1)),LEFT(#REF!,FIND("|",#REF!,1)-2),#REF!)</f>
      </c>
      <c r="R2025" s="6">
        <f>IF(ISNUMBER(FIND("|",#REF!,1)),RIGHT(#REF!,LEN(#REF!)-FIND("|",#REF!,1)-1),"")</f>
      </c>
      <c r="S2025" s="3" t="s">
        <v>7</v>
      </c>
      <c r="T2025" s="3" t="s">
        <v>7</v>
      </c>
      <c r="U2025" s="2">
        <v>0</v>
      </c>
      <c r="V2025" s="2">
        <v>0</v>
      </c>
      <c r="W2025" s="2">
        <v>41000</v>
      </c>
      <c r="X2025" s="3" t="s">
        <v>380</v>
      </c>
      <c r="Y2025" s="2"/>
      <c r="Z2025" s="3" t="s">
        <v>6386</v>
      </c>
      <c r="AA2025" s="3" t="s">
        <v>5843</v>
      </c>
      <c r="AB2025" s="7" t="s">
        <v>6387</v>
      </c>
      <c r="AC2025" s="3" t="s">
        <v>662</v>
      </c>
      <c r="AD2025" s="3" t="s">
        <v>663</v>
      </c>
      <c r="AE2025" s="3" t="s">
        <v>664</v>
      </c>
      <c r="AF2025" s="3" t="s">
        <v>102</v>
      </c>
      <c r="AG2025" s="4"/>
      <c r="AH2025" s="3"/>
      <c r="AI2025" s="4"/>
      <c r="AJ20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5" s="8">
        <f>IF(#REF!=MAX(#REF!),"New","Old")</f>
      </c>
      <c r="AL2025" s="3"/>
      <c r="AM2025" s="9">
        <f>IF(OR(#REF!="",#REF!=0),"",IF(#REF!&lt;12000,"&lt;12k",IF(AND(#REF!&gt;=12000,#REF!&lt;24000),"12k to 24k",IF(AND(#REF!&gt;=24000,#REF!&lt;=36000),"24k to 36k",IF(#REF!&gt;36000,"&gt;36k","")))))</f>
      </c>
    </row>
    <row x14ac:dyDescent="0.25" r="2026" customHeight="1" ht="18.75">
      <c r="A2026" s="1">
        <v>1830010</v>
      </c>
      <c r="B2026" s="2">
        <v>11477227</v>
      </c>
      <c r="C2026" s="3" t="s">
        <v>0</v>
      </c>
      <c r="D2026" s="3" t="s">
        <v>3638</v>
      </c>
      <c r="E2026" s="2">
        <v>2021</v>
      </c>
      <c r="F2026" s="4">
        <v>44759</v>
      </c>
      <c r="G2026" s="3" t="s">
        <v>39</v>
      </c>
      <c r="H2026" s="4">
        <v>44775</v>
      </c>
      <c r="I2026" s="4"/>
      <c r="J2026" s="10">
        <f>_xlfn.XLOOKUP(#REF!,[1]!Backup_F8_Previous_Wave[ODINO],[1]!Backup_F8_Previous_Wave[Wave Date],"")</f>
      </c>
      <c r="K2026" s="3"/>
      <c r="L2026" s="3" t="s">
        <v>6388</v>
      </c>
      <c r="M2026" s="3" t="s">
        <v>4</v>
      </c>
      <c r="N2026" s="3" t="s">
        <v>6389</v>
      </c>
      <c r="O2026" s="3" t="s">
        <v>3149</v>
      </c>
      <c r="P2026" s="6">
        <f>_xlfn.XLOOKUP(#REF!,[1]!Table2[BINNING],[1]!Table2[VFG],"")</f>
      </c>
      <c r="Q2026" s="6">
        <f>IF(ISNUMBER(FIND("|",#REF!,1)),LEFT(#REF!,FIND("|",#REF!,1)-2),#REF!)</f>
      </c>
      <c r="R2026" s="6">
        <f>IF(ISNUMBER(FIND("|",#REF!,1)),RIGHT(#REF!,LEN(#REF!)-FIND("|",#REF!,1)-1),"")</f>
      </c>
      <c r="S2026" s="3" t="s">
        <v>7</v>
      </c>
      <c r="T2026" s="3" t="s">
        <v>7</v>
      </c>
      <c r="U2026" s="2">
        <v>0</v>
      </c>
      <c r="V2026" s="2">
        <v>0</v>
      </c>
      <c r="W2026" s="2"/>
      <c r="X2026" s="3" t="s">
        <v>282</v>
      </c>
      <c r="Y2026" s="2">
        <v>70</v>
      </c>
      <c r="Z2026" s="3"/>
      <c r="AA2026" s="3"/>
      <c r="AB2026" s="7" t="s">
        <v>6390</v>
      </c>
      <c r="AC2026" s="3" t="s">
        <v>44</v>
      </c>
      <c r="AD2026" s="3" t="s">
        <v>44</v>
      </c>
      <c r="AE2026" s="3" t="s">
        <v>44</v>
      </c>
      <c r="AF2026" s="3" t="s">
        <v>68</v>
      </c>
      <c r="AG2026" s="4"/>
      <c r="AH2026" s="3"/>
      <c r="AI2026" s="4"/>
      <c r="AJ20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6" s="8">
        <f>IF(#REF!=MAX(#REF!),"New","Old")</f>
      </c>
      <c r="AL2026" s="3"/>
      <c r="AM2026" s="9">
        <f>IF(OR(#REF!="",#REF!=0),"",IF(#REF!&lt;12000,"&lt;12k",IF(AND(#REF!&gt;=12000,#REF!&lt;24000),"12k to 24k",IF(AND(#REF!&gt;=24000,#REF!&lt;=36000),"24k to 36k",IF(#REF!&gt;36000,"&gt;36k","")))))</f>
      </c>
    </row>
    <row x14ac:dyDescent="0.25" r="2027" customHeight="1" ht="18.75">
      <c r="A2027" s="1">
        <v>1830130</v>
      </c>
      <c r="B2027" s="2">
        <v>11477314</v>
      </c>
      <c r="C2027" s="3" t="s">
        <v>0</v>
      </c>
      <c r="D2027" s="3" t="s">
        <v>181</v>
      </c>
      <c r="E2027" s="2">
        <v>2016</v>
      </c>
      <c r="F2027" s="4">
        <v>44762</v>
      </c>
      <c r="G2027" s="3" t="s">
        <v>39</v>
      </c>
      <c r="H2027" s="4">
        <v>44776</v>
      </c>
      <c r="I2027" s="4">
        <f>_xlfn.XLOOKUP(#REF!,[1]!Backup_F8_Previous_Wave[ODINO],[1]!Backup_F8_Previous_Wave[Production Date],"")</f>
      </c>
      <c r="J2027" s="10">
        <f>_xlfn.XLOOKUP(#REF!,[1]!Backup_F8_Previous_Wave[ODINO],[1]!Backup_F8_Previous_Wave[Wave Date],"")</f>
      </c>
      <c r="K2027" s="6">
        <f>_xlfn.XLOOKUP(#REF!,[1]!Backup_F8_Previous_Wave[ODINO],[1]!Backup_F8_Previous_Wave[Full VIN],"")</f>
      </c>
      <c r="L2027" s="3" t="s">
        <v>6298</v>
      </c>
      <c r="M2027" s="3" t="s">
        <v>4</v>
      </c>
      <c r="N2027" s="3" t="s">
        <v>6391</v>
      </c>
      <c r="O2027" s="3" t="s">
        <v>2889</v>
      </c>
      <c r="P2027" s="6">
        <f>_xlfn.XLOOKUP(#REF!,[1]!Table2[BINNING],[1]!Table2[VFG],"")</f>
      </c>
      <c r="Q2027" s="6">
        <f>IF(ISNUMBER(FIND("|",#REF!,1)),LEFT(#REF!,FIND("|",#REF!,1)-2),#REF!)</f>
      </c>
      <c r="R2027" s="6">
        <f>IF(ISNUMBER(FIND("|",#REF!,1)),RIGHT(#REF!,LEN(#REF!)-FIND("|",#REF!,1)-1),"")</f>
      </c>
      <c r="S2027" s="3" t="s">
        <v>7</v>
      </c>
      <c r="T2027" s="3" t="s">
        <v>7</v>
      </c>
      <c r="U2027" s="2">
        <v>0</v>
      </c>
      <c r="V2027" s="2">
        <v>0</v>
      </c>
      <c r="W2027" s="2"/>
      <c r="X2027" s="3" t="s">
        <v>50</v>
      </c>
      <c r="Y2027" s="2"/>
      <c r="Z2027" s="3"/>
      <c r="AA2027" s="3"/>
      <c r="AB2027" s="7" t="s">
        <v>6392</v>
      </c>
      <c r="AC2027" s="3" t="s">
        <v>297</v>
      </c>
      <c r="AD2027" s="3" t="s">
        <v>298</v>
      </c>
      <c r="AE2027" s="3" t="s">
        <v>299</v>
      </c>
      <c r="AF2027" s="3" t="s">
        <v>198</v>
      </c>
      <c r="AG2027" s="4"/>
      <c r="AH2027" s="3"/>
      <c r="AI2027" s="4"/>
      <c r="AJ20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7" s="8">
        <f>IF(#REF!=MAX(#REF!),"New","Old")</f>
      </c>
      <c r="AL2027" s="3"/>
      <c r="AM2027" s="9">
        <f>IF(OR(#REF!="",#REF!=0),"",IF(#REF!&lt;12000,"&lt;12k",IF(AND(#REF!&gt;=12000,#REF!&lt;24000),"12k to 24k",IF(AND(#REF!&gt;=24000,#REF!&lt;=36000),"24k to 36k",IF(#REF!&gt;36000,"&gt;36k","")))))</f>
      </c>
    </row>
    <row x14ac:dyDescent="0.25" r="2028" customHeight="1" ht="18.75">
      <c r="A2028" s="1">
        <v>1830139</v>
      </c>
      <c r="B2028" s="2">
        <v>11477322</v>
      </c>
      <c r="C2028" s="3" t="s">
        <v>0</v>
      </c>
      <c r="D2028" s="3" t="s">
        <v>187</v>
      </c>
      <c r="E2028" s="2">
        <v>2021</v>
      </c>
      <c r="F2028" s="4">
        <v>44774</v>
      </c>
      <c r="G2028" s="3" t="s">
        <v>39</v>
      </c>
      <c r="H2028" s="4">
        <v>44776</v>
      </c>
      <c r="I2028" s="4">
        <f>_xlfn.XLOOKUP(#REF!,[1]!Backup_F8_Previous_Wave[ODINO],[1]!Backup_F8_Previous_Wave[Production Date],"")</f>
      </c>
      <c r="J2028" s="10">
        <f>_xlfn.XLOOKUP(#REF!,[1]!Backup_F8_Previous_Wave[ODINO],[1]!Backup_F8_Previous_Wave[Wave Date],"")</f>
      </c>
      <c r="K2028" s="6">
        <f>_xlfn.XLOOKUP(#REF!,[1]!Backup_F8_Previous_Wave[ODINO],[1]!Backup_F8_Previous_Wave[Full VIN],"")</f>
      </c>
      <c r="L2028" s="3" t="s">
        <v>3921</v>
      </c>
      <c r="M2028" s="3" t="s">
        <v>4</v>
      </c>
      <c r="N2028" s="3" t="s">
        <v>6393</v>
      </c>
      <c r="O2028" s="3" t="s">
        <v>1063</v>
      </c>
      <c r="P2028" s="6">
        <f>_xlfn.XLOOKUP(#REF!,[1]!Table2[BINNING],[1]!Table2[VFG],"")</f>
      </c>
      <c r="Q2028" s="6">
        <f>IF(ISNUMBER(FIND("|",#REF!,1)),LEFT(#REF!,FIND("|",#REF!,1)-2),#REF!)</f>
      </c>
      <c r="R2028" s="6">
        <f>IF(ISNUMBER(FIND("|",#REF!,1)),RIGHT(#REF!,LEN(#REF!)-FIND("|",#REF!,1)-1),"")</f>
      </c>
      <c r="S2028" s="3" t="s">
        <v>7</v>
      </c>
      <c r="T2028" s="3" t="s">
        <v>7</v>
      </c>
      <c r="U2028" s="2">
        <v>0</v>
      </c>
      <c r="V2028" s="2">
        <v>0</v>
      </c>
      <c r="W2028" s="2"/>
      <c r="X2028" s="3" t="s">
        <v>433</v>
      </c>
      <c r="Y2028" s="2">
        <v>68</v>
      </c>
      <c r="Z2028" s="3"/>
      <c r="AA2028" s="3"/>
      <c r="AB2028" s="7" t="s">
        <v>6394</v>
      </c>
      <c r="AC2028" s="3" t="s">
        <v>191</v>
      </c>
      <c r="AD2028" s="3" t="s">
        <v>192</v>
      </c>
      <c r="AE2028" s="3" t="s">
        <v>193</v>
      </c>
      <c r="AF2028" s="3" t="s">
        <v>141</v>
      </c>
      <c r="AG2028" s="4"/>
      <c r="AH2028" s="3"/>
      <c r="AI2028" s="4"/>
      <c r="AJ20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8" s="8">
        <f>IF(#REF!=MAX(#REF!),"New","Old")</f>
      </c>
      <c r="AL2028" s="3"/>
      <c r="AM2028" s="9">
        <f>IF(OR(#REF!="",#REF!=0),"",IF(#REF!&lt;12000,"&lt;12k",IF(AND(#REF!&gt;=12000,#REF!&lt;24000),"12k to 24k",IF(AND(#REF!&gt;=24000,#REF!&lt;=36000),"24k to 36k",IF(#REF!&gt;36000,"&gt;36k","")))))</f>
      </c>
    </row>
    <row x14ac:dyDescent="0.25" r="2029" customHeight="1" ht="18.75">
      <c r="A2029" s="1">
        <v>1830287</v>
      </c>
      <c r="B2029" s="2">
        <v>11477427</v>
      </c>
      <c r="C2029" s="3" t="s">
        <v>173</v>
      </c>
      <c r="D2029" s="3" t="s">
        <v>204</v>
      </c>
      <c r="E2029" s="2">
        <v>2017</v>
      </c>
      <c r="F2029" s="4">
        <v>44411</v>
      </c>
      <c r="G2029" s="3" t="s">
        <v>39</v>
      </c>
      <c r="H2029" s="4">
        <v>44776</v>
      </c>
      <c r="I2029" s="4">
        <f>_xlfn.XLOOKUP(#REF!,[1]!Backup_F8_Previous_Wave[ODINO],[1]!Backup_F8_Previous_Wave[Production Date],"")</f>
      </c>
      <c r="J2029" s="10">
        <f>_xlfn.XLOOKUP(#REF!,[1]!Backup_F8_Previous_Wave[ODINO],[1]!Backup_F8_Previous_Wave[Wave Date],"")</f>
      </c>
      <c r="K2029" s="6">
        <f>_xlfn.XLOOKUP(#REF!,[1]!Backup_F8_Previous_Wave[ODINO],[1]!Backup_F8_Previous_Wave[Full VIN],"")</f>
      </c>
      <c r="L2029" s="3" t="s">
        <v>6395</v>
      </c>
      <c r="M2029" s="3" t="s">
        <v>4</v>
      </c>
      <c r="N2029" s="3" t="s">
        <v>6396</v>
      </c>
      <c r="O2029" s="3" t="s">
        <v>62</v>
      </c>
      <c r="P2029" s="6">
        <f>_xlfn.XLOOKUP(#REF!,[1]!Table2[BINNING],[1]!Table2[VFG],"")</f>
      </c>
      <c r="Q2029" s="6">
        <f>IF(ISNUMBER(FIND("|",#REF!,1)),LEFT(#REF!,FIND("|",#REF!,1)-2),#REF!)</f>
      </c>
      <c r="R2029" s="6">
        <f>IF(ISNUMBER(FIND("|",#REF!,1)),RIGHT(#REF!,LEN(#REF!)-FIND("|",#REF!,1)-1),"")</f>
      </c>
      <c r="S2029" s="3" t="s">
        <v>7</v>
      </c>
      <c r="T2029" s="3" t="s">
        <v>7</v>
      </c>
      <c r="U2029" s="2">
        <v>0</v>
      </c>
      <c r="V2029" s="2">
        <v>0</v>
      </c>
      <c r="W2029" s="2">
        <v>20000</v>
      </c>
      <c r="X2029" s="3" t="s">
        <v>139</v>
      </c>
      <c r="Y2029" s="2"/>
      <c r="Z2029" s="3" t="s">
        <v>6397</v>
      </c>
      <c r="AA2029" s="3" t="s">
        <v>4198</v>
      </c>
      <c r="AB2029" s="7" t="s">
        <v>6398</v>
      </c>
      <c r="AC2029" s="3" t="s">
        <v>208</v>
      </c>
      <c r="AD2029" s="3" t="s">
        <v>209</v>
      </c>
      <c r="AE2029" s="3" t="s">
        <v>210</v>
      </c>
      <c r="AF2029" s="3" t="s">
        <v>211</v>
      </c>
      <c r="AG2029" s="4"/>
      <c r="AH2029" s="3"/>
      <c r="AI2029" s="4"/>
      <c r="AJ20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29" s="8">
        <f>IF(#REF!=MAX(#REF!),"New","Old")</f>
      </c>
      <c r="AL2029" s="3"/>
      <c r="AM2029" s="9">
        <f>IF(OR(#REF!="",#REF!=0),"",IF(#REF!&lt;12000,"&lt;12k",IF(AND(#REF!&gt;=12000,#REF!&lt;24000),"12k to 24k",IF(AND(#REF!&gt;=24000,#REF!&lt;=36000),"24k to 36k",IF(#REF!&gt;36000,"&gt;36k","")))))</f>
      </c>
    </row>
    <row x14ac:dyDescent="0.25" r="2030" customHeight="1" ht="18.75">
      <c r="A2030" s="1">
        <v>1830373</v>
      </c>
      <c r="B2030" s="2">
        <v>11477484</v>
      </c>
      <c r="C2030" s="3" t="s">
        <v>0</v>
      </c>
      <c r="D2030" s="3" t="s">
        <v>59</v>
      </c>
      <c r="E2030" s="2">
        <v>2018</v>
      </c>
      <c r="F2030" s="4">
        <v>44776</v>
      </c>
      <c r="G2030" s="3" t="s">
        <v>39</v>
      </c>
      <c r="H2030" s="4">
        <v>44776</v>
      </c>
      <c r="I2030" s="4">
        <f>_xlfn.XLOOKUP(#REF!,[1]!Backup_F8_Previous_Wave[ODINO],[1]!Backup_F8_Previous_Wave[Production Date],"")</f>
      </c>
      <c r="J2030" s="10">
        <f>_xlfn.XLOOKUP(#REF!,[1]!Backup_F8_Previous_Wave[ODINO],[1]!Backup_F8_Previous_Wave[Wave Date],"")</f>
      </c>
      <c r="K2030" s="6">
        <f>_xlfn.XLOOKUP(#REF!,[1]!Backup_F8_Previous_Wave[ODINO],[1]!Backup_F8_Previous_Wave[Full VIN],"")</f>
      </c>
      <c r="L2030" s="3" t="s">
        <v>6399</v>
      </c>
      <c r="M2030" s="3" t="s">
        <v>4</v>
      </c>
      <c r="N2030" s="3" t="s">
        <v>6400</v>
      </c>
      <c r="O2030" s="3" t="s">
        <v>6401</v>
      </c>
      <c r="P2030" s="6">
        <f>_xlfn.XLOOKUP(#REF!,[1]!Table2[BINNING],[1]!Table2[VFG],"")</f>
      </c>
      <c r="Q2030" s="6">
        <f>IF(ISNUMBER(FIND("|",#REF!,1)),LEFT(#REF!,FIND("|",#REF!,1)-2),#REF!)</f>
      </c>
      <c r="R2030" s="6">
        <f>IF(ISNUMBER(FIND("|",#REF!,1)),RIGHT(#REF!,LEN(#REF!)-FIND("|",#REF!,1)-1),"")</f>
      </c>
      <c r="S2030" s="3" t="s">
        <v>7</v>
      </c>
      <c r="T2030" s="3" t="s">
        <v>7</v>
      </c>
      <c r="U2030" s="2">
        <v>1</v>
      </c>
      <c r="V2030" s="2">
        <v>0</v>
      </c>
      <c r="W2030" s="2"/>
      <c r="X2030" s="3" t="s">
        <v>72</v>
      </c>
      <c r="Y2030" s="2"/>
      <c r="Z2030" s="3"/>
      <c r="AA2030" s="3"/>
      <c r="AB2030" s="7" t="s">
        <v>6402</v>
      </c>
      <c r="AC2030" s="3" t="s">
        <v>65</v>
      </c>
      <c r="AD2030" s="3" t="s">
        <v>84</v>
      </c>
      <c r="AE2030" s="3" t="s">
        <v>319</v>
      </c>
      <c r="AF2030" s="3" t="s">
        <v>68</v>
      </c>
      <c r="AG2030" s="4"/>
      <c r="AH2030" s="3"/>
      <c r="AI2030" s="4"/>
      <c r="AJ20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0" s="8">
        <f>IF(#REF!=MAX(#REF!),"New","Old")</f>
      </c>
      <c r="AL2030" s="3"/>
      <c r="AM2030" s="9">
        <f>IF(OR(#REF!="",#REF!=0),"",IF(#REF!&lt;12000,"&lt;12k",IF(AND(#REF!&gt;=12000,#REF!&lt;24000),"12k to 24k",IF(AND(#REF!&gt;=24000,#REF!&lt;=36000),"24k to 36k",IF(#REF!&gt;36000,"&gt;36k","")))))</f>
      </c>
    </row>
    <row x14ac:dyDescent="0.25" r="2031" customHeight="1" ht="18.75">
      <c r="A2031" s="1">
        <v>1830504</v>
      </c>
      <c r="B2031" s="2">
        <v>11477575</v>
      </c>
      <c r="C2031" s="3" t="s">
        <v>0</v>
      </c>
      <c r="D2031" s="3" t="s">
        <v>1</v>
      </c>
      <c r="E2031" s="2">
        <v>2015</v>
      </c>
      <c r="F2031" s="4">
        <v>44769</v>
      </c>
      <c r="G2031" s="3" t="s">
        <v>39</v>
      </c>
      <c r="H2031" s="4">
        <v>44777</v>
      </c>
      <c r="I2031" s="4">
        <f>_xlfn.XLOOKUP(#REF!,[1]!Backup_F8_Previous_Wave[ODINO],[1]!Backup_F8_Previous_Wave[Production Date],"")</f>
      </c>
      <c r="J2031" s="10">
        <f>_xlfn.XLOOKUP(#REF!,[1]!Backup_F8_Previous_Wave[ODINO],[1]!Backup_F8_Previous_Wave[Wave Date],"")</f>
      </c>
      <c r="K2031" s="6">
        <f>_xlfn.XLOOKUP(#REF!,[1]!Backup_F8_Previous_Wave[ODINO],[1]!Backup_F8_Previous_Wave[Full VIN],"")</f>
      </c>
      <c r="L2031" s="3" t="s">
        <v>3199</v>
      </c>
      <c r="M2031" s="3" t="s">
        <v>4</v>
      </c>
      <c r="N2031" s="3" t="s">
        <v>6403</v>
      </c>
      <c r="O2031" s="3" t="s">
        <v>62</v>
      </c>
      <c r="P2031" s="6">
        <f>_xlfn.XLOOKUP(#REF!,[1]!Table2[BINNING],[1]!Table2[VFG],"")</f>
      </c>
      <c r="Q2031" s="6">
        <f>IF(ISNUMBER(FIND("|",#REF!,1)),LEFT(#REF!,FIND("|",#REF!,1)-2),#REF!)</f>
      </c>
      <c r="R2031" s="6">
        <f>IF(ISNUMBER(FIND("|",#REF!,1)),RIGHT(#REF!,LEN(#REF!)-FIND("|",#REF!,1)-1),"")</f>
      </c>
      <c r="S2031" s="3" t="s">
        <v>7</v>
      </c>
      <c r="T2031" s="3" t="s">
        <v>7</v>
      </c>
      <c r="U2031" s="2">
        <v>0</v>
      </c>
      <c r="V2031" s="2">
        <v>0</v>
      </c>
      <c r="W2031" s="2"/>
      <c r="X2031" s="3" t="s">
        <v>238</v>
      </c>
      <c r="Y2031" s="2"/>
      <c r="Z2031" s="3"/>
      <c r="AA2031" s="3"/>
      <c r="AB2031" s="7" t="s">
        <v>6404</v>
      </c>
      <c r="AC2031" s="3" t="s">
        <v>20</v>
      </c>
      <c r="AD2031" s="3" t="s">
        <v>11</v>
      </c>
      <c r="AE2031" s="3" t="s">
        <v>21</v>
      </c>
      <c r="AF2031" s="3" t="s">
        <v>13</v>
      </c>
      <c r="AG2031" s="4"/>
      <c r="AH2031" s="3"/>
      <c r="AI2031" s="4"/>
      <c r="AJ20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1" s="8">
        <f>IF(#REF!=MAX(#REF!),"New","Old")</f>
      </c>
      <c r="AL2031" s="3"/>
      <c r="AM2031" s="9">
        <f>IF(OR(#REF!="",#REF!=0),"",IF(#REF!&lt;12000,"&lt;12k",IF(AND(#REF!&gt;=12000,#REF!&lt;24000),"12k to 24k",IF(AND(#REF!&gt;=24000,#REF!&lt;=36000),"24k to 36k",IF(#REF!&gt;36000,"&gt;36k","")))))</f>
      </c>
    </row>
    <row x14ac:dyDescent="0.25" r="2032" customHeight="1" ht="18.75">
      <c r="A2032" s="1">
        <v>1830649</v>
      </c>
      <c r="B2032" s="2">
        <v>11477676</v>
      </c>
      <c r="C2032" s="3" t="s">
        <v>0</v>
      </c>
      <c r="D2032" s="3" t="s">
        <v>4843</v>
      </c>
      <c r="E2032" s="2">
        <v>2021</v>
      </c>
      <c r="F2032" s="4">
        <v>44671</v>
      </c>
      <c r="G2032" s="3" t="s">
        <v>108</v>
      </c>
      <c r="H2032" s="4">
        <v>44777</v>
      </c>
      <c r="I2032" s="4">
        <f>_xlfn.XLOOKUP(#REF!,[1]!Backup_F8_Previous_Wave[ODINO],[1]!Backup_F8_Previous_Wave[Production Date],"")</f>
      </c>
      <c r="J2032" s="10">
        <f>_xlfn.XLOOKUP(#REF!,[1]!Backup_F8_Previous_Wave[ODINO],[1]!Backup_F8_Previous_Wave[Wave Date],"")</f>
      </c>
      <c r="K2032" s="6">
        <f>_xlfn.XLOOKUP(#REF!,[1]!Backup_F8_Previous_Wave[ODINO],[1]!Backup_F8_Previous_Wave[Full VIN],"")</f>
      </c>
      <c r="L2032" s="3" t="s">
        <v>6405</v>
      </c>
      <c r="M2032" s="3" t="s">
        <v>4</v>
      </c>
      <c r="N2032" s="3" t="s">
        <v>6406</v>
      </c>
      <c r="O2032" s="3" t="s">
        <v>3849</v>
      </c>
      <c r="P2032" s="6">
        <f>_xlfn.XLOOKUP(#REF!,[1]!Table2[BINNING],[1]!Table2[VFG],"")</f>
      </c>
      <c r="Q2032" s="6">
        <f>IF(ISNUMBER(FIND("|",#REF!,1)),LEFT(#REF!,FIND("|",#REF!,1)-2),#REF!)</f>
      </c>
      <c r="R2032" s="6">
        <f>IF(ISNUMBER(FIND("|",#REF!,1)),RIGHT(#REF!,LEN(#REF!)-FIND("|",#REF!,1)-1),"")</f>
      </c>
      <c r="S2032" s="3" t="s">
        <v>7</v>
      </c>
      <c r="T2032" s="3" t="s">
        <v>7</v>
      </c>
      <c r="U2032" s="2">
        <v>0</v>
      </c>
      <c r="V2032" s="2">
        <v>0</v>
      </c>
      <c r="W2032" s="2"/>
      <c r="X2032" s="3" t="s">
        <v>100</v>
      </c>
      <c r="Y2032" s="2">
        <v>55</v>
      </c>
      <c r="Z2032" s="3"/>
      <c r="AA2032" s="3"/>
      <c r="AB2032" s="7" t="s">
        <v>6407</v>
      </c>
      <c r="AC2032" s="3" t="s">
        <v>4847</v>
      </c>
      <c r="AD2032" s="3" t="s">
        <v>4848</v>
      </c>
      <c r="AE2032" s="3" t="s">
        <v>4849</v>
      </c>
      <c r="AF2032" s="3" t="s">
        <v>102</v>
      </c>
      <c r="AG2032" s="4"/>
      <c r="AH2032" s="3"/>
      <c r="AI2032" s="4"/>
      <c r="AJ20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2" s="8">
        <f>IF(#REF!=MAX(#REF!),"New","Old")</f>
      </c>
      <c r="AL2032" s="3"/>
      <c r="AM2032" s="9">
        <f>IF(OR(#REF!="",#REF!=0),"",IF(#REF!&lt;12000,"&lt;12k",IF(AND(#REF!&gt;=12000,#REF!&lt;24000),"12k to 24k",IF(AND(#REF!&gt;=24000,#REF!&lt;=36000),"24k to 36k",IF(#REF!&gt;36000,"&gt;36k","")))))</f>
      </c>
    </row>
    <row x14ac:dyDescent="0.25" r="2033" customHeight="1" ht="18.75">
      <c r="A2033" s="1">
        <v>1830784</v>
      </c>
      <c r="B2033" s="2">
        <v>11477774</v>
      </c>
      <c r="C2033" s="3" t="s">
        <v>0</v>
      </c>
      <c r="D2033" s="3" t="s">
        <v>86</v>
      </c>
      <c r="E2033" s="2">
        <v>2021</v>
      </c>
      <c r="F2033" s="4">
        <v>44775</v>
      </c>
      <c r="G2033" s="3" t="s">
        <v>39</v>
      </c>
      <c r="H2033" s="4">
        <v>44778</v>
      </c>
      <c r="I2033" s="4">
        <f>_xlfn.XLOOKUP(#REF!,[1]!Backup_F8_Previous_Wave[ODINO],[1]!Backup_F8_Previous_Wave[Production Date],"")</f>
      </c>
      <c r="J2033" s="10">
        <f>_xlfn.XLOOKUP(#REF!,[1]!Backup_F8_Previous_Wave[ODINO],[1]!Backup_F8_Previous_Wave[Wave Date],"")</f>
      </c>
      <c r="K2033" s="6">
        <f>_xlfn.XLOOKUP(#REF!,[1]!Backup_F8_Previous_Wave[ODINO],[1]!Backup_F8_Previous_Wave[Full VIN],"")</f>
      </c>
      <c r="L2033" s="3" t="s">
        <v>6408</v>
      </c>
      <c r="M2033" s="3" t="s">
        <v>4</v>
      </c>
      <c r="N2033" s="3" t="s">
        <v>6409</v>
      </c>
      <c r="O2033" s="3" t="s">
        <v>4771</v>
      </c>
      <c r="P2033" s="6">
        <f>_xlfn.XLOOKUP(#REF!,[1]!Table2[BINNING],[1]!Table2[VFG],"")</f>
      </c>
      <c r="Q2033" s="6">
        <f>IF(ISNUMBER(FIND("|",#REF!,1)),LEFT(#REF!,FIND("|",#REF!,1)-2),#REF!)</f>
      </c>
      <c r="R2033" s="6">
        <f>IF(ISNUMBER(FIND("|",#REF!,1)),RIGHT(#REF!,LEN(#REF!)-FIND("|",#REF!,1)-1),"")</f>
      </c>
      <c r="S2033" s="3" t="s">
        <v>7</v>
      </c>
      <c r="T2033" s="3" t="s">
        <v>7</v>
      </c>
      <c r="U2033" s="2">
        <v>0</v>
      </c>
      <c r="V2033" s="2">
        <v>0</v>
      </c>
      <c r="W2033" s="2"/>
      <c r="X2033" s="3" t="s">
        <v>282</v>
      </c>
      <c r="Y2033" s="2"/>
      <c r="Z2033" s="3"/>
      <c r="AA2033" s="3"/>
      <c r="AB2033" s="7" t="s">
        <v>6410</v>
      </c>
      <c r="AC2033" s="3" t="s">
        <v>685</v>
      </c>
      <c r="AD2033" s="3" t="s">
        <v>1962</v>
      </c>
      <c r="AE2033" s="3" t="s">
        <v>2404</v>
      </c>
      <c r="AF2033" s="3" t="s">
        <v>95</v>
      </c>
      <c r="AG2033" s="4"/>
      <c r="AH2033" s="3"/>
      <c r="AI2033" s="4"/>
      <c r="AJ20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3" s="8">
        <f>IF(#REF!=MAX(#REF!),"New","Old")</f>
      </c>
      <c r="AL2033" s="3"/>
      <c r="AM2033" s="9">
        <f>IF(OR(#REF!="",#REF!=0),"",IF(#REF!&lt;12000,"&lt;12k",IF(AND(#REF!&gt;=12000,#REF!&lt;24000),"12k to 24k",IF(AND(#REF!&gt;=24000,#REF!&lt;=36000),"24k to 36k",IF(#REF!&gt;36000,"&gt;36k","")))))</f>
      </c>
    </row>
    <row x14ac:dyDescent="0.25" r="2034" customHeight="1" ht="18.75">
      <c r="A2034" s="1">
        <v>1830896</v>
      </c>
      <c r="B2034" s="2">
        <v>11477864</v>
      </c>
      <c r="C2034" s="3" t="s">
        <v>0</v>
      </c>
      <c r="D2034" s="3" t="s">
        <v>1</v>
      </c>
      <c r="E2034" s="2">
        <v>2017</v>
      </c>
      <c r="F2034" s="4">
        <v>44777</v>
      </c>
      <c r="G2034" s="3" t="s">
        <v>39</v>
      </c>
      <c r="H2034" s="4">
        <v>44778</v>
      </c>
      <c r="I2034" s="4"/>
      <c r="J2034" s="10">
        <f>_xlfn.XLOOKUP(#REF!,[1]!Backup_F8_Previous_Wave[ODINO],[1]!Backup_F8_Previous_Wave[Wave Date],"")</f>
      </c>
      <c r="K2034" s="3"/>
      <c r="L2034" s="3" t="s">
        <v>3495</v>
      </c>
      <c r="M2034" s="3" t="s">
        <v>4</v>
      </c>
      <c r="N2034" s="3" t="s">
        <v>6411</v>
      </c>
      <c r="O2034" s="3" t="s">
        <v>62</v>
      </c>
      <c r="P2034" s="6">
        <f>_xlfn.XLOOKUP(#REF!,[1]!Table2[BINNING],[1]!Table2[VFG],"")</f>
      </c>
      <c r="Q2034" s="6">
        <f>IF(ISNUMBER(FIND("|",#REF!,1)),LEFT(#REF!,FIND("|",#REF!,1)-2),#REF!)</f>
      </c>
      <c r="R2034" s="6">
        <f>IF(ISNUMBER(FIND("|",#REF!,1)),RIGHT(#REF!,LEN(#REF!)-FIND("|",#REF!,1)-1),"")</f>
      </c>
      <c r="S2034" s="3" t="s">
        <v>7</v>
      </c>
      <c r="T2034" s="3" t="s">
        <v>7</v>
      </c>
      <c r="U2034" s="2">
        <v>0</v>
      </c>
      <c r="V2034" s="2">
        <v>0</v>
      </c>
      <c r="W2034" s="2"/>
      <c r="X2034" s="3" t="s">
        <v>63</v>
      </c>
      <c r="Y2034" s="2">
        <v>0</v>
      </c>
      <c r="Z2034" s="3"/>
      <c r="AA2034" s="3"/>
      <c r="AB2034" s="7" t="s">
        <v>6412</v>
      </c>
      <c r="AC2034" s="3" t="s">
        <v>44</v>
      </c>
      <c r="AD2034" s="3" t="s">
        <v>44</v>
      </c>
      <c r="AE2034" s="3" t="s">
        <v>44</v>
      </c>
      <c r="AF2034" s="3" t="s">
        <v>27</v>
      </c>
      <c r="AG2034" s="4"/>
      <c r="AH2034" s="3"/>
      <c r="AI2034" s="4"/>
      <c r="AJ20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4" s="8">
        <f>IF(#REF!=MAX(#REF!),"New","Old")</f>
      </c>
      <c r="AL2034" s="3"/>
      <c r="AM2034" s="9">
        <f>IF(OR(#REF!="",#REF!=0),"",IF(#REF!&lt;12000,"&lt;12k",IF(AND(#REF!&gt;=12000,#REF!&lt;24000),"12k to 24k",IF(AND(#REF!&gt;=24000,#REF!&lt;=36000),"24k to 36k",IF(#REF!&gt;36000,"&gt;36k","")))))</f>
      </c>
    </row>
    <row x14ac:dyDescent="0.25" r="2035" customHeight="1" ht="18.75">
      <c r="A2035" s="1">
        <v>1830906</v>
      </c>
      <c r="B2035" s="2">
        <v>11477871</v>
      </c>
      <c r="C2035" s="3" t="s">
        <v>0</v>
      </c>
      <c r="D2035" s="3" t="s">
        <v>86</v>
      </c>
      <c r="E2035" s="2">
        <v>2020</v>
      </c>
      <c r="F2035" s="4">
        <v>44774</v>
      </c>
      <c r="G2035" s="3" t="s">
        <v>39</v>
      </c>
      <c r="H2035" s="4">
        <v>44778</v>
      </c>
      <c r="I2035" s="4">
        <f>_xlfn.XLOOKUP(#REF!,[1]!Backup_F8_Previous_Wave[ODINO],[1]!Backup_F8_Previous_Wave[Production Date],"")</f>
      </c>
      <c r="J2035" s="10">
        <f>_xlfn.XLOOKUP(#REF!,[1]!Backup_F8_Previous_Wave[ODINO],[1]!Backup_F8_Previous_Wave[Wave Date],"")</f>
      </c>
      <c r="K2035" s="6">
        <f>_xlfn.XLOOKUP(#REF!,[1]!Backup_F8_Previous_Wave[ODINO],[1]!Backup_F8_Previous_Wave[Full VIN],"")</f>
      </c>
      <c r="L2035" s="3" t="s">
        <v>6413</v>
      </c>
      <c r="M2035" s="3" t="s">
        <v>4</v>
      </c>
      <c r="N2035" s="3" t="s">
        <v>6414</v>
      </c>
      <c r="O2035" s="3" t="s">
        <v>4771</v>
      </c>
      <c r="P2035" s="6">
        <f>_xlfn.XLOOKUP(#REF!,[1]!Table2[BINNING],[1]!Table2[VFG],"")</f>
      </c>
      <c r="Q2035" s="6">
        <f>IF(ISNUMBER(FIND("|",#REF!,1)),LEFT(#REF!,FIND("|",#REF!,1)-2),#REF!)</f>
      </c>
      <c r="R2035" s="6">
        <f>IF(ISNUMBER(FIND("|",#REF!,1)),RIGHT(#REF!,LEN(#REF!)-FIND("|",#REF!,1)-1),"")</f>
      </c>
      <c r="S2035" s="3" t="s">
        <v>7</v>
      </c>
      <c r="T2035" s="3" t="s">
        <v>7</v>
      </c>
      <c r="U2035" s="2">
        <v>0</v>
      </c>
      <c r="V2035" s="2">
        <v>0</v>
      </c>
      <c r="W2035" s="2"/>
      <c r="X2035" s="3" t="s">
        <v>229</v>
      </c>
      <c r="Y2035" s="2"/>
      <c r="Z2035" s="3"/>
      <c r="AA2035" s="3"/>
      <c r="AB2035" s="7" t="s">
        <v>6415</v>
      </c>
      <c r="AC2035" s="3" t="s">
        <v>685</v>
      </c>
      <c r="AD2035" s="3" t="s">
        <v>93</v>
      </c>
      <c r="AE2035" s="3" t="s">
        <v>94</v>
      </c>
      <c r="AF2035" s="3" t="s">
        <v>95</v>
      </c>
      <c r="AG2035" s="4"/>
      <c r="AH2035" s="3"/>
      <c r="AI2035" s="4"/>
      <c r="AJ20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5" s="8">
        <f>IF(#REF!=MAX(#REF!),"New","Old")</f>
      </c>
      <c r="AL2035" s="3"/>
      <c r="AM2035" s="9">
        <f>IF(OR(#REF!="",#REF!=0),"",IF(#REF!&lt;12000,"&lt;12k",IF(AND(#REF!&gt;=12000,#REF!&lt;24000),"12k to 24k",IF(AND(#REF!&gt;=24000,#REF!&lt;=36000),"24k to 36k",IF(#REF!&gt;36000,"&gt;36k","")))))</f>
      </c>
    </row>
    <row x14ac:dyDescent="0.25" r="2036" customHeight="1" ht="18.75">
      <c r="A2036" s="1">
        <v>1831000</v>
      </c>
      <c r="B2036" s="2">
        <v>11477934</v>
      </c>
      <c r="C2036" s="3" t="s">
        <v>0</v>
      </c>
      <c r="D2036" s="3" t="s">
        <v>86</v>
      </c>
      <c r="E2036" s="2">
        <v>2020</v>
      </c>
      <c r="F2036" s="4">
        <v>44757</v>
      </c>
      <c r="G2036" s="3" t="s">
        <v>39</v>
      </c>
      <c r="H2036" s="4">
        <v>44779</v>
      </c>
      <c r="I2036" s="4">
        <f>_xlfn.XLOOKUP(#REF!,[1]!Backup_F8_Previous_Wave[ODINO],[1]!Backup_F8_Previous_Wave[Production Date],"")</f>
      </c>
      <c r="J2036" s="10">
        <f>_xlfn.XLOOKUP(#REF!,[1]!Backup_F8_Previous_Wave[ODINO],[1]!Backup_F8_Previous_Wave[Wave Date],"")</f>
      </c>
      <c r="K2036" s="6">
        <f>_xlfn.XLOOKUP(#REF!,[1]!Backup_F8_Previous_Wave[ODINO],[1]!Backup_F8_Previous_Wave[Full VIN],"")</f>
      </c>
      <c r="L2036" s="3" t="s">
        <v>5285</v>
      </c>
      <c r="M2036" s="3" t="s">
        <v>4</v>
      </c>
      <c r="N2036" s="3" t="s">
        <v>6416</v>
      </c>
      <c r="O2036" s="3" t="s">
        <v>6417</v>
      </c>
      <c r="P2036" s="6">
        <f>_xlfn.XLOOKUP(#REF!,[1]!Table2[BINNING],[1]!Table2[VFG],"")</f>
      </c>
      <c r="Q2036" s="6">
        <f>IF(ISNUMBER(FIND("|",#REF!,1)),LEFT(#REF!,FIND("|",#REF!,1)-2),#REF!)</f>
      </c>
      <c r="R2036" s="6">
        <f>IF(ISNUMBER(FIND("|",#REF!,1)),RIGHT(#REF!,LEN(#REF!)-FIND("|",#REF!,1)-1),"")</f>
      </c>
      <c r="S2036" s="3" t="s">
        <v>7</v>
      </c>
      <c r="T2036" s="3" t="s">
        <v>7</v>
      </c>
      <c r="U2036" s="2">
        <v>0</v>
      </c>
      <c r="V2036" s="2">
        <v>0</v>
      </c>
      <c r="W2036" s="2"/>
      <c r="X2036" s="3" t="s">
        <v>282</v>
      </c>
      <c r="Y2036" s="2"/>
      <c r="Z2036" s="3"/>
      <c r="AA2036" s="3"/>
      <c r="AB2036" s="7" t="s">
        <v>6418</v>
      </c>
      <c r="AC2036" s="3" t="s">
        <v>685</v>
      </c>
      <c r="AD2036" s="3" t="s">
        <v>93</v>
      </c>
      <c r="AE2036" s="3" t="s">
        <v>94</v>
      </c>
      <c r="AF2036" s="3" t="s">
        <v>95</v>
      </c>
      <c r="AG2036" s="4"/>
      <c r="AH2036" s="3"/>
      <c r="AI2036" s="4"/>
      <c r="AJ20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6" s="8">
        <f>IF(#REF!=MAX(#REF!),"New","Old")</f>
      </c>
      <c r="AL2036" s="3"/>
      <c r="AM2036" s="9">
        <f>IF(OR(#REF!="",#REF!=0),"",IF(#REF!&lt;12000,"&lt;12k",IF(AND(#REF!&gt;=12000,#REF!&lt;24000),"12k to 24k",IF(AND(#REF!&gt;=24000,#REF!&lt;=36000),"24k to 36k",IF(#REF!&gt;36000,"&gt;36k","")))))</f>
      </c>
    </row>
    <row x14ac:dyDescent="0.25" r="2037" customHeight="1" ht="18.75">
      <c r="A2037" s="1">
        <v>1831199</v>
      </c>
      <c r="B2037" s="2">
        <v>11478067</v>
      </c>
      <c r="C2037" s="3" t="s">
        <v>0</v>
      </c>
      <c r="D2037" s="3" t="s">
        <v>1</v>
      </c>
      <c r="E2037" s="2">
        <v>2022</v>
      </c>
      <c r="F2037" s="4">
        <v>44780</v>
      </c>
      <c r="G2037" s="3" t="s">
        <v>39</v>
      </c>
      <c r="H2037" s="4">
        <v>44780</v>
      </c>
      <c r="I2037" s="4"/>
      <c r="J2037" s="10">
        <f>_xlfn.XLOOKUP(#REF!,[1]!Backup_F8_Previous_Wave[ODINO],[1]!Backup_F8_Previous_Wave[Wave Date],"")</f>
      </c>
      <c r="K2037" s="3"/>
      <c r="L2037" s="3" t="s">
        <v>6419</v>
      </c>
      <c r="M2037" s="3" t="s">
        <v>4</v>
      </c>
      <c r="N2037" s="3" t="s">
        <v>6420</v>
      </c>
      <c r="O2037" s="3" t="s">
        <v>5433</v>
      </c>
      <c r="P2037" s="6">
        <f>_xlfn.XLOOKUP(#REF!,[1]!Table2[BINNING],[1]!Table2[VFG],"")</f>
      </c>
      <c r="Q2037" s="6">
        <f>IF(ISNUMBER(FIND("|",#REF!,1)),LEFT(#REF!,FIND("|",#REF!,1)-2),#REF!)</f>
      </c>
      <c r="R2037" s="6">
        <f>IF(ISNUMBER(FIND("|",#REF!,1)),RIGHT(#REF!,LEN(#REF!)-FIND("|",#REF!,1)-1),"")</f>
      </c>
      <c r="S2037" s="3" t="s">
        <v>7</v>
      </c>
      <c r="T2037" s="3" t="s">
        <v>7</v>
      </c>
      <c r="U2037" s="2">
        <v>0</v>
      </c>
      <c r="V2037" s="2">
        <v>0</v>
      </c>
      <c r="W2037" s="2"/>
      <c r="X2037" s="3" t="s">
        <v>63</v>
      </c>
      <c r="Y2037" s="2">
        <v>45</v>
      </c>
      <c r="Z2037" s="3"/>
      <c r="AA2037" s="3"/>
      <c r="AB2037" s="7" t="s">
        <v>6421</v>
      </c>
      <c r="AC2037" s="3" t="s">
        <v>44</v>
      </c>
      <c r="AD2037" s="3" t="s">
        <v>44</v>
      </c>
      <c r="AE2037" s="3" t="s">
        <v>44</v>
      </c>
      <c r="AF2037" s="3" t="s">
        <v>13</v>
      </c>
      <c r="AG2037" s="4"/>
      <c r="AH2037" s="3"/>
      <c r="AI2037" s="4"/>
      <c r="AJ20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7" s="8">
        <f>IF(#REF!=MAX(#REF!),"New","Old")</f>
      </c>
      <c r="AL2037" s="3"/>
      <c r="AM2037" s="9">
        <f>IF(OR(#REF!="",#REF!=0),"",IF(#REF!&lt;12000,"&lt;12k",IF(AND(#REF!&gt;=12000,#REF!&lt;24000),"12k to 24k",IF(AND(#REF!&gt;=24000,#REF!&lt;=36000),"24k to 36k",IF(#REF!&gt;36000,"&gt;36k","")))))</f>
      </c>
    </row>
    <row x14ac:dyDescent="0.25" r="2038" customHeight="1" ht="18.75">
      <c r="A2038" s="1">
        <v>1831441</v>
      </c>
      <c r="B2038" s="2">
        <v>11478235</v>
      </c>
      <c r="C2038" s="3" t="s">
        <v>0</v>
      </c>
      <c r="D2038" s="3" t="s">
        <v>96</v>
      </c>
      <c r="E2038" s="2">
        <v>2012</v>
      </c>
      <c r="F2038" s="4">
        <v>44732</v>
      </c>
      <c r="G2038" s="3" t="s">
        <v>108</v>
      </c>
      <c r="H2038" s="4">
        <v>44781</v>
      </c>
      <c r="I2038" s="4">
        <f>_xlfn.XLOOKUP(#REF!,[1]!Backup_F8_Previous_Wave[ODINO],[1]!Backup_F8_Previous_Wave[Production Date],"")</f>
      </c>
      <c r="J2038" s="10">
        <f>_xlfn.XLOOKUP(#REF!,[1]!Backup_F8_Previous_Wave[ODINO],[1]!Backup_F8_Previous_Wave[Wave Date],"")</f>
      </c>
      <c r="K2038" s="6">
        <f>_xlfn.XLOOKUP(#REF!,[1]!Backup_F8_Previous_Wave[ODINO],[1]!Backup_F8_Previous_Wave[Full VIN],"")</f>
      </c>
      <c r="L2038" s="3" t="s">
        <v>1818</v>
      </c>
      <c r="M2038" s="3" t="s">
        <v>4</v>
      </c>
      <c r="N2038" s="3" t="s">
        <v>6422</v>
      </c>
      <c r="O2038" s="3" t="s">
        <v>390</v>
      </c>
      <c r="P2038" s="6">
        <f>_xlfn.XLOOKUP(#REF!,[1]!Table2[BINNING],[1]!Table2[VFG],"")</f>
      </c>
      <c r="Q2038" s="6">
        <f>IF(ISNUMBER(FIND("|",#REF!,1)),LEFT(#REF!,FIND("|",#REF!,1)-2),#REF!)</f>
      </c>
      <c r="R2038" s="6">
        <f>IF(ISNUMBER(FIND("|",#REF!,1)),RIGHT(#REF!,LEN(#REF!)-FIND("|",#REF!,1)-1),"")</f>
      </c>
      <c r="S2038" s="3" t="s">
        <v>7</v>
      </c>
      <c r="T2038" s="3" t="s">
        <v>7</v>
      </c>
      <c r="U2038" s="2">
        <v>0</v>
      </c>
      <c r="V2038" s="2">
        <v>0</v>
      </c>
      <c r="W2038" s="2"/>
      <c r="X2038" s="3" t="s">
        <v>106</v>
      </c>
      <c r="Y2038" s="2"/>
      <c r="Z2038" s="3"/>
      <c r="AA2038" s="3"/>
      <c r="AB2038" s="7" t="s">
        <v>6423</v>
      </c>
      <c r="AC2038" s="3" t="s">
        <v>542</v>
      </c>
      <c r="AD2038" s="3" t="s">
        <v>543</v>
      </c>
      <c r="AE2038" s="3" t="s">
        <v>544</v>
      </c>
      <c r="AF2038" s="3" t="s">
        <v>102</v>
      </c>
      <c r="AG2038" s="4"/>
      <c r="AH2038" s="3"/>
      <c r="AI2038" s="4"/>
      <c r="AJ20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8" s="8">
        <f>IF(#REF!=MAX(#REF!),"New","Old")</f>
      </c>
      <c r="AL2038" s="3"/>
      <c r="AM2038" s="9">
        <f>IF(OR(#REF!="",#REF!=0),"",IF(#REF!&lt;12000,"&lt;12k",IF(AND(#REF!&gt;=12000,#REF!&lt;24000),"12k to 24k",IF(AND(#REF!&gt;=24000,#REF!&lt;=36000),"24k to 36k",IF(#REF!&gt;36000,"&gt;36k","")))))</f>
      </c>
    </row>
    <row x14ac:dyDescent="0.25" r="2039" customHeight="1" ht="18.75">
      <c r="A2039" s="1">
        <v>1831448</v>
      </c>
      <c r="B2039" s="2">
        <v>11478241</v>
      </c>
      <c r="C2039" s="3" t="s">
        <v>0</v>
      </c>
      <c r="D2039" s="3" t="s">
        <v>86</v>
      </c>
      <c r="E2039" s="2">
        <v>2020</v>
      </c>
      <c r="F2039" s="4">
        <v>44781</v>
      </c>
      <c r="G2039" s="3" t="s">
        <v>39</v>
      </c>
      <c r="H2039" s="4">
        <v>44781</v>
      </c>
      <c r="I2039" s="4">
        <f>_xlfn.XLOOKUP(#REF!,[1]!Backup_F8_Previous_Wave[ODINO],[1]!Backup_F8_Previous_Wave[Production Date],"")</f>
      </c>
      <c r="J2039" s="10">
        <f>_xlfn.XLOOKUP(#REF!,[1]!Backup_F8_Previous_Wave[ODINO],[1]!Backup_F8_Previous_Wave[Wave Date],"")</f>
      </c>
      <c r="K2039" s="6">
        <f>_xlfn.XLOOKUP(#REF!,[1]!Backup_F8_Previous_Wave[ODINO],[1]!Backup_F8_Previous_Wave[Full VIN],"")</f>
      </c>
      <c r="L2039" s="3" t="s">
        <v>6424</v>
      </c>
      <c r="M2039" s="3" t="s">
        <v>4</v>
      </c>
      <c r="N2039" s="3" t="s">
        <v>6425</v>
      </c>
      <c r="O2039" s="3" t="s">
        <v>4771</v>
      </c>
      <c r="P2039" s="6">
        <f>_xlfn.XLOOKUP(#REF!,[1]!Table2[BINNING],[1]!Table2[VFG],"")</f>
      </c>
      <c r="Q2039" s="6">
        <f>IF(ISNUMBER(FIND("|",#REF!,1)),LEFT(#REF!,FIND("|",#REF!,1)-2),#REF!)</f>
      </c>
      <c r="R2039" s="6">
        <f>IF(ISNUMBER(FIND("|",#REF!,1)),RIGHT(#REF!,LEN(#REF!)-FIND("|",#REF!,1)-1),"")</f>
      </c>
      <c r="S2039" s="3" t="s">
        <v>7</v>
      </c>
      <c r="T2039" s="3" t="s">
        <v>7</v>
      </c>
      <c r="U2039" s="2">
        <v>0</v>
      </c>
      <c r="V2039" s="2">
        <v>0</v>
      </c>
      <c r="W2039" s="2"/>
      <c r="X2039" s="3" t="s">
        <v>24</v>
      </c>
      <c r="Y2039" s="2"/>
      <c r="Z2039" s="3"/>
      <c r="AA2039" s="3"/>
      <c r="AB2039" s="7" t="s">
        <v>6426</v>
      </c>
      <c r="AC2039" s="3" t="s">
        <v>685</v>
      </c>
      <c r="AD2039" s="3" t="s">
        <v>93</v>
      </c>
      <c r="AE2039" s="3" t="s">
        <v>94</v>
      </c>
      <c r="AF2039" s="3" t="s">
        <v>95</v>
      </c>
      <c r="AG2039" s="4"/>
      <c r="AH2039" s="3"/>
      <c r="AI2039" s="4"/>
      <c r="AJ20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39" s="8">
        <f>IF(#REF!=MAX(#REF!),"New","Old")</f>
      </c>
      <c r="AL2039" s="3"/>
      <c r="AM2039" s="9">
        <f>IF(OR(#REF!="",#REF!=0),"",IF(#REF!&lt;12000,"&lt;12k",IF(AND(#REF!&gt;=12000,#REF!&lt;24000),"12k to 24k",IF(AND(#REF!&gt;=24000,#REF!&lt;=36000),"24k to 36k",IF(#REF!&gt;36000,"&gt;36k","")))))</f>
      </c>
    </row>
    <row x14ac:dyDescent="0.25" r="2040" customHeight="1" ht="18.75">
      <c r="A2040" s="1">
        <v>1831567</v>
      </c>
      <c r="B2040" s="2">
        <v>11478328</v>
      </c>
      <c r="C2040" s="3" t="s">
        <v>0</v>
      </c>
      <c r="D2040" s="3" t="s">
        <v>86</v>
      </c>
      <c r="E2040" s="2">
        <v>2020</v>
      </c>
      <c r="F2040" s="4">
        <v>44760</v>
      </c>
      <c r="G2040" s="3" t="s">
        <v>39</v>
      </c>
      <c r="H2040" s="4">
        <v>44782</v>
      </c>
      <c r="I2040" s="4">
        <f>_xlfn.XLOOKUP(#REF!,[1]!Backup_F8_Previous_Wave[ODINO],[1]!Backup_F8_Previous_Wave[Production Date],"")</f>
      </c>
      <c r="J2040" s="10">
        <f>_xlfn.XLOOKUP(#REF!,[1]!Backup_F8_Previous_Wave[ODINO],[1]!Backup_F8_Previous_Wave[Wave Date],"")</f>
      </c>
      <c r="K2040" s="6">
        <f>_xlfn.XLOOKUP(#REF!,[1]!Backup_F8_Previous_Wave[ODINO],[1]!Backup_F8_Previous_Wave[Full VIN],"")</f>
      </c>
      <c r="L2040" s="3" t="s">
        <v>6427</v>
      </c>
      <c r="M2040" s="3" t="s">
        <v>4</v>
      </c>
      <c r="N2040" s="3" t="s">
        <v>6428</v>
      </c>
      <c r="O2040" s="3" t="s">
        <v>4771</v>
      </c>
      <c r="P2040" s="6">
        <f>_xlfn.XLOOKUP(#REF!,[1]!Table2[BINNING],[1]!Table2[VFG],"")</f>
      </c>
      <c r="Q2040" s="6">
        <f>IF(ISNUMBER(FIND("|",#REF!,1)),LEFT(#REF!,FIND("|",#REF!,1)-2),#REF!)</f>
      </c>
      <c r="R2040" s="6">
        <f>IF(ISNUMBER(FIND("|",#REF!,1)),RIGHT(#REF!,LEN(#REF!)-FIND("|",#REF!,1)-1),"")</f>
      </c>
      <c r="S2040" s="3" t="s">
        <v>7</v>
      </c>
      <c r="T2040" s="3" t="s">
        <v>7</v>
      </c>
      <c r="U2040" s="2">
        <v>0</v>
      </c>
      <c r="V2040" s="2">
        <v>0</v>
      </c>
      <c r="W2040" s="2"/>
      <c r="X2040" s="3" t="s">
        <v>100</v>
      </c>
      <c r="Y2040" s="2"/>
      <c r="Z2040" s="3"/>
      <c r="AA2040" s="3"/>
      <c r="AB2040" s="7" t="s">
        <v>6429</v>
      </c>
      <c r="AC2040" s="3" t="s">
        <v>685</v>
      </c>
      <c r="AD2040" s="3" t="s">
        <v>93</v>
      </c>
      <c r="AE2040" s="3" t="s">
        <v>94</v>
      </c>
      <c r="AF2040" s="3" t="s">
        <v>95</v>
      </c>
      <c r="AG2040" s="4"/>
      <c r="AH2040" s="3"/>
      <c r="AI2040" s="4"/>
      <c r="AJ20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0" s="8">
        <f>IF(#REF!=MAX(#REF!),"New","Old")</f>
      </c>
      <c r="AL2040" s="3"/>
      <c r="AM2040" s="9">
        <f>IF(OR(#REF!="",#REF!=0),"",IF(#REF!&lt;12000,"&lt;12k",IF(AND(#REF!&gt;=12000,#REF!&lt;24000),"12k to 24k",IF(AND(#REF!&gt;=24000,#REF!&lt;=36000),"24k to 36k",IF(#REF!&gt;36000,"&gt;36k","")))))</f>
      </c>
    </row>
    <row x14ac:dyDescent="0.25" r="2041" customHeight="1" ht="18.75">
      <c r="A2041" s="1">
        <v>1831598</v>
      </c>
      <c r="B2041" s="2">
        <v>11478350</v>
      </c>
      <c r="C2041" s="3" t="s">
        <v>0</v>
      </c>
      <c r="D2041" s="3" t="s">
        <v>59</v>
      </c>
      <c r="E2041" s="2">
        <v>2012</v>
      </c>
      <c r="F2041" s="4">
        <v>44774</v>
      </c>
      <c r="G2041" s="3" t="s">
        <v>39</v>
      </c>
      <c r="H2041" s="4">
        <v>44782</v>
      </c>
      <c r="I2041" s="4"/>
      <c r="J2041" s="10">
        <f>_xlfn.XLOOKUP(#REF!,[1]!Backup_F8_Previous_Wave[ODINO],[1]!Backup_F8_Previous_Wave[Wave Date],"")</f>
      </c>
      <c r="K2041" s="6">
        <f>_xlfn.XLOOKUP(#REF!,[1]!Backup_F8_Previous_Wave[ODINO],[1]!Backup_F8_Previous_Wave[Full VIN],"")</f>
      </c>
      <c r="L2041" s="3" t="s">
        <v>6430</v>
      </c>
      <c r="M2041" s="3" t="s">
        <v>4</v>
      </c>
      <c r="N2041" s="3" t="s">
        <v>6431</v>
      </c>
      <c r="O2041" s="3" t="s">
        <v>62</v>
      </c>
      <c r="P2041" s="6">
        <f>_xlfn.XLOOKUP(#REF!,[1]!Table2[BINNING],[1]!Table2[VFG],"")</f>
      </c>
      <c r="Q2041" s="6">
        <f>IF(ISNUMBER(FIND("|",#REF!,1)),LEFT(#REF!,FIND("|",#REF!,1)-2),#REF!)</f>
      </c>
      <c r="R2041" s="6">
        <f>IF(ISNUMBER(FIND("|",#REF!,1)),RIGHT(#REF!,LEN(#REF!)-FIND("|",#REF!,1)-1),"")</f>
      </c>
      <c r="S2041" s="3" t="s">
        <v>7</v>
      </c>
      <c r="T2041" s="3" t="s">
        <v>7</v>
      </c>
      <c r="U2041" s="2">
        <v>0</v>
      </c>
      <c r="V2041" s="2">
        <v>0</v>
      </c>
      <c r="W2041" s="2">
        <v>31000</v>
      </c>
      <c r="X2041" s="3" t="s">
        <v>8</v>
      </c>
      <c r="Y2041" s="2"/>
      <c r="Z2041" s="3" t="s">
        <v>6432</v>
      </c>
      <c r="AA2041" s="3" t="s">
        <v>4511</v>
      </c>
      <c r="AB2041" s="7" t="s">
        <v>6433</v>
      </c>
      <c r="AC2041" s="3"/>
      <c r="AD2041" s="3"/>
      <c r="AE2041" s="3"/>
      <c r="AF2041" s="3"/>
      <c r="AG2041" s="4"/>
      <c r="AH2041" s="3"/>
      <c r="AI2041" s="4"/>
      <c r="AJ20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1" s="8">
        <f>IF(#REF!=MAX(#REF!),"New","Old")</f>
      </c>
      <c r="AL2041" s="3"/>
      <c r="AM2041" s="9">
        <f>IF(OR(#REF!="",#REF!=0),"",IF(#REF!&lt;12000,"&lt;12k",IF(AND(#REF!&gt;=12000,#REF!&lt;24000),"12k to 24k",IF(AND(#REF!&gt;=24000,#REF!&lt;=36000),"24k to 36k",IF(#REF!&gt;36000,"&gt;36k","")))))</f>
      </c>
    </row>
    <row x14ac:dyDescent="0.25" r="2042" customHeight="1" ht="18.75">
      <c r="A2042" s="1">
        <v>1831792</v>
      </c>
      <c r="B2042" s="2">
        <v>11478491</v>
      </c>
      <c r="C2042" s="3" t="s">
        <v>0</v>
      </c>
      <c r="D2042" s="3" t="s">
        <v>59</v>
      </c>
      <c r="E2042" s="2">
        <v>2013</v>
      </c>
      <c r="F2042" s="4">
        <v>44778</v>
      </c>
      <c r="G2042" s="3" t="s">
        <v>39</v>
      </c>
      <c r="H2042" s="4">
        <v>44782</v>
      </c>
      <c r="I2042" s="4">
        <f>_xlfn.XLOOKUP(#REF!,[1]!Backup_F8_Previous_Wave[ODINO],[1]!Backup_F8_Previous_Wave[Production Date],"")</f>
      </c>
      <c r="J2042" s="10">
        <f>_xlfn.XLOOKUP(#REF!,[1]!Backup_F8_Previous_Wave[ODINO],[1]!Backup_F8_Previous_Wave[Wave Date],"")</f>
      </c>
      <c r="K2042" s="6">
        <f>_xlfn.XLOOKUP(#REF!,[1]!Backup_F8_Previous_Wave[ODINO],[1]!Backup_F8_Previous_Wave[Full VIN],"")</f>
      </c>
      <c r="L2042" s="3" t="s">
        <v>1413</v>
      </c>
      <c r="M2042" s="3" t="s">
        <v>4</v>
      </c>
      <c r="N2042" s="3" t="s">
        <v>6434</v>
      </c>
      <c r="O2042" s="3" t="s">
        <v>552</v>
      </c>
      <c r="P2042" s="6">
        <f>_xlfn.XLOOKUP(#REF!,[1]!Table2[BINNING],[1]!Table2[VFG],"")</f>
      </c>
      <c r="Q2042" s="6">
        <f>IF(ISNUMBER(FIND("|",#REF!,1)),LEFT(#REF!,FIND("|",#REF!,1)-2),#REF!)</f>
      </c>
      <c r="R2042" s="6">
        <f>IF(ISNUMBER(FIND("|",#REF!,1)),RIGHT(#REF!,LEN(#REF!)-FIND("|",#REF!,1)-1),"")</f>
      </c>
      <c r="S2042" s="3" t="s">
        <v>7</v>
      </c>
      <c r="T2042" s="3" t="s">
        <v>7</v>
      </c>
      <c r="U2042" s="2">
        <v>0</v>
      </c>
      <c r="V2042" s="2">
        <v>0</v>
      </c>
      <c r="W2042" s="2"/>
      <c r="X2042" s="3" t="s">
        <v>100</v>
      </c>
      <c r="Y2042" s="2"/>
      <c r="Z2042" s="3"/>
      <c r="AA2042" s="3"/>
      <c r="AB2042" s="7" t="s">
        <v>6435</v>
      </c>
      <c r="AC2042" s="3" t="s">
        <v>65</v>
      </c>
      <c r="AD2042" s="3" t="s">
        <v>66</v>
      </c>
      <c r="AE2042" s="3" t="s">
        <v>67</v>
      </c>
      <c r="AF2042" s="3" t="s">
        <v>68</v>
      </c>
      <c r="AG2042" s="4"/>
      <c r="AH2042" s="3"/>
      <c r="AI2042" s="4"/>
      <c r="AJ20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2" s="8">
        <f>IF(#REF!=MAX(#REF!),"New","Old")</f>
      </c>
      <c r="AL2042" s="3"/>
      <c r="AM2042" s="9">
        <f>IF(OR(#REF!="",#REF!=0),"",IF(#REF!&lt;12000,"&lt;12k",IF(AND(#REF!&gt;=12000,#REF!&lt;24000),"12k to 24k",IF(AND(#REF!&gt;=24000,#REF!&lt;=36000),"24k to 36k",IF(#REF!&gt;36000,"&gt;36k","")))))</f>
      </c>
    </row>
    <row x14ac:dyDescent="0.25" r="2043" customHeight="1" ht="18.75">
      <c r="A2043" s="1">
        <v>1831969</v>
      </c>
      <c r="B2043" s="2">
        <v>11478619</v>
      </c>
      <c r="C2043" s="3" t="s">
        <v>0</v>
      </c>
      <c r="D2043" s="3" t="s">
        <v>187</v>
      </c>
      <c r="E2043" s="2">
        <v>2022</v>
      </c>
      <c r="F2043" s="4">
        <v>44783</v>
      </c>
      <c r="G2043" s="3" t="s">
        <v>39</v>
      </c>
      <c r="H2043" s="4">
        <v>44783</v>
      </c>
      <c r="I2043" s="4"/>
      <c r="J2043" s="10">
        <f>_xlfn.XLOOKUP(#REF!,[1]!Backup_F8_Previous_Wave[ODINO],[1]!Backup_F8_Previous_Wave[Wave Date],"")</f>
      </c>
      <c r="K2043" s="3"/>
      <c r="L2043" s="3" t="s">
        <v>6436</v>
      </c>
      <c r="M2043" s="3" t="s">
        <v>4</v>
      </c>
      <c r="N2043" s="3" t="s">
        <v>6437</v>
      </c>
      <c r="O2043" s="3" t="s">
        <v>124</v>
      </c>
      <c r="P2043" s="6">
        <f>_xlfn.XLOOKUP(#REF!,[1]!Table2[BINNING],[1]!Table2[VFG],"")</f>
      </c>
      <c r="Q2043" s="6">
        <f>IF(ISNUMBER(FIND("|",#REF!,1)),LEFT(#REF!,FIND("|",#REF!,1)-2),#REF!)</f>
      </c>
      <c r="R2043" s="6">
        <f>IF(ISNUMBER(FIND("|",#REF!,1)),RIGHT(#REF!,LEN(#REF!)-FIND("|",#REF!,1)-1),"")</f>
      </c>
      <c r="S2043" s="3" t="s">
        <v>7</v>
      </c>
      <c r="T2043" s="3" t="s">
        <v>7</v>
      </c>
      <c r="U2043" s="2">
        <v>0</v>
      </c>
      <c r="V2043" s="2">
        <v>0</v>
      </c>
      <c r="W2043" s="2"/>
      <c r="X2043" s="3" t="s">
        <v>8</v>
      </c>
      <c r="Y2043" s="2"/>
      <c r="Z2043" s="3"/>
      <c r="AA2043" s="3"/>
      <c r="AB2043" s="7" t="s">
        <v>6438</v>
      </c>
      <c r="AC2043" s="3" t="s">
        <v>44</v>
      </c>
      <c r="AD2043" s="3" t="s">
        <v>44</v>
      </c>
      <c r="AE2043" s="3" t="s">
        <v>44</v>
      </c>
      <c r="AF2043" s="3" t="s">
        <v>141</v>
      </c>
      <c r="AG2043" s="4"/>
      <c r="AH2043" s="3"/>
      <c r="AI2043" s="4"/>
      <c r="AJ20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3" s="8">
        <f>IF(#REF!=MAX(#REF!),"New","Old")</f>
      </c>
      <c r="AL2043" s="3"/>
      <c r="AM2043" s="9">
        <f>IF(OR(#REF!="",#REF!=0),"",IF(#REF!&lt;12000,"&lt;12k",IF(AND(#REF!&gt;=12000,#REF!&lt;24000),"12k to 24k",IF(AND(#REF!&gt;=24000,#REF!&lt;=36000),"24k to 36k",IF(#REF!&gt;36000,"&gt;36k","")))))</f>
      </c>
    </row>
    <row x14ac:dyDescent="0.25" r="2044" customHeight="1" ht="18.75">
      <c r="A2044" s="1">
        <v>1832236</v>
      </c>
      <c r="B2044" s="2">
        <v>11478819</v>
      </c>
      <c r="C2044" s="3" t="s">
        <v>0</v>
      </c>
      <c r="D2044" s="3" t="s">
        <v>187</v>
      </c>
      <c r="E2044" s="2">
        <v>2022</v>
      </c>
      <c r="F2044" s="4">
        <v>44739</v>
      </c>
      <c r="G2044" s="3" t="s">
        <v>108</v>
      </c>
      <c r="H2044" s="4">
        <v>44784</v>
      </c>
      <c r="I2044" s="4">
        <f>_xlfn.XLOOKUP(#REF!,[1]!Backup_F8_Previous_Wave[ODINO],[1]!Backup_F8_Previous_Wave[Production Date],"")</f>
      </c>
      <c r="J2044" s="10">
        <f>_xlfn.XLOOKUP(#REF!,[1]!Backup_F8_Previous_Wave[ODINO],[1]!Backup_F8_Previous_Wave[Wave Date],"")</f>
      </c>
      <c r="K2044" s="6">
        <f>_xlfn.XLOOKUP(#REF!,[1]!Backup_F8_Previous_Wave[ODINO],[1]!Backup_F8_Previous_Wave[Full VIN],"")</f>
      </c>
      <c r="L2044" s="3" t="s">
        <v>4482</v>
      </c>
      <c r="M2044" s="3" t="s">
        <v>4</v>
      </c>
      <c r="N2044" s="3" t="s">
        <v>6439</v>
      </c>
      <c r="O2044" s="3" t="s">
        <v>124</v>
      </c>
      <c r="P2044" s="6">
        <f>_xlfn.XLOOKUP(#REF!,[1]!Table2[BINNING],[1]!Table2[VFG],"")</f>
      </c>
      <c r="Q2044" s="6">
        <f>IF(ISNUMBER(FIND("|",#REF!,1)),LEFT(#REF!,FIND("|",#REF!,1)-2),#REF!)</f>
      </c>
      <c r="R2044" s="6">
        <f>IF(ISNUMBER(FIND("|",#REF!,1)),RIGHT(#REF!,LEN(#REF!)-FIND("|",#REF!,1)-1),"")</f>
      </c>
      <c r="S2044" s="3" t="s">
        <v>957</v>
      </c>
      <c r="T2044" s="3" t="s">
        <v>7</v>
      </c>
      <c r="U2044" s="2">
        <v>0</v>
      </c>
      <c r="V2044" s="2">
        <v>0</v>
      </c>
      <c r="W2044" s="2"/>
      <c r="X2044" s="3" t="s">
        <v>253</v>
      </c>
      <c r="Y2044" s="2">
        <v>5</v>
      </c>
      <c r="Z2044" s="3"/>
      <c r="AA2044" s="3"/>
      <c r="AB2044" s="7" t="s">
        <v>6440</v>
      </c>
      <c r="AC2044" s="3" t="s">
        <v>191</v>
      </c>
      <c r="AD2044" s="3" t="s">
        <v>192</v>
      </c>
      <c r="AE2044" s="3" t="s">
        <v>193</v>
      </c>
      <c r="AF2044" s="3" t="s">
        <v>141</v>
      </c>
      <c r="AG2044" s="4"/>
      <c r="AH2044" s="3"/>
      <c r="AI2044" s="4"/>
      <c r="AJ20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4" s="8">
        <f>IF(#REF!=MAX(#REF!),"New","Old")</f>
      </c>
      <c r="AL2044" s="3"/>
      <c r="AM2044" s="9">
        <f>IF(OR(#REF!="",#REF!=0),"",IF(#REF!&lt;12000,"&lt;12k",IF(AND(#REF!&gt;=12000,#REF!&lt;24000),"12k to 24k",IF(AND(#REF!&gt;=24000,#REF!&lt;=36000),"24k to 36k",IF(#REF!&gt;36000,"&gt;36k","")))))</f>
      </c>
    </row>
    <row x14ac:dyDescent="0.25" r="2045" customHeight="1" ht="18.75">
      <c r="A2045" s="1">
        <v>1832562</v>
      </c>
      <c r="B2045" s="2">
        <v>11479067</v>
      </c>
      <c r="C2045" s="3" t="s">
        <v>0</v>
      </c>
      <c r="D2045" s="3" t="s">
        <v>181</v>
      </c>
      <c r="E2045" s="2">
        <v>2016</v>
      </c>
      <c r="F2045" s="4">
        <v>44743</v>
      </c>
      <c r="G2045" s="3" t="s">
        <v>39</v>
      </c>
      <c r="H2045" s="4">
        <v>44785</v>
      </c>
      <c r="I2045" s="4">
        <f>_xlfn.XLOOKUP(#REF!,[1]!Backup_F8_Previous_Wave[ODINO],[1]!Backup_F8_Previous_Wave[Production Date],"")</f>
      </c>
      <c r="J2045" s="10">
        <f>_xlfn.XLOOKUP(#REF!,[1]!Backup_F8_Previous_Wave[ODINO],[1]!Backup_F8_Previous_Wave[Wave Date],"")</f>
      </c>
      <c r="K2045" s="6">
        <f>_xlfn.XLOOKUP(#REF!,[1]!Backup_F8_Previous_Wave[ODINO],[1]!Backup_F8_Previous_Wave[Full VIN],"")</f>
      </c>
      <c r="L2045" s="3" t="s">
        <v>5568</v>
      </c>
      <c r="M2045" s="3" t="s">
        <v>4</v>
      </c>
      <c r="N2045" s="3" t="s">
        <v>6441</v>
      </c>
      <c r="O2045" s="3" t="s">
        <v>196</v>
      </c>
      <c r="P2045" s="6">
        <f>_xlfn.XLOOKUP(#REF!,[1]!Table2[BINNING],[1]!Table2[VFG],"")</f>
      </c>
      <c r="Q2045" s="6">
        <f>IF(ISNUMBER(FIND("|",#REF!,1)),LEFT(#REF!,FIND("|",#REF!,1)-2),#REF!)</f>
      </c>
      <c r="R2045" s="6">
        <f>IF(ISNUMBER(FIND("|",#REF!,1)),RIGHT(#REF!,LEN(#REF!)-FIND("|",#REF!,1)-1),"")</f>
      </c>
      <c r="S2045" s="3" t="s">
        <v>7</v>
      </c>
      <c r="T2045" s="3" t="s">
        <v>7</v>
      </c>
      <c r="U2045" s="2">
        <v>0</v>
      </c>
      <c r="V2045" s="2">
        <v>0</v>
      </c>
      <c r="W2045" s="2"/>
      <c r="X2045" s="3" t="s">
        <v>106</v>
      </c>
      <c r="Y2045" s="2">
        <v>65</v>
      </c>
      <c r="Z2045" s="3"/>
      <c r="AA2045" s="3"/>
      <c r="AB2045" s="7" t="s">
        <v>6442</v>
      </c>
      <c r="AC2045" s="3" t="s">
        <v>297</v>
      </c>
      <c r="AD2045" s="3" t="s">
        <v>298</v>
      </c>
      <c r="AE2045" s="3" t="s">
        <v>299</v>
      </c>
      <c r="AF2045" s="3" t="s">
        <v>198</v>
      </c>
      <c r="AG2045" s="4"/>
      <c r="AH2045" s="3"/>
      <c r="AI2045" s="4"/>
      <c r="AJ20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5" s="8">
        <f>IF(#REF!=MAX(#REF!),"New","Old")</f>
      </c>
      <c r="AL2045" s="3"/>
      <c r="AM2045" s="9">
        <f>IF(OR(#REF!="",#REF!=0),"",IF(#REF!&lt;12000,"&lt;12k",IF(AND(#REF!&gt;=12000,#REF!&lt;24000),"12k to 24k",IF(AND(#REF!&gt;=24000,#REF!&lt;=36000),"24k to 36k",IF(#REF!&gt;36000,"&gt;36k","")))))</f>
      </c>
    </row>
    <row x14ac:dyDescent="0.25" r="2046" customHeight="1" ht="18.75">
      <c r="A2046" s="1">
        <v>1832751</v>
      </c>
      <c r="B2046" s="2">
        <v>11479199</v>
      </c>
      <c r="C2046" s="3" t="s">
        <v>0</v>
      </c>
      <c r="D2046" s="3" t="s">
        <v>38</v>
      </c>
      <c r="E2046" s="2">
        <v>2008</v>
      </c>
      <c r="F2046" s="4">
        <v>44723</v>
      </c>
      <c r="G2046" s="3" t="s">
        <v>108</v>
      </c>
      <c r="H2046" s="4">
        <v>44787</v>
      </c>
      <c r="I2046" s="4">
        <f>_xlfn.XLOOKUP(#REF!,[1]!Backup_F8_Previous_Wave[ODINO],[1]!Backup_F8_Previous_Wave[Production Date],"")</f>
      </c>
      <c r="J2046" s="10">
        <f>_xlfn.XLOOKUP(#REF!,[1]!Backup_F8_Previous_Wave[ODINO],[1]!Backup_F8_Previous_Wave[Wave Date],"")</f>
      </c>
      <c r="K2046" s="6">
        <f>_xlfn.XLOOKUP(#REF!,[1]!Backup_F8_Previous_Wave[ODINO],[1]!Backup_F8_Previous_Wave[Full VIN],"")</f>
      </c>
      <c r="L2046" s="3" t="s">
        <v>6443</v>
      </c>
      <c r="M2046" s="3" t="s">
        <v>4</v>
      </c>
      <c r="N2046" s="3" t="s">
        <v>6444</v>
      </c>
      <c r="O2046" s="3" t="s">
        <v>144</v>
      </c>
      <c r="P2046" s="6">
        <f>_xlfn.XLOOKUP(#REF!,[1]!Table2[BINNING],[1]!Table2[VFG],"")</f>
      </c>
      <c r="Q2046" s="6">
        <f>IF(ISNUMBER(FIND("|",#REF!,1)),LEFT(#REF!,FIND("|",#REF!,1)-2),#REF!)</f>
      </c>
      <c r="R2046" s="6">
        <f>IF(ISNUMBER(FIND("|",#REF!,1)),RIGHT(#REF!,LEN(#REF!)-FIND("|",#REF!,1)-1),"")</f>
      </c>
      <c r="S2046" s="3" t="s">
        <v>7</v>
      </c>
      <c r="T2046" s="3" t="s">
        <v>7</v>
      </c>
      <c r="U2046" s="2">
        <v>0</v>
      </c>
      <c r="V2046" s="2">
        <v>0</v>
      </c>
      <c r="W2046" s="2"/>
      <c r="X2046" s="3" t="s">
        <v>8</v>
      </c>
      <c r="Y2046" s="2">
        <v>60</v>
      </c>
      <c r="Z2046" s="3"/>
      <c r="AA2046" s="3"/>
      <c r="AB2046" s="7" t="s">
        <v>6445</v>
      </c>
      <c r="AC2046" s="3" t="s">
        <v>146</v>
      </c>
      <c r="AD2046" s="3" t="s">
        <v>147</v>
      </c>
      <c r="AE2046" s="3" t="s">
        <v>148</v>
      </c>
      <c r="AF2046" s="3" t="s">
        <v>45</v>
      </c>
      <c r="AG2046" s="4"/>
      <c r="AH2046" s="3"/>
      <c r="AI2046" s="4"/>
      <c r="AJ20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6" s="8">
        <f>IF(#REF!=MAX(#REF!),"New","Old")</f>
      </c>
      <c r="AL2046" s="3"/>
      <c r="AM2046" s="9">
        <f>IF(OR(#REF!="",#REF!=0),"",IF(#REF!&lt;12000,"&lt;12k",IF(AND(#REF!&gt;=12000,#REF!&lt;24000),"12k to 24k",IF(AND(#REF!&gt;=24000,#REF!&lt;=36000),"24k to 36k",IF(#REF!&gt;36000,"&gt;36k","")))))</f>
      </c>
    </row>
    <row x14ac:dyDescent="0.25" r="2047" customHeight="1" ht="18.75">
      <c r="A2047" s="1">
        <v>1832974</v>
      </c>
      <c r="B2047" s="2">
        <v>11479347</v>
      </c>
      <c r="C2047" s="3" t="s">
        <v>0</v>
      </c>
      <c r="D2047" s="3" t="s">
        <v>38</v>
      </c>
      <c r="E2047" s="2">
        <v>2011</v>
      </c>
      <c r="F2047" s="4">
        <v>44769</v>
      </c>
      <c r="G2047" s="3" t="s">
        <v>39</v>
      </c>
      <c r="H2047" s="4">
        <v>44788</v>
      </c>
      <c r="I2047" s="4">
        <f>_xlfn.XLOOKUP(#REF!,[1]!Backup_F8_Previous_Wave[ODINO],[1]!Backup_F8_Previous_Wave[Production Date],"")</f>
      </c>
      <c r="J2047" s="10">
        <f>_xlfn.XLOOKUP(#REF!,[1]!Backup_F8_Previous_Wave[ODINO],[1]!Backup_F8_Previous_Wave[Wave Date],"")</f>
      </c>
      <c r="K2047" s="6">
        <f>_xlfn.XLOOKUP(#REF!,[1]!Backup_F8_Previous_Wave[ODINO],[1]!Backup_F8_Previous_Wave[Full VIN],"")</f>
      </c>
      <c r="L2047" s="3" t="s">
        <v>6446</v>
      </c>
      <c r="M2047" s="3" t="s">
        <v>4</v>
      </c>
      <c r="N2047" s="3" t="s">
        <v>6447</v>
      </c>
      <c r="O2047" s="3" t="s">
        <v>144</v>
      </c>
      <c r="P2047" s="6">
        <f>_xlfn.XLOOKUP(#REF!,[1]!Table2[BINNING],[1]!Table2[VFG],"")</f>
      </c>
      <c r="Q2047" s="6">
        <f>IF(ISNUMBER(FIND("|",#REF!,1)),LEFT(#REF!,FIND("|",#REF!,1)-2),#REF!)</f>
      </c>
      <c r="R2047" s="6">
        <f>IF(ISNUMBER(FIND("|",#REF!,1)),RIGHT(#REF!,LEN(#REF!)-FIND("|",#REF!,1)-1),"")</f>
      </c>
      <c r="S2047" s="3" t="s">
        <v>7</v>
      </c>
      <c r="T2047" s="3" t="s">
        <v>7</v>
      </c>
      <c r="U2047" s="2">
        <v>0</v>
      </c>
      <c r="V2047" s="2">
        <v>0</v>
      </c>
      <c r="W2047" s="2"/>
      <c r="X2047" s="3" t="s">
        <v>24</v>
      </c>
      <c r="Y2047" s="2"/>
      <c r="Z2047" s="3"/>
      <c r="AA2047" s="3"/>
      <c r="AB2047" s="7" t="s">
        <v>6448</v>
      </c>
      <c r="AC2047" s="3" t="s">
        <v>146</v>
      </c>
      <c r="AD2047" s="3" t="s">
        <v>147</v>
      </c>
      <c r="AE2047" s="3" t="s">
        <v>148</v>
      </c>
      <c r="AF2047" s="3" t="s">
        <v>45</v>
      </c>
      <c r="AG2047" s="4"/>
      <c r="AH2047" s="3"/>
      <c r="AI2047" s="4"/>
      <c r="AJ20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7" s="8">
        <f>IF(#REF!=MAX(#REF!),"New","Old")</f>
      </c>
      <c r="AL2047" s="3"/>
      <c r="AM2047" s="9">
        <f>IF(OR(#REF!="",#REF!=0),"",IF(#REF!&lt;12000,"&lt;12k",IF(AND(#REF!&gt;=12000,#REF!&lt;24000),"12k to 24k",IF(AND(#REF!&gt;=24000,#REF!&lt;=36000),"24k to 36k",IF(#REF!&gt;36000,"&gt;36k","")))))</f>
      </c>
    </row>
    <row x14ac:dyDescent="0.25" r="2048" customHeight="1" ht="18.75">
      <c r="A2048" s="1">
        <v>1833181</v>
      </c>
      <c r="B2048" s="2">
        <v>11479501</v>
      </c>
      <c r="C2048" s="3" t="s">
        <v>0</v>
      </c>
      <c r="D2048" s="3" t="s">
        <v>1</v>
      </c>
      <c r="E2048" s="2">
        <v>2019</v>
      </c>
      <c r="F2048" s="4">
        <v>44788</v>
      </c>
      <c r="G2048" s="3" t="s">
        <v>39</v>
      </c>
      <c r="H2048" s="4">
        <v>44789</v>
      </c>
      <c r="I2048" s="4"/>
      <c r="J2048" s="10">
        <f>_xlfn.XLOOKUP(#REF!,[1]!Backup_F8_Previous_Wave[ODINO],[1]!Backup_F8_Previous_Wave[Wave Date],"")</f>
      </c>
      <c r="K2048" s="3"/>
      <c r="L2048" s="3"/>
      <c r="M2048" s="3" t="s">
        <v>4</v>
      </c>
      <c r="N2048" s="3" t="s">
        <v>6449</v>
      </c>
      <c r="O2048" s="3" t="s">
        <v>770</v>
      </c>
      <c r="P2048" s="6">
        <f>_xlfn.XLOOKUP(#REF!,[1]!Table2[BINNING],[1]!Table2[VFG],"")</f>
      </c>
      <c r="Q2048" s="6">
        <f>IF(ISNUMBER(FIND("|",#REF!,1)),LEFT(#REF!,FIND("|",#REF!,1)-2),#REF!)</f>
      </c>
      <c r="R2048" s="6">
        <f>IF(ISNUMBER(FIND("|",#REF!,1)),RIGHT(#REF!,LEN(#REF!)-FIND("|",#REF!,1)-1),"")</f>
      </c>
      <c r="S2048" s="3" t="s">
        <v>7</v>
      </c>
      <c r="T2048" s="3" t="s">
        <v>7</v>
      </c>
      <c r="U2048" s="2">
        <v>0</v>
      </c>
      <c r="V2048" s="2">
        <v>0</v>
      </c>
      <c r="W2048" s="2">
        <v>44000</v>
      </c>
      <c r="X2048" s="3" t="s">
        <v>24</v>
      </c>
      <c r="Y2048" s="2"/>
      <c r="Z2048" s="3" t="s">
        <v>6450</v>
      </c>
      <c r="AA2048" s="3" t="s">
        <v>4997</v>
      </c>
      <c r="AB2048" s="7" t="s">
        <v>6451</v>
      </c>
      <c r="AC2048" s="3" t="s">
        <v>44</v>
      </c>
      <c r="AD2048" s="3" t="s">
        <v>44</v>
      </c>
      <c r="AE2048" s="3" t="s">
        <v>44</v>
      </c>
      <c r="AF2048" s="3" t="s">
        <v>44</v>
      </c>
      <c r="AG2048" s="4"/>
      <c r="AH2048" s="3"/>
      <c r="AI2048" s="4"/>
      <c r="AJ20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8" s="8">
        <f>IF(#REF!=MAX(#REF!),"New","Old")</f>
      </c>
      <c r="AL2048" s="3"/>
      <c r="AM2048" s="9">
        <f>IF(OR(#REF!="",#REF!=0),"",IF(#REF!&lt;12000,"&lt;12k",IF(AND(#REF!&gt;=12000,#REF!&lt;24000),"12k to 24k",IF(AND(#REF!&gt;=24000,#REF!&lt;=36000),"24k to 36k",IF(#REF!&gt;36000,"&gt;36k","")))))</f>
      </c>
    </row>
    <row x14ac:dyDescent="0.25" r="2049" customHeight="1" ht="18.75">
      <c r="A2049" s="1">
        <v>1833191</v>
      </c>
      <c r="B2049" s="2">
        <v>11479508</v>
      </c>
      <c r="C2049" s="3" t="s">
        <v>0</v>
      </c>
      <c r="D2049" s="3" t="s">
        <v>86</v>
      </c>
      <c r="E2049" s="2">
        <v>2020</v>
      </c>
      <c r="F2049" s="4">
        <v>44784</v>
      </c>
      <c r="G2049" s="3" t="s">
        <v>39</v>
      </c>
      <c r="H2049" s="4">
        <v>44789</v>
      </c>
      <c r="I2049" s="4">
        <f>_xlfn.XLOOKUP(#REF!,[1]!Backup_F8_Previous_Wave[ODINO],[1]!Backup_F8_Previous_Wave[Production Date],"")</f>
      </c>
      <c r="J2049" s="10">
        <f>_xlfn.XLOOKUP(#REF!,[1]!Backup_F8_Previous_Wave[ODINO],[1]!Backup_F8_Previous_Wave[Wave Date],"")</f>
      </c>
      <c r="K2049" s="6">
        <f>_xlfn.XLOOKUP(#REF!,[1]!Backup_F8_Previous_Wave[ODINO],[1]!Backup_F8_Previous_Wave[Full VIN],"")</f>
      </c>
      <c r="L2049" s="3" t="s">
        <v>6452</v>
      </c>
      <c r="M2049" s="3" t="s">
        <v>4</v>
      </c>
      <c r="N2049" s="3" t="s">
        <v>6453</v>
      </c>
      <c r="O2049" s="3" t="s">
        <v>4771</v>
      </c>
      <c r="P2049" s="6">
        <f>_xlfn.XLOOKUP(#REF!,[1]!Table2[BINNING],[1]!Table2[VFG],"")</f>
      </c>
      <c r="Q2049" s="6">
        <f>IF(ISNUMBER(FIND("|",#REF!,1)),LEFT(#REF!,FIND("|",#REF!,1)-2),#REF!)</f>
      </c>
      <c r="R2049" s="6">
        <f>IF(ISNUMBER(FIND("|",#REF!,1)),RIGHT(#REF!,LEN(#REF!)-FIND("|",#REF!,1)-1),"")</f>
      </c>
      <c r="S2049" s="3" t="s">
        <v>7</v>
      </c>
      <c r="T2049" s="3" t="s">
        <v>7</v>
      </c>
      <c r="U2049" s="2">
        <v>0</v>
      </c>
      <c r="V2049" s="2">
        <v>0</v>
      </c>
      <c r="W2049" s="2"/>
      <c r="X2049" s="3" t="s">
        <v>50</v>
      </c>
      <c r="Y2049" s="2"/>
      <c r="Z2049" s="3"/>
      <c r="AA2049" s="3"/>
      <c r="AB2049" s="7" t="s">
        <v>6454</v>
      </c>
      <c r="AC2049" s="3" t="s">
        <v>685</v>
      </c>
      <c r="AD2049" s="3" t="s">
        <v>93</v>
      </c>
      <c r="AE2049" s="3" t="s">
        <v>94</v>
      </c>
      <c r="AF2049" s="3" t="s">
        <v>95</v>
      </c>
      <c r="AG2049" s="4"/>
      <c r="AH2049" s="3"/>
      <c r="AI2049" s="4"/>
      <c r="AJ20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49" s="8">
        <f>IF(#REF!=MAX(#REF!),"New","Old")</f>
      </c>
      <c r="AL2049" s="3"/>
      <c r="AM2049" s="9">
        <f>IF(OR(#REF!="",#REF!=0),"",IF(#REF!&lt;12000,"&lt;12k",IF(AND(#REF!&gt;=12000,#REF!&lt;24000),"12k to 24k",IF(AND(#REF!&gt;=24000,#REF!&lt;=36000),"24k to 36k",IF(#REF!&gt;36000,"&gt;36k","")))))</f>
      </c>
    </row>
    <row x14ac:dyDescent="0.25" r="2050" customHeight="1" ht="18.75">
      <c r="A2050" s="1">
        <v>1833321</v>
      </c>
      <c r="B2050" s="2">
        <v>11479606</v>
      </c>
      <c r="C2050" s="3" t="s">
        <v>0</v>
      </c>
      <c r="D2050" s="3" t="s">
        <v>4621</v>
      </c>
      <c r="E2050" s="2">
        <v>2021</v>
      </c>
      <c r="F2050" s="4">
        <v>44784</v>
      </c>
      <c r="G2050" s="3" t="s">
        <v>39</v>
      </c>
      <c r="H2050" s="4">
        <v>44789</v>
      </c>
      <c r="I2050" s="4">
        <f>_xlfn.XLOOKUP(#REF!,[1]!Backup_F8_Previous_Wave[ODINO],[1]!Backup_F8_Previous_Wave[Production Date],"")</f>
      </c>
      <c r="J2050" s="10">
        <f>_xlfn.XLOOKUP(#REF!,[1]!Backup_F8_Previous_Wave[ODINO],[1]!Backup_F8_Previous_Wave[Wave Date],"")</f>
      </c>
      <c r="K2050" s="6">
        <f>_xlfn.XLOOKUP(#REF!,[1]!Backup_F8_Previous_Wave[ODINO],[1]!Backup_F8_Previous_Wave[Full VIN],"")</f>
      </c>
      <c r="L2050" s="3" t="s">
        <v>6455</v>
      </c>
      <c r="M2050" s="3" t="s">
        <v>4</v>
      </c>
      <c r="N2050" s="3" t="s">
        <v>6456</v>
      </c>
      <c r="O2050" s="3" t="s">
        <v>824</v>
      </c>
      <c r="P2050" s="6">
        <f>_xlfn.XLOOKUP(#REF!,[1]!Table2[BINNING],[1]!Table2[VFG],"")</f>
      </c>
      <c r="Q2050" s="6">
        <f>IF(ISNUMBER(FIND("|",#REF!,1)),LEFT(#REF!,FIND("|",#REF!,1)-2),#REF!)</f>
      </c>
      <c r="R2050" s="6">
        <f>IF(ISNUMBER(FIND("|",#REF!,1)),RIGHT(#REF!,LEN(#REF!)-FIND("|",#REF!,1)-1),"")</f>
      </c>
      <c r="S2050" s="3" t="s">
        <v>7</v>
      </c>
      <c r="T2050" s="3" t="s">
        <v>7</v>
      </c>
      <c r="U2050" s="2">
        <v>0</v>
      </c>
      <c r="V2050" s="2">
        <v>0</v>
      </c>
      <c r="W2050" s="2"/>
      <c r="X2050" s="3" t="s">
        <v>282</v>
      </c>
      <c r="Y2050" s="2">
        <v>40</v>
      </c>
      <c r="Z2050" s="3"/>
      <c r="AA2050" s="3"/>
      <c r="AB2050" s="7" t="s">
        <v>6457</v>
      </c>
      <c r="AC2050" s="3" t="s">
        <v>4628</v>
      </c>
      <c r="AD2050" s="3" t="s">
        <v>4629</v>
      </c>
      <c r="AE2050" s="3" t="s">
        <v>4630</v>
      </c>
      <c r="AF2050" s="3" t="s">
        <v>77</v>
      </c>
      <c r="AG2050" s="4"/>
      <c r="AH2050" s="3"/>
      <c r="AI2050" s="4"/>
      <c r="AJ20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0" s="8">
        <f>IF(#REF!=MAX(#REF!),"New","Old")</f>
      </c>
      <c r="AL2050" s="3"/>
      <c r="AM2050" s="9">
        <f>IF(OR(#REF!="",#REF!=0),"",IF(#REF!&lt;12000,"&lt;12k",IF(AND(#REF!&gt;=12000,#REF!&lt;24000),"12k to 24k",IF(AND(#REF!&gt;=24000,#REF!&lt;=36000),"24k to 36k",IF(#REF!&gt;36000,"&gt;36k","")))))</f>
      </c>
    </row>
    <row x14ac:dyDescent="0.25" r="2051" customHeight="1" ht="18.75">
      <c r="A2051" s="1">
        <v>1833591</v>
      </c>
      <c r="B2051" s="2">
        <v>11479807</v>
      </c>
      <c r="C2051" s="3" t="s">
        <v>0</v>
      </c>
      <c r="D2051" s="3" t="s">
        <v>4621</v>
      </c>
      <c r="E2051" s="2">
        <v>2021</v>
      </c>
      <c r="F2051" s="4">
        <v>44783</v>
      </c>
      <c r="G2051" s="3" t="s">
        <v>39</v>
      </c>
      <c r="H2051" s="4">
        <v>44790</v>
      </c>
      <c r="I2051" s="4">
        <f>_xlfn.XLOOKUP(#REF!,[1]!Backup_F8_Previous_Wave[ODINO],[1]!Backup_F8_Previous_Wave[Production Date],"")</f>
      </c>
      <c r="J2051" s="10">
        <f>_xlfn.XLOOKUP(#REF!,[1]!Backup_F8_Previous_Wave[ODINO],[1]!Backup_F8_Previous_Wave[Wave Date],"")</f>
      </c>
      <c r="K2051" s="6">
        <f>_xlfn.XLOOKUP(#REF!,[1]!Backup_F8_Previous_Wave[ODINO],[1]!Backup_F8_Previous_Wave[Full VIN],"")</f>
      </c>
      <c r="L2051" s="3" t="s">
        <v>6458</v>
      </c>
      <c r="M2051" s="3" t="s">
        <v>4</v>
      </c>
      <c r="N2051" s="3" t="s">
        <v>6459</v>
      </c>
      <c r="O2051" s="3" t="s">
        <v>62</v>
      </c>
      <c r="P2051" s="6">
        <f>_xlfn.XLOOKUP(#REF!,[1]!Table2[BINNING],[1]!Table2[VFG],"")</f>
      </c>
      <c r="Q2051" s="6">
        <f>IF(ISNUMBER(FIND("|",#REF!,1)),LEFT(#REF!,FIND("|",#REF!,1)-2),#REF!)</f>
      </c>
      <c r="R2051" s="6">
        <f>IF(ISNUMBER(FIND("|",#REF!,1)),RIGHT(#REF!,LEN(#REF!)-FIND("|",#REF!,1)-1),"")</f>
      </c>
      <c r="S2051" s="3" t="s">
        <v>7</v>
      </c>
      <c r="T2051" s="3" t="s">
        <v>7</v>
      </c>
      <c r="U2051" s="2">
        <v>0</v>
      </c>
      <c r="V2051" s="2">
        <v>0</v>
      </c>
      <c r="W2051" s="2">
        <v>6326</v>
      </c>
      <c r="X2051" s="3" t="s">
        <v>32</v>
      </c>
      <c r="Y2051" s="2"/>
      <c r="Z2051" s="3" t="s">
        <v>6460</v>
      </c>
      <c r="AA2051" s="3" t="s">
        <v>3422</v>
      </c>
      <c r="AB2051" s="7" t="s">
        <v>6461</v>
      </c>
      <c r="AC2051" s="3" t="s">
        <v>4628</v>
      </c>
      <c r="AD2051" s="3" t="s">
        <v>4629</v>
      </c>
      <c r="AE2051" s="3" t="s">
        <v>4630</v>
      </c>
      <c r="AF2051" s="3" t="s">
        <v>77</v>
      </c>
      <c r="AG2051" s="4"/>
      <c r="AH2051" s="3"/>
      <c r="AI2051" s="4"/>
      <c r="AJ20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1" s="8">
        <f>IF(#REF!=MAX(#REF!),"New","Old")</f>
      </c>
      <c r="AL2051" s="3"/>
      <c r="AM2051" s="9">
        <f>IF(OR(#REF!="",#REF!=0),"",IF(#REF!&lt;12000,"&lt;12k",IF(AND(#REF!&gt;=12000,#REF!&lt;24000),"12k to 24k",IF(AND(#REF!&gt;=24000,#REF!&lt;=36000),"24k to 36k",IF(#REF!&gt;36000,"&gt;36k","")))))</f>
      </c>
    </row>
    <row x14ac:dyDescent="0.25" r="2052" customHeight="1" ht="18.75">
      <c r="A2052" s="1">
        <v>1833735</v>
      </c>
      <c r="B2052" s="2">
        <v>11479906</v>
      </c>
      <c r="C2052" s="3" t="s">
        <v>0</v>
      </c>
      <c r="D2052" s="3" t="s">
        <v>136</v>
      </c>
      <c r="E2052" s="2">
        <v>2022</v>
      </c>
      <c r="F2052" s="4">
        <v>44790</v>
      </c>
      <c r="G2052" s="3" t="s">
        <v>39</v>
      </c>
      <c r="H2052" s="4">
        <v>44791</v>
      </c>
      <c r="I2052" s="4">
        <f>_xlfn.XLOOKUP(#REF!,[1]!Backup_F8_Previous_Wave[ODINO],[1]!Backup_F8_Previous_Wave[Production Date],"")</f>
      </c>
      <c r="J2052" s="10">
        <f>_xlfn.XLOOKUP(#REF!,[1]!Backup_F8_Previous_Wave[ODINO],[1]!Backup_F8_Previous_Wave[Wave Date],"")</f>
      </c>
      <c r="K2052" s="6">
        <f>_xlfn.XLOOKUP(#REF!,[1]!Backup_F8_Previous_Wave[ODINO],[1]!Backup_F8_Previous_Wave[Full VIN],"")</f>
      </c>
      <c r="L2052" s="3" t="s">
        <v>6462</v>
      </c>
      <c r="M2052" s="3" t="s">
        <v>4</v>
      </c>
      <c r="N2052" s="3" t="s">
        <v>6463</v>
      </c>
      <c r="O2052" s="3" t="s">
        <v>105</v>
      </c>
      <c r="P2052" s="6">
        <f>_xlfn.XLOOKUP(#REF!,[1]!Table2[BINNING],[1]!Table2[VFG],"")</f>
      </c>
      <c r="Q2052" s="6">
        <f>IF(ISNUMBER(FIND("|",#REF!,1)),LEFT(#REF!,FIND("|",#REF!,1)-2),#REF!)</f>
      </c>
      <c r="R2052" s="6">
        <f>IF(ISNUMBER(FIND("|",#REF!,1)),RIGHT(#REF!,LEN(#REF!)-FIND("|",#REF!,1)-1),"")</f>
      </c>
      <c r="S2052" s="3" t="s">
        <v>7</v>
      </c>
      <c r="T2052" s="3" t="s">
        <v>7</v>
      </c>
      <c r="U2052" s="2">
        <v>0</v>
      </c>
      <c r="V2052" s="2">
        <v>0</v>
      </c>
      <c r="W2052" s="2"/>
      <c r="X2052" s="3" t="s">
        <v>2157</v>
      </c>
      <c r="Y2052" s="2">
        <v>65</v>
      </c>
      <c r="Z2052" s="3"/>
      <c r="AA2052" s="3"/>
      <c r="AB2052" s="7" t="s">
        <v>6464</v>
      </c>
      <c r="AC2052" s="3" t="s">
        <v>341</v>
      </c>
      <c r="AD2052" s="3" t="s">
        <v>342</v>
      </c>
      <c r="AE2052" s="3" t="s">
        <v>343</v>
      </c>
      <c r="AF2052" s="3" t="s">
        <v>141</v>
      </c>
      <c r="AG2052" s="4"/>
      <c r="AH2052" s="3"/>
      <c r="AI2052" s="4"/>
      <c r="AJ20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2" s="8">
        <f>IF(#REF!=MAX(#REF!),"New","Old")</f>
      </c>
      <c r="AL2052" s="3"/>
      <c r="AM2052" s="9">
        <f>IF(OR(#REF!="",#REF!=0),"",IF(#REF!&lt;12000,"&lt;12k",IF(AND(#REF!&gt;=12000,#REF!&lt;24000),"12k to 24k",IF(AND(#REF!&gt;=24000,#REF!&lt;=36000),"24k to 36k",IF(#REF!&gt;36000,"&gt;36k","")))))</f>
      </c>
    </row>
    <row x14ac:dyDescent="0.25" r="2053" customHeight="1" ht="18.75">
      <c r="A2053" s="1">
        <v>1834151</v>
      </c>
      <c r="B2053" s="2">
        <v>11480194</v>
      </c>
      <c r="C2053" s="3" t="s">
        <v>0</v>
      </c>
      <c r="D2053" s="3" t="s">
        <v>38</v>
      </c>
      <c r="E2053" s="2">
        <v>2013</v>
      </c>
      <c r="F2053" s="4">
        <v>44774</v>
      </c>
      <c r="G2053" s="3" t="s">
        <v>39</v>
      </c>
      <c r="H2053" s="4">
        <v>44792</v>
      </c>
      <c r="I2053" s="4">
        <f>_xlfn.XLOOKUP(#REF!,[1]!Backup_F8_Previous_Wave[ODINO],[1]!Backup_F8_Previous_Wave[Production Date],"")</f>
      </c>
      <c r="J2053" s="10">
        <f>_xlfn.XLOOKUP(#REF!,[1]!Backup_F8_Previous_Wave[ODINO],[1]!Backup_F8_Previous_Wave[Wave Date],"")</f>
      </c>
      <c r="K2053" s="6">
        <f>_xlfn.XLOOKUP(#REF!,[1]!Backup_F8_Previous_Wave[ODINO],[1]!Backup_F8_Previous_Wave[Full VIN],"")</f>
      </c>
      <c r="L2053" s="3" t="s">
        <v>127</v>
      </c>
      <c r="M2053" s="3" t="s">
        <v>4</v>
      </c>
      <c r="N2053" s="3" t="s">
        <v>6465</v>
      </c>
      <c r="O2053" s="3" t="s">
        <v>62</v>
      </c>
      <c r="P2053" s="6">
        <f>_xlfn.XLOOKUP(#REF!,[1]!Table2[BINNING],[1]!Table2[VFG],"")</f>
      </c>
      <c r="Q2053" s="6">
        <f>IF(ISNUMBER(FIND("|",#REF!,1)),LEFT(#REF!,FIND("|",#REF!,1)-2),#REF!)</f>
      </c>
      <c r="R2053" s="6">
        <f>IF(ISNUMBER(FIND("|",#REF!,1)),RIGHT(#REF!,LEN(#REF!)-FIND("|",#REF!,1)-1),"")</f>
      </c>
      <c r="S2053" s="3" t="s">
        <v>7</v>
      </c>
      <c r="T2053" s="3" t="s">
        <v>7</v>
      </c>
      <c r="U2053" s="2">
        <v>0</v>
      </c>
      <c r="V2053" s="2">
        <v>0</v>
      </c>
      <c r="W2053" s="2"/>
      <c r="X2053" s="3" t="s">
        <v>24</v>
      </c>
      <c r="Y2053" s="2">
        <v>10</v>
      </c>
      <c r="Z2053" s="3"/>
      <c r="AA2053" s="3"/>
      <c r="AB2053" s="7" t="s">
        <v>6466</v>
      </c>
      <c r="AC2053" s="3" t="s">
        <v>146</v>
      </c>
      <c r="AD2053" s="3" t="s">
        <v>147</v>
      </c>
      <c r="AE2053" s="3" t="s">
        <v>148</v>
      </c>
      <c r="AF2053" s="3" t="s">
        <v>45</v>
      </c>
      <c r="AG2053" s="4"/>
      <c r="AH2053" s="3"/>
      <c r="AI2053" s="4"/>
      <c r="AJ20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3" s="8">
        <f>IF(#REF!=MAX(#REF!),"New","Old")</f>
      </c>
      <c r="AL2053" s="3"/>
      <c r="AM2053" s="9">
        <f>IF(OR(#REF!="",#REF!=0),"",IF(#REF!&lt;12000,"&lt;12k",IF(AND(#REF!&gt;=12000,#REF!&lt;24000),"12k to 24k",IF(AND(#REF!&gt;=24000,#REF!&lt;=36000),"24k to 36k",IF(#REF!&gt;36000,"&gt;36k","")))))</f>
      </c>
    </row>
    <row x14ac:dyDescent="0.25" r="2054" customHeight="1" ht="18.75">
      <c r="A2054" s="1">
        <v>1834205</v>
      </c>
      <c r="B2054" s="2">
        <v>11480232</v>
      </c>
      <c r="C2054" s="3" t="s">
        <v>0</v>
      </c>
      <c r="D2054" s="3" t="s">
        <v>59</v>
      </c>
      <c r="E2054" s="2">
        <v>2016</v>
      </c>
      <c r="F2054" s="4">
        <v>44773</v>
      </c>
      <c r="G2054" s="3" t="s">
        <v>39</v>
      </c>
      <c r="H2054" s="4">
        <v>44792</v>
      </c>
      <c r="I2054" s="4">
        <f>_xlfn.XLOOKUP(#REF!,[1]!Backup_F8_Previous_Wave[ODINO],[1]!Backup_F8_Previous_Wave[Production Date],"")</f>
      </c>
      <c r="J2054" s="10">
        <f>_xlfn.XLOOKUP(#REF!,[1]!Backup_F8_Previous_Wave[ODINO],[1]!Backup_F8_Previous_Wave[Wave Date],"")</f>
      </c>
      <c r="K2054" s="6">
        <f>_xlfn.XLOOKUP(#REF!,[1]!Backup_F8_Previous_Wave[ODINO],[1]!Backup_F8_Previous_Wave[Full VIN],"")</f>
      </c>
      <c r="L2054" s="3" t="s">
        <v>6467</v>
      </c>
      <c r="M2054" s="3" t="s">
        <v>4</v>
      </c>
      <c r="N2054" s="3" t="s">
        <v>6468</v>
      </c>
      <c r="O2054" s="3" t="s">
        <v>62</v>
      </c>
      <c r="P2054" s="6">
        <f>_xlfn.XLOOKUP(#REF!,[1]!Table2[BINNING],[1]!Table2[VFG],"")</f>
      </c>
      <c r="Q2054" s="6">
        <f>IF(ISNUMBER(FIND("|",#REF!,1)),LEFT(#REF!,FIND("|",#REF!,1)-2),#REF!)</f>
      </c>
      <c r="R2054" s="6">
        <f>IF(ISNUMBER(FIND("|",#REF!,1)),RIGHT(#REF!,LEN(#REF!)-FIND("|",#REF!,1)-1),"")</f>
      </c>
      <c r="S2054" s="3" t="s">
        <v>7</v>
      </c>
      <c r="T2054" s="3" t="s">
        <v>7</v>
      </c>
      <c r="U2054" s="2">
        <v>0</v>
      </c>
      <c r="V2054" s="2">
        <v>0</v>
      </c>
      <c r="W2054" s="2"/>
      <c r="X2054" s="3" t="s">
        <v>317</v>
      </c>
      <c r="Y2054" s="2"/>
      <c r="Z2054" s="3"/>
      <c r="AA2054" s="3"/>
      <c r="AB2054" s="7" t="s">
        <v>6469</v>
      </c>
      <c r="AC2054" s="3" t="s">
        <v>65</v>
      </c>
      <c r="AD2054" s="3" t="s">
        <v>66</v>
      </c>
      <c r="AE2054" s="3" t="s">
        <v>67</v>
      </c>
      <c r="AF2054" s="3" t="s">
        <v>68</v>
      </c>
      <c r="AG2054" s="4"/>
      <c r="AH2054" s="3"/>
      <c r="AI2054" s="4"/>
      <c r="AJ20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4" s="8">
        <f>IF(#REF!=MAX(#REF!),"New","Old")</f>
      </c>
      <c r="AL2054" s="3"/>
      <c r="AM2054" s="9">
        <f>IF(OR(#REF!="",#REF!=0),"",IF(#REF!&lt;12000,"&lt;12k",IF(AND(#REF!&gt;=12000,#REF!&lt;24000),"12k to 24k",IF(AND(#REF!&gt;=24000,#REF!&lt;=36000),"24k to 36k",IF(#REF!&gt;36000,"&gt;36k","")))))</f>
      </c>
    </row>
    <row x14ac:dyDescent="0.25" r="2055" customHeight="1" ht="18.75">
      <c r="A2055" s="1">
        <v>1834322</v>
      </c>
      <c r="B2055" s="2">
        <v>11480305</v>
      </c>
      <c r="C2055" s="3" t="s">
        <v>0</v>
      </c>
      <c r="D2055" s="3" t="s">
        <v>1</v>
      </c>
      <c r="E2055" s="2">
        <v>2022</v>
      </c>
      <c r="F2055" s="4">
        <v>44748</v>
      </c>
      <c r="G2055" s="3" t="s">
        <v>39</v>
      </c>
      <c r="H2055" s="4">
        <v>44793</v>
      </c>
      <c r="I2055" s="4">
        <f>_xlfn.XLOOKUP(#REF!,[1]!Backup_F8_Previous_Wave[ODINO],[1]!Backup_F8_Previous_Wave[Production Date],"")</f>
      </c>
      <c r="J2055" s="10">
        <f>_xlfn.XLOOKUP(#REF!,[1]!Backup_F8_Previous_Wave[ODINO],[1]!Backup_F8_Previous_Wave[Wave Date],"")</f>
      </c>
      <c r="K2055" s="6">
        <f>_xlfn.XLOOKUP(#REF!,[1]!Backup_F8_Previous_Wave[ODINO],[1]!Backup_F8_Previous_Wave[Full VIN],"")</f>
      </c>
      <c r="L2055" s="3" t="s">
        <v>6470</v>
      </c>
      <c r="M2055" s="3" t="s">
        <v>4</v>
      </c>
      <c r="N2055" s="3" t="s">
        <v>6471</v>
      </c>
      <c r="O2055" s="3" t="s">
        <v>390</v>
      </c>
      <c r="P2055" s="6">
        <f>_xlfn.XLOOKUP(#REF!,[1]!Table2[BINNING],[1]!Table2[VFG],"")</f>
      </c>
      <c r="Q2055" s="6">
        <f>IF(ISNUMBER(FIND("|",#REF!,1)),LEFT(#REF!,FIND("|",#REF!,1)-2),#REF!)</f>
      </c>
      <c r="R2055" s="6">
        <f>IF(ISNUMBER(FIND("|",#REF!,1)),RIGHT(#REF!,LEN(#REF!)-FIND("|",#REF!,1)-1),"")</f>
      </c>
      <c r="S2055" s="3" t="s">
        <v>7</v>
      </c>
      <c r="T2055" s="3" t="s">
        <v>7</v>
      </c>
      <c r="U2055" s="2">
        <v>0</v>
      </c>
      <c r="V2055" s="2">
        <v>0</v>
      </c>
      <c r="W2055" s="2"/>
      <c r="X2055" s="3" t="s">
        <v>72</v>
      </c>
      <c r="Y2055" s="2">
        <v>25</v>
      </c>
      <c r="Z2055" s="3"/>
      <c r="AA2055" s="3"/>
      <c r="AB2055" s="7" t="s">
        <v>6472</v>
      </c>
      <c r="AC2055" s="3" t="s">
        <v>4018</v>
      </c>
      <c r="AD2055" s="3" t="s">
        <v>11</v>
      </c>
      <c r="AE2055" s="3" t="s">
        <v>21</v>
      </c>
      <c r="AF2055" s="3" t="s">
        <v>13</v>
      </c>
      <c r="AG2055" s="4"/>
      <c r="AH2055" s="3"/>
      <c r="AI2055" s="4"/>
      <c r="AJ20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5" s="8">
        <f>IF(#REF!=MAX(#REF!),"New","Old")</f>
      </c>
      <c r="AL2055" s="3"/>
      <c r="AM2055" s="9">
        <f>IF(OR(#REF!="",#REF!=0),"",IF(#REF!&lt;12000,"&lt;12k",IF(AND(#REF!&gt;=12000,#REF!&lt;24000),"12k to 24k",IF(AND(#REF!&gt;=24000,#REF!&lt;=36000),"24k to 36k",IF(#REF!&gt;36000,"&gt;36k","")))))</f>
      </c>
    </row>
    <row x14ac:dyDescent="0.25" r="2056" customHeight="1" ht="18.75">
      <c r="A2056" s="1">
        <v>1834333</v>
      </c>
      <c r="B2056" s="2">
        <v>11480312</v>
      </c>
      <c r="C2056" s="3" t="s">
        <v>0</v>
      </c>
      <c r="D2056" s="3" t="s">
        <v>647</v>
      </c>
      <c r="E2056" s="2">
        <v>2014</v>
      </c>
      <c r="F2056" s="4">
        <v>44721</v>
      </c>
      <c r="G2056" s="3" t="s">
        <v>108</v>
      </c>
      <c r="H2056" s="4">
        <v>44793</v>
      </c>
      <c r="I2056" s="4">
        <f>_xlfn.XLOOKUP(#REF!,[1]!Backup_F8_Previous_Wave[ODINO],[1]!Backup_F8_Previous_Wave[Production Date],"")</f>
      </c>
      <c r="J2056" s="10">
        <f>_xlfn.XLOOKUP(#REF!,[1]!Backup_F8_Previous_Wave[ODINO],[1]!Backup_F8_Previous_Wave[Wave Date],"")</f>
      </c>
      <c r="K2056" s="6">
        <f>_xlfn.XLOOKUP(#REF!,[1]!Backup_F8_Previous_Wave[ODINO],[1]!Backup_F8_Previous_Wave[Full VIN],"")</f>
      </c>
      <c r="L2056" s="3" t="s">
        <v>6473</v>
      </c>
      <c r="M2056" s="3" t="s">
        <v>4</v>
      </c>
      <c r="N2056" s="3" t="s">
        <v>6474</v>
      </c>
      <c r="O2056" s="3" t="s">
        <v>62</v>
      </c>
      <c r="P2056" s="6">
        <f>_xlfn.XLOOKUP(#REF!,[1]!Table2[BINNING],[1]!Table2[VFG],"")</f>
      </c>
      <c r="Q2056" s="6">
        <f>IF(ISNUMBER(FIND("|",#REF!,1)),LEFT(#REF!,FIND("|",#REF!,1)-2),#REF!)</f>
      </c>
      <c r="R2056" s="6">
        <f>IF(ISNUMBER(FIND("|",#REF!,1)),RIGHT(#REF!,LEN(#REF!)-FIND("|",#REF!,1)-1),"")</f>
      </c>
      <c r="S2056" s="3" t="s">
        <v>7</v>
      </c>
      <c r="T2056" s="3" t="s">
        <v>7</v>
      </c>
      <c r="U2056" s="2">
        <v>0</v>
      </c>
      <c r="V2056" s="2">
        <v>0</v>
      </c>
      <c r="W2056" s="2"/>
      <c r="X2056" s="3" t="s">
        <v>24</v>
      </c>
      <c r="Y2056" s="2"/>
      <c r="Z2056" s="3"/>
      <c r="AA2056" s="3"/>
      <c r="AB2056" s="7" t="s">
        <v>6475</v>
      </c>
      <c r="AC2056" s="3" t="s">
        <v>652</v>
      </c>
      <c r="AD2056" s="3" t="s">
        <v>653</v>
      </c>
      <c r="AE2056" s="3" t="s">
        <v>654</v>
      </c>
      <c r="AF2056" s="3" t="s">
        <v>102</v>
      </c>
      <c r="AG2056" s="4"/>
      <c r="AH2056" s="3"/>
      <c r="AI2056" s="4"/>
      <c r="AJ20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6" s="8">
        <f>IF(#REF!=MAX(#REF!),"New","Old")</f>
      </c>
      <c r="AL2056" s="3"/>
      <c r="AM2056" s="9">
        <f>IF(OR(#REF!="",#REF!=0),"",IF(#REF!&lt;12000,"&lt;12k",IF(AND(#REF!&gt;=12000,#REF!&lt;24000),"12k to 24k",IF(AND(#REF!&gt;=24000,#REF!&lt;=36000),"24k to 36k",IF(#REF!&gt;36000,"&gt;36k","")))))</f>
      </c>
    </row>
    <row x14ac:dyDescent="0.25" r="2057" customHeight="1" ht="18.75">
      <c r="A2057" s="1">
        <v>1834474</v>
      </c>
      <c r="B2057" s="2">
        <v>11480410</v>
      </c>
      <c r="C2057" s="3" t="s">
        <v>0</v>
      </c>
      <c r="D2057" s="3" t="s">
        <v>1</v>
      </c>
      <c r="E2057" s="2">
        <v>2022</v>
      </c>
      <c r="F2057" s="4">
        <v>44794</v>
      </c>
      <c r="G2057" s="3" t="s">
        <v>39</v>
      </c>
      <c r="H2057" s="4">
        <v>44794</v>
      </c>
      <c r="I2057" s="4">
        <f>_xlfn.XLOOKUP(#REF!,[1]!Backup_F8_Previous_Wave[ODINO],[1]!Backup_F8_Previous_Wave[Production Date],"")</f>
      </c>
      <c r="J2057" s="10">
        <f>_xlfn.XLOOKUP(#REF!,[1]!Backup_F8_Previous_Wave[ODINO],[1]!Backup_F8_Previous_Wave[Wave Date],"")</f>
      </c>
      <c r="K2057" s="6">
        <f>_xlfn.XLOOKUP(#REF!,[1]!Backup_F8_Previous_Wave[ODINO],[1]!Backup_F8_Previous_Wave[Full VIN],"")</f>
      </c>
      <c r="L2057" s="3" t="s">
        <v>6476</v>
      </c>
      <c r="M2057" s="3" t="s">
        <v>4</v>
      </c>
      <c r="N2057" s="3" t="s">
        <v>6477</v>
      </c>
      <c r="O2057" s="3" t="s">
        <v>57</v>
      </c>
      <c r="P2057" s="6">
        <f>_xlfn.XLOOKUP(#REF!,[1]!Table2[BINNING],[1]!Table2[VFG],"")</f>
      </c>
      <c r="Q2057" s="6">
        <f>IF(ISNUMBER(FIND("|",#REF!,1)),LEFT(#REF!,FIND("|",#REF!,1)-2),#REF!)</f>
      </c>
      <c r="R2057" s="6">
        <f>IF(ISNUMBER(FIND("|",#REF!,1)),RIGHT(#REF!,LEN(#REF!)-FIND("|",#REF!,1)-1),"")</f>
      </c>
      <c r="S2057" s="3" t="s">
        <v>7</v>
      </c>
      <c r="T2057" s="3" t="s">
        <v>7</v>
      </c>
      <c r="U2057" s="2">
        <v>0</v>
      </c>
      <c r="V2057" s="2">
        <v>0</v>
      </c>
      <c r="W2057" s="2"/>
      <c r="X2057" s="3" t="s">
        <v>81</v>
      </c>
      <c r="Y2057" s="2"/>
      <c r="Z2057" s="3"/>
      <c r="AA2057" s="3"/>
      <c r="AB2057" s="7" t="s">
        <v>6478</v>
      </c>
      <c r="AC2057" s="3" t="s">
        <v>4018</v>
      </c>
      <c r="AD2057" s="3" t="s">
        <v>11</v>
      </c>
      <c r="AE2057" s="3" t="s">
        <v>135</v>
      </c>
      <c r="AF2057" s="3" t="s">
        <v>27</v>
      </c>
      <c r="AG2057" s="4"/>
      <c r="AH2057" s="3"/>
      <c r="AI2057" s="4"/>
      <c r="AJ20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7" s="8">
        <f>IF(#REF!=MAX(#REF!),"New","Old")</f>
      </c>
      <c r="AL2057" s="3"/>
      <c r="AM2057" s="9">
        <f>IF(OR(#REF!="",#REF!=0),"",IF(#REF!&lt;12000,"&lt;12k",IF(AND(#REF!&gt;=12000,#REF!&lt;24000),"12k to 24k",IF(AND(#REF!&gt;=24000,#REF!&lt;=36000),"24k to 36k",IF(#REF!&gt;36000,"&gt;36k","")))))</f>
      </c>
    </row>
    <row x14ac:dyDescent="0.25" r="2058" customHeight="1" ht="18.75">
      <c r="A2058" s="1">
        <v>1834560</v>
      </c>
      <c r="B2058" s="2">
        <v>11480472</v>
      </c>
      <c r="C2058" s="3" t="s">
        <v>0</v>
      </c>
      <c r="D2058" s="3" t="s">
        <v>59</v>
      </c>
      <c r="E2058" s="2">
        <v>2014</v>
      </c>
      <c r="F2058" s="4">
        <v>44795</v>
      </c>
      <c r="G2058" s="3" t="s">
        <v>39</v>
      </c>
      <c r="H2058" s="4">
        <v>44795</v>
      </c>
      <c r="I2058" s="4">
        <f>_xlfn.XLOOKUP(#REF!,[1]!Backup_F8_Previous_Wave[ODINO],[1]!Backup_F8_Previous_Wave[Production Date],"")</f>
      </c>
      <c r="J2058" s="10">
        <f>_xlfn.XLOOKUP(#REF!,[1]!Backup_F8_Previous_Wave[ODINO],[1]!Backup_F8_Previous_Wave[Wave Date],"")</f>
      </c>
      <c r="K2058" s="6">
        <f>_xlfn.XLOOKUP(#REF!,[1]!Backup_F8_Previous_Wave[ODINO],[1]!Backup_F8_Previous_Wave[Full VIN],"")</f>
      </c>
      <c r="L2058" s="3" t="s">
        <v>6479</v>
      </c>
      <c r="M2058" s="3" t="s">
        <v>4</v>
      </c>
      <c r="N2058" s="3" t="s">
        <v>6480</v>
      </c>
      <c r="O2058" s="3" t="s">
        <v>2812</v>
      </c>
      <c r="P2058" s="6">
        <f>_xlfn.XLOOKUP(#REF!,[1]!Table2[BINNING],[1]!Table2[VFG],"")</f>
      </c>
      <c r="Q2058" s="6">
        <f>IF(ISNUMBER(FIND("|",#REF!,1)),LEFT(#REF!,FIND("|",#REF!,1)-2),#REF!)</f>
      </c>
      <c r="R2058" s="6">
        <f>IF(ISNUMBER(FIND("|",#REF!,1)),RIGHT(#REF!,LEN(#REF!)-FIND("|",#REF!,1)-1),"")</f>
      </c>
      <c r="S2058" s="3" t="s">
        <v>7</v>
      </c>
      <c r="T2058" s="3" t="s">
        <v>7</v>
      </c>
      <c r="U2058" s="2">
        <v>0</v>
      </c>
      <c r="V2058" s="2">
        <v>0</v>
      </c>
      <c r="W2058" s="2"/>
      <c r="X2058" s="3" t="s">
        <v>63</v>
      </c>
      <c r="Y2058" s="2"/>
      <c r="Z2058" s="3"/>
      <c r="AA2058" s="3"/>
      <c r="AB2058" s="7" t="s">
        <v>6481</v>
      </c>
      <c r="AC2058" s="3" t="s">
        <v>65</v>
      </c>
      <c r="AD2058" s="3" t="s">
        <v>66</v>
      </c>
      <c r="AE2058" s="3" t="s">
        <v>67</v>
      </c>
      <c r="AF2058" s="3" t="s">
        <v>68</v>
      </c>
      <c r="AG2058" s="4"/>
      <c r="AH2058" s="3"/>
      <c r="AI2058" s="4"/>
      <c r="AJ20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8" s="8">
        <f>IF(#REF!=MAX(#REF!),"New","Old")</f>
      </c>
      <c r="AL2058" s="3"/>
      <c r="AM2058" s="9">
        <f>IF(OR(#REF!="",#REF!=0),"",IF(#REF!&lt;12000,"&lt;12k",IF(AND(#REF!&gt;=12000,#REF!&lt;24000),"12k to 24k",IF(AND(#REF!&gt;=24000,#REF!&lt;=36000),"24k to 36k",IF(#REF!&gt;36000,"&gt;36k","")))))</f>
      </c>
    </row>
    <row x14ac:dyDescent="0.25" r="2059" customHeight="1" ht="18.75">
      <c r="A2059" s="1">
        <v>1834658</v>
      </c>
      <c r="B2059" s="2">
        <v>11480546</v>
      </c>
      <c r="C2059" s="3" t="s">
        <v>0</v>
      </c>
      <c r="D2059" s="3" t="s">
        <v>181</v>
      </c>
      <c r="E2059" s="2">
        <v>2020</v>
      </c>
      <c r="F2059" s="4">
        <v>44774</v>
      </c>
      <c r="G2059" s="3" t="s">
        <v>39</v>
      </c>
      <c r="H2059" s="4">
        <v>44795</v>
      </c>
      <c r="I2059" s="4">
        <f>_xlfn.XLOOKUP(#REF!,[1]!Backup_F8_Previous_Wave[ODINO],[1]!Backup_F8_Previous_Wave[Production Date],"")</f>
      </c>
      <c r="J2059" s="10">
        <f>_xlfn.XLOOKUP(#REF!,[1]!Backup_F8_Previous_Wave[ODINO],[1]!Backup_F8_Previous_Wave[Wave Date],"")</f>
      </c>
      <c r="K2059" s="6">
        <f>_xlfn.XLOOKUP(#REF!,[1]!Backup_F8_Previous_Wave[ODINO],[1]!Backup_F8_Previous_Wave[Full VIN],"")</f>
      </c>
      <c r="L2059" s="3" t="s">
        <v>3018</v>
      </c>
      <c r="M2059" s="3" t="s">
        <v>4</v>
      </c>
      <c r="N2059" s="3" t="s">
        <v>6482</v>
      </c>
      <c r="O2059" s="3" t="s">
        <v>6290</v>
      </c>
      <c r="P2059" s="6">
        <f>_xlfn.XLOOKUP(#REF!,[1]!Table2[BINNING],[1]!Table2[VFG],"")</f>
      </c>
      <c r="Q2059" s="6">
        <f>IF(ISNUMBER(FIND("|",#REF!,1)),LEFT(#REF!,FIND("|",#REF!,1)-2),#REF!)</f>
      </c>
      <c r="R2059" s="6">
        <f>IF(ISNUMBER(FIND("|",#REF!,1)),RIGHT(#REF!,LEN(#REF!)-FIND("|",#REF!,1)-1),"")</f>
      </c>
      <c r="S2059" s="3" t="s">
        <v>7</v>
      </c>
      <c r="T2059" s="3" t="s">
        <v>7</v>
      </c>
      <c r="U2059" s="2">
        <v>0</v>
      </c>
      <c r="V2059" s="2">
        <v>0</v>
      </c>
      <c r="W2059" s="2">
        <v>48000</v>
      </c>
      <c r="X2059" s="3" t="s">
        <v>404</v>
      </c>
      <c r="Y2059" s="2"/>
      <c r="Z2059" s="3" t="s">
        <v>6483</v>
      </c>
      <c r="AA2059" s="3" t="s">
        <v>4712</v>
      </c>
      <c r="AB2059" s="7" t="s">
        <v>6484</v>
      </c>
      <c r="AC2059" s="3" t="s">
        <v>1252</v>
      </c>
      <c r="AD2059" s="3" t="s">
        <v>298</v>
      </c>
      <c r="AE2059" s="3" t="s">
        <v>299</v>
      </c>
      <c r="AF2059" s="3" t="s">
        <v>198</v>
      </c>
      <c r="AG2059" s="4"/>
      <c r="AH2059" s="3"/>
      <c r="AI2059" s="4"/>
      <c r="AJ20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59" s="8">
        <f>IF(#REF!=MAX(#REF!),"New","Old")</f>
      </c>
      <c r="AL2059" s="3"/>
      <c r="AM2059" s="9">
        <f>IF(OR(#REF!="",#REF!=0),"",IF(#REF!&lt;12000,"&lt;12k",IF(AND(#REF!&gt;=12000,#REF!&lt;24000),"12k to 24k",IF(AND(#REF!&gt;=24000,#REF!&lt;=36000),"24k to 36k",IF(#REF!&gt;36000,"&gt;36k","")))))</f>
      </c>
    </row>
    <row x14ac:dyDescent="0.25" r="2060" customHeight="1" ht="18.75">
      <c r="A2060" s="1">
        <v>1834775</v>
      </c>
      <c r="B2060" s="2">
        <v>11480620</v>
      </c>
      <c r="C2060" s="3" t="s">
        <v>0</v>
      </c>
      <c r="D2060" s="3" t="s">
        <v>59</v>
      </c>
      <c r="E2060" s="2">
        <v>2018</v>
      </c>
      <c r="F2060" s="4">
        <v>44794</v>
      </c>
      <c r="G2060" s="3" t="s">
        <v>39</v>
      </c>
      <c r="H2060" s="4">
        <v>44795</v>
      </c>
      <c r="I2060" s="4">
        <f>_xlfn.XLOOKUP(#REF!,[1]!Backup_F8_Previous_Wave[ODINO],[1]!Backup_F8_Previous_Wave[Production Date],"")</f>
      </c>
      <c r="J2060" s="10">
        <f>_xlfn.XLOOKUP(#REF!,[1]!Backup_F8_Previous_Wave[ODINO],[1]!Backup_F8_Previous_Wave[Wave Date],"")</f>
      </c>
      <c r="K2060" s="6">
        <f>_xlfn.XLOOKUP(#REF!,[1]!Backup_F8_Previous_Wave[ODINO],[1]!Backup_F8_Previous_Wave[Full VIN],"")</f>
      </c>
      <c r="L2060" s="3" t="s">
        <v>6485</v>
      </c>
      <c r="M2060" s="3" t="s">
        <v>4</v>
      </c>
      <c r="N2060" s="3" t="s">
        <v>6486</v>
      </c>
      <c r="O2060" s="3" t="s">
        <v>552</v>
      </c>
      <c r="P2060" s="6">
        <f>_xlfn.XLOOKUP(#REF!,[1]!Table2[BINNING],[1]!Table2[VFG],"")</f>
      </c>
      <c r="Q2060" s="6">
        <f>IF(ISNUMBER(FIND("|",#REF!,1)),LEFT(#REF!,FIND("|",#REF!,1)-2),#REF!)</f>
      </c>
      <c r="R2060" s="6">
        <f>IF(ISNUMBER(FIND("|",#REF!,1)),RIGHT(#REF!,LEN(#REF!)-FIND("|",#REF!,1)-1),"")</f>
      </c>
      <c r="S2060" s="3" t="s">
        <v>7</v>
      </c>
      <c r="T2060" s="3" t="s">
        <v>7</v>
      </c>
      <c r="U2060" s="2">
        <v>0</v>
      </c>
      <c r="V2060" s="2">
        <v>0</v>
      </c>
      <c r="W2060" s="2"/>
      <c r="X2060" s="3" t="s">
        <v>125</v>
      </c>
      <c r="Y2060" s="2"/>
      <c r="Z2060" s="3"/>
      <c r="AA2060" s="3"/>
      <c r="AB2060" s="7" t="s">
        <v>6487</v>
      </c>
      <c r="AC2060" s="3" t="s">
        <v>65</v>
      </c>
      <c r="AD2060" s="3" t="s">
        <v>66</v>
      </c>
      <c r="AE2060" s="3" t="s">
        <v>67</v>
      </c>
      <c r="AF2060" s="3" t="s">
        <v>68</v>
      </c>
      <c r="AG2060" s="4"/>
      <c r="AH2060" s="3"/>
      <c r="AI2060" s="4"/>
      <c r="AJ20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0" s="8">
        <f>IF(#REF!=MAX(#REF!),"New","Old")</f>
      </c>
      <c r="AL2060" s="3"/>
      <c r="AM2060" s="9">
        <f>IF(OR(#REF!="",#REF!=0),"",IF(#REF!&lt;12000,"&lt;12k",IF(AND(#REF!&gt;=12000,#REF!&lt;24000),"12k to 24k",IF(AND(#REF!&gt;=24000,#REF!&lt;=36000),"24k to 36k",IF(#REF!&gt;36000,"&gt;36k","")))))</f>
      </c>
    </row>
    <row x14ac:dyDescent="0.25" r="2061" customHeight="1" ht="18.75">
      <c r="A2061" s="1">
        <v>1834832</v>
      </c>
      <c r="B2061" s="2">
        <v>11480659</v>
      </c>
      <c r="C2061" s="3" t="s">
        <v>0</v>
      </c>
      <c r="D2061" s="3" t="s">
        <v>86</v>
      </c>
      <c r="E2061" s="2">
        <v>2020</v>
      </c>
      <c r="F2061" s="4">
        <v>44786</v>
      </c>
      <c r="G2061" s="3" t="s">
        <v>39</v>
      </c>
      <c r="H2061" s="4">
        <v>44795</v>
      </c>
      <c r="I2061" s="4">
        <f>_xlfn.XLOOKUP(#REF!,[1]!Backup_F8_Previous_Wave[ODINO],[1]!Backup_F8_Previous_Wave[Production Date],"")</f>
      </c>
      <c r="J2061" s="10">
        <f>_xlfn.XLOOKUP(#REF!,[1]!Backup_F8_Previous_Wave[ODINO],[1]!Backup_F8_Previous_Wave[Wave Date],"")</f>
      </c>
      <c r="K2061" s="6">
        <f>_xlfn.XLOOKUP(#REF!,[1]!Backup_F8_Previous_Wave[ODINO],[1]!Backup_F8_Previous_Wave[Full VIN],"")</f>
      </c>
      <c r="L2061" s="3" t="s">
        <v>6488</v>
      </c>
      <c r="M2061" s="3" t="s">
        <v>4</v>
      </c>
      <c r="N2061" s="3" t="s">
        <v>6489</v>
      </c>
      <c r="O2061" s="3" t="s">
        <v>4771</v>
      </c>
      <c r="P2061" s="6">
        <f>_xlfn.XLOOKUP(#REF!,[1]!Table2[BINNING],[1]!Table2[VFG],"")</f>
      </c>
      <c r="Q2061" s="6">
        <f>IF(ISNUMBER(FIND("|",#REF!,1)),LEFT(#REF!,FIND("|",#REF!,1)-2),#REF!)</f>
      </c>
      <c r="R2061" s="6">
        <f>IF(ISNUMBER(FIND("|",#REF!,1)),RIGHT(#REF!,LEN(#REF!)-FIND("|",#REF!,1)-1),"")</f>
      </c>
      <c r="S2061" s="3" t="s">
        <v>7</v>
      </c>
      <c r="T2061" s="3" t="s">
        <v>7</v>
      </c>
      <c r="U2061" s="2">
        <v>0</v>
      </c>
      <c r="V2061" s="2">
        <v>0</v>
      </c>
      <c r="W2061" s="2"/>
      <c r="X2061" s="3" t="s">
        <v>112</v>
      </c>
      <c r="Y2061" s="2">
        <v>5</v>
      </c>
      <c r="Z2061" s="3"/>
      <c r="AA2061" s="3"/>
      <c r="AB2061" s="7" t="s">
        <v>6490</v>
      </c>
      <c r="AC2061" s="3" t="s">
        <v>685</v>
      </c>
      <c r="AD2061" s="3" t="s">
        <v>93</v>
      </c>
      <c r="AE2061" s="3" t="s">
        <v>94</v>
      </c>
      <c r="AF2061" s="3" t="s">
        <v>95</v>
      </c>
      <c r="AG2061" s="4"/>
      <c r="AH2061" s="3"/>
      <c r="AI2061" s="4"/>
      <c r="AJ20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1" s="8">
        <f>IF(#REF!=MAX(#REF!),"New","Old")</f>
      </c>
      <c r="AL2061" s="3"/>
      <c r="AM2061" s="9">
        <f>IF(OR(#REF!="",#REF!=0),"",IF(#REF!&lt;12000,"&lt;12k",IF(AND(#REF!&gt;=12000,#REF!&lt;24000),"12k to 24k",IF(AND(#REF!&gt;=24000,#REF!&lt;=36000),"24k to 36k",IF(#REF!&gt;36000,"&gt;36k","")))))</f>
      </c>
    </row>
    <row x14ac:dyDescent="0.25" r="2062" customHeight="1" ht="18.75">
      <c r="A2062" s="1">
        <v>1834996</v>
      </c>
      <c r="B2062" s="2">
        <v>11480775</v>
      </c>
      <c r="C2062" s="3" t="s">
        <v>0</v>
      </c>
      <c r="D2062" s="3" t="s">
        <v>136</v>
      </c>
      <c r="E2062" s="2">
        <v>2017</v>
      </c>
      <c r="F2062" s="4">
        <v>44642</v>
      </c>
      <c r="G2062" s="3" t="s">
        <v>2</v>
      </c>
      <c r="H2062" s="4">
        <v>44796</v>
      </c>
      <c r="I2062" s="4">
        <f>_xlfn.XLOOKUP(#REF!,[1]!Backup_F8_Previous_Wave[ODINO],[1]!Backup_F8_Previous_Wave[Production Date],"")</f>
      </c>
      <c r="J2062" s="10">
        <f>_xlfn.XLOOKUP(#REF!,[1]!Backup_F8_Previous_Wave[ODINO],[1]!Backup_F8_Previous_Wave[Wave Date],"")</f>
      </c>
      <c r="K2062" s="6">
        <f>_xlfn.XLOOKUP(#REF!,[1]!Backup_F8_Previous_Wave[ODINO],[1]!Backup_F8_Previous_Wave[Full VIN],"")</f>
      </c>
      <c r="L2062" s="3" t="s">
        <v>6491</v>
      </c>
      <c r="M2062" s="3" t="s">
        <v>4</v>
      </c>
      <c r="N2062" s="3" t="s">
        <v>6492</v>
      </c>
      <c r="O2062" s="3" t="s">
        <v>6493</v>
      </c>
      <c r="P2062" s="6">
        <f>_xlfn.XLOOKUP(#REF!,[1]!Table2[BINNING],[1]!Table2[VFG],"")</f>
      </c>
      <c r="Q2062" s="6">
        <f>IF(ISNUMBER(FIND("|",#REF!,1)),LEFT(#REF!,FIND("|",#REF!,1)-2),#REF!)</f>
      </c>
      <c r="R2062" s="6">
        <f>IF(ISNUMBER(FIND("|",#REF!,1)),RIGHT(#REF!,LEN(#REF!)-FIND("|",#REF!,1)-1),"")</f>
      </c>
      <c r="S2062" s="3" t="s">
        <v>7</v>
      </c>
      <c r="T2062" s="3" t="s">
        <v>7</v>
      </c>
      <c r="U2062" s="2">
        <v>0</v>
      </c>
      <c r="V2062" s="2">
        <v>0</v>
      </c>
      <c r="W2062" s="2"/>
      <c r="X2062" s="3" t="s">
        <v>1087</v>
      </c>
      <c r="Y2062" s="2"/>
      <c r="Z2062" s="3"/>
      <c r="AA2062" s="3"/>
      <c r="AB2062" s="7" t="s">
        <v>6494</v>
      </c>
      <c r="AC2062" s="3" t="s">
        <v>4430</v>
      </c>
      <c r="AD2062" s="3" t="s">
        <v>342</v>
      </c>
      <c r="AE2062" s="3" t="s">
        <v>343</v>
      </c>
      <c r="AF2062" s="3" t="s">
        <v>141</v>
      </c>
      <c r="AG2062" s="4"/>
      <c r="AH2062" s="3"/>
      <c r="AI2062" s="4"/>
      <c r="AJ20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2" s="8">
        <f>IF(#REF!=MAX(#REF!),"New","Old")</f>
      </c>
      <c r="AL2062" s="3"/>
      <c r="AM2062" s="9">
        <f>IF(OR(#REF!="",#REF!=0),"",IF(#REF!&lt;12000,"&lt;12k",IF(AND(#REF!&gt;=12000,#REF!&lt;24000),"12k to 24k",IF(AND(#REF!&gt;=24000,#REF!&lt;=36000),"24k to 36k",IF(#REF!&gt;36000,"&gt;36k","")))))</f>
      </c>
    </row>
    <row x14ac:dyDescent="0.25" r="2063" customHeight="1" ht="18.75">
      <c r="A2063" s="1">
        <v>1835132</v>
      </c>
      <c r="B2063" s="2">
        <v>11480869</v>
      </c>
      <c r="C2063" s="3" t="s">
        <v>0</v>
      </c>
      <c r="D2063" s="3" t="s">
        <v>136</v>
      </c>
      <c r="E2063" s="2">
        <v>2022</v>
      </c>
      <c r="F2063" s="4">
        <v>44794</v>
      </c>
      <c r="G2063" s="3" t="s">
        <v>39</v>
      </c>
      <c r="H2063" s="4">
        <v>44796</v>
      </c>
      <c r="I2063" s="4"/>
      <c r="J2063" s="10">
        <f>_xlfn.XLOOKUP(#REF!,[1]!Backup_F8_Previous_Wave[ODINO],[1]!Backup_F8_Previous_Wave[Wave Date],"")</f>
      </c>
      <c r="K2063" s="3"/>
      <c r="L2063" s="3" t="s">
        <v>6495</v>
      </c>
      <c r="M2063" s="3" t="s">
        <v>4</v>
      </c>
      <c r="N2063" s="3" t="s">
        <v>6496</v>
      </c>
      <c r="O2063" s="3" t="s">
        <v>105</v>
      </c>
      <c r="P2063" s="6">
        <f>_xlfn.XLOOKUP(#REF!,[1]!Table2[BINNING],[1]!Table2[VFG],"")</f>
      </c>
      <c r="Q2063" s="6">
        <f>IF(ISNUMBER(FIND("|",#REF!,1)),LEFT(#REF!,FIND("|",#REF!,1)-2),#REF!)</f>
      </c>
      <c r="R2063" s="6">
        <f>IF(ISNUMBER(FIND("|",#REF!,1)),RIGHT(#REF!,LEN(#REF!)-FIND("|",#REF!,1)-1),"")</f>
      </c>
      <c r="S2063" s="3" t="s">
        <v>7</v>
      </c>
      <c r="T2063" s="3" t="s">
        <v>7</v>
      </c>
      <c r="U2063" s="2">
        <v>0</v>
      </c>
      <c r="V2063" s="2">
        <v>0</v>
      </c>
      <c r="W2063" s="2"/>
      <c r="X2063" s="3" t="s">
        <v>897</v>
      </c>
      <c r="Y2063" s="2">
        <v>70</v>
      </c>
      <c r="Z2063" s="3"/>
      <c r="AA2063" s="3"/>
      <c r="AB2063" s="7" t="s">
        <v>6497</v>
      </c>
      <c r="AC2063" s="3" t="s">
        <v>44</v>
      </c>
      <c r="AD2063" s="3" t="s">
        <v>44</v>
      </c>
      <c r="AE2063" s="3" t="s">
        <v>44</v>
      </c>
      <c r="AF2063" s="3" t="s">
        <v>141</v>
      </c>
      <c r="AG2063" s="4"/>
      <c r="AH2063" s="3"/>
      <c r="AI2063" s="4"/>
      <c r="AJ20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3" s="8">
        <f>IF(#REF!=MAX(#REF!),"New","Old")</f>
      </c>
      <c r="AL2063" s="3"/>
      <c r="AM2063" s="9">
        <f>IF(OR(#REF!="",#REF!=0),"",IF(#REF!&lt;12000,"&lt;12k",IF(AND(#REF!&gt;=12000,#REF!&lt;24000),"12k to 24k",IF(AND(#REF!&gt;=24000,#REF!&lt;=36000),"24k to 36k",IF(#REF!&gt;36000,"&gt;36k","")))))</f>
      </c>
    </row>
    <row x14ac:dyDescent="0.25" r="2064" customHeight="1" ht="18.75">
      <c r="A2064" s="1">
        <v>1835200</v>
      </c>
      <c r="B2064" s="2">
        <v>11480911</v>
      </c>
      <c r="C2064" s="3" t="s">
        <v>0</v>
      </c>
      <c r="D2064" s="3" t="s">
        <v>69</v>
      </c>
      <c r="E2064" s="2">
        <v>2015</v>
      </c>
      <c r="F2064" s="4">
        <v>44797</v>
      </c>
      <c r="G2064" s="3" t="s">
        <v>39</v>
      </c>
      <c r="H2064" s="4">
        <v>44797</v>
      </c>
      <c r="I2064" s="4"/>
      <c r="J2064" s="10">
        <f>_xlfn.XLOOKUP(#REF!,[1]!Backup_F8_Previous_Wave[ODINO],[1]!Backup_F8_Previous_Wave[Wave Date],"")</f>
      </c>
      <c r="K2064" s="3"/>
      <c r="L2064" s="3" t="s">
        <v>6498</v>
      </c>
      <c r="M2064" s="3" t="s">
        <v>4</v>
      </c>
      <c r="N2064" s="3" t="s">
        <v>6499</v>
      </c>
      <c r="O2064" s="3" t="s">
        <v>62</v>
      </c>
      <c r="P2064" s="6">
        <f>_xlfn.XLOOKUP(#REF!,[1]!Table2[BINNING],[1]!Table2[VFG],"")</f>
      </c>
      <c r="Q2064" s="6">
        <f>IF(ISNUMBER(FIND("|",#REF!,1)),LEFT(#REF!,FIND("|",#REF!,1)-2),#REF!)</f>
      </c>
      <c r="R2064" s="6">
        <f>IF(ISNUMBER(FIND("|",#REF!,1)),RIGHT(#REF!,LEN(#REF!)-FIND("|",#REF!,1)-1),"")</f>
      </c>
      <c r="S2064" s="3" t="s">
        <v>7</v>
      </c>
      <c r="T2064" s="3" t="s">
        <v>7</v>
      </c>
      <c r="U2064" s="2">
        <v>0</v>
      </c>
      <c r="V2064" s="2">
        <v>0</v>
      </c>
      <c r="W2064" s="2"/>
      <c r="X2064" s="3" t="s">
        <v>139</v>
      </c>
      <c r="Y2064" s="2">
        <v>0</v>
      </c>
      <c r="Z2064" s="3"/>
      <c r="AA2064" s="3"/>
      <c r="AB2064" s="7" t="s">
        <v>6500</v>
      </c>
      <c r="AC2064" s="3" t="s">
        <v>44</v>
      </c>
      <c r="AD2064" s="3" t="s">
        <v>44</v>
      </c>
      <c r="AE2064" s="3" t="s">
        <v>44</v>
      </c>
      <c r="AF2064" s="3" t="s">
        <v>77</v>
      </c>
      <c r="AG2064" s="4"/>
      <c r="AH2064" s="3"/>
      <c r="AI2064" s="4"/>
      <c r="AJ20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4" s="8">
        <f>IF(#REF!=MAX(#REF!),"New","Old")</f>
      </c>
      <c r="AL2064" s="3"/>
      <c r="AM2064" s="9">
        <f>IF(OR(#REF!="",#REF!=0),"",IF(#REF!&lt;12000,"&lt;12k",IF(AND(#REF!&gt;=12000,#REF!&lt;24000),"12k to 24k",IF(AND(#REF!&gt;=24000,#REF!&lt;=36000),"24k to 36k",IF(#REF!&gt;36000,"&gt;36k","")))))</f>
      </c>
    </row>
    <row x14ac:dyDescent="0.25" r="2065" customHeight="1" ht="18.75">
      <c r="A2065" s="1">
        <v>1835246</v>
      </c>
      <c r="B2065" s="2">
        <v>11480945</v>
      </c>
      <c r="C2065" s="3" t="s">
        <v>173</v>
      </c>
      <c r="D2065" s="3" t="s">
        <v>174</v>
      </c>
      <c r="E2065" s="2">
        <v>2014</v>
      </c>
      <c r="F2065" s="4">
        <v>44757</v>
      </c>
      <c r="G2065" s="3" t="s">
        <v>39</v>
      </c>
      <c r="H2065" s="4">
        <v>44797</v>
      </c>
      <c r="I2065" s="4">
        <f>_xlfn.XLOOKUP(#REF!,[1]!Backup_F8_Previous_Wave[ODINO],[1]!Backup_F8_Previous_Wave[Production Date],"")</f>
      </c>
      <c r="J2065" s="10">
        <f>_xlfn.XLOOKUP(#REF!,[1]!Backup_F8_Previous_Wave[ODINO],[1]!Backup_F8_Previous_Wave[Wave Date],"")</f>
      </c>
      <c r="K2065" s="6">
        <f>_xlfn.XLOOKUP(#REF!,[1]!Backup_F8_Previous_Wave[ODINO],[1]!Backup_F8_Previous_Wave[Full VIN],"")</f>
      </c>
      <c r="L2065" s="3" t="s">
        <v>6501</v>
      </c>
      <c r="M2065" s="3" t="s">
        <v>4</v>
      </c>
      <c r="N2065" s="3" t="s">
        <v>6502</v>
      </c>
      <c r="O2065" s="3" t="s">
        <v>105</v>
      </c>
      <c r="P2065" s="6">
        <f>_xlfn.XLOOKUP(#REF!,[1]!Table2[BINNING],[1]!Table2[VFG],"")</f>
      </c>
      <c r="Q2065" s="6">
        <f>IF(ISNUMBER(FIND("|",#REF!,1)),LEFT(#REF!,FIND("|",#REF!,1)-2),#REF!)</f>
      </c>
      <c r="R2065" s="6">
        <f>IF(ISNUMBER(FIND("|",#REF!,1)),RIGHT(#REF!,LEN(#REF!)-FIND("|",#REF!,1)-1),"")</f>
      </c>
      <c r="S2065" s="3" t="s">
        <v>7</v>
      </c>
      <c r="T2065" s="3" t="s">
        <v>7</v>
      </c>
      <c r="U2065" s="2">
        <v>0</v>
      </c>
      <c r="V2065" s="2">
        <v>0</v>
      </c>
      <c r="W2065" s="2"/>
      <c r="X2065" s="3" t="s">
        <v>317</v>
      </c>
      <c r="Y2065" s="2">
        <v>65</v>
      </c>
      <c r="Z2065" s="3"/>
      <c r="AA2065" s="3"/>
      <c r="AB2065" s="7" t="s">
        <v>6503</v>
      </c>
      <c r="AC2065" s="3" t="s">
        <v>733</v>
      </c>
      <c r="AD2065" s="3" t="s">
        <v>734</v>
      </c>
      <c r="AE2065" s="3" t="s">
        <v>734</v>
      </c>
      <c r="AF2065" s="3" t="s">
        <v>45</v>
      </c>
      <c r="AG2065" s="4"/>
      <c r="AH2065" s="3"/>
      <c r="AI2065" s="4"/>
      <c r="AJ20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5" s="8">
        <f>IF(#REF!=MAX(#REF!),"New","Old")</f>
      </c>
      <c r="AL2065" s="3"/>
      <c r="AM2065" s="9">
        <f>IF(OR(#REF!="",#REF!=0),"",IF(#REF!&lt;12000,"&lt;12k",IF(AND(#REF!&gt;=12000,#REF!&lt;24000),"12k to 24k",IF(AND(#REF!&gt;=24000,#REF!&lt;=36000),"24k to 36k",IF(#REF!&gt;36000,"&gt;36k","")))))</f>
      </c>
    </row>
    <row x14ac:dyDescent="0.25" r="2066" customHeight="1" ht="18.75">
      <c r="A2066" s="1">
        <v>1835281</v>
      </c>
      <c r="B2066" s="2">
        <v>11480973</v>
      </c>
      <c r="C2066" s="3" t="s">
        <v>0</v>
      </c>
      <c r="D2066" s="3" t="s">
        <v>181</v>
      </c>
      <c r="E2066" s="2">
        <v>2015</v>
      </c>
      <c r="F2066" s="4">
        <v>44797</v>
      </c>
      <c r="G2066" s="3" t="s">
        <v>39</v>
      </c>
      <c r="H2066" s="4">
        <v>44797</v>
      </c>
      <c r="I2066" s="4"/>
      <c r="J2066" s="10">
        <f>_xlfn.XLOOKUP(#REF!,[1]!Backup_F8_Previous_Wave[ODINO],[1]!Backup_F8_Previous_Wave[Wave Date],"")</f>
      </c>
      <c r="K2066" s="3"/>
      <c r="L2066" s="3"/>
      <c r="M2066" s="3" t="s">
        <v>4</v>
      </c>
      <c r="N2066" s="3" t="s">
        <v>6504</v>
      </c>
      <c r="O2066" s="3" t="s">
        <v>2889</v>
      </c>
      <c r="P2066" s="6">
        <f>_xlfn.XLOOKUP(#REF!,[1]!Table2[BINNING],[1]!Table2[VFG],"")</f>
      </c>
      <c r="Q2066" s="6">
        <f>IF(ISNUMBER(FIND("|",#REF!,1)),LEFT(#REF!,FIND("|",#REF!,1)-2),#REF!)</f>
      </c>
      <c r="R2066" s="6">
        <f>IF(ISNUMBER(FIND("|",#REF!,1)),RIGHT(#REF!,LEN(#REF!)-FIND("|",#REF!,1)-1),"")</f>
      </c>
      <c r="S2066" s="3" t="s">
        <v>7</v>
      </c>
      <c r="T2066" s="3" t="s">
        <v>7</v>
      </c>
      <c r="U2066" s="2">
        <v>0</v>
      </c>
      <c r="V2066" s="2">
        <v>0</v>
      </c>
      <c r="W2066" s="2">
        <v>48000</v>
      </c>
      <c r="X2066" s="3" t="s">
        <v>305</v>
      </c>
      <c r="Y2066" s="2">
        <v>0</v>
      </c>
      <c r="Z2066" s="3" t="s">
        <v>6505</v>
      </c>
      <c r="AA2066" s="3" t="s">
        <v>5645</v>
      </c>
      <c r="AB2066" s="7" t="s">
        <v>6506</v>
      </c>
      <c r="AC2066" s="3" t="s">
        <v>44</v>
      </c>
      <c r="AD2066" s="3" t="s">
        <v>44</v>
      </c>
      <c r="AE2066" s="3" t="s">
        <v>44</v>
      </c>
      <c r="AF2066" s="3" t="s">
        <v>44</v>
      </c>
      <c r="AG2066" s="4"/>
      <c r="AH2066" s="3"/>
      <c r="AI2066" s="4"/>
      <c r="AJ20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6" s="8">
        <f>IF(#REF!=MAX(#REF!),"New","Old")</f>
      </c>
      <c r="AL2066" s="3"/>
      <c r="AM2066" s="9">
        <f>IF(OR(#REF!="",#REF!=0),"",IF(#REF!&lt;12000,"&lt;12k",IF(AND(#REF!&gt;=12000,#REF!&lt;24000),"12k to 24k",IF(AND(#REF!&gt;=24000,#REF!&lt;=36000),"24k to 36k",IF(#REF!&gt;36000,"&gt;36k","")))))</f>
      </c>
    </row>
    <row x14ac:dyDescent="0.25" r="2067" customHeight="1" ht="18.75">
      <c r="A2067" s="1">
        <v>1835320</v>
      </c>
      <c r="B2067" s="2">
        <v>11481000</v>
      </c>
      <c r="C2067" s="3" t="s">
        <v>0</v>
      </c>
      <c r="D2067" s="3" t="s">
        <v>181</v>
      </c>
      <c r="E2067" s="2">
        <v>2016</v>
      </c>
      <c r="F2067" s="4">
        <v>44794</v>
      </c>
      <c r="G2067" s="3" t="s">
        <v>39</v>
      </c>
      <c r="H2067" s="4">
        <v>44797</v>
      </c>
      <c r="I2067" s="4"/>
      <c r="J2067" s="10">
        <f>_xlfn.XLOOKUP(#REF!,[1]!Backup_F8_Previous_Wave[ODINO],[1]!Backup_F8_Previous_Wave[Wave Date],"")</f>
      </c>
      <c r="K2067" s="3"/>
      <c r="L2067" s="3" t="s">
        <v>6507</v>
      </c>
      <c r="M2067" s="3" t="s">
        <v>4</v>
      </c>
      <c r="N2067" s="3" t="s">
        <v>6508</v>
      </c>
      <c r="O2067" s="3" t="s">
        <v>196</v>
      </c>
      <c r="P2067" s="6">
        <f>_xlfn.XLOOKUP(#REF!,[1]!Table2[BINNING],[1]!Table2[VFG],"")</f>
      </c>
      <c r="Q2067" s="6">
        <f>IF(ISNUMBER(FIND("|",#REF!,1)),LEFT(#REF!,FIND("|",#REF!,1)-2),#REF!)</f>
      </c>
      <c r="R2067" s="6">
        <f>IF(ISNUMBER(FIND("|",#REF!,1)),RIGHT(#REF!,LEN(#REF!)-FIND("|",#REF!,1)-1),"")</f>
      </c>
      <c r="S2067" s="3" t="s">
        <v>7</v>
      </c>
      <c r="T2067" s="3" t="s">
        <v>7</v>
      </c>
      <c r="U2067" s="2">
        <v>0</v>
      </c>
      <c r="V2067" s="2">
        <v>0</v>
      </c>
      <c r="W2067" s="2"/>
      <c r="X2067" s="3" t="s">
        <v>106</v>
      </c>
      <c r="Y2067" s="2">
        <v>65</v>
      </c>
      <c r="Z2067" s="3"/>
      <c r="AA2067" s="3"/>
      <c r="AB2067" s="7" t="s">
        <v>6509</v>
      </c>
      <c r="AC2067" s="3" t="s">
        <v>44</v>
      </c>
      <c r="AD2067" s="3" t="s">
        <v>44</v>
      </c>
      <c r="AE2067" s="3" t="s">
        <v>44</v>
      </c>
      <c r="AF2067" s="3" t="s">
        <v>198</v>
      </c>
      <c r="AG2067" s="4"/>
      <c r="AH2067" s="3"/>
      <c r="AI2067" s="4"/>
      <c r="AJ20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7" s="8">
        <f>IF(#REF!=MAX(#REF!),"New","Old")</f>
      </c>
      <c r="AL2067" s="3"/>
      <c r="AM2067" s="9">
        <f>IF(OR(#REF!="",#REF!=0),"",IF(#REF!&lt;12000,"&lt;12k",IF(AND(#REF!&gt;=12000,#REF!&lt;24000),"12k to 24k",IF(AND(#REF!&gt;=24000,#REF!&lt;=36000),"24k to 36k",IF(#REF!&gt;36000,"&gt;36k","")))))</f>
      </c>
    </row>
    <row x14ac:dyDescent="0.25" r="2068" customHeight="1" ht="18.75">
      <c r="A2068" s="1">
        <v>1835398</v>
      </c>
      <c r="B2068" s="2">
        <v>11481056</v>
      </c>
      <c r="C2068" s="3" t="s">
        <v>0</v>
      </c>
      <c r="D2068" s="3" t="s">
        <v>181</v>
      </c>
      <c r="E2068" s="2">
        <v>2015</v>
      </c>
      <c r="F2068" s="4">
        <v>44797</v>
      </c>
      <c r="G2068" s="3" t="s">
        <v>39</v>
      </c>
      <c r="H2068" s="4">
        <v>44797</v>
      </c>
      <c r="I2068" s="4">
        <f>_xlfn.XLOOKUP(#REF!,[1]!Backup_F8_Previous_Wave[ODINO],[1]!Backup_F8_Previous_Wave[Production Date],"")</f>
      </c>
      <c r="J2068" s="10">
        <f>_xlfn.XLOOKUP(#REF!,[1]!Backup_F8_Previous_Wave[ODINO],[1]!Backup_F8_Previous_Wave[Wave Date],"")</f>
      </c>
      <c r="K2068" s="6">
        <f>_xlfn.XLOOKUP(#REF!,[1]!Backup_F8_Previous_Wave[ODINO],[1]!Backup_F8_Previous_Wave[Full VIN],"")</f>
      </c>
      <c r="L2068" s="3" t="s">
        <v>4431</v>
      </c>
      <c r="M2068" s="3" t="s">
        <v>4</v>
      </c>
      <c r="N2068" s="3" t="s">
        <v>6510</v>
      </c>
      <c r="O2068" s="3" t="s">
        <v>196</v>
      </c>
      <c r="P2068" s="6">
        <f>_xlfn.XLOOKUP(#REF!,[1]!Table2[BINNING],[1]!Table2[VFG],"")</f>
      </c>
      <c r="Q2068" s="6">
        <f>IF(ISNUMBER(FIND("|",#REF!,1)),LEFT(#REF!,FIND("|",#REF!,1)-2),#REF!)</f>
      </c>
      <c r="R2068" s="6">
        <f>IF(ISNUMBER(FIND("|",#REF!,1)),RIGHT(#REF!,LEN(#REF!)-FIND("|",#REF!,1)-1),"")</f>
      </c>
      <c r="S2068" s="3" t="s">
        <v>7</v>
      </c>
      <c r="T2068" s="3" t="s">
        <v>7</v>
      </c>
      <c r="U2068" s="2">
        <v>0</v>
      </c>
      <c r="V2068" s="2">
        <v>0</v>
      </c>
      <c r="W2068" s="2">
        <v>114000</v>
      </c>
      <c r="X2068" s="3" t="s">
        <v>18</v>
      </c>
      <c r="Y2068" s="2"/>
      <c r="Z2068" s="3" t="s">
        <v>6511</v>
      </c>
      <c r="AA2068" s="3" t="s">
        <v>2949</v>
      </c>
      <c r="AB2068" s="7" t="s">
        <v>6512</v>
      </c>
      <c r="AC2068" s="3" t="s">
        <v>297</v>
      </c>
      <c r="AD2068" s="3" t="s">
        <v>298</v>
      </c>
      <c r="AE2068" s="3" t="s">
        <v>299</v>
      </c>
      <c r="AF2068" s="3" t="s">
        <v>198</v>
      </c>
      <c r="AG2068" s="4"/>
      <c r="AH2068" s="3"/>
      <c r="AI2068" s="4"/>
      <c r="AJ20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8" s="8">
        <f>IF(#REF!=MAX(#REF!),"New","Old")</f>
      </c>
      <c r="AL2068" s="3"/>
      <c r="AM2068" s="9">
        <f>IF(OR(#REF!="",#REF!=0),"",IF(#REF!&lt;12000,"&lt;12k",IF(AND(#REF!&gt;=12000,#REF!&lt;24000),"12k to 24k",IF(AND(#REF!&gt;=24000,#REF!&lt;=36000),"24k to 36k",IF(#REF!&gt;36000,"&gt;36k","")))))</f>
      </c>
    </row>
    <row x14ac:dyDescent="0.25" r="2069" customHeight="1" ht="18.75">
      <c r="A2069" s="1">
        <v>1835408</v>
      </c>
      <c r="B2069" s="2">
        <v>11481062</v>
      </c>
      <c r="C2069" s="3" t="s">
        <v>0</v>
      </c>
      <c r="D2069" s="3" t="s">
        <v>136</v>
      </c>
      <c r="E2069" s="2">
        <v>2020</v>
      </c>
      <c r="F2069" s="4">
        <v>44795</v>
      </c>
      <c r="G2069" s="3" t="s">
        <v>39</v>
      </c>
      <c r="H2069" s="4">
        <v>44797</v>
      </c>
      <c r="I2069" s="4"/>
      <c r="J2069" s="10">
        <f>_xlfn.XLOOKUP(#REF!,[1]!Backup_F8_Previous_Wave[ODINO],[1]!Backup_F8_Previous_Wave[Wave Date],"")</f>
      </c>
      <c r="K2069" s="3"/>
      <c r="L2069" s="3" t="s">
        <v>6513</v>
      </c>
      <c r="M2069" s="3" t="s">
        <v>4</v>
      </c>
      <c r="N2069" s="3" t="s">
        <v>6514</v>
      </c>
      <c r="O2069" s="3" t="s">
        <v>105</v>
      </c>
      <c r="P2069" s="6">
        <f>_xlfn.XLOOKUP(#REF!,[1]!Table2[BINNING],[1]!Table2[VFG],"")</f>
      </c>
      <c r="Q2069" s="6">
        <f>IF(ISNUMBER(FIND("|",#REF!,1)),LEFT(#REF!,FIND("|",#REF!,1)-2),#REF!)</f>
      </c>
      <c r="R2069" s="6">
        <f>IF(ISNUMBER(FIND("|",#REF!,1)),RIGHT(#REF!,LEN(#REF!)-FIND("|",#REF!,1)-1),"")</f>
      </c>
      <c r="S2069" s="3" t="s">
        <v>7</v>
      </c>
      <c r="T2069" s="3" t="s">
        <v>7</v>
      </c>
      <c r="U2069" s="2">
        <v>0</v>
      </c>
      <c r="V2069" s="2">
        <v>0</v>
      </c>
      <c r="W2069" s="2"/>
      <c r="X2069" s="3" t="s">
        <v>106</v>
      </c>
      <c r="Y2069" s="2"/>
      <c r="Z2069" s="3"/>
      <c r="AA2069" s="3"/>
      <c r="AB2069" s="7" t="s">
        <v>6515</v>
      </c>
      <c r="AC2069" s="3" t="s">
        <v>44</v>
      </c>
      <c r="AD2069" s="3" t="s">
        <v>44</v>
      </c>
      <c r="AE2069" s="3" t="s">
        <v>44</v>
      </c>
      <c r="AF2069" s="3" t="s">
        <v>141</v>
      </c>
      <c r="AG2069" s="4"/>
      <c r="AH2069" s="3"/>
      <c r="AI2069" s="4"/>
      <c r="AJ20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69" s="8">
        <f>IF(#REF!=MAX(#REF!),"New","Old")</f>
      </c>
      <c r="AL2069" s="3"/>
      <c r="AM2069" s="9">
        <f>IF(OR(#REF!="",#REF!=0),"",IF(#REF!&lt;12000,"&lt;12k",IF(AND(#REF!&gt;=12000,#REF!&lt;24000),"12k to 24k",IF(AND(#REF!&gt;=24000,#REF!&lt;=36000),"24k to 36k",IF(#REF!&gt;36000,"&gt;36k","")))))</f>
      </c>
    </row>
    <row x14ac:dyDescent="0.25" r="2070" customHeight="1" ht="18.75">
      <c r="A2070" s="1">
        <v>1835569</v>
      </c>
      <c r="B2070" s="2">
        <v>11481178</v>
      </c>
      <c r="C2070" s="3" t="s">
        <v>0</v>
      </c>
      <c r="D2070" s="3" t="s">
        <v>38</v>
      </c>
      <c r="E2070" s="2">
        <v>2019</v>
      </c>
      <c r="F2070" s="4">
        <v>44797</v>
      </c>
      <c r="G2070" s="3" t="s">
        <v>39</v>
      </c>
      <c r="H2070" s="4">
        <v>44798</v>
      </c>
      <c r="I2070" s="4">
        <f>_xlfn.XLOOKUP(#REF!,[1]!Backup_F8_Previous_Wave[ODINO],[1]!Backup_F8_Previous_Wave[Production Date],"")</f>
      </c>
      <c r="J2070" s="10">
        <f>_xlfn.XLOOKUP(#REF!,[1]!Backup_F8_Previous_Wave[ODINO],[1]!Backup_F8_Previous_Wave[Wave Date],"")</f>
      </c>
      <c r="K2070" s="6">
        <f>_xlfn.XLOOKUP(#REF!,[1]!Backup_F8_Previous_Wave[ODINO],[1]!Backup_F8_Previous_Wave[Full VIN],"")</f>
      </c>
      <c r="L2070" s="3" t="s">
        <v>6516</v>
      </c>
      <c r="M2070" s="3" t="s">
        <v>4</v>
      </c>
      <c r="N2070" s="3" t="s">
        <v>6517</v>
      </c>
      <c r="O2070" s="3" t="s">
        <v>105</v>
      </c>
      <c r="P2070" s="6">
        <f>_xlfn.XLOOKUP(#REF!,[1]!Table2[BINNING],[1]!Table2[VFG],"")</f>
      </c>
      <c r="Q2070" s="6">
        <f>IF(ISNUMBER(FIND("|",#REF!,1)),LEFT(#REF!,FIND("|",#REF!,1)-2),#REF!)</f>
      </c>
      <c r="R2070" s="6">
        <f>IF(ISNUMBER(FIND("|",#REF!,1)),RIGHT(#REF!,LEN(#REF!)-FIND("|",#REF!,1)-1),"")</f>
      </c>
      <c r="S2070" s="3" t="s">
        <v>7</v>
      </c>
      <c r="T2070" s="3" t="s">
        <v>7</v>
      </c>
      <c r="U2070" s="2">
        <v>0</v>
      </c>
      <c r="V2070" s="2">
        <v>0</v>
      </c>
      <c r="W2070" s="2">
        <v>85000</v>
      </c>
      <c r="X2070" s="3" t="s">
        <v>90</v>
      </c>
      <c r="Y2070" s="2">
        <v>60</v>
      </c>
      <c r="Z2070" s="3" t="s">
        <v>6518</v>
      </c>
      <c r="AA2070" s="3" t="s">
        <v>4626</v>
      </c>
      <c r="AB2070" s="7" t="s">
        <v>6519</v>
      </c>
      <c r="AC2070" s="3" t="s">
        <v>826</v>
      </c>
      <c r="AD2070" s="3" t="s">
        <v>147</v>
      </c>
      <c r="AE2070" s="3" t="s">
        <v>148</v>
      </c>
      <c r="AF2070" s="3" t="s">
        <v>45</v>
      </c>
      <c r="AG2070" s="4"/>
      <c r="AH2070" s="3"/>
      <c r="AI2070" s="4"/>
      <c r="AJ20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0" s="8">
        <f>IF(#REF!=MAX(#REF!),"New","Old")</f>
      </c>
      <c r="AL2070" s="3"/>
      <c r="AM2070" s="9">
        <f>IF(OR(#REF!="",#REF!=0),"",IF(#REF!&lt;12000,"&lt;12k",IF(AND(#REF!&gt;=12000,#REF!&lt;24000),"12k to 24k",IF(AND(#REF!&gt;=24000,#REF!&lt;=36000),"24k to 36k",IF(#REF!&gt;36000,"&gt;36k","")))))</f>
      </c>
    </row>
    <row x14ac:dyDescent="0.25" r="2071" customHeight="1" ht="18.75">
      <c r="A2071" s="1">
        <v>1835630</v>
      </c>
      <c r="B2071" s="2">
        <v>11481228</v>
      </c>
      <c r="C2071" s="3" t="s">
        <v>0</v>
      </c>
      <c r="D2071" s="3" t="s">
        <v>59</v>
      </c>
      <c r="E2071" s="2">
        <v>2016</v>
      </c>
      <c r="F2071" s="4">
        <v>44797</v>
      </c>
      <c r="G2071" s="3" t="s">
        <v>39</v>
      </c>
      <c r="H2071" s="4">
        <v>44798</v>
      </c>
      <c r="I2071" s="4">
        <f>_xlfn.XLOOKUP(#REF!,[1]!Backup_F8_Previous_Wave[ODINO],[1]!Backup_F8_Previous_Wave[Production Date],"")</f>
      </c>
      <c r="J2071" s="10">
        <f>_xlfn.XLOOKUP(#REF!,[1]!Backup_F8_Previous_Wave[ODINO],[1]!Backup_F8_Previous_Wave[Wave Date],"")</f>
      </c>
      <c r="K2071" s="6">
        <f>_xlfn.XLOOKUP(#REF!,[1]!Backup_F8_Previous_Wave[ODINO],[1]!Backup_F8_Previous_Wave[Full VIN],"")</f>
      </c>
      <c r="L2071" s="3" t="s">
        <v>4370</v>
      </c>
      <c r="M2071" s="3" t="s">
        <v>4</v>
      </c>
      <c r="N2071" s="3" t="s">
        <v>6520</v>
      </c>
      <c r="O2071" s="3" t="s">
        <v>62</v>
      </c>
      <c r="P2071" s="6">
        <f>_xlfn.XLOOKUP(#REF!,[1]!Table2[BINNING],[1]!Table2[VFG],"")</f>
      </c>
      <c r="Q2071" s="6">
        <f>IF(ISNUMBER(FIND("|",#REF!,1)),LEFT(#REF!,FIND("|",#REF!,1)-2),#REF!)</f>
      </c>
      <c r="R2071" s="6">
        <f>IF(ISNUMBER(FIND("|",#REF!,1)),RIGHT(#REF!,LEN(#REF!)-FIND("|",#REF!,1)-1),"")</f>
      </c>
      <c r="S2071" s="3" t="s">
        <v>7</v>
      </c>
      <c r="T2071" s="3" t="s">
        <v>7</v>
      </c>
      <c r="U2071" s="2">
        <v>0</v>
      </c>
      <c r="V2071" s="2">
        <v>0</v>
      </c>
      <c r="W2071" s="2"/>
      <c r="X2071" s="3" t="s">
        <v>63</v>
      </c>
      <c r="Y2071" s="2"/>
      <c r="Z2071" s="3"/>
      <c r="AA2071" s="3"/>
      <c r="AB2071" s="7" t="s">
        <v>6521</v>
      </c>
      <c r="AC2071" s="3" t="s">
        <v>65</v>
      </c>
      <c r="AD2071" s="3" t="s">
        <v>66</v>
      </c>
      <c r="AE2071" s="3" t="s">
        <v>67</v>
      </c>
      <c r="AF2071" s="3" t="s">
        <v>68</v>
      </c>
      <c r="AG2071" s="4"/>
      <c r="AH2071" s="3"/>
      <c r="AI2071" s="4"/>
      <c r="AJ20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1" s="8">
        <f>IF(#REF!=MAX(#REF!),"New","Old")</f>
      </c>
      <c r="AL2071" s="3"/>
      <c r="AM2071" s="9">
        <f>IF(OR(#REF!="",#REF!=0),"",IF(#REF!&lt;12000,"&lt;12k",IF(AND(#REF!&gt;=12000,#REF!&lt;24000),"12k to 24k",IF(AND(#REF!&gt;=24000,#REF!&lt;=36000),"24k to 36k",IF(#REF!&gt;36000,"&gt;36k","")))))</f>
      </c>
    </row>
    <row x14ac:dyDescent="0.25" r="2072" customHeight="1" ht="18.75">
      <c r="A2072" s="1">
        <v>1835767</v>
      </c>
      <c r="B2072" s="2">
        <v>11481331</v>
      </c>
      <c r="C2072" s="3" t="s">
        <v>0</v>
      </c>
      <c r="D2072" s="3" t="s">
        <v>38</v>
      </c>
      <c r="E2072" s="2">
        <v>2016</v>
      </c>
      <c r="F2072" s="4">
        <v>44798</v>
      </c>
      <c r="G2072" s="3" t="s">
        <v>39</v>
      </c>
      <c r="H2072" s="4">
        <v>44799</v>
      </c>
      <c r="I2072" s="4">
        <f>_xlfn.XLOOKUP(#REF!,[1]!Backup_F8_Previous_Wave[ODINO],[1]!Backup_F8_Previous_Wave[Production Date],"")</f>
      </c>
      <c r="J2072" s="10">
        <f>_xlfn.XLOOKUP(#REF!,[1]!Backup_F8_Previous_Wave[ODINO],[1]!Backup_F8_Previous_Wave[Wave Date],"")</f>
      </c>
      <c r="K2072" s="6">
        <f>_xlfn.XLOOKUP(#REF!,[1]!Backup_F8_Previous_Wave[ODINO],[1]!Backup_F8_Previous_Wave[Full VIN],"")</f>
      </c>
      <c r="L2072" s="3" t="s">
        <v>6522</v>
      </c>
      <c r="M2072" s="3" t="s">
        <v>4</v>
      </c>
      <c r="N2072" s="3" t="s">
        <v>6523</v>
      </c>
      <c r="O2072" s="3" t="s">
        <v>639</v>
      </c>
      <c r="P2072" s="6">
        <f>_xlfn.XLOOKUP(#REF!,[1]!Table2[BINNING],[1]!Table2[VFG],"")</f>
      </c>
      <c r="Q2072" s="6">
        <f>IF(ISNUMBER(FIND("|",#REF!,1)),LEFT(#REF!,FIND("|",#REF!,1)-2),#REF!)</f>
      </c>
      <c r="R2072" s="6">
        <f>IF(ISNUMBER(FIND("|",#REF!,1)),RIGHT(#REF!,LEN(#REF!)-FIND("|",#REF!,1)-1),"")</f>
      </c>
      <c r="S2072" s="3" t="s">
        <v>7</v>
      </c>
      <c r="T2072" s="3" t="s">
        <v>7</v>
      </c>
      <c r="U2072" s="2">
        <v>0</v>
      </c>
      <c r="V2072" s="2">
        <v>0</v>
      </c>
      <c r="W2072" s="2"/>
      <c r="X2072" s="3" t="s">
        <v>32</v>
      </c>
      <c r="Y2072" s="2">
        <v>0</v>
      </c>
      <c r="Z2072" s="3"/>
      <c r="AA2072" s="3"/>
      <c r="AB2072" s="7" t="s">
        <v>6524</v>
      </c>
      <c r="AC2072" s="3" t="s">
        <v>826</v>
      </c>
      <c r="AD2072" s="3" t="s">
        <v>147</v>
      </c>
      <c r="AE2072" s="3" t="s">
        <v>148</v>
      </c>
      <c r="AF2072" s="3" t="s">
        <v>45</v>
      </c>
      <c r="AG2072" s="4"/>
      <c r="AH2072" s="3"/>
      <c r="AI2072" s="4"/>
      <c r="AJ20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2" s="8">
        <f>IF(#REF!=MAX(#REF!),"New","Old")</f>
      </c>
      <c r="AL2072" s="3"/>
      <c r="AM2072" s="9">
        <f>IF(OR(#REF!="",#REF!=0),"",IF(#REF!&lt;12000,"&lt;12k",IF(AND(#REF!&gt;=12000,#REF!&lt;24000),"12k to 24k",IF(AND(#REF!&gt;=24000,#REF!&lt;=36000),"24k to 36k",IF(#REF!&gt;36000,"&gt;36k","")))))</f>
      </c>
    </row>
    <row x14ac:dyDescent="0.25" r="2073" customHeight="1" ht="18.75">
      <c r="A2073" s="1">
        <v>1835768</v>
      </c>
      <c r="B2073" s="2">
        <v>11481332</v>
      </c>
      <c r="C2073" s="3" t="s">
        <v>0</v>
      </c>
      <c r="D2073" s="3" t="s">
        <v>181</v>
      </c>
      <c r="E2073" s="2">
        <v>2015</v>
      </c>
      <c r="F2073" s="4">
        <v>44743</v>
      </c>
      <c r="G2073" s="3" t="s">
        <v>39</v>
      </c>
      <c r="H2073" s="4">
        <v>44799</v>
      </c>
      <c r="I2073" s="4">
        <f>_xlfn.XLOOKUP(#REF!,[1]!Backup_F8_Previous_Wave[ODINO],[1]!Backup_F8_Previous_Wave[Production Date],"")</f>
      </c>
      <c r="J2073" s="10">
        <f>_xlfn.XLOOKUP(#REF!,[1]!Backup_F8_Previous_Wave[ODINO],[1]!Backup_F8_Previous_Wave[Wave Date],"")</f>
      </c>
      <c r="K2073" s="6">
        <f>_xlfn.XLOOKUP(#REF!,[1]!Backup_F8_Previous_Wave[ODINO],[1]!Backup_F8_Previous_Wave[Full VIN],"")</f>
      </c>
      <c r="L2073" s="3" t="s">
        <v>6525</v>
      </c>
      <c r="M2073" s="3" t="s">
        <v>4</v>
      </c>
      <c r="N2073" s="3" t="s">
        <v>6526</v>
      </c>
      <c r="O2073" s="3" t="s">
        <v>196</v>
      </c>
      <c r="P2073" s="6">
        <f>_xlfn.XLOOKUP(#REF!,[1]!Table2[BINNING],[1]!Table2[VFG],"")</f>
      </c>
      <c r="Q2073" s="6">
        <f>IF(ISNUMBER(FIND("|",#REF!,1)),LEFT(#REF!,FIND("|",#REF!,1)-2),#REF!)</f>
      </c>
      <c r="R2073" s="6">
        <f>IF(ISNUMBER(FIND("|",#REF!,1)),RIGHT(#REF!,LEN(#REF!)-FIND("|",#REF!,1)-1),"")</f>
      </c>
      <c r="S2073" s="3" t="s">
        <v>7</v>
      </c>
      <c r="T2073" s="3" t="s">
        <v>7</v>
      </c>
      <c r="U2073" s="2">
        <v>0</v>
      </c>
      <c r="V2073" s="2">
        <v>0</v>
      </c>
      <c r="W2073" s="2">
        <v>50000</v>
      </c>
      <c r="X2073" s="3" t="s">
        <v>106</v>
      </c>
      <c r="Y2073" s="2">
        <v>0</v>
      </c>
      <c r="Z2073" s="3" t="s">
        <v>6527</v>
      </c>
      <c r="AA2073" s="3" t="s">
        <v>2104</v>
      </c>
      <c r="AB2073" s="7" t="s">
        <v>6528</v>
      </c>
      <c r="AC2073" s="3" t="s">
        <v>297</v>
      </c>
      <c r="AD2073" s="3" t="s">
        <v>298</v>
      </c>
      <c r="AE2073" s="3" t="s">
        <v>299</v>
      </c>
      <c r="AF2073" s="3" t="s">
        <v>198</v>
      </c>
      <c r="AG2073" s="4"/>
      <c r="AH2073" s="3"/>
      <c r="AI2073" s="4"/>
      <c r="AJ20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3" s="8">
        <f>IF(#REF!=MAX(#REF!),"New","Old")</f>
      </c>
      <c r="AL2073" s="3"/>
      <c r="AM2073" s="9">
        <f>IF(OR(#REF!="",#REF!=0),"",IF(#REF!&lt;12000,"&lt;12k",IF(AND(#REF!&gt;=12000,#REF!&lt;24000),"12k to 24k",IF(AND(#REF!&gt;=24000,#REF!&lt;=36000),"24k to 36k",IF(#REF!&gt;36000,"&gt;36k","")))))</f>
      </c>
    </row>
    <row x14ac:dyDescent="0.25" r="2074" customHeight="1" ht="18.75">
      <c r="A2074" s="1">
        <v>1835902</v>
      </c>
      <c r="B2074" s="2">
        <v>11481435</v>
      </c>
      <c r="C2074" s="3" t="s">
        <v>0</v>
      </c>
      <c r="D2074" s="3" t="s">
        <v>96</v>
      </c>
      <c r="E2074" s="2">
        <v>2014</v>
      </c>
      <c r="F2074" s="4">
        <v>44799</v>
      </c>
      <c r="G2074" s="3" t="s">
        <v>39</v>
      </c>
      <c r="H2074" s="4">
        <v>44799</v>
      </c>
      <c r="I2074" s="4">
        <f>_xlfn.XLOOKUP(#REF!,[1]!Backup_F8_Previous_Wave[ODINO],[1]!Backup_F8_Previous_Wave[Production Date],"")</f>
      </c>
      <c r="J2074" s="10">
        <f>_xlfn.XLOOKUP(#REF!,[1]!Backup_F8_Previous_Wave[ODINO],[1]!Backup_F8_Previous_Wave[Wave Date],"")</f>
      </c>
      <c r="K2074" s="6">
        <f>_xlfn.XLOOKUP(#REF!,[1]!Backup_F8_Previous_Wave[ODINO],[1]!Backup_F8_Previous_Wave[Full VIN],"")</f>
      </c>
      <c r="L2074" s="3" t="s">
        <v>6529</v>
      </c>
      <c r="M2074" s="3" t="s">
        <v>4</v>
      </c>
      <c r="N2074" s="3" t="s">
        <v>6530</v>
      </c>
      <c r="O2074" s="3" t="s">
        <v>62</v>
      </c>
      <c r="P2074" s="6">
        <f>_xlfn.XLOOKUP(#REF!,[1]!Table2[BINNING],[1]!Table2[VFG],"")</f>
      </c>
      <c r="Q2074" s="6">
        <f>IF(ISNUMBER(FIND("|",#REF!,1)),LEFT(#REF!,FIND("|",#REF!,1)-2),#REF!)</f>
      </c>
      <c r="R2074" s="6">
        <f>IF(ISNUMBER(FIND("|",#REF!,1)),RIGHT(#REF!,LEN(#REF!)-FIND("|",#REF!,1)-1),"")</f>
      </c>
      <c r="S2074" s="3" t="s">
        <v>7</v>
      </c>
      <c r="T2074" s="3" t="s">
        <v>7</v>
      </c>
      <c r="U2074" s="2">
        <v>0</v>
      </c>
      <c r="V2074" s="2">
        <v>0</v>
      </c>
      <c r="W2074" s="2"/>
      <c r="X2074" s="3" t="s">
        <v>63</v>
      </c>
      <c r="Y2074" s="2">
        <v>35</v>
      </c>
      <c r="Z2074" s="3"/>
      <c r="AA2074" s="3"/>
      <c r="AB2074" s="7" t="s">
        <v>6531</v>
      </c>
      <c r="AC2074" s="3" t="s">
        <v>542</v>
      </c>
      <c r="AD2074" s="3" t="s">
        <v>543</v>
      </c>
      <c r="AE2074" s="3" t="s">
        <v>544</v>
      </c>
      <c r="AF2074" s="3" t="s">
        <v>102</v>
      </c>
      <c r="AG2074" s="4"/>
      <c r="AH2074" s="3"/>
      <c r="AI2074" s="4"/>
      <c r="AJ20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4" s="8">
        <f>IF(#REF!=MAX(#REF!),"New","Old")</f>
      </c>
      <c r="AL2074" s="3"/>
      <c r="AM2074" s="9">
        <f>IF(OR(#REF!="",#REF!=0),"",IF(#REF!&lt;12000,"&lt;12k",IF(AND(#REF!&gt;=12000,#REF!&lt;24000),"12k to 24k",IF(AND(#REF!&gt;=24000,#REF!&lt;=36000),"24k to 36k",IF(#REF!&gt;36000,"&gt;36k","")))))</f>
      </c>
    </row>
    <row x14ac:dyDescent="0.25" r="2075" customHeight="1" ht="18.75">
      <c r="A2075" s="1">
        <v>1835956</v>
      </c>
      <c r="B2075" s="2">
        <v>11481476</v>
      </c>
      <c r="C2075" s="3" t="s">
        <v>0</v>
      </c>
      <c r="D2075" s="3" t="s">
        <v>86</v>
      </c>
      <c r="E2075" s="2">
        <v>2017</v>
      </c>
      <c r="F2075" s="4">
        <v>44752</v>
      </c>
      <c r="G2075" s="3" t="s">
        <v>39</v>
      </c>
      <c r="H2075" s="4">
        <v>44799</v>
      </c>
      <c r="I2075" s="4">
        <f>_xlfn.XLOOKUP(#REF!,[1]!Backup_F8_Previous_Wave[ODINO],[1]!Backup_F8_Previous_Wave[Production Date],"")</f>
      </c>
      <c r="J2075" s="10">
        <f>_xlfn.XLOOKUP(#REF!,[1]!Backup_F8_Previous_Wave[ODINO],[1]!Backup_F8_Previous_Wave[Wave Date],"")</f>
      </c>
      <c r="K2075" s="6">
        <f>_xlfn.XLOOKUP(#REF!,[1]!Backup_F8_Previous_Wave[ODINO],[1]!Backup_F8_Previous_Wave[Full VIN],"")</f>
      </c>
      <c r="L2075" s="3" t="s">
        <v>6532</v>
      </c>
      <c r="M2075" s="3" t="s">
        <v>4</v>
      </c>
      <c r="N2075" s="3" t="s">
        <v>6533</v>
      </c>
      <c r="O2075" s="3" t="s">
        <v>105</v>
      </c>
      <c r="P2075" s="6">
        <f>_xlfn.XLOOKUP(#REF!,[1]!Table2[BINNING],[1]!Table2[VFG],"")</f>
      </c>
      <c r="Q2075" s="6">
        <f>IF(ISNUMBER(FIND("|",#REF!,1)),LEFT(#REF!,FIND("|",#REF!,1)-2),#REF!)</f>
      </c>
      <c r="R2075" s="6">
        <f>IF(ISNUMBER(FIND("|",#REF!,1)),RIGHT(#REF!,LEN(#REF!)-FIND("|",#REF!,1)-1),"")</f>
      </c>
      <c r="S2075" s="3" t="s">
        <v>7</v>
      </c>
      <c r="T2075" s="3" t="s">
        <v>7</v>
      </c>
      <c r="U2075" s="2">
        <v>0</v>
      </c>
      <c r="V2075" s="2">
        <v>0</v>
      </c>
      <c r="W2075" s="2"/>
      <c r="X2075" s="3" t="s">
        <v>202</v>
      </c>
      <c r="Y2075" s="2">
        <v>55</v>
      </c>
      <c r="Z2075" s="3"/>
      <c r="AA2075" s="3"/>
      <c r="AB2075" s="7" t="s">
        <v>6534</v>
      </c>
      <c r="AC2075" s="3" t="s">
        <v>92</v>
      </c>
      <c r="AD2075" s="3" t="s">
        <v>93</v>
      </c>
      <c r="AE2075" s="3" t="s">
        <v>94</v>
      </c>
      <c r="AF2075" s="3" t="s">
        <v>95</v>
      </c>
      <c r="AG2075" s="4"/>
      <c r="AH2075" s="3"/>
      <c r="AI2075" s="4"/>
      <c r="AJ20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5" s="8">
        <f>IF(#REF!=MAX(#REF!),"New","Old")</f>
      </c>
      <c r="AL2075" s="3"/>
      <c r="AM2075" s="9">
        <f>IF(OR(#REF!="",#REF!=0),"",IF(#REF!&lt;12000,"&lt;12k",IF(AND(#REF!&gt;=12000,#REF!&lt;24000),"12k to 24k",IF(AND(#REF!&gt;=24000,#REF!&lt;=36000),"24k to 36k",IF(#REF!&gt;36000,"&gt;36k","")))))</f>
      </c>
    </row>
    <row x14ac:dyDescent="0.25" r="2076" customHeight="1" ht="18.75">
      <c r="A2076" s="1">
        <v>1836003</v>
      </c>
      <c r="B2076" s="2">
        <v>11481508</v>
      </c>
      <c r="C2076" s="3" t="s">
        <v>0</v>
      </c>
      <c r="D2076" s="3" t="s">
        <v>69</v>
      </c>
      <c r="E2076" s="2">
        <v>2012</v>
      </c>
      <c r="F2076" s="4">
        <v>44781</v>
      </c>
      <c r="G2076" s="3" t="s">
        <v>39</v>
      </c>
      <c r="H2076" s="4">
        <v>44800</v>
      </c>
      <c r="I2076" s="4">
        <f>_xlfn.XLOOKUP(#REF!,[1]!Backup_F8_Previous_Wave[ODINO],[1]!Backup_F8_Previous_Wave[Production Date],"")</f>
      </c>
      <c r="J2076" s="10">
        <f>_xlfn.XLOOKUP(#REF!,[1]!Backup_F8_Previous_Wave[ODINO],[1]!Backup_F8_Previous_Wave[Wave Date],"")</f>
      </c>
      <c r="K2076" s="6">
        <f>_xlfn.XLOOKUP(#REF!,[1]!Backup_F8_Previous_Wave[ODINO],[1]!Backup_F8_Previous_Wave[Full VIN],"")</f>
      </c>
      <c r="L2076" s="3" t="s">
        <v>6535</v>
      </c>
      <c r="M2076" s="3" t="s">
        <v>4</v>
      </c>
      <c r="N2076" s="3" t="s">
        <v>6536</v>
      </c>
      <c r="O2076" s="3" t="s">
        <v>62</v>
      </c>
      <c r="P2076" s="6">
        <f>_xlfn.XLOOKUP(#REF!,[1]!Table2[BINNING],[1]!Table2[VFG],"")</f>
      </c>
      <c r="Q2076" s="6">
        <f>IF(ISNUMBER(FIND("|",#REF!,1)),LEFT(#REF!,FIND("|",#REF!,1)-2),#REF!)</f>
      </c>
      <c r="R2076" s="6">
        <f>IF(ISNUMBER(FIND("|",#REF!,1)),RIGHT(#REF!,LEN(#REF!)-FIND("|",#REF!,1)-1),"")</f>
      </c>
      <c r="S2076" s="3" t="s">
        <v>7</v>
      </c>
      <c r="T2076" s="3" t="s">
        <v>7</v>
      </c>
      <c r="U2076" s="2">
        <v>0</v>
      </c>
      <c r="V2076" s="2">
        <v>0</v>
      </c>
      <c r="W2076" s="2"/>
      <c r="X2076" s="3" t="s">
        <v>202</v>
      </c>
      <c r="Y2076" s="2">
        <v>0</v>
      </c>
      <c r="Z2076" s="3"/>
      <c r="AA2076" s="3"/>
      <c r="AB2076" s="7" t="s">
        <v>6537</v>
      </c>
      <c r="AC2076" s="3" t="s">
        <v>74</v>
      </c>
      <c r="AD2076" s="3" t="s">
        <v>75</v>
      </c>
      <c r="AE2076" s="3" t="s">
        <v>76</v>
      </c>
      <c r="AF2076" s="3" t="s">
        <v>77</v>
      </c>
      <c r="AG2076" s="4"/>
      <c r="AH2076" s="3"/>
      <c r="AI2076" s="4"/>
      <c r="AJ20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6" s="8">
        <f>IF(#REF!=MAX(#REF!),"New","Old")</f>
      </c>
      <c r="AL2076" s="3"/>
      <c r="AM2076" s="9">
        <f>IF(OR(#REF!="",#REF!=0),"",IF(#REF!&lt;12000,"&lt;12k",IF(AND(#REF!&gt;=12000,#REF!&lt;24000),"12k to 24k",IF(AND(#REF!&gt;=24000,#REF!&lt;=36000),"24k to 36k",IF(#REF!&gt;36000,"&gt;36k","")))))</f>
      </c>
    </row>
    <row x14ac:dyDescent="0.25" r="2077" customHeight="1" ht="18.75">
      <c r="A2077" s="1">
        <v>1836147</v>
      </c>
      <c r="B2077" s="2">
        <v>11481613</v>
      </c>
      <c r="C2077" s="3" t="s">
        <v>0</v>
      </c>
      <c r="D2077" s="3" t="s">
        <v>136</v>
      </c>
      <c r="E2077" s="2">
        <v>2020</v>
      </c>
      <c r="F2077" s="4">
        <v>44797</v>
      </c>
      <c r="G2077" s="3" t="s">
        <v>39</v>
      </c>
      <c r="H2077" s="4">
        <v>44801</v>
      </c>
      <c r="I2077" s="4">
        <f>_xlfn.XLOOKUP(#REF!,[1]!Backup_F8_Previous_Wave[ODINO],[1]!Backup_F8_Previous_Wave[Production Date],"")</f>
      </c>
      <c r="J2077" s="10">
        <f>_xlfn.XLOOKUP(#REF!,[1]!Backup_F8_Previous_Wave[ODINO],[1]!Backup_F8_Previous_Wave[Wave Date],"")</f>
      </c>
      <c r="K2077" s="6">
        <f>_xlfn.XLOOKUP(#REF!,[1]!Backup_F8_Previous_Wave[ODINO],[1]!Backup_F8_Previous_Wave[Full VIN],"")</f>
      </c>
      <c r="L2077" s="3" t="s">
        <v>6538</v>
      </c>
      <c r="M2077" s="3" t="s">
        <v>4</v>
      </c>
      <c r="N2077" s="3" t="s">
        <v>6539</v>
      </c>
      <c r="O2077" s="3" t="s">
        <v>105</v>
      </c>
      <c r="P2077" s="6">
        <f>_xlfn.XLOOKUP(#REF!,[1]!Table2[BINNING],[1]!Table2[VFG],"")</f>
      </c>
      <c r="Q2077" s="6">
        <f>IF(ISNUMBER(FIND("|",#REF!,1)),LEFT(#REF!,FIND("|",#REF!,1)-2),#REF!)</f>
      </c>
      <c r="R2077" s="6">
        <f>IF(ISNUMBER(FIND("|",#REF!,1)),RIGHT(#REF!,LEN(#REF!)-FIND("|",#REF!,1)-1),"")</f>
      </c>
      <c r="S2077" s="3" t="s">
        <v>7</v>
      </c>
      <c r="T2077" s="3" t="s">
        <v>7</v>
      </c>
      <c r="U2077" s="2">
        <v>0</v>
      </c>
      <c r="V2077" s="2">
        <v>0</v>
      </c>
      <c r="W2077" s="2"/>
      <c r="X2077" s="3" t="s">
        <v>657</v>
      </c>
      <c r="Y2077" s="2"/>
      <c r="Z2077" s="3"/>
      <c r="AA2077" s="3"/>
      <c r="AB2077" s="7" t="s">
        <v>6540</v>
      </c>
      <c r="AC2077" s="3" t="s">
        <v>341</v>
      </c>
      <c r="AD2077" s="3" t="s">
        <v>342</v>
      </c>
      <c r="AE2077" s="3" t="s">
        <v>343</v>
      </c>
      <c r="AF2077" s="3" t="s">
        <v>141</v>
      </c>
      <c r="AG2077" s="4"/>
      <c r="AH2077" s="3"/>
      <c r="AI2077" s="4"/>
      <c r="AJ20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7" s="8">
        <f>IF(#REF!=MAX(#REF!),"New","Old")</f>
      </c>
      <c r="AL2077" s="3"/>
      <c r="AM2077" s="9">
        <f>IF(OR(#REF!="",#REF!=0),"",IF(#REF!&lt;12000,"&lt;12k",IF(AND(#REF!&gt;=12000,#REF!&lt;24000),"12k to 24k",IF(AND(#REF!&gt;=24000,#REF!&lt;=36000),"24k to 36k",IF(#REF!&gt;36000,"&gt;36k","")))))</f>
      </c>
    </row>
    <row x14ac:dyDescent="0.25" r="2078" customHeight="1" ht="18.75">
      <c r="A2078" s="1">
        <v>1836375</v>
      </c>
      <c r="B2078" s="2">
        <v>11481764</v>
      </c>
      <c r="C2078" s="3" t="s">
        <v>0</v>
      </c>
      <c r="D2078" s="3" t="s">
        <v>181</v>
      </c>
      <c r="E2078" s="2">
        <v>2012</v>
      </c>
      <c r="F2078" s="4">
        <v>42611</v>
      </c>
      <c r="G2078" s="3" t="s">
        <v>39</v>
      </c>
      <c r="H2078" s="4">
        <v>44802</v>
      </c>
      <c r="I2078" s="4">
        <f>_xlfn.XLOOKUP(#REF!,[1]!Backup_F8_Previous_Wave[ODINO],[1]!Backup_F8_Previous_Wave[Production Date],"")</f>
      </c>
      <c r="J2078" s="10">
        <f>_xlfn.XLOOKUP(#REF!,[1]!Backup_F8_Previous_Wave[ODINO],[1]!Backup_F8_Previous_Wave[Wave Date],"")</f>
      </c>
      <c r="K2078" s="6">
        <f>_xlfn.XLOOKUP(#REF!,[1]!Backup_F8_Previous_Wave[ODINO],[1]!Backup_F8_Previous_Wave[Full VIN],"")</f>
      </c>
      <c r="L2078" s="3" t="s">
        <v>6541</v>
      </c>
      <c r="M2078" s="3" t="s">
        <v>4</v>
      </c>
      <c r="N2078" s="3" t="s">
        <v>6542</v>
      </c>
      <c r="O2078" s="3" t="s">
        <v>196</v>
      </c>
      <c r="P2078" s="6">
        <f>_xlfn.XLOOKUP(#REF!,[1]!Table2[BINNING],[1]!Table2[VFG],"")</f>
      </c>
      <c r="Q2078" s="6">
        <f>IF(ISNUMBER(FIND("|",#REF!,1)),LEFT(#REF!,FIND("|",#REF!,1)-2),#REF!)</f>
      </c>
      <c r="R2078" s="6">
        <f>IF(ISNUMBER(FIND("|",#REF!,1)),RIGHT(#REF!,LEN(#REF!)-FIND("|",#REF!,1)-1),"")</f>
      </c>
      <c r="S2078" s="3" t="s">
        <v>7</v>
      </c>
      <c r="T2078" s="3" t="s">
        <v>7</v>
      </c>
      <c r="U2078" s="2">
        <v>0</v>
      </c>
      <c r="V2078" s="2">
        <v>0</v>
      </c>
      <c r="W2078" s="2">
        <v>70000</v>
      </c>
      <c r="X2078" s="3" t="s">
        <v>139</v>
      </c>
      <c r="Y2078" s="2">
        <v>35</v>
      </c>
      <c r="Z2078" s="3" t="s">
        <v>6543</v>
      </c>
      <c r="AA2078" s="3" t="s">
        <v>4198</v>
      </c>
      <c r="AB2078" s="7" t="s">
        <v>6544</v>
      </c>
      <c r="AC2078" s="3" t="s">
        <v>297</v>
      </c>
      <c r="AD2078" s="3" t="s">
        <v>298</v>
      </c>
      <c r="AE2078" s="3" t="s">
        <v>299</v>
      </c>
      <c r="AF2078" s="3" t="s">
        <v>198</v>
      </c>
      <c r="AG2078" s="4"/>
      <c r="AH2078" s="3"/>
      <c r="AI2078" s="4"/>
      <c r="AJ20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8" s="8">
        <f>IF(#REF!=MAX(#REF!),"New","Old")</f>
      </c>
      <c r="AL2078" s="3"/>
      <c r="AM2078" s="9">
        <f>IF(OR(#REF!="",#REF!=0),"",IF(#REF!&lt;12000,"&lt;12k",IF(AND(#REF!&gt;=12000,#REF!&lt;24000),"12k to 24k",IF(AND(#REF!&gt;=24000,#REF!&lt;=36000),"24k to 36k",IF(#REF!&gt;36000,"&gt;36k","")))))</f>
      </c>
    </row>
    <row x14ac:dyDescent="0.25" r="2079" customHeight="1" ht="18.75">
      <c r="A2079" s="1">
        <v>1836699</v>
      </c>
      <c r="B2079" s="2">
        <v>11481983</v>
      </c>
      <c r="C2079" s="3" t="s">
        <v>0</v>
      </c>
      <c r="D2079" s="3" t="s">
        <v>1</v>
      </c>
      <c r="E2079" s="2">
        <v>2020</v>
      </c>
      <c r="F2079" s="4">
        <v>44803</v>
      </c>
      <c r="G2079" s="3" t="s">
        <v>39</v>
      </c>
      <c r="H2079" s="4">
        <v>44803</v>
      </c>
      <c r="I2079" s="4">
        <f>_xlfn.XLOOKUP(#REF!,[1]!Backup_F8_Previous_Wave[ODINO],[1]!Backup_F8_Previous_Wave[Production Date],"")</f>
      </c>
      <c r="J2079" s="10">
        <f>_xlfn.XLOOKUP(#REF!,[1]!Backup_F8_Previous_Wave[ODINO],[1]!Backup_F8_Previous_Wave[Wave Date],"")</f>
      </c>
      <c r="K2079" s="6">
        <f>_xlfn.XLOOKUP(#REF!,[1]!Backup_F8_Previous_Wave[ODINO],[1]!Backup_F8_Previous_Wave[Full VIN],"")</f>
      </c>
      <c r="L2079" s="3" t="s">
        <v>3689</v>
      </c>
      <c r="M2079" s="3" t="s">
        <v>4</v>
      </c>
      <c r="N2079" s="3" t="s">
        <v>6545</v>
      </c>
      <c r="O2079" s="3" t="s">
        <v>151</v>
      </c>
      <c r="P2079" s="6">
        <f>_xlfn.XLOOKUP(#REF!,[1]!Table2[BINNING],[1]!Table2[VFG],"")</f>
      </c>
      <c r="Q2079" s="6">
        <f>IF(ISNUMBER(FIND("|",#REF!,1)),LEFT(#REF!,FIND("|",#REF!,1)-2),#REF!)</f>
      </c>
      <c r="R2079" s="6">
        <f>IF(ISNUMBER(FIND("|",#REF!,1)),RIGHT(#REF!,LEN(#REF!)-FIND("|",#REF!,1)-1),"")</f>
      </c>
      <c r="S2079" s="3" t="s">
        <v>7</v>
      </c>
      <c r="T2079" s="3" t="s">
        <v>7</v>
      </c>
      <c r="U2079" s="2">
        <v>0</v>
      </c>
      <c r="V2079" s="2">
        <v>0</v>
      </c>
      <c r="W2079" s="2">
        <v>38000</v>
      </c>
      <c r="X2079" s="3" t="s">
        <v>583</v>
      </c>
      <c r="Y2079" s="2"/>
      <c r="Z2079" s="3"/>
      <c r="AA2079" s="3"/>
      <c r="AB2079" s="7" t="s">
        <v>6546</v>
      </c>
      <c r="AC2079" s="3" t="s">
        <v>20</v>
      </c>
      <c r="AD2079" s="3" t="s">
        <v>11</v>
      </c>
      <c r="AE2079" s="3" t="s">
        <v>21</v>
      </c>
      <c r="AF2079" s="3" t="s">
        <v>13</v>
      </c>
      <c r="AG2079" s="4"/>
      <c r="AH2079" s="3"/>
      <c r="AI2079" s="4"/>
      <c r="AJ20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79" s="8">
        <f>IF(#REF!=MAX(#REF!),"New","Old")</f>
      </c>
      <c r="AL2079" s="3"/>
      <c r="AM2079" s="9">
        <f>IF(OR(#REF!="",#REF!=0),"",IF(#REF!&lt;12000,"&lt;12k",IF(AND(#REF!&gt;=12000,#REF!&lt;24000),"12k to 24k",IF(AND(#REF!&gt;=24000,#REF!&lt;=36000),"24k to 36k",IF(#REF!&gt;36000,"&gt;36k","")))))</f>
      </c>
    </row>
    <row x14ac:dyDescent="0.25" r="2080" customHeight="1" ht="18.75">
      <c r="A2080" s="1">
        <v>1836795</v>
      </c>
      <c r="B2080" s="2">
        <v>11482046</v>
      </c>
      <c r="C2080" s="3" t="s">
        <v>173</v>
      </c>
      <c r="D2080" s="3" t="s">
        <v>174</v>
      </c>
      <c r="E2080" s="2">
        <v>2010</v>
      </c>
      <c r="F2080" s="4">
        <v>44798</v>
      </c>
      <c r="G2080" s="3" t="s">
        <v>39</v>
      </c>
      <c r="H2080" s="4">
        <v>44803</v>
      </c>
      <c r="I2080" s="4">
        <f>_xlfn.XLOOKUP(#REF!,[1]!Backup_F8_Previous_Wave[ODINO],[1]!Backup_F8_Previous_Wave[Production Date],"")</f>
      </c>
      <c r="J2080" s="10">
        <f>_xlfn.XLOOKUP(#REF!,[1]!Backup_F8_Previous_Wave[ODINO],[1]!Backup_F8_Previous_Wave[Wave Date],"")</f>
      </c>
      <c r="K2080" s="6">
        <f>_xlfn.XLOOKUP(#REF!,[1]!Backup_F8_Previous_Wave[ODINO],[1]!Backup_F8_Previous_Wave[Full VIN],"")</f>
      </c>
      <c r="L2080" s="3" t="s">
        <v>6547</v>
      </c>
      <c r="M2080" s="3" t="s">
        <v>4</v>
      </c>
      <c r="N2080" s="3" t="s">
        <v>6548</v>
      </c>
      <c r="O2080" s="3" t="s">
        <v>719</v>
      </c>
      <c r="P2080" s="6">
        <f>_xlfn.XLOOKUP(#REF!,[1]!Table2[BINNING],[1]!Table2[VFG],"")</f>
      </c>
      <c r="Q2080" s="6">
        <f>IF(ISNUMBER(FIND("|",#REF!,1)),LEFT(#REF!,FIND("|",#REF!,1)-2),#REF!)</f>
      </c>
      <c r="R2080" s="6">
        <f>IF(ISNUMBER(FIND("|",#REF!,1)),RIGHT(#REF!,LEN(#REF!)-FIND("|",#REF!,1)-1),"")</f>
      </c>
      <c r="S2080" s="3" t="s">
        <v>7</v>
      </c>
      <c r="T2080" s="3" t="s">
        <v>7</v>
      </c>
      <c r="U2080" s="2">
        <v>0</v>
      </c>
      <c r="V2080" s="2">
        <v>0</v>
      </c>
      <c r="W2080" s="2"/>
      <c r="X2080" s="3" t="s">
        <v>358</v>
      </c>
      <c r="Y2080" s="2"/>
      <c r="Z2080" s="3"/>
      <c r="AA2080" s="3"/>
      <c r="AB2080" s="7" t="s">
        <v>6549</v>
      </c>
      <c r="AC2080" s="3" t="s">
        <v>733</v>
      </c>
      <c r="AD2080" s="3" t="s">
        <v>734</v>
      </c>
      <c r="AE2080" s="3" t="s">
        <v>734</v>
      </c>
      <c r="AF2080" s="3" t="s">
        <v>45</v>
      </c>
      <c r="AG2080" s="4"/>
      <c r="AH2080" s="3"/>
      <c r="AI2080" s="4"/>
      <c r="AJ20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0" s="8">
        <f>IF(#REF!=MAX(#REF!),"New","Old")</f>
      </c>
      <c r="AL2080" s="3"/>
      <c r="AM2080" s="9">
        <f>IF(OR(#REF!="",#REF!=0),"",IF(#REF!&lt;12000,"&lt;12k",IF(AND(#REF!&gt;=12000,#REF!&lt;24000),"12k to 24k",IF(AND(#REF!&gt;=24000,#REF!&lt;=36000),"24k to 36k",IF(#REF!&gt;36000,"&gt;36k","")))))</f>
      </c>
    </row>
    <row x14ac:dyDescent="0.25" r="2081" customHeight="1" ht="18.75">
      <c r="A2081" s="1">
        <v>1836997</v>
      </c>
      <c r="B2081" s="2">
        <v>11482180</v>
      </c>
      <c r="C2081" s="3" t="s">
        <v>0</v>
      </c>
      <c r="D2081" s="3" t="s">
        <v>96</v>
      </c>
      <c r="E2081" s="2">
        <v>2015</v>
      </c>
      <c r="F2081" s="4">
        <v>44803</v>
      </c>
      <c r="G2081" s="3" t="s">
        <v>39</v>
      </c>
      <c r="H2081" s="4">
        <v>44804</v>
      </c>
      <c r="I2081" s="4">
        <f>_xlfn.XLOOKUP(#REF!,[1]!Backup_F8_Previous_Wave[ODINO],[1]!Backup_F8_Previous_Wave[Production Date],"")</f>
      </c>
      <c r="J2081" s="10">
        <f>_xlfn.XLOOKUP(#REF!,[1]!Backup_F8_Previous_Wave[ODINO],[1]!Backup_F8_Previous_Wave[Wave Date],"")</f>
      </c>
      <c r="K2081" s="6">
        <f>_xlfn.XLOOKUP(#REF!,[1]!Backup_F8_Previous_Wave[ODINO],[1]!Backup_F8_Previous_Wave[Full VIN],"")</f>
      </c>
      <c r="L2081" s="3" t="s">
        <v>6550</v>
      </c>
      <c r="M2081" s="3" t="s">
        <v>4</v>
      </c>
      <c r="N2081" s="3" t="s">
        <v>6551</v>
      </c>
      <c r="O2081" s="3" t="s">
        <v>57</v>
      </c>
      <c r="P2081" s="6">
        <f>_xlfn.XLOOKUP(#REF!,[1]!Table2[BINNING],[1]!Table2[VFG],"")</f>
      </c>
      <c r="Q2081" s="6">
        <f>IF(ISNUMBER(FIND("|",#REF!,1)),LEFT(#REF!,FIND("|",#REF!,1)-2),#REF!)</f>
      </c>
      <c r="R2081" s="6">
        <f>IF(ISNUMBER(FIND("|",#REF!,1)),RIGHT(#REF!,LEN(#REF!)-FIND("|",#REF!,1)-1),"")</f>
      </c>
      <c r="S2081" s="3" t="s">
        <v>7</v>
      </c>
      <c r="T2081" s="3" t="s">
        <v>7</v>
      </c>
      <c r="U2081" s="2">
        <v>0</v>
      </c>
      <c r="V2081" s="2">
        <v>0</v>
      </c>
      <c r="W2081" s="2"/>
      <c r="X2081" s="3" t="s">
        <v>125</v>
      </c>
      <c r="Y2081" s="2"/>
      <c r="Z2081" s="3"/>
      <c r="AA2081" s="3"/>
      <c r="AB2081" s="7" t="s">
        <v>6552</v>
      </c>
      <c r="AC2081" s="3" t="s">
        <v>542</v>
      </c>
      <c r="AD2081" s="3" t="s">
        <v>543</v>
      </c>
      <c r="AE2081" s="3" t="s">
        <v>3749</v>
      </c>
      <c r="AF2081" s="3" t="s">
        <v>102</v>
      </c>
      <c r="AG2081" s="4"/>
      <c r="AH2081" s="3"/>
      <c r="AI2081" s="4"/>
      <c r="AJ20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1" s="8">
        <f>IF(#REF!=MAX(#REF!),"New","Old")</f>
      </c>
      <c r="AL2081" s="3"/>
      <c r="AM2081" s="9">
        <f>IF(OR(#REF!="",#REF!=0),"",IF(#REF!&lt;12000,"&lt;12k",IF(AND(#REF!&gt;=12000,#REF!&lt;24000),"12k to 24k",IF(AND(#REF!&gt;=24000,#REF!&lt;=36000),"24k to 36k",IF(#REF!&gt;36000,"&gt;36k","")))))</f>
      </c>
    </row>
    <row x14ac:dyDescent="0.25" r="2082" customHeight="1" ht="18.75">
      <c r="A2082" s="1">
        <v>1837040</v>
      </c>
      <c r="B2082" s="2">
        <v>11482214</v>
      </c>
      <c r="C2082" s="3" t="s">
        <v>6553</v>
      </c>
      <c r="D2082" s="3" t="s">
        <v>6554</v>
      </c>
      <c r="E2082" s="2">
        <v>2006</v>
      </c>
      <c r="F2082" s="4">
        <v>44803</v>
      </c>
      <c r="G2082" s="3" t="s">
        <v>39</v>
      </c>
      <c r="H2082" s="4">
        <v>44804</v>
      </c>
      <c r="I2082" s="4"/>
      <c r="J2082" s="10">
        <f>_xlfn.XLOOKUP(#REF!,[1]!Backup_F8_Previous_Wave[ODINO],[1]!Backup_F8_Previous_Wave[Wave Date],"")</f>
      </c>
      <c r="K2082" s="3"/>
      <c r="L2082" s="3" t="s">
        <v>6555</v>
      </c>
      <c r="M2082" s="3" t="s">
        <v>4</v>
      </c>
      <c r="N2082" s="3" t="s">
        <v>6556</v>
      </c>
      <c r="O2082" s="3" t="s">
        <v>105</v>
      </c>
      <c r="P2082" s="6">
        <f>_xlfn.XLOOKUP(#REF!,[1]!Table2[BINNING],[1]!Table2[VFG],"")</f>
      </c>
      <c r="Q2082" s="6">
        <f>IF(ISNUMBER(FIND("|",#REF!,1)),LEFT(#REF!,FIND("|",#REF!,1)-2),#REF!)</f>
      </c>
      <c r="R2082" s="6">
        <f>IF(ISNUMBER(FIND("|",#REF!,1)),RIGHT(#REF!,LEN(#REF!)-FIND("|",#REF!,1)-1),"")</f>
      </c>
      <c r="S2082" s="3" t="s">
        <v>7</v>
      </c>
      <c r="T2082" s="3" t="s">
        <v>7</v>
      </c>
      <c r="U2082" s="2">
        <v>2</v>
      </c>
      <c r="V2082" s="2">
        <v>0</v>
      </c>
      <c r="W2082" s="2"/>
      <c r="X2082" s="3" t="s">
        <v>139</v>
      </c>
      <c r="Y2082" s="2"/>
      <c r="Z2082" s="3"/>
      <c r="AA2082" s="3"/>
      <c r="AB2082" s="7" t="s">
        <v>6557</v>
      </c>
      <c r="AC2082" s="3" t="s">
        <v>44</v>
      </c>
      <c r="AD2082" s="3" t="s">
        <v>44</v>
      </c>
      <c r="AE2082" s="3" t="s">
        <v>44</v>
      </c>
      <c r="AF2082" s="3" t="s">
        <v>44</v>
      </c>
      <c r="AG2082" s="4"/>
      <c r="AH2082" s="3"/>
      <c r="AI2082" s="4"/>
      <c r="AJ20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2" s="8">
        <f>IF(#REF!=MAX(#REF!),"New","Old")</f>
      </c>
      <c r="AL2082" s="3"/>
      <c r="AM2082" s="9">
        <f>IF(OR(#REF!="",#REF!=0),"",IF(#REF!&lt;12000,"&lt;12k",IF(AND(#REF!&gt;=12000,#REF!&lt;24000),"12k to 24k",IF(AND(#REF!&gt;=24000,#REF!&lt;=36000),"24k to 36k",IF(#REF!&gt;36000,"&gt;36k","")))))</f>
      </c>
    </row>
    <row x14ac:dyDescent="0.25" r="2083" customHeight="1" ht="18.75">
      <c r="A2083" s="1">
        <v>1837112</v>
      </c>
      <c r="B2083" s="2">
        <v>11482265</v>
      </c>
      <c r="C2083" s="3" t="s">
        <v>0</v>
      </c>
      <c r="D2083" s="3" t="s">
        <v>1</v>
      </c>
      <c r="E2083" s="2">
        <v>2021</v>
      </c>
      <c r="F2083" s="4">
        <v>44791</v>
      </c>
      <c r="G2083" s="3" t="s">
        <v>39</v>
      </c>
      <c r="H2083" s="4">
        <v>44804</v>
      </c>
      <c r="I2083" s="4">
        <f>_xlfn.XLOOKUP(#REF!,[1]!Backup_F8_Previous_Wave[ODINO],[1]!Backup_F8_Previous_Wave[Production Date],"")</f>
      </c>
      <c r="J2083" s="10">
        <f>_xlfn.XLOOKUP(#REF!,[1]!Backup_F8_Previous_Wave[ODINO],[1]!Backup_F8_Previous_Wave[Wave Date],"")</f>
      </c>
      <c r="K2083" s="6">
        <f>_xlfn.XLOOKUP(#REF!,[1]!Backup_F8_Previous_Wave[ODINO],[1]!Backup_F8_Previous_Wave[Full VIN],"")</f>
      </c>
      <c r="L2083" s="3" t="s">
        <v>6558</v>
      </c>
      <c r="M2083" s="3" t="s">
        <v>4</v>
      </c>
      <c r="N2083" s="3" t="s">
        <v>6559</v>
      </c>
      <c r="O2083" s="3" t="s">
        <v>390</v>
      </c>
      <c r="P2083" s="6">
        <f>_xlfn.XLOOKUP(#REF!,[1]!Table2[BINNING],[1]!Table2[VFG],"")</f>
      </c>
      <c r="Q2083" s="6">
        <f>IF(ISNUMBER(FIND("|",#REF!,1)),LEFT(#REF!,FIND("|",#REF!,1)-2),#REF!)</f>
      </c>
      <c r="R2083" s="6">
        <f>IF(ISNUMBER(FIND("|",#REF!,1)),RIGHT(#REF!,LEN(#REF!)-FIND("|",#REF!,1)-1),"")</f>
      </c>
      <c r="S2083" s="3" t="s">
        <v>7</v>
      </c>
      <c r="T2083" s="3" t="s">
        <v>7</v>
      </c>
      <c r="U2083" s="2">
        <v>0</v>
      </c>
      <c r="V2083" s="2">
        <v>0</v>
      </c>
      <c r="W2083" s="2"/>
      <c r="X2083" s="3" t="s">
        <v>100</v>
      </c>
      <c r="Y2083" s="2"/>
      <c r="Z2083" s="3"/>
      <c r="AA2083" s="3"/>
      <c r="AB2083" s="7" t="s">
        <v>6560</v>
      </c>
      <c r="AC2083" s="3" t="s">
        <v>4018</v>
      </c>
      <c r="AD2083" s="3" t="s">
        <v>11</v>
      </c>
      <c r="AE2083" s="3" t="s">
        <v>135</v>
      </c>
      <c r="AF2083" s="3" t="s">
        <v>27</v>
      </c>
      <c r="AG2083" s="4"/>
      <c r="AH2083" s="3"/>
      <c r="AI2083" s="4"/>
      <c r="AJ20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3" s="8">
        <f>IF(#REF!=MAX(#REF!),"New","Old")</f>
      </c>
      <c r="AL2083" s="3"/>
      <c r="AM2083" s="9">
        <f>IF(OR(#REF!="",#REF!=0),"",IF(#REF!&lt;12000,"&lt;12k",IF(AND(#REF!&gt;=12000,#REF!&lt;24000),"12k to 24k",IF(AND(#REF!&gt;=24000,#REF!&lt;=36000),"24k to 36k",IF(#REF!&gt;36000,"&gt;36k","")))))</f>
      </c>
    </row>
    <row x14ac:dyDescent="0.25" r="2084" customHeight="1" ht="18.75">
      <c r="A2084" s="1">
        <v>1837124</v>
      </c>
      <c r="B2084" s="2">
        <v>11482275</v>
      </c>
      <c r="C2084" s="3" t="s">
        <v>0</v>
      </c>
      <c r="D2084" s="3" t="s">
        <v>136</v>
      </c>
      <c r="E2084" s="2">
        <v>2019</v>
      </c>
      <c r="F2084" s="4">
        <v>44792</v>
      </c>
      <c r="G2084" s="3" t="s">
        <v>39</v>
      </c>
      <c r="H2084" s="4">
        <v>44804</v>
      </c>
      <c r="I2084" s="4">
        <f>_xlfn.XLOOKUP(#REF!,[1]!Backup_F8_Previous_Wave[ODINO],[1]!Backup_F8_Previous_Wave[Production Date],"")</f>
      </c>
      <c r="J2084" s="10">
        <f>_xlfn.XLOOKUP(#REF!,[1]!Backup_F8_Previous_Wave[ODINO],[1]!Backup_F8_Previous_Wave[Wave Date],"")</f>
      </c>
      <c r="K2084" s="6">
        <f>_xlfn.XLOOKUP(#REF!,[1]!Backup_F8_Previous_Wave[ODINO],[1]!Backup_F8_Previous_Wave[Full VIN],"")</f>
      </c>
      <c r="L2084" s="3" t="s">
        <v>6561</v>
      </c>
      <c r="M2084" s="3" t="s">
        <v>4</v>
      </c>
      <c r="N2084" s="3" t="s">
        <v>6562</v>
      </c>
      <c r="O2084" s="3" t="s">
        <v>864</v>
      </c>
      <c r="P2084" s="6">
        <f>_xlfn.XLOOKUP(#REF!,[1]!Table2[BINNING],[1]!Table2[VFG],"")</f>
      </c>
      <c r="Q2084" s="6">
        <f>IF(ISNUMBER(FIND("|",#REF!,1)),LEFT(#REF!,FIND("|",#REF!,1)-2),#REF!)</f>
      </c>
      <c r="R2084" s="6">
        <f>IF(ISNUMBER(FIND("|",#REF!,1)),RIGHT(#REF!,LEN(#REF!)-FIND("|",#REF!,1)-1),"")</f>
      </c>
      <c r="S2084" s="3" t="s">
        <v>7</v>
      </c>
      <c r="T2084" s="3" t="s">
        <v>7</v>
      </c>
      <c r="U2084" s="2">
        <v>0</v>
      </c>
      <c r="V2084" s="2">
        <v>0</v>
      </c>
      <c r="W2084" s="2"/>
      <c r="X2084" s="3" t="s">
        <v>238</v>
      </c>
      <c r="Y2084" s="2">
        <v>70</v>
      </c>
      <c r="Z2084" s="3"/>
      <c r="AA2084" s="3"/>
      <c r="AB2084" s="7" t="s">
        <v>6563</v>
      </c>
      <c r="AC2084" s="3" t="s">
        <v>341</v>
      </c>
      <c r="AD2084" s="3" t="s">
        <v>342</v>
      </c>
      <c r="AE2084" s="3" t="s">
        <v>343</v>
      </c>
      <c r="AF2084" s="3" t="s">
        <v>141</v>
      </c>
      <c r="AG2084" s="4"/>
      <c r="AH2084" s="3"/>
      <c r="AI2084" s="4"/>
      <c r="AJ20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4" s="8">
        <f>IF(#REF!=MAX(#REF!),"New","Old")</f>
      </c>
      <c r="AL2084" s="3"/>
      <c r="AM2084" s="9">
        <f>IF(OR(#REF!="",#REF!=0),"",IF(#REF!&lt;12000,"&lt;12k",IF(AND(#REF!&gt;=12000,#REF!&lt;24000),"12k to 24k",IF(AND(#REF!&gt;=24000,#REF!&lt;=36000),"24k to 36k",IF(#REF!&gt;36000,"&gt;36k","")))))</f>
      </c>
    </row>
    <row x14ac:dyDescent="0.25" r="2085" customHeight="1" ht="18.75">
      <c r="A2085" s="1">
        <v>1837392</v>
      </c>
      <c r="B2085" s="2">
        <v>11482456</v>
      </c>
      <c r="C2085" s="3" t="s">
        <v>0</v>
      </c>
      <c r="D2085" s="3" t="s">
        <v>181</v>
      </c>
      <c r="E2085" s="2">
        <v>2005</v>
      </c>
      <c r="F2085" s="4">
        <v>44805</v>
      </c>
      <c r="G2085" s="3" t="s">
        <v>39</v>
      </c>
      <c r="H2085" s="4">
        <v>44805</v>
      </c>
      <c r="I2085" s="4">
        <f>_xlfn.XLOOKUP(#REF!,[1]!Backup_F8_Previous_Wave[ODINO],[1]!Backup_F8_Previous_Wave[Production Date],"")</f>
      </c>
      <c r="J2085" s="10">
        <f>_xlfn.XLOOKUP(#REF!,[1]!Backup_F8_Previous_Wave[ODINO],[1]!Backup_F8_Previous_Wave[Wave Date],"")</f>
      </c>
      <c r="K2085" s="6">
        <f>_xlfn.XLOOKUP(#REF!,[1]!Backup_F8_Previous_Wave[ODINO],[1]!Backup_F8_Previous_Wave[Full VIN],"")</f>
      </c>
      <c r="L2085" s="3" t="s">
        <v>6564</v>
      </c>
      <c r="M2085" s="3" t="s">
        <v>4</v>
      </c>
      <c r="N2085" s="3" t="s">
        <v>6565</v>
      </c>
      <c r="O2085" s="3" t="s">
        <v>6566</v>
      </c>
      <c r="P2085" s="6">
        <f>_xlfn.XLOOKUP(#REF!,[1]!Table2[BINNING],[1]!Table2[VFG],"")</f>
      </c>
      <c r="Q2085" s="6">
        <f>IF(ISNUMBER(FIND("|",#REF!,1)),LEFT(#REF!,FIND("|",#REF!,1)-2),#REF!)</f>
      </c>
      <c r="R2085" s="6">
        <f>IF(ISNUMBER(FIND("|",#REF!,1)),RIGHT(#REF!,LEN(#REF!)-FIND("|",#REF!,1)-1),"")</f>
      </c>
      <c r="S2085" s="3" t="s">
        <v>7</v>
      </c>
      <c r="T2085" s="3" t="s">
        <v>7</v>
      </c>
      <c r="U2085" s="2">
        <v>0</v>
      </c>
      <c r="V2085" s="2">
        <v>0</v>
      </c>
      <c r="W2085" s="2">
        <v>120000</v>
      </c>
      <c r="X2085" s="3" t="s">
        <v>2931</v>
      </c>
      <c r="Y2085" s="2"/>
      <c r="Z2085" s="3"/>
      <c r="AA2085" s="3"/>
      <c r="AB2085" s="7" t="s">
        <v>6567</v>
      </c>
      <c r="AC2085" s="3" t="s">
        <v>1330</v>
      </c>
      <c r="AD2085" s="3" t="s">
        <v>298</v>
      </c>
      <c r="AE2085" s="3" t="s">
        <v>1331</v>
      </c>
      <c r="AF2085" s="3" t="s">
        <v>1779</v>
      </c>
      <c r="AG2085" s="4"/>
      <c r="AH2085" s="3"/>
      <c r="AI2085" s="4"/>
      <c r="AJ20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5" s="8">
        <f>IF(#REF!=MAX(#REF!),"New","Old")</f>
      </c>
      <c r="AL2085" s="3"/>
      <c r="AM2085" s="9">
        <f>IF(OR(#REF!="",#REF!=0),"",IF(#REF!&lt;12000,"&lt;12k",IF(AND(#REF!&gt;=12000,#REF!&lt;24000),"12k to 24k",IF(AND(#REF!&gt;=24000,#REF!&lt;=36000),"24k to 36k",IF(#REF!&gt;36000,"&gt;36k","")))))</f>
      </c>
    </row>
    <row x14ac:dyDescent="0.25" r="2086" customHeight="1" ht="18.75">
      <c r="A2086" s="1">
        <v>1837476</v>
      </c>
      <c r="B2086" s="2">
        <v>11482519</v>
      </c>
      <c r="C2086" s="3" t="s">
        <v>0</v>
      </c>
      <c r="D2086" s="3" t="s">
        <v>181</v>
      </c>
      <c r="E2086" s="2">
        <v>2019</v>
      </c>
      <c r="F2086" s="4">
        <v>44762</v>
      </c>
      <c r="G2086" s="3" t="s">
        <v>39</v>
      </c>
      <c r="H2086" s="4">
        <v>44806</v>
      </c>
      <c r="I2086" s="4">
        <f>_xlfn.XLOOKUP(#REF!,[1]!Backup_F8_Previous_Wave[ODINO],[1]!Backup_F8_Previous_Wave[Production Date],"")</f>
      </c>
      <c r="J2086" s="10">
        <f>_xlfn.XLOOKUP(#REF!,[1]!Backup_F8_Previous_Wave[ODINO],[1]!Backup_F8_Previous_Wave[Wave Date],"")</f>
      </c>
      <c r="K2086" s="6">
        <f>_xlfn.XLOOKUP(#REF!,[1]!Backup_F8_Previous_Wave[ODINO],[1]!Backup_F8_Previous_Wave[Full VIN],"")</f>
      </c>
      <c r="L2086" s="3" t="s">
        <v>2738</v>
      </c>
      <c r="M2086" s="3" t="s">
        <v>4</v>
      </c>
      <c r="N2086" s="3" t="s">
        <v>6568</v>
      </c>
      <c r="O2086" s="3" t="s">
        <v>196</v>
      </c>
      <c r="P2086" s="6">
        <f>_xlfn.XLOOKUP(#REF!,[1]!Table2[BINNING],[1]!Table2[VFG],"")</f>
      </c>
      <c r="Q2086" s="6">
        <f>IF(ISNUMBER(FIND("|",#REF!,1)),LEFT(#REF!,FIND("|",#REF!,1)-2),#REF!)</f>
      </c>
      <c r="R2086" s="6">
        <f>IF(ISNUMBER(FIND("|",#REF!,1)),RIGHT(#REF!,LEN(#REF!)-FIND("|",#REF!,1)-1),"")</f>
      </c>
      <c r="S2086" s="3" t="s">
        <v>7</v>
      </c>
      <c r="T2086" s="3" t="s">
        <v>7</v>
      </c>
      <c r="U2086" s="2">
        <v>0</v>
      </c>
      <c r="V2086" s="2">
        <v>0</v>
      </c>
      <c r="W2086" s="2"/>
      <c r="X2086" s="3" t="s">
        <v>282</v>
      </c>
      <c r="Y2086" s="2">
        <v>72</v>
      </c>
      <c r="Z2086" s="3"/>
      <c r="AA2086" s="3"/>
      <c r="AB2086" s="7" t="s">
        <v>6569</v>
      </c>
      <c r="AC2086" s="3" t="s">
        <v>297</v>
      </c>
      <c r="AD2086" s="3" t="s">
        <v>298</v>
      </c>
      <c r="AE2086" s="3" t="s">
        <v>299</v>
      </c>
      <c r="AF2086" s="3" t="s">
        <v>198</v>
      </c>
      <c r="AG2086" s="4"/>
      <c r="AH2086" s="3"/>
      <c r="AI2086" s="4"/>
      <c r="AJ20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6" s="8">
        <f>IF(#REF!=MAX(#REF!),"New","Old")</f>
      </c>
      <c r="AL2086" s="3"/>
      <c r="AM2086" s="9">
        <f>IF(OR(#REF!="",#REF!=0),"",IF(#REF!&lt;12000,"&lt;12k",IF(AND(#REF!&gt;=12000,#REF!&lt;24000),"12k to 24k",IF(AND(#REF!&gt;=24000,#REF!&lt;=36000),"24k to 36k",IF(#REF!&gt;36000,"&gt;36k","")))))</f>
      </c>
    </row>
    <row x14ac:dyDescent="0.25" r="2087" customHeight="1" ht="18.75">
      <c r="A2087" s="1">
        <v>1837587</v>
      </c>
      <c r="B2087" s="2">
        <v>11482609</v>
      </c>
      <c r="C2087" s="3" t="s">
        <v>0</v>
      </c>
      <c r="D2087" s="3" t="s">
        <v>86</v>
      </c>
      <c r="E2087" s="2">
        <v>2015</v>
      </c>
      <c r="F2087" s="4">
        <v>44804</v>
      </c>
      <c r="G2087" s="3" t="s">
        <v>39</v>
      </c>
      <c r="H2087" s="4">
        <v>44806</v>
      </c>
      <c r="I2087" s="4">
        <f>_xlfn.XLOOKUP(#REF!,[1]!Backup_F8_Previous_Wave[ODINO],[1]!Backup_F8_Previous_Wave[Production Date],"")</f>
      </c>
      <c r="J2087" s="10">
        <f>_xlfn.XLOOKUP(#REF!,[1]!Backup_F8_Previous_Wave[ODINO],[1]!Backup_F8_Previous_Wave[Wave Date],"")</f>
      </c>
      <c r="K2087" s="6">
        <f>_xlfn.XLOOKUP(#REF!,[1]!Backup_F8_Previous_Wave[ODINO],[1]!Backup_F8_Previous_Wave[Full VIN],"")</f>
      </c>
      <c r="L2087" s="3" t="s">
        <v>6570</v>
      </c>
      <c r="M2087" s="3" t="s">
        <v>4</v>
      </c>
      <c r="N2087" s="3" t="s">
        <v>6571</v>
      </c>
      <c r="O2087" s="3" t="s">
        <v>62</v>
      </c>
      <c r="P2087" s="6">
        <f>_xlfn.XLOOKUP(#REF!,[1]!Table2[BINNING],[1]!Table2[VFG],"")</f>
      </c>
      <c r="Q2087" s="6">
        <f>IF(ISNUMBER(FIND("|",#REF!,1)),LEFT(#REF!,FIND("|",#REF!,1)-2),#REF!)</f>
      </c>
      <c r="R2087" s="6">
        <f>IF(ISNUMBER(FIND("|",#REF!,1)),RIGHT(#REF!,LEN(#REF!)-FIND("|",#REF!,1)-1),"")</f>
      </c>
      <c r="S2087" s="3" t="s">
        <v>7</v>
      </c>
      <c r="T2087" s="3" t="s">
        <v>7</v>
      </c>
      <c r="U2087" s="2">
        <v>0</v>
      </c>
      <c r="V2087" s="2">
        <v>0</v>
      </c>
      <c r="W2087" s="2">
        <v>175000</v>
      </c>
      <c r="X2087" s="3" t="s">
        <v>72</v>
      </c>
      <c r="Y2087" s="2">
        <v>0</v>
      </c>
      <c r="Z2087" s="3" t="s">
        <v>6572</v>
      </c>
      <c r="AA2087" s="3" t="s">
        <v>1092</v>
      </c>
      <c r="AB2087" s="7" t="s">
        <v>6573</v>
      </c>
      <c r="AC2087" s="3" t="s">
        <v>92</v>
      </c>
      <c r="AD2087" s="3" t="s">
        <v>93</v>
      </c>
      <c r="AE2087" s="3" t="s">
        <v>94</v>
      </c>
      <c r="AF2087" s="3" t="s">
        <v>95</v>
      </c>
      <c r="AG2087" s="4"/>
      <c r="AH2087" s="3"/>
      <c r="AI2087" s="4"/>
      <c r="AJ20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7" s="8">
        <f>IF(#REF!=MAX(#REF!),"New","Old")</f>
      </c>
      <c r="AL2087" s="3"/>
      <c r="AM2087" s="9">
        <f>IF(OR(#REF!="",#REF!=0),"",IF(#REF!&lt;12000,"&lt;12k",IF(AND(#REF!&gt;=12000,#REF!&lt;24000),"12k to 24k",IF(AND(#REF!&gt;=24000,#REF!&lt;=36000),"24k to 36k",IF(#REF!&gt;36000,"&gt;36k","")))))</f>
      </c>
    </row>
    <row x14ac:dyDescent="0.25" r="2088" customHeight="1" ht="18.75">
      <c r="A2088" s="1">
        <v>1837624</v>
      </c>
      <c r="B2088" s="2">
        <v>11482633</v>
      </c>
      <c r="C2088" s="3" t="s">
        <v>0</v>
      </c>
      <c r="D2088" s="3" t="s">
        <v>1</v>
      </c>
      <c r="E2088" s="2">
        <v>2014</v>
      </c>
      <c r="F2088" s="4">
        <v>44791</v>
      </c>
      <c r="G2088" s="3" t="s">
        <v>39</v>
      </c>
      <c r="H2088" s="4">
        <v>44806</v>
      </c>
      <c r="I2088" s="4">
        <f>_xlfn.XLOOKUP(#REF!,[1]!Backup_F8_Previous_Wave[ODINO],[1]!Backup_F8_Previous_Wave[Production Date],"")</f>
      </c>
      <c r="J2088" s="10">
        <f>_xlfn.XLOOKUP(#REF!,[1]!Backup_F8_Previous_Wave[ODINO],[1]!Backup_F8_Previous_Wave[Wave Date],"")</f>
      </c>
      <c r="K2088" s="6">
        <f>_xlfn.XLOOKUP(#REF!,[1]!Backup_F8_Previous_Wave[ODINO],[1]!Backup_F8_Previous_Wave[Full VIN],"")</f>
      </c>
      <c r="L2088" s="3" t="s">
        <v>6574</v>
      </c>
      <c r="M2088" s="3" t="s">
        <v>4</v>
      </c>
      <c r="N2088" s="3" t="s">
        <v>6575</v>
      </c>
      <c r="O2088" s="3" t="s">
        <v>390</v>
      </c>
      <c r="P2088" s="6">
        <f>_xlfn.XLOOKUP(#REF!,[1]!Table2[BINNING],[1]!Table2[VFG],"")</f>
      </c>
      <c r="Q2088" s="6">
        <f>IF(ISNUMBER(FIND("|",#REF!,1)),LEFT(#REF!,FIND("|",#REF!,1)-2),#REF!)</f>
      </c>
      <c r="R2088" s="6">
        <f>IF(ISNUMBER(FIND("|",#REF!,1)),RIGHT(#REF!,LEN(#REF!)-FIND("|",#REF!,1)-1),"")</f>
      </c>
      <c r="S2088" s="3" t="s">
        <v>7</v>
      </c>
      <c r="T2088" s="3" t="s">
        <v>7</v>
      </c>
      <c r="U2088" s="2">
        <v>0</v>
      </c>
      <c r="V2088" s="2">
        <v>0</v>
      </c>
      <c r="W2088" s="2"/>
      <c r="X2088" s="3" t="s">
        <v>139</v>
      </c>
      <c r="Y2088" s="2">
        <v>70</v>
      </c>
      <c r="Z2088" s="3"/>
      <c r="AA2088" s="3"/>
      <c r="AB2088" s="7" t="s">
        <v>6576</v>
      </c>
      <c r="AC2088" s="3" t="s">
        <v>10</v>
      </c>
      <c r="AD2088" s="3" t="s">
        <v>11</v>
      </c>
      <c r="AE2088" s="3" t="s">
        <v>12</v>
      </c>
      <c r="AF2088" s="3" t="s">
        <v>13</v>
      </c>
      <c r="AG2088" s="4"/>
      <c r="AH2088" s="3"/>
      <c r="AI2088" s="4"/>
      <c r="AJ20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8" s="8">
        <f>IF(#REF!=MAX(#REF!),"New","Old")</f>
      </c>
      <c r="AL2088" s="3"/>
      <c r="AM2088" s="9">
        <f>IF(OR(#REF!="",#REF!=0),"",IF(#REF!&lt;12000,"&lt;12k",IF(AND(#REF!&gt;=12000,#REF!&lt;24000),"12k to 24k",IF(AND(#REF!&gt;=24000,#REF!&lt;=36000),"24k to 36k",IF(#REF!&gt;36000,"&gt;36k","")))))</f>
      </c>
    </row>
    <row x14ac:dyDescent="0.25" r="2089" customHeight="1" ht="18.75">
      <c r="A2089" s="1">
        <v>1837744</v>
      </c>
      <c r="B2089" s="2">
        <v>11482717</v>
      </c>
      <c r="C2089" s="3" t="s">
        <v>0</v>
      </c>
      <c r="D2089" s="3" t="s">
        <v>1</v>
      </c>
      <c r="E2089" s="2">
        <v>2015</v>
      </c>
      <c r="F2089" s="4">
        <v>44806</v>
      </c>
      <c r="G2089" s="3" t="s">
        <v>39</v>
      </c>
      <c r="H2089" s="4">
        <v>44807</v>
      </c>
      <c r="I2089" s="4"/>
      <c r="J2089" s="10">
        <f>_xlfn.XLOOKUP(#REF!,[1]!Backup_F8_Previous_Wave[ODINO],[1]!Backup_F8_Previous_Wave[Wave Date],"")</f>
      </c>
      <c r="K2089" s="3"/>
      <c r="L2089" s="3" t="s">
        <v>6577</v>
      </c>
      <c r="M2089" s="3" t="s">
        <v>4</v>
      </c>
      <c r="N2089" s="3" t="s">
        <v>6578</v>
      </c>
      <c r="O2089" s="3" t="s">
        <v>31</v>
      </c>
      <c r="P2089" s="6">
        <f>_xlfn.XLOOKUP(#REF!,[1]!Table2[BINNING],[1]!Table2[VFG],"")</f>
      </c>
      <c r="Q2089" s="6">
        <f>IF(ISNUMBER(FIND("|",#REF!,1)),LEFT(#REF!,FIND("|",#REF!,1)-2),#REF!)</f>
      </c>
      <c r="R2089" s="6">
        <f>IF(ISNUMBER(FIND("|",#REF!,1)),RIGHT(#REF!,LEN(#REF!)-FIND("|",#REF!,1)-1),"")</f>
      </c>
      <c r="S2089" s="3" t="s">
        <v>7</v>
      </c>
      <c r="T2089" s="3" t="s">
        <v>7</v>
      </c>
      <c r="U2089" s="2">
        <v>0</v>
      </c>
      <c r="V2089" s="2">
        <v>0</v>
      </c>
      <c r="W2089" s="2"/>
      <c r="X2089" s="3" t="s">
        <v>8</v>
      </c>
      <c r="Y2089" s="2"/>
      <c r="Z2089" s="3"/>
      <c r="AA2089" s="3"/>
      <c r="AB2089" s="7" t="s">
        <v>6579</v>
      </c>
      <c r="AC2089" s="3" t="s">
        <v>44</v>
      </c>
      <c r="AD2089" s="3" t="s">
        <v>44</v>
      </c>
      <c r="AE2089" s="3" t="s">
        <v>44</v>
      </c>
      <c r="AF2089" s="3" t="s">
        <v>27</v>
      </c>
      <c r="AG2089" s="4"/>
      <c r="AH2089" s="3"/>
      <c r="AI2089" s="4"/>
      <c r="AJ20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89" s="8">
        <f>IF(#REF!=MAX(#REF!),"New","Old")</f>
      </c>
      <c r="AL2089" s="3"/>
      <c r="AM2089" s="9">
        <f>IF(OR(#REF!="",#REF!=0),"",IF(#REF!&lt;12000,"&lt;12k",IF(AND(#REF!&gt;=12000,#REF!&lt;24000),"12k to 24k",IF(AND(#REF!&gt;=24000,#REF!&lt;=36000),"24k to 36k",IF(#REF!&gt;36000,"&gt;36k","")))))</f>
      </c>
    </row>
    <row x14ac:dyDescent="0.25" r="2090" customHeight="1" ht="18.75">
      <c r="A2090" s="1">
        <v>1837758</v>
      </c>
      <c r="B2090" s="2">
        <v>11482727</v>
      </c>
      <c r="C2090" s="3" t="s">
        <v>0</v>
      </c>
      <c r="D2090" s="3" t="s">
        <v>136</v>
      </c>
      <c r="E2090" s="2">
        <v>2007</v>
      </c>
      <c r="F2090" s="4">
        <v>44271</v>
      </c>
      <c r="G2090" s="3" t="s">
        <v>2</v>
      </c>
      <c r="H2090" s="4">
        <v>44807</v>
      </c>
      <c r="I2090" s="4">
        <f>_xlfn.XLOOKUP(#REF!,[1]!Backup_F8_Previous_Wave[ODINO],[1]!Backup_F8_Previous_Wave[Production Date],"")</f>
      </c>
      <c r="J2090" s="10">
        <f>_xlfn.XLOOKUP(#REF!,[1]!Backup_F8_Previous_Wave[ODINO],[1]!Backup_F8_Previous_Wave[Wave Date],"")</f>
      </c>
      <c r="K2090" s="6">
        <f>_xlfn.XLOOKUP(#REF!,[1]!Backup_F8_Previous_Wave[ODINO],[1]!Backup_F8_Previous_Wave[Full VIN],"")</f>
      </c>
      <c r="L2090" s="3" t="s">
        <v>6580</v>
      </c>
      <c r="M2090" s="3" t="s">
        <v>4</v>
      </c>
      <c r="N2090" s="3" t="s">
        <v>6581</v>
      </c>
      <c r="O2090" s="3" t="s">
        <v>6582</v>
      </c>
      <c r="P2090" s="6">
        <f>_xlfn.XLOOKUP(#REF!,[1]!Table2[BINNING],[1]!Table2[VFG],"")</f>
      </c>
      <c r="Q2090" s="6">
        <f>IF(ISNUMBER(FIND("|",#REF!,1)),LEFT(#REF!,FIND("|",#REF!,1)-2),#REF!)</f>
      </c>
      <c r="R2090" s="6">
        <f>IF(ISNUMBER(FIND("|",#REF!,1)),RIGHT(#REF!,LEN(#REF!)-FIND("|",#REF!,1)-1),"")</f>
      </c>
      <c r="S2090" s="3" t="s">
        <v>7</v>
      </c>
      <c r="T2090" s="3" t="s">
        <v>7</v>
      </c>
      <c r="U2090" s="2">
        <v>0</v>
      </c>
      <c r="V2090" s="2">
        <v>0</v>
      </c>
      <c r="W2090" s="2"/>
      <c r="X2090" s="3" t="s">
        <v>467</v>
      </c>
      <c r="Y2090" s="2"/>
      <c r="Z2090" s="3"/>
      <c r="AA2090" s="3"/>
      <c r="AB2090" s="7" t="s">
        <v>6583</v>
      </c>
      <c r="AC2090" s="3" t="s">
        <v>4430</v>
      </c>
      <c r="AD2090" s="3" t="s">
        <v>342</v>
      </c>
      <c r="AE2090" s="3" t="s">
        <v>343</v>
      </c>
      <c r="AF2090" s="3" t="s">
        <v>102</v>
      </c>
      <c r="AG2090" s="4"/>
      <c r="AH2090" s="3"/>
      <c r="AI2090" s="4"/>
      <c r="AJ20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0" s="8">
        <f>IF(#REF!=MAX(#REF!),"New","Old")</f>
      </c>
      <c r="AL2090" s="3"/>
      <c r="AM2090" s="9">
        <f>IF(OR(#REF!="",#REF!=0),"",IF(#REF!&lt;12000,"&lt;12k",IF(AND(#REF!&gt;=12000,#REF!&lt;24000),"12k to 24k",IF(AND(#REF!&gt;=24000,#REF!&lt;=36000),"24k to 36k",IF(#REF!&gt;36000,"&gt;36k","")))))</f>
      </c>
    </row>
    <row x14ac:dyDescent="0.25" r="2091" customHeight="1" ht="18.75">
      <c r="A2091" s="1">
        <v>1838006</v>
      </c>
      <c r="B2091" s="2">
        <v>11482892</v>
      </c>
      <c r="C2091" s="3" t="s">
        <v>0</v>
      </c>
      <c r="D2091" s="3" t="s">
        <v>448</v>
      </c>
      <c r="E2091" s="2">
        <v>2013</v>
      </c>
      <c r="F2091" s="4">
        <v>44760</v>
      </c>
      <c r="G2091" s="3" t="s">
        <v>39</v>
      </c>
      <c r="H2091" s="4">
        <v>44809</v>
      </c>
      <c r="I2091" s="4"/>
      <c r="J2091" s="10">
        <f>_xlfn.XLOOKUP(#REF!,[1]!Backup_F8_Previous_Wave[ODINO],[1]!Backup_F8_Previous_Wave[Wave Date],"")</f>
      </c>
      <c r="K2091" s="3"/>
      <c r="L2091" s="3" t="s">
        <v>6584</v>
      </c>
      <c r="M2091" s="3" t="s">
        <v>4</v>
      </c>
      <c r="N2091" s="3" t="s">
        <v>6585</v>
      </c>
      <c r="O2091" s="3" t="s">
        <v>144</v>
      </c>
      <c r="P2091" s="6">
        <f>_xlfn.XLOOKUP(#REF!,[1]!Table2[BINNING],[1]!Table2[VFG],"")</f>
      </c>
      <c r="Q2091" s="6">
        <f>IF(ISNUMBER(FIND("|",#REF!,1)),LEFT(#REF!,FIND("|",#REF!,1)-2),#REF!)</f>
      </c>
      <c r="R2091" s="6">
        <f>IF(ISNUMBER(FIND("|",#REF!,1)),RIGHT(#REF!,LEN(#REF!)-FIND("|",#REF!,1)-1),"")</f>
      </c>
      <c r="S2091" s="3" t="s">
        <v>7</v>
      </c>
      <c r="T2091" s="3" t="s">
        <v>7</v>
      </c>
      <c r="U2091" s="2">
        <v>0</v>
      </c>
      <c r="V2091" s="2">
        <v>0</v>
      </c>
      <c r="W2091" s="2"/>
      <c r="X2091" s="3" t="s">
        <v>106</v>
      </c>
      <c r="Y2091" s="2"/>
      <c r="Z2091" s="3"/>
      <c r="AA2091" s="3"/>
      <c r="AB2091" s="7" t="s">
        <v>6586</v>
      </c>
      <c r="AC2091" s="3" t="s">
        <v>44</v>
      </c>
      <c r="AD2091" s="3" t="s">
        <v>44</v>
      </c>
      <c r="AE2091" s="3" t="s">
        <v>44</v>
      </c>
      <c r="AF2091" s="3" t="s">
        <v>45</v>
      </c>
      <c r="AG2091" s="4"/>
      <c r="AH2091" s="3"/>
      <c r="AI2091" s="4"/>
      <c r="AJ20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1" s="8">
        <f>IF(#REF!=MAX(#REF!),"New","Old")</f>
      </c>
      <c r="AL2091" s="3"/>
      <c r="AM2091" s="9">
        <f>IF(OR(#REF!="",#REF!=0),"",IF(#REF!&lt;12000,"&lt;12k",IF(AND(#REF!&gt;=12000,#REF!&lt;24000),"12k to 24k",IF(AND(#REF!&gt;=24000,#REF!&lt;=36000),"24k to 36k",IF(#REF!&gt;36000,"&gt;36k","")))))</f>
      </c>
    </row>
    <row x14ac:dyDescent="0.25" r="2092" customHeight="1" ht="18.75">
      <c r="A2092" s="1">
        <v>1838149</v>
      </c>
      <c r="B2092" s="2">
        <v>11482986</v>
      </c>
      <c r="C2092" s="3" t="s">
        <v>0</v>
      </c>
      <c r="D2092" s="3" t="s">
        <v>187</v>
      </c>
      <c r="E2092" s="2">
        <v>2019</v>
      </c>
      <c r="F2092" s="4">
        <v>44806</v>
      </c>
      <c r="G2092" s="3" t="s">
        <v>39</v>
      </c>
      <c r="H2092" s="4">
        <v>44810</v>
      </c>
      <c r="I2092" s="4"/>
      <c r="J2092" s="10">
        <f>_xlfn.XLOOKUP(#REF!,[1]!Backup_F8_Previous_Wave[ODINO],[1]!Backup_F8_Previous_Wave[Wave Date],"")</f>
      </c>
      <c r="K2092" s="3"/>
      <c r="L2092" s="3" t="s">
        <v>2537</v>
      </c>
      <c r="M2092" s="3" t="s">
        <v>4</v>
      </c>
      <c r="N2092" s="3" t="s">
        <v>6587</v>
      </c>
      <c r="O2092" s="3" t="s">
        <v>124</v>
      </c>
      <c r="P2092" s="6">
        <f>_xlfn.XLOOKUP(#REF!,[1]!Table2[BINNING],[1]!Table2[VFG],"")</f>
      </c>
      <c r="Q2092" s="6">
        <f>IF(ISNUMBER(FIND("|",#REF!,1)),LEFT(#REF!,FIND("|",#REF!,1)-2),#REF!)</f>
      </c>
      <c r="R2092" s="6">
        <f>IF(ISNUMBER(FIND("|",#REF!,1)),RIGHT(#REF!,LEN(#REF!)-FIND("|",#REF!,1)-1),"")</f>
      </c>
      <c r="S2092" s="3" t="s">
        <v>7</v>
      </c>
      <c r="T2092" s="3" t="s">
        <v>7</v>
      </c>
      <c r="U2092" s="2">
        <v>0</v>
      </c>
      <c r="V2092" s="2">
        <v>0</v>
      </c>
      <c r="W2092" s="2"/>
      <c r="X2092" s="3" t="s">
        <v>238</v>
      </c>
      <c r="Y2092" s="2">
        <v>0</v>
      </c>
      <c r="Z2092" s="3"/>
      <c r="AA2092" s="3"/>
      <c r="AB2092" s="7" t="s">
        <v>6588</v>
      </c>
      <c r="AC2092" s="3" t="s">
        <v>44</v>
      </c>
      <c r="AD2092" s="3" t="s">
        <v>44</v>
      </c>
      <c r="AE2092" s="3" t="s">
        <v>44</v>
      </c>
      <c r="AF2092" s="3" t="s">
        <v>141</v>
      </c>
      <c r="AG2092" s="4"/>
      <c r="AH2092" s="3"/>
      <c r="AI2092" s="4"/>
      <c r="AJ20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2" s="8">
        <f>IF(#REF!=MAX(#REF!),"New","Old")</f>
      </c>
      <c r="AL2092" s="3"/>
      <c r="AM2092" s="9">
        <f>IF(OR(#REF!="",#REF!=0),"",IF(#REF!&lt;12000,"&lt;12k",IF(AND(#REF!&gt;=12000,#REF!&lt;24000),"12k to 24k",IF(AND(#REF!&gt;=24000,#REF!&lt;=36000),"24k to 36k",IF(#REF!&gt;36000,"&gt;36k","")))))</f>
      </c>
    </row>
    <row x14ac:dyDescent="0.25" r="2093" customHeight="1" ht="18.75">
      <c r="A2093" s="1">
        <v>1838350</v>
      </c>
      <c r="B2093" s="2">
        <v>11483121</v>
      </c>
      <c r="C2093" s="3" t="s">
        <v>0</v>
      </c>
      <c r="D2093" s="3" t="s">
        <v>1387</v>
      </c>
      <c r="E2093" s="2">
        <v>2019</v>
      </c>
      <c r="F2093" s="4">
        <v>44790</v>
      </c>
      <c r="G2093" s="3" t="s">
        <v>39</v>
      </c>
      <c r="H2093" s="4">
        <v>44810</v>
      </c>
      <c r="I2093" s="4">
        <f>_xlfn.XLOOKUP(#REF!,[1]!Backup_F8_Previous_Wave[ODINO],[1]!Backup_F8_Previous_Wave[Production Date],"")</f>
      </c>
      <c r="J2093" s="10">
        <f>_xlfn.XLOOKUP(#REF!,[1]!Backup_F8_Previous_Wave[ODINO],[1]!Backup_F8_Previous_Wave[Wave Date],"")</f>
      </c>
      <c r="K2093" s="6">
        <f>_xlfn.XLOOKUP(#REF!,[1]!Backup_F8_Previous_Wave[ODINO],[1]!Backup_F8_Previous_Wave[Full VIN],"")</f>
      </c>
      <c r="L2093" s="3" t="s">
        <v>6589</v>
      </c>
      <c r="M2093" s="3" t="s">
        <v>4</v>
      </c>
      <c r="N2093" s="3" t="s">
        <v>6590</v>
      </c>
      <c r="O2093" s="3" t="s">
        <v>2959</v>
      </c>
      <c r="P2093" s="6">
        <f>_xlfn.XLOOKUP(#REF!,[1]!Table2[BINNING],[1]!Table2[VFG],"")</f>
      </c>
      <c r="Q2093" s="6">
        <f>IF(ISNUMBER(FIND("|",#REF!,1)),LEFT(#REF!,FIND("|",#REF!,1)-2),#REF!)</f>
      </c>
      <c r="R2093" s="6">
        <f>IF(ISNUMBER(FIND("|",#REF!,1)),RIGHT(#REF!,LEN(#REF!)-FIND("|",#REF!,1)-1),"")</f>
      </c>
      <c r="S2093" s="3" t="s">
        <v>7</v>
      </c>
      <c r="T2093" s="3" t="s">
        <v>7</v>
      </c>
      <c r="U2093" s="2">
        <v>0</v>
      </c>
      <c r="V2093" s="2">
        <v>0</v>
      </c>
      <c r="W2093" s="2">
        <v>13000</v>
      </c>
      <c r="X2093" s="3" t="s">
        <v>63</v>
      </c>
      <c r="Y2093" s="2"/>
      <c r="Z2093" s="3" t="s">
        <v>6591</v>
      </c>
      <c r="AA2093" s="3" t="s">
        <v>3881</v>
      </c>
      <c r="AB2093" s="7" t="s">
        <v>6592</v>
      </c>
      <c r="AC2093" s="3" t="s">
        <v>3787</v>
      </c>
      <c r="AD2093" s="3" t="s">
        <v>3788</v>
      </c>
      <c r="AE2093" s="3" t="s">
        <v>3789</v>
      </c>
      <c r="AF2093" s="3" t="s">
        <v>1391</v>
      </c>
      <c r="AG2093" s="4"/>
      <c r="AH2093" s="3"/>
      <c r="AI2093" s="4"/>
      <c r="AJ20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3" s="8">
        <f>IF(#REF!=MAX(#REF!),"New","Old")</f>
      </c>
      <c r="AL2093" s="3"/>
      <c r="AM2093" s="9">
        <f>IF(OR(#REF!="",#REF!=0),"",IF(#REF!&lt;12000,"&lt;12k",IF(AND(#REF!&gt;=12000,#REF!&lt;24000),"12k to 24k",IF(AND(#REF!&gt;=24000,#REF!&lt;=36000),"24k to 36k",IF(#REF!&gt;36000,"&gt;36k","")))))</f>
      </c>
    </row>
    <row x14ac:dyDescent="0.25" r="2094" customHeight="1" ht="18.75">
      <c r="A2094" s="1">
        <v>1838550</v>
      </c>
      <c r="B2094" s="2">
        <v>11483249</v>
      </c>
      <c r="C2094" s="3" t="s">
        <v>0</v>
      </c>
      <c r="D2094" s="3" t="s">
        <v>86</v>
      </c>
      <c r="E2094" s="2">
        <v>2022</v>
      </c>
      <c r="F2094" s="4">
        <v>44621</v>
      </c>
      <c r="G2094" s="3" t="s">
        <v>2</v>
      </c>
      <c r="H2094" s="4">
        <v>44811</v>
      </c>
      <c r="I2094" s="4">
        <f>_xlfn.XLOOKUP(#REF!,[1]!Backup_F8_Previous_Wave[ODINO],[1]!Backup_F8_Previous_Wave[Production Date],"")</f>
      </c>
      <c r="J2094" s="10">
        <f>_xlfn.XLOOKUP(#REF!,[1]!Backup_F8_Previous_Wave[ODINO],[1]!Backup_F8_Previous_Wave[Wave Date],"")</f>
      </c>
      <c r="K2094" s="6">
        <f>_xlfn.XLOOKUP(#REF!,[1]!Backup_F8_Previous_Wave[ODINO],[1]!Backup_F8_Previous_Wave[Full VIN],"")</f>
      </c>
      <c r="L2094" s="3" t="s">
        <v>6593</v>
      </c>
      <c r="M2094" s="3" t="s">
        <v>4</v>
      </c>
      <c r="N2094" s="3" t="s">
        <v>6594</v>
      </c>
      <c r="O2094" s="3" t="s">
        <v>99</v>
      </c>
      <c r="P2094" s="6">
        <f>_xlfn.XLOOKUP(#REF!,[1]!Table2[BINNING],[1]!Table2[VFG],"")</f>
      </c>
      <c r="Q2094" s="6">
        <f>IF(ISNUMBER(FIND("|",#REF!,1)),LEFT(#REF!,FIND("|",#REF!,1)-2),#REF!)</f>
      </c>
      <c r="R2094" s="6">
        <f>IF(ISNUMBER(FIND("|",#REF!,1)),RIGHT(#REF!,LEN(#REF!)-FIND("|",#REF!,1)-1),"")</f>
      </c>
      <c r="S2094" s="3" t="s">
        <v>7</v>
      </c>
      <c r="T2094" s="3" t="s">
        <v>7</v>
      </c>
      <c r="U2094" s="2">
        <v>0</v>
      </c>
      <c r="V2094" s="2">
        <v>0</v>
      </c>
      <c r="W2094" s="2">
        <v>1500</v>
      </c>
      <c r="X2094" s="3" t="s">
        <v>1087</v>
      </c>
      <c r="Y2094" s="2"/>
      <c r="Z2094" s="3" t="s">
        <v>6595</v>
      </c>
      <c r="AA2094" s="3" t="s">
        <v>6596</v>
      </c>
      <c r="AB2094" s="7" t="s">
        <v>6597</v>
      </c>
      <c r="AC2094" s="3" t="s">
        <v>685</v>
      </c>
      <c r="AD2094" s="3" t="s">
        <v>93</v>
      </c>
      <c r="AE2094" s="3" t="s">
        <v>94</v>
      </c>
      <c r="AF2094" s="3" t="s">
        <v>95</v>
      </c>
      <c r="AG2094" s="4"/>
      <c r="AH2094" s="3"/>
      <c r="AI2094" s="4"/>
      <c r="AJ20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4" s="8">
        <f>IF(#REF!=MAX(#REF!),"New","Old")</f>
      </c>
      <c r="AL2094" s="3"/>
      <c r="AM2094" s="9">
        <f>IF(OR(#REF!="",#REF!=0),"",IF(#REF!&lt;12000,"&lt;12k",IF(AND(#REF!&gt;=12000,#REF!&lt;24000),"12k to 24k",IF(AND(#REF!&gt;=24000,#REF!&lt;=36000),"24k to 36k",IF(#REF!&gt;36000,"&gt;36k","")))))</f>
      </c>
    </row>
    <row x14ac:dyDescent="0.25" r="2095" customHeight="1" ht="18.75">
      <c r="A2095" s="1">
        <v>1838628</v>
      </c>
      <c r="B2095" s="2">
        <v>11483309</v>
      </c>
      <c r="C2095" s="3" t="s">
        <v>0</v>
      </c>
      <c r="D2095" s="3" t="s">
        <v>86</v>
      </c>
      <c r="E2095" s="2">
        <v>2020</v>
      </c>
      <c r="F2095" s="4">
        <v>44806</v>
      </c>
      <c r="G2095" s="3" t="s">
        <v>39</v>
      </c>
      <c r="H2095" s="4">
        <v>44811</v>
      </c>
      <c r="I2095" s="4">
        <f>_xlfn.XLOOKUP(#REF!,[1]!Backup_F8_Previous_Wave[ODINO],[1]!Backup_F8_Previous_Wave[Production Date],"")</f>
      </c>
      <c r="J2095" s="10">
        <f>_xlfn.XLOOKUP(#REF!,[1]!Backup_F8_Previous_Wave[ODINO],[1]!Backup_F8_Previous_Wave[Wave Date],"")</f>
      </c>
      <c r="K2095" s="6">
        <f>_xlfn.XLOOKUP(#REF!,[1]!Backup_F8_Previous_Wave[ODINO],[1]!Backup_F8_Previous_Wave[Full VIN],"")</f>
      </c>
      <c r="L2095" s="3" t="s">
        <v>6598</v>
      </c>
      <c r="M2095" s="3" t="s">
        <v>4</v>
      </c>
      <c r="N2095" s="3" t="s">
        <v>6599</v>
      </c>
      <c r="O2095" s="3" t="s">
        <v>4771</v>
      </c>
      <c r="P2095" s="6">
        <f>_xlfn.XLOOKUP(#REF!,[1]!Table2[BINNING],[1]!Table2[VFG],"")</f>
      </c>
      <c r="Q2095" s="6">
        <f>IF(ISNUMBER(FIND("|",#REF!,1)),LEFT(#REF!,FIND("|",#REF!,1)-2),#REF!)</f>
      </c>
      <c r="R2095" s="6">
        <f>IF(ISNUMBER(FIND("|",#REF!,1)),RIGHT(#REF!,LEN(#REF!)-FIND("|",#REF!,1)-1),"")</f>
      </c>
      <c r="S2095" s="3" t="s">
        <v>7</v>
      </c>
      <c r="T2095" s="3" t="s">
        <v>7</v>
      </c>
      <c r="U2095" s="2">
        <v>0</v>
      </c>
      <c r="V2095" s="2">
        <v>0</v>
      </c>
      <c r="W2095" s="2">
        <v>58850</v>
      </c>
      <c r="X2095" s="3" t="s">
        <v>81</v>
      </c>
      <c r="Y2095" s="2"/>
      <c r="Z2095" s="3" t="s">
        <v>6600</v>
      </c>
      <c r="AA2095" s="3" t="s">
        <v>2700</v>
      </c>
      <c r="AB2095" s="7" t="s">
        <v>6601</v>
      </c>
      <c r="AC2095" s="3" t="s">
        <v>685</v>
      </c>
      <c r="AD2095" s="3" t="s">
        <v>93</v>
      </c>
      <c r="AE2095" s="3" t="s">
        <v>94</v>
      </c>
      <c r="AF2095" s="3" t="s">
        <v>95</v>
      </c>
      <c r="AG2095" s="4"/>
      <c r="AH2095" s="3"/>
      <c r="AI2095" s="4"/>
      <c r="AJ20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5" s="8">
        <f>IF(#REF!=MAX(#REF!),"New","Old")</f>
      </c>
      <c r="AL2095" s="3"/>
      <c r="AM2095" s="9">
        <f>IF(OR(#REF!="",#REF!=0),"",IF(#REF!&lt;12000,"&lt;12k",IF(AND(#REF!&gt;=12000,#REF!&lt;24000),"12k to 24k",IF(AND(#REF!&gt;=24000,#REF!&lt;=36000),"24k to 36k",IF(#REF!&gt;36000,"&gt;36k","")))))</f>
      </c>
    </row>
    <row x14ac:dyDescent="0.25" r="2096" customHeight="1" ht="18.75">
      <c r="A2096" s="1">
        <v>1838669</v>
      </c>
      <c r="B2096" s="2">
        <v>11483339</v>
      </c>
      <c r="C2096" s="3" t="s">
        <v>0</v>
      </c>
      <c r="D2096" s="3" t="s">
        <v>38</v>
      </c>
      <c r="E2096" s="2">
        <v>2014</v>
      </c>
      <c r="F2096" s="4">
        <v>44811</v>
      </c>
      <c r="G2096" s="3" t="s">
        <v>39</v>
      </c>
      <c r="H2096" s="4">
        <v>44811</v>
      </c>
      <c r="I2096" s="4">
        <f>_xlfn.XLOOKUP(#REF!,[1]!Backup_F8_Previous_Wave[ODINO],[1]!Backup_F8_Previous_Wave[Production Date],"")</f>
      </c>
      <c r="J2096" s="10">
        <f>_xlfn.XLOOKUP(#REF!,[1]!Backup_F8_Previous_Wave[ODINO],[1]!Backup_F8_Previous_Wave[Wave Date],"")</f>
      </c>
      <c r="K2096" s="6">
        <f>_xlfn.XLOOKUP(#REF!,[1]!Backup_F8_Previous_Wave[ODINO],[1]!Backup_F8_Previous_Wave[Full VIN],"")</f>
      </c>
      <c r="L2096" s="3" t="s">
        <v>6602</v>
      </c>
      <c r="M2096" s="3" t="s">
        <v>4</v>
      </c>
      <c r="N2096" s="3" t="s">
        <v>6603</v>
      </c>
      <c r="O2096" s="3" t="s">
        <v>144</v>
      </c>
      <c r="P2096" s="6">
        <f>_xlfn.XLOOKUP(#REF!,[1]!Table2[BINNING],[1]!Table2[VFG],"")</f>
      </c>
      <c r="Q2096" s="6">
        <f>IF(ISNUMBER(FIND("|",#REF!,1)),LEFT(#REF!,FIND("|",#REF!,1)-2),#REF!)</f>
      </c>
      <c r="R2096" s="6">
        <f>IF(ISNUMBER(FIND("|",#REF!,1)),RIGHT(#REF!,LEN(#REF!)-FIND("|",#REF!,1)-1),"")</f>
      </c>
      <c r="S2096" s="3" t="s">
        <v>7</v>
      </c>
      <c r="T2096" s="3" t="s">
        <v>7</v>
      </c>
      <c r="U2096" s="2">
        <v>0</v>
      </c>
      <c r="V2096" s="2">
        <v>0</v>
      </c>
      <c r="W2096" s="2"/>
      <c r="X2096" s="3" t="s">
        <v>63</v>
      </c>
      <c r="Y2096" s="2"/>
      <c r="Z2096" s="3"/>
      <c r="AA2096" s="3"/>
      <c r="AB2096" s="7" t="s">
        <v>6604</v>
      </c>
      <c r="AC2096" s="3" t="s">
        <v>146</v>
      </c>
      <c r="AD2096" s="3" t="s">
        <v>147</v>
      </c>
      <c r="AE2096" s="3" t="s">
        <v>148</v>
      </c>
      <c r="AF2096" s="3" t="s">
        <v>45</v>
      </c>
      <c r="AG2096" s="4"/>
      <c r="AH2096" s="3"/>
      <c r="AI2096" s="4"/>
      <c r="AJ20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6" s="8">
        <f>IF(#REF!=MAX(#REF!),"New","Old")</f>
      </c>
      <c r="AL2096" s="3"/>
      <c r="AM2096" s="9">
        <f>IF(OR(#REF!="",#REF!=0),"",IF(#REF!&lt;12000,"&lt;12k",IF(AND(#REF!&gt;=12000,#REF!&lt;24000),"12k to 24k",IF(AND(#REF!&gt;=24000,#REF!&lt;=36000),"24k to 36k",IF(#REF!&gt;36000,"&gt;36k","")))))</f>
      </c>
    </row>
    <row x14ac:dyDescent="0.25" r="2097" customHeight="1" ht="18.75">
      <c r="A2097" s="1">
        <v>1838673</v>
      </c>
      <c r="B2097" s="2">
        <v>11483343</v>
      </c>
      <c r="C2097" s="3" t="s">
        <v>0</v>
      </c>
      <c r="D2097" s="3" t="s">
        <v>485</v>
      </c>
      <c r="E2097" s="2">
        <v>2019</v>
      </c>
      <c r="F2097" s="4">
        <v>44811</v>
      </c>
      <c r="G2097" s="3" t="s">
        <v>39</v>
      </c>
      <c r="H2097" s="4">
        <v>44811</v>
      </c>
      <c r="I2097" s="4">
        <f>_xlfn.XLOOKUP(#REF!,[1]!Backup_F8_Previous_Wave[ODINO],[1]!Backup_F8_Previous_Wave[Production Date],"")</f>
      </c>
      <c r="J2097" s="10">
        <f>_xlfn.XLOOKUP(#REF!,[1]!Backup_F8_Previous_Wave[ODINO],[1]!Backup_F8_Previous_Wave[Wave Date],"")</f>
      </c>
      <c r="K2097" s="6">
        <f>_xlfn.XLOOKUP(#REF!,[1]!Backup_F8_Previous_Wave[ODINO],[1]!Backup_F8_Previous_Wave[Full VIN],"")</f>
      </c>
      <c r="L2097" s="3" t="s">
        <v>6605</v>
      </c>
      <c r="M2097" s="3" t="s">
        <v>4</v>
      </c>
      <c r="N2097" s="3" t="s">
        <v>6606</v>
      </c>
      <c r="O2097" s="3" t="s">
        <v>31</v>
      </c>
      <c r="P2097" s="6">
        <f>_xlfn.XLOOKUP(#REF!,[1]!Table2[BINNING],[1]!Table2[VFG],"")</f>
      </c>
      <c r="Q2097" s="6">
        <f>IF(ISNUMBER(FIND("|",#REF!,1)),LEFT(#REF!,FIND("|",#REF!,1)-2),#REF!)</f>
      </c>
      <c r="R2097" s="6">
        <f>IF(ISNUMBER(FIND("|",#REF!,1)),RIGHT(#REF!,LEN(#REF!)-FIND("|",#REF!,1)-1),"")</f>
      </c>
      <c r="S2097" s="3" t="s">
        <v>7</v>
      </c>
      <c r="T2097" s="3" t="s">
        <v>7</v>
      </c>
      <c r="U2097" s="2">
        <v>0</v>
      </c>
      <c r="V2097" s="2">
        <v>0</v>
      </c>
      <c r="W2097" s="2"/>
      <c r="X2097" s="3" t="s">
        <v>139</v>
      </c>
      <c r="Y2097" s="2">
        <v>75</v>
      </c>
      <c r="Z2097" s="3"/>
      <c r="AA2097" s="3"/>
      <c r="AB2097" s="7" t="s">
        <v>6607</v>
      </c>
      <c r="AC2097" s="3" t="s">
        <v>489</v>
      </c>
      <c r="AD2097" s="3" t="s">
        <v>490</v>
      </c>
      <c r="AE2097" s="3" t="s">
        <v>491</v>
      </c>
      <c r="AF2097" s="3" t="s">
        <v>211</v>
      </c>
      <c r="AG2097" s="4"/>
      <c r="AH2097" s="3"/>
      <c r="AI2097" s="4"/>
      <c r="AJ20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7" s="8">
        <f>IF(#REF!=MAX(#REF!),"New","Old")</f>
      </c>
      <c r="AL2097" s="3"/>
      <c r="AM2097" s="9">
        <f>IF(OR(#REF!="",#REF!=0),"",IF(#REF!&lt;12000,"&lt;12k",IF(AND(#REF!&gt;=12000,#REF!&lt;24000),"12k to 24k",IF(AND(#REF!&gt;=24000,#REF!&lt;=36000),"24k to 36k",IF(#REF!&gt;36000,"&gt;36k","")))))</f>
      </c>
    </row>
    <row x14ac:dyDescent="0.25" r="2098" customHeight="1" ht="18.75">
      <c r="A2098" s="1">
        <v>1838719</v>
      </c>
      <c r="B2098" s="2">
        <v>11483381</v>
      </c>
      <c r="C2098" s="3" t="s">
        <v>0</v>
      </c>
      <c r="D2098" s="3" t="s">
        <v>181</v>
      </c>
      <c r="E2098" s="2">
        <v>2015</v>
      </c>
      <c r="F2098" s="4">
        <v>44803</v>
      </c>
      <c r="G2098" s="3" t="s">
        <v>39</v>
      </c>
      <c r="H2098" s="4">
        <v>44811</v>
      </c>
      <c r="I2098" s="4"/>
      <c r="J2098" s="10">
        <f>_xlfn.XLOOKUP(#REF!,[1]!Backup_F8_Previous_Wave[ODINO],[1]!Backup_F8_Previous_Wave[Wave Date],"")</f>
      </c>
      <c r="K2098" s="6">
        <f>_xlfn.XLOOKUP(#REF!,[1]!Backup_F8_Previous_Wave[ODINO],[1]!Backup_F8_Previous_Wave[Full VIN],"")</f>
      </c>
      <c r="L2098" s="3" t="s">
        <v>6608</v>
      </c>
      <c r="M2098" s="3" t="s">
        <v>4</v>
      </c>
      <c r="N2098" s="3" t="s">
        <v>6609</v>
      </c>
      <c r="O2098" s="3" t="s">
        <v>196</v>
      </c>
      <c r="P2098" s="6">
        <f>_xlfn.XLOOKUP(#REF!,[1]!Table2[BINNING],[1]!Table2[VFG],"")</f>
      </c>
      <c r="Q2098" s="6">
        <f>IF(ISNUMBER(FIND("|",#REF!,1)),LEFT(#REF!,FIND("|",#REF!,1)-2),#REF!)</f>
      </c>
      <c r="R2098" s="6">
        <f>IF(ISNUMBER(FIND("|",#REF!,1)),RIGHT(#REF!,LEN(#REF!)-FIND("|",#REF!,1)-1),"")</f>
      </c>
      <c r="S2098" s="3" t="s">
        <v>7</v>
      </c>
      <c r="T2098" s="3" t="s">
        <v>7</v>
      </c>
      <c r="U2098" s="2">
        <v>0</v>
      </c>
      <c r="V2098" s="2">
        <v>0</v>
      </c>
      <c r="W2098" s="2">
        <v>98000</v>
      </c>
      <c r="X2098" s="3" t="s">
        <v>1993</v>
      </c>
      <c r="Y2098" s="2"/>
      <c r="Z2098" s="3" t="s">
        <v>6610</v>
      </c>
      <c r="AA2098" s="3" t="s">
        <v>5200</v>
      </c>
      <c r="AB2098" s="7" t="s">
        <v>6611</v>
      </c>
      <c r="AC2098" s="3"/>
      <c r="AD2098" s="3"/>
      <c r="AE2098" s="3"/>
      <c r="AF2098" s="3"/>
      <c r="AG2098" s="4"/>
      <c r="AH2098" s="3"/>
      <c r="AI2098" s="4"/>
      <c r="AJ20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8" s="8">
        <f>IF(#REF!=MAX(#REF!),"New","Old")</f>
      </c>
      <c r="AL2098" s="3"/>
      <c r="AM2098" s="9">
        <f>IF(OR(#REF!="",#REF!=0),"",IF(#REF!&lt;12000,"&lt;12k",IF(AND(#REF!&gt;=12000,#REF!&lt;24000),"12k to 24k",IF(AND(#REF!&gt;=24000,#REF!&lt;=36000),"24k to 36k",IF(#REF!&gt;36000,"&gt;36k","")))))</f>
      </c>
    </row>
    <row x14ac:dyDescent="0.25" r="2099" customHeight="1" ht="18.75">
      <c r="A2099" s="1">
        <v>1838744</v>
      </c>
      <c r="B2099" s="2">
        <v>11483399</v>
      </c>
      <c r="C2099" s="3" t="s">
        <v>0</v>
      </c>
      <c r="D2099" s="3" t="s">
        <v>4621</v>
      </c>
      <c r="E2099" s="2">
        <v>2022</v>
      </c>
      <c r="F2099" s="4">
        <v>44811</v>
      </c>
      <c r="G2099" s="3" t="s">
        <v>39</v>
      </c>
      <c r="H2099" s="4">
        <v>44811</v>
      </c>
      <c r="I2099" s="4"/>
      <c r="J2099" s="10">
        <f>_xlfn.XLOOKUP(#REF!,[1]!Backup_F8_Previous_Wave[ODINO],[1]!Backup_F8_Previous_Wave[Wave Date],"")</f>
      </c>
      <c r="K2099" s="3"/>
      <c r="L2099" s="3" t="s">
        <v>6612</v>
      </c>
      <c r="M2099" s="3" t="s">
        <v>4</v>
      </c>
      <c r="N2099" s="3" t="s">
        <v>6613</v>
      </c>
      <c r="O2099" s="3" t="s">
        <v>6614</v>
      </c>
      <c r="P2099" s="6">
        <f>_xlfn.XLOOKUP(#REF!,[1]!Table2[BINNING],[1]!Table2[VFG],"")</f>
      </c>
      <c r="Q2099" s="6">
        <f>IF(ISNUMBER(FIND("|",#REF!,1)),LEFT(#REF!,FIND("|",#REF!,1)-2),#REF!)</f>
      </c>
      <c r="R2099" s="6">
        <f>IF(ISNUMBER(FIND("|",#REF!,1)),RIGHT(#REF!,LEN(#REF!)-FIND("|",#REF!,1)-1),"")</f>
      </c>
      <c r="S2099" s="3" t="s">
        <v>7</v>
      </c>
      <c r="T2099" s="3" t="s">
        <v>7</v>
      </c>
      <c r="U2099" s="2">
        <v>0</v>
      </c>
      <c r="V2099" s="2">
        <v>0</v>
      </c>
      <c r="W2099" s="2"/>
      <c r="X2099" s="3" t="s">
        <v>112</v>
      </c>
      <c r="Y2099" s="2">
        <v>0</v>
      </c>
      <c r="Z2099" s="3"/>
      <c r="AA2099" s="3"/>
      <c r="AB2099" s="7" t="s">
        <v>6615</v>
      </c>
      <c r="AC2099" s="3" t="s">
        <v>44</v>
      </c>
      <c r="AD2099" s="3" t="s">
        <v>44</v>
      </c>
      <c r="AE2099" s="3" t="s">
        <v>44</v>
      </c>
      <c r="AF2099" s="3" t="s">
        <v>77</v>
      </c>
      <c r="AG2099" s="4"/>
      <c r="AH2099" s="3"/>
      <c r="AI2099" s="4"/>
      <c r="AJ20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099" s="8">
        <f>IF(#REF!=MAX(#REF!),"New","Old")</f>
      </c>
      <c r="AL2099" s="3"/>
      <c r="AM2099" s="9">
        <f>IF(OR(#REF!="",#REF!=0),"",IF(#REF!&lt;12000,"&lt;12k",IF(AND(#REF!&gt;=12000,#REF!&lt;24000),"12k to 24k",IF(AND(#REF!&gt;=24000,#REF!&lt;=36000),"24k to 36k",IF(#REF!&gt;36000,"&gt;36k","")))))</f>
      </c>
    </row>
    <row x14ac:dyDescent="0.25" r="2100" customHeight="1" ht="18.75">
      <c r="A2100" s="1">
        <v>1838902</v>
      </c>
      <c r="B2100" s="2">
        <v>11483522</v>
      </c>
      <c r="C2100" s="3" t="s">
        <v>0</v>
      </c>
      <c r="D2100" s="3" t="s">
        <v>1</v>
      </c>
      <c r="E2100" s="2">
        <v>2019</v>
      </c>
      <c r="F2100" s="4">
        <v>43610</v>
      </c>
      <c r="G2100" s="3" t="s">
        <v>108</v>
      </c>
      <c r="H2100" s="4">
        <v>44812</v>
      </c>
      <c r="I2100" s="4">
        <f>_xlfn.XLOOKUP(#REF!,[1]!Backup_F8_Previous_Wave[ODINO],[1]!Backup_F8_Previous_Wave[Production Date],"")</f>
      </c>
      <c r="J2100" s="10">
        <f>_xlfn.XLOOKUP(#REF!,[1]!Backup_F8_Previous_Wave[ODINO],[1]!Backup_F8_Previous_Wave[Wave Date],"")</f>
      </c>
      <c r="K2100" s="6">
        <f>_xlfn.XLOOKUP(#REF!,[1]!Backup_F8_Previous_Wave[ODINO],[1]!Backup_F8_Previous_Wave[Full VIN],"")</f>
      </c>
      <c r="L2100" s="3" t="s">
        <v>6616</v>
      </c>
      <c r="M2100" s="3" t="s">
        <v>4</v>
      </c>
      <c r="N2100" s="3" t="s">
        <v>6617</v>
      </c>
      <c r="O2100" s="3" t="s">
        <v>4110</v>
      </c>
      <c r="P2100" s="6">
        <f>_xlfn.XLOOKUP(#REF!,[1]!Table2[BINNING],[1]!Table2[VFG],"")</f>
      </c>
      <c r="Q2100" s="6">
        <f>IF(ISNUMBER(FIND("|",#REF!,1)),LEFT(#REF!,FIND("|",#REF!,1)-2),#REF!)</f>
      </c>
      <c r="R2100" s="6">
        <f>IF(ISNUMBER(FIND("|",#REF!,1)),RIGHT(#REF!,LEN(#REF!)-FIND("|",#REF!,1)-1),"")</f>
      </c>
      <c r="S2100" s="3" t="s">
        <v>7</v>
      </c>
      <c r="T2100" s="3" t="s">
        <v>7</v>
      </c>
      <c r="U2100" s="2">
        <v>0</v>
      </c>
      <c r="V2100" s="2">
        <v>0</v>
      </c>
      <c r="W2100" s="2"/>
      <c r="X2100" s="3" t="s">
        <v>218</v>
      </c>
      <c r="Y2100" s="2"/>
      <c r="Z2100" s="3"/>
      <c r="AA2100" s="3"/>
      <c r="AB2100" s="7" t="s">
        <v>6618</v>
      </c>
      <c r="AC2100" s="3" t="s">
        <v>20</v>
      </c>
      <c r="AD2100" s="3" t="s">
        <v>11</v>
      </c>
      <c r="AE2100" s="3" t="s">
        <v>21</v>
      </c>
      <c r="AF2100" s="3" t="s">
        <v>13</v>
      </c>
      <c r="AG2100" s="4"/>
      <c r="AH2100" s="3"/>
      <c r="AI2100" s="4"/>
      <c r="AJ21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0" s="8">
        <f>IF(#REF!=MAX(#REF!),"New","Old")</f>
      </c>
      <c r="AL2100" s="3"/>
      <c r="AM2100" s="9">
        <f>IF(OR(#REF!="",#REF!=0),"",IF(#REF!&lt;12000,"&lt;12k",IF(AND(#REF!&gt;=12000,#REF!&lt;24000),"12k to 24k",IF(AND(#REF!&gt;=24000,#REF!&lt;=36000),"24k to 36k",IF(#REF!&gt;36000,"&gt;36k","")))))</f>
      </c>
    </row>
    <row x14ac:dyDescent="0.25" r="2101" customHeight="1" ht="18.75">
      <c r="A2101" s="1">
        <v>1839114</v>
      </c>
      <c r="B2101" s="2">
        <v>11483679</v>
      </c>
      <c r="C2101" s="3" t="s">
        <v>0</v>
      </c>
      <c r="D2101" s="3" t="s">
        <v>1</v>
      </c>
      <c r="E2101" s="2">
        <v>2012</v>
      </c>
      <c r="F2101" s="4">
        <v>44813</v>
      </c>
      <c r="G2101" s="3" t="s">
        <v>39</v>
      </c>
      <c r="H2101" s="4">
        <v>44813</v>
      </c>
      <c r="I2101" s="4">
        <f>_xlfn.XLOOKUP(#REF!,[1]!Backup_F8_Previous_Wave[ODINO],[1]!Backup_F8_Previous_Wave[Production Date],"")</f>
      </c>
      <c r="J2101" s="10">
        <f>_xlfn.XLOOKUP(#REF!,[1]!Backup_F8_Previous_Wave[ODINO],[1]!Backup_F8_Previous_Wave[Wave Date],"")</f>
      </c>
      <c r="K2101" s="6">
        <f>_xlfn.XLOOKUP(#REF!,[1]!Backup_F8_Previous_Wave[ODINO],[1]!Backup_F8_Previous_Wave[Full VIN],"")</f>
      </c>
      <c r="L2101" s="3" t="s">
        <v>6619</v>
      </c>
      <c r="M2101" s="3" t="s">
        <v>4</v>
      </c>
      <c r="N2101" s="3" t="s">
        <v>6620</v>
      </c>
      <c r="O2101" s="3" t="s">
        <v>151</v>
      </c>
      <c r="P2101" s="6">
        <f>_xlfn.XLOOKUP(#REF!,[1]!Table2[BINNING],[1]!Table2[VFG],"")</f>
      </c>
      <c r="Q2101" s="6">
        <f>IF(ISNUMBER(FIND("|",#REF!,1)),LEFT(#REF!,FIND("|",#REF!,1)-2),#REF!)</f>
      </c>
      <c r="R2101" s="6">
        <f>IF(ISNUMBER(FIND("|",#REF!,1)),RIGHT(#REF!,LEN(#REF!)-FIND("|",#REF!,1)-1),"")</f>
      </c>
      <c r="S2101" s="3" t="s">
        <v>7</v>
      </c>
      <c r="T2101" s="3" t="s">
        <v>7</v>
      </c>
      <c r="U2101" s="2">
        <v>0</v>
      </c>
      <c r="V2101" s="2">
        <v>0</v>
      </c>
      <c r="W2101" s="2"/>
      <c r="X2101" s="3" t="s">
        <v>100</v>
      </c>
      <c r="Y2101" s="2">
        <v>0</v>
      </c>
      <c r="Z2101" s="3"/>
      <c r="AA2101" s="3"/>
      <c r="AB2101" s="7" t="s">
        <v>6621</v>
      </c>
      <c r="AC2101" s="3" t="s">
        <v>10</v>
      </c>
      <c r="AD2101" s="3" t="s">
        <v>11</v>
      </c>
      <c r="AE2101" s="3" t="s">
        <v>12</v>
      </c>
      <c r="AF2101" s="3" t="s">
        <v>13</v>
      </c>
      <c r="AG2101" s="4"/>
      <c r="AH2101" s="3"/>
      <c r="AI2101" s="4"/>
      <c r="AJ21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1" s="8">
        <f>IF(#REF!=MAX(#REF!),"New","Old")</f>
      </c>
      <c r="AL2101" s="3"/>
      <c r="AM2101" s="9">
        <f>IF(OR(#REF!="",#REF!=0),"",IF(#REF!&lt;12000,"&lt;12k",IF(AND(#REF!&gt;=12000,#REF!&lt;24000),"12k to 24k",IF(AND(#REF!&gt;=24000,#REF!&lt;=36000),"24k to 36k",IF(#REF!&gt;36000,"&gt;36k","")))))</f>
      </c>
    </row>
    <row x14ac:dyDescent="0.25" r="2102" customHeight="1" ht="18.75">
      <c r="A2102" s="1">
        <v>1839312</v>
      </c>
      <c r="B2102" s="2">
        <v>11483824</v>
      </c>
      <c r="C2102" s="3" t="s">
        <v>0</v>
      </c>
      <c r="D2102" s="3" t="s">
        <v>38</v>
      </c>
      <c r="E2102" s="2">
        <v>2014</v>
      </c>
      <c r="F2102" s="4">
        <v>44775</v>
      </c>
      <c r="G2102" s="3" t="s">
        <v>39</v>
      </c>
      <c r="H2102" s="4">
        <v>44814</v>
      </c>
      <c r="I2102" s="4"/>
      <c r="J2102" s="10">
        <f>_xlfn.XLOOKUP(#REF!,[1]!Backup_F8_Previous_Wave[ODINO],[1]!Backup_F8_Previous_Wave[Wave Date],"")</f>
      </c>
      <c r="K2102" s="3"/>
      <c r="L2102" s="3" t="s">
        <v>6622</v>
      </c>
      <c r="M2102" s="3" t="s">
        <v>4</v>
      </c>
      <c r="N2102" s="3" t="s">
        <v>6623</v>
      </c>
      <c r="O2102" s="3" t="s">
        <v>144</v>
      </c>
      <c r="P2102" s="6">
        <f>_xlfn.XLOOKUP(#REF!,[1]!Table2[BINNING],[1]!Table2[VFG],"")</f>
      </c>
      <c r="Q2102" s="6">
        <f>IF(ISNUMBER(FIND("|",#REF!,1)),LEFT(#REF!,FIND("|",#REF!,1)-2),#REF!)</f>
      </c>
      <c r="R2102" s="6">
        <f>IF(ISNUMBER(FIND("|",#REF!,1)),RIGHT(#REF!,LEN(#REF!)-FIND("|",#REF!,1)-1),"")</f>
      </c>
      <c r="S2102" s="3" t="s">
        <v>7</v>
      </c>
      <c r="T2102" s="3" t="s">
        <v>7</v>
      </c>
      <c r="U2102" s="2">
        <v>0</v>
      </c>
      <c r="V2102" s="2">
        <v>0</v>
      </c>
      <c r="W2102" s="2"/>
      <c r="X2102" s="3" t="s">
        <v>106</v>
      </c>
      <c r="Y2102" s="2">
        <v>0</v>
      </c>
      <c r="Z2102" s="3"/>
      <c r="AA2102" s="3"/>
      <c r="AB2102" s="7" t="s">
        <v>6624</v>
      </c>
      <c r="AC2102" s="3" t="s">
        <v>44</v>
      </c>
      <c r="AD2102" s="3" t="s">
        <v>44</v>
      </c>
      <c r="AE2102" s="3" t="s">
        <v>44</v>
      </c>
      <c r="AF2102" s="3" t="s">
        <v>45</v>
      </c>
      <c r="AG2102" s="4"/>
      <c r="AH2102" s="3"/>
      <c r="AI2102" s="4"/>
      <c r="AJ21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2" s="8">
        <f>IF(#REF!=MAX(#REF!),"New","Old")</f>
      </c>
      <c r="AL2102" s="3"/>
      <c r="AM2102" s="9">
        <f>IF(OR(#REF!="",#REF!=0),"",IF(#REF!&lt;12000,"&lt;12k",IF(AND(#REF!&gt;=12000,#REF!&lt;24000),"12k to 24k",IF(AND(#REF!&gt;=24000,#REF!&lt;=36000),"24k to 36k",IF(#REF!&gt;36000,"&gt;36k","")))))</f>
      </c>
    </row>
    <row x14ac:dyDescent="0.25" r="2103" customHeight="1" ht="18.75">
      <c r="A2103" s="1">
        <v>1839316</v>
      </c>
      <c r="B2103" s="2">
        <v>11483827</v>
      </c>
      <c r="C2103" s="3" t="s">
        <v>0</v>
      </c>
      <c r="D2103" s="3" t="s">
        <v>86</v>
      </c>
      <c r="E2103" s="2">
        <v>2018</v>
      </c>
      <c r="F2103" s="4">
        <v>44732</v>
      </c>
      <c r="G2103" s="3" t="s">
        <v>108</v>
      </c>
      <c r="H2103" s="4">
        <v>44814</v>
      </c>
      <c r="I2103" s="4">
        <f>_xlfn.XLOOKUP(#REF!,[1]!Backup_F8_Previous_Wave[ODINO],[1]!Backup_F8_Previous_Wave[Production Date],"")</f>
      </c>
      <c r="J2103" s="10">
        <f>_xlfn.XLOOKUP(#REF!,[1]!Backup_F8_Previous_Wave[ODINO],[1]!Backup_F8_Previous_Wave[Wave Date],"")</f>
      </c>
      <c r="K2103" s="6">
        <f>_xlfn.XLOOKUP(#REF!,[1]!Backup_F8_Previous_Wave[ODINO],[1]!Backup_F8_Previous_Wave[Full VIN],"")</f>
      </c>
      <c r="L2103" s="3" t="s">
        <v>6625</v>
      </c>
      <c r="M2103" s="3" t="s">
        <v>4</v>
      </c>
      <c r="N2103" s="3" t="s">
        <v>6626</v>
      </c>
      <c r="O2103" s="3" t="s">
        <v>62</v>
      </c>
      <c r="P2103" s="6">
        <f>_xlfn.XLOOKUP(#REF!,[1]!Table2[BINNING],[1]!Table2[VFG],"")</f>
      </c>
      <c r="Q2103" s="6">
        <f>IF(ISNUMBER(FIND("|",#REF!,1)),LEFT(#REF!,FIND("|",#REF!,1)-2),#REF!)</f>
      </c>
      <c r="R2103" s="6">
        <f>IF(ISNUMBER(FIND("|",#REF!,1)),RIGHT(#REF!,LEN(#REF!)-FIND("|",#REF!,1)-1),"")</f>
      </c>
      <c r="S2103" s="3" t="s">
        <v>7</v>
      </c>
      <c r="T2103" s="3" t="s">
        <v>7</v>
      </c>
      <c r="U2103" s="2">
        <v>0</v>
      </c>
      <c r="V2103" s="2">
        <v>0</v>
      </c>
      <c r="W2103" s="2"/>
      <c r="X2103" s="3" t="s">
        <v>380</v>
      </c>
      <c r="Y2103" s="2"/>
      <c r="Z2103" s="3"/>
      <c r="AA2103" s="3"/>
      <c r="AB2103" s="7" t="s">
        <v>6627</v>
      </c>
      <c r="AC2103" s="3" t="s">
        <v>92</v>
      </c>
      <c r="AD2103" s="3" t="s">
        <v>93</v>
      </c>
      <c r="AE2103" s="3" t="s">
        <v>94</v>
      </c>
      <c r="AF2103" s="3" t="s">
        <v>95</v>
      </c>
      <c r="AG2103" s="4"/>
      <c r="AH2103" s="3"/>
      <c r="AI2103" s="4"/>
      <c r="AJ21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3" s="8">
        <f>IF(#REF!=MAX(#REF!),"New","Old")</f>
      </c>
      <c r="AL2103" s="3"/>
      <c r="AM2103" s="9">
        <f>IF(OR(#REF!="",#REF!=0),"",IF(#REF!&lt;12000,"&lt;12k",IF(AND(#REF!&gt;=12000,#REF!&lt;24000),"12k to 24k",IF(AND(#REF!&gt;=24000,#REF!&lt;=36000),"24k to 36k",IF(#REF!&gt;36000,"&gt;36k","")))))</f>
      </c>
    </row>
    <row x14ac:dyDescent="0.25" r="2104" customHeight="1" ht="18.75">
      <c r="A2104" s="1">
        <v>1839461</v>
      </c>
      <c r="B2104" s="2">
        <v>11483917</v>
      </c>
      <c r="C2104" s="3" t="s">
        <v>0</v>
      </c>
      <c r="D2104" s="3" t="s">
        <v>3638</v>
      </c>
      <c r="E2104" s="2">
        <v>2021</v>
      </c>
      <c r="F2104" s="4">
        <v>44781</v>
      </c>
      <c r="G2104" s="3" t="s">
        <v>39</v>
      </c>
      <c r="H2104" s="4">
        <v>44815</v>
      </c>
      <c r="I2104" s="4">
        <f>_xlfn.XLOOKUP(#REF!,[1]!Backup_F8_Previous_Wave[ODINO],[1]!Backup_F8_Previous_Wave[Production Date],"")</f>
      </c>
      <c r="J2104" s="10">
        <f>_xlfn.XLOOKUP(#REF!,[1]!Backup_F8_Previous_Wave[ODINO],[1]!Backup_F8_Previous_Wave[Wave Date],"")</f>
      </c>
      <c r="K2104" s="6">
        <f>_xlfn.XLOOKUP(#REF!,[1]!Backup_F8_Previous_Wave[ODINO],[1]!Backup_F8_Previous_Wave[Full VIN],"")</f>
      </c>
      <c r="L2104" s="3" t="s">
        <v>6628</v>
      </c>
      <c r="M2104" s="3" t="s">
        <v>4</v>
      </c>
      <c r="N2104" s="3" t="s">
        <v>6629</v>
      </c>
      <c r="O2104" s="3" t="s">
        <v>3149</v>
      </c>
      <c r="P2104" s="6">
        <f>_xlfn.XLOOKUP(#REF!,[1]!Table2[BINNING],[1]!Table2[VFG],"")</f>
      </c>
      <c r="Q2104" s="6">
        <f>IF(ISNUMBER(FIND("|",#REF!,1)),LEFT(#REF!,FIND("|",#REF!,1)-2),#REF!)</f>
      </c>
      <c r="R2104" s="6">
        <f>IF(ISNUMBER(FIND("|",#REF!,1)),RIGHT(#REF!,LEN(#REF!)-FIND("|",#REF!,1)-1),"")</f>
      </c>
      <c r="S2104" s="3" t="s">
        <v>7</v>
      </c>
      <c r="T2104" s="3" t="s">
        <v>7</v>
      </c>
      <c r="U2104" s="2">
        <v>0</v>
      </c>
      <c r="V2104" s="2">
        <v>0</v>
      </c>
      <c r="W2104" s="2"/>
      <c r="X2104" s="3" t="s">
        <v>159</v>
      </c>
      <c r="Y2104" s="2"/>
      <c r="Z2104" s="3"/>
      <c r="AA2104" s="3"/>
      <c r="AB2104" s="7" t="s">
        <v>6630</v>
      </c>
      <c r="AC2104" s="3" t="s">
        <v>3642</v>
      </c>
      <c r="AD2104" s="3" t="s">
        <v>3643</v>
      </c>
      <c r="AE2104" s="3" t="s">
        <v>3644</v>
      </c>
      <c r="AF2104" s="3" t="s">
        <v>68</v>
      </c>
      <c r="AG2104" s="4"/>
      <c r="AH2104" s="3"/>
      <c r="AI2104" s="4"/>
      <c r="AJ21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4" s="8">
        <f>IF(#REF!=MAX(#REF!),"New","Old")</f>
      </c>
      <c r="AL2104" s="3"/>
      <c r="AM2104" s="9">
        <f>IF(OR(#REF!="",#REF!=0),"",IF(#REF!&lt;12000,"&lt;12k",IF(AND(#REF!&gt;=12000,#REF!&lt;24000),"12k to 24k",IF(AND(#REF!&gt;=24000,#REF!&lt;=36000),"24k to 36k",IF(#REF!&gt;36000,"&gt;36k","")))))</f>
      </c>
    </row>
    <row x14ac:dyDescent="0.25" r="2105" customHeight="1" ht="18.75">
      <c r="A2105" s="1">
        <v>1839697</v>
      </c>
      <c r="B2105" s="2">
        <v>11484083</v>
      </c>
      <c r="C2105" s="3" t="s">
        <v>0</v>
      </c>
      <c r="D2105" s="3" t="s">
        <v>38</v>
      </c>
      <c r="E2105" s="2">
        <v>2018</v>
      </c>
      <c r="F2105" s="4">
        <v>44814</v>
      </c>
      <c r="G2105" s="3" t="s">
        <v>39</v>
      </c>
      <c r="H2105" s="4">
        <v>44816</v>
      </c>
      <c r="I2105" s="4">
        <f>_xlfn.XLOOKUP(#REF!,[1]!Backup_F8_Previous_Wave[ODINO],[1]!Backup_F8_Previous_Wave[Production Date],"")</f>
      </c>
      <c r="J2105" s="10">
        <f>_xlfn.XLOOKUP(#REF!,[1]!Backup_F8_Previous_Wave[ODINO],[1]!Backup_F8_Previous_Wave[Wave Date],"")</f>
      </c>
      <c r="K2105" s="6">
        <f>_xlfn.XLOOKUP(#REF!,[1]!Backup_F8_Previous_Wave[ODINO],[1]!Backup_F8_Previous_Wave[Full VIN],"")</f>
      </c>
      <c r="L2105" s="3" t="s">
        <v>6631</v>
      </c>
      <c r="M2105" s="3" t="s">
        <v>4</v>
      </c>
      <c r="N2105" s="3" t="s">
        <v>6632</v>
      </c>
      <c r="O2105" s="3" t="s">
        <v>105</v>
      </c>
      <c r="P2105" s="6">
        <f>_xlfn.XLOOKUP(#REF!,[1]!Table2[BINNING],[1]!Table2[VFG],"")</f>
      </c>
      <c r="Q2105" s="6">
        <f>IF(ISNUMBER(FIND("|",#REF!,1)),LEFT(#REF!,FIND("|",#REF!,1)-2),#REF!)</f>
      </c>
      <c r="R2105" s="6">
        <f>IF(ISNUMBER(FIND("|",#REF!,1)),RIGHT(#REF!,LEN(#REF!)-FIND("|",#REF!,1)-1),"")</f>
      </c>
      <c r="S2105" s="3" t="s">
        <v>7</v>
      </c>
      <c r="T2105" s="3" t="s">
        <v>7</v>
      </c>
      <c r="U2105" s="2">
        <v>0</v>
      </c>
      <c r="V2105" s="2">
        <v>0</v>
      </c>
      <c r="W2105" s="2">
        <v>42000</v>
      </c>
      <c r="X2105" s="3" t="s">
        <v>32</v>
      </c>
      <c r="Y2105" s="2">
        <v>60</v>
      </c>
      <c r="Z2105" s="3" t="s">
        <v>4704</v>
      </c>
      <c r="AA2105" s="3" t="s">
        <v>3422</v>
      </c>
      <c r="AB2105" s="7" t="s">
        <v>6633</v>
      </c>
      <c r="AC2105" s="3" t="s">
        <v>826</v>
      </c>
      <c r="AD2105" s="3" t="s">
        <v>147</v>
      </c>
      <c r="AE2105" s="3" t="s">
        <v>148</v>
      </c>
      <c r="AF2105" s="3" t="s">
        <v>45</v>
      </c>
      <c r="AG2105" s="4"/>
      <c r="AH2105" s="3"/>
      <c r="AI2105" s="4"/>
      <c r="AJ21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5" s="8">
        <f>IF(#REF!=MAX(#REF!),"New","Old")</f>
      </c>
      <c r="AL2105" s="3"/>
      <c r="AM2105" s="9">
        <f>IF(OR(#REF!="",#REF!=0),"",IF(#REF!&lt;12000,"&lt;12k",IF(AND(#REF!&gt;=12000,#REF!&lt;24000),"12k to 24k",IF(AND(#REF!&gt;=24000,#REF!&lt;=36000),"24k to 36k",IF(#REF!&gt;36000,"&gt;36k","")))))</f>
      </c>
    </row>
    <row x14ac:dyDescent="0.25" r="2106" customHeight="1" ht="18.75">
      <c r="A2106" s="1">
        <v>1839787</v>
      </c>
      <c r="B2106" s="2">
        <v>11484159</v>
      </c>
      <c r="C2106" s="3" t="s">
        <v>0</v>
      </c>
      <c r="D2106" s="3" t="s">
        <v>181</v>
      </c>
      <c r="E2106" s="2">
        <v>2015</v>
      </c>
      <c r="F2106" s="4">
        <v>44562</v>
      </c>
      <c r="G2106" s="3" t="s">
        <v>2</v>
      </c>
      <c r="H2106" s="4">
        <v>44817</v>
      </c>
      <c r="I2106" s="4">
        <f>_xlfn.XLOOKUP(#REF!,[1]!Backup_F8_Previous_Wave[ODINO],[1]!Backup_F8_Previous_Wave[Production Date],"")</f>
      </c>
      <c r="J2106" s="10">
        <f>_xlfn.XLOOKUP(#REF!,[1]!Backup_F8_Previous_Wave[ODINO],[1]!Backup_F8_Previous_Wave[Wave Date],"")</f>
      </c>
      <c r="K2106" s="6">
        <f>_xlfn.XLOOKUP(#REF!,[1]!Backup_F8_Previous_Wave[ODINO],[1]!Backup_F8_Previous_Wave[Full VIN],"")</f>
      </c>
      <c r="L2106" s="3" t="s">
        <v>6634</v>
      </c>
      <c r="M2106" s="3" t="s">
        <v>4</v>
      </c>
      <c r="N2106" s="3" t="s">
        <v>6635</v>
      </c>
      <c r="O2106" s="3" t="s">
        <v>2296</v>
      </c>
      <c r="P2106" s="6">
        <f>_xlfn.XLOOKUP(#REF!,[1]!Table2[BINNING],[1]!Table2[VFG],"")</f>
      </c>
      <c r="Q2106" s="6">
        <f>IF(ISNUMBER(FIND("|",#REF!,1)),LEFT(#REF!,FIND("|",#REF!,1)-2),#REF!)</f>
      </c>
      <c r="R2106" s="6">
        <f>IF(ISNUMBER(FIND("|",#REF!,1)),RIGHT(#REF!,LEN(#REF!)-FIND("|",#REF!,1)-1),"")</f>
      </c>
      <c r="S2106" s="3" t="s">
        <v>7</v>
      </c>
      <c r="T2106" s="3" t="s">
        <v>7</v>
      </c>
      <c r="U2106" s="2">
        <v>0</v>
      </c>
      <c r="V2106" s="2">
        <v>0</v>
      </c>
      <c r="W2106" s="2"/>
      <c r="X2106" s="3" t="s">
        <v>139</v>
      </c>
      <c r="Y2106" s="2"/>
      <c r="Z2106" s="3"/>
      <c r="AA2106" s="3"/>
      <c r="AB2106" s="7" t="s">
        <v>6636</v>
      </c>
      <c r="AC2106" s="3" t="s">
        <v>297</v>
      </c>
      <c r="AD2106" s="3" t="s">
        <v>298</v>
      </c>
      <c r="AE2106" s="3" t="s">
        <v>299</v>
      </c>
      <c r="AF2106" s="3" t="s">
        <v>198</v>
      </c>
      <c r="AG2106" s="4"/>
      <c r="AH2106" s="3"/>
      <c r="AI2106" s="4"/>
      <c r="AJ21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6" s="8">
        <f>IF(#REF!=MAX(#REF!),"New","Old")</f>
      </c>
      <c r="AL2106" s="3"/>
      <c r="AM2106" s="9">
        <f>IF(OR(#REF!="",#REF!=0),"",IF(#REF!&lt;12000,"&lt;12k",IF(AND(#REF!&gt;=12000,#REF!&lt;24000),"12k to 24k",IF(AND(#REF!&gt;=24000,#REF!&lt;=36000),"24k to 36k",IF(#REF!&gt;36000,"&gt;36k","")))))</f>
      </c>
    </row>
    <row x14ac:dyDescent="0.25" r="2107" customHeight="1" ht="18.75">
      <c r="A2107" s="1">
        <v>1839788</v>
      </c>
      <c r="B2107" s="2">
        <v>11484160</v>
      </c>
      <c r="C2107" s="3" t="s">
        <v>0</v>
      </c>
      <c r="D2107" s="3" t="s">
        <v>181</v>
      </c>
      <c r="E2107" s="2">
        <v>2015</v>
      </c>
      <c r="F2107" s="4">
        <v>44562</v>
      </c>
      <c r="G2107" s="3" t="s">
        <v>2</v>
      </c>
      <c r="H2107" s="4">
        <v>44817</v>
      </c>
      <c r="I2107" s="4">
        <f>_xlfn.XLOOKUP(#REF!,[1]!Backup_F8_Previous_Wave[ODINO],[1]!Backup_F8_Previous_Wave[Production Date],"")</f>
      </c>
      <c r="J2107" s="10">
        <f>_xlfn.XLOOKUP(#REF!,[1]!Backup_F8_Previous_Wave[ODINO],[1]!Backup_F8_Previous_Wave[Wave Date],"")</f>
      </c>
      <c r="K2107" s="6">
        <f>_xlfn.XLOOKUP(#REF!,[1]!Backup_F8_Previous_Wave[ODINO],[1]!Backup_F8_Previous_Wave[Full VIN],"")</f>
      </c>
      <c r="L2107" s="3" t="s">
        <v>6634</v>
      </c>
      <c r="M2107" s="3" t="s">
        <v>4</v>
      </c>
      <c r="N2107" s="3" t="s">
        <v>6637</v>
      </c>
      <c r="O2107" s="3" t="s">
        <v>196</v>
      </c>
      <c r="P2107" s="6">
        <f>_xlfn.XLOOKUP(#REF!,[1]!Table2[BINNING],[1]!Table2[VFG],"")</f>
      </c>
      <c r="Q2107" s="6">
        <f>IF(ISNUMBER(FIND("|",#REF!,1)),LEFT(#REF!,FIND("|",#REF!,1)-2),#REF!)</f>
      </c>
      <c r="R2107" s="6">
        <f>IF(ISNUMBER(FIND("|",#REF!,1)),RIGHT(#REF!,LEN(#REF!)-FIND("|",#REF!,1)-1),"")</f>
      </c>
      <c r="S2107" s="3" t="s">
        <v>7</v>
      </c>
      <c r="T2107" s="3" t="s">
        <v>7</v>
      </c>
      <c r="U2107" s="2">
        <v>0</v>
      </c>
      <c r="V2107" s="2">
        <v>0</v>
      </c>
      <c r="W2107" s="2"/>
      <c r="X2107" s="3" t="s">
        <v>139</v>
      </c>
      <c r="Y2107" s="2">
        <v>30</v>
      </c>
      <c r="Z2107" s="3"/>
      <c r="AA2107" s="3"/>
      <c r="AB2107" s="7" t="s">
        <v>6638</v>
      </c>
      <c r="AC2107" s="3" t="s">
        <v>297</v>
      </c>
      <c r="AD2107" s="3" t="s">
        <v>298</v>
      </c>
      <c r="AE2107" s="3" t="s">
        <v>299</v>
      </c>
      <c r="AF2107" s="3" t="s">
        <v>198</v>
      </c>
      <c r="AG2107" s="4"/>
      <c r="AH2107" s="3"/>
      <c r="AI2107" s="4"/>
      <c r="AJ21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7" s="8">
        <f>IF(#REF!=MAX(#REF!),"New","Old")</f>
      </c>
      <c r="AL2107" s="3"/>
      <c r="AM2107" s="9">
        <f>IF(OR(#REF!="",#REF!=0),"",IF(#REF!&lt;12000,"&lt;12k",IF(AND(#REF!&gt;=12000,#REF!&lt;24000),"12k to 24k",IF(AND(#REF!&gt;=24000,#REF!&lt;=36000),"24k to 36k",IF(#REF!&gt;36000,"&gt;36k","")))))</f>
      </c>
    </row>
    <row x14ac:dyDescent="0.25" r="2108" customHeight="1" ht="18.75">
      <c r="A2108" s="1">
        <v>1839805</v>
      </c>
      <c r="B2108" s="2">
        <v>11484173</v>
      </c>
      <c r="C2108" s="3" t="s">
        <v>0</v>
      </c>
      <c r="D2108" s="3" t="s">
        <v>38</v>
      </c>
      <c r="E2108" s="2">
        <v>2016</v>
      </c>
      <c r="F2108" s="4">
        <v>44805</v>
      </c>
      <c r="G2108" s="3" t="s">
        <v>39</v>
      </c>
      <c r="H2108" s="4">
        <v>44817</v>
      </c>
      <c r="I2108" s="4">
        <f>_xlfn.XLOOKUP(#REF!,[1]!Backup_F8_Previous_Wave[ODINO],[1]!Backup_F8_Previous_Wave[Production Date],"")</f>
      </c>
      <c r="J2108" s="10">
        <f>_xlfn.XLOOKUP(#REF!,[1]!Backup_F8_Previous_Wave[ODINO],[1]!Backup_F8_Previous_Wave[Wave Date],"")</f>
      </c>
      <c r="K2108" s="6">
        <f>_xlfn.XLOOKUP(#REF!,[1]!Backup_F8_Previous_Wave[ODINO],[1]!Backup_F8_Previous_Wave[Full VIN],"")</f>
      </c>
      <c r="L2108" s="3" t="s">
        <v>5215</v>
      </c>
      <c r="M2108" s="3" t="s">
        <v>4</v>
      </c>
      <c r="N2108" s="3" t="s">
        <v>6639</v>
      </c>
      <c r="O2108" s="3" t="s">
        <v>328</v>
      </c>
      <c r="P2108" s="6">
        <f>_xlfn.XLOOKUP(#REF!,[1]!Table2[BINNING],[1]!Table2[VFG],"")</f>
      </c>
      <c r="Q2108" s="6">
        <f>IF(ISNUMBER(FIND("|",#REF!,1)),LEFT(#REF!,FIND("|",#REF!,1)-2),#REF!)</f>
      </c>
      <c r="R2108" s="6">
        <f>IF(ISNUMBER(FIND("|",#REF!,1)),RIGHT(#REF!,LEN(#REF!)-FIND("|",#REF!,1)-1),"")</f>
      </c>
      <c r="S2108" s="3" t="s">
        <v>7</v>
      </c>
      <c r="T2108" s="3" t="s">
        <v>7</v>
      </c>
      <c r="U2108" s="2">
        <v>0</v>
      </c>
      <c r="V2108" s="2">
        <v>0</v>
      </c>
      <c r="W2108" s="2">
        <v>92000</v>
      </c>
      <c r="X2108" s="3" t="s">
        <v>8</v>
      </c>
      <c r="Y2108" s="2"/>
      <c r="Z2108" s="3" t="s">
        <v>5217</v>
      </c>
      <c r="AA2108" s="3" t="s">
        <v>4511</v>
      </c>
      <c r="AB2108" s="7" t="s">
        <v>6640</v>
      </c>
      <c r="AC2108" s="3" t="s">
        <v>826</v>
      </c>
      <c r="AD2108" s="3" t="s">
        <v>147</v>
      </c>
      <c r="AE2108" s="3" t="s">
        <v>148</v>
      </c>
      <c r="AF2108" s="3" t="s">
        <v>45</v>
      </c>
      <c r="AG2108" s="4"/>
      <c r="AH2108" s="3"/>
      <c r="AI2108" s="4"/>
      <c r="AJ21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8" s="8">
        <f>IF(#REF!=MAX(#REF!),"New","Old")</f>
      </c>
      <c r="AL2108" s="3"/>
      <c r="AM2108" s="9">
        <f>IF(OR(#REF!="",#REF!=0),"",IF(#REF!&lt;12000,"&lt;12k",IF(AND(#REF!&gt;=12000,#REF!&lt;24000),"12k to 24k",IF(AND(#REF!&gt;=24000,#REF!&lt;=36000),"24k to 36k",IF(#REF!&gt;36000,"&gt;36k","")))))</f>
      </c>
    </row>
    <row x14ac:dyDescent="0.25" r="2109" customHeight="1" ht="18.75">
      <c r="A2109" s="1">
        <v>1839978</v>
      </c>
      <c r="B2109" s="2">
        <v>11484307</v>
      </c>
      <c r="C2109" s="3" t="s">
        <v>173</v>
      </c>
      <c r="D2109" s="3" t="s">
        <v>1060</v>
      </c>
      <c r="E2109" s="2">
        <v>2021</v>
      </c>
      <c r="F2109" s="4">
        <v>44712</v>
      </c>
      <c r="G2109" s="3" t="s">
        <v>108</v>
      </c>
      <c r="H2109" s="4">
        <v>44817</v>
      </c>
      <c r="I2109" s="4">
        <f>_xlfn.XLOOKUP(#REF!,[1]!Backup_F8_Previous_Wave[ODINO],[1]!Backup_F8_Previous_Wave[Production Date],"")</f>
      </c>
      <c r="J2109" s="10">
        <f>_xlfn.XLOOKUP(#REF!,[1]!Backup_F8_Previous_Wave[ODINO],[1]!Backup_F8_Previous_Wave[Wave Date],"")</f>
      </c>
      <c r="K2109" s="6">
        <f>_xlfn.XLOOKUP(#REF!,[1]!Backup_F8_Previous_Wave[ODINO],[1]!Backup_F8_Previous_Wave[Full VIN],"")</f>
      </c>
      <c r="L2109" s="3" t="s">
        <v>6641</v>
      </c>
      <c r="M2109" s="3" t="s">
        <v>4</v>
      </c>
      <c r="N2109" s="3" t="s">
        <v>6642</v>
      </c>
      <c r="O2109" s="3" t="s">
        <v>2838</v>
      </c>
      <c r="P2109" s="6">
        <f>_xlfn.XLOOKUP(#REF!,[1]!Table2[BINNING],[1]!Table2[VFG],"")</f>
      </c>
      <c r="Q2109" s="6">
        <f>IF(ISNUMBER(FIND("|",#REF!,1)),LEFT(#REF!,FIND("|",#REF!,1)-2),#REF!)</f>
      </c>
      <c r="R2109" s="6">
        <f>IF(ISNUMBER(FIND("|",#REF!,1)),RIGHT(#REF!,LEN(#REF!)-FIND("|",#REF!,1)-1),"")</f>
      </c>
      <c r="S2109" s="3" t="s">
        <v>7</v>
      </c>
      <c r="T2109" s="3" t="s">
        <v>7</v>
      </c>
      <c r="U2109" s="2">
        <v>0</v>
      </c>
      <c r="V2109" s="2">
        <v>0</v>
      </c>
      <c r="W2109" s="2">
        <v>5000</v>
      </c>
      <c r="X2109" s="3" t="s">
        <v>159</v>
      </c>
      <c r="Y2109" s="2"/>
      <c r="Z2109" s="3" t="s">
        <v>6643</v>
      </c>
      <c r="AA2109" s="3" t="s">
        <v>3983</v>
      </c>
      <c r="AB2109" s="7" t="s">
        <v>6644</v>
      </c>
      <c r="AC2109" s="3" t="s">
        <v>977</v>
      </c>
      <c r="AD2109" s="3" t="s">
        <v>6645</v>
      </c>
      <c r="AE2109" s="3" t="s">
        <v>6646</v>
      </c>
      <c r="AF2109" s="3" t="s">
        <v>95</v>
      </c>
      <c r="AG2109" s="4"/>
      <c r="AH2109" s="3"/>
      <c r="AI2109" s="4"/>
      <c r="AJ21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09" s="8">
        <f>IF(#REF!=MAX(#REF!),"New","Old")</f>
      </c>
      <c r="AL2109" s="3"/>
      <c r="AM2109" s="9">
        <f>IF(OR(#REF!="",#REF!=0),"",IF(#REF!&lt;12000,"&lt;12k",IF(AND(#REF!&gt;=12000,#REF!&lt;24000),"12k to 24k",IF(AND(#REF!&gt;=24000,#REF!&lt;=36000),"24k to 36k",IF(#REF!&gt;36000,"&gt;36k","")))))</f>
      </c>
    </row>
    <row x14ac:dyDescent="0.25" r="2110" customHeight="1" ht="18.75">
      <c r="A2110" s="1">
        <v>1839996</v>
      </c>
      <c r="B2110" s="2">
        <v>11484322</v>
      </c>
      <c r="C2110" s="3" t="s">
        <v>0</v>
      </c>
      <c r="D2110" s="3" t="s">
        <v>86</v>
      </c>
      <c r="E2110" s="2">
        <v>2020</v>
      </c>
      <c r="F2110" s="4">
        <v>44795</v>
      </c>
      <c r="G2110" s="3" t="s">
        <v>39</v>
      </c>
      <c r="H2110" s="4">
        <v>44817</v>
      </c>
      <c r="I2110" s="4">
        <f>_xlfn.XLOOKUP(#REF!,[1]!Backup_F8_Previous_Wave[ODINO],[1]!Backup_F8_Previous_Wave[Production Date],"")</f>
      </c>
      <c r="J2110" s="10">
        <f>_xlfn.XLOOKUP(#REF!,[1]!Backup_F8_Previous_Wave[ODINO],[1]!Backup_F8_Previous_Wave[Wave Date],"")</f>
      </c>
      <c r="K2110" s="6">
        <f>_xlfn.XLOOKUP(#REF!,[1]!Backup_F8_Previous_Wave[ODINO],[1]!Backup_F8_Previous_Wave[Full VIN],"")</f>
      </c>
      <c r="L2110" s="3" t="s">
        <v>6647</v>
      </c>
      <c r="M2110" s="3" t="s">
        <v>4</v>
      </c>
      <c r="N2110" s="3" t="s">
        <v>6648</v>
      </c>
      <c r="O2110" s="3" t="s">
        <v>4771</v>
      </c>
      <c r="P2110" s="6">
        <f>_xlfn.XLOOKUP(#REF!,[1]!Table2[BINNING],[1]!Table2[VFG],"")</f>
      </c>
      <c r="Q2110" s="6">
        <f>IF(ISNUMBER(FIND("|",#REF!,1)),LEFT(#REF!,FIND("|",#REF!,1)-2),#REF!)</f>
      </c>
      <c r="R2110" s="6">
        <f>IF(ISNUMBER(FIND("|",#REF!,1)),RIGHT(#REF!,LEN(#REF!)-FIND("|",#REF!,1)-1),"")</f>
      </c>
      <c r="S2110" s="3" t="s">
        <v>7</v>
      </c>
      <c r="T2110" s="3" t="s">
        <v>7</v>
      </c>
      <c r="U2110" s="2">
        <v>0</v>
      </c>
      <c r="V2110" s="2">
        <v>0</v>
      </c>
      <c r="W2110" s="2">
        <v>51663</v>
      </c>
      <c r="X2110" s="3" t="s">
        <v>63</v>
      </c>
      <c r="Y2110" s="2"/>
      <c r="Z2110" s="3" t="s">
        <v>6649</v>
      </c>
      <c r="AA2110" s="3" t="s">
        <v>3881</v>
      </c>
      <c r="AB2110" s="7" t="s">
        <v>6650</v>
      </c>
      <c r="AC2110" s="3" t="s">
        <v>685</v>
      </c>
      <c r="AD2110" s="3" t="s">
        <v>93</v>
      </c>
      <c r="AE2110" s="3" t="s">
        <v>94</v>
      </c>
      <c r="AF2110" s="3" t="s">
        <v>95</v>
      </c>
      <c r="AG2110" s="4"/>
      <c r="AH2110" s="3"/>
      <c r="AI2110" s="4"/>
      <c r="AJ21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0" s="8">
        <f>IF(#REF!=MAX(#REF!),"New","Old")</f>
      </c>
      <c r="AL2110" s="3"/>
      <c r="AM2110" s="9">
        <f>IF(OR(#REF!="",#REF!=0),"",IF(#REF!&lt;12000,"&lt;12k",IF(AND(#REF!&gt;=12000,#REF!&lt;24000),"12k to 24k",IF(AND(#REF!&gt;=24000,#REF!&lt;=36000),"24k to 36k",IF(#REF!&gt;36000,"&gt;36k","")))))</f>
      </c>
    </row>
    <row x14ac:dyDescent="0.25" r="2111" customHeight="1" ht="18.75">
      <c r="A2111" s="1">
        <v>1840070</v>
      </c>
      <c r="B2111" s="2">
        <v>11484368</v>
      </c>
      <c r="C2111" s="3" t="s">
        <v>0</v>
      </c>
      <c r="D2111" s="3" t="s">
        <v>38</v>
      </c>
      <c r="E2111" s="2">
        <v>2011</v>
      </c>
      <c r="F2111" s="4">
        <v>44817</v>
      </c>
      <c r="G2111" s="3" t="s">
        <v>39</v>
      </c>
      <c r="H2111" s="4">
        <v>44818</v>
      </c>
      <c r="I2111" s="4">
        <f>_xlfn.XLOOKUP(#REF!,[1]!Backup_F8_Previous_Wave[ODINO],[1]!Backup_F8_Previous_Wave[Production Date],"")</f>
      </c>
      <c r="J2111" s="10">
        <f>_xlfn.XLOOKUP(#REF!,[1]!Backup_F8_Previous_Wave[ODINO],[1]!Backup_F8_Previous_Wave[Wave Date],"")</f>
      </c>
      <c r="K2111" s="6">
        <f>_xlfn.XLOOKUP(#REF!,[1]!Backup_F8_Previous_Wave[ODINO],[1]!Backup_F8_Previous_Wave[Full VIN],"")</f>
      </c>
      <c r="L2111" s="3" t="s">
        <v>6651</v>
      </c>
      <c r="M2111" s="3" t="s">
        <v>4</v>
      </c>
      <c r="N2111" s="3" t="s">
        <v>6652</v>
      </c>
      <c r="O2111" s="3" t="s">
        <v>105</v>
      </c>
      <c r="P2111" s="6">
        <f>_xlfn.XLOOKUP(#REF!,[1]!Table2[BINNING],[1]!Table2[VFG],"")</f>
      </c>
      <c r="Q2111" s="6">
        <f>IF(ISNUMBER(FIND("|",#REF!,1)),LEFT(#REF!,FIND("|",#REF!,1)-2),#REF!)</f>
      </c>
      <c r="R2111" s="6">
        <f>IF(ISNUMBER(FIND("|",#REF!,1)),RIGHT(#REF!,LEN(#REF!)-FIND("|",#REF!,1)-1),"")</f>
      </c>
      <c r="S2111" s="3" t="s">
        <v>7</v>
      </c>
      <c r="T2111" s="3" t="s">
        <v>7</v>
      </c>
      <c r="U2111" s="2">
        <v>0</v>
      </c>
      <c r="V2111" s="2">
        <v>0</v>
      </c>
      <c r="W2111" s="2"/>
      <c r="X2111" s="3" t="s">
        <v>282</v>
      </c>
      <c r="Y2111" s="2">
        <v>70</v>
      </c>
      <c r="Z2111" s="3"/>
      <c r="AA2111" s="3"/>
      <c r="AB2111" s="7" t="s">
        <v>6653</v>
      </c>
      <c r="AC2111" s="3" t="s">
        <v>146</v>
      </c>
      <c r="AD2111" s="3" t="s">
        <v>147</v>
      </c>
      <c r="AE2111" s="3" t="s">
        <v>148</v>
      </c>
      <c r="AF2111" s="3" t="s">
        <v>45</v>
      </c>
      <c r="AG2111" s="4"/>
      <c r="AH2111" s="3"/>
      <c r="AI2111" s="4"/>
      <c r="AJ21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1" s="8">
        <f>IF(#REF!=MAX(#REF!),"New","Old")</f>
      </c>
      <c r="AL2111" s="3"/>
      <c r="AM2111" s="9">
        <f>IF(OR(#REF!="",#REF!=0),"",IF(#REF!&lt;12000,"&lt;12k",IF(AND(#REF!&gt;=12000,#REF!&lt;24000),"12k to 24k",IF(AND(#REF!&gt;=24000,#REF!&lt;=36000),"24k to 36k",IF(#REF!&gt;36000,"&gt;36k","")))))</f>
      </c>
    </row>
    <row x14ac:dyDescent="0.25" r="2112" customHeight="1" ht="18.75">
      <c r="A2112" s="1">
        <v>1840116</v>
      </c>
      <c r="B2112" s="2">
        <v>11484398</v>
      </c>
      <c r="C2112" s="3" t="s">
        <v>0</v>
      </c>
      <c r="D2112" s="3" t="s">
        <v>181</v>
      </c>
      <c r="E2112" s="2">
        <v>2017</v>
      </c>
      <c r="F2112" s="4">
        <v>44785</v>
      </c>
      <c r="G2112" s="3" t="s">
        <v>39</v>
      </c>
      <c r="H2112" s="4">
        <v>44818</v>
      </c>
      <c r="I2112" s="4">
        <f>_xlfn.XLOOKUP(#REF!,[1]!Backup_F8_Previous_Wave[ODINO],[1]!Backup_F8_Previous_Wave[Production Date],"")</f>
      </c>
      <c r="J2112" s="10">
        <f>_xlfn.XLOOKUP(#REF!,[1]!Backup_F8_Previous_Wave[ODINO],[1]!Backup_F8_Previous_Wave[Wave Date],"")</f>
      </c>
      <c r="K2112" s="6">
        <f>_xlfn.XLOOKUP(#REF!,[1]!Backup_F8_Previous_Wave[ODINO],[1]!Backup_F8_Previous_Wave[Full VIN],"")</f>
      </c>
      <c r="L2112" s="3" t="s">
        <v>3346</v>
      </c>
      <c r="M2112" s="3" t="s">
        <v>4</v>
      </c>
      <c r="N2112" s="3" t="s">
        <v>6654</v>
      </c>
      <c r="O2112" s="3" t="s">
        <v>196</v>
      </c>
      <c r="P2112" s="6">
        <f>_xlfn.XLOOKUP(#REF!,[1]!Table2[BINNING],[1]!Table2[VFG],"")</f>
      </c>
      <c r="Q2112" s="6">
        <f>IF(ISNUMBER(FIND("|",#REF!,1)),LEFT(#REF!,FIND("|",#REF!,1)-2),#REF!)</f>
      </c>
      <c r="R2112" s="6">
        <f>IF(ISNUMBER(FIND("|",#REF!,1)),RIGHT(#REF!,LEN(#REF!)-FIND("|",#REF!,1)-1),"")</f>
      </c>
      <c r="S2112" s="3" t="s">
        <v>7</v>
      </c>
      <c r="T2112" s="3" t="s">
        <v>7</v>
      </c>
      <c r="U2112" s="2">
        <v>0</v>
      </c>
      <c r="V2112" s="2">
        <v>0</v>
      </c>
      <c r="W2112" s="2"/>
      <c r="X2112" s="3" t="s">
        <v>881</v>
      </c>
      <c r="Y2112" s="2">
        <v>70</v>
      </c>
      <c r="Z2112" s="3"/>
      <c r="AA2112" s="3"/>
      <c r="AB2112" s="7" t="s">
        <v>6655</v>
      </c>
      <c r="AC2112" s="3" t="s">
        <v>297</v>
      </c>
      <c r="AD2112" s="3" t="s">
        <v>298</v>
      </c>
      <c r="AE2112" s="3" t="s">
        <v>299</v>
      </c>
      <c r="AF2112" s="3" t="s">
        <v>198</v>
      </c>
      <c r="AG2112" s="4"/>
      <c r="AH2112" s="3"/>
      <c r="AI2112" s="4"/>
      <c r="AJ21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2" s="8">
        <f>IF(#REF!=MAX(#REF!),"New","Old")</f>
      </c>
      <c r="AL2112" s="3"/>
      <c r="AM2112" s="9">
        <f>IF(OR(#REF!="",#REF!=0),"",IF(#REF!&lt;12000,"&lt;12k",IF(AND(#REF!&gt;=12000,#REF!&lt;24000),"12k to 24k",IF(AND(#REF!&gt;=24000,#REF!&lt;=36000),"24k to 36k",IF(#REF!&gt;36000,"&gt;36k","")))))</f>
      </c>
    </row>
    <row x14ac:dyDescent="0.25" r="2113" customHeight="1" ht="18.75">
      <c r="A2113" s="1">
        <v>1840123</v>
      </c>
      <c r="B2113" s="2">
        <v>11484405</v>
      </c>
      <c r="C2113" s="3" t="s">
        <v>173</v>
      </c>
      <c r="D2113" s="3" t="s">
        <v>174</v>
      </c>
      <c r="E2113" s="2">
        <v>2014</v>
      </c>
      <c r="F2113" s="4">
        <v>44816</v>
      </c>
      <c r="G2113" s="3" t="s">
        <v>39</v>
      </c>
      <c r="H2113" s="4">
        <v>44818</v>
      </c>
      <c r="I2113" s="4"/>
      <c r="J2113" s="10">
        <f>_xlfn.XLOOKUP(#REF!,[1]!Backup_F8_Previous_Wave[ODINO],[1]!Backup_F8_Previous_Wave[Wave Date],"")</f>
      </c>
      <c r="K2113" s="3"/>
      <c r="L2113" s="3" t="s">
        <v>4992</v>
      </c>
      <c r="M2113" s="3" t="s">
        <v>4</v>
      </c>
      <c r="N2113" s="3" t="s">
        <v>6656</v>
      </c>
      <c r="O2113" s="3" t="s">
        <v>105</v>
      </c>
      <c r="P2113" s="6">
        <f>_xlfn.XLOOKUP(#REF!,[1]!Table2[BINNING],[1]!Table2[VFG],"")</f>
      </c>
      <c r="Q2113" s="6">
        <f>IF(ISNUMBER(FIND("|",#REF!,1)),LEFT(#REF!,FIND("|",#REF!,1)-2),#REF!)</f>
      </c>
      <c r="R2113" s="6">
        <f>IF(ISNUMBER(FIND("|",#REF!,1)),RIGHT(#REF!,LEN(#REF!)-FIND("|",#REF!,1)-1),"")</f>
      </c>
      <c r="S2113" s="3" t="s">
        <v>7</v>
      </c>
      <c r="T2113" s="3" t="s">
        <v>7</v>
      </c>
      <c r="U2113" s="2">
        <v>0</v>
      </c>
      <c r="V2113" s="2">
        <v>0</v>
      </c>
      <c r="W2113" s="2"/>
      <c r="X2113" s="3" t="s">
        <v>24</v>
      </c>
      <c r="Y2113" s="2">
        <v>60</v>
      </c>
      <c r="Z2113" s="3"/>
      <c r="AA2113" s="3"/>
      <c r="AB2113" s="7" t="s">
        <v>6657</v>
      </c>
      <c r="AC2113" s="3" t="s">
        <v>44</v>
      </c>
      <c r="AD2113" s="3" t="s">
        <v>44</v>
      </c>
      <c r="AE2113" s="3" t="s">
        <v>44</v>
      </c>
      <c r="AF2113" s="3" t="s">
        <v>45</v>
      </c>
      <c r="AG2113" s="4"/>
      <c r="AH2113" s="3"/>
      <c r="AI2113" s="4"/>
      <c r="AJ21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3" s="8">
        <f>IF(#REF!=MAX(#REF!),"New","Old")</f>
      </c>
      <c r="AL2113" s="3"/>
      <c r="AM2113" s="9">
        <f>IF(OR(#REF!="",#REF!=0),"",IF(#REF!&lt;12000,"&lt;12k",IF(AND(#REF!&gt;=12000,#REF!&lt;24000),"12k to 24k",IF(AND(#REF!&gt;=24000,#REF!&lt;=36000),"24k to 36k",IF(#REF!&gt;36000,"&gt;36k","")))))</f>
      </c>
    </row>
    <row x14ac:dyDescent="0.25" r="2114" customHeight="1" ht="18.75">
      <c r="A2114" s="1">
        <v>1840139</v>
      </c>
      <c r="B2114" s="2">
        <v>11484417</v>
      </c>
      <c r="C2114" s="3" t="s">
        <v>0</v>
      </c>
      <c r="D2114" s="3" t="s">
        <v>59</v>
      </c>
      <c r="E2114" s="2">
        <v>2012</v>
      </c>
      <c r="F2114" s="4">
        <v>44817</v>
      </c>
      <c r="G2114" s="3" t="s">
        <v>39</v>
      </c>
      <c r="H2114" s="4">
        <v>44818</v>
      </c>
      <c r="I2114" s="4"/>
      <c r="J2114" s="10">
        <f>_xlfn.XLOOKUP(#REF!,[1]!Backup_F8_Previous_Wave[ODINO],[1]!Backup_F8_Previous_Wave[Wave Date],"")</f>
      </c>
      <c r="K2114" s="3"/>
      <c r="L2114" s="3" t="s">
        <v>4042</v>
      </c>
      <c r="M2114" s="3" t="s">
        <v>4</v>
      </c>
      <c r="N2114" s="3" t="s">
        <v>6658</v>
      </c>
      <c r="O2114" s="3" t="s">
        <v>1191</v>
      </c>
      <c r="P2114" s="6">
        <f>_xlfn.XLOOKUP(#REF!,[1]!Table2[BINNING],[1]!Table2[VFG],"")</f>
      </c>
      <c r="Q2114" s="6">
        <f>IF(ISNUMBER(FIND("|",#REF!,1)),LEFT(#REF!,FIND("|",#REF!,1)-2),#REF!)</f>
      </c>
      <c r="R2114" s="6">
        <f>IF(ISNUMBER(FIND("|",#REF!,1)),RIGHT(#REF!,LEN(#REF!)-FIND("|",#REF!,1)-1),"")</f>
      </c>
      <c r="S2114" s="3" t="s">
        <v>7</v>
      </c>
      <c r="T2114" s="3" t="s">
        <v>7</v>
      </c>
      <c r="U2114" s="2">
        <v>0</v>
      </c>
      <c r="V2114" s="2">
        <v>0</v>
      </c>
      <c r="W2114" s="2"/>
      <c r="X2114" s="3" t="s">
        <v>433</v>
      </c>
      <c r="Y2114" s="2">
        <v>0</v>
      </c>
      <c r="Z2114" s="3"/>
      <c r="AA2114" s="3"/>
      <c r="AB2114" s="7" t="s">
        <v>6659</v>
      </c>
      <c r="AC2114" s="3" t="s">
        <v>44</v>
      </c>
      <c r="AD2114" s="3" t="s">
        <v>44</v>
      </c>
      <c r="AE2114" s="3" t="s">
        <v>44</v>
      </c>
      <c r="AF2114" s="3" t="s">
        <v>68</v>
      </c>
      <c r="AG2114" s="4"/>
      <c r="AH2114" s="3"/>
      <c r="AI2114" s="4"/>
      <c r="AJ21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4" s="8">
        <f>IF(#REF!=MAX(#REF!),"New","Old")</f>
      </c>
      <c r="AL2114" s="3"/>
      <c r="AM2114" s="9">
        <f>IF(OR(#REF!="",#REF!=0),"",IF(#REF!&lt;12000,"&lt;12k",IF(AND(#REF!&gt;=12000,#REF!&lt;24000),"12k to 24k",IF(AND(#REF!&gt;=24000,#REF!&lt;=36000),"24k to 36k",IF(#REF!&gt;36000,"&gt;36k","")))))</f>
      </c>
    </row>
    <row x14ac:dyDescent="0.25" r="2115" customHeight="1" ht="18.75">
      <c r="A2115" s="1">
        <v>1840212</v>
      </c>
      <c r="B2115" s="2">
        <v>11484465</v>
      </c>
      <c r="C2115" s="3" t="s">
        <v>0</v>
      </c>
      <c r="D2115" s="3" t="s">
        <v>181</v>
      </c>
      <c r="E2115" s="2">
        <v>2016</v>
      </c>
      <c r="F2115" s="4">
        <v>43722</v>
      </c>
      <c r="G2115" s="3" t="s">
        <v>39</v>
      </c>
      <c r="H2115" s="4">
        <v>44818</v>
      </c>
      <c r="I2115" s="4">
        <f>_xlfn.XLOOKUP(#REF!,[1]!Backup_F8_Previous_Wave[ODINO],[1]!Backup_F8_Previous_Wave[Production Date],"")</f>
      </c>
      <c r="J2115" s="10">
        <f>_xlfn.XLOOKUP(#REF!,[1]!Backup_F8_Previous_Wave[ODINO],[1]!Backup_F8_Previous_Wave[Wave Date],"")</f>
      </c>
      <c r="K2115" s="6">
        <f>_xlfn.XLOOKUP(#REF!,[1]!Backup_F8_Previous_Wave[ODINO],[1]!Backup_F8_Previous_Wave[Full VIN],"")</f>
      </c>
      <c r="L2115" s="3" t="s">
        <v>5608</v>
      </c>
      <c r="M2115" s="3" t="s">
        <v>4</v>
      </c>
      <c r="N2115" s="3" t="s">
        <v>6660</v>
      </c>
      <c r="O2115" s="3" t="s">
        <v>196</v>
      </c>
      <c r="P2115" s="6">
        <f>_xlfn.XLOOKUP(#REF!,[1]!Table2[BINNING],[1]!Table2[VFG],"")</f>
      </c>
      <c r="Q2115" s="6">
        <f>IF(ISNUMBER(FIND("|",#REF!,1)),LEFT(#REF!,FIND("|",#REF!,1)-2),#REF!)</f>
      </c>
      <c r="R2115" s="6">
        <f>IF(ISNUMBER(FIND("|",#REF!,1)),RIGHT(#REF!,LEN(#REF!)-FIND("|",#REF!,1)-1),"")</f>
      </c>
      <c r="S2115" s="3" t="s">
        <v>7</v>
      </c>
      <c r="T2115" s="3" t="s">
        <v>7</v>
      </c>
      <c r="U2115" s="2">
        <v>0</v>
      </c>
      <c r="V2115" s="2">
        <v>0</v>
      </c>
      <c r="W2115" s="2">
        <v>83913</v>
      </c>
      <c r="X2115" s="3" t="s">
        <v>404</v>
      </c>
      <c r="Y2115" s="2">
        <v>55</v>
      </c>
      <c r="Z2115" s="3" t="s">
        <v>6661</v>
      </c>
      <c r="AA2115" s="3" t="s">
        <v>4338</v>
      </c>
      <c r="AB2115" s="7" t="s">
        <v>6662</v>
      </c>
      <c r="AC2115" s="3" t="s">
        <v>297</v>
      </c>
      <c r="AD2115" s="3" t="s">
        <v>298</v>
      </c>
      <c r="AE2115" s="3" t="s">
        <v>299</v>
      </c>
      <c r="AF2115" s="3" t="s">
        <v>198</v>
      </c>
      <c r="AG2115" s="4"/>
      <c r="AH2115" s="3"/>
      <c r="AI2115" s="4"/>
      <c r="AJ21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5" s="8">
        <f>IF(#REF!=MAX(#REF!),"New","Old")</f>
      </c>
      <c r="AL2115" s="3"/>
      <c r="AM2115" s="9">
        <f>IF(OR(#REF!="",#REF!=0),"",IF(#REF!&lt;12000,"&lt;12k",IF(AND(#REF!&gt;=12000,#REF!&lt;24000),"12k to 24k",IF(AND(#REF!&gt;=24000,#REF!&lt;=36000),"24k to 36k",IF(#REF!&gt;36000,"&gt;36k","")))))</f>
      </c>
    </row>
    <row x14ac:dyDescent="0.25" r="2116" customHeight="1" ht="18.75">
      <c r="A2116" s="1">
        <v>1840272</v>
      </c>
      <c r="B2116" s="2">
        <v>11484504</v>
      </c>
      <c r="C2116" s="3" t="s">
        <v>0</v>
      </c>
      <c r="D2116" s="3" t="s">
        <v>86</v>
      </c>
      <c r="E2116" s="2">
        <v>2014</v>
      </c>
      <c r="F2116" s="4">
        <v>44817</v>
      </c>
      <c r="G2116" s="3" t="s">
        <v>39</v>
      </c>
      <c r="H2116" s="4">
        <v>44818</v>
      </c>
      <c r="I2116" s="4">
        <f>_xlfn.XLOOKUP(#REF!,[1]!Backup_F8_Previous_Wave[ODINO],[1]!Backup_F8_Previous_Wave[Production Date],"")</f>
      </c>
      <c r="J2116" s="10">
        <f>_xlfn.XLOOKUP(#REF!,[1]!Backup_F8_Previous_Wave[ODINO],[1]!Backup_F8_Previous_Wave[Wave Date],"")</f>
      </c>
      <c r="K2116" s="6">
        <f>_xlfn.XLOOKUP(#REF!,[1]!Backup_F8_Previous_Wave[ODINO],[1]!Backup_F8_Previous_Wave[Full VIN],"")</f>
      </c>
      <c r="L2116" s="3" t="s">
        <v>6663</v>
      </c>
      <c r="M2116" s="3" t="s">
        <v>4</v>
      </c>
      <c r="N2116" s="3" t="s">
        <v>6664</v>
      </c>
      <c r="O2116" s="3" t="s">
        <v>62</v>
      </c>
      <c r="P2116" s="6">
        <f>_xlfn.XLOOKUP(#REF!,[1]!Table2[BINNING],[1]!Table2[VFG],"")</f>
      </c>
      <c r="Q2116" s="6">
        <f>IF(ISNUMBER(FIND("|",#REF!,1)),LEFT(#REF!,FIND("|",#REF!,1)-2),#REF!)</f>
      </c>
      <c r="R2116" s="6">
        <f>IF(ISNUMBER(FIND("|",#REF!,1)),RIGHT(#REF!,LEN(#REF!)-FIND("|",#REF!,1)-1),"")</f>
      </c>
      <c r="S2116" s="3" t="s">
        <v>7</v>
      </c>
      <c r="T2116" s="3" t="s">
        <v>7</v>
      </c>
      <c r="U2116" s="2">
        <v>0</v>
      </c>
      <c r="V2116" s="2">
        <v>0</v>
      </c>
      <c r="W2116" s="2"/>
      <c r="X2116" s="3" t="s">
        <v>63</v>
      </c>
      <c r="Y2116" s="2">
        <v>0</v>
      </c>
      <c r="Z2116" s="3"/>
      <c r="AA2116" s="3"/>
      <c r="AB2116" s="7" t="s">
        <v>6665</v>
      </c>
      <c r="AC2116" s="3" t="s">
        <v>92</v>
      </c>
      <c r="AD2116" s="3" t="s">
        <v>93</v>
      </c>
      <c r="AE2116" s="3" t="s">
        <v>94</v>
      </c>
      <c r="AF2116" s="3" t="s">
        <v>95</v>
      </c>
      <c r="AG2116" s="4"/>
      <c r="AH2116" s="3"/>
      <c r="AI2116" s="4"/>
      <c r="AJ21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6" s="8">
        <f>IF(#REF!=MAX(#REF!),"New","Old")</f>
      </c>
      <c r="AL2116" s="3"/>
      <c r="AM2116" s="9">
        <f>IF(OR(#REF!="",#REF!=0),"",IF(#REF!&lt;12000,"&lt;12k",IF(AND(#REF!&gt;=12000,#REF!&lt;24000),"12k to 24k",IF(AND(#REF!&gt;=24000,#REF!&lt;=36000),"24k to 36k",IF(#REF!&gt;36000,"&gt;36k","")))))</f>
      </c>
    </row>
    <row x14ac:dyDescent="0.25" r="2117" customHeight="1" ht="18.75">
      <c r="A2117" s="1">
        <v>1840545</v>
      </c>
      <c r="B2117" s="2">
        <v>11484700</v>
      </c>
      <c r="C2117" s="3" t="s">
        <v>0</v>
      </c>
      <c r="D2117" s="3" t="s">
        <v>181</v>
      </c>
      <c r="E2117" s="2">
        <v>2017</v>
      </c>
      <c r="F2117" s="4">
        <v>44801</v>
      </c>
      <c r="G2117" s="3" t="s">
        <v>39</v>
      </c>
      <c r="H2117" s="4">
        <v>44819</v>
      </c>
      <c r="I2117" s="4">
        <f>_xlfn.XLOOKUP(#REF!,[1]!Backup_F8_Previous_Wave[ODINO],[1]!Backup_F8_Previous_Wave[Production Date],"")</f>
      </c>
      <c r="J2117" s="10">
        <f>_xlfn.XLOOKUP(#REF!,[1]!Backup_F8_Previous_Wave[ODINO],[1]!Backup_F8_Previous_Wave[Wave Date],"")</f>
      </c>
      <c r="K2117" s="6">
        <f>_xlfn.XLOOKUP(#REF!,[1]!Backup_F8_Previous_Wave[ODINO],[1]!Backup_F8_Previous_Wave[Full VIN],"")</f>
      </c>
      <c r="L2117" s="3" t="s">
        <v>6666</v>
      </c>
      <c r="M2117" s="3" t="s">
        <v>4</v>
      </c>
      <c r="N2117" s="3" t="s">
        <v>6667</v>
      </c>
      <c r="O2117" s="3" t="s">
        <v>196</v>
      </c>
      <c r="P2117" s="6">
        <f>_xlfn.XLOOKUP(#REF!,[1]!Table2[BINNING],[1]!Table2[VFG],"")</f>
      </c>
      <c r="Q2117" s="6">
        <f>IF(ISNUMBER(FIND("|",#REF!,1)),LEFT(#REF!,FIND("|",#REF!,1)-2),#REF!)</f>
      </c>
      <c r="R2117" s="6">
        <f>IF(ISNUMBER(FIND("|",#REF!,1)),RIGHT(#REF!,LEN(#REF!)-FIND("|",#REF!,1)-1),"")</f>
      </c>
      <c r="S2117" s="3" t="s">
        <v>7</v>
      </c>
      <c r="T2117" s="3" t="s">
        <v>7</v>
      </c>
      <c r="U2117" s="2">
        <v>0</v>
      </c>
      <c r="V2117" s="2">
        <v>0</v>
      </c>
      <c r="W2117" s="2">
        <v>87000</v>
      </c>
      <c r="X2117" s="3" t="s">
        <v>106</v>
      </c>
      <c r="Y2117" s="2">
        <v>70</v>
      </c>
      <c r="Z2117" s="3" t="s">
        <v>6668</v>
      </c>
      <c r="AA2117" s="3" t="s">
        <v>2104</v>
      </c>
      <c r="AB2117" s="7" t="s">
        <v>6669</v>
      </c>
      <c r="AC2117" s="3" t="s">
        <v>297</v>
      </c>
      <c r="AD2117" s="3" t="s">
        <v>298</v>
      </c>
      <c r="AE2117" s="3" t="s">
        <v>299</v>
      </c>
      <c r="AF2117" s="3" t="s">
        <v>198</v>
      </c>
      <c r="AG2117" s="4"/>
      <c r="AH2117" s="3"/>
      <c r="AI2117" s="4"/>
      <c r="AJ21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7" s="8">
        <f>IF(#REF!=MAX(#REF!),"New","Old")</f>
      </c>
      <c r="AL2117" s="3"/>
      <c r="AM2117" s="9">
        <f>IF(OR(#REF!="",#REF!=0),"",IF(#REF!&lt;12000,"&lt;12k",IF(AND(#REF!&gt;=12000,#REF!&lt;24000),"12k to 24k",IF(AND(#REF!&gt;=24000,#REF!&lt;=36000),"24k to 36k",IF(#REF!&gt;36000,"&gt;36k","")))))</f>
      </c>
    </row>
    <row x14ac:dyDescent="0.25" r="2118" customHeight="1" ht="18.75">
      <c r="A2118" s="1">
        <v>1840720</v>
      </c>
      <c r="B2118" s="2">
        <v>11484819</v>
      </c>
      <c r="C2118" s="3" t="s">
        <v>0</v>
      </c>
      <c r="D2118" s="3" t="s">
        <v>4843</v>
      </c>
      <c r="E2118" s="2">
        <v>2021</v>
      </c>
      <c r="F2118" s="4">
        <v>44794</v>
      </c>
      <c r="G2118" s="3" t="s">
        <v>39</v>
      </c>
      <c r="H2118" s="4">
        <v>44820</v>
      </c>
      <c r="I2118" s="4">
        <f>_xlfn.XLOOKUP(#REF!,[1]!Backup_F8_Previous_Wave[ODINO],[1]!Backup_F8_Previous_Wave[Production Date],"")</f>
      </c>
      <c r="J2118" s="10">
        <f>_xlfn.XLOOKUP(#REF!,[1]!Backup_F8_Previous_Wave[ODINO],[1]!Backup_F8_Previous_Wave[Wave Date],"")</f>
      </c>
      <c r="K2118" s="6">
        <f>_xlfn.XLOOKUP(#REF!,[1]!Backup_F8_Previous_Wave[ODINO],[1]!Backup_F8_Previous_Wave[Full VIN],"")</f>
      </c>
      <c r="L2118" s="3" t="s">
        <v>6670</v>
      </c>
      <c r="M2118" s="3" t="s">
        <v>4</v>
      </c>
      <c r="N2118" s="3" t="s">
        <v>6671</v>
      </c>
      <c r="O2118" s="3" t="s">
        <v>6290</v>
      </c>
      <c r="P2118" s="6">
        <f>_xlfn.XLOOKUP(#REF!,[1]!Table2[BINNING],[1]!Table2[VFG],"")</f>
      </c>
      <c r="Q2118" s="6">
        <f>IF(ISNUMBER(FIND("|",#REF!,1)),LEFT(#REF!,FIND("|",#REF!,1)-2),#REF!)</f>
      </c>
      <c r="R2118" s="6">
        <f>IF(ISNUMBER(FIND("|",#REF!,1)),RIGHT(#REF!,LEN(#REF!)-FIND("|",#REF!,1)-1),"")</f>
      </c>
      <c r="S2118" s="3" t="s">
        <v>7</v>
      </c>
      <c r="T2118" s="3" t="s">
        <v>7</v>
      </c>
      <c r="U2118" s="2">
        <v>0</v>
      </c>
      <c r="V2118" s="2">
        <v>0</v>
      </c>
      <c r="W2118" s="2">
        <v>1200</v>
      </c>
      <c r="X2118" s="3" t="s">
        <v>32</v>
      </c>
      <c r="Y2118" s="2"/>
      <c r="Z2118" s="3"/>
      <c r="AA2118" s="3"/>
      <c r="AB2118" s="7" t="s">
        <v>6672</v>
      </c>
      <c r="AC2118" s="3" t="s">
        <v>4847</v>
      </c>
      <c r="AD2118" s="3" t="s">
        <v>4848</v>
      </c>
      <c r="AE2118" s="3" t="s">
        <v>4849</v>
      </c>
      <c r="AF2118" s="3" t="s">
        <v>102</v>
      </c>
      <c r="AG2118" s="4"/>
      <c r="AH2118" s="3"/>
      <c r="AI2118" s="4"/>
      <c r="AJ21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8" s="8">
        <f>IF(#REF!=MAX(#REF!),"New","Old")</f>
      </c>
      <c r="AL2118" s="3"/>
      <c r="AM2118" s="9">
        <f>IF(OR(#REF!="",#REF!=0),"",IF(#REF!&lt;12000,"&lt;12k",IF(AND(#REF!&gt;=12000,#REF!&lt;24000),"12k to 24k",IF(AND(#REF!&gt;=24000,#REF!&lt;=36000),"24k to 36k",IF(#REF!&gt;36000,"&gt;36k","")))))</f>
      </c>
    </row>
    <row x14ac:dyDescent="0.25" r="2119" customHeight="1" ht="18.75">
      <c r="A2119" s="1">
        <v>1840750</v>
      </c>
      <c r="B2119" s="2">
        <v>11484843</v>
      </c>
      <c r="C2119" s="3" t="s">
        <v>0</v>
      </c>
      <c r="D2119" s="3" t="s">
        <v>1</v>
      </c>
      <c r="E2119" s="2">
        <v>2017</v>
      </c>
      <c r="F2119" s="4">
        <v>44806</v>
      </c>
      <c r="G2119" s="3" t="s">
        <v>39</v>
      </c>
      <c r="H2119" s="4">
        <v>44820</v>
      </c>
      <c r="I2119" s="4"/>
      <c r="J2119" s="10">
        <f>_xlfn.XLOOKUP(#REF!,[1]!Backup_F8_Previous_Wave[ODINO],[1]!Backup_F8_Previous_Wave[Wave Date],"")</f>
      </c>
      <c r="K2119" s="3"/>
      <c r="L2119" s="3"/>
      <c r="M2119" s="3" t="s">
        <v>4</v>
      </c>
      <c r="N2119" s="3" t="s">
        <v>6673</v>
      </c>
      <c r="O2119" s="3" t="s">
        <v>719</v>
      </c>
      <c r="P2119" s="6">
        <f>_xlfn.XLOOKUP(#REF!,[1]!Table2[BINNING],[1]!Table2[VFG],"")</f>
      </c>
      <c r="Q2119" s="6">
        <f>IF(ISNUMBER(FIND("|",#REF!,1)),LEFT(#REF!,FIND("|",#REF!,1)-2),#REF!)</f>
      </c>
      <c r="R2119" s="6">
        <f>IF(ISNUMBER(FIND("|",#REF!,1)),RIGHT(#REF!,LEN(#REF!)-FIND("|",#REF!,1)-1),"")</f>
      </c>
      <c r="S2119" s="3" t="s">
        <v>7</v>
      </c>
      <c r="T2119" s="3" t="s">
        <v>7</v>
      </c>
      <c r="U2119" s="2">
        <v>0</v>
      </c>
      <c r="V2119" s="2">
        <v>0</v>
      </c>
      <c r="W2119" s="2">
        <v>50000</v>
      </c>
      <c r="X2119" s="3" t="s">
        <v>305</v>
      </c>
      <c r="Y2119" s="2"/>
      <c r="Z2119" s="3"/>
      <c r="AA2119" s="3"/>
      <c r="AB2119" s="7" t="s">
        <v>6674</v>
      </c>
      <c r="AC2119" s="3" t="s">
        <v>44</v>
      </c>
      <c r="AD2119" s="3" t="s">
        <v>44</v>
      </c>
      <c r="AE2119" s="3" t="s">
        <v>44</v>
      </c>
      <c r="AF2119" s="3" t="s">
        <v>44</v>
      </c>
      <c r="AG2119" s="4"/>
      <c r="AH2119" s="3"/>
      <c r="AI2119" s="4"/>
      <c r="AJ21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19" s="8">
        <f>IF(#REF!=MAX(#REF!),"New","Old")</f>
      </c>
      <c r="AL2119" s="3"/>
      <c r="AM2119" s="9">
        <f>IF(OR(#REF!="",#REF!=0),"",IF(#REF!&lt;12000,"&lt;12k",IF(AND(#REF!&gt;=12000,#REF!&lt;24000),"12k to 24k",IF(AND(#REF!&gt;=24000,#REF!&lt;=36000),"24k to 36k",IF(#REF!&gt;36000,"&gt;36k","")))))</f>
      </c>
    </row>
    <row x14ac:dyDescent="0.25" r="2120" customHeight="1" ht="18.75">
      <c r="A2120" s="1">
        <v>1841535</v>
      </c>
      <c r="B2120" s="2">
        <v>11485373</v>
      </c>
      <c r="C2120" s="3" t="s">
        <v>0</v>
      </c>
      <c r="D2120" s="3" t="s">
        <v>1</v>
      </c>
      <c r="E2120" s="2">
        <v>2016</v>
      </c>
      <c r="F2120" s="4">
        <v>44822</v>
      </c>
      <c r="G2120" s="3" t="s">
        <v>39</v>
      </c>
      <c r="H2120" s="4">
        <v>44824</v>
      </c>
      <c r="I2120" s="4">
        <f>_xlfn.XLOOKUP(#REF!,[1]!Backup_F8_Previous_Wave[ODINO],[1]!Backup_F8_Previous_Wave[Production Date],"")</f>
      </c>
      <c r="J2120" s="10">
        <f>_xlfn.XLOOKUP(#REF!,[1]!Backup_F8_Previous_Wave[ODINO],[1]!Backup_F8_Previous_Wave[Wave Date],"")</f>
      </c>
      <c r="K2120" s="6">
        <f>_xlfn.XLOOKUP(#REF!,[1]!Backup_F8_Previous_Wave[ODINO],[1]!Backup_F8_Previous_Wave[Full VIN],"")</f>
      </c>
      <c r="L2120" s="3" t="s">
        <v>668</v>
      </c>
      <c r="M2120" s="3" t="s">
        <v>4</v>
      </c>
      <c r="N2120" s="3" t="s">
        <v>6675</v>
      </c>
      <c r="O2120" s="3" t="s">
        <v>31</v>
      </c>
      <c r="P2120" s="6">
        <f>_xlfn.XLOOKUP(#REF!,[1]!Table2[BINNING],[1]!Table2[VFG],"")</f>
      </c>
      <c r="Q2120" s="6">
        <f>IF(ISNUMBER(FIND("|",#REF!,1)),LEFT(#REF!,FIND("|",#REF!,1)-2),#REF!)</f>
      </c>
      <c r="R2120" s="6">
        <f>IF(ISNUMBER(FIND("|",#REF!,1)),RIGHT(#REF!,LEN(#REF!)-FIND("|",#REF!,1)-1),"")</f>
      </c>
      <c r="S2120" s="3" t="s">
        <v>7</v>
      </c>
      <c r="T2120" s="3" t="s">
        <v>7</v>
      </c>
      <c r="U2120" s="2">
        <v>0</v>
      </c>
      <c r="V2120" s="2">
        <v>0</v>
      </c>
      <c r="W2120" s="2"/>
      <c r="X2120" s="3" t="s">
        <v>63</v>
      </c>
      <c r="Y2120" s="2">
        <v>60</v>
      </c>
      <c r="Z2120" s="3"/>
      <c r="AA2120" s="3"/>
      <c r="AB2120" s="7" t="s">
        <v>6676</v>
      </c>
      <c r="AC2120" s="3" t="s">
        <v>20</v>
      </c>
      <c r="AD2120" s="3" t="s">
        <v>11</v>
      </c>
      <c r="AE2120" s="3" t="s">
        <v>135</v>
      </c>
      <c r="AF2120" s="3" t="s">
        <v>27</v>
      </c>
      <c r="AG2120" s="4"/>
      <c r="AH2120" s="3"/>
      <c r="AI2120" s="4"/>
      <c r="AJ21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0" s="8">
        <f>IF(#REF!=MAX(#REF!),"New","Old")</f>
      </c>
      <c r="AL2120" s="3"/>
      <c r="AM2120" s="9">
        <f>IF(OR(#REF!="",#REF!=0),"",IF(#REF!&lt;12000,"&lt;12k",IF(AND(#REF!&gt;=12000,#REF!&lt;24000),"12k to 24k",IF(AND(#REF!&gt;=24000,#REF!&lt;=36000),"24k to 36k",IF(#REF!&gt;36000,"&gt;36k","")))))</f>
      </c>
    </row>
    <row x14ac:dyDescent="0.25" r="2121" customHeight="1" ht="18.75">
      <c r="A2121" s="1">
        <v>1841639</v>
      </c>
      <c r="B2121" s="2">
        <v>11485444</v>
      </c>
      <c r="C2121" s="3" t="s">
        <v>0</v>
      </c>
      <c r="D2121" s="3" t="s">
        <v>1</v>
      </c>
      <c r="E2121" s="2">
        <v>2018</v>
      </c>
      <c r="F2121" s="4">
        <v>44440</v>
      </c>
      <c r="G2121" s="3" t="s">
        <v>39</v>
      </c>
      <c r="H2121" s="4">
        <v>44824</v>
      </c>
      <c r="I2121" s="4">
        <f>_xlfn.XLOOKUP(#REF!,[1]!Backup_F8_Previous_Wave[ODINO],[1]!Backup_F8_Previous_Wave[Production Date],"")</f>
      </c>
      <c r="J2121" s="10">
        <f>_xlfn.XLOOKUP(#REF!,[1]!Backup_F8_Previous_Wave[ODINO],[1]!Backup_F8_Previous_Wave[Wave Date],"")</f>
      </c>
      <c r="K2121" s="6">
        <f>_xlfn.XLOOKUP(#REF!,[1]!Backup_F8_Previous_Wave[ODINO],[1]!Backup_F8_Previous_Wave[Full VIN],"")</f>
      </c>
      <c r="L2121" s="3" t="s">
        <v>6677</v>
      </c>
      <c r="M2121" s="3" t="s">
        <v>4</v>
      </c>
      <c r="N2121" s="3" t="s">
        <v>6678</v>
      </c>
      <c r="O2121" s="3" t="s">
        <v>124</v>
      </c>
      <c r="P2121" s="6">
        <f>_xlfn.XLOOKUP(#REF!,[1]!Table2[BINNING],[1]!Table2[VFG],"")</f>
      </c>
      <c r="Q2121" s="6">
        <f>IF(ISNUMBER(FIND("|",#REF!,1)),LEFT(#REF!,FIND("|",#REF!,1)-2),#REF!)</f>
      </c>
      <c r="R2121" s="6">
        <f>IF(ISNUMBER(FIND("|",#REF!,1)),RIGHT(#REF!,LEN(#REF!)-FIND("|",#REF!,1)-1),"")</f>
      </c>
      <c r="S2121" s="3" t="s">
        <v>7</v>
      </c>
      <c r="T2121" s="3" t="s">
        <v>7</v>
      </c>
      <c r="U2121" s="2">
        <v>0</v>
      </c>
      <c r="V2121" s="2">
        <v>0</v>
      </c>
      <c r="W2121" s="2">
        <v>40000</v>
      </c>
      <c r="X2121" s="3" t="s">
        <v>380</v>
      </c>
      <c r="Y2121" s="2">
        <v>80</v>
      </c>
      <c r="Z2121" s="3" t="s">
        <v>6679</v>
      </c>
      <c r="AA2121" s="3" t="s">
        <v>6680</v>
      </c>
      <c r="AB2121" s="7" t="s">
        <v>6681</v>
      </c>
      <c r="AC2121" s="3" t="s">
        <v>20</v>
      </c>
      <c r="AD2121" s="3" t="s">
        <v>11</v>
      </c>
      <c r="AE2121" s="3" t="s">
        <v>21</v>
      </c>
      <c r="AF2121" s="3" t="s">
        <v>13</v>
      </c>
      <c r="AG2121" s="4"/>
      <c r="AH2121" s="3"/>
      <c r="AI2121" s="4"/>
      <c r="AJ21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1" s="8">
        <f>IF(#REF!=MAX(#REF!),"New","Old")</f>
      </c>
      <c r="AL2121" s="3"/>
      <c r="AM2121" s="9">
        <f>IF(OR(#REF!="",#REF!=0),"",IF(#REF!&lt;12000,"&lt;12k",IF(AND(#REF!&gt;=12000,#REF!&lt;24000),"12k to 24k",IF(AND(#REF!&gt;=24000,#REF!&lt;=36000),"24k to 36k",IF(#REF!&gt;36000,"&gt;36k","")))))</f>
      </c>
    </row>
    <row x14ac:dyDescent="0.25" r="2122" customHeight="1" ht="18.75">
      <c r="A2122" s="1">
        <v>1841917</v>
      </c>
      <c r="B2122" s="2">
        <v>11485634</v>
      </c>
      <c r="C2122" s="3" t="s">
        <v>0</v>
      </c>
      <c r="D2122" s="3" t="s">
        <v>1</v>
      </c>
      <c r="E2122" s="2">
        <v>2021</v>
      </c>
      <c r="F2122" s="4">
        <v>44652</v>
      </c>
      <c r="G2122" s="3" t="s">
        <v>108</v>
      </c>
      <c r="H2122" s="4">
        <v>44825</v>
      </c>
      <c r="I2122" s="4">
        <f>_xlfn.XLOOKUP(#REF!,[1]!Backup_F8_Previous_Wave[ODINO],[1]!Backup_F8_Previous_Wave[Production Date],"")</f>
      </c>
      <c r="J2122" s="10">
        <f>_xlfn.XLOOKUP(#REF!,[1]!Backup_F8_Previous_Wave[ODINO],[1]!Backup_F8_Previous_Wave[Wave Date],"")</f>
      </c>
      <c r="K2122" s="6">
        <f>_xlfn.XLOOKUP(#REF!,[1]!Backup_F8_Previous_Wave[ODINO],[1]!Backup_F8_Previous_Wave[Full VIN],"")</f>
      </c>
      <c r="L2122" s="3" t="s">
        <v>6682</v>
      </c>
      <c r="M2122" s="3" t="s">
        <v>4</v>
      </c>
      <c r="N2122" s="3" t="s">
        <v>6683</v>
      </c>
      <c r="O2122" s="3" t="s">
        <v>390</v>
      </c>
      <c r="P2122" s="6">
        <f>_xlfn.XLOOKUP(#REF!,[1]!Table2[BINNING],[1]!Table2[VFG],"")</f>
      </c>
      <c r="Q2122" s="6">
        <f>IF(ISNUMBER(FIND("|",#REF!,1)),LEFT(#REF!,FIND("|",#REF!,1)-2),#REF!)</f>
      </c>
      <c r="R2122" s="6">
        <f>IF(ISNUMBER(FIND("|",#REF!,1)),RIGHT(#REF!,LEN(#REF!)-FIND("|",#REF!,1)-1),"")</f>
      </c>
      <c r="S2122" s="3" t="s">
        <v>7</v>
      </c>
      <c r="T2122" s="3" t="s">
        <v>7</v>
      </c>
      <c r="U2122" s="2">
        <v>0</v>
      </c>
      <c r="V2122" s="2">
        <v>0</v>
      </c>
      <c r="W2122" s="2"/>
      <c r="X2122" s="3" t="s">
        <v>246</v>
      </c>
      <c r="Y2122" s="2"/>
      <c r="Z2122" s="3"/>
      <c r="AA2122" s="3"/>
      <c r="AB2122" s="7" t="s">
        <v>6684</v>
      </c>
      <c r="AC2122" s="3" t="s">
        <v>4018</v>
      </c>
      <c r="AD2122" s="3" t="s">
        <v>4525</v>
      </c>
      <c r="AE2122" s="3" t="s">
        <v>4526</v>
      </c>
      <c r="AF2122" s="3" t="s">
        <v>13</v>
      </c>
      <c r="AG2122" s="4"/>
      <c r="AH2122" s="3"/>
      <c r="AI2122" s="4"/>
      <c r="AJ21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2" s="8">
        <f>IF(#REF!=MAX(#REF!),"New","Old")</f>
      </c>
      <c r="AL2122" s="3"/>
      <c r="AM2122" s="9">
        <f>IF(OR(#REF!="",#REF!=0),"",IF(#REF!&lt;12000,"&lt;12k",IF(AND(#REF!&gt;=12000,#REF!&lt;24000),"12k to 24k",IF(AND(#REF!&gt;=24000,#REF!&lt;=36000),"24k to 36k",IF(#REF!&gt;36000,"&gt;36k","")))))</f>
      </c>
    </row>
    <row x14ac:dyDescent="0.25" r="2123" customHeight="1" ht="18.75">
      <c r="A2123" s="1">
        <v>1841920</v>
      </c>
      <c r="B2123" s="2">
        <v>11485637</v>
      </c>
      <c r="C2123" s="3" t="s">
        <v>0</v>
      </c>
      <c r="D2123" s="3" t="s">
        <v>1</v>
      </c>
      <c r="E2123" s="2">
        <v>2018</v>
      </c>
      <c r="F2123" s="4">
        <v>44792</v>
      </c>
      <c r="G2123" s="3" t="s">
        <v>39</v>
      </c>
      <c r="H2123" s="4">
        <v>44825</v>
      </c>
      <c r="I2123" s="4">
        <f>_xlfn.XLOOKUP(#REF!,[1]!Backup_F8_Previous_Wave[ODINO],[1]!Backup_F8_Previous_Wave[Production Date],"")</f>
      </c>
      <c r="J2123" s="10">
        <f>_xlfn.XLOOKUP(#REF!,[1]!Backup_F8_Previous_Wave[ODINO],[1]!Backup_F8_Previous_Wave[Wave Date],"")</f>
      </c>
      <c r="K2123" s="6">
        <f>_xlfn.XLOOKUP(#REF!,[1]!Backup_F8_Previous_Wave[ODINO],[1]!Backup_F8_Previous_Wave[Full VIN],"")</f>
      </c>
      <c r="L2123" s="3" t="s">
        <v>6685</v>
      </c>
      <c r="M2123" s="3" t="s">
        <v>4</v>
      </c>
      <c r="N2123" s="3" t="s">
        <v>6686</v>
      </c>
      <c r="O2123" s="3" t="s">
        <v>151</v>
      </c>
      <c r="P2123" s="6">
        <f>_xlfn.XLOOKUP(#REF!,[1]!Table2[BINNING],[1]!Table2[VFG],"")</f>
      </c>
      <c r="Q2123" s="6">
        <f>IF(ISNUMBER(FIND("|",#REF!,1)),LEFT(#REF!,FIND("|",#REF!,1)-2),#REF!)</f>
      </c>
      <c r="R2123" s="6">
        <f>IF(ISNUMBER(FIND("|",#REF!,1)),RIGHT(#REF!,LEN(#REF!)-FIND("|",#REF!,1)-1),"")</f>
      </c>
      <c r="S2123" s="3" t="s">
        <v>7</v>
      </c>
      <c r="T2123" s="3" t="s">
        <v>7</v>
      </c>
      <c r="U2123" s="2">
        <v>0</v>
      </c>
      <c r="V2123" s="2">
        <v>0</v>
      </c>
      <c r="W2123" s="2"/>
      <c r="X2123" s="3" t="s">
        <v>63</v>
      </c>
      <c r="Y2123" s="2">
        <v>0</v>
      </c>
      <c r="Z2123" s="3"/>
      <c r="AA2123" s="3"/>
      <c r="AB2123" s="7" t="s">
        <v>6687</v>
      </c>
      <c r="AC2123" s="3" t="s">
        <v>20</v>
      </c>
      <c r="AD2123" s="3" t="s">
        <v>11</v>
      </c>
      <c r="AE2123" s="3" t="s">
        <v>135</v>
      </c>
      <c r="AF2123" s="3" t="s">
        <v>27</v>
      </c>
      <c r="AG2123" s="4"/>
      <c r="AH2123" s="3"/>
      <c r="AI2123" s="4"/>
      <c r="AJ21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3" s="8">
        <f>IF(#REF!=MAX(#REF!),"New","Old")</f>
      </c>
      <c r="AL2123" s="3"/>
      <c r="AM2123" s="9">
        <f>IF(OR(#REF!="",#REF!=0),"",IF(#REF!&lt;12000,"&lt;12k",IF(AND(#REF!&gt;=12000,#REF!&lt;24000),"12k to 24k",IF(AND(#REF!&gt;=24000,#REF!&lt;=36000),"24k to 36k",IF(#REF!&gt;36000,"&gt;36k","")))))</f>
      </c>
    </row>
    <row x14ac:dyDescent="0.25" r="2124" customHeight="1" ht="18.75">
      <c r="A2124" s="1">
        <v>1842189</v>
      </c>
      <c r="B2124" s="2">
        <v>11485820</v>
      </c>
      <c r="C2124" s="3" t="s">
        <v>0</v>
      </c>
      <c r="D2124" s="3" t="s">
        <v>181</v>
      </c>
      <c r="E2124" s="2">
        <v>2017</v>
      </c>
      <c r="F2124" s="4">
        <v>44757</v>
      </c>
      <c r="G2124" s="3" t="s">
        <v>39</v>
      </c>
      <c r="H2124" s="4">
        <v>44826</v>
      </c>
      <c r="I2124" s="4">
        <f>_xlfn.XLOOKUP(#REF!,[1]!Backup_F8_Previous_Wave[ODINO],[1]!Backup_F8_Previous_Wave[Production Date],"")</f>
      </c>
      <c r="J2124" s="10">
        <f>_xlfn.XLOOKUP(#REF!,[1]!Backup_F8_Previous_Wave[ODINO],[1]!Backup_F8_Previous_Wave[Wave Date],"")</f>
      </c>
      <c r="K2124" s="6">
        <f>_xlfn.XLOOKUP(#REF!,[1]!Backup_F8_Previous_Wave[ODINO],[1]!Backup_F8_Previous_Wave[Full VIN],"")</f>
      </c>
      <c r="L2124" s="3" t="s">
        <v>6304</v>
      </c>
      <c r="M2124" s="3" t="s">
        <v>4</v>
      </c>
      <c r="N2124" s="3" t="s">
        <v>6688</v>
      </c>
      <c r="O2124" s="3" t="s">
        <v>196</v>
      </c>
      <c r="P2124" s="6">
        <f>_xlfn.XLOOKUP(#REF!,[1]!Table2[BINNING],[1]!Table2[VFG],"")</f>
      </c>
      <c r="Q2124" s="6">
        <f>IF(ISNUMBER(FIND("|",#REF!,1)),LEFT(#REF!,FIND("|",#REF!,1)-2),#REF!)</f>
      </c>
      <c r="R2124" s="6">
        <f>IF(ISNUMBER(FIND("|",#REF!,1)),RIGHT(#REF!,LEN(#REF!)-FIND("|",#REF!,1)-1),"")</f>
      </c>
      <c r="S2124" s="3" t="s">
        <v>7</v>
      </c>
      <c r="T2124" s="3" t="s">
        <v>7</v>
      </c>
      <c r="U2124" s="2">
        <v>0</v>
      </c>
      <c r="V2124" s="2">
        <v>0</v>
      </c>
      <c r="W2124" s="2">
        <v>49831</v>
      </c>
      <c r="X2124" s="3" t="s">
        <v>100</v>
      </c>
      <c r="Y2124" s="2">
        <v>0</v>
      </c>
      <c r="Z2124" s="3" t="s">
        <v>6689</v>
      </c>
      <c r="AA2124" s="3" t="s">
        <v>2631</v>
      </c>
      <c r="AB2124" s="7" t="s">
        <v>6690</v>
      </c>
      <c r="AC2124" s="3" t="s">
        <v>297</v>
      </c>
      <c r="AD2124" s="3" t="s">
        <v>298</v>
      </c>
      <c r="AE2124" s="3" t="s">
        <v>299</v>
      </c>
      <c r="AF2124" s="3" t="s">
        <v>198</v>
      </c>
      <c r="AG2124" s="4"/>
      <c r="AH2124" s="3"/>
      <c r="AI2124" s="4"/>
      <c r="AJ21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4" s="8">
        <f>IF(#REF!=MAX(#REF!),"New","Old")</f>
      </c>
      <c r="AL2124" s="3"/>
      <c r="AM2124" s="9">
        <f>IF(OR(#REF!="",#REF!=0),"",IF(#REF!&lt;12000,"&lt;12k",IF(AND(#REF!&gt;=12000,#REF!&lt;24000),"12k to 24k",IF(AND(#REF!&gt;=24000,#REF!&lt;=36000),"24k to 36k",IF(#REF!&gt;36000,"&gt;36k","")))))</f>
      </c>
    </row>
    <row x14ac:dyDescent="0.25" r="2125" customHeight="1" ht="18.75">
      <c r="A2125" s="1">
        <v>1842347</v>
      </c>
      <c r="B2125" s="2">
        <v>11485936</v>
      </c>
      <c r="C2125" s="3" t="s">
        <v>0</v>
      </c>
      <c r="D2125" s="3" t="s">
        <v>86</v>
      </c>
      <c r="E2125" s="2">
        <v>2013</v>
      </c>
      <c r="F2125" s="4">
        <v>44826</v>
      </c>
      <c r="G2125" s="3" t="s">
        <v>39</v>
      </c>
      <c r="H2125" s="4">
        <v>44826</v>
      </c>
      <c r="I2125" s="4">
        <f>_xlfn.XLOOKUP(#REF!,[1]!Backup_F8_Previous_Wave[ODINO],[1]!Backup_F8_Previous_Wave[Production Date],"")</f>
      </c>
      <c r="J2125" s="10">
        <f>_xlfn.XLOOKUP(#REF!,[1]!Backup_F8_Previous_Wave[ODINO],[1]!Backup_F8_Previous_Wave[Wave Date],"")</f>
      </c>
      <c r="K2125" s="6">
        <f>_xlfn.XLOOKUP(#REF!,[1]!Backup_F8_Previous_Wave[ODINO],[1]!Backup_F8_Previous_Wave[Full VIN],"")</f>
      </c>
      <c r="L2125" s="3" t="s">
        <v>6691</v>
      </c>
      <c r="M2125" s="3" t="s">
        <v>4</v>
      </c>
      <c r="N2125" s="3" t="s">
        <v>6692</v>
      </c>
      <c r="O2125" s="3" t="s">
        <v>31</v>
      </c>
      <c r="P2125" s="6">
        <f>_xlfn.XLOOKUP(#REF!,[1]!Table2[BINNING],[1]!Table2[VFG],"")</f>
      </c>
      <c r="Q2125" s="6">
        <f>IF(ISNUMBER(FIND("|",#REF!,1)),LEFT(#REF!,FIND("|",#REF!,1)-2),#REF!)</f>
      </c>
      <c r="R2125" s="6">
        <f>IF(ISNUMBER(FIND("|",#REF!,1)),RIGHT(#REF!,LEN(#REF!)-FIND("|",#REF!,1)-1),"")</f>
      </c>
      <c r="S2125" s="3" t="s">
        <v>7</v>
      </c>
      <c r="T2125" s="3" t="s">
        <v>7</v>
      </c>
      <c r="U2125" s="2">
        <v>0</v>
      </c>
      <c r="V2125" s="2">
        <v>0</v>
      </c>
      <c r="W2125" s="2">
        <v>211000</v>
      </c>
      <c r="X2125" s="3" t="s">
        <v>139</v>
      </c>
      <c r="Y2125" s="2">
        <v>25</v>
      </c>
      <c r="Z2125" s="3" t="s">
        <v>6693</v>
      </c>
      <c r="AA2125" s="3" t="s">
        <v>4198</v>
      </c>
      <c r="AB2125" s="7" t="s">
        <v>6694</v>
      </c>
      <c r="AC2125" s="3" t="s">
        <v>92</v>
      </c>
      <c r="AD2125" s="3" t="s">
        <v>93</v>
      </c>
      <c r="AE2125" s="3" t="s">
        <v>94</v>
      </c>
      <c r="AF2125" s="3" t="s">
        <v>95</v>
      </c>
      <c r="AG2125" s="4"/>
      <c r="AH2125" s="3"/>
      <c r="AI2125" s="4"/>
      <c r="AJ21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5" s="8">
        <f>IF(#REF!=MAX(#REF!),"New","Old")</f>
      </c>
      <c r="AL2125" s="3"/>
      <c r="AM2125" s="9">
        <f>IF(OR(#REF!="",#REF!=0),"",IF(#REF!&lt;12000,"&lt;12k",IF(AND(#REF!&gt;=12000,#REF!&lt;24000),"12k to 24k",IF(AND(#REF!&gt;=24000,#REF!&lt;=36000),"24k to 36k",IF(#REF!&gt;36000,"&gt;36k","")))))</f>
      </c>
    </row>
    <row x14ac:dyDescent="0.25" r="2126" customHeight="1" ht="18.75">
      <c r="A2126" s="1">
        <v>1842445</v>
      </c>
      <c r="B2126" s="2">
        <v>11486001</v>
      </c>
      <c r="C2126" s="3" t="s">
        <v>0</v>
      </c>
      <c r="D2126" s="3" t="s">
        <v>136</v>
      </c>
      <c r="E2126" s="2">
        <v>2018</v>
      </c>
      <c r="F2126" s="4">
        <v>44797</v>
      </c>
      <c r="G2126" s="3" t="s">
        <v>39</v>
      </c>
      <c r="H2126" s="4">
        <v>44827</v>
      </c>
      <c r="I2126" s="4">
        <f>_xlfn.XLOOKUP(#REF!,[1]!Backup_F8_Previous_Wave[ODINO],[1]!Backup_F8_Previous_Wave[Production Date],"")</f>
      </c>
      <c r="J2126" s="10">
        <f>_xlfn.XLOOKUP(#REF!,[1]!Backup_F8_Previous_Wave[ODINO],[1]!Backup_F8_Previous_Wave[Wave Date],"")</f>
      </c>
      <c r="K2126" s="6">
        <f>_xlfn.XLOOKUP(#REF!,[1]!Backup_F8_Previous_Wave[ODINO],[1]!Backup_F8_Previous_Wave[Full VIN],"")</f>
      </c>
      <c r="L2126" s="3" t="s">
        <v>6695</v>
      </c>
      <c r="M2126" s="3" t="s">
        <v>4</v>
      </c>
      <c r="N2126" s="3" t="s">
        <v>6696</v>
      </c>
      <c r="O2126" s="3" t="s">
        <v>1124</v>
      </c>
      <c r="P2126" s="6">
        <f>_xlfn.XLOOKUP(#REF!,[1]!Table2[BINNING],[1]!Table2[VFG],"")</f>
      </c>
      <c r="Q2126" s="6">
        <f>IF(ISNUMBER(FIND("|",#REF!,1)),LEFT(#REF!,FIND("|",#REF!,1)-2),#REF!)</f>
      </c>
      <c r="R2126" s="6">
        <f>IF(ISNUMBER(FIND("|",#REF!,1)),RIGHT(#REF!,LEN(#REF!)-FIND("|",#REF!,1)-1),"")</f>
      </c>
      <c r="S2126" s="3" t="s">
        <v>7</v>
      </c>
      <c r="T2126" s="3" t="s">
        <v>7</v>
      </c>
      <c r="U2126" s="2">
        <v>1</v>
      </c>
      <c r="V2126" s="2">
        <v>0</v>
      </c>
      <c r="W2126" s="2"/>
      <c r="X2126" s="3" t="s">
        <v>691</v>
      </c>
      <c r="Y2126" s="2">
        <v>0</v>
      </c>
      <c r="Z2126" s="3"/>
      <c r="AA2126" s="3"/>
      <c r="AB2126" s="7" t="s">
        <v>6697</v>
      </c>
      <c r="AC2126" s="3" t="s">
        <v>341</v>
      </c>
      <c r="AD2126" s="3" t="s">
        <v>342</v>
      </c>
      <c r="AE2126" s="3" t="s">
        <v>343</v>
      </c>
      <c r="AF2126" s="3" t="s">
        <v>141</v>
      </c>
      <c r="AG2126" s="4"/>
      <c r="AH2126" s="3"/>
      <c r="AI2126" s="4"/>
      <c r="AJ21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6" s="8">
        <f>IF(#REF!=MAX(#REF!),"New","Old")</f>
      </c>
      <c r="AL2126" s="3"/>
      <c r="AM2126" s="9">
        <f>IF(OR(#REF!="",#REF!=0),"",IF(#REF!&lt;12000,"&lt;12k",IF(AND(#REF!&gt;=12000,#REF!&lt;24000),"12k to 24k",IF(AND(#REF!&gt;=24000,#REF!&lt;=36000),"24k to 36k",IF(#REF!&gt;36000,"&gt;36k","")))))</f>
      </c>
    </row>
    <row x14ac:dyDescent="0.25" r="2127" customHeight="1" ht="18.75">
      <c r="A2127" s="1">
        <v>1842488</v>
      </c>
      <c r="B2127" s="2">
        <v>11486031</v>
      </c>
      <c r="C2127" s="3" t="s">
        <v>0</v>
      </c>
      <c r="D2127" s="3" t="s">
        <v>86</v>
      </c>
      <c r="E2127" s="2">
        <v>2017</v>
      </c>
      <c r="F2127" s="4">
        <v>44440</v>
      </c>
      <c r="G2127" s="3" t="s">
        <v>39</v>
      </c>
      <c r="H2127" s="4">
        <v>44827</v>
      </c>
      <c r="I2127" s="4">
        <f>_xlfn.XLOOKUP(#REF!,[1]!Backup_F8_Previous_Wave[ODINO],[1]!Backup_F8_Previous_Wave[Production Date],"")</f>
      </c>
      <c r="J2127" s="10">
        <f>_xlfn.XLOOKUP(#REF!,[1]!Backup_F8_Previous_Wave[ODINO],[1]!Backup_F8_Previous_Wave[Wave Date],"")</f>
      </c>
      <c r="K2127" s="6">
        <f>_xlfn.XLOOKUP(#REF!,[1]!Backup_F8_Previous_Wave[ODINO],[1]!Backup_F8_Previous_Wave[Full VIN],"")</f>
      </c>
      <c r="L2127" s="3" t="s">
        <v>6698</v>
      </c>
      <c r="M2127" s="3" t="s">
        <v>4</v>
      </c>
      <c r="N2127" s="3" t="s">
        <v>6699</v>
      </c>
      <c r="O2127" s="3" t="s">
        <v>62</v>
      </c>
      <c r="P2127" s="6">
        <f>_xlfn.XLOOKUP(#REF!,[1]!Table2[BINNING],[1]!Table2[VFG],"")</f>
      </c>
      <c r="Q2127" s="6">
        <f>IF(ISNUMBER(FIND("|",#REF!,1)),LEFT(#REF!,FIND("|",#REF!,1)-2),#REF!)</f>
      </c>
      <c r="R2127" s="6">
        <f>IF(ISNUMBER(FIND("|",#REF!,1)),RIGHT(#REF!,LEN(#REF!)-FIND("|",#REF!,1)-1),"")</f>
      </c>
      <c r="S2127" s="3" t="s">
        <v>7</v>
      </c>
      <c r="T2127" s="3" t="s">
        <v>7</v>
      </c>
      <c r="U2127" s="2">
        <v>0</v>
      </c>
      <c r="V2127" s="2">
        <v>0</v>
      </c>
      <c r="W2127" s="2"/>
      <c r="X2127" s="3" t="s">
        <v>90</v>
      </c>
      <c r="Y2127" s="2"/>
      <c r="Z2127" s="3"/>
      <c r="AA2127" s="3"/>
      <c r="AB2127" s="7" t="s">
        <v>6700</v>
      </c>
      <c r="AC2127" s="3" t="s">
        <v>92</v>
      </c>
      <c r="AD2127" s="3" t="s">
        <v>93</v>
      </c>
      <c r="AE2127" s="3" t="s">
        <v>94</v>
      </c>
      <c r="AF2127" s="3" t="s">
        <v>95</v>
      </c>
      <c r="AG2127" s="4"/>
      <c r="AH2127" s="3"/>
      <c r="AI2127" s="4"/>
      <c r="AJ21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7" s="8">
        <f>IF(#REF!=MAX(#REF!),"New","Old")</f>
      </c>
      <c r="AL2127" s="3"/>
      <c r="AM2127" s="9">
        <f>IF(OR(#REF!="",#REF!=0),"",IF(#REF!&lt;12000,"&lt;12k",IF(AND(#REF!&gt;=12000,#REF!&lt;24000),"12k to 24k",IF(AND(#REF!&gt;=24000,#REF!&lt;=36000),"24k to 36k",IF(#REF!&gt;36000,"&gt;36k","")))))</f>
      </c>
    </row>
    <row x14ac:dyDescent="0.25" r="2128" customHeight="1" ht="18.75">
      <c r="A2128" s="1">
        <v>1842541</v>
      </c>
      <c r="B2128" s="2">
        <v>11486067</v>
      </c>
      <c r="C2128" s="3" t="s">
        <v>0</v>
      </c>
      <c r="D2128" s="3" t="s">
        <v>187</v>
      </c>
      <c r="E2128" s="2">
        <v>2018</v>
      </c>
      <c r="F2128" s="4">
        <v>44622</v>
      </c>
      <c r="G2128" s="3" t="s">
        <v>2</v>
      </c>
      <c r="H2128" s="4">
        <v>44827</v>
      </c>
      <c r="I2128" s="4">
        <f>_xlfn.XLOOKUP(#REF!,[1]!Backup_F8_Previous_Wave[ODINO],[1]!Backup_F8_Previous_Wave[Production Date],"")</f>
      </c>
      <c r="J2128" s="10">
        <f>_xlfn.XLOOKUP(#REF!,[1]!Backup_F8_Previous_Wave[ODINO],[1]!Backup_F8_Previous_Wave[Wave Date],"")</f>
      </c>
      <c r="K2128" s="6">
        <f>_xlfn.XLOOKUP(#REF!,[1]!Backup_F8_Previous_Wave[ODINO],[1]!Backup_F8_Previous_Wave[Full VIN],"")</f>
      </c>
      <c r="L2128" s="3" t="s">
        <v>1434</v>
      </c>
      <c r="M2128" s="3" t="s">
        <v>4</v>
      </c>
      <c r="N2128" s="3" t="s">
        <v>6701</v>
      </c>
      <c r="O2128" s="3" t="s">
        <v>124</v>
      </c>
      <c r="P2128" s="6">
        <f>_xlfn.XLOOKUP(#REF!,[1]!Table2[BINNING],[1]!Table2[VFG],"")</f>
      </c>
      <c r="Q2128" s="6">
        <f>IF(ISNUMBER(FIND("|",#REF!,1)),LEFT(#REF!,FIND("|",#REF!,1)-2),#REF!)</f>
      </c>
      <c r="R2128" s="6">
        <f>IF(ISNUMBER(FIND("|",#REF!,1)),RIGHT(#REF!,LEN(#REF!)-FIND("|",#REF!,1)-1),"")</f>
      </c>
      <c r="S2128" s="3" t="s">
        <v>7</v>
      </c>
      <c r="T2128" s="3" t="s">
        <v>7</v>
      </c>
      <c r="U2128" s="2">
        <v>0</v>
      </c>
      <c r="V2128" s="2">
        <v>0</v>
      </c>
      <c r="W2128" s="2"/>
      <c r="X2128" s="3" t="s">
        <v>8</v>
      </c>
      <c r="Y2128" s="2">
        <v>30</v>
      </c>
      <c r="Z2128" s="3"/>
      <c r="AA2128" s="3"/>
      <c r="AB2128" s="7" t="s">
        <v>6702</v>
      </c>
      <c r="AC2128" s="3" t="s">
        <v>191</v>
      </c>
      <c r="AD2128" s="3" t="s">
        <v>192</v>
      </c>
      <c r="AE2128" s="3" t="s">
        <v>193</v>
      </c>
      <c r="AF2128" s="3" t="s">
        <v>141</v>
      </c>
      <c r="AG2128" s="4"/>
      <c r="AH2128" s="3"/>
      <c r="AI2128" s="4"/>
      <c r="AJ21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8" s="8">
        <f>IF(#REF!=MAX(#REF!),"New","Old")</f>
      </c>
      <c r="AL2128" s="3"/>
      <c r="AM2128" s="9">
        <f>IF(OR(#REF!="",#REF!=0),"",IF(#REF!&lt;12000,"&lt;12k",IF(AND(#REF!&gt;=12000,#REF!&lt;24000),"12k to 24k",IF(AND(#REF!&gt;=24000,#REF!&lt;=36000),"24k to 36k",IF(#REF!&gt;36000,"&gt;36k","")))))</f>
      </c>
    </row>
    <row x14ac:dyDescent="0.25" r="2129" customHeight="1" ht="18.75">
      <c r="A2129" s="1">
        <v>1842546</v>
      </c>
      <c r="B2129" s="2">
        <v>11486069</v>
      </c>
      <c r="C2129" s="3" t="s">
        <v>0</v>
      </c>
      <c r="D2129" s="3" t="s">
        <v>1</v>
      </c>
      <c r="E2129" s="2">
        <v>2016</v>
      </c>
      <c r="F2129" s="4">
        <v>44827</v>
      </c>
      <c r="G2129" s="3" t="s">
        <v>39</v>
      </c>
      <c r="H2129" s="4">
        <v>44827</v>
      </c>
      <c r="I2129" s="4"/>
      <c r="J2129" s="10">
        <f>_xlfn.XLOOKUP(#REF!,[1]!Backup_F8_Previous_Wave[ODINO],[1]!Backup_F8_Previous_Wave[Wave Date],"")</f>
      </c>
      <c r="K2129" s="3"/>
      <c r="L2129" s="3" t="s">
        <v>6703</v>
      </c>
      <c r="M2129" s="3" t="s">
        <v>4</v>
      </c>
      <c r="N2129" s="3" t="s">
        <v>6704</v>
      </c>
      <c r="O2129" s="3" t="s">
        <v>151</v>
      </c>
      <c r="P2129" s="6">
        <f>_xlfn.XLOOKUP(#REF!,[1]!Table2[BINNING],[1]!Table2[VFG],"")</f>
      </c>
      <c r="Q2129" s="6">
        <f>IF(ISNUMBER(FIND("|",#REF!,1)),LEFT(#REF!,FIND("|",#REF!,1)-2),#REF!)</f>
      </c>
      <c r="R2129" s="6">
        <f>IF(ISNUMBER(FIND("|",#REF!,1)),RIGHT(#REF!,LEN(#REF!)-FIND("|",#REF!,1)-1),"")</f>
      </c>
      <c r="S2129" s="3" t="s">
        <v>7</v>
      </c>
      <c r="T2129" s="3" t="s">
        <v>7</v>
      </c>
      <c r="U2129" s="2">
        <v>0</v>
      </c>
      <c r="V2129" s="2">
        <v>0</v>
      </c>
      <c r="W2129" s="2"/>
      <c r="X2129" s="3" t="s">
        <v>106</v>
      </c>
      <c r="Y2129" s="2">
        <v>0</v>
      </c>
      <c r="Z2129" s="3"/>
      <c r="AA2129" s="3"/>
      <c r="AB2129" s="7" t="s">
        <v>6705</v>
      </c>
      <c r="AC2129" s="3" t="s">
        <v>44</v>
      </c>
      <c r="AD2129" s="3" t="s">
        <v>44</v>
      </c>
      <c r="AE2129" s="3" t="s">
        <v>44</v>
      </c>
      <c r="AF2129" s="3" t="s">
        <v>27</v>
      </c>
      <c r="AG2129" s="4"/>
      <c r="AH2129" s="3"/>
      <c r="AI2129" s="4"/>
      <c r="AJ21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29" s="8">
        <f>IF(#REF!=MAX(#REF!),"New","Old")</f>
      </c>
      <c r="AL2129" s="3"/>
      <c r="AM2129" s="9">
        <f>IF(OR(#REF!="",#REF!=0),"",IF(#REF!&lt;12000,"&lt;12k",IF(AND(#REF!&gt;=12000,#REF!&lt;24000),"12k to 24k",IF(AND(#REF!&gt;=24000,#REF!&lt;=36000),"24k to 36k",IF(#REF!&gt;36000,"&gt;36k","")))))</f>
      </c>
    </row>
    <row x14ac:dyDescent="0.25" r="2130" customHeight="1" ht="18.75">
      <c r="A2130" s="1">
        <v>1842716</v>
      </c>
      <c r="B2130" s="2">
        <v>11486190</v>
      </c>
      <c r="C2130" s="3" t="s">
        <v>0</v>
      </c>
      <c r="D2130" s="3" t="s">
        <v>1</v>
      </c>
      <c r="E2130" s="2">
        <v>2022</v>
      </c>
      <c r="F2130" s="4">
        <v>44821</v>
      </c>
      <c r="G2130" s="3" t="s">
        <v>39</v>
      </c>
      <c r="H2130" s="4">
        <v>44828</v>
      </c>
      <c r="I2130" s="4"/>
      <c r="J2130" s="10">
        <f>_xlfn.XLOOKUP(#REF!,[1]!Backup_F8_Previous_Wave[ODINO],[1]!Backup_F8_Previous_Wave[Wave Date],"")</f>
      </c>
      <c r="K2130" s="3"/>
      <c r="L2130" s="3" t="s">
        <v>6470</v>
      </c>
      <c r="M2130" s="3" t="s">
        <v>4</v>
      </c>
      <c r="N2130" s="3" t="s">
        <v>6706</v>
      </c>
      <c r="O2130" s="3" t="s">
        <v>390</v>
      </c>
      <c r="P2130" s="6">
        <f>_xlfn.XLOOKUP(#REF!,[1]!Table2[BINNING],[1]!Table2[VFG],"")</f>
      </c>
      <c r="Q2130" s="6">
        <f>IF(ISNUMBER(FIND("|",#REF!,1)),LEFT(#REF!,FIND("|",#REF!,1)-2),#REF!)</f>
      </c>
      <c r="R2130" s="6">
        <f>IF(ISNUMBER(FIND("|",#REF!,1)),RIGHT(#REF!,LEN(#REF!)-FIND("|",#REF!,1)-1),"")</f>
      </c>
      <c r="S2130" s="3" t="s">
        <v>7</v>
      </c>
      <c r="T2130" s="3" t="s">
        <v>7</v>
      </c>
      <c r="U2130" s="2">
        <v>0</v>
      </c>
      <c r="V2130" s="2">
        <v>0</v>
      </c>
      <c r="W2130" s="2"/>
      <c r="X2130" s="3" t="s">
        <v>583</v>
      </c>
      <c r="Y2130" s="2">
        <v>65</v>
      </c>
      <c r="Z2130" s="3"/>
      <c r="AA2130" s="3"/>
      <c r="AB2130" s="7" t="s">
        <v>6707</v>
      </c>
      <c r="AC2130" s="3" t="s">
        <v>44</v>
      </c>
      <c r="AD2130" s="3" t="s">
        <v>44</v>
      </c>
      <c r="AE2130" s="3" t="s">
        <v>44</v>
      </c>
      <c r="AF2130" s="3" t="s">
        <v>13</v>
      </c>
      <c r="AG2130" s="4"/>
      <c r="AH2130" s="3"/>
      <c r="AI2130" s="4"/>
      <c r="AJ21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0" s="8">
        <f>IF(#REF!=MAX(#REF!),"New","Old")</f>
      </c>
      <c r="AL2130" s="3"/>
      <c r="AM2130" s="9">
        <f>IF(OR(#REF!="",#REF!=0),"",IF(#REF!&lt;12000,"&lt;12k",IF(AND(#REF!&gt;=12000,#REF!&lt;24000),"12k to 24k",IF(AND(#REF!&gt;=24000,#REF!&lt;=36000),"24k to 36k",IF(#REF!&gt;36000,"&gt;36k","")))))</f>
      </c>
    </row>
    <row x14ac:dyDescent="0.25" r="2131" customHeight="1" ht="18.75">
      <c r="A2131" s="1">
        <v>1842844</v>
      </c>
      <c r="B2131" s="2">
        <v>11486275</v>
      </c>
      <c r="C2131" s="3" t="s">
        <v>0</v>
      </c>
      <c r="D2131" s="3" t="s">
        <v>1</v>
      </c>
      <c r="E2131" s="2">
        <v>2016</v>
      </c>
      <c r="F2131" s="4">
        <v>44593</v>
      </c>
      <c r="G2131" s="3" t="s">
        <v>2</v>
      </c>
      <c r="H2131" s="4">
        <v>44829</v>
      </c>
      <c r="I2131" s="4">
        <f>_xlfn.XLOOKUP(#REF!,[1]!Backup_F8_Previous_Wave[ODINO],[1]!Backup_F8_Previous_Wave[Production Date],"")</f>
      </c>
      <c r="J2131" s="10">
        <f>_xlfn.XLOOKUP(#REF!,[1]!Backup_F8_Previous_Wave[ODINO],[1]!Backup_F8_Previous_Wave[Wave Date],"")</f>
      </c>
      <c r="K2131" s="6">
        <f>_xlfn.XLOOKUP(#REF!,[1]!Backup_F8_Previous_Wave[ODINO],[1]!Backup_F8_Previous_Wave[Full VIN],"")</f>
      </c>
      <c r="L2131" s="3" t="s">
        <v>6708</v>
      </c>
      <c r="M2131" s="3" t="s">
        <v>4</v>
      </c>
      <c r="N2131" s="3" t="s">
        <v>6709</v>
      </c>
      <c r="O2131" s="3" t="s">
        <v>151</v>
      </c>
      <c r="P2131" s="6">
        <f>_xlfn.XLOOKUP(#REF!,[1]!Table2[BINNING],[1]!Table2[VFG],"")</f>
      </c>
      <c r="Q2131" s="6">
        <f>IF(ISNUMBER(FIND("|",#REF!,1)),LEFT(#REF!,FIND("|",#REF!,1)-2),#REF!)</f>
      </c>
      <c r="R2131" s="6">
        <f>IF(ISNUMBER(FIND("|",#REF!,1)),RIGHT(#REF!,LEN(#REF!)-FIND("|",#REF!,1)-1),"")</f>
      </c>
      <c r="S2131" s="3" t="s">
        <v>7</v>
      </c>
      <c r="T2131" s="3" t="s">
        <v>7</v>
      </c>
      <c r="U2131" s="2">
        <v>0</v>
      </c>
      <c r="V2131" s="2">
        <v>0</v>
      </c>
      <c r="W2131" s="2"/>
      <c r="X2131" s="3" t="s">
        <v>139</v>
      </c>
      <c r="Y2131" s="2">
        <v>0</v>
      </c>
      <c r="Z2131" s="3"/>
      <c r="AA2131" s="3"/>
      <c r="AB2131" s="7" t="s">
        <v>6710</v>
      </c>
      <c r="AC2131" s="3" t="s">
        <v>20</v>
      </c>
      <c r="AD2131" s="3" t="s">
        <v>11</v>
      </c>
      <c r="AE2131" s="3" t="s">
        <v>21</v>
      </c>
      <c r="AF2131" s="3" t="s">
        <v>13</v>
      </c>
      <c r="AG2131" s="4"/>
      <c r="AH2131" s="3"/>
      <c r="AI2131" s="4"/>
      <c r="AJ21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1" s="8">
        <f>IF(#REF!=MAX(#REF!),"New","Old")</f>
      </c>
      <c r="AL2131" s="3"/>
      <c r="AM2131" s="9">
        <f>IF(OR(#REF!="",#REF!=0),"",IF(#REF!&lt;12000,"&lt;12k",IF(AND(#REF!&gt;=12000,#REF!&lt;24000),"12k to 24k",IF(AND(#REF!&gt;=24000,#REF!&lt;=36000),"24k to 36k",IF(#REF!&gt;36000,"&gt;36k","")))))</f>
      </c>
    </row>
    <row x14ac:dyDescent="0.25" r="2132" customHeight="1" ht="18.75">
      <c r="A2132" s="1">
        <v>1842845</v>
      </c>
      <c r="B2132" s="2">
        <v>11486276</v>
      </c>
      <c r="C2132" s="3" t="s">
        <v>0</v>
      </c>
      <c r="D2132" s="3" t="s">
        <v>1</v>
      </c>
      <c r="E2132" s="2">
        <v>2016</v>
      </c>
      <c r="F2132" s="4">
        <v>44827</v>
      </c>
      <c r="G2132" s="3" t="s">
        <v>39</v>
      </c>
      <c r="H2132" s="4">
        <v>44829</v>
      </c>
      <c r="I2132" s="4">
        <f>_xlfn.XLOOKUP(#REF!,[1]!Backup_F8_Previous_Wave[ODINO],[1]!Backup_F8_Previous_Wave[Production Date],"")</f>
      </c>
      <c r="J2132" s="10">
        <f>_xlfn.XLOOKUP(#REF!,[1]!Backup_F8_Previous_Wave[ODINO],[1]!Backup_F8_Previous_Wave[Wave Date],"")</f>
      </c>
      <c r="K2132" s="6">
        <f>_xlfn.XLOOKUP(#REF!,[1]!Backup_F8_Previous_Wave[ODINO],[1]!Backup_F8_Previous_Wave[Full VIN],"")</f>
      </c>
      <c r="L2132" s="3" t="s">
        <v>6708</v>
      </c>
      <c r="M2132" s="3" t="s">
        <v>4</v>
      </c>
      <c r="N2132" s="3" t="s">
        <v>6711</v>
      </c>
      <c r="O2132" s="3" t="s">
        <v>459</v>
      </c>
      <c r="P2132" s="6">
        <f>_xlfn.XLOOKUP(#REF!,[1]!Table2[BINNING],[1]!Table2[VFG],"")</f>
      </c>
      <c r="Q2132" s="6">
        <f>IF(ISNUMBER(FIND("|",#REF!,1)),LEFT(#REF!,FIND("|",#REF!,1)-2),#REF!)</f>
      </c>
      <c r="R2132" s="6">
        <f>IF(ISNUMBER(FIND("|",#REF!,1)),RIGHT(#REF!,LEN(#REF!)-FIND("|",#REF!,1)-1),"")</f>
      </c>
      <c r="S2132" s="3" t="s">
        <v>7</v>
      </c>
      <c r="T2132" s="3" t="s">
        <v>7</v>
      </c>
      <c r="U2132" s="2">
        <v>0</v>
      </c>
      <c r="V2132" s="2">
        <v>0</v>
      </c>
      <c r="W2132" s="2"/>
      <c r="X2132" s="3" t="s">
        <v>139</v>
      </c>
      <c r="Y2132" s="2">
        <v>0</v>
      </c>
      <c r="Z2132" s="3"/>
      <c r="AA2132" s="3"/>
      <c r="AB2132" s="7" t="s">
        <v>6712</v>
      </c>
      <c r="AC2132" s="3" t="s">
        <v>20</v>
      </c>
      <c r="AD2132" s="3" t="s">
        <v>11</v>
      </c>
      <c r="AE2132" s="3" t="s">
        <v>21</v>
      </c>
      <c r="AF2132" s="3" t="s">
        <v>13</v>
      </c>
      <c r="AG2132" s="4"/>
      <c r="AH2132" s="3"/>
      <c r="AI2132" s="4"/>
      <c r="AJ21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2" s="8">
        <f>IF(#REF!=MAX(#REF!),"New","Old")</f>
      </c>
      <c r="AL2132" s="3"/>
      <c r="AM2132" s="9">
        <f>IF(OR(#REF!="",#REF!=0),"",IF(#REF!&lt;12000,"&lt;12k",IF(AND(#REF!&gt;=12000,#REF!&lt;24000),"12k to 24k",IF(AND(#REF!&gt;=24000,#REF!&lt;=36000),"24k to 36k",IF(#REF!&gt;36000,"&gt;36k","")))))</f>
      </c>
    </row>
    <row x14ac:dyDescent="0.25" r="2133" customHeight="1" ht="18.75">
      <c r="A2133" s="1">
        <v>1843319</v>
      </c>
      <c r="B2133" s="2">
        <v>11486612</v>
      </c>
      <c r="C2133" s="3" t="s">
        <v>0</v>
      </c>
      <c r="D2133" s="3" t="s">
        <v>1</v>
      </c>
      <c r="E2133" s="2">
        <v>2016</v>
      </c>
      <c r="F2133" s="4">
        <v>44827</v>
      </c>
      <c r="G2133" s="3" t="s">
        <v>39</v>
      </c>
      <c r="H2133" s="4">
        <v>44831</v>
      </c>
      <c r="I2133" s="4"/>
      <c r="J2133" s="10">
        <f>_xlfn.XLOOKUP(#REF!,[1]!Backup_F8_Previous_Wave[ODINO],[1]!Backup_F8_Previous_Wave[Wave Date],"")</f>
      </c>
      <c r="K2133" s="3"/>
      <c r="L2133" s="3" t="s">
        <v>6713</v>
      </c>
      <c r="M2133" s="3" t="s">
        <v>4</v>
      </c>
      <c r="N2133" s="3" t="s">
        <v>6714</v>
      </c>
      <c r="O2133" s="3" t="s">
        <v>62</v>
      </c>
      <c r="P2133" s="6">
        <f>_xlfn.XLOOKUP(#REF!,[1]!Table2[BINNING],[1]!Table2[VFG],"")</f>
      </c>
      <c r="Q2133" s="6">
        <f>IF(ISNUMBER(FIND("|",#REF!,1)),LEFT(#REF!,FIND("|",#REF!,1)-2),#REF!)</f>
      </c>
      <c r="R2133" s="6">
        <f>IF(ISNUMBER(FIND("|",#REF!,1)),RIGHT(#REF!,LEN(#REF!)-FIND("|",#REF!,1)-1),"")</f>
      </c>
      <c r="S2133" s="3" t="s">
        <v>7</v>
      </c>
      <c r="T2133" s="3" t="s">
        <v>7</v>
      </c>
      <c r="U2133" s="2">
        <v>0</v>
      </c>
      <c r="V2133" s="2">
        <v>0</v>
      </c>
      <c r="W2133" s="2"/>
      <c r="X2133" s="3" t="s">
        <v>139</v>
      </c>
      <c r="Y2133" s="2"/>
      <c r="Z2133" s="3"/>
      <c r="AA2133" s="3"/>
      <c r="AB2133" s="7" t="s">
        <v>6715</v>
      </c>
      <c r="AC2133" s="3" t="s">
        <v>44</v>
      </c>
      <c r="AD2133" s="3" t="s">
        <v>44</v>
      </c>
      <c r="AE2133" s="3" t="s">
        <v>44</v>
      </c>
      <c r="AF2133" s="3" t="s">
        <v>13</v>
      </c>
      <c r="AG2133" s="4"/>
      <c r="AH2133" s="3"/>
      <c r="AI2133" s="4"/>
      <c r="AJ21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3" s="8">
        <f>IF(#REF!=MAX(#REF!),"New","Old")</f>
      </c>
      <c r="AL2133" s="3"/>
      <c r="AM2133" s="9">
        <f>IF(OR(#REF!="",#REF!=0),"",IF(#REF!&lt;12000,"&lt;12k",IF(AND(#REF!&gt;=12000,#REF!&lt;24000),"12k to 24k",IF(AND(#REF!&gt;=24000,#REF!&lt;=36000),"24k to 36k",IF(#REF!&gt;36000,"&gt;36k","")))))</f>
      </c>
    </row>
    <row x14ac:dyDescent="0.25" r="2134" customHeight="1" ht="18.75">
      <c r="A2134" s="1">
        <v>1843434</v>
      </c>
      <c r="B2134" s="2">
        <v>11486693</v>
      </c>
      <c r="C2134" s="3" t="s">
        <v>0</v>
      </c>
      <c r="D2134" s="3" t="s">
        <v>181</v>
      </c>
      <c r="E2134" s="2">
        <v>2021</v>
      </c>
      <c r="F2134" s="4">
        <v>44601</v>
      </c>
      <c r="G2134" s="3" t="s">
        <v>2</v>
      </c>
      <c r="H2134" s="4">
        <v>44831</v>
      </c>
      <c r="I2134" s="4"/>
      <c r="J2134" s="10">
        <f>_xlfn.XLOOKUP(#REF!,[1]!Backup_F8_Previous_Wave[ODINO],[1]!Backup_F8_Previous_Wave[Wave Date],"")</f>
      </c>
      <c r="K2134" s="3"/>
      <c r="L2134" s="3"/>
      <c r="M2134" s="3" t="s">
        <v>4</v>
      </c>
      <c r="N2134" s="3" t="s">
        <v>6716</v>
      </c>
      <c r="O2134" s="3" t="s">
        <v>2231</v>
      </c>
      <c r="P2134" s="6">
        <f>_xlfn.XLOOKUP(#REF!,[1]!Table2[BINNING],[1]!Table2[VFG],"")</f>
      </c>
      <c r="Q2134" s="6">
        <f>IF(ISNUMBER(FIND("|",#REF!,1)),LEFT(#REF!,FIND("|",#REF!,1)-2),#REF!)</f>
      </c>
      <c r="R2134" s="6">
        <f>IF(ISNUMBER(FIND("|",#REF!,1)),RIGHT(#REF!,LEN(#REF!)-FIND("|",#REF!,1)-1),"")</f>
      </c>
      <c r="S2134" s="3" t="s">
        <v>7</v>
      </c>
      <c r="T2134" s="3" t="s">
        <v>7</v>
      </c>
      <c r="U2134" s="2">
        <v>0</v>
      </c>
      <c r="V2134" s="2">
        <v>0</v>
      </c>
      <c r="W2134" s="2">
        <v>5000</v>
      </c>
      <c r="X2134" s="3" t="s">
        <v>112</v>
      </c>
      <c r="Y2134" s="2"/>
      <c r="Z2134" s="3"/>
      <c r="AA2134" s="3"/>
      <c r="AB2134" s="7" t="s">
        <v>6717</v>
      </c>
      <c r="AC2134" s="3" t="s">
        <v>44</v>
      </c>
      <c r="AD2134" s="3" t="s">
        <v>44</v>
      </c>
      <c r="AE2134" s="3" t="s">
        <v>44</v>
      </c>
      <c r="AF2134" s="3" t="s">
        <v>44</v>
      </c>
      <c r="AG2134" s="4"/>
      <c r="AH2134" s="3"/>
      <c r="AI2134" s="4"/>
      <c r="AJ21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4" s="8">
        <f>IF(#REF!=MAX(#REF!),"New","Old")</f>
      </c>
      <c r="AL2134" s="3"/>
      <c r="AM2134" s="9">
        <f>IF(OR(#REF!="",#REF!=0),"",IF(#REF!&lt;12000,"&lt;12k",IF(AND(#REF!&gt;=12000,#REF!&lt;24000),"12k to 24k",IF(AND(#REF!&gt;=24000,#REF!&lt;=36000),"24k to 36k",IF(#REF!&gt;36000,"&gt;36k","")))))</f>
      </c>
    </row>
    <row x14ac:dyDescent="0.25" r="2135" customHeight="1" ht="18.75">
      <c r="A2135" s="1">
        <v>1843443</v>
      </c>
      <c r="B2135" s="2">
        <v>11486700</v>
      </c>
      <c r="C2135" s="3" t="s">
        <v>0</v>
      </c>
      <c r="D2135" s="3" t="s">
        <v>181</v>
      </c>
      <c r="E2135" s="2">
        <v>2014</v>
      </c>
      <c r="F2135" s="4">
        <v>44817</v>
      </c>
      <c r="G2135" s="3" t="s">
        <v>39</v>
      </c>
      <c r="H2135" s="4">
        <v>44831</v>
      </c>
      <c r="I2135" s="4">
        <f>_xlfn.XLOOKUP(#REF!,[1]!Backup_F8_Previous_Wave[ODINO],[1]!Backup_F8_Previous_Wave[Production Date],"")</f>
      </c>
      <c r="J2135" s="10">
        <f>_xlfn.XLOOKUP(#REF!,[1]!Backup_F8_Previous_Wave[ODINO],[1]!Backup_F8_Previous_Wave[Wave Date],"")</f>
      </c>
      <c r="K2135" s="6">
        <f>_xlfn.XLOOKUP(#REF!,[1]!Backup_F8_Previous_Wave[ODINO],[1]!Backup_F8_Previous_Wave[Full VIN],"")</f>
      </c>
      <c r="L2135" s="3" t="s">
        <v>6718</v>
      </c>
      <c r="M2135" s="3" t="s">
        <v>4</v>
      </c>
      <c r="N2135" s="3" t="s">
        <v>6719</v>
      </c>
      <c r="O2135" s="3" t="s">
        <v>196</v>
      </c>
      <c r="P2135" s="6">
        <f>_xlfn.XLOOKUP(#REF!,[1]!Table2[BINNING],[1]!Table2[VFG],"")</f>
      </c>
      <c r="Q2135" s="6">
        <f>IF(ISNUMBER(FIND("|",#REF!,1)),LEFT(#REF!,FIND("|",#REF!,1)-2),#REF!)</f>
      </c>
      <c r="R2135" s="6">
        <f>IF(ISNUMBER(FIND("|",#REF!,1)),RIGHT(#REF!,LEN(#REF!)-FIND("|",#REF!,1)-1),"")</f>
      </c>
      <c r="S2135" s="3" t="s">
        <v>7</v>
      </c>
      <c r="T2135" s="3" t="s">
        <v>7</v>
      </c>
      <c r="U2135" s="2">
        <v>0</v>
      </c>
      <c r="V2135" s="2">
        <v>0</v>
      </c>
      <c r="W2135" s="2">
        <v>110660</v>
      </c>
      <c r="X2135" s="3" t="s">
        <v>253</v>
      </c>
      <c r="Y2135" s="2">
        <v>75</v>
      </c>
      <c r="Z2135" s="3" t="s">
        <v>6720</v>
      </c>
      <c r="AA2135" s="3" t="s">
        <v>4986</v>
      </c>
      <c r="AB2135" s="7" t="s">
        <v>6721</v>
      </c>
      <c r="AC2135" s="3" t="s">
        <v>297</v>
      </c>
      <c r="AD2135" s="3" t="s">
        <v>298</v>
      </c>
      <c r="AE2135" s="3" t="s">
        <v>299</v>
      </c>
      <c r="AF2135" s="3" t="s">
        <v>198</v>
      </c>
      <c r="AG2135" s="4"/>
      <c r="AH2135" s="3"/>
      <c r="AI2135" s="4"/>
      <c r="AJ21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5" s="8">
        <f>IF(#REF!=MAX(#REF!),"New","Old")</f>
      </c>
      <c r="AL2135" s="3"/>
      <c r="AM2135" s="9">
        <f>IF(OR(#REF!="",#REF!=0),"",IF(#REF!&lt;12000,"&lt;12k",IF(AND(#REF!&gt;=12000,#REF!&lt;24000),"12k to 24k",IF(AND(#REF!&gt;=24000,#REF!&lt;=36000),"24k to 36k",IF(#REF!&gt;36000,"&gt;36k","")))))</f>
      </c>
    </row>
    <row x14ac:dyDescent="0.25" r="2136" customHeight="1" ht="18.75">
      <c r="A2136" s="1">
        <v>1843565</v>
      </c>
      <c r="B2136" s="2">
        <v>11486788</v>
      </c>
      <c r="C2136" s="3" t="s">
        <v>0</v>
      </c>
      <c r="D2136" s="3" t="s">
        <v>86</v>
      </c>
      <c r="E2136" s="2">
        <v>2020</v>
      </c>
      <c r="F2136" s="4">
        <v>44796</v>
      </c>
      <c r="G2136" s="3" t="s">
        <v>39</v>
      </c>
      <c r="H2136" s="4">
        <v>44831</v>
      </c>
      <c r="I2136" s="4">
        <f>_xlfn.XLOOKUP(#REF!,[1]!Backup_F8_Previous_Wave[ODINO],[1]!Backup_F8_Previous_Wave[Production Date],"")</f>
      </c>
      <c r="J2136" s="10">
        <f>_xlfn.XLOOKUP(#REF!,[1]!Backup_F8_Previous_Wave[ODINO],[1]!Backup_F8_Previous_Wave[Wave Date],"")</f>
      </c>
      <c r="K2136" s="6">
        <f>_xlfn.XLOOKUP(#REF!,[1]!Backup_F8_Previous_Wave[ODINO],[1]!Backup_F8_Previous_Wave[Full VIN],"")</f>
      </c>
      <c r="L2136" s="3" t="s">
        <v>6722</v>
      </c>
      <c r="M2136" s="3" t="s">
        <v>4</v>
      </c>
      <c r="N2136" s="3" t="s">
        <v>6723</v>
      </c>
      <c r="O2136" s="3" t="s">
        <v>62</v>
      </c>
      <c r="P2136" s="6">
        <f>_xlfn.XLOOKUP(#REF!,[1]!Table2[BINNING],[1]!Table2[VFG],"")</f>
      </c>
      <c r="Q2136" s="6">
        <f>IF(ISNUMBER(FIND("|",#REF!,1)),LEFT(#REF!,FIND("|",#REF!,1)-2),#REF!)</f>
      </c>
      <c r="R2136" s="6">
        <f>IF(ISNUMBER(FIND("|",#REF!,1)),RIGHT(#REF!,LEN(#REF!)-FIND("|",#REF!,1)-1),"")</f>
      </c>
      <c r="S2136" s="3" t="s">
        <v>7</v>
      </c>
      <c r="T2136" s="3" t="s">
        <v>7</v>
      </c>
      <c r="U2136" s="2">
        <v>0</v>
      </c>
      <c r="V2136" s="2">
        <v>0</v>
      </c>
      <c r="W2136" s="2"/>
      <c r="X2136" s="3" t="s">
        <v>166</v>
      </c>
      <c r="Y2136" s="2">
        <v>0</v>
      </c>
      <c r="Z2136" s="3"/>
      <c r="AA2136" s="3"/>
      <c r="AB2136" s="7" t="s">
        <v>6724</v>
      </c>
      <c r="AC2136" s="3" t="s">
        <v>685</v>
      </c>
      <c r="AD2136" s="3" t="s">
        <v>93</v>
      </c>
      <c r="AE2136" s="3" t="s">
        <v>94</v>
      </c>
      <c r="AF2136" s="3" t="s">
        <v>95</v>
      </c>
      <c r="AG2136" s="4"/>
      <c r="AH2136" s="3"/>
      <c r="AI2136" s="4"/>
      <c r="AJ21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6" s="8">
        <f>IF(#REF!=MAX(#REF!),"New","Old")</f>
      </c>
      <c r="AL2136" s="3"/>
      <c r="AM2136" s="9">
        <f>IF(OR(#REF!="",#REF!=0),"",IF(#REF!&lt;12000,"&lt;12k",IF(AND(#REF!&gt;=12000,#REF!&lt;24000),"12k to 24k",IF(AND(#REF!&gt;=24000,#REF!&lt;=36000),"24k to 36k",IF(#REF!&gt;36000,"&gt;36k","")))))</f>
      </c>
    </row>
    <row x14ac:dyDescent="0.25" r="2137" customHeight="1" ht="18.75">
      <c r="A2137" s="1">
        <v>1843599</v>
      </c>
      <c r="B2137" s="2">
        <v>11486809</v>
      </c>
      <c r="C2137" s="3" t="s">
        <v>0</v>
      </c>
      <c r="D2137" s="3" t="s">
        <v>2134</v>
      </c>
      <c r="E2137" s="2">
        <v>2006</v>
      </c>
      <c r="F2137" s="4">
        <v>44830</v>
      </c>
      <c r="G2137" s="3" t="s">
        <v>39</v>
      </c>
      <c r="H2137" s="4">
        <v>44831</v>
      </c>
      <c r="I2137" s="4">
        <f>_xlfn.XLOOKUP(#REF!,[1]!Backup_F8_Previous_Wave[ODINO],[1]!Backup_F8_Previous_Wave[Production Date],"")</f>
      </c>
      <c r="J2137" s="10">
        <f>_xlfn.XLOOKUP(#REF!,[1]!Backup_F8_Previous_Wave[ODINO],[1]!Backup_F8_Previous_Wave[Wave Date],"")</f>
      </c>
      <c r="K2137" s="6">
        <f>_xlfn.XLOOKUP(#REF!,[1]!Backup_F8_Previous_Wave[ODINO],[1]!Backup_F8_Previous_Wave[Full VIN],"")</f>
      </c>
      <c r="L2137" s="3" t="s">
        <v>6725</v>
      </c>
      <c r="M2137" s="3" t="s">
        <v>4</v>
      </c>
      <c r="N2137" s="3" t="s">
        <v>6726</v>
      </c>
      <c r="O2137" s="3" t="s">
        <v>953</v>
      </c>
      <c r="P2137" s="6">
        <f>_xlfn.XLOOKUP(#REF!,[1]!Table2[BINNING],[1]!Table2[VFG],"")</f>
      </c>
      <c r="Q2137" s="6">
        <f>IF(ISNUMBER(FIND("|",#REF!,1)),LEFT(#REF!,FIND("|",#REF!,1)-2),#REF!)</f>
      </c>
      <c r="R2137" s="6">
        <f>IF(ISNUMBER(FIND("|",#REF!,1)),RIGHT(#REF!,LEN(#REF!)-FIND("|",#REF!,1)-1),"")</f>
      </c>
      <c r="S2137" s="3" t="s">
        <v>7</v>
      </c>
      <c r="T2137" s="3" t="s">
        <v>7</v>
      </c>
      <c r="U2137" s="2">
        <v>0</v>
      </c>
      <c r="V2137" s="2">
        <v>0</v>
      </c>
      <c r="W2137" s="2"/>
      <c r="X2137" s="3" t="s">
        <v>63</v>
      </c>
      <c r="Y2137" s="2">
        <v>40</v>
      </c>
      <c r="Z2137" s="3"/>
      <c r="AA2137" s="3"/>
      <c r="AB2137" s="7" t="s">
        <v>6727</v>
      </c>
      <c r="AC2137" s="3" t="s">
        <v>2139</v>
      </c>
      <c r="AD2137" s="3" t="s">
        <v>2140</v>
      </c>
      <c r="AE2137" s="3" t="s">
        <v>2141</v>
      </c>
      <c r="AF2137" s="3" t="s">
        <v>6728</v>
      </c>
      <c r="AG2137" s="4"/>
      <c r="AH2137" s="3"/>
      <c r="AI2137" s="4"/>
      <c r="AJ21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7" s="8">
        <f>IF(#REF!=MAX(#REF!),"New","Old")</f>
      </c>
      <c r="AL2137" s="3"/>
      <c r="AM2137" s="9">
        <f>IF(OR(#REF!="",#REF!=0),"",IF(#REF!&lt;12000,"&lt;12k",IF(AND(#REF!&gt;=12000,#REF!&lt;24000),"12k to 24k",IF(AND(#REF!&gt;=24000,#REF!&lt;=36000),"24k to 36k",IF(#REF!&gt;36000,"&gt;36k","")))))</f>
      </c>
    </row>
    <row x14ac:dyDescent="0.25" r="2138" customHeight="1" ht="18.75">
      <c r="A2138" s="1">
        <v>1843718</v>
      </c>
      <c r="B2138" s="2">
        <v>11486891</v>
      </c>
      <c r="C2138" s="3" t="s">
        <v>0</v>
      </c>
      <c r="D2138" s="3" t="s">
        <v>1</v>
      </c>
      <c r="E2138" s="2">
        <v>2018</v>
      </c>
      <c r="F2138" s="4">
        <v>44688</v>
      </c>
      <c r="G2138" s="3" t="s">
        <v>108</v>
      </c>
      <c r="H2138" s="4">
        <v>44832</v>
      </c>
      <c r="I2138" s="4">
        <f>_xlfn.XLOOKUP(#REF!,[1]!Backup_F8_Previous_Wave[ODINO],[1]!Backup_F8_Previous_Wave[Production Date],"")</f>
      </c>
      <c r="J2138" s="10">
        <f>_xlfn.XLOOKUP(#REF!,[1]!Backup_F8_Previous_Wave[ODINO],[1]!Backup_F8_Previous_Wave[Wave Date],"")</f>
      </c>
      <c r="K2138" s="6">
        <f>_xlfn.XLOOKUP(#REF!,[1]!Backup_F8_Previous_Wave[ODINO],[1]!Backup_F8_Previous_Wave[Full VIN],"")</f>
      </c>
      <c r="L2138" s="3" t="s">
        <v>6729</v>
      </c>
      <c r="M2138" s="3" t="s">
        <v>4</v>
      </c>
      <c r="N2138" s="3" t="s">
        <v>6730</v>
      </c>
      <c r="O2138" s="3" t="s">
        <v>99</v>
      </c>
      <c r="P2138" s="6">
        <f>_xlfn.XLOOKUP(#REF!,[1]!Table2[BINNING],[1]!Table2[VFG],"")</f>
      </c>
      <c r="Q2138" s="6">
        <f>IF(ISNUMBER(FIND("|",#REF!,1)),LEFT(#REF!,FIND("|",#REF!,1)-2),#REF!)</f>
      </c>
      <c r="R2138" s="6">
        <f>IF(ISNUMBER(FIND("|",#REF!,1)),RIGHT(#REF!,LEN(#REF!)-FIND("|",#REF!,1)-1),"")</f>
      </c>
      <c r="S2138" s="3" t="s">
        <v>7</v>
      </c>
      <c r="T2138" s="3" t="s">
        <v>7</v>
      </c>
      <c r="U2138" s="2">
        <v>0</v>
      </c>
      <c r="V2138" s="2">
        <v>0</v>
      </c>
      <c r="W2138" s="2">
        <v>127000</v>
      </c>
      <c r="X2138" s="3" t="s">
        <v>229</v>
      </c>
      <c r="Y2138" s="2">
        <v>0</v>
      </c>
      <c r="Z2138" s="3"/>
      <c r="AA2138" s="3"/>
      <c r="AB2138" s="7" t="s">
        <v>6731</v>
      </c>
      <c r="AC2138" s="3" t="s">
        <v>20</v>
      </c>
      <c r="AD2138" s="3" t="s">
        <v>11</v>
      </c>
      <c r="AE2138" s="3" t="s">
        <v>21</v>
      </c>
      <c r="AF2138" s="3" t="s">
        <v>13</v>
      </c>
      <c r="AG2138" s="4"/>
      <c r="AH2138" s="3"/>
      <c r="AI2138" s="4"/>
      <c r="AJ21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8" s="8">
        <f>IF(#REF!=MAX(#REF!),"New","Old")</f>
      </c>
      <c r="AL2138" s="3"/>
      <c r="AM2138" s="9">
        <f>IF(OR(#REF!="",#REF!=0),"",IF(#REF!&lt;12000,"&lt;12k",IF(AND(#REF!&gt;=12000,#REF!&lt;24000),"12k to 24k",IF(AND(#REF!&gt;=24000,#REF!&lt;=36000),"24k to 36k",IF(#REF!&gt;36000,"&gt;36k","")))))</f>
      </c>
    </row>
    <row x14ac:dyDescent="0.25" r="2139" customHeight="1" ht="18.75">
      <c r="A2139" s="1">
        <v>1843734</v>
      </c>
      <c r="B2139" s="2">
        <v>11486902</v>
      </c>
      <c r="C2139" s="3" t="s">
        <v>0</v>
      </c>
      <c r="D2139" s="3" t="s">
        <v>3638</v>
      </c>
      <c r="E2139" s="2">
        <v>2021</v>
      </c>
      <c r="F2139" s="4">
        <v>44824</v>
      </c>
      <c r="G2139" s="3" t="s">
        <v>39</v>
      </c>
      <c r="H2139" s="4">
        <v>44832</v>
      </c>
      <c r="I2139" s="4">
        <f>_xlfn.XLOOKUP(#REF!,[1]!Backup_F8_Previous_Wave[ODINO],[1]!Backup_F8_Previous_Wave[Production Date],"")</f>
      </c>
      <c r="J2139" s="10">
        <f>_xlfn.XLOOKUP(#REF!,[1]!Backup_F8_Previous_Wave[ODINO],[1]!Backup_F8_Previous_Wave[Wave Date],"")</f>
      </c>
      <c r="K2139" s="6">
        <f>_xlfn.XLOOKUP(#REF!,[1]!Backup_F8_Previous_Wave[ODINO],[1]!Backup_F8_Previous_Wave[Full VIN],"")</f>
      </c>
      <c r="L2139" s="3" t="s">
        <v>6732</v>
      </c>
      <c r="M2139" s="3" t="s">
        <v>4</v>
      </c>
      <c r="N2139" s="3" t="s">
        <v>6733</v>
      </c>
      <c r="O2139" s="3" t="s">
        <v>151</v>
      </c>
      <c r="P2139" s="6">
        <f>_xlfn.XLOOKUP(#REF!,[1]!Table2[BINNING],[1]!Table2[VFG],"")</f>
      </c>
      <c r="Q2139" s="6">
        <f>IF(ISNUMBER(FIND("|",#REF!,1)),LEFT(#REF!,FIND("|",#REF!,1)-2),#REF!)</f>
      </c>
      <c r="R2139" s="6">
        <f>IF(ISNUMBER(FIND("|",#REF!,1)),RIGHT(#REF!,LEN(#REF!)-FIND("|",#REF!,1)-1),"")</f>
      </c>
      <c r="S2139" s="3" t="s">
        <v>7</v>
      </c>
      <c r="T2139" s="3" t="s">
        <v>7</v>
      </c>
      <c r="U2139" s="2">
        <v>0</v>
      </c>
      <c r="V2139" s="2">
        <v>0</v>
      </c>
      <c r="W2139" s="2"/>
      <c r="X2139" s="3" t="s">
        <v>139</v>
      </c>
      <c r="Y2139" s="2">
        <v>45</v>
      </c>
      <c r="Z2139" s="3"/>
      <c r="AA2139" s="3"/>
      <c r="AB2139" s="7" t="s">
        <v>6734</v>
      </c>
      <c r="AC2139" s="3" t="s">
        <v>3642</v>
      </c>
      <c r="AD2139" s="3" t="s">
        <v>3643</v>
      </c>
      <c r="AE2139" s="3" t="s">
        <v>3644</v>
      </c>
      <c r="AF2139" s="3" t="s">
        <v>68</v>
      </c>
      <c r="AG2139" s="4"/>
      <c r="AH2139" s="3"/>
      <c r="AI2139" s="4"/>
      <c r="AJ21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39" s="8">
        <f>IF(#REF!=MAX(#REF!),"New","Old")</f>
      </c>
      <c r="AL2139" s="3"/>
      <c r="AM2139" s="9">
        <f>IF(OR(#REF!="",#REF!=0),"",IF(#REF!&lt;12000,"&lt;12k",IF(AND(#REF!&gt;=12000,#REF!&lt;24000),"12k to 24k",IF(AND(#REF!&gt;=24000,#REF!&lt;=36000),"24k to 36k",IF(#REF!&gt;36000,"&gt;36k","")))))</f>
      </c>
    </row>
    <row x14ac:dyDescent="0.25" r="2140" customHeight="1" ht="18.75">
      <c r="A2140" s="1">
        <v>1844012</v>
      </c>
      <c r="B2140" s="2">
        <v>11487100</v>
      </c>
      <c r="C2140" s="3" t="s">
        <v>0</v>
      </c>
      <c r="D2140" s="3" t="s">
        <v>187</v>
      </c>
      <c r="E2140" s="2">
        <v>2003</v>
      </c>
      <c r="F2140" s="4">
        <v>44804</v>
      </c>
      <c r="G2140" s="3" t="s">
        <v>39</v>
      </c>
      <c r="H2140" s="4">
        <v>44833</v>
      </c>
      <c r="I2140" s="4">
        <f>_xlfn.XLOOKUP(#REF!,[1]!Backup_F8_Previous_Wave[ODINO],[1]!Backup_F8_Previous_Wave[Production Date],"")</f>
      </c>
      <c r="J2140" s="10">
        <f>_xlfn.XLOOKUP(#REF!,[1]!Backup_F8_Previous_Wave[ODINO],[1]!Backup_F8_Previous_Wave[Wave Date],"")</f>
      </c>
      <c r="K2140" s="6">
        <f>_xlfn.XLOOKUP(#REF!,[1]!Backup_F8_Previous_Wave[ODINO],[1]!Backup_F8_Previous_Wave[Full VIN],"")</f>
      </c>
      <c r="L2140" s="3" t="s">
        <v>6735</v>
      </c>
      <c r="M2140" s="3" t="s">
        <v>4</v>
      </c>
      <c r="N2140" s="3" t="s">
        <v>6736</v>
      </c>
      <c r="O2140" s="3" t="s">
        <v>57</v>
      </c>
      <c r="P2140" s="6">
        <f>_xlfn.XLOOKUP(#REF!,[1]!Table2[BINNING],[1]!Table2[VFG],"")</f>
      </c>
      <c r="Q2140" s="6">
        <f>IF(ISNUMBER(FIND("|",#REF!,1)),LEFT(#REF!,FIND("|",#REF!,1)-2),#REF!)</f>
      </c>
      <c r="R2140" s="6">
        <f>IF(ISNUMBER(FIND("|",#REF!,1)),RIGHT(#REF!,LEN(#REF!)-FIND("|",#REF!,1)-1),"")</f>
      </c>
      <c r="S2140" s="3" t="s">
        <v>7</v>
      </c>
      <c r="T2140" s="3" t="s">
        <v>7</v>
      </c>
      <c r="U2140" s="2">
        <v>0</v>
      </c>
      <c r="V2140" s="2">
        <v>0</v>
      </c>
      <c r="W2140" s="2">
        <v>140000</v>
      </c>
      <c r="X2140" s="3" t="s">
        <v>125</v>
      </c>
      <c r="Y2140" s="2"/>
      <c r="Z2140" s="3"/>
      <c r="AA2140" s="3"/>
      <c r="AB2140" s="7" t="s">
        <v>6737</v>
      </c>
      <c r="AC2140" s="3" t="s">
        <v>2730</v>
      </c>
      <c r="AD2140" s="3" t="s">
        <v>192</v>
      </c>
      <c r="AE2140" s="3" t="s">
        <v>193</v>
      </c>
      <c r="AF2140" s="3" t="s">
        <v>141</v>
      </c>
      <c r="AG2140" s="4"/>
      <c r="AH2140" s="3"/>
      <c r="AI2140" s="4"/>
      <c r="AJ21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0" s="8">
        <f>IF(#REF!=MAX(#REF!),"New","Old")</f>
      </c>
      <c r="AL2140" s="3"/>
      <c r="AM2140" s="9">
        <f>IF(OR(#REF!="",#REF!=0),"",IF(#REF!&lt;12000,"&lt;12k",IF(AND(#REF!&gt;=12000,#REF!&lt;24000),"12k to 24k",IF(AND(#REF!&gt;=24000,#REF!&lt;=36000),"24k to 36k",IF(#REF!&gt;36000,"&gt;36k","")))))</f>
      </c>
    </row>
    <row x14ac:dyDescent="0.25" r="2141" customHeight="1" ht="18.75">
      <c r="A2141" s="1">
        <v>1844091</v>
      </c>
      <c r="B2141" s="2">
        <v>11487160</v>
      </c>
      <c r="C2141" s="3" t="s">
        <v>0</v>
      </c>
      <c r="D2141" s="3" t="s">
        <v>38</v>
      </c>
      <c r="E2141" s="2">
        <v>2011</v>
      </c>
      <c r="F2141" s="4">
        <v>44805</v>
      </c>
      <c r="G2141" s="3" t="s">
        <v>39</v>
      </c>
      <c r="H2141" s="4">
        <v>44833</v>
      </c>
      <c r="I2141" s="4">
        <f>_xlfn.XLOOKUP(#REF!,[1]!Backup_F8_Previous_Wave[ODINO],[1]!Backup_F8_Previous_Wave[Production Date],"")</f>
      </c>
      <c r="J2141" s="10">
        <f>_xlfn.XLOOKUP(#REF!,[1]!Backup_F8_Previous_Wave[ODINO],[1]!Backup_F8_Previous_Wave[Wave Date],"")</f>
      </c>
      <c r="K2141" s="6">
        <f>_xlfn.XLOOKUP(#REF!,[1]!Backup_F8_Previous_Wave[ODINO],[1]!Backup_F8_Previous_Wave[Full VIN],"")</f>
      </c>
      <c r="L2141" s="3" t="s">
        <v>6738</v>
      </c>
      <c r="M2141" s="3" t="s">
        <v>4</v>
      </c>
      <c r="N2141" s="3" t="s">
        <v>6739</v>
      </c>
      <c r="O2141" s="3" t="s">
        <v>62</v>
      </c>
      <c r="P2141" s="6">
        <f>_xlfn.XLOOKUP(#REF!,[1]!Table2[BINNING],[1]!Table2[VFG],"")</f>
      </c>
      <c r="Q2141" s="6">
        <f>IF(ISNUMBER(FIND("|",#REF!,1)),LEFT(#REF!,FIND("|",#REF!,1)-2),#REF!)</f>
      </c>
      <c r="R2141" s="6">
        <f>IF(ISNUMBER(FIND("|",#REF!,1)),RIGHT(#REF!,LEN(#REF!)-FIND("|",#REF!,1)-1),"")</f>
      </c>
      <c r="S2141" s="3" t="s">
        <v>7</v>
      </c>
      <c r="T2141" s="3" t="s">
        <v>7</v>
      </c>
      <c r="U2141" s="2">
        <v>0</v>
      </c>
      <c r="V2141" s="2">
        <v>0</v>
      </c>
      <c r="W2141" s="2"/>
      <c r="X2141" s="3" t="s">
        <v>90</v>
      </c>
      <c r="Y2141" s="2"/>
      <c r="Z2141" s="3"/>
      <c r="AA2141" s="3"/>
      <c r="AB2141" s="7" t="s">
        <v>6740</v>
      </c>
      <c r="AC2141" s="3" t="s">
        <v>146</v>
      </c>
      <c r="AD2141" s="3" t="s">
        <v>147</v>
      </c>
      <c r="AE2141" s="3" t="s">
        <v>148</v>
      </c>
      <c r="AF2141" s="3" t="s">
        <v>45</v>
      </c>
      <c r="AG2141" s="4"/>
      <c r="AH2141" s="3"/>
      <c r="AI2141" s="4"/>
      <c r="AJ21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1" s="8">
        <f>IF(#REF!=MAX(#REF!),"New","Old")</f>
      </c>
      <c r="AL2141" s="3"/>
      <c r="AM2141" s="9">
        <f>IF(OR(#REF!="",#REF!=0),"",IF(#REF!&lt;12000,"&lt;12k",IF(AND(#REF!&gt;=12000,#REF!&lt;24000),"12k to 24k",IF(AND(#REF!&gt;=24000,#REF!&lt;=36000),"24k to 36k",IF(#REF!&gt;36000,"&gt;36k","")))))</f>
      </c>
    </row>
    <row x14ac:dyDescent="0.25" r="2142" customHeight="1" ht="18.75">
      <c r="A2142" s="1">
        <v>1844128</v>
      </c>
      <c r="B2142" s="2">
        <v>11487185</v>
      </c>
      <c r="C2142" s="3" t="s">
        <v>0</v>
      </c>
      <c r="D2142" s="3" t="s">
        <v>38</v>
      </c>
      <c r="E2142" s="2">
        <v>2015</v>
      </c>
      <c r="F2142" s="4">
        <v>44805</v>
      </c>
      <c r="G2142" s="3" t="s">
        <v>39</v>
      </c>
      <c r="H2142" s="4">
        <v>44834</v>
      </c>
      <c r="I2142" s="4">
        <f>_xlfn.XLOOKUP(#REF!,[1]!Backup_F8_Previous_Wave[ODINO],[1]!Backup_F8_Previous_Wave[Production Date],"")</f>
      </c>
      <c r="J2142" s="10">
        <f>_xlfn.XLOOKUP(#REF!,[1]!Backup_F8_Previous_Wave[ODINO],[1]!Backup_F8_Previous_Wave[Wave Date],"")</f>
      </c>
      <c r="K2142" s="6">
        <f>_xlfn.XLOOKUP(#REF!,[1]!Backup_F8_Previous_Wave[ODINO],[1]!Backup_F8_Previous_Wave[Full VIN],"")</f>
      </c>
      <c r="L2142" s="3" t="s">
        <v>6741</v>
      </c>
      <c r="M2142" s="3" t="s">
        <v>4</v>
      </c>
      <c r="N2142" s="3" t="s">
        <v>6742</v>
      </c>
      <c r="O2142" s="3" t="s">
        <v>328</v>
      </c>
      <c r="P2142" s="6">
        <f>_xlfn.XLOOKUP(#REF!,[1]!Table2[BINNING],[1]!Table2[VFG],"")</f>
      </c>
      <c r="Q2142" s="6">
        <f>IF(ISNUMBER(FIND("|",#REF!,1)),LEFT(#REF!,FIND("|",#REF!,1)-2),#REF!)</f>
      </c>
      <c r="R2142" s="6">
        <f>IF(ISNUMBER(FIND("|",#REF!,1)),RIGHT(#REF!,LEN(#REF!)-FIND("|",#REF!,1)-1),"")</f>
      </c>
      <c r="S2142" s="3" t="s">
        <v>7</v>
      </c>
      <c r="T2142" s="3" t="s">
        <v>7</v>
      </c>
      <c r="U2142" s="2">
        <v>0</v>
      </c>
      <c r="V2142" s="2">
        <v>0</v>
      </c>
      <c r="W2142" s="2">
        <v>68000</v>
      </c>
      <c r="X2142" s="3" t="s">
        <v>24</v>
      </c>
      <c r="Y2142" s="2"/>
      <c r="Z2142" s="3" t="s">
        <v>6743</v>
      </c>
      <c r="AA2142" s="3" t="s">
        <v>4997</v>
      </c>
      <c r="AB2142" s="7" t="s">
        <v>6744</v>
      </c>
      <c r="AC2142" s="3" t="s">
        <v>826</v>
      </c>
      <c r="AD2142" s="3" t="s">
        <v>147</v>
      </c>
      <c r="AE2142" s="3" t="s">
        <v>148</v>
      </c>
      <c r="AF2142" s="3" t="s">
        <v>45</v>
      </c>
      <c r="AG2142" s="4"/>
      <c r="AH2142" s="3"/>
      <c r="AI2142" s="4"/>
      <c r="AJ21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2" s="8">
        <f>IF(#REF!=MAX(#REF!),"New","Old")</f>
      </c>
      <c r="AL2142" s="3"/>
      <c r="AM2142" s="9">
        <f>IF(OR(#REF!="",#REF!=0),"",IF(#REF!&lt;12000,"&lt;12k",IF(AND(#REF!&gt;=12000,#REF!&lt;24000),"12k to 24k",IF(AND(#REF!&gt;=24000,#REF!&lt;=36000),"24k to 36k",IF(#REF!&gt;36000,"&gt;36k","")))))</f>
      </c>
    </row>
    <row x14ac:dyDescent="0.25" r="2143" customHeight="1" ht="18.75">
      <c r="A2143" s="1">
        <v>1844138</v>
      </c>
      <c r="B2143" s="2">
        <v>11487191</v>
      </c>
      <c r="C2143" s="3" t="s">
        <v>0</v>
      </c>
      <c r="D2143" s="3" t="s">
        <v>187</v>
      </c>
      <c r="E2143" s="2">
        <v>2017</v>
      </c>
      <c r="F2143" s="4">
        <v>44833</v>
      </c>
      <c r="G2143" s="3" t="s">
        <v>39</v>
      </c>
      <c r="H2143" s="4">
        <v>44834</v>
      </c>
      <c r="I2143" s="4"/>
      <c r="J2143" s="10">
        <f>_xlfn.XLOOKUP(#REF!,[1]!Backup_F8_Previous_Wave[ODINO],[1]!Backup_F8_Previous_Wave[Wave Date],"")</f>
      </c>
      <c r="K2143" s="3"/>
      <c r="L2143" s="3" t="s">
        <v>6745</v>
      </c>
      <c r="M2143" s="3" t="s">
        <v>4</v>
      </c>
      <c r="N2143" s="3" t="s">
        <v>6746</v>
      </c>
      <c r="O2143" s="3" t="s">
        <v>124</v>
      </c>
      <c r="P2143" s="6">
        <f>_xlfn.XLOOKUP(#REF!,[1]!Table2[BINNING],[1]!Table2[VFG],"")</f>
      </c>
      <c r="Q2143" s="6">
        <f>IF(ISNUMBER(FIND("|",#REF!,1)),LEFT(#REF!,FIND("|",#REF!,1)-2),#REF!)</f>
      </c>
      <c r="R2143" s="6">
        <f>IF(ISNUMBER(FIND("|",#REF!,1)),RIGHT(#REF!,LEN(#REF!)-FIND("|",#REF!,1)-1),"")</f>
      </c>
      <c r="S2143" s="3" t="s">
        <v>7</v>
      </c>
      <c r="T2143" s="3" t="s">
        <v>7</v>
      </c>
      <c r="U2143" s="2">
        <v>0</v>
      </c>
      <c r="V2143" s="2">
        <v>0</v>
      </c>
      <c r="W2143" s="2">
        <v>103000</v>
      </c>
      <c r="X2143" s="3" t="s">
        <v>81</v>
      </c>
      <c r="Y2143" s="2"/>
      <c r="Z2143" s="3"/>
      <c r="AA2143" s="3"/>
      <c r="AB2143" s="7" t="s">
        <v>6747</v>
      </c>
      <c r="AC2143" s="3" t="s">
        <v>44</v>
      </c>
      <c r="AD2143" s="3" t="s">
        <v>44</v>
      </c>
      <c r="AE2143" s="3" t="s">
        <v>44</v>
      </c>
      <c r="AF2143" s="3" t="s">
        <v>44</v>
      </c>
      <c r="AG2143" s="4"/>
      <c r="AH2143" s="3"/>
      <c r="AI2143" s="4"/>
      <c r="AJ21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3" s="8">
        <f>IF(#REF!=MAX(#REF!),"New","Old")</f>
      </c>
      <c r="AL2143" s="3"/>
      <c r="AM2143" s="9">
        <f>IF(OR(#REF!="",#REF!=0),"",IF(#REF!&lt;12000,"&lt;12k",IF(AND(#REF!&gt;=12000,#REF!&lt;24000),"12k to 24k",IF(AND(#REF!&gt;=24000,#REF!&lt;=36000),"24k to 36k",IF(#REF!&gt;36000,"&gt;36k","")))))</f>
      </c>
    </row>
    <row x14ac:dyDescent="0.25" r="2144" customHeight="1" ht="18.75">
      <c r="A2144" s="1">
        <v>1844428</v>
      </c>
      <c r="B2144" s="2">
        <v>11487465</v>
      </c>
      <c r="C2144" s="3" t="s">
        <v>173</v>
      </c>
      <c r="D2144" s="3" t="s">
        <v>6748</v>
      </c>
      <c r="E2144" s="2">
        <v>1997</v>
      </c>
      <c r="F2144" s="4">
        <v>44806</v>
      </c>
      <c r="G2144" s="3" t="s">
        <v>39</v>
      </c>
      <c r="H2144" s="4">
        <v>44836</v>
      </c>
      <c r="I2144" s="4"/>
      <c r="J2144" s="10">
        <f>_xlfn.XLOOKUP(#REF!,[1]!Backup_F8_Previous_Wave[ODINO],[1]!Backup_F8_Previous_Wave[Wave Date],"")</f>
      </c>
      <c r="K2144" s="3"/>
      <c r="L2144" s="3" t="s">
        <v>6749</v>
      </c>
      <c r="M2144" s="3" t="s">
        <v>4</v>
      </c>
      <c r="N2144" s="3" t="s">
        <v>6750</v>
      </c>
      <c r="O2144" s="3" t="s">
        <v>99</v>
      </c>
      <c r="P2144" s="6">
        <f>_xlfn.XLOOKUP(#REF!,[1]!Table2[BINNING],[1]!Table2[VFG],"")</f>
      </c>
      <c r="Q2144" s="6">
        <f>IF(ISNUMBER(FIND("|",#REF!,1)),LEFT(#REF!,FIND("|",#REF!,1)-2),#REF!)</f>
      </c>
      <c r="R2144" s="6">
        <f>IF(ISNUMBER(FIND("|",#REF!,1)),RIGHT(#REF!,LEN(#REF!)-FIND("|",#REF!,1)-1),"")</f>
      </c>
      <c r="S2144" s="3" t="s">
        <v>7</v>
      </c>
      <c r="T2144" s="3" t="s">
        <v>7</v>
      </c>
      <c r="U2144" s="2">
        <v>0</v>
      </c>
      <c r="V2144" s="2">
        <v>0</v>
      </c>
      <c r="W2144" s="2"/>
      <c r="X2144" s="3" t="s">
        <v>72</v>
      </c>
      <c r="Y2144" s="2">
        <v>65</v>
      </c>
      <c r="Z2144" s="3"/>
      <c r="AA2144" s="3"/>
      <c r="AB2144" s="7" t="s">
        <v>6751</v>
      </c>
      <c r="AC2144" s="3" t="s">
        <v>44</v>
      </c>
      <c r="AD2144" s="3" t="s">
        <v>44</v>
      </c>
      <c r="AE2144" s="3" t="s">
        <v>44</v>
      </c>
      <c r="AF2144" s="3" t="s">
        <v>44</v>
      </c>
      <c r="AG2144" s="4"/>
      <c r="AH2144" s="3"/>
      <c r="AI2144" s="4"/>
      <c r="AJ21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4" s="8">
        <f>IF(#REF!=MAX(#REF!),"New","Old")</f>
      </c>
      <c r="AL2144" s="3"/>
      <c r="AM2144" s="9">
        <f>IF(OR(#REF!="",#REF!=0),"",IF(#REF!&lt;12000,"&lt;12k",IF(AND(#REF!&gt;=12000,#REF!&lt;24000),"12k to 24k",IF(AND(#REF!&gt;=24000,#REF!&lt;=36000),"24k to 36k",IF(#REF!&gt;36000,"&gt;36k","")))))</f>
      </c>
    </row>
    <row x14ac:dyDescent="0.25" r="2145" customHeight="1" ht="18.75">
      <c r="A2145" s="1">
        <v>1844467</v>
      </c>
      <c r="B2145" s="2">
        <v>11487489</v>
      </c>
      <c r="C2145" s="3" t="s">
        <v>0</v>
      </c>
      <c r="D2145" s="3" t="s">
        <v>6109</v>
      </c>
      <c r="E2145" s="2">
        <v>2022</v>
      </c>
      <c r="F2145" s="4">
        <v>44658</v>
      </c>
      <c r="G2145" s="3" t="s">
        <v>108</v>
      </c>
      <c r="H2145" s="4">
        <v>44836</v>
      </c>
      <c r="I2145" s="4">
        <f>_xlfn.XLOOKUP(#REF!,[1]!Backup_F8_Previous_Wave[ODINO],[1]!Backup_F8_Previous_Wave[Production Date],"")</f>
      </c>
      <c r="J2145" s="10">
        <f>_xlfn.XLOOKUP(#REF!,[1]!Backup_F8_Previous_Wave[ODINO],[1]!Backup_F8_Previous_Wave[Wave Date],"")</f>
      </c>
      <c r="K2145" s="6">
        <f>_xlfn.XLOOKUP(#REF!,[1]!Backup_F8_Previous_Wave[ODINO],[1]!Backup_F8_Previous_Wave[Full VIN],"")</f>
      </c>
      <c r="L2145" s="3" t="s">
        <v>6752</v>
      </c>
      <c r="M2145" s="3" t="s">
        <v>4</v>
      </c>
      <c r="N2145" s="3" t="s">
        <v>6753</v>
      </c>
      <c r="O2145" s="3" t="s">
        <v>99</v>
      </c>
      <c r="P2145" s="6">
        <f>_xlfn.XLOOKUP(#REF!,[1]!Table2[BINNING],[1]!Table2[VFG],"")</f>
      </c>
      <c r="Q2145" s="6">
        <f>IF(ISNUMBER(FIND("|",#REF!,1)),LEFT(#REF!,FIND("|",#REF!,1)-2),#REF!)</f>
      </c>
      <c r="R2145" s="6">
        <f>IF(ISNUMBER(FIND("|",#REF!,1)),RIGHT(#REF!,LEN(#REF!)-FIND("|",#REF!,1)-1),"")</f>
      </c>
      <c r="S2145" s="3" t="s">
        <v>7</v>
      </c>
      <c r="T2145" s="3" t="s">
        <v>7</v>
      </c>
      <c r="U2145" s="2">
        <v>0</v>
      </c>
      <c r="V2145" s="2">
        <v>0</v>
      </c>
      <c r="W2145" s="2"/>
      <c r="X2145" s="3" t="s">
        <v>100</v>
      </c>
      <c r="Y2145" s="2">
        <v>0</v>
      </c>
      <c r="Z2145" s="3"/>
      <c r="AA2145" s="3"/>
      <c r="AB2145" s="7" t="s">
        <v>6754</v>
      </c>
      <c r="AC2145" s="3" t="s">
        <v>6113</v>
      </c>
      <c r="AD2145" s="3" t="s">
        <v>6114</v>
      </c>
      <c r="AE2145" s="3" t="s">
        <v>6115</v>
      </c>
      <c r="AF2145" s="3" t="s">
        <v>68</v>
      </c>
      <c r="AG2145" s="4"/>
      <c r="AH2145" s="3"/>
      <c r="AI2145" s="4"/>
      <c r="AJ21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5" s="8">
        <f>IF(#REF!=MAX(#REF!),"New","Old")</f>
      </c>
      <c r="AL2145" s="3"/>
      <c r="AM2145" s="9">
        <f>IF(OR(#REF!="",#REF!=0),"",IF(#REF!&lt;12000,"&lt;12k",IF(AND(#REF!&gt;=12000,#REF!&lt;24000),"12k to 24k",IF(AND(#REF!&gt;=24000,#REF!&lt;=36000),"24k to 36k",IF(#REF!&gt;36000,"&gt;36k","")))))</f>
      </c>
    </row>
    <row x14ac:dyDescent="0.25" r="2146" customHeight="1" ht="18.75">
      <c r="A2146" s="1">
        <v>1844497</v>
      </c>
      <c r="B2146" s="2">
        <v>11487507</v>
      </c>
      <c r="C2146" s="3" t="s">
        <v>0</v>
      </c>
      <c r="D2146" s="3" t="s">
        <v>59</v>
      </c>
      <c r="E2146" s="2">
        <v>2012</v>
      </c>
      <c r="F2146" s="4">
        <v>44820</v>
      </c>
      <c r="G2146" s="3" t="s">
        <v>39</v>
      </c>
      <c r="H2146" s="4">
        <v>44836</v>
      </c>
      <c r="I2146" s="4">
        <f>_xlfn.XLOOKUP(#REF!,[1]!Backup_F8_Previous_Wave[ODINO],[1]!Backup_F8_Previous_Wave[Production Date],"")</f>
      </c>
      <c r="J2146" s="10">
        <f>_xlfn.XLOOKUP(#REF!,[1]!Backup_F8_Previous_Wave[ODINO],[1]!Backup_F8_Previous_Wave[Wave Date],"")</f>
      </c>
      <c r="K2146" s="6">
        <f>_xlfn.XLOOKUP(#REF!,[1]!Backup_F8_Previous_Wave[ODINO],[1]!Backup_F8_Previous_Wave[Full VIN],"")</f>
      </c>
      <c r="L2146" s="3" t="s">
        <v>4681</v>
      </c>
      <c r="M2146" s="3" t="s">
        <v>4</v>
      </c>
      <c r="N2146" s="3" t="s">
        <v>6755</v>
      </c>
      <c r="O2146" s="3" t="s">
        <v>80</v>
      </c>
      <c r="P2146" s="6">
        <f>_xlfn.XLOOKUP(#REF!,[1]!Table2[BINNING],[1]!Table2[VFG],"")</f>
      </c>
      <c r="Q2146" s="6">
        <f>IF(ISNUMBER(FIND("|",#REF!,1)),LEFT(#REF!,FIND("|",#REF!,1)-2),#REF!)</f>
      </c>
      <c r="R2146" s="6">
        <f>IF(ISNUMBER(FIND("|",#REF!,1)),RIGHT(#REF!,LEN(#REF!)-FIND("|",#REF!,1)-1),"")</f>
      </c>
      <c r="S2146" s="3" t="s">
        <v>7</v>
      </c>
      <c r="T2146" s="3" t="s">
        <v>7</v>
      </c>
      <c r="U2146" s="2">
        <v>0</v>
      </c>
      <c r="V2146" s="2">
        <v>0</v>
      </c>
      <c r="W2146" s="2"/>
      <c r="X2146" s="3" t="s">
        <v>317</v>
      </c>
      <c r="Y2146" s="2"/>
      <c r="Z2146" s="3"/>
      <c r="AA2146" s="3"/>
      <c r="AB2146" s="7" t="s">
        <v>6756</v>
      </c>
      <c r="AC2146" s="3" t="s">
        <v>83</v>
      </c>
      <c r="AD2146" s="3" t="s">
        <v>66</v>
      </c>
      <c r="AE2146" s="3" t="s">
        <v>121</v>
      </c>
      <c r="AF2146" s="3" t="s">
        <v>68</v>
      </c>
      <c r="AG2146" s="4"/>
      <c r="AH2146" s="3"/>
      <c r="AI2146" s="4"/>
      <c r="AJ21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6" s="8">
        <f>IF(#REF!=MAX(#REF!),"New","Old")</f>
      </c>
      <c r="AL2146" s="3"/>
      <c r="AM2146" s="9">
        <f>IF(OR(#REF!="",#REF!=0),"",IF(#REF!&lt;12000,"&lt;12k",IF(AND(#REF!&gt;=12000,#REF!&lt;24000),"12k to 24k",IF(AND(#REF!&gt;=24000,#REF!&lt;=36000),"24k to 36k",IF(#REF!&gt;36000,"&gt;36k","")))))</f>
      </c>
    </row>
    <row x14ac:dyDescent="0.25" r="2147" customHeight="1" ht="18.75">
      <c r="A2147" s="1">
        <v>1844643</v>
      </c>
      <c r="B2147" s="2">
        <v>11487602</v>
      </c>
      <c r="C2147" s="3" t="s">
        <v>0</v>
      </c>
      <c r="D2147" s="3" t="s">
        <v>1</v>
      </c>
      <c r="E2147" s="2">
        <v>2022</v>
      </c>
      <c r="F2147" s="4">
        <v>44835</v>
      </c>
      <c r="G2147" s="3" t="s">
        <v>14</v>
      </c>
      <c r="H2147" s="4">
        <v>44837</v>
      </c>
      <c r="I2147" s="4">
        <f>_xlfn.XLOOKUP(#REF!,[1]!Backup_F8_Previous_Wave[ODINO],[1]!Backup_F8_Previous_Wave[Production Date],"")</f>
      </c>
      <c r="J2147" s="10">
        <f>_xlfn.XLOOKUP(#REF!,[1]!Backup_F8_Previous_Wave[ODINO],[1]!Backup_F8_Previous_Wave[Wave Date],"")</f>
      </c>
      <c r="K2147" s="6">
        <f>_xlfn.XLOOKUP(#REF!,[1]!Backup_F8_Previous_Wave[ODINO],[1]!Backup_F8_Previous_Wave[Full VIN],"")</f>
      </c>
      <c r="L2147" s="3" t="s">
        <v>6757</v>
      </c>
      <c r="M2147" s="3" t="s">
        <v>4</v>
      </c>
      <c r="N2147" s="3" t="s">
        <v>6758</v>
      </c>
      <c r="O2147" s="3" t="s">
        <v>390</v>
      </c>
      <c r="P2147" s="6">
        <f>_xlfn.XLOOKUP(#REF!,[1]!Table2[BINNING],[1]!Table2[VFG],"")</f>
      </c>
      <c r="Q2147" s="6">
        <f>IF(ISNUMBER(FIND("|",#REF!,1)),LEFT(#REF!,FIND("|",#REF!,1)-2),#REF!)</f>
      </c>
      <c r="R2147" s="6">
        <f>IF(ISNUMBER(FIND("|",#REF!,1)),RIGHT(#REF!,LEN(#REF!)-FIND("|",#REF!,1)-1),"")</f>
      </c>
      <c r="S2147" s="3" t="s">
        <v>7</v>
      </c>
      <c r="T2147" s="3" t="s">
        <v>7</v>
      </c>
      <c r="U2147" s="2">
        <v>0</v>
      </c>
      <c r="V2147" s="2">
        <v>0</v>
      </c>
      <c r="W2147" s="2">
        <v>13000</v>
      </c>
      <c r="X2147" s="3" t="s">
        <v>139</v>
      </c>
      <c r="Y2147" s="2"/>
      <c r="Z2147" s="3"/>
      <c r="AA2147" s="3"/>
      <c r="AB2147" s="7" t="s">
        <v>6759</v>
      </c>
      <c r="AC2147" s="3" t="s">
        <v>4018</v>
      </c>
      <c r="AD2147" s="3" t="s">
        <v>11</v>
      </c>
      <c r="AE2147" s="3" t="s">
        <v>21</v>
      </c>
      <c r="AF2147" s="3" t="s">
        <v>13</v>
      </c>
      <c r="AG2147" s="4"/>
      <c r="AH2147" s="3"/>
      <c r="AI2147" s="4"/>
      <c r="AJ21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7" s="8">
        <f>IF(#REF!=MAX(#REF!),"New","Old")</f>
      </c>
      <c r="AL2147" s="3"/>
      <c r="AM2147" s="9">
        <f>IF(OR(#REF!="",#REF!=0),"",IF(#REF!&lt;12000,"&lt;12k",IF(AND(#REF!&gt;=12000,#REF!&lt;24000),"12k to 24k",IF(AND(#REF!&gt;=24000,#REF!&lt;=36000),"24k to 36k",IF(#REF!&gt;36000,"&gt;36k","")))))</f>
      </c>
    </row>
    <row x14ac:dyDescent="0.25" r="2148" customHeight="1" ht="18.75">
      <c r="A2148" s="1">
        <v>1844893</v>
      </c>
      <c r="B2148" s="2">
        <v>11487781</v>
      </c>
      <c r="C2148" s="3" t="s">
        <v>0</v>
      </c>
      <c r="D2148" s="3" t="s">
        <v>1</v>
      </c>
      <c r="E2148" s="2">
        <v>2022</v>
      </c>
      <c r="F2148" s="4">
        <v>44838</v>
      </c>
      <c r="G2148" s="3" t="s">
        <v>14</v>
      </c>
      <c r="H2148" s="4">
        <v>44838</v>
      </c>
      <c r="I2148" s="4">
        <f>_xlfn.XLOOKUP(#REF!,[1]!Backup_F8_Previous_Wave[ODINO],[1]!Backup_F8_Previous_Wave[Production Date],"")</f>
      </c>
      <c r="J2148" s="10">
        <f>_xlfn.XLOOKUP(#REF!,[1]!Backup_F8_Previous_Wave[ODINO],[1]!Backup_F8_Previous_Wave[Wave Date],"")</f>
      </c>
      <c r="K2148" s="6">
        <f>_xlfn.XLOOKUP(#REF!,[1]!Backup_F8_Previous_Wave[ODINO],[1]!Backup_F8_Previous_Wave[Full VIN],"")</f>
      </c>
      <c r="L2148" s="3" t="s">
        <v>6760</v>
      </c>
      <c r="M2148" s="3" t="s">
        <v>4</v>
      </c>
      <c r="N2148" s="3" t="s">
        <v>6761</v>
      </c>
      <c r="O2148" s="3" t="s">
        <v>390</v>
      </c>
      <c r="P2148" s="6">
        <f>_xlfn.XLOOKUP(#REF!,[1]!Table2[BINNING],[1]!Table2[VFG],"")</f>
      </c>
      <c r="Q2148" s="6">
        <f>IF(ISNUMBER(FIND("|",#REF!,1)),LEFT(#REF!,FIND("|",#REF!,1)-2),#REF!)</f>
      </c>
      <c r="R2148" s="6">
        <f>IF(ISNUMBER(FIND("|",#REF!,1)),RIGHT(#REF!,LEN(#REF!)-FIND("|",#REF!,1)-1),"")</f>
      </c>
      <c r="S2148" s="3" t="s">
        <v>7</v>
      </c>
      <c r="T2148" s="3" t="s">
        <v>7</v>
      </c>
      <c r="U2148" s="2">
        <v>0</v>
      </c>
      <c r="V2148" s="2">
        <v>0</v>
      </c>
      <c r="W2148" s="2"/>
      <c r="X2148" s="3" t="s">
        <v>253</v>
      </c>
      <c r="Y2148" s="2">
        <v>50</v>
      </c>
      <c r="Z2148" s="3"/>
      <c r="AA2148" s="3"/>
      <c r="AB2148" s="7" t="s">
        <v>6762</v>
      </c>
      <c r="AC2148" s="3" t="s">
        <v>4018</v>
      </c>
      <c r="AD2148" s="3" t="s">
        <v>11</v>
      </c>
      <c r="AE2148" s="3" t="s">
        <v>21</v>
      </c>
      <c r="AF2148" s="3" t="s">
        <v>13</v>
      </c>
      <c r="AG2148" s="4"/>
      <c r="AH2148" s="3"/>
      <c r="AI2148" s="4"/>
      <c r="AJ21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8" s="8">
        <f>IF(#REF!=MAX(#REF!),"New","Old")</f>
      </c>
      <c r="AL2148" s="3"/>
      <c r="AM2148" s="9">
        <f>IF(OR(#REF!="",#REF!=0),"",IF(#REF!&lt;12000,"&lt;12k",IF(AND(#REF!&gt;=12000,#REF!&lt;24000),"12k to 24k",IF(AND(#REF!&gt;=24000,#REF!&lt;=36000),"24k to 36k",IF(#REF!&gt;36000,"&gt;36k","")))))</f>
      </c>
    </row>
    <row x14ac:dyDescent="0.25" r="2149" customHeight="1" ht="18.75">
      <c r="A2149" s="1">
        <v>1844991</v>
      </c>
      <c r="B2149" s="2">
        <v>11487860</v>
      </c>
      <c r="C2149" s="3" t="s">
        <v>0</v>
      </c>
      <c r="D2149" s="3" t="s">
        <v>1</v>
      </c>
      <c r="E2149" s="2">
        <v>2020</v>
      </c>
      <c r="F2149" s="4">
        <v>44562</v>
      </c>
      <c r="G2149" s="3" t="s">
        <v>2</v>
      </c>
      <c r="H2149" s="4">
        <v>44838</v>
      </c>
      <c r="I2149" s="4"/>
      <c r="J2149" s="10">
        <f>_xlfn.XLOOKUP(#REF!,[1]!Backup_F8_Previous_Wave[ODINO],[1]!Backup_F8_Previous_Wave[Wave Date],"")</f>
      </c>
      <c r="K2149" s="3"/>
      <c r="L2149" s="3" t="s">
        <v>2856</v>
      </c>
      <c r="M2149" s="3" t="s">
        <v>4</v>
      </c>
      <c r="N2149" s="3" t="s">
        <v>6763</v>
      </c>
      <c r="O2149" s="3" t="s">
        <v>62</v>
      </c>
      <c r="P2149" s="6">
        <f>_xlfn.XLOOKUP(#REF!,[1]!Table2[BINNING],[1]!Table2[VFG],"")</f>
      </c>
      <c r="Q2149" s="6">
        <f>IF(ISNUMBER(FIND("|",#REF!,1)),LEFT(#REF!,FIND("|",#REF!,1)-2),#REF!)</f>
      </c>
      <c r="R2149" s="6">
        <f>IF(ISNUMBER(FIND("|",#REF!,1)),RIGHT(#REF!,LEN(#REF!)-FIND("|",#REF!,1)-1),"")</f>
      </c>
      <c r="S2149" s="3" t="s">
        <v>7</v>
      </c>
      <c r="T2149" s="3" t="s">
        <v>7</v>
      </c>
      <c r="U2149" s="2">
        <v>0</v>
      </c>
      <c r="V2149" s="2">
        <v>0</v>
      </c>
      <c r="W2149" s="2"/>
      <c r="X2149" s="3" t="s">
        <v>63</v>
      </c>
      <c r="Y2149" s="2"/>
      <c r="Z2149" s="3"/>
      <c r="AA2149" s="3"/>
      <c r="AB2149" s="7" t="s">
        <v>6764</v>
      </c>
      <c r="AC2149" s="3" t="s">
        <v>44</v>
      </c>
      <c r="AD2149" s="3" t="s">
        <v>44</v>
      </c>
      <c r="AE2149" s="3" t="s">
        <v>44</v>
      </c>
      <c r="AF2149" s="3" t="s">
        <v>27</v>
      </c>
      <c r="AG2149" s="4"/>
      <c r="AH2149" s="3"/>
      <c r="AI2149" s="4"/>
      <c r="AJ21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49" s="8">
        <f>IF(#REF!=MAX(#REF!),"New","Old")</f>
      </c>
      <c r="AL2149" s="3"/>
      <c r="AM2149" s="9">
        <f>IF(OR(#REF!="",#REF!=0),"",IF(#REF!&lt;12000,"&lt;12k",IF(AND(#REF!&gt;=12000,#REF!&lt;24000),"12k to 24k",IF(AND(#REF!&gt;=24000,#REF!&lt;=36000),"24k to 36k",IF(#REF!&gt;36000,"&gt;36k","")))))</f>
      </c>
    </row>
    <row x14ac:dyDescent="0.25" r="2150" customHeight="1" ht="18.75">
      <c r="A2150" s="1">
        <v>1845002</v>
      </c>
      <c r="B2150" s="2">
        <v>11487869</v>
      </c>
      <c r="C2150" s="3" t="s">
        <v>0</v>
      </c>
      <c r="D2150" s="3" t="s">
        <v>136</v>
      </c>
      <c r="E2150" s="2">
        <v>2019</v>
      </c>
      <c r="F2150" s="4">
        <v>44621</v>
      </c>
      <c r="G2150" s="3" t="s">
        <v>2</v>
      </c>
      <c r="H2150" s="4">
        <v>44838</v>
      </c>
      <c r="I2150" s="4">
        <f>_xlfn.XLOOKUP(#REF!,[1]!Backup_F8_Previous_Wave[ODINO],[1]!Backup_F8_Previous_Wave[Production Date],"")</f>
      </c>
      <c r="J2150" s="10">
        <f>_xlfn.XLOOKUP(#REF!,[1]!Backup_F8_Previous_Wave[ODINO],[1]!Backup_F8_Previous_Wave[Wave Date],"")</f>
      </c>
      <c r="K2150" s="6">
        <f>_xlfn.XLOOKUP(#REF!,[1]!Backup_F8_Previous_Wave[ODINO],[1]!Backup_F8_Previous_Wave[Full VIN],"")</f>
      </c>
      <c r="L2150" s="3" t="s">
        <v>6765</v>
      </c>
      <c r="M2150" s="3" t="s">
        <v>4</v>
      </c>
      <c r="N2150" s="3" t="s">
        <v>6766</v>
      </c>
      <c r="O2150" s="3" t="s">
        <v>6767</v>
      </c>
      <c r="P2150" s="6">
        <f>_xlfn.XLOOKUP(#REF!,[1]!Table2[BINNING],[1]!Table2[VFG],"")</f>
      </c>
      <c r="Q2150" s="6">
        <f>IF(ISNUMBER(FIND("|",#REF!,1)),LEFT(#REF!,FIND("|",#REF!,1)-2),#REF!)</f>
      </c>
      <c r="R2150" s="6">
        <f>IF(ISNUMBER(FIND("|",#REF!,1)),RIGHT(#REF!,LEN(#REF!)-FIND("|",#REF!,1)-1),"")</f>
      </c>
      <c r="S2150" s="3" t="s">
        <v>7</v>
      </c>
      <c r="T2150" s="3" t="s">
        <v>7</v>
      </c>
      <c r="U2150" s="2">
        <v>0</v>
      </c>
      <c r="V2150" s="2">
        <v>0</v>
      </c>
      <c r="W2150" s="2">
        <v>24195</v>
      </c>
      <c r="X2150" s="3" t="s">
        <v>185</v>
      </c>
      <c r="Y2150" s="2">
        <v>0</v>
      </c>
      <c r="Z2150" s="3" t="s">
        <v>6768</v>
      </c>
      <c r="AA2150" s="3" t="s">
        <v>2450</v>
      </c>
      <c r="AB2150" s="7" t="s">
        <v>6769</v>
      </c>
      <c r="AC2150" s="3" t="s">
        <v>341</v>
      </c>
      <c r="AD2150" s="3" t="s">
        <v>342</v>
      </c>
      <c r="AE2150" s="3" t="s">
        <v>343</v>
      </c>
      <c r="AF2150" s="3" t="s">
        <v>141</v>
      </c>
      <c r="AG2150" s="4"/>
      <c r="AH2150" s="3"/>
      <c r="AI2150" s="4"/>
      <c r="AJ21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0" s="8">
        <f>IF(#REF!=MAX(#REF!),"New","Old")</f>
      </c>
      <c r="AL2150" s="3"/>
      <c r="AM2150" s="9">
        <f>IF(OR(#REF!="",#REF!=0),"",IF(#REF!&lt;12000,"&lt;12k",IF(AND(#REF!&gt;=12000,#REF!&lt;24000),"12k to 24k",IF(AND(#REF!&gt;=24000,#REF!&lt;=36000),"24k to 36k",IF(#REF!&gt;36000,"&gt;36k","")))))</f>
      </c>
    </row>
    <row x14ac:dyDescent="0.25" r="2151" customHeight="1" ht="18.75">
      <c r="A2151" s="1">
        <v>1845022</v>
      </c>
      <c r="B2151" s="2">
        <v>11487882</v>
      </c>
      <c r="C2151" s="3" t="s">
        <v>0</v>
      </c>
      <c r="D2151" s="3" t="s">
        <v>46</v>
      </c>
      <c r="E2151" s="2">
        <v>2022</v>
      </c>
      <c r="F2151" s="4">
        <v>44838</v>
      </c>
      <c r="G2151" s="3" t="s">
        <v>14</v>
      </c>
      <c r="H2151" s="4">
        <v>44838</v>
      </c>
      <c r="I2151" s="4"/>
      <c r="J2151" s="10">
        <f>_xlfn.XLOOKUP(#REF!,[1]!Backup_F8_Previous_Wave[ODINO],[1]!Backup_F8_Previous_Wave[Wave Date],"")</f>
      </c>
      <c r="K2151" s="3"/>
      <c r="L2151" s="3"/>
      <c r="M2151" s="3" t="s">
        <v>4</v>
      </c>
      <c r="N2151" s="3" t="s">
        <v>6770</v>
      </c>
      <c r="O2151" s="3" t="s">
        <v>3185</v>
      </c>
      <c r="P2151" s="6">
        <f>_xlfn.XLOOKUP(#REF!,[1]!Table2[BINNING],[1]!Table2[VFG],"")</f>
      </c>
      <c r="Q2151" s="6">
        <f>IF(ISNUMBER(FIND("|",#REF!,1)),LEFT(#REF!,FIND("|",#REF!,1)-2),#REF!)</f>
      </c>
      <c r="R2151" s="6">
        <f>IF(ISNUMBER(FIND("|",#REF!,1)),RIGHT(#REF!,LEN(#REF!)-FIND("|",#REF!,1)-1),"")</f>
      </c>
      <c r="S2151" s="3" t="s">
        <v>7</v>
      </c>
      <c r="T2151" s="3" t="s">
        <v>7</v>
      </c>
      <c r="U2151" s="2">
        <v>0</v>
      </c>
      <c r="V2151" s="2">
        <v>0</v>
      </c>
      <c r="W2151" s="2">
        <v>100</v>
      </c>
      <c r="X2151" s="3" t="s">
        <v>6771</v>
      </c>
      <c r="Y2151" s="2"/>
      <c r="Z2151" s="3" t="s">
        <v>6772</v>
      </c>
      <c r="AA2151" s="3" t="s">
        <v>6773</v>
      </c>
      <c r="AB2151" s="7" t="s">
        <v>6774</v>
      </c>
      <c r="AC2151" s="3" t="s">
        <v>44</v>
      </c>
      <c r="AD2151" s="3" t="s">
        <v>44</v>
      </c>
      <c r="AE2151" s="3" t="s">
        <v>44</v>
      </c>
      <c r="AF2151" s="3" t="s">
        <v>44</v>
      </c>
      <c r="AG2151" s="4"/>
      <c r="AH2151" s="3"/>
      <c r="AI2151" s="4"/>
      <c r="AJ21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1" s="8">
        <f>IF(#REF!=MAX(#REF!),"New","Old")</f>
      </c>
      <c r="AL2151" s="3"/>
      <c r="AM2151" s="9">
        <f>IF(OR(#REF!="",#REF!=0),"",IF(#REF!&lt;12000,"&lt;12k",IF(AND(#REF!&gt;=12000,#REF!&lt;24000),"12k to 24k",IF(AND(#REF!&gt;=24000,#REF!&lt;=36000),"24k to 36k",IF(#REF!&gt;36000,"&gt;36k","")))))</f>
      </c>
    </row>
    <row x14ac:dyDescent="0.25" r="2152" customHeight="1" ht="18.75">
      <c r="A2152" s="1">
        <v>1845024</v>
      </c>
      <c r="B2152" s="2">
        <v>11487884</v>
      </c>
      <c r="C2152" s="3" t="s">
        <v>0</v>
      </c>
      <c r="D2152" s="3" t="s">
        <v>181</v>
      </c>
      <c r="E2152" s="2">
        <v>2020</v>
      </c>
      <c r="F2152" s="4">
        <v>44824</v>
      </c>
      <c r="G2152" s="3" t="s">
        <v>39</v>
      </c>
      <c r="H2152" s="4">
        <v>44838</v>
      </c>
      <c r="I2152" s="4">
        <f>_xlfn.XLOOKUP(#REF!,[1]!Backup_F8_Previous_Wave[ODINO],[1]!Backup_F8_Previous_Wave[Production Date],"")</f>
      </c>
      <c r="J2152" s="10">
        <f>_xlfn.XLOOKUP(#REF!,[1]!Backup_F8_Previous_Wave[ODINO],[1]!Backup_F8_Previous_Wave[Wave Date],"")</f>
      </c>
      <c r="K2152" s="6">
        <f>_xlfn.XLOOKUP(#REF!,[1]!Backup_F8_Previous_Wave[ODINO],[1]!Backup_F8_Previous_Wave[Full VIN],"")</f>
      </c>
      <c r="L2152" s="3" t="s">
        <v>4746</v>
      </c>
      <c r="M2152" s="3" t="s">
        <v>4</v>
      </c>
      <c r="N2152" s="3" t="s">
        <v>6775</v>
      </c>
      <c r="O2152" s="3" t="s">
        <v>390</v>
      </c>
      <c r="P2152" s="6">
        <f>_xlfn.XLOOKUP(#REF!,[1]!Table2[BINNING],[1]!Table2[VFG],"")</f>
      </c>
      <c r="Q2152" s="6">
        <f>IF(ISNUMBER(FIND("|",#REF!,1)),LEFT(#REF!,FIND("|",#REF!,1)-2),#REF!)</f>
      </c>
      <c r="R2152" s="6">
        <f>IF(ISNUMBER(FIND("|",#REF!,1)),RIGHT(#REF!,LEN(#REF!)-FIND("|",#REF!,1)-1),"")</f>
      </c>
      <c r="S2152" s="3" t="s">
        <v>7</v>
      </c>
      <c r="T2152" s="3" t="s">
        <v>7</v>
      </c>
      <c r="U2152" s="2">
        <v>0</v>
      </c>
      <c r="V2152" s="2">
        <v>0</v>
      </c>
      <c r="W2152" s="2"/>
      <c r="X2152" s="3" t="s">
        <v>229</v>
      </c>
      <c r="Y2152" s="2">
        <v>55</v>
      </c>
      <c r="Z2152" s="3"/>
      <c r="AA2152" s="3"/>
      <c r="AB2152" s="7" t="s">
        <v>6776</v>
      </c>
      <c r="AC2152" s="3" t="s">
        <v>1252</v>
      </c>
      <c r="AD2152" s="3" t="s">
        <v>298</v>
      </c>
      <c r="AE2152" s="3" t="s">
        <v>299</v>
      </c>
      <c r="AF2152" s="3" t="s">
        <v>198</v>
      </c>
      <c r="AG2152" s="4"/>
      <c r="AH2152" s="3"/>
      <c r="AI2152" s="4"/>
      <c r="AJ21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2" s="8">
        <f>IF(#REF!=MAX(#REF!),"New","Old")</f>
      </c>
      <c r="AL2152" s="3"/>
      <c r="AM2152" s="9">
        <f>IF(OR(#REF!="",#REF!=0),"",IF(#REF!&lt;12000,"&lt;12k",IF(AND(#REF!&gt;=12000,#REF!&lt;24000),"12k to 24k",IF(AND(#REF!&gt;=24000,#REF!&lt;=36000),"24k to 36k",IF(#REF!&gt;36000,"&gt;36k","")))))</f>
      </c>
    </row>
    <row x14ac:dyDescent="0.25" r="2153" customHeight="1" ht="18.75">
      <c r="A2153" s="1">
        <v>1845316</v>
      </c>
      <c r="B2153" s="2">
        <v>11488095</v>
      </c>
      <c r="C2153" s="3" t="s">
        <v>0</v>
      </c>
      <c r="D2153" s="3" t="s">
        <v>1785</v>
      </c>
      <c r="E2153" s="2">
        <v>2008</v>
      </c>
      <c r="F2153" s="4">
        <v>44831</v>
      </c>
      <c r="G2153" s="3" t="s">
        <v>39</v>
      </c>
      <c r="H2153" s="4">
        <v>44839</v>
      </c>
      <c r="I2153" s="4">
        <f>_xlfn.XLOOKUP(#REF!,[1]!Backup_F8_Previous_Wave[ODINO],[1]!Backup_F8_Previous_Wave[Production Date],"")</f>
      </c>
      <c r="J2153" s="10">
        <f>_xlfn.XLOOKUP(#REF!,[1]!Backup_F8_Previous_Wave[ODINO],[1]!Backup_F8_Previous_Wave[Wave Date],"")</f>
      </c>
      <c r="K2153" s="6">
        <f>_xlfn.XLOOKUP(#REF!,[1]!Backup_F8_Previous_Wave[ODINO],[1]!Backup_F8_Previous_Wave[Full VIN],"")</f>
      </c>
      <c r="L2153" s="3" t="s">
        <v>6777</v>
      </c>
      <c r="M2153" s="3" t="s">
        <v>4</v>
      </c>
      <c r="N2153" s="3" t="s">
        <v>6778</v>
      </c>
      <c r="O2153" s="3" t="s">
        <v>99</v>
      </c>
      <c r="P2153" s="6">
        <f>_xlfn.XLOOKUP(#REF!,[1]!Table2[BINNING],[1]!Table2[VFG],"")</f>
      </c>
      <c r="Q2153" s="6">
        <f>IF(ISNUMBER(FIND("|",#REF!,1)),LEFT(#REF!,FIND("|",#REF!,1)-2),#REF!)</f>
      </c>
      <c r="R2153" s="6">
        <f>IF(ISNUMBER(FIND("|",#REF!,1)),RIGHT(#REF!,LEN(#REF!)-FIND("|",#REF!,1)-1),"")</f>
      </c>
      <c r="S2153" s="3" t="s">
        <v>7</v>
      </c>
      <c r="T2153" s="3" t="s">
        <v>7</v>
      </c>
      <c r="U2153" s="2">
        <v>0</v>
      </c>
      <c r="V2153" s="2">
        <v>0</v>
      </c>
      <c r="W2153" s="2">
        <v>121924</v>
      </c>
      <c r="X2153" s="3" t="s">
        <v>106</v>
      </c>
      <c r="Y2153" s="2">
        <v>55</v>
      </c>
      <c r="Z2153" s="3"/>
      <c r="AA2153" s="3"/>
      <c r="AB2153" s="7" t="s">
        <v>6779</v>
      </c>
      <c r="AC2153" s="3" t="s">
        <v>1790</v>
      </c>
      <c r="AD2153" s="3" t="s">
        <v>1791</v>
      </c>
      <c r="AE2153" s="3" t="s">
        <v>1792</v>
      </c>
      <c r="AF2153" s="3" t="s">
        <v>1793</v>
      </c>
      <c r="AG2153" s="4"/>
      <c r="AH2153" s="3"/>
      <c r="AI2153" s="4"/>
      <c r="AJ21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3" s="8">
        <f>IF(#REF!=MAX(#REF!),"New","Old")</f>
      </c>
      <c r="AL2153" s="3"/>
      <c r="AM2153" s="9">
        <f>IF(OR(#REF!="",#REF!=0),"",IF(#REF!&lt;12000,"&lt;12k",IF(AND(#REF!&gt;=12000,#REF!&lt;24000),"12k to 24k",IF(AND(#REF!&gt;=24000,#REF!&lt;=36000),"24k to 36k",IF(#REF!&gt;36000,"&gt;36k","")))))</f>
      </c>
    </row>
    <row x14ac:dyDescent="0.25" r="2154" customHeight="1" ht="18.75">
      <c r="A2154" s="1">
        <v>1845615</v>
      </c>
      <c r="B2154" s="2">
        <v>11488299</v>
      </c>
      <c r="C2154" s="3" t="s">
        <v>173</v>
      </c>
      <c r="D2154" s="3" t="s">
        <v>1060</v>
      </c>
      <c r="E2154" s="2">
        <v>2022</v>
      </c>
      <c r="F2154" s="4">
        <v>44819</v>
      </c>
      <c r="G2154" s="3" t="s">
        <v>39</v>
      </c>
      <c r="H2154" s="4">
        <v>44841</v>
      </c>
      <c r="I2154" s="4">
        <f>_xlfn.XLOOKUP(#REF!,[1]!Backup_F8_Previous_Wave[ODINO],[1]!Backup_F8_Previous_Wave[Production Date],"")</f>
      </c>
      <c r="J2154" s="10">
        <f>_xlfn.XLOOKUP(#REF!,[1]!Backup_F8_Previous_Wave[ODINO],[1]!Backup_F8_Previous_Wave[Wave Date],"")</f>
      </c>
      <c r="K2154" s="6">
        <f>_xlfn.XLOOKUP(#REF!,[1]!Backup_F8_Previous_Wave[ODINO],[1]!Backup_F8_Previous_Wave[Full VIN],"")</f>
      </c>
      <c r="L2154" s="3" t="s">
        <v>6780</v>
      </c>
      <c r="M2154" s="3" t="s">
        <v>4</v>
      </c>
      <c r="N2154" s="3" t="s">
        <v>6781</v>
      </c>
      <c r="O2154" s="3" t="s">
        <v>105</v>
      </c>
      <c r="P2154" s="6">
        <f>_xlfn.XLOOKUP(#REF!,[1]!Table2[BINNING],[1]!Table2[VFG],"")</f>
      </c>
      <c r="Q2154" s="6">
        <f>IF(ISNUMBER(FIND("|",#REF!,1)),LEFT(#REF!,FIND("|",#REF!,1)-2),#REF!)</f>
      </c>
      <c r="R2154" s="6">
        <f>IF(ISNUMBER(FIND("|",#REF!,1)),RIGHT(#REF!,LEN(#REF!)-FIND("|",#REF!,1)-1),"")</f>
      </c>
      <c r="S2154" s="3" t="s">
        <v>7</v>
      </c>
      <c r="T2154" s="3" t="s">
        <v>7</v>
      </c>
      <c r="U2154" s="2">
        <v>1</v>
      </c>
      <c r="V2154" s="2">
        <v>0</v>
      </c>
      <c r="W2154" s="2">
        <v>13000</v>
      </c>
      <c r="X2154" s="3" t="s">
        <v>63</v>
      </c>
      <c r="Y2154" s="2">
        <v>76</v>
      </c>
      <c r="Z2154" s="3" t="s">
        <v>6782</v>
      </c>
      <c r="AA2154" s="3" t="s">
        <v>3881</v>
      </c>
      <c r="AB2154" s="7" t="s">
        <v>6783</v>
      </c>
      <c r="AC2154" s="3" t="s">
        <v>977</v>
      </c>
      <c r="AD2154" s="3" t="s">
        <v>978</v>
      </c>
      <c r="AE2154" s="3" t="s">
        <v>979</v>
      </c>
      <c r="AF2154" s="3" t="s">
        <v>95</v>
      </c>
      <c r="AG2154" s="4"/>
      <c r="AH2154" s="3"/>
      <c r="AI2154" s="4"/>
      <c r="AJ21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4" s="8">
        <f>IF(#REF!=MAX(#REF!),"New","Old")</f>
      </c>
      <c r="AL2154" s="3"/>
      <c r="AM2154" s="9">
        <f>IF(OR(#REF!="",#REF!=0),"",IF(#REF!&lt;12000,"&lt;12k",IF(AND(#REF!&gt;=12000,#REF!&lt;24000),"12k to 24k",IF(AND(#REF!&gt;=24000,#REF!&lt;=36000),"24k to 36k",IF(#REF!&gt;36000,"&gt;36k","")))))</f>
      </c>
    </row>
    <row x14ac:dyDescent="0.25" r="2155" customHeight="1" ht="18.75">
      <c r="A2155" s="1">
        <v>1845667</v>
      </c>
      <c r="B2155" s="2">
        <v>11488337</v>
      </c>
      <c r="C2155" s="3" t="s">
        <v>0</v>
      </c>
      <c r="D2155" s="3" t="s">
        <v>38</v>
      </c>
      <c r="E2155" s="2">
        <v>2022</v>
      </c>
      <c r="F2155" s="4">
        <v>44839</v>
      </c>
      <c r="G2155" s="3" t="s">
        <v>14</v>
      </c>
      <c r="H2155" s="4">
        <v>44841</v>
      </c>
      <c r="I2155" s="4">
        <f>_xlfn.XLOOKUP(#REF!,[1]!Backup_F8_Previous_Wave[ODINO],[1]!Backup_F8_Previous_Wave[Production Date],"")</f>
      </c>
      <c r="J2155" s="10">
        <f>_xlfn.XLOOKUP(#REF!,[1]!Backup_F8_Previous_Wave[ODINO],[1]!Backup_F8_Previous_Wave[Wave Date],"")</f>
      </c>
      <c r="K2155" s="6">
        <f>_xlfn.XLOOKUP(#REF!,[1]!Backup_F8_Previous_Wave[ODINO],[1]!Backup_F8_Previous_Wave[Full VIN],"")</f>
      </c>
      <c r="L2155" s="3" t="s">
        <v>6784</v>
      </c>
      <c r="M2155" s="3" t="s">
        <v>4</v>
      </c>
      <c r="N2155" s="3" t="s">
        <v>6785</v>
      </c>
      <c r="O2155" s="3" t="s">
        <v>105</v>
      </c>
      <c r="P2155" s="6">
        <f>_xlfn.XLOOKUP(#REF!,[1]!Table2[BINNING],[1]!Table2[VFG],"")</f>
      </c>
      <c r="Q2155" s="6">
        <f>IF(ISNUMBER(FIND("|",#REF!,1)),LEFT(#REF!,FIND("|",#REF!,1)-2),#REF!)</f>
      </c>
      <c r="R2155" s="6">
        <f>IF(ISNUMBER(FIND("|",#REF!,1)),RIGHT(#REF!,LEN(#REF!)-FIND("|",#REF!,1)-1),"")</f>
      </c>
      <c r="S2155" s="3" t="s">
        <v>7</v>
      </c>
      <c r="T2155" s="3" t="s">
        <v>7</v>
      </c>
      <c r="U2155" s="2">
        <v>0</v>
      </c>
      <c r="V2155" s="2">
        <v>0</v>
      </c>
      <c r="W2155" s="2">
        <v>20000</v>
      </c>
      <c r="X2155" s="3" t="s">
        <v>63</v>
      </c>
      <c r="Y2155" s="2">
        <v>60</v>
      </c>
      <c r="Z2155" s="3" t="s">
        <v>6786</v>
      </c>
      <c r="AA2155" s="3" t="s">
        <v>3881</v>
      </c>
      <c r="AB2155" s="7" t="s">
        <v>6787</v>
      </c>
      <c r="AC2155" s="3" t="s">
        <v>826</v>
      </c>
      <c r="AD2155" s="3" t="s">
        <v>147</v>
      </c>
      <c r="AE2155" s="3" t="s">
        <v>148</v>
      </c>
      <c r="AF2155" s="3" t="s">
        <v>45</v>
      </c>
      <c r="AG2155" s="4"/>
      <c r="AH2155" s="3"/>
      <c r="AI2155" s="4"/>
      <c r="AJ21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5" s="8">
        <f>IF(#REF!=MAX(#REF!),"New","Old")</f>
      </c>
      <c r="AL2155" s="3"/>
      <c r="AM2155" s="9">
        <f>IF(OR(#REF!="",#REF!=0),"",IF(#REF!&lt;12000,"&lt;12k",IF(AND(#REF!&gt;=12000,#REF!&lt;24000),"12k to 24k",IF(AND(#REF!&gt;=24000,#REF!&lt;=36000),"24k to 36k",IF(#REF!&gt;36000,"&gt;36k","")))))</f>
      </c>
    </row>
    <row x14ac:dyDescent="0.25" r="2156" customHeight="1" ht="18.75">
      <c r="A2156" s="1">
        <v>1845809</v>
      </c>
      <c r="B2156" s="2">
        <v>11488445</v>
      </c>
      <c r="C2156" s="3" t="s">
        <v>0</v>
      </c>
      <c r="D2156" s="3" t="s">
        <v>86</v>
      </c>
      <c r="E2156" s="2">
        <v>2011</v>
      </c>
      <c r="F2156" s="4">
        <v>44840</v>
      </c>
      <c r="G2156" s="3" t="s">
        <v>14</v>
      </c>
      <c r="H2156" s="4">
        <v>44842</v>
      </c>
      <c r="I2156" s="4">
        <f>_xlfn.XLOOKUP(#REF!,[1]!Backup_F8_Previous_Wave[ODINO],[1]!Backup_F8_Previous_Wave[Production Date],"")</f>
      </c>
      <c r="J2156" s="10">
        <f>_xlfn.XLOOKUP(#REF!,[1]!Backup_F8_Previous_Wave[ODINO],[1]!Backup_F8_Previous_Wave[Wave Date],"")</f>
      </c>
      <c r="K2156" s="6">
        <f>_xlfn.XLOOKUP(#REF!,[1]!Backup_F8_Previous_Wave[ODINO],[1]!Backup_F8_Previous_Wave[Full VIN],"")</f>
      </c>
      <c r="L2156" s="3" t="s">
        <v>6788</v>
      </c>
      <c r="M2156" s="3" t="s">
        <v>4</v>
      </c>
      <c r="N2156" s="3" t="s">
        <v>6789</v>
      </c>
      <c r="O2156" s="3" t="s">
        <v>62</v>
      </c>
      <c r="P2156" s="6">
        <f>_xlfn.XLOOKUP(#REF!,[1]!Table2[BINNING],[1]!Table2[VFG],"")</f>
      </c>
      <c r="Q2156" s="6">
        <f>IF(ISNUMBER(FIND("|",#REF!,1)),LEFT(#REF!,FIND("|",#REF!,1)-2),#REF!)</f>
      </c>
      <c r="R2156" s="6">
        <f>IF(ISNUMBER(FIND("|",#REF!,1)),RIGHT(#REF!,LEN(#REF!)-FIND("|",#REF!,1)-1),"")</f>
      </c>
      <c r="S2156" s="3" t="s">
        <v>7</v>
      </c>
      <c r="T2156" s="3" t="s">
        <v>7</v>
      </c>
      <c r="U2156" s="2">
        <v>0</v>
      </c>
      <c r="V2156" s="2">
        <v>0</v>
      </c>
      <c r="W2156" s="2"/>
      <c r="X2156" s="3" t="s">
        <v>90</v>
      </c>
      <c r="Y2156" s="2"/>
      <c r="Z2156" s="3"/>
      <c r="AA2156" s="3"/>
      <c r="AB2156" s="7" t="s">
        <v>6790</v>
      </c>
      <c r="AC2156" s="3" t="s">
        <v>602</v>
      </c>
      <c r="AD2156" s="3" t="s">
        <v>1962</v>
      </c>
      <c r="AE2156" s="3" t="s">
        <v>1963</v>
      </c>
      <c r="AF2156" s="3" t="s">
        <v>27</v>
      </c>
      <c r="AG2156" s="4"/>
      <c r="AH2156" s="3"/>
      <c r="AI2156" s="4"/>
      <c r="AJ21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6" s="8">
        <f>IF(#REF!=MAX(#REF!),"New","Old")</f>
      </c>
      <c r="AL2156" s="3"/>
      <c r="AM2156" s="9">
        <f>IF(OR(#REF!="",#REF!=0),"",IF(#REF!&lt;12000,"&lt;12k",IF(AND(#REF!&gt;=12000,#REF!&lt;24000),"12k to 24k",IF(AND(#REF!&gt;=24000,#REF!&lt;=36000),"24k to 36k",IF(#REF!&gt;36000,"&gt;36k","")))))</f>
      </c>
    </row>
    <row x14ac:dyDescent="0.25" r="2157" customHeight="1" ht="18.75">
      <c r="A2157" s="1">
        <v>1845909</v>
      </c>
      <c r="B2157" s="2">
        <v>11488511</v>
      </c>
      <c r="C2157" s="3" t="s">
        <v>548</v>
      </c>
      <c r="D2157" s="3" t="s">
        <v>1683</v>
      </c>
      <c r="E2157" s="2">
        <v>2010</v>
      </c>
      <c r="F2157" s="4">
        <v>43087</v>
      </c>
      <c r="G2157" s="3" t="s">
        <v>14</v>
      </c>
      <c r="H2157" s="4">
        <v>44843</v>
      </c>
      <c r="I2157" s="4">
        <f>_xlfn.XLOOKUP(#REF!,[1]!Backup_F8_Previous_Wave[ODINO],[1]!Backup_F8_Previous_Wave[Production Date],"")</f>
      </c>
      <c r="J2157" s="10">
        <f>_xlfn.XLOOKUP(#REF!,[1]!Backup_F8_Previous_Wave[ODINO],[1]!Backup_F8_Previous_Wave[Wave Date],"")</f>
      </c>
      <c r="K2157" s="6">
        <f>_xlfn.XLOOKUP(#REF!,[1]!Backup_F8_Previous_Wave[ODINO],[1]!Backup_F8_Previous_Wave[Full VIN],"")</f>
      </c>
      <c r="L2157" s="3" t="s">
        <v>6791</v>
      </c>
      <c r="M2157" s="3" t="s">
        <v>4</v>
      </c>
      <c r="N2157" s="3" t="s">
        <v>6792</v>
      </c>
      <c r="O2157" s="3" t="s">
        <v>6793</v>
      </c>
      <c r="P2157" s="6">
        <f>_xlfn.XLOOKUP(#REF!,[1]!Table2[BINNING],[1]!Table2[VFG],"")</f>
      </c>
      <c r="Q2157" s="6">
        <f>IF(ISNUMBER(FIND("|",#REF!,1)),LEFT(#REF!,FIND("|",#REF!,1)-2),#REF!)</f>
      </c>
      <c r="R2157" s="6">
        <f>IF(ISNUMBER(FIND("|",#REF!,1)),RIGHT(#REF!,LEN(#REF!)-FIND("|",#REF!,1)-1),"")</f>
      </c>
      <c r="S2157" s="3" t="s">
        <v>957</v>
      </c>
      <c r="T2157" s="3" t="s">
        <v>7</v>
      </c>
      <c r="U2157" s="2">
        <v>0</v>
      </c>
      <c r="V2157" s="2">
        <v>0</v>
      </c>
      <c r="W2157" s="2"/>
      <c r="X2157" s="3" t="s">
        <v>18</v>
      </c>
      <c r="Y2157" s="2">
        <v>15</v>
      </c>
      <c r="Z2157" s="3"/>
      <c r="AA2157" s="3"/>
      <c r="AB2157" s="7" t="s">
        <v>6794</v>
      </c>
      <c r="AC2157" s="3" t="s">
        <v>83</v>
      </c>
      <c r="AD2157" s="3" t="s">
        <v>2831</v>
      </c>
      <c r="AE2157" s="3" t="s">
        <v>2832</v>
      </c>
      <c r="AF2157" s="3" t="s">
        <v>68</v>
      </c>
      <c r="AG2157" s="4"/>
      <c r="AH2157" s="3"/>
      <c r="AI2157" s="4"/>
      <c r="AJ21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7" s="8">
        <f>IF(#REF!=MAX(#REF!),"New","Old")</f>
      </c>
      <c r="AL2157" s="3"/>
      <c r="AM2157" s="9">
        <f>IF(OR(#REF!="",#REF!=0),"",IF(#REF!&lt;12000,"&lt;12k",IF(AND(#REF!&gt;=12000,#REF!&lt;24000),"12k to 24k",IF(AND(#REF!&gt;=24000,#REF!&lt;=36000),"24k to 36k",IF(#REF!&gt;36000,"&gt;36k","")))))</f>
      </c>
    </row>
    <row x14ac:dyDescent="0.25" r="2158" customHeight="1" ht="18.75">
      <c r="A2158" s="1">
        <v>1845958</v>
      </c>
      <c r="B2158" s="2">
        <v>11488544</v>
      </c>
      <c r="C2158" s="3" t="s">
        <v>0</v>
      </c>
      <c r="D2158" s="3" t="s">
        <v>69</v>
      </c>
      <c r="E2158" s="2">
        <v>2014</v>
      </c>
      <c r="F2158" s="4">
        <v>44843</v>
      </c>
      <c r="G2158" s="3" t="s">
        <v>14</v>
      </c>
      <c r="H2158" s="4">
        <v>44843</v>
      </c>
      <c r="I2158" s="4">
        <f>_xlfn.XLOOKUP(#REF!,[1]!Backup_F8_Previous_Wave[ODINO],[1]!Backup_F8_Previous_Wave[Production Date],"")</f>
      </c>
      <c r="J2158" s="10">
        <f>_xlfn.XLOOKUP(#REF!,[1]!Backup_F8_Previous_Wave[ODINO],[1]!Backup_F8_Previous_Wave[Wave Date],"")</f>
      </c>
      <c r="K2158" s="6">
        <f>_xlfn.XLOOKUP(#REF!,[1]!Backup_F8_Previous_Wave[ODINO],[1]!Backup_F8_Previous_Wave[Full VIN],"")</f>
      </c>
      <c r="L2158" s="3" t="s">
        <v>6795</v>
      </c>
      <c r="M2158" s="3" t="s">
        <v>4</v>
      </c>
      <c r="N2158" s="3" t="s">
        <v>6796</v>
      </c>
      <c r="O2158" s="3" t="s">
        <v>62</v>
      </c>
      <c r="P2158" s="6">
        <f>_xlfn.XLOOKUP(#REF!,[1]!Table2[BINNING],[1]!Table2[VFG],"")</f>
      </c>
      <c r="Q2158" s="6">
        <f>IF(ISNUMBER(FIND("|",#REF!,1)),LEFT(#REF!,FIND("|",#REF!,1)-2),#REF!)</f>
      </c>
      <c r="R2158" s="6">
        <f>IF(ISNUMBER(FIND("|",#REF!,1)),RIGHT(#REF!,LEN(#REF!)-FIND("|",#REF!,1)-1),"")</f>
      </c>
      <c r="S2158" s="3" t="s">
        <v>7</v>
      </c>
      <c r="T2158" s="3" t="s">
        <v>7</v>
      </c>
      <c r="U2158" s="2">
        <v>0</v>
      </c>
      <c r="V2158" s="2">
        <v>0</v>
      </c>
      <c r="W2158" s="2"/>
      <c r="X2158" s="3" t="s">
        <v>63</v>
      </c>
      <c r="Y2158" s="2">
        <v>0</v>
      </c>
      <c r="Z2158" s="3"/>
      <c r="AA2158" s="3"/>
      <c r="AB2158" s="7" t="s">
        <v>6797</v>
      </c>
      <c r="AC2158" s="3" t="s">
        <v>395</v>
      </c>
      <c r="AD2158" s="3" t="s">
        <v>75</v>
      </c>
      <c r="AE2158" s="3" t="s">
        <v>76</v>
      </c>
      <c r="AF2158" s="3" t="s">
        <v>77</v>
      </c>
      <c r="AG2158" s="4"/>
      <c r="AH2158" s="3"/>
      <c r="AI2158" s="4"/>
      <c r="AJ21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8" s="8">
        <f>IF(#REF!=MAX(#REF!),"New","Old")</f>
      </c>
      <c r="AL2158" s="3"/>
      <c r="AM2158" s="9">
        <f>IF(OR(#REF!="",#REF!=0),"",IF(#REF!&lt;12000,"&lt;12k",IF(AND(#REF!&gt;=12000,#REF!&lt;24000),"12k to 24k",IF(AND(#REF!&gt;=24000,#REF!&lt;=36000),"24k to 36k",IF(#REF!&gt;36000,"&gt;36k","")))))</f>
      </c>
    </row>
    <row x14ac:dyDescent="0.25" r="2159" customHeight="1" ht="18.75">
      <c r="A2159" s="1">
        <v>1846167</v>
      </c>
      <c r="B2159" s="2">
        <v>11488699</v>
      </c>
      <c r="C2159" s="3" t="s">
        <v>0</v>
      </c>
      <c r="D2159" s="3" t="s">
        <v>59</v>
      </c>
      <c r="E2159" s="2">
        <v>2016</v>
      </c>
      <c r="F2159" s="4">
        <v>44844</v>
      </c>
      <c r="G2159" s="3" t="s">
        <v>14</v>
      </c>
      <c r="H2159" s="4">
        <v>44844</v>
      </c>
      <c r="I2159" s="4">
        <f>_xlfn.XLOOKUP(#REF!,[1]!Backup_F8_Previous_Wave[ODINO],[1]!Backup_F8_Previous_Wave[Production Date],"")</f>
      </c>
      <c r="J2159" s="10">
        <f>_xlfn.XLOOKUP(#REF!,[1]!Backup_F8_Previous_Wave[ODINO],[1]!Backup_F8_Previous_Wave[Wave Date],"")</f>
      </c>
      <c r="K2159" s="6">
        <f>_xlfn.XLOOKUP(#REF!,[1]!Backup_F8_Previous_Wave[ODINO],[1]!Backup_F8_Previous_Wave[Full VIN],"")</f>
      </c>
      <c r="L2159" s="3" t="s">
        <v>6798</v>
      </c>
      <c r="M2159" s="3" t="s">
        <v>4</v>
      </c>
      <c r="N2159" s="3" t="s">
        <v>6799</v>
      </c>
      <c r="O2159" s="3" t="s">
        <v>871</v>
      </c>
      <c r="P2159" s="6">
        <f>_xlfn.XLOOKUP(#REF!,[1]!Table2[BINNING],[1]!Table2[VFG],"")</f>
      </c>
      <c r="Q2159" s="6">
        <f>IF(ISNUMBER(FIND("|",#REF!,1)),LEFT(#REF!,FIND("|",#REF!,1)-2),#REF!)</f>
      </c>
      <c r="R2159" s="6">
        <f>IF(ISNUMBER(FIND("|",#REF!,1)),RIGHT(#REF!,LEN(#REF!)-FIND("|",#REF!,1)-1),"")</f>
      </c>
      <c r="S2159" s="3" t="s">
        <v>7</v>
      </c>
      <c r="T2159" s="3" t="s">
        <v>7</v>
      </c>
      <c r="U2159" s="2">
        <v>0</v>
      </c>
      <c r="V2159" s="2">
        <v>0</v>
      </c>
      <c r="W2159" s="2"/>
      <c r="X2159" s="3" t="s">
        <v>125</v>
      </c>
      <c r="Y2159" s="2">
        <v>0</v>
      </c>
      <c r="Z2159" s="3"/>
      <c r="AA2159" s="3"/>
      <c r="AB2159" s="7" t="s">
        <v>6800</v>
      </c>
      <c r="AC2159" s="3" t="s">
        <v>65</v>
      </c>
      <c r="AD2159" s="3" t="s">
        <v>66</v>
      </c>
      <c r="AE2159" s="3" t="s">
        <v>67</v>
      </c>
      <c r="AF2159" s="3" t="s">
        <v>68</v>
      </c>
      <c r="AG2159" s="4"/>
      <c r="AH2159" s="3"/>
      <c r="AI2159" s="4"/>
      <c r="AJ21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59" s="8">
        <f>IF(#REF!=MAX(#REF!),"New","Old")</f>
      </c>
      <c r="AL2159" s="3"/>
      <c r="AM2159" s="9">
        <f>IF(OR(#REF!="",#REF!=0),"",IF(#REF!&lt;12000,"&lt;12k",IF(AND(#REF!&gt;=12000,#REF!&lt;24000),"12k to 24k",IF(AND(#REF!&gt;=24000,#REF!&lt;=36000),"24k to 36k",IF(#REF!&gt;36000,"&gt;36k","")))))</f>
      </c>
    </row>
    <row x14ac:dyDescent="0.25" r="2160" customHeight="1" ht="18.75">
      <c r="A2160" s="1">
        <v>1846354</v>
      </c>
      <c r="B2160" s="2">
        <v>11488822</v>
      </c>
      <c r="C2160" s="3" t="s">
        <v>0</v>
      </c>
      <c r="D2160" s="3" t="s">
        <v>86</v>
      </c>
      <c r="E2160" s="2">
        <v>2020</v>
      </c>
      <c r="F2160" s="4">
        <v>44837</v>
      </c>
      <c r="G2160" s="3" t="s">
        <v>14</v>
      </c>
      <c r="H2160" s="4">
        <v>44845</v>
      </c>
      <c r="I2160" s="4">
        <f>_xlfn.XLOOKUP(#REF!,[1]!Backup_F8_Previous_Wave[ODINO],[1]!Backup_F8_Previous_Wave[Production Date],"")</f>
      </c>
      <c r="J2160" s="10">
        <f>_xlfn.XLOOKUP(#REF!,[1]!Backup_F8_Previous_Wave[ODINO],[1]!Backup_F8_Previous_Wave[Wave Date],"")</f>
      </c>
      <c r="K2160" s="6">
        <f>_xlfn.XLOOKUP(#REF!,[1]!Backup_F8_Previous_Wave[ODINO],[1]!Backup_F8_Previous_Wave[Full VIN],"")</f>
      </c>
      <c r="L2160" s="3" t="s">
        <v>6801</v>
      </c>
      <c r="M2160" s="3" t="s">
        <v>4</v>
      </c>
      <c r="N2160" s="3" t="s">
        <v>6802</v>
      </c>
      <c r="O2160" s="3" t="s">
        <v>4771</v>
      </c>
      <c r="P2160" s="6">
        <f>_xlfn.XLOOKUP(#REF!,[1]!Table2[BINNING],[1]!Table2[VFG],"")</f>
      </c>
      <c r="Q2160" s="6">
        <f>IF(ISNUMBER(FIND("|",#REF!,1)),LEFT(#REF!,FIND("|",#REF!,1)-2),#REF!)</f>
      </c>
      <c r="R2160" s="6">
        <f>IF(ISNUMBER(FIND("|",#REF!,1)),RIGHT(#REF!,LEN(#REF!)-FIND("|",#REF!,1)-1),"")</f>
      </c>
      <c r="S2160" s="3" t="s">
        <v>7</v>
      </c>
      <c r="T2160" s="3" t="s">
        <v>7</v>
      </c>
      <c r="U2160" s="2">
        <v>0</v>
      </c>
      <c r="V2160" s="2">
        <v>0</v>
      </c>
      <c r="W2160" s="2"/>
      <c r="X2160" s="3" t="s">
        <v>238</v>
      </c>
      <c r="Y2160" s="2"/>
      <c r="Z2160" s="3"/>
      <c r="AA2160" s="3"/>
      <c r="AB2160" s="7" t="s">
        <v>6803</v>
      </c>
      <c r="AC2160" s="3" t="s">
        <v>685</v>
      </c>
      <c r="AD2160" s="3" t="s">
        <v>93</v>
      </c>
      <c r="AE2160" s="3" t="s">
        <v>94</v>
      </c>
      <c r="AF2160" s="3" t="s">
        <v>95</v>
      </c>
      <c r="AG2160" s="4"/>
      <c r="AH2160" s="3"/>
      <c r="AI2160" s="4"/>
      <c r="AJ21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0" s="8">
        <f>IF(#REF!=MAX(#REF!),"New","Old")</f>
      </c>
      <c r="AL2160" s="3"/>
      <c r="AM2160" s="9">
        <f>IF(OR(#REF!="",#REF!=0),"",IF(#REF!&lt;12000,"&lt;12k",IF(AND(#REF!&gt;=12000,#REF!&lt;24000),"12k to 24k",IF(AND(#REF!&gt;=24000,#REF!&lt;=36000),"24k to 36k",IF(#REF!&gt;36000,"&gt;36k","")))))</f>
      </c>
    </row>
    <row x14ac:dyDescent="0.25" r="2161" customHeight="1" ht="18.75">
      <c r="A2161" s="1">
        <v>1846535</v>
      </c>
      <c r="B2161" s="2">
        <v>11488949</v>
      </c>
      <c r="C2161" s="3" t="s">
        <v>0</v>
      </c>
      <c r="D2161" s="3" t="s">
        <v>69</v>
      </c>
      <c r="E2161" s="2">
        <v>2012</v>
      </c>
      <c r="F2161" s="4">
        <v>44837</v>
      </c>
      <c r="G2161" s="3" t="s">
        <v>14</v>
      </c>
      <c r="H2161" s="4">
        <v>44846</v>
      </c>
      <c r="I2161" s="4">
        <f>_xlfn.XLOOKUP(#REF!,[1]!Backup_F8_Previous_Wave[ODINO],[1]!Backup_F8_Previous_Wave[Production Date],"")</f>
      </c>
      <c r="J2161" s="10">
        <f>_xlfn.XLOOKUP(#REF!,[1]!Backup_F8_Previous_Wave[ODINO],[1]!Backup_F8_Previous_Wave[Wave Date],"")</f>
      </c>
      <c r="K2161" s="6">
        <f>_xlfn.XLOOKUP(#REF!,[1]!Backup_F8_Previous_Wave[ODINO],[1]!Backup_F8_Previous_Wave[Full VIN],"")</f>
      </c>
      <c r="L2161" s="3" t="s">
        <v>6804</v>
      </c>
      <c r="M2161" s="3" t="s">
        <v>4</v>
      </c>
      <c r="N2161" s="3" t="s">
        <v>6805</v>
      </c>
      <c r="O2161" s="3" t="s">
        <v>4208</v>
      </c>
      <c r="P2161" s="6">
        <f>_xlfn.XLOOKUP(#REF!,[1]!Table2[BINNING],[1]!Table2[VFG],"")</f>
      </c>
      <c r="Q2161" s="6">
        <f>IF(ISNUMBER(FIND("|",#REF!,1)),LEFT(#REF!,FIND("|",#REF!,1)-2),#REF!)</f>
      </c>
      <c r="R2161" s="6">
        <f>IF(ISNUMBER(FIND("|",#REF!,1)),RIGHT(#REF!,LEN(#REF!)-FIND("|",#REF!,1)-1),"")</f>
      </c>
      <c r="S2161" s="3" t="s">
        <v>7</v>
      </c>
      <c r="T2161" s="3" t="s">
        <v>7</v>
      </c>
      <c r="U2161" s="2">
        <v>0</v>
      </c>
      <c r="V2161" s="2">
        <v>0</v>
      </c>
      <c r="W2161" s="2">
        <v>140000</v>
      </c>
      <c r="X2161" s="3" t="s">
        <v>881</v>
      </c>
      <c r="Y2161" s="2"/>
      <c r="Z2161" s="3"/>
      <c r="AA2161" s="3"/>
      <c r="AB2161" s="7" t="s">
        <v>6806</v>
      </c>
      <c r="AC2161" s="3" t="s">
        <v>74</v>
      </c>
      <c r="AD2161" s="3" t="s">
        <v>75</v>
      </c>
      <c r="AE2161" s="3" t="s">
        <v>76</v>
      </c>
      <c r="AF2161" s="3" t="s">
        <v>77</v>
      </c>
      <c r="AG2161" s="4"/>
      <c r="AH2161" s="3"/>
      <c r="AI2161" s="4"/>
      <c r="AJ21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1" s="8">
        <f>IF(#REF!=MAX(#REF!),"New","Old")</f>
      </c>
      <c r="AL2161" s="3"/>
      <c r="AM2161" s="9">
        <f>IF(OR(#REF!="",#REF!=0),"",IF(#REF!&lt;12000,"&lt;12k",IF(AND(#REF!&gt;=12000,#REF!&lt;24000),"12k to 24k",IF(AND(#REF!&gt;=24000,#REF!&lt;=36000),"24k to 36k",IF(#REF!&gt;36000,"&gt;36k","")))))</f>
      </c>
    </row>
    <row x14ac:dyDescent="0.25" r="2162" customHeight="1" ht="18.75">
      <c r="A2162" s="1">
        <v>1846601</v>
      </c>
      <c r="B2162" s="2">
        <v>11488995</v>
      </c>
      <c r="C2162" s="3" t="s">
        <v>0</v>
      </c>
      <c r="D2162" s="3" t="s">
        <v>86</v>
      </c>
      <c r="E2162" s="2">
        <v>2020</v>
      </c>
      <c r="F2162" s="4">
        <v>44845</v>
      </c>
      <c r="G2162" s="3" t="s">
        <v>14</v>
      </c>
      <c r="H2162" s="4">
        <v>44846</v>
      </c>
      <c r="I2162" s="4">
        <f>_xlfn.XLOOKUP(#REF!,[1]!Backup_F8_Previous_Wave[ODINO],[1]!Backup_F8_Previous_Wave[Production Date],"")</f>
      </c>
      <c r="J2162" s="10">
        <f>_xlfn.XLOOKUP(#REF!,[1]!Backup_F8_Previous_Wave[ODINO],[1]!Backup_F8_Previous_Wave[Wave Date],"")</f>
      </c>
      <c r="K2162" s="6">
        <f>_xlfn.XLOOKUP(#REF!,[1]!Backup_F8_Previous_Wave[ODINO],[1]!Backup_F8_Previous_Wave[Full VIN],"")</f>
      </c>
      <c r="L2162" s="3" t="s">
        <v>2146</v>
      </c>
      <c r="M2162" s="3" t="s">
        <v>4</v>
      </c>
      <c r="N2162" s="3" t="s">
        <v>6807</v>
      </c>
      <c r="O2162" s="3" t="s">
        <v>4771</v>
      </c>
      <c r="P2162" s="6">
        <f>_xlfn.XLOOKUP(#REF!,[1]!Table2[BINNING],[1]!Table2[VFG],"")</f>
      </c>
      <c r="Q2162" s="6">
        <f>IF(ISNUMBER(FIND("|",#REF!,1)),LEFT(#REF!,FIND("|",#REF!,1)-2),#REF!)</f>
      </c>
      <c r="R2162" s="6">
        <f>IF(ISNUMBER(FIND("|",#REF!,1)),RIGHT(#REF!,LEN(#REF!)-FIND("|",#REF!,1)-1),"")</f>
      </c>
      <c r="S2162" s="3" t="s">
        <v>7</v>
      </c>
      <c r="T2162" s="3" t="s">
        <v>7</v>
      </c>
      <c r="U2162" s="2">
        <v>0</v>
      </c>
      <c r="V2162" s="2">
        <v>0</v>
      </c>
      <c r="W2162" s="2"/>
      <c r="X2162" s="3" t="s">
        <v>72</v>
      </c>
      <c r="Y2162" s="2">
        <v>0</v>
      </c>
      <c r="Z2162" s="3"/>
      <c r="AA2162" s="3"/>
      <c r="AB2162" s="7" t="s">
        <v>6808</v>
      </c>
      <c r="AC2162" s="3" t="s">
        <v>685</v>
      </c>
      <c r="AD2162" s="3" t="s">
        <v>93</v>
      </c>
      <c r="AE2162" s="3" t="s">
        <v>94</v>
      </c>
      <c r="AF2162" s="3" t="s">
        <v>95</v>
      </c>
      <c r="AG2162" s="4"/>
      <c r="AH2162" s="3"/>
      <c r="AI2162" s="4"/>
      <c r="AJ21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2" s="8">
        <f>IF(#REF!=MAX(#REF!),"New","Old")</f>
      </c>
      <c r="AL2162" s="3"/>
      <c r="AM2162" s="9">
        <f>IF(OR(#REF!="",#REF!=0),"",IF(#REF!&lt;12000,"&lt;12k",IF(AND(#REF!&gt;=12000,#REF!&lt;24000),"12k to 24k",IF(AND(#REF!&gt;=24000,#REF!&lt;=36000),"24k to 36k",IF(#REF!&gt;36000,"&gt;36k","")))))</f>
      </c>
    </row>
    <row x14ac:dyDescent="0.25" r="2163" customHeight="1" ht="18.75">
      <c r="A2163" s="1">
        <v>1846622</v>
      </c>
      <c r="B2163" s="2">
        <v>11489013</v>
      </c>
      <c r="C2163" s="3" t="s">
        <v>0</v>
      </c>
      <c r="D2163" s="3" t="s">
        <v>1</v>
      </c>
      <c r="E2163" s="2">
        <v>2020</v>
      </c>
      <c r="F2163" s="4">
        <v>44816</v>
      </c>
      <c r="G2163" s="3" t="s">
        <v>39</v>
      </c>
      <c r="H2163" s="4">
        <v>44846</v>
      </c>
      <c r="I2163" s="4">
        <f>_xlfn.XLOOKUP(#REF!,[1]!Backup_F8_Previous_Wave[ODINO],[1]!Backup_F8_Previous_Wave[Production Date],"")</f>
      </c>
      <c r="J2163" s="10">
        <f>_xlfn.XLOOKUP(#REF!,[1]!Backup_F8_Previous_Wave[ODINO],[1]!Backup_F8_Previous_Wave[Wave Date],"")</f>
      </c>
      <c r="K2163" s="6">
        <f>_xlfn.XLOOKUP(#REF!,[1]!Backup_F8_Previous_Wave[ODINO],[1]!Backup_F8_Previous_Wave[Full VIN],"")</f>
      </c>
      <c r="L2163" s="3" t="s">
        <v>6809</v>
      </c>
      <c r="M2163" s="3" t="s">
        <v>4</v>
      </c>
      <c r="N2163" s="3" t="s">
        <v>6810</v>
      </c>
      <c r="O2163" s="3" t="s">
        <v>390</v>
      </c>
      <c r="P2163" s="6">
        <f>_xlfn.XLOOKUP(#REF!,[1]!Table2[BINNING],[1]!Table2[VFG],"")</f>
      </c>
      <c r="Q2163" s="6">
        <f>IF(ISNUMBER(FIND("|",#REF!,1)),LEFT(#REF!,FIND("|",#REF!,1)-2),#REF!)</f>
      </c>
      <c r="R2163" s="6">
        <f>IF(ISNUMBER(FIND("|",#REF!,1)),RIGHT(#REF!,LEN(#REF!)-FIND("|",#REF!,1)-1),"")</f>
      </c>
      <c r="S2163" s="3" t="s">
        <v>7</v>
      </c>
      <c r="T2163" s="3" t="s">
        <v>7</v>
      </c>
      <c r="U2163" s="2">
        <v>0</v>
      </c>
      <c r="V2163" s="2">
        <v>0</v>
      </c>
      <c r="W2163" s="2"/>
      <c r="X2163" s="3" t="s">
        <v>467</v>
      </c>
      <c r="Y2163" s="2">
        <v>65</v>
      </c>
      <c r="Z2163" s="3"/>
      <c r="AA2163" s="3"/>
      <c r="AB2163" s="7" t="s">
        <v>6811</v>
      </c>
      <c r="AC2163" s="3" t="s">
        <v>20</v>
      </c>
      <c r="AD2163" s="3" t="s">
        <v>11</v>
      </c>
      <c r="AE2163" s="3" t="s">
        <v>21</v>
      </c>
      <c r="AF2163" s="3" t="s">
        <v>13</v>
      </c>
      <c r="AG2163" s="4"/>
      <c r="AH2163" s="3"/>
      <c r="AI2163" s="4"/>
      <c r="AJ21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3" s="8">
        <f>IF(#REF!=MAX(#REF!),"New","Old")</f>
      </c>
      <c r="AL2163" s="3"/>
      <c r="AM2163" s="9">
        <f>IF(OR(#REF!="",#REF!=0),"",IF(#REF!&lt;12000,"&lt;12k",IF(AND(#REF!&gt;=12000,#REF!&lt;24000),"12k to 24k",IF(AND(#REF!&gt;=24000,#REF!&lt;=36000),"24k to 36k",IF(#REF!&gt;36000,"&gt;36k","")))))</f>
      </c>
    </row>
    <row x14ac:dyDescent="0.25" r="2164" customHeight="1" ht="18.75">
      <c r="A2164" s="1">
        <v>1846867</v>
      </c>
      <c r="B2164" s="2">
        <v>11489184</v>
      </c>
      <c r="C2164" s="3" t="s">
        <v>0</v>
      </c>
      <c r="D2164" s="3" t="s">
        <v>181</v>
      </c>
      <c r="E2164" s="2">
        <v>2017</v>
      </c>
      <c r="F2164" s="4">
        <v>44847</v>
      </c>
      <c r="G2164" s="3" t="s">
        <v>14</v>
      </c>
      <c r="H2164" s="4">
        <v>44847</v>
      </c>
      <c r="I2164" s="4">
        <f>_xlfn.XLOOKUP(#REF!,[1]!Backup_F8_Previous_Wave[ODINO],[1]!Backup_F8_Previous_Wave[Production Date],"")</f>
      </c>
      <c r="J2164" s="10">
        <f>_xlfn.XLOOKUP(#REF!,[1]!Backup_F8_Previous_Wave[ODINO],[1]!Backup_F8_Previous_Wave[Wave Date],"")</f>
      </c>
      <c r="K2164" s="6">
        <f>_xlfn.XLOOKUP(#REF!,[1]!Backup_F8_Previous_Wave[ODINO],[1]!Backup_F8_Previous_Wave[Full VIN],"")</f>
      </c>
      <c r="L2164" s="3" t="s">
        <v>6812</v>
      </c>
      <c r="M2164" s="3" t="s">
        <v>4</v>
      </c>
      <c r="N2164" s="3" t="s">
        <v>6813</v>
      </c>
      <c r="O2164" s="3" t="s">
        <v>196</v>
      </c>
      <c r="P2164" s="6">
        <f>_xlfn.XLOOKUP(#REF!,[1]!Table2[BINNING],[1]!Table2[VFG],"")</f>
      </c>
      <c r="Q2164" s="6">
        <f>IF(ISNUMBER(FIND("|",#REF!,1)),LEFT(#REF!,FIND("|",#REF!,1)-2),#REF!)</f>
      </c>
      <c r="R2164" s="6">
        <f>IF(ISNUMBER(FIND("|",#REF!,1)),RIGHT(#REF!,LEN(#REF!)-FIND("|",#REF!,1)-1),"")</f>
      </c>
      <c r="S2164" s="3" t="s">
        <v>7</v>
      </c>
      <c r="T2164" s="3" t="s">
        <v>7</v>
      </c>
      <c r="U2164" s="2">
        <v>0</v>
      </c>
      <c r="V2164" s="2">
        <v>0</v>
      </c>
      <c r="W2164" s="2">
        <v>59000</v>
      </c>
      <c r="X2164" s="3" t="s">
        <v>2931</v>
      </c>
      <c r="Y2164" s="2">
        <v>80</v>
      </c>
      <c r="Z2164" s="3" t="s">
        <v>6814</v>
      </c>
      <c r="AA2164" s="3" t="s">
        <v>6815</v>
      </c>
      <c r="AB2164" s="7" t="s">
        <v>6816</v>
      </c>
      <c r="AC2164" s="3" t="s">
        <v>297</v>
      </c>
      <c r="AD2164" s="3" t="s">
        <v>298</v>
      </c>
      <c r="AE2164" s="3" t="s">
        <v>299</v>
      </c>
      <c r="AF2164" s="3" t="s">
        <v>198</v>
      </c>
      <c r="AG2164" s="4"/>
      <c r="AH2164" s="3"/>
      <c r="AI2164" s="4"/>
      <c r="AJ21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4" s="8">
        <f>IF(#REF!=MAX(#REF!),"New","Old")</f>
      </c>
      <c r="AL2164" s="3"/>
      <c r="AM2164" s="9">
        <f>IF(OR(#REF!="",#REF!=0),"",IF(#REF!&lt;12000,"&lt;12k",IF(AND(#REF!&gt;=12000,#REF!&lt;24000),"12k to 24k",IF(AND(#REF!&gt;=24000,#REF!&lt;=36000),"24k to 36k",IF(#REF!&gt;36000,"&gt;36k","")))))</f>
      </c>
    </row>
    <row x14ac:dyDescent="0.25" r="2165" customHeight="1" ht="18.75">
      <c r="A2165" s="1">
        <v>1846894</v>
      </c>
      <c r="B2165" s="2">
        <v>11489202</v>
      </c>
      <c r="C2165" s="3" t="s">
        <v>0</v>
      </c>
      <c r="D2165" s="3" t="s">
        <v>181</v>
      </c>
      <c r="E2165" s="2">
        <v>2017</v>
      </c>
      <c r="F2165" s="4">
        <v>44847</v>
      </c>
      <c r="G2165" s="3" t="s">
        <v>14</v>
      </c>
      <c r="H2165" s="4">
        <v>44847</v>
      </c>
      <c r="I2165" s="4">
        <f>_xlfn.XLOOKUP(#REF!,[1]!Backup_F8_Previous_Wave[ODINO],[1]!Backup_F8_Previous_Wave[Production Date],"")</f>
      </c>
      <c r="J2165" s="10">
        <f>_xlfn.XLOOKUP(#REF!,[1]!Backup_F8_Previous_Wave[ODINO],[1]!Backup_F8_Previous_Wave[Wave Date],"")</f>
      </c>
      <c r="K2165" s="6">
        <f>_xlfn.XLOOKUP(#REF!,[1]!Backup_F8_Previous_Wave[ODINO],[1]!Backup_F8_Previous_Wave[Full VIN],"")</f>
      </c>
      <c r="L2165" s="3" t="s">
        <v>6304</v>
      </c>
      <c r="M2165" s="3" t="s">
        <v>4</v>
      </c>
      <c r="N2165" s="3" t="s">
        <v>6817</v>
      </c>
      <c r="O2165" s="3" t="s">
        <v>2296</v>
      </c>
      <c r="P2165" s="6">
        <f>_xlfn.XLOOKUP(#REF!,[1]!Table2[BINNING],[1]!Table2[VFG],"")</f>
      </c>
      <c r="Q2165" s="6">
        <f>IF(ISNUMBER(FIND("|",#REF!,1)),LEFT(#REF!,FIND("|",#REF!,1)-2),#REF!)</f>
      </c>
      <c r="R2165" s="6">
        <f>IF(ISNUMBER(FIND("|",#REF!,1)),RIGHT(#REF!,LEN(#REF!)-FIND("|",#REF!,1)-1),"")</f>
      </c>
      <c r="S2165" s="3" t="s">
        <v>7</v>
      </c>
      <c r="T2165" s="3" t="s">
        <v>7</v>
      </c>
      <c r="U2165" s="2">
        <v>0</v>
      </c>
      <c r="V2165" s="2">
        <v>0</v>
      </c>
      <c r="W2165" s="2"/>
      <c r="X2165" s="3" t="s">
        <v>81</v>
      </c>
      <c r="Y2165" s="2">
        <v>3</v>
      </c>
      <c r="Z2165" s="3"/>
      <c r="AA2165" s="3"/>
      <c r="AB2165" s="7" t="s">
        <v>6818</v>
      </c>
      <c r="AC2165" s="3" t="s">
        <v>297</v>
      </c>
      <c r="AD2165" s="3" t="s">
        <v>298</v>
      </c>
      <c r="AE2165" s="3" t="s">
        <v>299</v>
      </c>
      <c r="AF2165" s="3" t="s">
        <v>198</v>
      </c>
      <c r="AG2165" s="4"/>
      <c r="AH2165" s="3"/>
      <c r="AI2165" s="4"/>
      <c r="AJ21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5" s="8">
        <f>IF(#REF!=MAX(#REF!),"New","Old")</f>
      </c>
      <c r="AL2165" s="3"/>
      <c r="AM2165" s="9">
        <f>IF(OR(#REF!="",#REF!=0),"",IF(#REF!&lt;12000,"&lt;12k",IF(AND(#REF!&gt;=12000,#REF!&lt;24000),"12k to 24k",IF(AND(#REF!&gt;=24000,#REF!&lt;=36000),"24k to 36k",IF(#REF!&gt;36000,"&gt;36k","")))))</f>
      </c>
    </row>
    <row x14ac:dyDescent="0.25" r="2166" customHeight="1" ht="18.75">
      <c r="A2166" s="1">
        <v>1846905</v>
      </c>
      <c r="B2166" s="2">
        <v>11489210</v>
      </c>
      <c r="C2166" s="3" t="s">
        <v>173</v>
      </c>
      <c r="D2166" s="3" t="s">
        <v>204</v>
      </c>
      <c r="E2166" s="2">
        <v>2014</v>
      </c>
      <c r="F2166" s="4">
        <v>44837</v>
      </c>
      <c r="G2166" s="3" t="s">
        <v>14</v>
      </c>
      <c r="H2166" s="4">
        <v>44847</v>
      </c>
      <c r="I2166" s="4"/>
      <c r="J2166" s="10">
        <f>_xlfn.XLOOKUP(#REF!,[1]!Backup_F8_Previous_Wave[ODINO],[1]!Backup_F8_Previous_Wave[Wave Date],"")</f>
      </c>
      <c r="K2166" s="3"/>
      <c r="L2166" s="3" t="s">
        <v>6819</v>
      </c>
      <c r="M2166" s="3" t="s">
        <v>4</v>
      </c>
      <c r="N2166" s="3" t="s">
        <v>6820</v>
      </c>
      <c r="O2166" s="3" t="s">
        <v>1908</v>
      </c>
      <c r="P2166" s="6">
        <f>_xlfn.XLOOKUP(#REF!,[1]!Table2[BINNING],[1]!Table2[VFG],"")</f>
      </c>
      <c r="Q2166" s="6">
        <f>IF(ISNUMBER(FIND("|",#REF!,1)),LEFT(#REF!,FIND("|",#REF!,1)-2),#REF!)</f>
      </c>
      <c r="R2166" s="6">
        <f>IF(ISNUMBER(FIND("|",#REF!,1)),RIGHT(#REF!,LEN(#REF!)-FIND("|",#REF!,1)-1),"")</f>
      </c>
      <c r="S2166" s="3" t="s">
        <v>7</v>
      </c>
      <c r="T2166" s="3" t="s">
        <v>7</v>
      </c>
      <c r="U2166" s="2">
        <v>0</v>
      </c>
      <c r="V2166" s="2">
        <v>0</v>
      </c>
      <c r="W2166" s="2"/>
      <c r="X2166" s="3" t="s">
        <v>282</v>
      </c>
      <c r="Y2166" s="2">
        <v>35</v>
      </c>
      <c r="Z2166" s="3"/>
      <c r="AA2166" s="3"/>
      <c r="AB2166" s="7" t="s">
        <v>6821</v>
      </c>
      <c r="AC2166" s="3" t="s">
        <v>44</v>
      </c>
      <c r="AD2166" s="3" t="s">
        <v>44</v>
      </c>
      <c r="AE2166" s="3" t="s">
        <v>44</v>
      </c>
      <c r="AF2166" s="3" t="s">
        <v>198</v>
      </c>
      <c r="AG2166" s="4"/>
      <c r="AH2166" s="3"/>
      <c r="AI2166" s="4"/>
      <c r="AJ21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6" s="8">
        <f>IF(#REF!=MAX(#REF!),"New","Old")</f>
      </c>
      <c r="AL2166" s="3"/>
      <c r="AM2166" s="9">
        <f>IF(OR(#REF!="",#REF!=0),"",IF(#REF!&lt;12000,"&lt;12k",IF(AND(#REF!&gt;=12000,#REF!&lt;24000),"12k to 24k",IF(AND(#REF!&gt;=24000,#REF!&lt;=36000),"24k to 36k",IF(#REF!&gt;36000,"&gt;36k","")))))</f>
      </c>
    </row>
    <row x14ac:dyDescent="0.25" r="2167" customHeight="1" ht="18.75">
      <c r="A2167" s="1">
        <v>1846991</v>
      </c>
      <c r="B2167" s="2">
        <v>11489261</v>
      </c>
      <c r="C2167" s="3" t="s">
        <v>0</v>
      </c>
      <c r="D2167" s="3" t="s">
        <v>38</v>
      </c>
      <c r="E2167" s="2">
        <v>2013</v>
      </c>
      <c r="F2167" s="4">
        <v>43497</v>
      </c>
      <c r="G2167" s="3" t="s">
        <v>2</v>
      </c>
      <c r="H2167" s="4">
        <v>44848</v>
      </c>
      <c r="I2167" s="4">
        <f>_xlfn.XLOOKUP(#REF!,[1]!Backup_F8_Previous_Wave[ODINO],[1]!Backup_F8_Previous_Wave[Production Date],"")</f>
      </c>
      <c r="J2167" s="10">
        <f>_xlfn.XLOOKUP(#REF!,[1]!Backup_F8_Previous_Wave[ODINO],[1]!Backup_F8_Previous_Wave[Wave Date],"")</f>
      </c>
      <c r="K2167" s="6">
        <f>_xlfn.XLOOKUP(#REF!,[1]!Backup_F8_Previous_Wave[ODINO],[1]!Backup_F8_Previous_Wave[Full VIN],"")</f>
      </c>
      <c r="L2167" s="3" t="s">
        <v>2433</v>
      </c>
      <c r="M2167" s="3" t="s">
        <v>4</v>
      </c>
      <c r="N2167" s="3" t="s">
        <v>6822</v>
      </c>
      <c r="O2167" s="3" t="s">
        <v>62</v>
      </c>
      <c r="P2167" s="6">
        <f>_xlfn.XLOOKUP(#REF!,[1]!Table2[BINNING],[1]!Table2[VFG],"")</f>
      </c>
      <c r="Q2167" s="6">
        <f>IF(ISNUMBER(FIND("|",#REF!,1)),LEFT(#REF!,FIND("|",#REF!,1)-2),#REF!)</f>
      </c>
      <c r="R2167" s="6">
        <f>IF(ISNUMBER(FIND("|",#REF!,1)),RIGHT(#REF!,LEN(#REF!)-FIND("|",#REF!,1)-1),"")</f>
      </c>
      <c r="S2167" s="3" t="s">
        <v>7</v>
      </c>
      <c r="T2167" s="3" t="s">
        <v>7</v>
      </c>
      <c r="U2167" s="2">
        <v>0</v>
      </c>
      <c r="V2167" s="2">
        <v>0</v>
      </c>
      <c r="W2167" s="2"/>
      <c r="X2167" s="3" t="s">
        <v>166</v>
      </c>
      <c r="Y2167" s="2"/>
      <c r="Z2167" s="3" t="s">
        <v>6823</v>
      </c>
      <c r="AA2167" s="3" t="s">
        <v>6824</v>
      </c>
      <c r="AB2167" s="7" t="s">
        <v>6825</v>
      </c>
      <c r="AC2167" s="3" t="s">
        <v>146</v>
      </c>
      <c r="AD2167" s="3" t="s">
        <v>147</v>
      </c>
      <c r="AE2167" s="3" t="s">
        <v>148</v>
      </c>
      <c r="AF2167" s="3" t="s">
        <v>45</v>
      </c>
      <c r="AG2167" s="4"/>
      <c r="AH2167" s="3"/>
      <c r="AI2167" s="4"/>
      <c r="AJ21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7" s="8">
        <f>IF(#REF!=MAX(#REF!),"New","Old")</f>
      </c>
      <c r="AL2167" s="3"/>
      <c r="AM2167" s="9">
        <f>IF(OR(#REF!="",#REF!=0),"",IF(#REF!&lt;12000,"&lt;12k",IF(AND(#REF!&gt;=12000,#REF!&lt;24000),"12k to 24k",IF(AND(#REF!&gt;=24000,#REF!&lt;=36000),"24k to 36k",IF(#REF!&gt;36000,"&gt;36k","")))))</f>
      </c>
    </row>
    <row x14ac:dyDescent="0.25" r="2168" customHeight="1" ht="18.75">
      <c r="A2168" s="1">
        <v>1846993</v>
      </c>
      <c r="B2168" s="2">
        <v>11489262</v>
      </c>
      <c r="C2168" s="3" t="s">
        <v>0</v>
      </c>
      <c r="D2168" s="3" t="s">
        <v>647</v>
      </c>
      <c r="E2168" s="2">
        <v>2015</v>
      </c>
      <c r="F2168" s="4">
        <v>44838</v>
      </c>
      <c r="G2168" s="3" t="s">
        <v>14</v>
      </c>
      <c r="H2168" s="4">
        <v>44848</v>
      </c>
      <c r="I2168" s="4">
        <f>_xlfn.XLOOKUP(#REF!,[1]!Backup_F8_Previous_Wave[ODINO],[1]!Backup_F8_Previous_Wave[Production Date],"")</f>
      </c>
      <c r="J2168" s="10">
        <f>_xlfn.XLOOKUP(#REF!,[1]!Backup_F8_Previous_Wave[ODINO],[1]!Backup_F8_Previous_Wave[Wave Date],"")</f>
      </c>
      <c r="K2168" s="6">
        <f>_xlfn.XLOOKUP(#REF!,[1]!Backup_F8_Previous_Wave[ODINO],[1]!Backup_F8_Previous_Wave[Full VIN],"")</f>
      </c>
      <c r="L2168" s="3" t="s">
        <v>6826</v>
      </c>
      <c r="M2168" s="3" t="s">
        <v>4</v>
      </c>
      <c r="N2168" s="3" t="s">
        <v>6827</v>
      </c>
      <c r="O2168" s="3" t="s">
        <v>99</v>
      </c>
      <c r="P2168" s="6">
        <f>_xlfn.XLOOKUP(#REF!,[1]!Table2[BINNING],[1]!Table2[VFG],"")</f>
      </c>
      <c r="Q2168" s="6">
        <f>IF(ISNUMBER(FIND("|",#REF!,1)),LEFT(#REF!,FIND("|",#REF!,1)-2),#REF!)</f>
      </c>
      <c r="R2168" s="6">
        <f>IF(ISNUMBER(FIND("|",#REF!,1)),RIGHT(#REF!,LEN(#REF!)-FIND("|",#REF!,1)-1),"")</f>
      </c>
      <c r="S2168" s="3" t="s">
        <v>7</v>
      </c>
      <c r="T2168" s="3" t="s">
        <v>7</v>
      </c>
      <c r="U2168" s="2">
        <v>0</v>
      </c>
      <c r="V2168" s="2">
        <v>0</v>
      </c>
      <c r="W2168" s="2"/>
      <c r="X2168" s="3" t="s">
        <v>139</v>
      </c>
      <c r="Y2168" s="2">
        <v>0</v>
      </c>
      <c r="Z2168" s="3"/>
      <c r="AA2168" s="3"/>
      <c r="AB2168" s="7" t="s">
        <v>6828</v>
      </c>
      <c r="AC2168" s="3" t="s">
        <v>652</v>
      </c>
      <c r="AD2168" s="3" t="s">
        <v>653</v>
      </c>
      <c r="AE2168" s="3" t="s">
        <v>654</v>
      </c>
      <c r="AF2168" s="3" t="s">
        <v>102</v>
      </c>
      <c r="AG2168" s="4"/>
      <c r="AH2168" s="3"/>
      <c r="AI2168" s="4"/>
      <c r="AJ21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8" s="8">
        <f>IF(#REF!=MAX(#REF!),"New","Old")</f>
      </c>
      <c r="AL2168" s="3"/>
      <c r="AM2168" s="9">
        <f>IF(OR(#REF!="",#REF!=0),"",IF(#REF!&lt;12000,"&lt;12k",IF(AND(#REF!&gt;=12000,#REF!&lt;24000),"12k to 24k",IF(AND(#REF!&gt;=24000,#REF!&lt;=36000),"24k to 36k",IF(#REF!&gt;36000,"&gt;36k","")))))</f>
      </c>
    </row>
    <row x14ac:dyDescent="0.25" r="2169" customHeight="1" ht="18.75">
      <c r="A2169" s="1">
        <v>1847311</v>
      </c>
      <c r="B2169" s="2">
        <v>11489475</v>
      </c>
      <c r="C2169" s="3" t="s">
        <v>0</v>
      </c>
      <c r="D2169" s="3" t="s">
        <v>181</v>
      </c>
      <c r="E2169" s="2">
        <v>2017</v>
      </c>
      <c r="F2169" s="4">
        <v>44850</v>
      </c>
      <c r="G2169" s="3" t="s">
        <v>14</v>
      </c>
      <c r="H2169" s="4">
        <v>44850</v>
      </c>
      <c r="I2169" s="4">
        <f>_xlfn.XLOOKUP(#REF!,[1]!Backup_F8_Previous_Wave[ODINO],[1]!Backup_F8_Previous_Wave[Production Date],"")</f>
      </c>
      <c r="J2169" s="10">
        <f>_xlfn.XLOOKUP(#REF!,[1]!Backup_F8_Previous_Wave[ODINO],[1]!Backup_F8_Previous_Wave[Wave Date],"")</f>
      </c>
      <c r="K2169" s="6">
        <f>_xlfn.XLOOKUP(#REF!,[1]!Backup_F8_Previous_Wave[ODINO],[1]!Backup_F8_Previous_Wave[Full VIN],"")</f>
      </c>
      <c r="L2169" s="3" t="s">
        <v>6829</v>
      </c>
      <c r="M2169" s="3" t="s">
        <v>4</v>
      </c>
      <c r="N2169" s="3" t="s">
        <v>6830</v>
      </c>
      <c r="O2169" s="3" t="s">
        <v>390</v>
      </c>
      <c r="P2169" s="6">
        <f>_xlfn.XLOOKUP(#REF!,[1]!Table2[BINNING],[1]!Table2[VFG],"")</f>
      </c>
      <c r="Q2169" s="6">
        <f>IF(ISNUMBER(FIND("|",#REF!,1)),LEFT(#REF!,FIND("|",#REF!,1)-2),#REF!)</f>
      </c>
      <c r="R2169" s="6">
        <f>IF(ISNUMBER(FIND("|",#REF!,1)),RIGHT(#REF!,LEN(#REF!)-FIND("|",#REF!,1)-1),"")</f>
      </c>
      <c r="S2169" s="3" t="s">
        <v>7</v>
      </c>
      <c r="T2169" s="3" t="s">
        <v>7</v>
      </c>
      <c r="U2169" s="2">
        <v>0</v>
      </c>
      <c r="V2169" s="2">
        <v>0</v>
      </c>
      <c r="W2169" s="2"/>
      <c r="X2169" s="3" t="s">
        <v>282</v>
      </c>
      <c r="Y2169" s="2">
        <v>0</v>
      </c>
      <c r="Z2169" s="3"/>
      <c r="AA2169" s="3"/>
      <c r="AB2169" s="7" t="s">
        <v>6831</v>
      </c>
      <c r="AC2169" s="3" t="s">
        <v>297</v>
      </c>
      <c r="AD2169" s="3" t="s">
        <v>298</v>
      </c>
      <c r="AE2169" s="3" t="s">
        <v>299</v>
      </c>
      <c r="AF2169" s="3" t="s">
        <v>198</v>
      </c>
      <c r="AG2169" s="4"/>
      <c r="AH2169" s="3"/>
      <c r="AI2169" s="4"/>
      <c r="AJ21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69" s="8">
        <f>IF(#REF!=MAX(#REF!),"New","Old")</f>
      </c>
      <c r="AL2169" s="3"/>
      <c r="AM2169" s="9">
        <f>IF(OR(#REF!="",#REF!=0),"",IF(#REF!&lt;12000,"&lt;12k",IF(AND(#REF!&gt;=12000,#REF!&lt;24000),"12k to 24k",IF(AND(#REF!&gt;=24000,#REF!&lt;=36000),"24k to 36k",IF(#REF!&gt;36000,"&gt;36k","")))))</f>
      </c>
    </row>
    <row x14ac:dyDescent="0.25" r="2170" customHeight="1" ht="18.75">
      <c r="A2170" s="1">
        <v>1847405</v>
      </c>
      <c r="B2170" s="2">
        <v>11489538</v>
      </c>
      <c r="C2170" s="3" t="s">
        <v>0</v>
      </c>
      <c r="D2170" s="3" t="s">
        <v>2134</v>
      </c>
      <c r="E2170" s="2">
        <v>2013</v>
      </c>
      <c r="F2170" s="4">
        <v>44851</v>
      </c>
      <c r="G2170" s="3" t="s">
        <v>14</v>
      </c>
      <c r="H2170" s="4">
        <v>44851</v>
      </c>
      <c r="I2170" s="4">
        <f>_xlfn.XLOOKUP(#REF!,[1]!Backup_F8_Previous_Wave[ODINO],[1]!Backup_F8_Previous_Wave[Production Date],"")</f>
      </c>
      <c r="J2170" s="10">
        <f>_xlfn.XLOOKUP(#REF!,[1]!Backup_F8_Previous_Wave[ODINO],[1]!Backup_F8_Previous_Wave[Wave Date],"")</f>
      </c>
      <c r="K2170" s="6">
        <f>_xlfn.XLOOKUP(#REF!,[1]!Backup_F8_Previous_Wave[ODINO],[1]!Backup_F8_Previous_Wave[Full VIN],"")</f>
      </c>
      <c r="L2170" s="3" t="s">
        <v>6832</v>
      </c>
      <c r="M2170" s="3" t="s">
        <v>4</v>
      </c>
      <c r="N2170" s="3" t="s">
        <v>6833</v>
      </c>
      <c r="O2170" s="3" t="s">
        <v>62</v>
      </c>
      <c r="P2170" s="6">
        <f>_xlfn.XLOOKUP(#REF!,[1]!Table2[BINNING],[1]!Table2[VFG],"")</f>
      </c>
      <c r="Q2170" s="6">
        <f>IF(ISNUMBER(FIND("|",#REF!,1)),LEFT(#REF!,FIND("|",#REF!,1)-2),#REF!)</f>
      </c>
      <c r="R2170" s="6">
        <f>IF(ISNUMBER(FIND("|",#REF!,1)),RIGHT(#REF!,LEN(#REF!)-FIND("|",#REF!,1)-1),"")</f>
      </c>
      <c r="S2170" s="3" t="s">
        <v>7</v>
      </c>
      <c r="T2170" s="3" t="s">
        <v>7</v>
      </c>
      <c r="U2170" s="2">
        <v>0</v>
      </c>
      <c r="V2170" s="2">
        <v>0</v>
      </c>
      <c r="W2170" s="2"/>
      <c r="X2170" s="3" t="s">
        <v>404</v>
      </c>
      <c r="Y2170" s="2"/>
      <c r="Z2170" s="3"/>
      <c r="AA2170" s="3"/>
      <c r="AB2170" s="7" t="s">
        <v>6834</v>
      </c>
      <c r="AC2170" s="3" t="s">
        <v>2139</v>
      </c>
      <c r="AD2170" s="3" t="s">
        <v>2140</v>
      </c>
      <c r="AE2170" s="3" t="s">
        <v>2141</v>
      </c>
      <c r="AF2170" s="3" t="s">
        <v>2142</v>
      </c>
      <c r="AG2170" s="4"/>
      <c r="AH2170" s="3"/>
      <c r="AI2170" s="4"/>
      <c r="AJ21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0" s="8">
        <f>IF(#REF!=MAX(#REF!),"New","Old")</f>
      </c>
      <c r="AL2170" s="3"/>
      <c r="AM2170" s="9">
        <f>IF(OR(#REF!="",#REF!=0),"",IF(#REF!&lt;12000,"&lt;12k",IF(AND(#REF!&gt;=12000,#REF!&lt;24000),"12k to 24k",IF(AND(#REF!&gt;=24000,#REF!&lt;=36000),"24k to 36k",IF(#REF!&gt;36000,"&gt;36k","")))))</f>
      </c>
    </row>
    <row x14ac:dyDescent="0.25" r="2171" customHeight="1" ht="18.75">
      <c r="A2171" s="1">
        <v>1847549</v>
      </c>
      <c r="B2171" s="2">
        <v>11489645</v>
      </c>
      <c r="C2171" s="3" t="s">
        <v>0</v>
      </c>
      <c r="D2171" s="3" t="s">
        <v>1</v>
      </c>
      <c r="E2171" s="2">
        <v>2016</v>
      </c>
      <c r="F2171" s="4">
        <v>44851</v>
      </c>
      <c r="G2171" s="3" t="s">
        <v>14</v>
      </c>
      <c r="H2171" s="4">
        <v>44851</v>
      </c>
      <c r="I2171" s="4">
        <f>_xlfn.XLOOKUP(#REF!,[1]!Backup_F8_Previous_Wave[ODINO],[1]!Backup_F8_Previous_Wave[Production Date],"")</f>
      </c>
      <c r="J2171" s="10">
        <f>_xlfn.XLOOKUP(#REF!,[1]!Backup_F8_Previous_Wave[ODINO],[1]!Backup_F8_Previous_Wave[Wave Date],"")</f>
      </c>
      <c r="K2171" s="6">
        <f>_xlfn.XLOOKUP(#REF!,[1]!Backup_F8_Previous_Wave[ODINO],[1]!Backup_F8_Previous_Wave[Full VIN],"")</f>
      </c>
      <c r="L2171" s="3" t="s">
        <v>6835</v>
      </c>
      <c r="M2171" s="3" t="s">
        <v>4</v>
      </c>
      <c r="N2171" s="3" t="s">
        <v>6836</v>
      </c>
      <c r="O2171" s="3" t="s">
        <v>6837</v>
      </c>
      <c r="P2171" s="6">
        <f>_xlfn.XLOOKUP(#REF!,[1]!Table2[BINNING],[1]!Table2[VFG],"")</f>
      </c>
      <c r="Q2171" s="6">
        <f>IF(ISNUMBER(FIND("|",#REF!,1)),LEFT(#REF!,FIND("|",#REF!,1)-2),#REF!)</f>
      </c>
      <c r="R2171" s="6">
        <f>IF(ISNUMBER(FIND("|",#REF!,1)),RIGHT(#REF!,LEN(#REF!)-FIND("|",#REF!,1)-1),"")</f>
      </c>
      <c r="S2171" s="3" t="s">
        <v>7</v>
      </c>
      <c r="T2171" s="3" t="s">
        <v>957</v>
      </c>
      <c r="U2171" s="2">
        <v>0</v>
      </c>
      <c r="V2171" s="2">
        <v>0</v>
      </c>
      <c r="W2171" s="2"/>
      <c r="X2171" s="3" t="s">
        <v>1436</v>
      </c>
      <c r="Y2171" s="2">
        <v>0</v>
      </c>
      <c r="Z2171" s="3"/>
      <c r="AA2171" s="3"/>
      <c r="AB2171" s="7" t="s">
        <v>6838</v>
      </c>
      <c r="AC2171" s="3" t="s">
        <v>20</v>
      </c>
      <c r="AD2171" s="3" t="s">
        <v>11</v>
      </c>
      <c r="AE2171" s="3" t="s">
        <v>135</v>
      </c>
      <c r="AF2171" s="3" t="s">
        <v>27</v>
      </c>
      <c r="AG2171" s="4"/>
      <c r="AH2171" s="3"/>
      <c r="AI2171" s="4"/>
      <c r="AJ21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1" s="8">
        <f>IF(#REF!=MAX(#REF!),"New","Old")</f>
      </c>
      <c r="AL2171" s="3"/>
      <c r="AM2171" s="9">
        <f>IF(OR(#REF!="",#REF!=0),"",IF(#REF!&lt;12000,"&lt;12k",IF(AND(#REF!&gt;=12000,#REF!&lt;24000),"12k to 24k",IF(AND(#REF!&gt;=24000,#REF!&lt;=36000),"24k to 36k",IF(#REF!&gt;36000,"&gt;36k","")))))</f>
      </c>
    </row>
    <row x14ac:dyDescent="0.25" r="2172" customHeight="1" ht="18.75">
      <c r="A2172" s="1">
        <v>1847652</v>
      </c>
      <c r="B2172" s="2">
        <v>11489714</v>
      </c>
      <c r="C2172" s="3" t="s">
        <v>0</v>
      </c>
      <c r="D2172" s="3" t="s">
        <v>86</v>
      </c>
      <c r="E2172" s="2">
        <v>2020</v>
      </c>
      <c r="F2172" s="4">
        <v>44845</v>
      </c>
      <c r="G2172" s="3" t="s">
        <v>14</v>
      </c>
      <c r="H2172" s="4">
        <v>44852</v>
      </c>
      <c r="I2172" s="4">
        <f>_xlfn.XLOOKUP(#REF!,[1]!Backup_F8_Previous_Wave[ODINO],[1]!Backup_F8_Previous_Wave[Production Date],"")</f>
      </c>
      <c r="J2172" s="10">
        <f>_xlfn.XLOOKUP(#REF!,[1]!Backup_F8_Previous_Wave[ODINO],[1]!Backup_F8_Previous_Wave[Wave Date],"")</f>
      </c>
      <c r="K2172" s="6">
        <f>_xlfn.XLOOKUP(#REF!,[1]!Backup_F8_Previous_Wave[ODINO],[1]!Backup_F8_Previous_Wave[Full VIN],"")</f>
      </c>
      <c r="L2172" s="3" t="s">
        <v>6839</v>
      </c>
      <c r="M2172" s="3" t="s">
        <v>4</v>
      </c>
      <c r="N2172" s="3" t="s">
        <v>6840</v>
      </c>
      <c r="O2172" s="3" t="s">
        <v>4771</v>
      </c>
      <c r="P2172" s="6">
        <f>_xlfn.XLOOKUP(#REF!,[1]!Table2[BINNING],[1]!Table2[VFG],"")</f>
      </c>
      <c r="Q2172" s="6">
        <f>IF(ISNUMBER(FIND("|",#REF!,1)),LEFT(#REF!,FIND("|",#REF!,1)-2),#REF!)</f>
      </c>
      <c r="R2172" s="6">
        <f>IF(ISNUMBER(FIND("|",#REF!,1)),RIGHT(#REF!,LEN(#REF!)-FIND("|",#REF!,1)-1),"")</f>
      </c>
      <c r="S2172" s="3" t="s">
        <v>7</v>
      </c>
      <c r="T2172" s="3" t="s">
        <v>7</v>
      </c>
      <c r="U2172" s="2">
        <v>0</v>
      </c>
      <c r="V2172" s="2">
        <v>0</v>
      </c>
      <c r="W2172" s="2"/>
      <c r="X2172" s="3" t="s">
        <v>63</v>
      </c>
      <c r="Y2172" s="2">
        <v>0</v>
      </c>
      <c r="Z2172" s="3"/>
      <c r="AA2172" s="3"/>
      <c r="AB2172" s="7" t="s">
        <v>6841</v>
      </c>
      <c r="AC2172" s="3" t="s">
        <v>685</v>
      </c>
      <c r="AD2172" s="3" t="s">
        <v>93</v>
      </c>
      <c r="AE2172" s="3" t="s">
        <v>94</v>
      </c>
      <c r="AF2172" s="3" t="s">
        <v>95</v>
      </c>
      <c r="AG2172" s="4"/>
      <c r="AH2172" s="3"/>
      <c r="AI2172" s="4"/>
      <c r="AJ21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2" s="8">
        <f>IF(#REF!=MAX(#REF!),"New","Old")</f>
      </c>
      <c r="AL2172" s="3"/>
      <c r="AM2172" s="9">
        <f>IF(OR(#REF!="",#REF!=0),"",IF(#REF!&lt;12000,"&lt;12k",IF(AND(#REF!&gt;=12000,#REF!&lt;24000),"12k to 24k",IF(AND(#REF!&gt;=24000,#REF!&lt;=36000),"24k to 36k",IF(#REF!&gt;36000,"&gt;36k","")))))</f>
      </c>
    </row>
    <row x14ac:dyDescent="0.25" r="2173" customHeight="1" ht="18.75">
      <c r="A2173" s="1">
        <v>1847861</v>
      </c>
      <c r="B2173" s="2">
        <v>11489871</v>
      </c>
      <c r="C2173" s="3" t="s">
        <v>0</v>
      </c>
      <c r="D2173" s="3" t="s">
        <v>38</v>
      </c>
      <c r="E2173" s="2">
        <v>2019</v>
      </c>
      <c r="F2173" s="4">
        <v>44852</v>
      </c>
      <c r="G2173" s="3" t="s">
        <v>14</v>
      </c>
      <c r="H2173" s="4">
        <v>44852</v>
      </c>
      <c r="I2173" s="4">
        <f>_xlfn.XLOOKUP(#REF!,[1]!Backup_F8_Previous_Wave[ODINO],[1]!Backup_F8_Previous_Wave[Production Date],"")</f>
      </c>
      <c r="J2173" s="10">
        <f>_xlfn.XLOOKUP(#REF!,[1]!Backup_F8_Previous_Wave[ODINO],[1]!Backup_F8_Previous_Wave[Wave Date],"")</f>
      </c>
      <c r="K2173" s="6">
        <f>_xlfn.XLOOKUP(#REF!,[1]!Backup_F8_Previous_Wave[ODINO],[1]!Backup_F8_Previous_Wave[Full VIN],"")</f>
      </c>
      <c r="L2173" s="3" t="s">
        <v>2220</v>
      </c>
      <c r="M2173" s="3" t="s">
        <v>4</v>
      </c>
      <c r="N2173" s="3" t="s">
        <v>6842</v>
      </c>
      <c r="O2173" s="3" t="s">
        <v>105</v>
      </c>
      <c r="P2173" s="6">
        <f>_xlfn.XLOOKUP(#REF!,[1]!Table2[BINNING],[1]!Table2[VFG],"")</f>
      </c>
      <c r="Q2173" s="6">
        <f>IF(ISNUMBER(FIND("|",#REF!,1)),LEFT(#REF!,FIND("|",#REF!,1)-2),#REF!)</f>
      </c>
      <c r="R2173" s="6">
        <f>IF(ISNUMBER(FIND("|",#REF!,1)),RIGHT(#REF!,LEN(#REF!)-FIND("|",#REF!,1)-1),"")</f>
      </c>
      <c r="S2173" s="3" t="s">
        <v>7</v>
      </c>
      <c r="T2173" s="3" t="s">
        <v>7</v>
      </c>
      <c r="U2173" s="2">
        <v>0</v>
      </c>
      <c r="V2173" s="2">
        <v>0</v>
      </c>
      <c r="W2173" s="2"/>
      <c r="X2173" s="3" t="s">
        <v>518</v>
      </c>
      <c r="Y2173" s="2">
        <v>0</v>
      </c>
      <c r="Z2173" s="3"/>
      <c r="AA2173" s="3"/>
      <c r="AB2173" s="7" t="s">
        <v>6843</v>
      </c>
      <c r="AC2173" s="3" t="s">
        <v>826</v>
      </c>
      <c r="AD2173" s="3" t="s">
        <v>147</v>
      </c>
      <c r="AE2173" s="3" t="s">
        <v>148</v>
      </c>
      <c r="AF2173" s="3" t="s">
        <v>45</v>
      </c>
      <c r="AG2173" s="4"/>
      <c r="AH2173" s="3"/>
      <c r="AI2173" s="4"/>
      <c r="AJ21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3" s="8">
        <f>IF(#REF!=MAX(#REF!),"New","Old")</f>
      </c>
      <c r="AL2173" s="3"/>
      <c r="AM2173" s="9">
        <f>IF(OR(#REF!="",#REF!=0),"",IF(#REF!&lt;12000,"&lt;12k",IF(AND(#REF!&gt;=12000,#REF!&lt;24000),"12k to 24k",IF(AND(#REF!&gt;=24000,#REF!&lt;=36000),"24k to 36k",IF(#REF!&gt;36000,"&gt;36k","")))))</f>
      </c>
    </row>
    <row x14ac:dyDescent="0.25" r="2174" customHeight="1" ht="18.75">
      <c r="A2174" s="1">
        <v>1847987</v>
      </c>
      <c r="B2174" s="2">
        <v>11489965</v>
      </c>
      <c r="C2174" s="3" t="s">
        <v>0</v>
      </c>
      <c r="D2174" s="3" t="s">
        <v>136</v>
      </c>
      <c r="E2174" s="2">
        <v>2021</v>
      </c>
      <c r="F2174" s="4">
        <v>44823</v>
      </c>
      <c r="G2174" s="3" t="s">
        <v>39</v>
      </c>
      <c r="H2174" s="4">
        <v>44853</v>
      </c>
      <c r="I2174" s="4">
        <f>_xlfn.XLOOKUP(#REF!,[1]!Backup_F8_Previous_Wave[ODINO],[1]!Backup_F8_Previous_Wave[Production Date],"")</f>
      </c>
      <c r="J2174" s="10">
        <f>_xlfn.XLOOKUP(#REF!,[1]!Backup_F8_Previous_Wave[ODINO],[1]!Backup_F8_Previous_Wave[Wave Date],"")</f>
      </c>
      <c r="K2174" s="6">
        <f>_xlfn.XLOOKUP(#REF!,[1]!Backup_F8_Previous_Wave[ODINO],[1]!Backup_F8_Previous_Wave[Full VIN],"")</f>
      </c>
      <c r="L2174" s="3" t="s">
        <v>6844</v>
      </c>
      <c r="M2174" s="3" t="s">
        <v>4</v>
      </c>
      <c r="N2174" s="3" t="s">
        <v>6845</v>
      </c>
      <c r="O2174" s="3" t="s">
        <v>105</v>
      </c>
      <c r="P2174" s="6">
        <f>_xlfn.XLOOKUP(#REF!,[1]!Table2[BINNING],[1]!Table2[VFG],"")</f>
      </c>
      <c r="Q2174" s="6">
        <f>IF(ISNUMBER(FIND("|",#REF!,1)),LEFT(#REF!,FIND("|",#REF!,1)-2),#REF!)</f>
      </c>
      <c r="R2174" s="6">
        <f>IF(ISNUMBER(FIND("|",#REF!,1)),RIGHT(#REF!,LEN(#REF!)-FIND("|",#REF!,1)-1),"")</f>
      </c>
      <c r="S2174" s="3" t="s">
        <v>7</v>
      </c>
      <c r="T2174" s="3" t="s">
        <v>7</v>
      </c>
      <c r="U2174" s="2">
        <v>0</v>
      </c>
      <c r="V2174" s="2">
        <v>0</v>
      </c>
      <c r="W2174" s="2">
        <v>18000</v>
      </c>
      <c r="X2174" s="3" t="s">
        <v>238</v>
      </c>
      <c r="Y2174" s="2">
        <v>80</v>
      </c>
      <c r="Z2174" s="3" t="s">
        <v>6846</v>
      </c>
      <c r="AA2174" s="3" t="s">
        <v>3948</v>
      </c>
      <c r="AB2174" s="7" t="s">
        <v>6847</v>
      </c>
      <c r="AC2174" s="3" t="s">
        <v>341</v>
      </c>
      <c r="AD2174" s="3" t="s">
        <v>342</v>
      </c>
      <c r="AE2174" s="3" t="s">
        <v>343</v>
      </c>
      <c r="AF2174" s="3" t="s">
        <v>141</v>
      </c>
      <c r="AG2174" s="4"/>
      <c r="AH2174" s="3"/>
      <c r="AI2174" s="4"/>
      <c r="AJ21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4" s="8">
        <f>IF(#REF!=MAX(#REF!),"New","Old")</f>
      </c>
      <c r="AL2174" s="3"/>
      <c r="AM2174" s="9">
        <f>IF(OR(#REF!="",#REF!=0),"",IF(#REF!&lt;12000,"&lt;12k",IF(AND(#REF!&gt;=12000,#REF!&lt;24000),"12k to 24k",IF(AND(#REF!&gt;=24000,#REF!&lt;=36000),"24k to 36k",IF(#REF!&gt;36000,"&gt;36k","")))))</f>
      </c>
    </row>
    <row x14ac:dyDescent="0.25" r="2175" customHeight="1" ht="18.75">
      <c r="A2175" s="1">
        <v>1848102</v>
      </c>
      <c r="B2175" s="2">
        <v>11490048</v>
      </c>
      <c r="C2175" s="3" t="s">
        <v>0</v>
      </c>
      <c r="D2175" s="3" t="s">
        <v>1</v>
      </c>
      <c r="E2175" s="2">
        <v>2022</v>
      </c>
      <c r="F2175" s="4">
        <v>44852</v>
      </c>
      <c r="G2175" s="3" t="s">
        <v>14</v>
      </c>
      <c r="H2175" s="4">
        <v>44853</v>
      </c>
      <c r="I2175" s="4"/>
      <c r="J2175" s="10">
        <f>_xlfn.XLOOKUP(#REF!,[1]!Backup_F8_Previous_Wave[ODINO],[1]!Backup_F8_Previous_Wave[Wave Date],"")</f>
      </c>
      <c r="K2175" s="3"/>
      <c r="L2175" s="3" t="s">
        <v>5939</v>
      </c>
      <c r="M2175" s="3" t="s">
        <v>4</v>
      </c>
      <c r="N2175" s="3" t="s">
        <v>6848</v>
      </c>
      <c r="O2175" s="3" t="s">
        <v>390</v>
      </c>
      <c r="P2175" s="6">
        <f>_xlfn.XLOOKUP(#REF!,[1]!Table2[BINNING],[1]!Table2[VFG],"")</f>
      </c>
      <c r="Q2175" s="6">
        <f>IF(ISNUMBER(FIND("|",#REF!,1)),LEFT(#REF!,FIND("|",#REF!,1)-2),#REF!)</f>
      </c>
      <c r="R2175" s="6">
        <f>IF(ISNUMBER(FIND("|",#REF!,1)),RIGHT(#REF!,LEN(#REF!)-FIND("|",#REF!,1)-1),"")</f>
      </c>
      <c r="S2175" s="3" t="s">
        <v>7</v>
      </c>
      <c r="T2175" s="3" t="s">
        <v>7</v>
      </c>
      <c r="U2175" s="2">
        <v>0</v>
      </c>
      <c r="V2175" s="2">
        <v>0</v>
      </c>
      <c r="W2175" s="2"/>
      <c r="X2175" s="3" t="s">
        <v>282</v>
      </c>
      <c r="Y2175" s="2"/>
      <c r="Z2175" s="3"/>
      <c r="AA2175" s="3"/>
      <c r="AB2175" s="7" t="s">
        <v>6849</v>
      </c>
      <c r="AC2175" s="3" t="s">
        <v>44</v>
      </c>
      <c r="AD2175" s="3" t="s">
        <v>44</v>
      </c>
      <c r="AE2175" s="3" t="s">
        <v>44</v>
      </c>
      <c r="AF2175" s="3" t="s">
        <v>27</v>
      </c>
      <c r="AG2175" s="4"/>
      <c r="AH2175" s="3"/>
      <c r="AI2175" s="4"/>
      <c r="AJ21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5" s="8">
        <f>IF(#REF!=MAX(#REF!),"New","Old")</f>
      </c>
      <c r="AL2175" s="3"/>
      <c r="AM2175" s="9">
        <f>IF(OR(#REF!="",#REF!=0),"",IF(#REF!&lt;12000,"&lt;12k",IF(AND(#REF!&gt;=12000,#REF!&lt;24000),"12k to 24k",IF(AND(#REF!&gt;=24000,#REF!&lt;=36000),"24k to 36k",IF(#REF!&gt;36000,"&gt;36k","")))))</f>
      </c>
    </row>
    <row x14ac:dyDescent="0.25" r="2176" customHeight="1" ht="18.75">
      <c r="A2176" s="1">
        <v>1848121</v>
      </c>
      <c r="B2176" s="2">
        <v>11490060</v>
      </c>
      <c r="C2176" s="3" t="s">
        <v>0</v>
      </c>
      <c r="D2176" s="3" t="s">
        <v>4843</v>
      </c>
      <c r="E2176" s="2">
        <v>2022</v>
      </c>
      <c r="F2176" s="4">
        <v>44779</v>
      </c>
      <c r="G2176" s="3" t="s">
        <v>39</v>
      </c>
      <c r="H2176" s="4">
        <v>44853</v>
      </c>
      <c r="I2176" s="4">
        <f>_xlfn.XLOOKUP(#REF!,[1]!Backup_F8_Previous_Wave[ODINO],[1]!Backup_F8_Previous_Wave[Production Date],"")</f>
      </c>
      <c r="J2176" s="10">
        <f>_xlfn.XLOOKUP(#REF!,[1]!Backup_F8_Previous_Wave[ODINO],[1]!Backup_F8_Previous_Wave[Wave Date],"")</f>
      </c>
      <c r="K2176" s="6">
        <f>_xlfn.XLOOKUP(#REF!,[1]!Backup_F8_Previous_Wave[ODINO],[1]!Backup_F8_Previous_Wave[Full VIN],"")</f>
      </c>
      <c r="L2176" s="3" t="s">
        <v>6850</v>
      </c>
      <c r="M2176" s="3" t="s">
        <v>4</v>
      </c>
      <c r="N2176" s="3" t="s">
        <v>6851</v>
      </c>
      <c r="O2176" s="3" t="s">
        <v>99</v>
      </c>
      <c r="P2176" s="6">
        <f>_xlfn.XLOOKUP(#REF!,[1]!Table2[BINNING],[1]!Table2[VFG],"")</f>
      </c>
      <c r="Q2176" s="6">
        <f>IF(ISNUMBER(FIND("|",#REF!,1)),LEFT(#REF!,FIND("|",#REF!,1)-2),#REF!)</f>
      </c>
      <c r="R2176" s="6">
        <f>IF(ISNUMBER(FIND("|",#REF!,1)),RIGHT(#REF!,LEN(#REF!)-FIND("|",#REF!,1)-1),"")</f>
      </c>
      <c r="S2176" s="3" t="s">
        <v>7</v>
      </c>
      <c r="T2176" s="3" t="s">
        <v>7</v>
      </c>
      <c r="U2176" s="2">
        <v>0</v>
      </c>
      <c r="V2176" s="2">
        <v>0</v>
      </c>
      <c r="W2176" s="2">
        <v>2177</v>
      </c>
      <c r="X2176" s="3" t="s">
        <v>238</v>
      </c>
      <c r="Y2176" s="2">
        <v>0</v>
      </c>
      <c r="Z2176" s="3"/>
      <c r="AA2176" s="3"/>
      <c r="AB2176" s="7" t="s">
        <v>6852</v>
      </c>
      <c r="AC2176" s="3" t="s">
        <v>4847</v>
      </c>
      <c r="AD2176" s="3" t="s">
        <v>4848</v>
      </c>
      <c r="AE2176" s="3" t="s">
        <v>4849</v>
      </c>
      <c r="AF2176" s="3" t="s">
        <v>102</v>
      </c>
      <c r="AG2176" s="4"/>
      <c r="AH2176" s="3"/>
      <c r="AI2176" s="4"/>
      <c r="AJ21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6" s="8">
        <f>IF(#REF!=MAX(#REF!),"New","Old")</f>
      </c>
      <c r="AL2176" s="3"/>
      <c r="AM2176" s="9">
        <f>IF(OR(#REF!="",#REF!=0),"",IF(#REF!&lt;12000,"&lt;12k",IF(AND(#REF!&gt;=12000,#REF!&lt;24000),"12k to 24k",IF(AND(#REF!&gt;=24000,#REF!&lt;=36000),"24k to 36k",IF(#REF!&gt;36000,"&gt;36k","")))))</f>
      </c>
    </row>
    <row x14ac:dyDescent="0.25" r="2177" customHeight="1" ht="18.75">
      <c r="A2177" s="1">
        <v>1848198</v>
      </c>
      <c r="B2177" s="2">
        <v>11490115</v>
      </c>
      <c r="C2177" s="3" t="s">
        <v>0</v>
      </c>
      <c r="D2177" s="3" t="s">
        <v>181</v>
      </c>
      <c r="E2177" s="2">
        <v>2018</v>
      </c>
      <c r="F2177" s="4">
        <v>44853</v>
      </c>
      <c r="G2177" s="3" t="s">
        <v>14</v>
      </c>
      <c r="H2177" s="4">
        <v>44854</v>
      </c>
      <c r="I2177" s="4">
        <f>_xlfn.XLOOKUP(#REF!,[1]!Backup_F8_Previous_Wave[ODINO],[1]!Backup_F8_Previous_Wave[Production Date],"")</f>
      </c>
      <c r="J2177" s="10">
        <f>_xlfn.XLOOKUP(#REF!,[1]!Backup_F8_Previous_Wave[ODINO],[1]!Backup_F8_Previous_Wave[Wave Date],"")</f>
      </c>
      <c r="K2177" s="6">
        <f>_xlfn.XLOOKUP(#REF!,[1]!Backup_F8_Previous_Wave[ODINO],[1]!Backup_F8_Previous_Wave[Full VIN],"")</f>
      </c>
      <c r="L2177" s="3" t="s">
        <v>768</v>
      </c>
      <c r="M2177" s="3" t="s">
        <v>4</v>
      </c>
      <c r="N2177" s="3" t="s">
        <v>6853</v>
      </c>
      <c r="O2177" s="3" t="s">
        <v>196</v>
      </c>
      <c r="P2177" s="6">
        <f>_xlfn.XLOOKUP(#REF!,[1]!Table2[BINNING],[1]!Table2[VFG],"")</f>
      </c>
      <c r="Q2177" s="6">
        <f>IF(ISNUMBER(FIND("|",#REF!,1)),LEFT(#REF!,FIND("|",#REF!,1)-2),#REF!)</f>
      </c>
      <c r="R2177" s="6">
        <f>IF(ISNUMBER(FIND("|",#REF!,1)),RIGHT(#REF!,LEN(#REF!)-FIND("|",#REF!,1)-1),"")</f>
      </c>
      <c r="S2177" s="3" t="s">
        <v>7</v>
      </c>
      <c r="T2177" s="3" t="s">
        <v>7</v>
      </c>
      <c r="U2177" s="2">
        <v>0</v>
      </c>
      <c r="V2177" s="2">
        <v>0</v>
      </c>
      <c r="W2177" s="2">
        <v>27632</v>
      </c>
      <c r="X2177" s="3" t="s">
        <v>238</v>
      </c>
      <c r="Y2177" s="2"/>
      <c r="Z2177" s="3" t="s">
        <v>6854</v>
      </c>
      <c r="AA2177" s="3" t="s">
        <v>3948</v>
      </c>
      <c r="AB2177" s="7" t="s">
        <v>6855</v>
      </c>
      <c r="AC2177" s="3" t="s">
        <v>297</v>
      </c>
      <c r="AD2177" s="3" t="s">
        <v>298</v>
      </c>
      <c r="AE2177" s="3" t="s">
        <v>299</v>
      </c>
      <c r="AF2177" s="3" t="s">
        <v>198</v>
      </c>
      <c r="AG2177" s="4"/>
      <c r="AH2177" s="3"/>
      <c r="AI2177" s="4"/>
      <c r="AJ21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7" s="8">
        <f>IF(#REF!=MAX(#REF!),"New","Old")</f>
      </c>
      <c r="AL2177" s="3"/>
      <c r="AM2177" s="9">
        <f>IF(OR(#REF!="",#REF!=0),"",IF(#REF!&lt;12000,"&lt;12k",IF(AND(#REF!&gt;=12000,#REF!&lt;24000),"12k to 24k",IF(AND(#REF!&gt;=24000,#REF!&lt;=36000),"24k to 36k",IF(#REF!&gt;36000,"&gt;36k","")))))</f>
      </c>
    </row>
    <row x14ac:dyDescent="0.25" r="2178" customHeight="1" ht="18.75">
      <c r="A2178" s="1">
        <v>1848650</v>
      </c>
      <c r="B2178" s="2">
        <v>11490440</v>
      </c>
      <c r="C2178" s="3" t="s">
        <v>0</v>
      </c>
      <c r="D2178" s="3" t="s">
        <v>38</v>
      </c>
      <c r="E2178" s="2">
        <v>2020</v>
      </c>
      <c r="F2178" s="4">
        <v>44856</v>
      </c>
      <c r="G2178" s="3" t="s">
        <v>14</v>
      </c>
      <c r="H2178" s="4">
        <v>44856</v>
      </c>
      <c r="I2178" s="4">
        <f>_xlfn.XLOOKUP(#REF!,[1]!Backup_F8_Previous_Wave[ODINO],[1]!Backup_F8_Previous_Wave[Production Date],"")</f>
      </c>
      <c r="J2178" s="10">
        <f>_xlfn.XLOOKUP(#REF!,[1]!Backup_F8_Previous_Wave[ODINO],[1]!Backup_F8_Previous_Wave[Wave Date],"")</f>
      </c>
      <c r="K2178" s="6">
        <f>_xlfn.XLOOKUP(#REF!,[1]!Backup_F8_Previous_Wave[ODINO],[1]!Backup_F8_Previous_Wave[Full VIN],"")</f>
      </c>
      <c r="L2178" s="3" t="s">
        <v>6856</v>
      </c>
      <c r="M2178" s="3" t="s">
        <v>4</v>
      </c>
      <c r="N2178" s="3" t="s">
        <v>6857</v>
      </c>
      <c r="O2178" s="3" t="s">
        <v>105</v>
      </c>
      <c r="P2178" s="6">
        <f>_xlfn.XLOOKUP(#REF!,[1]!Table2[BINNING],[1]!Table2[VFG],"")</f>
      </c>
      <c r="Q2178" s="6">
        <f>IF(ISNUMBER(FIND("|",#REF!,1)),LEFT(#REF!,FIND("|",#REF!,1)-2),#REF!)</f>
      </c>
      <c r="R2178" s="6">
        <f>IF(ISNUMBER(FIND("|",#REF!,1)),RIGHT(#REF!,LEN(#REF!)-FIND("|",#REF!,1)-1),"")</f>
      </c>
      <c r="S2178" s="3" t="s">
        <v>7</v>
      </c>
      <c r="T2178" s="3" t="s">
        <v>7</v>
      </c>
      <c r="U2178" s="2">
        <v>1</v>
      </c>
      <c r="V2178" s="2">
        <v>0</v>
      </c>
      <c r="W2178" s="2"/>
      <c r="X2178" s="3" t="s">
        <v>32</v>
      </c>
      <c r="Y2178" s="2">
        <v>45</v>
      </c>
      <c r="Z2178" s="3"/>
      <c r="AA2178" s="3"/>
      <c r="AB2178" s="7" t="s">
        <v>6858</v>
      </c>
      <c r="AC2178" s="3" t="s">
        <v>826</v>
      </c>
      <c r="AD2178" s="3" t="s">
        <v>147</v>
      </c>
      <c r="AE2178" s="3" t="s">
        <v>148</v>
      </c>
      <c r="AF2178" s="3" t="s">
        <v>45</v>
      </c>
      <c r="AG2178" s="4"/>
      <c r="AH2178" s="3"/>
      <c r="AI2178" s="4"/>
      <c r="AJ21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8" s="8">
        <f>IF(#REF!=MAX(#REF!),"New","Old")</f>
      </c>
      <c r="AL2178" s="3"/>
      <c r="AM2178" s="9">
        <f>IF(OR(#REF!="",#REF!=0),"",IF(#REF!&lt;12000,"&lt;12k",IF(AND(#REF!&gt;=12000,#REF!&lt;24000),"12k to 24k",IF(AND(#REF!&gt;=24000,#REF!&lt;=36000),"24k to 36k",IF(#REF!&gt;36000,"&gt;36k","")))))</f>
      </c>
    </row>
    <row x14ac:dyDescent="0.25" r="2179" customHeight="1" ht="18.75">
      <c r="A2179" s="1">
        <v>1848719</v>
      </c>
      <c r="B2179" s="2">
        <v>11490480</v>
      </c>
      <c r="C2179" s="3" t="s">
        <v>0</v>
      </c>
      <c r="D2179" s="3" t="s">
        <v>187</v>
      </c>
      <c r="E2179" s="2">
        <v>2020</v>
      </c>
      <c r="F2179" s="4">
        <v>44774</v>
      </c>
      <c r="G2179" s="3" t="s">
        <v>39</v>
      </c>
      <c r="H2179" s="4">
        <v>44857</v>
      </c>
      <c r="I2179" s="4">
        <f>_xlfn.XLOOKUP(#REF!,[1]!Backup_F8_Previous_Wave[ODINO],[1]!Backup_F8_Previous_Wave[Production Date],"")</f>
      </c>
      <c r="J2179" s="10">
        <f>_xlfn.XLOOKUP(#REF!,[1]!Backup_F8_Previous_Wave[ODINO],[1]!Backup_F8_Previous_Wave[Wave Date],"")</f>
      </c>
      <c r="K2179" s="6">
        <f>_xlfn.XLOOKUP(#REF!,[1]!Backup_F8_Previous_Wave[ODINO],[1]!Backup_F8_Previous_Wave[Full VIN],"")</f>
      </c>
      <c r="L2179" s="3" t="s">
        <v>6859</v>
      </c>
      <c r="M2179" s="3" t="s">
        <v>4</v>
      </c>
      <c r="N2179" s="3" t="s">
        <v>6860</v>
      </c>
      <c r="O2179" s="3" t="s">
        <v>62</v>
      </c>
      <c r="P2179" s="6">
        <f>_xlfn.XLOOKUP(#REF!,[1]!Table2[BINNING],[1]!Table2[VFG],"")</f>
      </c>
      <c r="Q2179" s="6">
        <f>IF(ISNUMBER(FIND("|",#REF!,1)),LEFT(#REF!,FIND("|",#REF!,1)-2),#REF!)</f>
      </c>
      <c r="R2179" s="6">
        <f>IF(ISNUMBER(FIND("|",#REF!,1)),RIGHT(#REF!,LEN(#REF!)-FIND("|",#REF!,1)-1),"")</f>
      </c>
      <c r="S2179" s="3" t="s">
        <v>7</v>
      </c>
      <c r="T2179" s="3" t="s">
        <v>7</v>
      </c>
      <c r="U2179" s="2">
        <v>0</v>
      </c>
      <c r="V2179" s="2">
        <v>0</v>
      </c>
      <c r="W2179" s="2"/>
      <c r="X2179" s="3" t="s">
        <v>238</v>
      </c>
      <c r="Y2179" s="2"/>
      <c r="Z2179" s="3"/>
      <c r="AA2179" s="3"/>
      <c r="AB2179" s="7" t="s">
        <v>6861</v>
      </c>
      <c r="AC2179" s="3" t="s">
        <v>191</v>
      </c>
      <c r="AD2179" s="3" t="s">
        <v>192</v>
      </c>
      <c r="AE2179" s="3" t="s">
        <v>193</v>
      </c>
      <c r="AF2179" s="3" t="s">
        <v>141</v>
      </c>
      <c r="AG2179" s="4"/>
      <c r="AH2179" s="3"/>
      <c r="AI2179" s="4"/>
      <c r="AJ21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79" s="8">
        <f>IF(#REF!=MAX(#REF!),"New","Old")</f>
      </c>
      <c r="AL2179" s="3"/>
      <c r="AM2179" s="9">
        <f>IF(OR(#REF!="",#REF!=0),"",IF(#REF!&lt;12000,"&lt;12k",IF(AND(#REF!&gt;=12000,#REF!&lt;24000),"12k to 24k",IF(AND(#REF!&gt;=24000,#REF!&lt;=36000),"24k to 36k",IF(#REF!&gt;36000,"&gt;36k","")))))</f>
      </c>
    </row>
    <row x14ac:dyDescent="0.25" r="2180" customHeight="1" ht="18.75">
      <c r="A2180" s="1">
        <v>1848732</v>
      </c>
      <c r="B2180" s="2">
        <v>11490487</v>
      </c>
      <c r="C2180" s="3" t="s">
        <v>0</v>
      </c>
      <c r="D2180" s="3" t="s">
        <v>86</v>
      </c>
      <c r="E2180" s="2">
        <v>2017</v>
      </c>
      <c r="F2180" s="4">
        <v>44845</v>
      </c>
      <c r="G2180" s="3" t="s">
        <v>14</v>
      </c>
      <c r="H2180" s="4">
        <v>44857</v>
      </c>
      <c r="I2180" s="4">
        <f>_xlfn.XLOOKUP(#REF!,[1]!Backup_F8_Previous_Wave[ODINO],[1]!Backup_F8_Previous_Wave[Production Date],"")</f>
      </c>
      <c r="J2180" s="10">
        <f>_xlfn.XLOOKUP(#REF!,[1]!Backup_F8_Previous_Wave[ODINO],[1]!Backup_F8_Previous_Wave[Wave Date],"")</f>
      </c>
      <c r="K2180" s="6">
        <f>_xlfn.XLOOKUP(#REF!,[1]!Backup_F8_Previous_Wave[ODINO],[1]!Backup_F8_Previous_Wave[Full VIN],"")</f>
      </c>
      <c r="L2180" s="3" t="s">
        <v>6862</v>
      </c>
      <c r="M2180" s="3" t="s">
        <v>4</v>
      </c>
      <c r="N2180" s="3" t="s">
        <v>6863</v>
      </c>
      <c r="O2180" s="3" t="s">
        <v>4208</v>
      </c>
      <c r="P2180" s="6">
        <f>_xlfn.XLOOKUP(#REF!,[1]!Table2[BINNING],[1]!Table2[VFG],"")</f>
      </c>
      <c r="Q2180" s="6">
        <f>IF(ISNUMBER(FIND("|",#REF!,1)),LEFT(#REF!,FIND("|",#REF!,1)-2),#REF!)</f>
      </c>
      <c r="R2180" s="6">
        <f>IF(ISNUMBER(FIND("|",#REF!,1)),RIGHT(#REF!,LEN(#REF!)-FIND("|",#REF!,1)-1),"")</f>
      </c>
      <c r="S2180" s="3" t="s">
        <v>7</v>
      </c>
      <c r="T2180" s="3" t="s">
        <v>7</v>
      </c>
      <c r="U2180" s="2">
        <v>0</v>
      </c>
      <c r="V2180" s="2">
        <v>0</v>
      </c>
      <c r="W2180" s="2"/>
      <c r="X2180" s="3" t="s">
        <v>202</v>
      </c>
      <c r="Y2180" s="2">
        <v>65</v>
      </c>
      <c r="Z2180" s="3"/>
      <c r="AA2180" s="3"/>
      <c r="AB2180" s="7" t="s">
        <v>6864</v>
      </c>
      <c r="AC2180" s="3" t="s">
        <v>92</v>
      </c>
      <c r="AD2180" s="3" t="s">
        <v>93</v>
      </c>
      <c r="AE2180" s="3" t="s">
        <v>94</v>
      </c>
      <c r="AF2180" s="3" t="s">
        <v>95</v>
      </c>
      <c r="AG2180" s="4"/>
      <c r="AH2180" s="3"/>
      <c r="AI2180" s="4"/>
      <c r="AJ21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0" s="8">
        <f>IF(#REF!=MAX(#REF!),"New","Old")</f>
      </c>
      <c r="AL2180" s="3"/>
      <c r="AM2180" s="9">
        <f>IF(OR(#REF!="",#REF!=0),"",IF(#REF!&lt;12000,"&lt;12k",IF(AND(#REF!&gt;=12000,#REF!&lt;24000),"12k to 24k",IF(AND(#REF!&gt;=24000,#REF!&lt;=36000),"24k to 36k",IF(#REF!&gt;36000,"&gt;36k","")))))</f>
      </c>
    </row>
    <row x14ac:dyDescent="0.25" r="2181" customHeight="1" ht="18.75">
      <c r="A2181" s="1">
        <v>1848734</v>
      </c>
      <c r="B2181" s="2">
        <v>11490488</v>
      </c>
      <c r="C2181" s="3" t="s">
        <v>0</v>
      </c>
      <c r="D2181" s="3" t="s">
        <v>86</v>
      </c>
      <c r="E2181" s="2">
        <v>2020</v>
      </c>
      <c r="F2181" s="4">
        <v>44853</v>
      </c>
      <c r="G2181" s="3" t="s">
        <v>14</v>
      </c>
      <c r="H2181" s="4">
        <v>44857</v>
      </c>
      <c r="I2181" s="4"/>
      <c r="J2181" s="10">
        <f>_xlfn.XLOOKUP(#REF!,[1]!Backup_F8_Previous_Wave[ODINO],[1]!Backup_F8_Previous_Wave[Wave Date],"")</f>
      </c>
      <c r="K2181" s="3"/>
      <c r="L2181" s="3" t="s">
        <v>6647</v>
      </c>
      <c r="M2181" s="3" t="s">
        <v>4</v>
      </c>
      <c r="N2181" s="3" t="s">
        <v>6865</v>
      </c>
      <c r="O2181" s="3" t="s">
        <v>4771</v>
      </c>
      <c r="P2181" s="6">
        <f>_xlfn.XLOOKUP(#REF!,[1]!Table2[BINNING],[1]!Table2[VFG],"")</f>
      </c>
      <c r="Q2181" s="6">
        <f>IF(ISNUMBER(FIND("|",#REF!,1)),LEFT(#REF!,FIND("|",#REF!,1)-2),#REF!)</f>
      </c>
      <c r="R2181" s="6">
        <f>IF(ISNUMBER(FIND("|",#REF!,1)),RIGHT(#REF!,LEN(#REF!)-FIND("|",#REF!,1)-1),"")</f>
      </c>
      <c r="S2181" s="3" t="s">
        <v>7</v>
      </c>
      <c r="T2181" s="3" t="s">
        <v>7</v>
      </c>
      <c r="U2181" s="2">
        <v>0</v>
      </c>
      <c r="V2181" s="2">
        <v>0</v>
      </c>
      <c r="W2181" s="2"/>
      <c r="X2181" s="3" t="s">
        <v>125</v>
      </c>
      <c r="Y2181" s="2"/>
      <c r="Z2181" s="3"/>
      <c r="AA2181" s="3"/>
      <c r="AB2181" s="7" t="s">
        <v>6866</v>
      </c>
      <c r="AC2181" s="3" t="s">
        <v>44</v>
      </c>
      <c r="AD2181" s="3" t="s">
        <v>44</v>
      </c>
      <c r="AE2181" s="3" t="s">
        <v>44</v>
      </c>
      <c r="AF2181" s="3" t="s">
        <v>95</v>
      </c>
      <c r="AG2181" s="4"/>
      <c r="AH2181" s="3"/>
      <c r="AI2181" s="4"/>
      <c r="AJ21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1" s="8">
        <f>IF(#REF!=MAX(#REF!),"New","Old")</f>
      </c>
      <c r="AL2181" s="3"/>
      <c r="AM2181" s="9">
        <f>IF(OR(#REF!="",#REF!=0),"",IF(#REF!&lt;12000,"&lt;12k",IF(AND(#REF!&gt;=12000,#REF!&lt;24000),"12k to 24k",IF(AND(#REF!&gt;=24000,#REF!&lt;=36000),"24k to 36k",IF(#REF!&gt;36000,"&gt;36k","")))))</f>
      </c>
    </row>
    <row x14ac:dyDescent="0.25" r="2182" customHeight="1" ht="18.75">
      <c r="A2182" s="1">
        <v>1848969</v>
      </c>
      <c r="B2182" s="2">
        <v>11490646</v>
      </c>
      <c r="C2182" s="3" t="s">
        <v>0</v>
      </c>
      <c r="D2182" s="3" t="s">
        <v>1</v>
      </c>
      <c r="E2182" s="2">
        <v>2019</v>
      </c>
      <c r="F2182" s="4">
        <v>44855</v>
      </c>
      <c r="G2182" s="3" t="s">
        <v>14</v>
      </c>
      <c r="H2182" s="4">
        <v>44858</v>
      </c>
      <c r="I2182" s="4"/>
      <c r="J2182" s="10">
        <f>_xlfn.XLOOKUP(#REF!,[1]!Backup_F8_Previous_Wave[ODINO],[1]!Backup_F8_Previous_Wave[Wave Date],"")</f>
      </c>
      <c r="K2182" s="3"/>
      <c r="L2182" s="3" t="s">
        <v>6867</v>
      </c>
      <c r="M2182" s="3" t="s">
        <v>4</v>
      </c>
      <c r="N2182" s="3" t="s">
        <v>6868</v>
      </c>
      <c r="O2182" s="3" t="s">
        <v>151</v>
      </c>
      <c r="P2182" s="6">
        <f>_xlfn.XLOOKUP(#REF!,[1]!Table2[BINNING],[1]!Table2[VFG],"")</f>
      </c>
      <c r="Q2182" s="6">
        <f>IF(ISNUMBER(FIND("|",#REF!,1)),LEFT(#REF!,FIND("|",#REF!,1)-2),#REF!)</f>
      </c>
      <c r="R2182" s="6">
        <f>IF(ISNUMBER(FIND("|",#REF!,1)),RIGHT(#REF!,LEN(#REF!)-FIND("|",#REF!,1)-1),"")</f>
      </c>
      <c r="S2182" s="3" t="s">
        <v>7</v>
      </c>
      <c r="T2182" s="3" t="s">
        <v>7</v>
      </c>
      <c r="U2182" s="2">
        <v>0</v>
      </c>
      <c r="V2182" s="2">
        <v>0</v>
      </c>
      <c r="W2182" s="2"/>
      <c r="X2182" s="3" t="s">
        <v>106</v>
      </c>
      <c r="Y2182" s="2"/>
      <c r="Z2182" s="3"/>
      <c r="AA2182" s="3"/>
      <c r="AB2182" s="7" t="s">
        <v>6869</v>
      </c>
      <c r="AC2182" s="3" t="s">
        <v>44</v>
      </c>
      <c r="AD2182" s="3" t="s">
        <v>44</v>
      </c>
      <c r="AE2182" s="3" t="s">
        <v>44</v>
      </c>
      <c r="AF2182" s="3" t="s">
        <v>27</v>
      </c>
      <c r="AG2182" s="4"/>
      <c r="AH2182" s="3"/>
      <c r="AI2182" s="4"/>
      <c r="AJ21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2" s="8">
        <f>IF(#REF!=MAX(#REF!),"New","Old")</f>
      </c>
      <c r="AL2182" s="3"/>
      <c r="AM2182" s="9">
        <f>IF(OR(#REF!="",#REF!=0),"",IF(#REF!&lt;12000,"&lt;12k",IF(AND(#REF!&gt;=12000,#REF!&lt;24000),"12k to 24k",IF(AND(#REF!&gt;=24000,#REF!&lt;=36000),"24k to 36k",IF(#REF!&gt;36000,"&gt;36k","")))))</f>
      </c>
    </row>
    <row x14ac:dyDescent="0.25" r="2183" customHeight="1" ht="18.75">
      <c r="A2183" s="1">
        <v>1849105</v>
      </c>
      <c r="B2183" s="2">
        <v>11490734</v>
      </c>
      <c r="C2183" s="3" t="s">
        <v>0</v>
      </c>
      <c r="D2183" s="3" t="s">
        <v>59</v>
      </c>
      <c r="E2183" s="2">
        <v>2019</v>
      </c>
      <c r="F2183" s="4">
        <v>44829</v>
      </c>
      <c r="G2183" s="3" t="s">
        <v>39</v>
      </c>
      <c r="H2183" s="4">
        <v>44859</v>
      </c>
      <c r="I2183" s="4">
        <f>_xlfn.XLOOKUP(#REF!,[1]!Backup_F8_Previous_Wave[ODINO],[1]!Backup_F8_Previous_Wave[Production Date],"")</f>
      </c>
      <c r="J2183" s="10">
        <f>_xlfn.XLOOKUP(#REF!,[1]!Backup_F8_Previous_Wave[ODINO],[1]!Backup_F8_Previous_Wave[Wave Date],"")</f>
      </c>
      <c r="K2183" s="6">
        <f>_xlfn.XLOOKUP(#REF!,[1]!Backup_F8_Previous_Wave[ODINO],[1]!Backup_F8_Previous_Wave[Full VIN],"")</f>
      </c>
      <c r="L2183" s="3" t="s">
        <v>4465</v>
      </c>
      <c r="M2183" s="3" t="s">
        <v>4</v>
      </c>
      <c r="N2183" s="3" t="s">
        <v>6870</v>
      </c>
      <c r="O2183" s="3" t="s">
        <v>552</v>
      </c>
      <c r="P2183" s="6">
        <f>_xlfn.XLOOKUP(#REF!,[1]!Table2[BINNING],[1]!Table2[VFG],"")</f>
      </c>
      <c r="Q2183" s="6">
        <f>IF(ISNUMBER(FIND("|",#REF!,1)),LEFT(#REF!,FIND("|",#REF!,1)-2),#REF!)</f>
      </c>
      <c r="R2183" s="6">
        <f>IF(ISNUMBER(FIND("|",#REF!,1)),RIGHT(#REF!,LEN(#REF!)-FIND("|",#REF!,1)-1),"")</f>
      </c>
      <c r="S2183" s="3" t="s">
        <v>7</v>
      </c>
      <c r="T2183" s="3" t="s">
        <v>7</v>
      </c>
      <c r="U2183" s="2">
        <v>0</v>
      </c>
      <c r="V2183" s="2">
        <v>0</v>
      </c>
      <c r="W2183" s="2">
        <v>53293</v>
      </c>
      <c r="X2183" s="3" t="s">
        <v>100</v>
      </c>
      <c r="Y2183" s="2"/>
      <c r="Z2183" s="3"/>
      <c r="AA2183" s="3"/>
      <c r="AB2183" s="7" t="s">
        <v>6871</v>
      </c>
      <c r="AC2183" s="3" t="s">
        <v>65</v>
      </c>
      <c r="AD2183" s="3" t="s">
        <v>84</v>
      </c>
      <c r="AE2183" s="3" t="s">
        <v>319</v>
      </c>
      <c r="AF2183" s="3" t="s">
        <v>68</v>
      </c>
      <c r="AG2183" s="4"/>
      <c r="AH2183" s="3"/>
      <c r="AI2183" s="4"/>
      <c r="AJ21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3" s="8">
        <f>IF(#REF!=MAX(#REF!),"New","Old")</f>
      </c>
      <c r="AL2183" s="3"/>
      <c r="AM2183" s="9">
        <f>IF(OR(#REF!="",#REF!=0),"",IF(#REF!&lt;12000,"&lt;12k",IF(AND(#REF!&gt;=12000,#REF!&lt;24000),"12k to 24k",IF(AND(#REF!&gt;=24000,#REF!&lt;=36000),"24k to 36k",IF(#REF!&gt;36000,"&gt;36k","")))))</f>
      </c>
    </row>
    <row x14ac:dyDescent="0.25" r="2184" customHeight="1" ht="18.75">
      <c r="A2184" s="1">
        <v>1849106</v>
      </c>
      <c r="B2184" s="2">
        <v>11490735</v>
      </c>
      <c r="C2184" s="3" t="s">
        <v>0</v>
      </c>
      <c r="D2184" s="3" t="s">
        <v>69</v>
      </c>
      <c r="E2184" s="2">
        <v>2012</v>
      </c>
      <c r="F2184" s="4">
        <v>44859</v>
      </c>
      <c r="G2184" s="3" t="s">
        <v>14</v>
      </c>
      <c r="H2184" s="4">
        <v>44859</v>
      </c>
      <c r="I2184" s="4"/>
      <c r="J2184" s="10">
        <f>_xlfn.XLOOKUP(#REF!,[1]!Backup_F8_Previous_Wave[ODINO],[1]!Backup_F8_Previous_Wave[Wave Date],"")</f>
      </c>
      <c r="K2184" s="3"/>
      <c r="L2184" s="3" t="s">
        <v>6872</v>
      </c>
      <c r="M2184" s="3" t="s">
        <v>4</v>
      </c>
      <c r="N2184" s="3" t="s">
        <v>6873</v>
      </c>
      <c r="O2184" s="3" t="s">
        <v>62</v>
      </c>
      <c r="P2184" s="6">
        <f>_xlfn.XLOOKUP(#REF!,[1]!Table2[BINNING],[1]!Table2[VFG],"")</f>
      </c>
      <c r="Q2184" s="6">
        <f>IF(ISNUMBER(FIND("|",#REF!,1)),LEFT(#REF!,FIND("|",#REF!,1)-2),#REF!)</f>
      </c>
      <c r="R2184" s="6">
        <f>IF(ISNUMBER(FIND("|",#REF!,1)),RIGHT(#REF!,LEN(#REF!)-FIND("|",#REF!,1)-1),"")</f>
      </c>
      <c r="S2184" s="3" t="s">
        <v>7</v>
      </c>
      <c r="T2184" s="3" t="s">
        <v>7</v>
      </c>
      <c r="U2184" s="2">
        <v>0</v>
      </c>
      <c r="V2184" s="2">
        <v>0</v>
      </c>
      <c r="W2184" s="2"/>
      <c r="X2184" s="3" t="s">
        <v>246</v>
      </c>
      <c r="Y2184" s="2"/>
      <c r="Z2184" s="3" t="s">
        <v>6874</v>
      </c>
      <c r="AA2184" s="3" t="s">
        <v>4359</v>
      </c>
      <c r="AB2184" s="7" t="s">
        <v>6875</v>
      </c>
      <c r="AC2184" s="3" t="s">
        <v>44</v>
      </c>
      <c r="AD2184" s="3" t="s">
        <v>44</v>
      </c>
      <c r="AE2184" s="3" t="s">
        <v>44</v>
      </c>
      <c r="AF2184" s="3" t="s">
        <v>77</v>
      </c>
      <c r="AG2184" s="4"/>
      <c r="AH2184" s="3"/>
      <c r="AI2184" s="4"/>
      <c r="AJ21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4" s="8">
        <f>IF(#REF!=MAX(#REF!),"New","Old")</f>
      </c>
      <c r="AL2184" s="3"/>
      <c r="AM2184" s="9">
        <f>IF(OR(#REF!="",#REF!=0),"",IF(#REF!&lt;12000,"&lt;12k",IF(AND(#REF!&gt;=12000,#REF!&lt;24000),"12k to 24k",IF(AND(#REF!&gt;=24000,#REF!&lt;=36000),"24k to 36k",IF(#REF!&gt;36000,"&gt;36k","")))))</f>
      </c>
    </row>
    <row x14ac:dyDescent="0.25" r="2185" customHeight="1" ht="18.75">
      <c r="A2185" s="1">
        <v>1849367</v>
      </c>
      <c r="B2185" s="2">
        <v>11490914</v>
      </c>
      <c r="C2185" s="3" t="s">
        <v>0</v>
      </c>
      <c r="D2185" s="3" t="s">
        <v>187</v>
      </c>
      <c r="E2185" s="2">
        <v>2017</v>
      </c>
      <c r="F2185" s="4">
        <v>44777</v>
      </c>
      <c r="G2185" s="3" t="s">
        <v>39</v>
      </c>
      <c r="H2185" s="4">
        <v>44860</v>
      </c>
      <c r="I2185" s="4">
        <f>_xlfn.XLOOKUP(#REF!,[1]!Backup_F8_Previous_Wave[ODINO],[1]!Backup_F8_Previous_Wave[Production Date],"")</f>
      </c>
      <c r="J2185" s="10">
        <f>_xlfn.XLOOKUP(#REF!,[1]!Backup_F8_Previous_Wave[ODINO],[1]!Backup_F8_Previous_Wave[Wave Date],"")</f>
      </c>
      <c r="K2185" s="6">
        <f>_xlfn.XLOOKUP(#REF!,[1]!Backup_F8_Previous_Wave[ODINO],[1]!Backup_F8_Previous_Wave[Full VIN],"")</f>
      </c>
      <c r="L2185" s="3" t="s">
        <v>6876</v>
      </c>
      <c r="M2185" s="3" t="s">
        <v>4</v>
      </c>
      <c r="N2185" s="3" t="s">
        <v>6877</v>
      </c>
      <c r="O2185" s="3" t="s">
        <v>6878</v>
      </c>
      <c r="P2185" s="6">
        <f>_xlfn.XLOOKUP(#REF!,[1]!Table2[BINNING],[1]!Table2[VFG],"")</f>
      </c>
      <c r="Q2185" s="6">
        <f>IF(ISNUMBER(FIND("|",#REF!,1)),LEFT(#REF!,FIND("|",#REF!,1)-2),#REF!)</f>
      </c>
      <c r="R2185" s="6">
        <f>IF(ISNUMBER(FIND("|",#REF!,1)),RIGHT(#REF!,LEN(#REF!)-FIND("|",#REF!,1)-1),"")</f>
      </c>
      <c r="S2185" s="3" t="s">
        <v>7</v>
      </c>
      <c r="T2185" s="3" t="s">
        <v>7</v>
      </c>
      <c r="U2185" s="2">
        <v>0</v>
      </c>
      <c r="V2185" s="2">
        <v>0</v>
      </c>
      <c r="W2185" s="2"/>
      <c r="X2185" s="3" t="s">
        <v>24</v>
      </c>
      <c r="Y2185" s="2">
        <v>35</v>
      </c>
      <c r="Z2185" s="3"/>
      <c r="AA2185" s="3"/>
      <c r="AB2185" s="7" t="s">
        <v>6879</v>
      </c>
      <c r="AC2185" s="3" t="s">
        <v>191</v>
      </c>
      <c r="AD2185" s="3" t="s">
        <v>192</v>
      </c>
      <c r="AE2185" s="3" t="s">
        <v>193</v>
      </c>
      <c r="AF2185" s="3" t="s">
        <v>141</v>
      </c>
      <c r="AG2185" s="4"/>
      <c r="AH2185" s="3"/>
      <c r="AI2185" s="4"/>
      <c r="AJ21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5" s="8">
        <f>IF(#REF!=MAX(#REF!),"New","Old")</f>
      </c>
      <c r="AL2185" s="3"/>
      <c r="AM2185" s="9">
        <f>IF(OR(#REF!="",#REF!=0),"",IF(#REF!&lt;12000,"&lt;12k",IF(AND(#REF!&gt;=12000,#REF!&lt;24000),"12k to 24k",IF(AND(#REF!&gt;=24000,#REF!&lt;=36000),"24k to 36k",IF(#REF!&gt;36000,"&gt;36k","")))))</f>
      </c>
    </row>
    <row x14ac:dyDescent="0.25" r="2186" customHeight="1" ht="18.75">
      <c r="A2186" s="1">
        <v>1849373</v>
      </c>
      <c r="B2186" s="2">
        <v>11490918</v>
      </c>
      <c r="C2186" s="3" t="s">
        <v>0</v>
      </c>
      <c r="D2186" s="3" t="s">
        <v>1</v>
      </c>
      <c r="E2186" s="2">
        <v>2016</v>
      </c>
      <c r="F2186" s="4">
        <v>44859</v>
      </c>
      <c r="G2186" s="3" t="s">
        <v>14</v>
      </c>
      <c r="H2186" s="4">
        <v>44860</v>
      </c>
      <c r="I2186" s="4">
        <f>_xlfn.XLOOKUP(#REF!,[1]!Backup_F8_Previous_Wave[ODINO],[1]!Backup_F8_Previous_Wave[Production Date],"")</f>
      </c>
      <c r="J2186" s="10">
        <f>_xlfn.XLOOKUP(#REF!,[1]!Backup_F8_Previous_Wave[ODINO],[1]!Backup_F8_Previous_Wave[Wave Date],"")</f>
      </c>
      <c r="K2186" s="6">
        <f>_xlfn.XLOOKUP(#REF!,[1]!Backup_F8_Previous_Wave[ODINO],[1]!Backup_F8_Previous_Wave[Full VIN],"")</f>
      </c>
      <c r="L2186" s="3" t="s">
        <v>6880</v>
      </c>
      <c r="M2186" s="3" t="s">
        <v>4</v>
      </c>
      <c r="N2186" s="3" t="s">
        <v>6881</v>
      </c>
      <c r="O2186" s="3" t="s">
        <v>151</v>
      </c>
      <c r="P2186" s="6">
        <f>_xlfn.XLOOKUP(#REF!,[1]!Table2[BINNING],[1]!Table2[VFG],"")</f>
      </c>
      <c r="Q2186" s="6">
        <f>IF(ISNUMBER(FIND("|",#REF!,1)),LEFT(#REF!,FIND("|",#REF!,1)-2),#REF!)</f>
      </c>
      <c r="R2186" s="6">
        <f>IF(ISNUMBER(FIND("|",#REF!,1)),RIGHT(#REF!,LEN(#REF!)-FIND("|",#REF!,1)-1),"")</f>
      </c>
      <c r="S2186" s="3" t="s">
        <v>7</v>
      </c>
      <c r="T2186" s="3" t="s">
        <v>7</v>
      </c>
      <c r="U2186" s="2">
        <v>0</v>
      </c>
      <c r="V2186" s="2">
        <v>0</v>
      </c>
      <c r="W2186" s="2"/>
      <c r="X2186" s="3" t="s">
        <v>63</v>
      </c>
      <c r="Y2186" s="2">
        <v>0</v>
      </c>
      <c r="Z2186" s="3"/>
      <c r="AA2186" s="3"/>
      <c r="AB2186" s="7" t="s">
        <v>6882</v>
      </c>
      <c r="AC2186" s="3" t="s">
        <v>20</v>
      </c>
      <c r="AD2186" s="3" t="s">
        <v>11</v>
      </c>
      <c r="AE2186" s="3" t="s">
        <v>135</v>
      </c>
      <c r="AF2186" s="3" t="s">
        <v>27</v>
      </c>
      <c r="AG2186" s="4"/>
      <c r="AH2186" s="3"/>
      <c r="AI2186" s="4"/>
      <c r="AJ21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6" s="8">
        <f>IF(#REF!=MAX(#REF!),"New","Old")</f>
      </c>
      <c r="AL2186" s="3"/>
      <c r="AM2186" s="9">
        <f>IF(OR(#REF!="",#REF!=0),"",IF(#REF!&lt;12000,"&lt;12k",IF(AND(#REF!&gt;=12000,#REF!&lt;24000),"12k to 24k",IF(AND(#REF!&gt;=24000,#REF!&lt;=36000),"24k to 36k",IF(#REF!&gt;36000,"&gt;36k","")))))</f>
      </c>
    </row>
    <row x14ac:dyDescent="0.25" r="2187" customHeight="1" ht="18.75">
      <c r="A2187" s="1">
        <v>1849655</v>
      </c>
      <c r="B2187" s="2">
        <v>11491113</v>
      </c>
      <c r="C2187" s="3" t="s">
        <v>0</v>
      </c>
      <c r="D2187" s="3" t="s">
        <v>1</v>
      </c>
      <c r="E2187" s="2">
        <v>2020</v>
      </c>
      <c r="F2187" s="4">
        <v>44860</v>
      </c>
      <c r="G2187" s="3" t="s">
        <v>14</v>
      </c>
      <c r="H2187" s="4">
        <v>44861</v>
      </c>
      <c r="I2187" s="4">
        <f>_xlfn.XLOOKUP(#REF!,[1]!Backup_F8_Previous_Wave[ODINO],[1]!Backup_F8_Previous_Wave[Production Date],"")</f>
      </c>
      <c r="J2187" s="10">
        <f>_xlfn.XLOOKUP(#REF!,[1]!Backup_F8_Previous_Wave[ODINO],[1]!Backup_F8_Previous_Wave[Wave Date],"")</f>
      </c>
      <c r="K2187" s="6">
        <f>_xlfn.XLOOKUP(#REF!,[1]!Backup_F8_Previous_Wave[ODINO],[1]!Backup_F8_Previous_Wave[Full VIN],"")</f>
      </c>
      <c r="L2187" s="3" t="s">
        <v>6883</v>
      </c>
      <c r="M2187" s="3" t="s">
        <v>4</v>
      </c>
      <c r="N2187" s="3" t="s">
        <v>6884</v>
      </c>
      <c r="O2187" s="3" t="s">
        <v>390</v>
      </c>
      <c r="P2187" s="6">
        <f>_xlfn.XLOOKUP(#REF!,[1]!Table2[BINNING],[1]!Table2[VFG],"")</f>
      </c>
      <c r="Q2187" s="6">
        <f>IF(ISNUMBER(FIND("|",#REF!,1)),LEFT(#REF!,FIND("|",#REF!,1)-2),#REF!)</f>
      </c>
      <c r="R2187" s="6">
        <f>IF(ISNUMBER(FIND("|",#REF!,1)),RIGHT(#REF!,LEN(#REF!)-FIND("|",#REF!,1)-1),"")</f>
      </c>
      <c r="S2187" s="3" t="s">
        <v>7</v>
      </c>
      <c r="T2187" s="3" t="s">
        <v>7</v>
      </c>
      <c r="U2187" s="2">
        <v>0</v>
      </c>
      <c r="V2187" s="2">
        <v>0</v>
      </c>
      <c r="W2187" s="2"/>
      <c r="X2187" s="3" t="s">
        <v>72</v>
      </c>
      <c r="Y2187" s="2">
        <v>0</v>
      </c>
      <c r="Z2187" s="3"/>
      <c r="AA2187" s="3"/>
      <c r="AB2187" s="7" t="s">
        <v>6885</v>
      </c>
      <c r="AC2187" s="3" t="s">
        <v>20</v>
      </c>
      <c r="AD2187" s="3" t="s">
        <v>11</v>
      </c>
      <c r="AE2187" s="3" t="s">
        <v>135</v>
      </c>
      <c r="AF2187" s="3" t="s">
        <v>27</v>
      </c>
      <c r="AG2187" s="4"/>
      <c r="AH2187" s="3"/>
      <c r="AI2187" s="4"/>
      <c r="AJ21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7" s="8">
        <f>IF(#REF!=MAX(#REF!),"New","Old")</f>
      </c>
      <c r="AL2187" s="3"/>
      <c r="AM2187" s="9">
        <f>IF(OR(#REF!="",#REF!=0),"",IF(#REF!&lt;12000,"&lt;12k",IF(AND(#REF!&gt;=12000,#REF!&lt;24000),"12k to 24k",IF(AND(#REF!&gt;=24000,#REF!&lt;=36000),"24k to 36k",IF(#REF!&gt;36000,"&gt;36k","")))))</f>
      </c>
    </row>
    <row x14ac:dyDescent="0.25" r="2188" customHeight="1" ht="18.75">
      <c r="A2188" s="1">
        <v>1849692</v>
      </c>
      <c r="B2188" s="2">
        <v>11491140</v>
      </c>
      <c r="C2188" s="3" t="s">
        <v>173</v>
      </c>
      <c r="D2188" s="3" t="s">
        <v>504</v>
      </c>
      <c r="E2188" s="2">
        <v>2018</v>
      </c>
      <c r="F2188" s="4">
        <v>44854</v>
      </c>
      <c r="G2188" s="3" t="s">
        <v>14</v>
      </c>
      <c r="H2188" s="4">
        <v>44861</v>
      </c>
      <c r="I2188" s="4">
        <f>_xlfn.XLOOKUP(#REF!,[1]!Backup_F8_Previous_Wave[ODINO],[1]!Backup_F8_Previous_Wave[Production Date],"")</f>
      </c>
      <c r="J2188" s="10">
        <f>_xlfn.XLOOKUP(#REF!,[1]!Backup_F8_Previous_Wave[ODINO],[1]!Backup_F8_Previous_Wave[Wave Date],"")</f>
      </c>
      <c r="K2188" s="6">
        <f>_xlfn.XLOOKUP(#REF!,[1]!Backup_F8_Previous_Wave[ODINO],[1]!Backup_F8_Previous_Wave[Full VIN],"")</f>
      </c>
      <c r="L2188" s="3" t="s">
        <v>6886</v>
      </c>
      <c r="M2188" s="3" t="s">
        <v>4</v>
      </c>
      <c r="N2188" s="3" t="s">
        <v>6887</v>
      </c>
      <c r="O2188" s="3" t="s">
        <v>105</v>
      </c>
      <c r="P2188" s="6">
        <f>_xlfn.XLOOKUP(#REF!,[1]!Table2[BINNING],[1]!Table2[VFG],"")</f>
      </c>
      <c r="Q2188" s="6">
        <f>IF(ISNUMBER(FIND("|",#REF!,1)),LEFT(#REF!,FIND("|",#REF!,1)-2),#REF!)</f>
      </c>
      <c r="R2188" s="6">
        <f>IF(ISNUMBER(FIND("|",#REF!,1)),RIGHT(#REF!,LEN(#REF!)-FIND("|",#REF!,1)-1),"")</f>
      </c>
      <c r="S2188" s="3" t="s">
        <v>7</v>
      </c>
      <c r="T2188" s="3" t="s">
        <v>7</v>
      </c>
      <c r="U2188" s="2">
        <v>0</v>
      </c>
      <c r="V2188" s="2">
        <v>0</v>
      </c>
      <c r="W2188" s="2"/>
      <c r="X2188" s="3" t="s">
        <v>90</v>
      </c>
      <c r="Y2188" s="2">
        <v>40</v>
      </c>
      <c r="Z2188" s="3"/>
      <c r="AA2188" s="3"/>
      <c r="AB2188" s="7" t="s">
        <v>6888</v>
      </c>
      <c r="AC2188" s="3" t="s">
        <v>778</v>
      </c>
      <c r="AD2188" s="3" t="s">
        <v>508</v>
      </c>
      <c r="AE2188" s="3" t="s">
        <v>779</v>
      </c>
      <c r="AF2188" s="3" t="s">
        <v>68</v>
      </c>
      <c r="AG2188" s="4"/>
      <c r="AH2188" s="3"/>
      <c r="AI2188" s="4"/>
      <c r="AJ21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8" s="8">
        <f>IF(#REF!=MAX(#REF!),"New","Old")</f>
      </c>
      <c r="AL2188" s="3"/>
      <c r="AM2188" s="9">
        <f>IF(OR(#REF!="",#REF!=0),"",IF(#REF!&lt;12000,"&lt;12k",IF(AND(#REF!&gt;=12000,#REF!&lt;24000),"12k to 24k",IF(AND(#REF!&gt;=24000,#REF!&lt;=36000),"24k to 36k",IF(#REF!&gt;36000,"&gt;36k","")))))</f>
      </c>
    </row>
    <row x14ac:dyDescent="0.25" r="2189" customHeight="1" ht="18.75">
      <c r="A2189" s="1">
        <v>1849703</v>
      </c>
      <c r="B2189" s="2">
        <v>11491148</v>
      </c>
      <c r="C2189" s="3" t="s">
        <v>0</v>
      </c>
      <c r="D2189" s="3" t="s">
        <v>1</v>
      </c>
      <c r="E2189" s="2">
        <v>2015</v>
      </c>
      <c r="F2189" s="4">
        <v>44860</v>
      </c>
      <c r="G2189" s="3" t="s">
        <v>14</v>
      </c>
      <c r="H2189" s="4">
        <v>44861</v>
      </c>
      <c r="I2189" s="4">
        <f>_xlfn.XLOOKUP(#REF!,[1]!Backup_F8_Previous_Wave[ODINO],[1]!Backup_F8_Previous_Wave[Production Date],"")</f>
      </c>
      <c r="J2189" s="10">
        <f>_xlfn.XLOOKUP(#REF!,[1]!Backup_F8_Previous_Wave[ODINO],[1]!Backup_F8_Previous_Wave[Wave Date],"")</f>
      </c>
      <c r="K2189" s="6">
        <f>_xlfn.XLOOKUP(#REF!,[1]!Backup_F8_Previous_Wave[ODINO],[1]!Backup_F8_Previous_Wave[Full VIN],"")</f>
      </c>
      <c r="L2189" s="3" t="s">
        <v>2665</v>
      </c>
      <c r="M2189" s="3" t="s">
        <v>4</v>
      </c>
      <c r="N2189" s="3" t="s">
        <v>6889</v>
      </c>
      <c r="O2189" s="3" t="s">
        <v>151</v>
      </c>
      <c r="P2189" s="6">
        <f>_xlfn.XLOOKUP(#REF!,[1]!Table2[BINNING],[1]!Table2[VFG],"")</f>
      </c>
      <c r="Q2189" s="6">
        <f>IF(ISNUMBER(FIND("|",#REF!,1)),LEFT(#REF!,FIND("|",#REF!,1)-2),#REF!)</f>
      </c>
      <c r="R2189" s="6">
        <f>IF(ISNUMBER(FIND("|",#REF!,1)),RIGHT(#REF!,LEN(#REF!)-FIND("|",#REF!,1)-1),"")</f>
      </c>
      <c r="S2189" s="3" t="s">
        <v>7</v>
      </c>
      <c r="T2189" s="3" t="s">
        <v>7</v>
      </c>
      <c r="U2189" s="2">
        <v>0</v>
      </c>
      <c r="V2189" s="2">
        <v>0</v>
      </c>
      <c r="W2189" s="2">
        <v>100000</v>
      </c>
      <c r="X2189" s="3" t="s">
        <v>63</v>
      </c>
      <c r="Y2189" s="2"/>
      <c r="Z2189" s="3"/>
      <c r="AA2189" s="3"/>
      <c r="AB2189" s="7" t="s">
        <v>6890</v>
      </c>
      <c r="AC2189" s="3" t="s">
        <v>20</v>
      </c>
      <c r="AD2189" s="3" t="s">
        <v>11</v>
      </c>
      <c r="AE2189" s="3" t="s">
        <v>135</v>
      </c>
      <c r="AF2189" s="3" t="s">
        <v>27</v>
      </c>
      <c r="AG2189" s="4"/>
      <c r="AH2189" s="3"/>
      <c r="AI2189" s="4"/>
      <c r="AJ21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89" s="8">
        <f>IF(#REF!=MAX(#REF!),"New","Old")</f>
      </c>
      <c r="AL2189" s="3"/>
      <c r="AM2189" s="9">
        <f>IF(OR(#REF!="",#REF!=0),"",IF(#REF!&lt;12000,"&lt;12k",IF(AND(#REF!&gt;=12000,#REF!&lt;24000),"12k to 24k",IF(AND(#REF!&gt;=24000,#REF!&lt;=36000),"24k to 36k",IF(#REF!&gt;36000,"&gt;36k","")))))</f>
      </c>
    </row>
    <row x14ac:dyDescent="0.25" r="2190" customHeight="1" ht="18.75">
      <c r="A2190" s="1">
        <v>1849835</v>
      </c>
      <c r="B2190" s="2">
        <v>11491246</v>
      </c>
      <c r="C2190" s="3" t="s">
        <v>0</v>
      </c>
      <c r="D2190" s="3" t="s">
        <v>1</v>
      </c>
      <c r="E2190" s="2">
        <v>2017</v>
      </c>
      <c r="F2190" s="4">
        <v>44774</v>
      </c>
      <c r="G2190" s="3" t="s">
        <v>39</v>
      </c>
      <c r="H2190" s="4">
        <v>44862</v>
      </c>
      <c r="I2190" s="4">
        <f>_xlfn.XLOOKUP(#REF!,[1]!Backup_F8_Previous_Wave[ODINO],[1]!Backup_F8_Previous_Wave[Production Date],"")</f>
      </c>
      <c r="J2190" s="10">
        <f>_xlfn.XLOOKUP(#REF!,[1]!Backup_F8_Previous_Wave[ODINO],[1]!Backup_F8_Previous_Wave[Wave Date],"")</f>
      </c>
      <c r="K2190" s="6">
        <f>_xlfn.XLOOKUP(#REF!,[1]!Backup_F8_Previous_Wave[ODINO],[1]!Backup_F8_Previous_Wave[Full VIN],"")</f>
      </c>
      <c r="L2190" s="3" t="s">
        <v>2875</v>
      </c>
      <c r="M2190" s="3" t="s">
        <v>4</v>
      </c>
      <c r="N2190" s="3" t="s">
        <v>6891</v>
      </c>
      <c r="O2190" s="3" t="s">
        <v>6892</v>
      </c>
      <c r="P2190" s="6">
        <f>_xlfn.XLOOKUP(#REF!,[1]!Table2[BINNING],[1]!Table2[VFG],"")</f>
      </c>
      <c r="Q2190" s="6">
        <f>IF(ISNUMBER(FIND("|",#REF!,1)),LEFT(#REF!,FIND("|",#REF!,1)-2),#REF!)</f>
      </c>
      <c r="R2190" s="6">
        <f>IF(ISNUMBER(FIND("|",#REF!,1)),RIGHT(#REF!,LEN(#REF!)-FIND("|",#REF!,1)-1),"")</f>
      </c>
      <c r="S2190" s="3" t="s">
        <v>7</v>
      </c>
      <c r="T2190" s="3" t="s">
        <v>7</v>
      </c>
      <c r="U2190" s="2">
        <v>0</v>
      </c>
      <c r="V2190" s="2">
        <v>0</v>
      </c>
      <c r="W2190" s="2"/>
      <c r="X2190" s="3" t="s">
        <v>72</v>
      </c>
      <c r="Y2190" s="2"/>
      <c r="Z2190" s="3"/>
      <c r="AA2190" s="3"/>
      <c r="AB2190" s="7" t="s">
        <v>6893</v>
      </c>
      <c r="AC2190" s="3" t="s">
        <v>20</v>
      </c>
      <c r="AD2190" s="3" t="s">
        <v>11</v>
      </c>
      <c r="AE2190" s="3" t="s">
        <v>135</v>
      </c>
      <c r="AF2190" s="3" t="s">
        <v>27</v>
      </c>
      <c r="AG2190" s="4"/>
      <c r="AH2190" s="3"/>
      <c r="AI2190" s="4"/>
      <c r="AJ21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0" s="8">
        <f>IF(#REF!=MAX(#REF!),"New","Old")</f>
      </c>
      <c r="AL2190" s="3"/>
      <c r="AM2190" s="9">
        <f>IF(OR(#REF!="",#REF!=0),"",IF(#REF!&lt;12000,"&lt;12k",IF(AND(#REF!&gt;=12000,#REF!&lt;24000),"12k to 24k",IF(AND(#REF!&gt;=24000,#REF!&lt;=36000),"24k to 36k",IF(#REF!&gt;36000,"&gt;36k","")))))</f>
      </c>
    </row>
    <row x14ac:dyDescent="0.25" r="2191" customHeight="1" ht="18.75">
      <c r="A2191" s="1">
        <v>1849845</v>
      </c>
      <c r="B2191" s="2">
        <v>11491251</v>
      </c>
      <c r="C2191" s="3" t="s">
        <v>0</v>
      </c>
      <c r="D2191" s="3" t="s">
        <v>38</v>
      </c>
      <c r="E2191" s="2">
        <v>2015</v>
      </c>
      <c r="F2191" s="4">
        <v>44861</v>
      </c>
      <c r="G2191" s="3" t="s">
        <v>14</v>
      </c>
      <c r="H2191" s="4">
        <v>44862</v>
      </c>
      <c r="I2191" s="4"/>
      <c r="J2191" s="10">
        <f>_xlfn.XLOOKUP(#REF!,[1]!Backup_F8_Previous_Wave[ODINO],[1]!Backup_F8_Previous_Wave[Wave Date],"")</f>
      </c>
      <c r="K2191" s="3"/>
      <c r="L2191" s="3" t="s">
        <v>6894</v>
      </c>
      <c r="M2191" s="3" t="s">
        <v>4</v>
      </c>
      <c r="N2191" s="3" t="s">
        <v>6895</v>
      </c>
      <c r="O2191" s="3" t="s">
        <v>3149</v>
      </c>
      <c r="P2191" s="6">
        <f>_xlfn.XLOOKUP(#REF!,[1]!Table2[BINNING],[1]!Table2[VFG],"")</f>
      </c>
      <c r="Q2191" s="6">
        <f>IF(ISNUMBER(FIND("|",#REF!,1)),LEFT(#REF!,FIND("|",#REF!,1)-2),#REF!)</f>
      </c>
      <c r="R2191" s="6">
        <f>IF(ISNUMBER(FIND("|",#REF!,1)),RIGHT(#REF!,LEN(#REF!)-FIND("|",#REF!,1)-1),"")</f>
      </c>
      <c r="S2191" s="3" t="s">
        <v>7</v>
      </c>
      <c r="T2191" s="3" t="s">
        <v>7</v>
      </c>
      <c r="U2191" s="2">
        <v>0</v>
      </c>
      <c r="V2191" s="2">
        <v>0</v>
      </c>
      <c r="W2191" s="2"/>
      <c r="X2191" s="3" t="s">
        <v>8</v>
      </c>
      <c r="Y2191" s="2">
        <v>0</v>
      </c>
      <c r="Z2191" s="3"/>
      <c r="AA2191" s="3"/>
      <c r="AB2191" s="7" t="s">
        <v>6896</v>
      </c>
      <c r="AC2191" s="3" t="s">
        <v>44</v>
      </c>
      <c r="AD2191" s="3" t="s">
        <v>44</v>
      </c>
      <c r="AE2191" s="3" t="s">
        <v>44</v>
      </c>
      <c r="AF2191" s="3" t="s">
        <v>45</v>
      </c>
      <c r="AG2191" s="4"/>
      <c r="AH2191" s="3"/>
      <c r="AI2191" s="4"/>
      <c r="AJ21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1" s="8">
        <f>IF(#REF!=MAX(#REF!),"New","Old")</f>
      </c>
      <c r="AL2191" s="3"/>
      <c r="AM2191" s="9">
        <f>IF(OR(#REF!="",#REF!=0),"",IF(#REF!&lt;12000,"&lt;12k",IF(AND(#REF!&gt;=12000,#REF!&lt;24000),"12k to 24k",IF(AND(#REF!&gt;=24000,#REF!&lt;=36000),"24k to 36k",IF(#REF!&gt;36000,"&gt;36k","")))))</f>
      </c>
    </row>
    <row x14ac:dyDescent="0.25" r="2192" customHeight="1" ht="18.75">
      <c r="A2192" s="1">
        <v>1849898</v>
      </c>
      <c r="B2192" s="2">
        <v>11491284</v>
      </c>
      <c r="C2192" s="3" t="s">
        <v>0</v>
      </c>
      <c r="D2192" s="3" t="s">
        <v>59</v>
      </c>
      <c r="E2192" s="2">
        <v>2016</v>
      </c>
      <c r="F2192" s="4">
        <v>44862</v>
      </c>
      <c r="G2192" s="3" t="s">
        <v>14</v>
      </c>
      <c r="H2192" s="4">
        <v>44862</v>
      </c>
      <c r="I2192" s="4">
        <f>_xlfn.XLOOKUP(#REF!,[1]!Backup_F8_Previous_Wave[ODINO],[1]!Backup_F8_Previous_Wave[Production Date],"")</f>
      </c>
      <c r="J2192" s="10">
        <f>_xlfn.XLOOKUP(#REF!,[1]!Backup_F8_Previous_Wave[ODINO],[1]!Backup_F8_Previous_Wave[Wave Date],"")</f>
      </c>
      <c r="K2192" s="6">
        <f>_xlfn.XLOOKUP(#REF!,[1]!Backup_F8_Previous_Wave[ODINO],[1]!Backup_F8_Previous_Wave[Full VIN],"")</f>
      </c>
      <c r="L2192" s="3" t="s">
        <v>6897</v>
      </c>
      <c r="M2192" s="3" t="s">
        <v>4</v>
      </c>
      <c r="N2192" s="3" t="s">
        <v>6898</v>
      </c>
      <c r="O2192" s="3" t="s">
        <v>552</v>
      </c>
      <c r="P2192" s="6">
        <f>_xlfn.XLOOKUP(#REF!,[1]!Table2[BINNING],[1]!Table2[VFG],"")</f>
      </c>
      <c r="Q2192" s="6">
        <f>IF(ISNUMBER(FIND("|",#REF!,1)),LEFT(#REF!,FIND("|",#REF!,1)-2),#REF!)</f>
      </c>
      <c r="R2192" s="6">
        <f>IF(ISNUMBER(FIND("|",#REF!,1)),RIGHT(#REF!,LEN(#REF!)-FIND("|",#REF!,1)-1),"")</f>
      </c>
      <c r="S2192" s="3" t="s">
        <v>7</v>
      </c>
      <c r="T2192" s="3" t="s">
        <v>7</v>
      </c>
      <c r="U2192" s="2">
        <v>0</v>
      </c>
      <c r="V2192" s="2">
        <v>0</v>
      </c>
      <c r="W2192" s="2"/>
      <c r="X2192" s="3" t="s">
        <v>246</v>
      </c>
      <c r="Y2192" s="2">
        <v>0</v>
      </c>
      <c r="Z2192" s="3"/>
      <c r="AA2192" s="3"/>
      <c r="AB2192" s="7" t="s">
        <v>6899</v>
      </c>
      <c r="AC2192" s="3" t="s">
        <v>65</v>
      </c>
      <c r="AD2192" s="3" t="s">
        <v>84</v>
      </c>
      <c r="AE2192" s="3" t="s">
        <v>319</v>
      </c>
      <c r="AF2192" s="3" t="s">
        <v>68</v>
      </c>
      <c r="AG2192" s="4"/>
      <c r="AH2192" s="3"/>
      <c r="AI2192" s="4"/>
      <c r="AJ21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2" s="8">
        <f>IF(#REF!=MAX(#REF!),"New","Old")</f>
      </c>
      <c r="AL2192" s="3"/>
      <c r="AM2192" s="9">
        <f>IF(OR(#REF!="",#REF!=0),"",IF(#REF!&lt;12000,"&lt;12k",IF(AND(#REF!&gt;=12000,#REF!&lt;24000),"12k to 24k",IF(AND(#REF!&gt;=24000,#REF!&lt;=36000),"24k to 36k",IF(#REF!&gt;36000,"&gt;36k","")))))</f>
      </c>
    </row>
    <row x14ac:dyDescent="0.25" r="2193" customHeight="1" ht="18.75">
      <c r="A2193" s="1">
        <v>1849910</v>
      </c>
      <c r="B2193" s="2">
        <v>11491293</v>
      </c>
      <c r="C2193" s="3" t="s">
        <v>0</v>
      </c>
      <c r="D2193" s="3" t="s">
        <v>181</v>
      </c>
      <c r="E2193" s="2">
        <v>2016</v>
      </c>
      <c r="F2193" s="4">
        <v>44166</v>
      </c>
      <c r="G2193" s="3" t="s">
        <v>14</v>
      </c>
      <c r="H2193" s="4">
        <v>44862</v>
      </c>
      <c r="I2193" s="4">
        <f>_xlfn.XLOOKUP(#REF!,[1]!Backup_F8_Previous_Wave[ODINO],[1]!Backup_F8_Previous_Wave[Production Date],"")</f>
      </c>
      <c r="J2193" s="10">
        <f>_xlfn.XLOOKUP(#REF!,[1]!Backup_F8_Previous_Wave[ODINO],[1]!Backup_F8_Previous_Wave[Wave Date],"")</f>
      </c>
      <c r="K2193" s="6">
        <f>_xlfn.XLOOKUP(#REF!,[1]!Backup_F8_Previous_Wave[ODINO],[1]!Backup_F8_Previous_Wave[Full VIN],"")</f>
      </c>
      <c r="L2193" s="3" t="s">
        <v>6900</v>
      </c>
      <c r="M2193" s="3" t="s">
        <v>4</v>
      </c>
      <c r="N2193" s="3" t="s">
        <v>6901</v>
      </c>
      <c r="O2193" s="3" t="s">
        <v>2296</v>
      </c>
      <c r="P2193" s="6">
        <f>_xlfn.XLOOKUP(#REF!,[1]!Table2[BINNING],[1]!Table2[VFG],"")</f>
      </c>
      <c r="Q2193" s="6">
        <f>IF(ISNUMBER(FIND("|",#REF!,1)),LEFT(#REF!,FIND("|",#REF!,1)-2),#REF!)</f>
      </c>
      <c r="R2193" s="6">
        <f>IF(ISNUMBER(FIND("|",#REF!,1)),RIGHT(#REF!,LEN(#REF!)-FIND("|",#REF!,1)-1),"")</f>
      </c>
      <c r="S2193" s="3" t="s">
        <v>7</v>
      </c>
      <c r="T2193" s="3" t="s">
        <v>7</v>
      </c>
      <c r="U2193" s="2">
        <v>0</v>
      </c>
      <c r="V2193" s="2">
        <v>0</v>
      </c>
      <c r="W2193" s="2">
        <v>52000</v>
      </c>
      <c r="X2193" s="3" t="s">
        <v>229</v>
      </c>
      <c r="Y2193" s="2">
        <v>0</v>
      </c>
      <c r="Z2193" s="3" t="s">
        <v>6902</v>
      </c>
      <c r="AA2193" s="3" t="s">
        <v>3839</v>
      </c>
      <c r="AB2193" s="7" t="s">
        <v>6903</v>
      </c>
      <c r="AC2193" s="3" t="s">
        <v>297</v>
      </c>
      <c r="AD2193" s="3" t="s">
        <v>298</v>
      </c>
      <c r="AE2193" s="3" t="s">
        <v>299</v>
      </c>
      <c r="AF2193" s="3" t="s">
        <v>198</v>
      </c>
      <c r="AG2193" s="4"/>
      <c r="AH2193" s="3"/>
      <c r="AI2193" s="4"/>
      <c r="AJ21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3" s="8">
        <f>IF(#REF!=MAX(#REF!),"New","Old")</f>
      </c>
      <c r="AL2193" s="3"/>
      <c r="AM2193" s="9">
        <f>IF(OR(#REF!="",#REF!=0),"",IF(#REF!&lt;12000,"&lt;12k",IF(AND(#REF!&gt;=12000,#REF!&lt;24000),"12k to 24k",IF(AND(#REF!&gt;=24000,#REF!&lt;=36000),"24k to 36k",IF(#REF!&gt;36000,"&gt;36k","")))))</f>
      </c>
    </row>
    <row x14ac:dyDescent="0.25" r="2194" customHeight="1" ht="18.75">
      <c r="A2194" s="1">
        <v>1849940</v>
      </c>
      <c r="B2194" s="2">
        <v>11491316</v>
      </c>
      <c r="C2194" s="3" t="s">
        <v>0</v>
      </c>
      <c r="D2194" s="3" t="s">
        <v>485</v>
      </c>
      <c r="E2194" s="2">
        <v>2016</v>
      </c>
      <c r="F2194" s="4">
        <v>44838</v>
      </c>
      <c r="G2194" s="3" t="s">
        <v>14</v>
      </c>
      <c r="H2194" s="4">
        <v>44862</v>
      </c>
      <c r="I2194" s="4">
        <f>_xlfn.XLOOKUP(#REF!,[1]!Backup_F8_Previous_Wave[ODINO],[1]!Backup_F8_Previous_Wave[Production Date],"")</f>
      </c>
      <c r="J2194" s="10">
        <f>_xlfn.XLOOKUP(#REF!,[1]!Backup_F8_Previous_Wave[ODINO],[1]!Backup_F8_Previous_Wave[Wave Date],"")</f>
      </c>
      <c r="K2194" s="6">
        <f>_xlfn.XLOOKUP(#REF!,[1]!Backup_F8_Previous_Wave[ODINO],[1]!Backup_F8_Previous_Wave[Full VIN],"")</f>
      </c>
      <c r="L2194" s="3" t="s">
        <v>6904</v>
      </c>
      <c r="M2194" s="3" t="s">
        <v>4</v>
      </c>
      <c r="N2194" s="3" t="s">
        <v>6905</v>
      </c>
      <c r="O2194" s="3" t="s">
        <v>2812</v>
      </c>
      <c r="P2194" s="6">
        <f>_xlfn.XLOOKUP(#REF!,[1]!Table2[BINNING],[1]!Table2[VFG],"")</f>
      </c>
      <c r="Q2194" s="6">
        <f>IF(ISNUMBER(FIND("|",#REF!,1)),LEFT(#REF!,FIND("|",#REF!,1)-2),#REF!)</f>
      </c>
      <c r="R2194" s="6">
        <f>IF(ISNUMBER(FIND("|",#REF!,1)),RIGHT(#REF!,LEN(#REF!)-FIND("|",#REF!,1)-1),"")</f>
      </c>
      <c r="S2194" s="3" t="s">
        <v>7</v>
      </c>
      <c r="T2194" s="3" t="s">
        <v>7</v>
      </c>
      <c r="U2194" s="2">
        <v>0</v>
      </c>
      <c r="V2194" s="2">
        <v>0</v>
      </c>
      <c r="W2194" s="2">
        <v>31115</v>
      </c>
      <c r="X2194" s="3" t="s">
        <v>139</v>
      </c>
      <c r="Y2194" s="2"/>
      <c r="Z2194" s="3"/>
      <c r="AA2194" s="3"/>
      <c r="AB2194" s="7" t="s">
        <v>6906</v>
      </c>
      <c r="AC2194" s="3" t="s">
        <v>489</v>
      </c>
      <c r="AD2194" s="3" t="s">
        <v>490</v>
      </c>
      <c r="AE2194" s="3" t="s">
        <v>491</v>
      </c>
      <c r="AF2194" s="3" t="s">
        <v>211</v>
      </c>
      <c r="AG2194" s="4"/>
      <c r="AH2194" s="3"/>
      <c r="AI2194" s="4"/>
      <c r="AJ21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4" s="8">
        <f>IF(#REF!=MAX(#REF!),"New","Old")</f>
      </c>
      <c r="AL2194" s="3"/>
      <c r="AM2194" s="9">
        <f>IF(OR(#REF!="",#REF!=0),"",IF(#REF!&lt;12000,"&lt;12k",IF(AND(#REF!&gt;=12000,#REF!&lt;24000),"12k to 24k",IF(AND(#REF!&gt;=24000,#REF!&lt;=36000),"24k to 36k",IF(#REF!&gt;36000,"&gt;36k","")))))</f>
      </c>
    </row>
    <row x14ac:dyDescent="0.25" r="2195" customHeight="1" ht="18.75">
      <c r="A2195" s="1">
        <v>1850045</v>
      </c>
      <c r="B2195" s="2">
        <v>11491387</v>
      </c>
      <c r="C2195" s="3" t="s">
        <v>0</v>
      </c>
      <c r="D2195" s="3" t="s">
        <v>86</v>
      </c>
      <c r="E2195" s="2">
        <v>2017</v>
      </c>
      <c r="F2195" s="4">
        <v>44861</v>
      </c>
      <c r="G2195" s="3" t="s">
        <v>14</v>
      </c>
      <c r="H2195" s="4">
        <v>44862</v>
      </c>
      <c r="I2195" s="4">
        <f>_xlfn.XLOOKUP(#REF!,[1]!Backup_F8_Previous_Wave[ODINO],[1]!Backup_F8_Previous_Wave[Production Date],"")</f>
      </c>
      <c r="J2195" s="10">
        <f>_xlfn.XLOOKUP(#REF!,[1]!Backup_F8_Previous_Wave[ODINO],[1]!Backup_F8_Previous_Wave[Wave Date],"")</f>
      </c>
      <c r="K2195" s="6">
        <f>_xlfn.XLOOKUP(#REF!,[1]!Backup_F8_Previous_Wave[ODINO],[1]!Backup_F8_Previous_Wave[Full VIN],"")</f>
      </c>
      <c r="L2195" s="3" t="s">
        <v>6907</v>
      </c>
      <c r="M2195" s="3" t="s">
        <v>4</v>
      </c>
      <c r="N2195" s="3" t="s">
        <v>6908</v>
      </c>
      <c r="O2195" s="3" t="s">
        <v>99</v>
      </c>
      <c r="P2195" s="6">
        <f>_xlfn.XLOOKUP(#REF!,[1]!Table2[BINNING],[1]!Table2[VFG],"")</f>
      </c>
      <c r="Q2195" s="6">
        <f>IF(ISNUMBER(FIND("|",#REF!,1)),LEFT(#REF!,FIND("|",#REF!,1)-2),#REF!)</f>
      </c>
      <c r="R2195" s="6">
        <f>IF(ISNUMBER(FIND("|",#REF!,1)),RIGHT(#REF!,LEN(#REF!)-FIND("|",#REF!,1)-1),"")</f>
      </c>
      <c r="S2195" s="3" t="s">
        <v>7</v>
      </c>
      <c r="T2195" s="3" t="s">
        <v>7</v>
      </c>
      <c r="U2195" s="2">
        <v>0</v>
      </c>
      <c r="V2195" s="2">
        <v>0</v>
      </c>
      <c r="W2195" s="2"/>
      <c r="X2195" s="3" t="s">
        <v>18</v>
      </c>
      <c r="Y2195" s="2"/>
      <c r="Z2195" s="3"/>
      <c r="AA2195" s="3"/>
      <c r="AB2195" s="7" t="s">
        <v>6909</v>
      </c>
      <c r="AC2195" s="3" t="s">
        <v>92</v>
      </c>
      <c r="AD2195" s="3" t="s">
        <v>93</v>
      </c>
      <c r="AE2195" s="3" t="s">
        <v>94</v>
      </c>
      <c r="AF2195" s="3" t="s">
        <v>95</v>
      </c>
      <c r="AG2195" s="4"/>
      <c r="AH2195" s="3"/>
      <c r="AI2195" s="4"/>
      <c r="AJ21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5" s="8">
        <f>IF(#REF!=MAX(#REF!),"New","Old")</f>
      </c>
      <c r="AL2195" s="3"/>
      <c r="AM2195" s="9">
        <f>IF(OR(#REF!="",#REF!=0),"",IF(#REF!&lt;12000,"&lt;12k",IF(AND(#REF!&gt;=12000,#REF!&lt;24000),"12k to 24k",IF(AND(#REF!&gt;=24000,#REF!&lt;=36000),"24k to 36k",IF(#REF!&gt;36000,"&gt;36k","")))))</f>
      </c>
    </row>
    <row x14ac:dyDescent="0.25" r="2196" customHeight="1" ht="18.75">
      <c r="A2196" s="1">
        <v>1850104</v>
      </c>
      <c r="B2196" s="2">
        <v>11491424</v>
      </c>
      <c r="C2196" s="3" t="s">
        <v>548</v>
      </c>
      <c r="D2196" s="3" t="s">
        <v>4216</v>
      </c>
      <c r="E2196" s="2">
        <v>2003</v>
      </c>
      <c r="F2196" s="4">
        <v>44844</v>
      </c>
      <c r="G2196" s="3" t="s">
        <v>14</v>
      </c>
      <c r="H2196" s="4">
        <v>44863</v>
      </c>
      <c r="I2196" s="4">
        <f>_xlfn.XLOOKUP(#REF!,[1]!Backup_F8_Previous_Wave[ODINO],[1]!Backup_F8_Previous_Wave[Production Date],"")</f>
      </c>
      <c r="J2196" s="10">
        <f>_xlfn.XLOOKUP(#REF!,[1]!Backup_F8_Previous_Wave[ODINO],[1]!Backup_F8_Previous_Wave[Wave Date],"")</f>
      </c>
      <c r="K2196" s="6">
        <f>_xlfn.XLOOKUP(#REF!,[1]!Backup_F8_Previous_Wave[ODINO],[1]!Backup_F8_Previous_Wave[Full VIN],"")</f>
      </c>
      <c r="L2196" s="3" t="s">
        <v>6910</v>
      </c>
      <c r="M2196" s="3" t="s">
        <v>4</v>
      </c>
      <c r="N2196" s="3" t="s">
        <v>6911</v>
      </c>
      <c r="O2196" s="3" t="s">
        <v>99</v>
      </c>
      <c r="P2196" s="6">
        <f>_xlfn.XLOOKUP(#REF!,[1]!Table2[BINNING],[1]!Table2[VFG],"")</f>
      </c>
      <c r="Q2196" s="6">
        <f>IF(ISNUMBER(FIND("|",#REF!,1)),LEFT(#REF!,FIND("|",#REF!,1)-2),#REF!)</f>
      </c>
      <c r="R2196" s="6">
        <f>IF(ISNUMBER(FIND("|",#REF!,1)),RIGHT(#REF!,LEN(#REF!)-FIND("|",#REF!,1)-1),"")</f>
      </c>
      <c r="S2196" s="3" t="s">
        <v>7</v>
      </c>
      <c r="T2196" s="3" t="s">
        <v>7</v>
      </c>
      <c r="U2196" s="2">
        <v>0</v>
      </c>
      <c r="V2196" s="2">
        <v>0</v>
      </c>
      <c r="W2196" s="2"/>
      <c r="X2196" s="3" t="s">
        <v>90</v>
      </c>
      <c r="Y2196" s="2">
        <v>65</v>
      </c>
      <c r="Z2196" s="3"/>
      <c r="AA2196" s="3"/>
      <c r="AB2196" s="7" t="s">
        <v>6912</v>
      </c>
      <c r="AC2196" s="3" t="s">
        <v>6196</v>
      </c>
      <c r="AD2196" s="3" t="s">
        <v>6197</v>
      </c>
      <c r="AE2196" s="3" t="s">
        <v>6198</v>
      </c>
      <c r="AF2196" s="3" t="s">
        <v>1793</v>
      </c>
      <c r="AG2196" s="4"/>
      <c r="AH2196" s="3"/>
      <c r="AI2196" s="4"/>
      <c r="AJ21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6" s="8">
        <f>IF(#REF!=MAX(#REF!),"New","Old")</f>
      </c>
      <c r="AL2196" s="3"/>
      <c r="AM2196" s="9">
        <f>IF(OR(#REF!="",#REF!=0),"",IF(#REF!&lt;12000,"&lt;12k",IF(AND(#REF!&gt;=12000,#REF!&lt;24000),"12k to 24k",IF(AND(#REF!&gt;=24000,#REF!&lt;=36000),"24k to 36k",IF(#REF!&gt;36000,"&gt;36k","")))))</f>
      </c>
    </row>
    <row x14ac:dyDescent="0.25" r="2197" customHeight="1" ht="18.75">
      <c r="A2197" s="1">
        <v>1850139</v>
      </c>
      <c r="B2197" s="2">
        <v>11491446</v>
      </c>
      <c r="C2197" s="3" t="s">
        <v>0</v>
      </c>
      <c r="D2197" s="3" t="s">
        <v>59</v>
      </c>
      <c r="E2197" s="2">
        <v>2009</v>
      </c>
      <c r="F2197" s="4">
        <v>44819</v>
      </c>
      <c r="G2197" s="3" t="s">
        <v>39</v>
      </c>
      <c r="H2197" s="4">
        <v>44863</v>
      </c>
      <c r="I2197" s="4">
        <f>_xlfn.XLOOKUP(#REF!,[1]!Backup_F8_Previous_Wave[ODINO],[1]!Backup_F8_Previous_Wave[Production Date],"")</f>
      </c>
      <c r="J2197" s="10">
        <f>_xlfn.XLOOKUP(#REF!,[1]!Backup_F8_Previous_Wave[ODINO],[1]!Backup_F8_Previous_Wave[Wave Date],"")</f>
      </c>
      <c r="K2197" s="6">
        <f>_xlfn.XLOOKUP(#REF!,[1]!Backup_F8_Previous_Wave[ODINO],[1]!Backup_F8_Previous_Wave[Full VIN],"")</f>
      </c>
      <c r="L2197" s="3" t="s">
        <v>6913</v>
      </c>
      <c r="M2197" s="3" t="s">
        <v>4</v>
      </c>
      <c r="N2197" s="3" t="s">
        <v>6914</v>
      </c>
      <c r="O2197" s="3" t="s">
        <v>62</v>
      </c>
      <c r="P2197" s="6">
        <f>_xlfn.XLOOKUP(#REF!,[1]!Table2[BINNING],[1]!Table2[VFG],"")</f>
      </c>
      <c r="Q2197" s="6">
        <f>IF(ISNUMBER(FIND("|",#REF!,1)),LEFT(#REF!,FIND("|",#REF!,1)-2),#REF!)</f>
      </c>
      <c r="R2197" s="6">
        <f>IF(ISNUMBER(FIND("|",#REF!,1)),RIGHT(#REF!,LEN(#REF!)-FIND("|",#REF!,1)-1),"")</f>
      </c>
      <c r="S2197" s="3" t="s">
        <v>7</v>
      </c>
      <c r="T2197" s="3" t="s">
        <v>7</v>
      </c>
      <c r="U2197" s="2">
        <v>0</v>
      </c>
      <c r="V2197" s="2">
        <v>0</v>
      </c>
      <c r="W2197" s="2"/>
      <c r="X2197" s="3" t="s">
        <v>106</v>
      </c>
      <c r="Y2197" s="2"/>
      <c r="Z2197" s="3"/>
      <c r="AA2197" s="3"/>
      <c r="AB2197" s="7" t="s">
        <v>6915</v>
      </c>
      <c r="AC2197" s="3" t="s">
        <v>83</v>
      </c>
      <c r="AD2197" s="3" t="s">
        <v>66</v>
      </c>
      <c r="AE2197" s="3" t="s">
        <v>121</v>
      </c>
      <c r="AF2197" s="3" t="s">
        <v>68</v>
      </c>
      <c r="AG2197" s="4"/>
      <c r="AH2197" s="3"/>
      <c r="AI2197" s="4"/>
      <c r="AJ21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7" s="8">
        <f>IF(#REF!=MAX(#REF!),"New","Old")</f>
      </c>
      <c r="AL2197" s="3"/>
      <c r="AM2197" s="9">
        <f>IF(OR(#REF!="",#REF!=0),"",IF(#REF!&lt;12000,"&lt;12k",IF(AND(#REF!&gt;=12000,#REF!&lt;24000),"12k to 24k",IF(AND(#REF!&gt;=24000,#REF!&lt;=36000),"24k to 36k",IF(#REF!&gt;36000,"&gt;36k","")))))</f>
      </c>
    </row>
    <row x14ac:dyDescent="0.25" r="2198" customHeight="1" ht="18.75">
      <c r="A2198" s="1">
        <v>1850269</v>
      </c>
      <c r="B2198" s="2">
        <v>11491530</v>
      </c>
      <c r="C2198" s="3" t="s">
        <v>0</v>
      </c>
      <c r="D2198" s="3" t="s">
        <v>1</v>
      </c>
      <c r="E2198" s="2">
        <v>2020</v>
      </c>
      <c r="F2198" s="4">
        <v>44864</v>
      </c>
      <c r="G2198" s="3" t="s">
        <v>14</v>
      </c>
      <c r="H2198" s="4">
        <v>44864</v>
      </c>
      <c r="I2198" s="4"/>
      <c r="J2198" s="10">
        <f>_xlfn.XLOOKUP(#REF!,[1]!Backup_F8_Previous_Wave[ODINO],[1]!Backup_F8_Previous_Wave[Wave Date],"")</f>
      </c>
      <c r="K2198" s="3"/>
      <c r="L2198" s="3" t="s">
        <v>6916</v>
      </c>
      <c r="M2198" s="3" t="s">
        <v>4</v>
      </c>
      <c r="N2198" s="3" t="s">
        <v>6917</v>
      </c>
      <c r="O2198" s="3" t="s">
        <v>111</v>
      </c>
      <c r="P2198" s="6">
        <f>_xlfn.XLOOKUP(#REF!,[1]!Table2[BINNING],[1]!Table2[VFG],"")</f>
      </c>
      <c r="Q2198" s="6">
        <f>IF(ISNUMBER(FIND("|",#REF!,1)),LEFT(#REF!,FIND("|",#REF!,1)-2),#REF!)</f>
      </c>
      <c r="R2198" s="6">
        <f>IF(ISNUMBER(FIND("|",#REF!,1)),RIGHT(#REF!,LEN(#REF!)-FIND("|",#REF!,1)-1),"")</f>
      </c>
      <c r="S2198" s="3" t="s">
        <v>7</v>
      </c>
      <c r="T2198" s="3" t="s">
        <v>7</v>
      </c>
      <c r="U2198" s="2">
        <v>0</v>
      </c>
      <c r="V2198" s="2">
        <v>0</v>
      </c>
      <c r="W2198" s="2"/>
      <c r="X2198" s="3" t="s">
        <v>238</v>
      </c>
      <c r="Y2198" s="2"/>
      <c r="Z2198" s="3"/>
      <c r="AA2198" s="3"/>
      <c r="AB2198" s="7" t="s">
        <v>6918</v>
      </c>
      <c r="AC2198" s="3" t="s">
        <v>44</v>
      </c>
      <c r="AD2198" s="3" t="s">
        <v>44</v>
      </c>
      <c r="AE2198" s="3" t="s">
        <v>44</v>
      </c>
      <c r="AF2198" s="3" t="s">
        <v>13</v>
      </c>
      <c r="AG2198" s="4"/>
      <c r="AH2198" s="3"/>
      <c r="AI2198" s="4"/>
      <c r="AJ21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8" s="8">
        <f>IF(#REF!=MAX(#REF!),"New","Old")</f>
      </c>
      <c r="AL2198" s="3"/>
      <c r="AM2198" s="9">
        <f>IF(OR(#REF!="",#REF!=0),"",IF(#REF!&lt;12000,"&lt;12k",IF(AND(#REF!&gt;=12000,#REF!&lt;24000),"12k to 24k",IF(AND(#REF!&gt;=24000,#REF!&lt;=36000),"24k to 36k",IF(#REF!&gt;36000,"&gt;36k","")))))</f>
      </c>
    </row>
    <row x14ac:dyDescent="0.25" r="2199" customHeight="1" ht="18.75">
      <c r="A2199" s="1">
        <v>1850435</v>
      </c>
      <c r="B2199" s="2">
        <v>11491644</v>
      </c>
      <c r="C2199" s="3" t="s">
        <v>0</v>
      </c>
      <c r="D2199" s="3" t="s">
        <v>46</v>
      </c>
      <c r="E2199" s="2">
        <v>2016</v>
      </c>
      <c r="F2199" s="4">
        <v>44331</v>
      </c>
      <c r="G2199" s="3" t="s">
        <v>108</v>
      </c>
      <c r="H2199" s="4">
        <v>44865</v>
      </c>
      <c r="I2199" s="4">
        <f>_xlfn.XLOOKUP(#REF!,[1]!Backup_F8_Previous_Wave[ODINO],[1]!Backup_F8_Previous_Wave[Production Date],"")</f>
      </c>
      <c r="J2199" s="10">
        <f>_xlfn.XLOOKUP(#REF!,[1]!Backup_F8_Previous_Wave[ODINO],[1]!Backup_F8_Previous_Wave[Wave Date],"")</f>
      </c>
      <c r="K2199" s="6">
        <f>_xlfn.XLOOKUP(#REF!,[1]!Backup_F8_Previous_Wave[ODINO],[1]!Backup_F8_Previous_Wave[Full VIN],"")</f>
      </c>
      <c r="L2199" s="3" t="s">
        <v>6919</v>
      </c>
      <c r="M2199" s="3" t="s">
        <v>4</v>
      </c>
      <c r="N2199" s="3" t="s">
        <v>6920</v>
      </c>
      <c r="O2199" s="3" t="s">
        <v>62</v>
      </c>
      <c r="P2199" s="6">
        <f>_xlfn.XLOOKUP(#REF!,[1]!Table2[BINNING],[1]!Table2[VFG],"")</f>
      </c>
      <c r="Q2199" s="6">
        <f>IF(ISNUMBER(FIND("|",#REF!,1)),LEFT(#REF!,FIND("|",#REF!,1)-2),#REF!)</f>
      </c>
      <c r="R2199" s="6">
        <f>IF(ISNUMBER(FIND("|",#REF!,1)),RIGHT(#REF!,LEN(#REF!)-FIND("|",#REF!,1)-1),"")</f>
      </c>
      <c r="S2199" s="3" t="s">
        <v>7</v>
      </c>
      <c r="T2199" s="3" t="s">
        <v>7</v>
      </c>
      <c r="U2199" s="2">
        <v>0</v>
      </c>
      <c r="V2199" s="2">
        <v>0</v>
      </c>
      <c r="W2199" s="2"/>
      <c r="X2199" s="3" t="s">
        <v>72</v>
      </c>
      <c r="Y2199" s="2"/>
      <c r="Z2199" s="3"/>
      <c r="AA2199" s="3"/>
      <c r="AB2199" s="7" t="s">
        <v>6921</v>
      </c>
      <c r="AC2199" s="3" t="s">
        <v>52</v>
      </c>
      <c r="AD2199" s="3" t="s">
        <v>53</v>
      </c>
      <c r="AE2199" s="3" t="s">
        <v>54</v>
      </c>
      <c r="AF2199" s="3" t="s">
        <v>27</v>
      </c>
      <c r="AG2199" s="4"/>
      <c r="AH2199" s="3"/>
      <c r="AI2199" s="4"/>
      <c r="AJ21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199" s="8">
        <f>IF(#REF!=MAX(#REF!),"New","Old")</f>
      </c>
      <c r="AL2199" s="3"/>
      <c r="AM2199" s="9">
        <f>IF(OR(#REF!="",#REF!=0),"",IF(#REF!&lt;12000,"&lt;12k",IF(AND(#REF!&gt;=12000,#REF!&lt;24000),"12k to 24k",IF(AND(#REF!&gt;=24000,#REF!&lt;=36000),"24k to 36k",IF(#REF!&gt;36000,"&gt;36k","")))))</f>
      </c>
    </row>
    <row x14ac:dyDescent="0.25" r="2200" customHeight="1" ht="18.75">
      <c r="A2200" s="1">
        <v>1850617</v>
      </c>
      <c r="B2200" s="2">
        <v>11491768</v>
      </c>
      <c r="C2200" s="3" t="s">
        <v>173</v>
      </c>
      <c r="D2200" s="3" t="s">
        <v>1060</v>
      </c>
      <c r="E2200" s="2">
        <v>2015</v>
      </c>
      <c r="F2200" s="4">
        <v>44844</v>
      </c>
      <c r="G2200" s="3" t="s">
        <v>14</v>
      </c>
      <c r="H2200" s="4">
        <v>44866</v>
      </c>
      <c r="I2200" s="4">
        <f>_xlfn.XLOOKUP(#REF!,[1]!Backup_F8_Previous_Wave[ODINO],[1]!Backup_F8_Previous_Wave[Production Date],"")</f>
      </c>
      <c r="J2200" s="10">
        <f>_xlfn.XLOOKUP(#REF!,[1]!Backup_F8_Previous_Wave[ODINO],[1]!Backup_F8_Previous_Wave[Wave Date],"")</f>
      </c>
      <c r="K2200" s="6">
        <f>_xlfn.XLOOKUP(#REF!,[1]!Backup_F8_Previous_Wave[ODINO],[1]!Backup_F8_Previous_Wave[Full VIN],"")</f>
      </c>
      <c r="L2200" s="3" t="s">
        <v>6922</v>
      </c>
      <c r="M2200" s="3" t="s">
        <v>4</v>
      </c>
      <c r="N2200" s="3" t="s">
        <v>6923</v>
      </c>
      <c r="O2200" s="3" t="s">
        <v>6924</v>
      </c>
      <c r="P2200" s="6">
        <f>_xlfn.XLOOKUP(#REF!,[1]!Table2[BINNING],[1]!Table2[VFG],"")</f>
      </c>
      <c r="Q2200" s="6">
        <f>IF(ISNUMBER(FIND("|",#REF!,1)),LEFT(#REF!,FIND("|",#REF!,1)-2),#REF!)</f>
      </c>
      <c r="R2200" s="6">
        <f>IF(ISNUMBER(FIND("|",#REF!,1)),RIGHT(#REF!,LEN(#REF!)-FIND("|",#REF!,1)-1),"")</f>
      </c>
      <c r="S2200" s="3" t="s">
        <v>7</v>
      </c>
      <c r="T2200" s="3" t="s">
        <v>7</v>
      </c>
      <c r="U2200" s="2">
        <v>0</v>
      </c>
      <c r="V2200" s="2">
        <v>0</v>
      </c>
      <c r="W2200" s="2">
        <v>61000</v>
      </c>
      <c r="X2200" s="3" t="s">
        <v>18</v>
      </c>
      <c r="Y2200" s="2">
        <v>0</v>
      </c>
      <c r="Z2200" s="3" t="s">
        <v>6925</v>
      </c>
      <c r="AA2200" s="3" t="s">
        <v>2949</v>
      </c>
      <c r="AB2200" s="7" t="s">
        <v>6926</v>
      </c>
      <c r="AC2200" s="3" t="s">
        <v>2771</v>
      </c>
      <c r="AD2200" s="3" t="s">
        <v>978</v>
      </c>
      <c r="AE2200" s="3" t="s">
        <v>979</v>
      </c>
      <c r="AF2200" s="3" t="s">
        <v>95</v>
      </c>
      <c r="AG2200" s="4"/>
      <c r="AH2200" s="3"/>
      <c r="AI2200" s="4"/>
      <c r="AJ22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0" s="8">
        <f>IF(#REF!=MAX(#REF!),"New","Old")</f>
      </c>
      <c r="AL2200" s="3"/>
      <c r="AM2200" s="9">
        <f>IF(OR(#REF!="",#REF!=0),"",IF(#REF!&lt;12000,"&lt;12k",IF(AND(#REF!&gt;=12000,#REF!&lt;24000),"12k to 24k",IF(AND(#REF!&gt;=24000,#REF!&lt;=36000),"24k to 36k",IF(#REF!&gt;36000,"&gt;36k","")))))</f>
      </c>
    </row>
    <row x14ac:dyDescent="0.25" r="2201" customHeight="1" ht="18.75">
      <c r="A2201" s="1">
        <v>1850663</v>
      </c>
      <c r="B2201" s="2">
        <v>11491800</v>
      </c>
      <c r="C2201" s="3" t="s">
        <v>0</v>
      </c>
      <c r="D2201" s="3" t="s">
        <v>485</v>
      </c>
      <c r="E2201" s="2">
        <v>2017</v>
      </c>
      <c r="F2201" s="4">
        <v>44317</v>
      </c>
      <c r="G2201" s="3" t="s">
        <v>108</v>
      </c>
      <c r="H2201" s="4">
        <v>44866</v>
      </c>
      <c r="I2201" s="4">
        <f>_xlfn.XLOOKUP(#REF!,[1]!Backup_F8_Previous_Wave[ODINO],[1]!Backup_F8_Previous_Wave[Production Date],"")</f>
      </c>
      <c r="J2201" s="10">
        <f>_xlfn.XLOOKUP(#REF!,[1]!Backup_F8_Previous_Wave[ODINO],[1]!Backup_F8_Previous_Wave[Wave Date],"")</f>
      </c>
      <c r="K2201" s="6">
        <f>_xlfn.XLOOKUP(#REF!,[1]!Backup_F8_Previous_Wave[ODINO],[1]!Backup_F8_Previous_Wave[Full VIN],"")</f>
      </c>
      <c r="L2201" s="3" t="s">
        <v>6927</v>
      </c>
      <c r="M2201" s="3" t="s">
        <v>4</v>
      </c>
      <c r="N2201" s="3" t="s">
        <v>6928</v>
      </c>
      <c r="O2201" s="3" t="s">
        <v>354</v>
      </c>
      <c r="P2201" s="6">
        <f>_xlfn.XLOOKUP(#REF!,[1]!Table2[BINNING],[1]!Table2[VFG],"")</f>
      </c>
      <c r="Q2201" s="6">
        <f>IF(ISNUMBER(FIND("|",#REF!,1)),LEFT(#REF!,FIND("|",#REF!,1)-2),#REF!)</f>
      </c>
      <c r="R2201" s="6">
        <f>IF(ISNUMBER(FIND("|",#REF!,1)),RIGHT(#REF!,LEN(#REF!)-FIND("|",#REF!,1)-1),"")</f>
      </c>
      <c r="S2201" s="3" t="s">
        <v>7</v>
      </c>
      <c r="T2201" s="3" t="s">
        <v>7</v>
      </c>
      <c r="U2201" s="2">
        <v>0</v>
      </c>
      <c r="V2201" s="2">
        <v>0</v>
      </c>
      <c r="W2201" s="2">
        <v>36000</v>
      </c>
      <c r="X2201" s="3" t="s">
        <v>139</v>
      </c>
      <c r="Y2201" s="2"/>
      <c r="Z2201" s="3" t="s">
        <v>6929</v>
      </c>
      <c r="AA2201" s="3" t="s">
        <v>4198</v>
      </c>
      <c r="AB2201" s="7" t="s">
        <v>6930</v>
      </c>
      <c r="AC2201" s="3" t="s">
        <v>489</v>
      </c>
      <c r="AD2201" s="3" t="s">
        <v>490</v>
      </c>
      <c r="AE2201" s="3" t="s">
        <v>491</v>
      </c>
      <c r="AF2201" s="3" t="s">
        <v>211</v>
      </c>
      <c r="AG2201" s="4"/>
      <c r="AH2201" s="3"/>
      <c r="AI2201" s="4"/>
      <c r="AJ22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1" s="8">
        <f>IF(#REF!=MAX(#REF!),"New","Old")</f>
      </c>
      <c r="AL2201" s="3"/>
      <c r="AM2201" s="9">
        <f>IF(OR(#REF!="",#REF!=0),"",IF(#REF!&lt;12000,"&lt;12k",IF(AND(#REF!&gt;=12000,#REF!&lt;24000),"12k to 24k",IF(AND(#REF!&gt;=24000,#REF!&lt;=36000),"24k to 36k",IF(#REF!&gt;36000,"&gt;36k","")))))</f>
      </c>
    </row>
    <row x14ac:dyDescent="0.25" r="2202" customHeight="1" ht="18.75">
      <c r="A2202" s="1">
        <v>1850674</v>
      </c>
      <c r="B2202" s="2">
        <v>11491809</v>
      </c>
      <c r="C2202" s="3" t="s">
        <v>0</v>
      </c>
      <c r="D2202" s="3" t="s">
        <v>181</v>
      </c>
      <c r="E2202" s="2">
        <v>2012</v>
      </c>
      <c r="F2202" s="4">
        <v>44849</v>
      </c>
      <c r="G2202" s="3" t="s">
        <v>14</v>
      </c>
      <c r="H2202" s="4">
        <v>44866</v>
      </c>
      <c r="I2202" s="4">
        <f>_xlfn.XLOOKUP(#REF!,[1]!Backup_F8_Previous_Wave[ODINO],[1]!Backup_F8_Previous_Wave[Production Date],"")</f>
      </c>
      <c r="J2202" s="10">
        <f>_xlfn.XLOOKUP(#REF!,[1]!Backup_F8_Previous_Wave[ODINO],[1]!Backup_F8_Previous_Wave[Wave Date],"")</f>
      </c>
      <c r="K2202" s="6">
        <f>_xlfn.XLOOKUP(#REF!,[1]!Backup_F8_Previous_Wave[ODINO],[1]!Backup_F8_Previous_Wave[Full VIN],"")</f>
      </c>
      <c r="L2202" s="3" t="s">
        <v>6931</v>
      </c>
      <c r="M2202" s="3" t="s">
        <v>4</v>
      </c>
      <c r="N2202" s="3" t="s">
        <v>6932</v>
      </c>
      <c r="O2202" s="3" t="s">
        <v>1473</v>
      </c>
      <c r="P2202" s="6">
        <f>_xlfn.XLOOKUP(#REF!,[1]!Table2[BINNING],[1]!Table2[VFG],"")</f>
      </c>
      <c r="Q2202" s="6">
        <f>IF(ISNUMBER(FIND("|",#REF!,1)),LEFT(#REF!,FIND("|",#REF!,1)-2),#REF!)</f>
      </c>
      <c r="R2202" s="6">
        <f>IF(ISNUMBER(FIND("|",#REF!,1)),RIGHT(#REF!,LEN(#REF!)-FIND("|",#REF!,1)-1),"")</f>
      </c>
      <c r="S2202" s="3" t="s">
        <v>7</v>
      </c>
      <c r="T2202" s="3" t="s">
        <v>7</v>
      </c>
      <c r="U2202" s="2">
        <v>0</v>
      </c>
      <c r="V2202" s="2">
        <v>0</v>
      </c>
      <c r="W2202" s="2">
        <v>0</v>
      </c>
      <c r="X2202" s="3" t="s">
        <v>253</v>
      </c>
      <c r="Y2202" s="2">
        <v>65</v>
      </c>
      <c r="Z2202" s="3" t="s">
        <v>6933</v>
      </c>
      <c r="AA2202" s="3" t="s">
        <v>4986</v>
      </c>
      <c r="AB2202" s="7" t="s">
        <v>6934</v>
      </c>
      <c r="AC2202" s="3" t="s">
        <v>297</v>
      </c>
      <c r="AD2202" s="3" t="s">
        <v>298</v>
      </c>
      <c r="AE2202" s="3" t="s">
        <v>299</v>
      </c>
      <c r="AF2202" s="3" t="s">
        <v>198</v>
      </c>
      <c r="AG2202" s="4"/>
      <c r="AH2202" s="3"/>
      <c r="AI2202" s="4"/>
      <c r="AJ22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2" s="8">
        <f>IF(#REF!=MAX(#REF!),"New","Old")</f>
      </c>
      <c r="AL2202" s="3"/>
      <c r="AM2202" s="9">
        <f>IF(OR(#REF!="",#REF!=0),"",IF(#REF!&lt;12000,"&lt;12k",IF(AND(#REF!&gt;=12000,#REF!&lt;24000),"12k to 24k",IF(AND(#REF!&gt;=24000,#REF!&lt;=36000),"24k to 36k",IF(#REF!&gt;36000,"&gt;36k","")))))</f>
      </c>
    </row>
    <row x14ac:dyDescent="0.25" r="2203" customHeight="1" ht="18.75">
      <c r="A2203" s="1">
        <v>1850864</v>
      </c>
      <c r="B2203" s="2">
        <v>11491945</v>
      </c>
      <c r="C2203" s="3" t="s">
        <v>0</v>
      </c>
      <c r="D2203" s="3" t="s">
        <v>69</v>
      </c>
      <c r="E2203" s="2">
        <v>2015</v>
      </c>
      <c r="F2203" s="4">
        <v>44866</v>
      </c>
      <c r="G2203" s="3" t="s">
        <v>14</v>
      </c>
      <c r="H2203" s="4">
        <v>44867</v>
      </c>
      <c r="I2203" s="4">
        <f>_xlfn.XLOOKUP(#REF!,[1]!Backup_F8_Previous_Wave[ODINO],[1]!Backup_F8_Previous_Wave[Production Date],"")</f>
      </c>
      <c r="J2203" s="10">
        <f>_xlfn.XLOOKUP(#REF!,[1]!Backup_F8_Previous_Wave[ODINO],[1]!Backup_F8_Previous_Wave[Wave Date],"")</f>
      </c>
      <c r="K2203" s="6">
        <f>_xlfn.XLOOKUP(#REF!,[1]!Backup_F8_Previous_Wave[ODINO],[1]!Backup_F8_Previous_Wave[Full VIN],"")</f>
      </c>
      <c r="L2203" s="3" t="s">
        <v>6935</v>
      </c>
      <c r="M2203" s="3" t="s">
        <v>4</v>
      </c>
      <c r="N2203" s="3" t="s">
        <v>6936</v>
      </c>
      <c r="O2203" s="3" t="s">
        <v>62</v>
      </c>
      <c r="P2203" s="6">
        <f>_xlfn.XLOOKUP(#REF!,[1]!Table2[BINNING],[1]!Table2[VFG],"")</f>
      </c>
      <c r="Q2203" s="6">
        <f>IF(ISNUMBER(FIND("|",#REF!,1)),LEFT(#REF!,FIND("|",#REF!,1)-2),#REF!)</f>
      </c>
      <c r="R2203" s="6">
        <f>IF(ISNUMBER(FIND("|",#REF!,1)),RIGHT(#REF!,LEN(#REF!)-FIND("|",#REF!,1)-1),"")</f>
      </c>
      <c r="S2203" s="3" t="s">
        <v>7</v>
      </c>
      <c r="T2203" s="3" t="s">
        <v>7</v>
      </c>
      <c r="U2203" s="2">
        <v>0</v>
      </c>
      <c r="V2203" s="2">
        <v>0</v>
      </c>
      <c r="W2203" s="2">
        <v>2500</v>
      </c>
      <c r="X2203" s="3" t="s">
        <v>63</v>
      </c>
      <c r="Y2203" s="2">
        <v>60</v>
      </c>
      <c r="Z2203" s="3" t="s">
        <v>6937</v>
      </c>
      <c r="AA2203" s="3" t="s">
        <v>3881</v>
      </c>
      <c r="AB2203" s="7" t="s">
        <v>6938</v>
      </c>
      <c r="AC2203" s="3" t="s">
        <v>395</v>
      </c>
      <c r="AD2203" s="3" t="s">
        <v>75</v>
      </c>
      <c r="AE2203" s="3" t="s">
        <v>76</v>
      </c>
      <c r="AF2203" s="3" t="s">
        <v>77</v>
      </c>
      <c r="AG2203" s="4"/>
      <c r="AH2203" s="3"/>
      <c r="AI2203" s="4"/>
      <c r="AJ22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3" s="8">
        <f>IF(#REF!=MAX(#REF!),"New","Old")</f>
      </c>
      <c r="AL2203" s="3"/>
      <c r="AM2203" s="9">
        <f>IF(OR(#REF!="",#REF!=0),"",IF(#REF!&lt;12000,"&lt;12k",IF(AND(#REF!&gt;=12000,#REF!&lt;24000),"12k to 24k",IF(AND(#REF!&gt;=24000,#REF!&lt;=36000),"24k to 36k",IF(#REF!&gt;36000,"&gt;36k","")))))</f>
      </c>
    </row>
    <row x14ac:dyDescent="0.25" r="2204" customHeight="1" ht="18.75">
      <c r="A2204" s="1">
        <v>1850895</v>
      </c>
      <c r="B2204" s="2">
        <v>11491967</v>
      </c>
      <c r="C2204" s="3" t="s">
        <v>0</v>
      </c>
      <c r="D2204" s="3" t="s">
        <v>59</v>
      </c>
      <c r="E2204" s="2">
        <v>2016</v>
      </c>
      <c r="F2204" s="4">
        <v>44866</v>
      </c>
      <c r="G2204" s="3" t="s">
        <v>14</v>
      </c>
      <c r="H2204" s="4">
        <v>44867</v>
      </c>
      <c r="I2204" s="4">
        <f>_xlfn.XLOOKUP(#REF!,[1]!Backup_F8_Previous_Wave[ODINO],[1]!Backup_F8_Previous_Wave[Production Date],"")</f>
      </c>
      <c r="J2204" s="10">
        <f>_xlfn.XLOOKUP(#REF!,[1]!Backup_F8_Previous_Wave[ODINO],[1]!Backup_F8_Previous_Wave[Wave Date],"")</f>
      </c>
      <c r="K2204" s="6">
        <f>_xlfn.XLOOKUP(#REF!,[1]!Backup_F8_Previous_Wave[ODINO],[1]!Backup_F8_Previous_Wave[Full VIN],"")</f>
      </c>
      <c r="L2204" s="3" t="s">
        <v>1900</v>
      </c>
      <c r="M2204" s="3" t="s">
        <v>4</v>
      </c>
      <c r="N2204" s="3" t="s">
        <v>6939</v>
      </c>
      <c r="O2204" s="3" t="s">
        <v>62</v>
      </c>
      <c r="P2204" s="6">
        <f>_xlfn.XLOOKUP(#REF!,[1]!Table2[BINNING],[1]!Table2[VFG],"")</f>
      </c>
      <c r="Q2204" s="6">
        <f>IF(ISNUMBER(FIND("|",#REF!,1)),LEFT(#REF!,FIND("|",#REF!,1)-2),#REF!)</f>
      </c>
      <c r="R2204" s="6">
        <f>IF(ISNUMBER(FIND("|",#REF!,1)),RIGHT(#REF!,LEN(#REF!)-FIND("|",#REF!,1)-1),"")</f>
      </c>
      <c r="S2204" s="3" t="s">
        <v>7</v>
      </c>
      <c r="T2204" s="3" t="s">
        <v>7</v>
      </c>
      <c r="U2204" s="2">
        <v>0</v>
      </c>
      <c r="V2204" s="2">
        <v>0</v>
      </c>
      <c r="W2204" s="2"/>
      <c r="X2204" s="3" t="s">
        <v>63</v>
      </c>
      <c r="Y2204" s="2"/>
      <c r="Z2204" s="3"/>
      <c r="AA2204" s="3"/>
      <c r="AB2204" s="7" t="s">
        <v>6940</v>
      </c>
      <c r="AC2204" s="3" t="s">
        <v>65</v>
      </c>
      <c r="AD2204" s="3" t="s">
        <v>66</v>
      </c>
      <c r="AE2204" s="3" t="s">
        <v>67</v>
      </c>
      <c r="AF2204" s="3" t="s">
        <v>68</v>
      </c>
      <c r="AG2204" s="4"/>
      <c r="AH2204" s="3"/>
      <c r="AI2204" s="4"/>
      <c r="AJ22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4" s="8">
        <f>IF(#REF!=MAX(#REF!),"New","Old")</f>
      </c>
      <c r="AL2204" s="3"/>
      <c r="AM2204" s="9">
        <f>IF(OR(#REF!="",#REF!=0),"",IF(#REF!&lt;12000,"&lt;12k",IF(AND(#REF!&gt;=12000,#REF!&lt;24000),"12k to 24k",IF(AND(#REF!&gt;=24000,#REF!&lt;=36000),"24k to 36k",IF(#REF!&gt;36000,"&gt;36k","")))))</f>
      </c>
    </row>
    <row x14ac:dyDescent="0.25" r="2205" customHeight="1" ht="18.75">
      <c r="A2205" s="1">
        <v>1850909</v>
      </c>
      <c r="B2205" s="2">
        <v>11491976</v>
      </c>
      <c r="C2205" s="3" t="s">
        <v>0</v>
      </c>
      <c r="D2205" s="3" t="s">
        <v>181</v>
      </c>
      <c r="E2205" s="2">
        <v>2018</v>
      </c>
      <c r="F2205" s="4">
        <v>44865</v>
      </c>
      <c r="G2205" s="3" t="s">
        <v>14</v>
      </c>
      <c r="H2205" s="4">
        <v>44867</v>
      </c>
      <c r="I2205" s="4">
        <f>_xlfn.XLOOKUP(#REF!,[1]!Backup_F8_Previous_Wave[ODINO],[1]!Backup_F8_Previous_Wave[Production Date],"")</f>
      </c>
      <c r="J2205" s="10">
        <f>_xlfn.XLOOKUP(#REF!,[1]!Backup_F8_Previous_Wave[ODINO],[1]!Backup_F8_Previous_Wave[Wave Date],"")</f>
      </c>
      <c r="K2205" s="6">
        <f>_xlfn.XLOOKUP(#REF!,[1]!Backup_F8_Previous_Wave[ODINO],[1]!Backup_F8_Previous_Wave[Full VIN],"")</f>
      </c>
      <c r="L2205" s="3" t="s">
        <v>5694</v>
      </c>
      <c r="M2205" s="3" t="s">
        <v>4</v>
      </c>
      <c r="N2205" s="3" t="s">
        <v>6941</v>
      </c>
      <c r="O2205" s="3" t="s">
        <v>196</v>
      </c>
      <c r="P2205" s="6">
        <f>_xlfn.XLOOKUP(#REF!,[1]!Table2[BINNING],[1]!Table2[VFG],"")</f>
      </c>
      <c r="Q2205" s="6">
        <f>IF(ISNUMBER(FIND("|",#REF!,1)),LEFT(#REF!,FIND("|",#REF!,1)-2),#REF!)</f>
      </c>
      <c r="R2205" s="6">
        <f>IF(ISNUMBER(FIND("|",#REF!,1)),RIGHT(#REF!,LEN(#REF!)-FIND("|",#REF!,1)-1),"")</f>
      </c>
      <c r="S2205" s="3" t="s">
        <v>7</v>
      </c>
      <c r="T2205" s="3" t="s">
        <v>7</v>
      </c>
      <c r="U2205" s="2">
        <v>0</v>
      </c>
      <c r="V2205" s="2">
        <v>0</v>
      </c>
      <c r="W2205" s="2">
        <v>57000</v>
      </c>
      <c r="X2205" s="3" t="s">
        <v>63</v>
      </c>
      <c r="Y2205" s="2"/>
      <c r="Z2205" s="3" t="s">
        <v>6942</v>
      </c>
      <c r="AA2205" s="3" t="s">
        <v>3881</v>
      </c>
      <c r="AB2205" s="7" t="s">
        <v>6943</v>
      </c>
      <c r="AC2205" s="3" t="s">
        <v>297</v>
      </c>
      <c r="AD2205" s="3" t="s">
        <v>298</v>
      </c>
      <c r="AE2205" s="3" t="s">
        <v>299</v>
      </c>
      <c r="AF2205" s="3" t="s">
        <v>198</v>
      </c>
      <c r="AG2205" s="4"/>
      <c r="AH2205" s="3"/>
      <c r="AI2205" s="4"/>
      <c r="AJ22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5" s="8">
        <f>IF(#REF!=MAX(#REF!),"New","Old")</f>
      </c>
      <c r="AL2205" s="3"/>
      <c r="AM2205" s="9">
        <f>IF(OR(#REF!="",#REF!=0),"",IF(#REF!&lt;12000,"&lt;12k",IF(AND(#REF!&gt;=12000,#REF!&lt;24000),"12k to 24k",IF(AND(#REF!&gt;=24000,#REF!&lt;=36000),"24k to 36k",IF(#REF!&gt;36000,"&gt;36k","")))))</f>
      </c>
    </row>
    <row x14ac:dyDescent="0.25" r="2206" customHeight="1" ht="18.75">
      <c r="A2206" s="1">
        <v>1851344</v>
      </c>
      <c r="B2206" s="2">
        <v>11492282</v>
      </c>
      <c r="C2206" s="3" t="s">
        <v>0</v>
      </c>
      <c r="D2206" s="3" t="s">
        <v>1</v>
      </c>
      <c r="E2206" s="2">
        <v>2022</v>
      </c>
      <c r="F2206" s="4">
        <v>44861</v>
      </c>
      <c r="G2206" s="3" t="s">
        <v>14</v>
      </c>
      <c r="H2206" s="4">
        <v>44869</v>
      </c>
      <c r="I2206" s="4">
        <f>_xlfn.XLOOKUP(#REF!,[1]!Backup_F8_Previous_Wave[ODINO],[1]!Backup_F8_Previous_Wave[Production Date],"")</f>
      </c>
      <c r="J2206" s="10">
        <f>_xlfn.XLOOKUP(#REF!,[1]!Backup_F8_Previous_Wave[ODINO],[1]!Backup_F8_Previous_Wave[Wave Date],"")</f>
      </c>
      <c r="K2206" s="6">
        <f>_xlfn.XLOOKUP(#REF!,[1]!Backup_F8_Previous_Wave[ODINO],[1]!Backup_F8_Previous_Wave[Full VIN],"")</f>
      </c>
      <c r="L2206" s="3" t="s">
        <v>6944</v>
      </c>
      <c r="M2206" s="3" t="s">
        <v>4</v>
      </c>
      <c r="N2206" s="3" t="s">
        <v>6945</v>
      </c>
      <c r="O2206" s="3" t="s">
        <v>105</v>
      </c>
      <c r="P2206" s="6">
        <f>_xlfn.XLOOKUP(#REF!,[1]!Table2[BINNING],[1]!Table2[VFG],"")</f>
      </c>
      <c r="Q2206" s="6">
        <f>IF(ISNUMBER(FIND("|",#REF!,1)),LEFT(#REF!,FIND("|",#REF!,1)-2),#REF!)</f>
      </c>
      <c r="R2206" s="6">
        <f>IF(ISNUMBER(FIND("|",#REF!,1)),RIGHT(#REF!,LEN(#REF!)-FIND("|",#REF!,1)-1),"")</f>
      </c>
      <c r="S2206" s="3" t="s">
        <v>7</v>
      </c>
      <c r="T2206" s="3" t="s">
        <v>7</v>
      </c>
      <c r="U2206" s="2">
        <v>0</v>
      </c>
      <c r="V2206" s="2">
        <v>0</v>
      </c>
      <c r="W2206" s="2"/>
      <c r="X2206" s="3" t="s">
        <v>1087</v>
      </c>
      <c r="Y2206" s="2">
        <v>65</v>
      </c>
      <c r="Z2206" s="3"/>
      <c r="AA2206" s="3"/>
      <c r="AB2206" s="7" t="s">
        <v>6946</v>
      </c>
      <c r="AC2206" s="3" t="s">
        <v>4018</v>
      </c>
      <c r="AD2206" s="3" t="s">
        <v>6947</v>
      </c>
      <c r="AE2206" s="3" t="s">
        <v>6948</v>
      </c>
      <c r="AF2206" s="3" t="s">
        <v>6949</v>
      </c>
      <c r="AG2206" s="4"/>
      <c r="AH2206" s="3"/>
      <c r="AI2206" s="4"/>
      <c r="AJ22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6" s="8">
        <f>IF(#REF!=MAX(#REF!),"New","Old")</f>
      </c>
      <c r="AL2206" s="3"/>
      <c r="AM2206" s="9">
        <f>IF(OR(#REF!="",#REF!=0),"",IF(#REF!&lt;12000,"&lt;12k",IF(AND(#REF!&gt;=12000,#REF!&lt;24000),"12k to 24k",IF(AND(#REF!&gt;=24000,#REF!&lt;=36000),"24k to 36k",IF(#REF!&gt;36000,"&gt;36k","")))))</f>
      </c>
    </row>
    <row x14ac:dyDescent="0.25" r="2207" customHeight="1" ht="18.75">
      <c r="A2207" s="1">
        <v>1851411</v>
      </c>
      <c r="B2207" s="2">
        <v>11492333</v>
      </c>
      <c r="C2207" s="3" t="s">
        <v>0</v>
      </c>
      <c r="D2207" s="3" t="s">
        <v>86</v>
      </c>
      <c r="E2207" s="2">
        <v>2020</v>
      </c>
      <c r="F2207" s="4">
        <v>44827</v>
      </c>
      <c r="G2207" s="3" t="s">
        <v>39</v>
      </c>
      <c r="H2207" s="4">
        <v>44869</v>
      </c>
      <c r="I2207" s="4">
        <f>_xlfn.XLOOKUP(#REF!,[1]!Backup_F8_Previous_Wave[ODINO],[1]!Backup_F8_Previous_Wave[Production Date],"")</f>
      </c>
      <c r="J2207" s="10">
        <f>_xlfn.XLOOKUP(#REF!,[1]!Backup_F8_Previous_Wave[ODINO],[1]!Backup_F8_Previous_Wave[Wave Date],"")</f>
      </c>
      <c r="K2207" s="6">
        <f>_xlfn.XLOOKUP(#REF!,[1]!Backup_F8_Previous_Wave[ODINO],[1]!Backup_F8_Previous_Wave[Full VIN],"")</f>
      </c>
      <c r="L2207" s="3" t="s">
        <v>5593</v>
      </c>
      <c r="M2207" s="3" t="s">
        <v>4</v>
      </c>
      <c r="N2207" s="3" t="s">
        <v>6950</v>
      </c>
      <c r="O2207" s="3" t="s">
        <v>354</v>
      </c>
      <c r="P2207" s="6">
        <f>_xlfn.XLOOKUP(#REF!,[1]!Table2[BINNING],[1]!Table2[VFG],"")</f>
      </c>
      <c r="Q2207" s="6">
        <f>IF(ISNUMBER(FIND("|",#REF!,1)),LEFT(#REF!,FIND("|",#REF!,1)-2),#REF!)</f>
      </c>
      <c r="R2207" s="6">
        <f>IF(ISNUMBER(FIND("|",#REF!,1)),RIGHT(#REF!,LEN(#REF!)-FIND("|",#REF!,1)-1),"")</f>
      </c>
      <c r="S2207" s="3" t="s">
        <v>7</v>
      </c>
      <c r="T2207" s="3" t="s">
        <v>7</v>
      </c>
      <c r="U2207" s="2">
        <v>0</v>
      </c>
      <c r="V2207" s="2">
        <v>0</v>
      </c>
      <c r="W2207" s="2"/>
      <c r="X2207" s="3" t="s">
        <v>282</v>
      </c>
      <c r="Y2207" s="2">
        <v>0</v>
      </c>
      <c r="Z2207" s="3"/>
      <c r="AA2207" s="3"/>
      <c r="AB2207" s="7" t="s">
        <v>6951</v>
      </c>
      <c r="AC2207" s="3" t="s">
        <v>685</v>
      </c>
      <c r="AD2207" s="3" t="s">
        <v>93</v>
      </c>
      <c r="AE2207" s="3" t="s">
        <v>94</v>
      </c>
      <c r="AF2207" s="3" t="s">
        <v>95</v>
      </c>
      <c r="AG2207" s="4"/>
      <c r="AH2207" s="3"/>
      <c r="AI2207" s="4"/>
      <c r="AJ22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7" s="8">
        <f>IF(#REF!=MAX(#REF!),"New","Old")</f>
      </c>
      <c r="AL2207" s="3"/>
      <c r="AM2207" s="9">
        <f>IF(OR(#REF!="",#REF!=0),"",IF(#REF!&lt;12000,"&lt;12k",IF(AND(#REF!&gt;=12000,#REF!&lt;24000),"12k to 24k",IF(AND(#REF!&gt;=24000,#REF!&lt;=36000),"24k to 36k",IF(#REF!&gt;36000,"&gt;36k","")))))</f>
      </c>
    </row>
    <row x14ac:dyDescent="0.25" r="2208" customHeight="1" ht="18.75">
      <c r="A2208" s="1">
        <v>1851485</v>
      </c>
      <c r="B2208" s="2">
        <v>11492378</v>
      </c>
      <c r="C2208" s="3" t="s">
        <v>0</v>
      </c>
      <c r="D2208" s="3" t="s">
        <v>485</v>
      </c>
      <c r="E2208" s="2">
        <v>2017</v>
      </c>
      <c r="F2208" s="4">
        <v>44805</v>
      </c>
      <c r="G2208" s="3" t="s">
        <v>39</v>
      </c>
      <c r="H2208" s="4">
        <v>44870</v>
      </c>
      <c r="I2208" s="4"/>
      <c r="J2208" s="10">
        <f>_xlfn.XLOOKUP(#REF!,[1]!Backup_F8_Previous_Wave[ODINO],[1]!Backup_F8_Previous_Wave[Wave Date],"")</f>
      </c>
      <c r="K2208" s="3"/>
      <c r="L2208" s="3" t="s">
        <v>6952</v>
      </c>
      <c r="M2208" s="3" t="s">
        <v>4</v>
      </c>
      <c r="N2208" s="3" t="s">
        <v>6953</v>
      </c>
      <c r="O2208" s="3" t="s">
        <v>328</v>
      </c>
      <c r="P2208" s="6">
        <f>_xlfn.XLOOKUP(#REF!,[1]!Table2[BINNING],[1]!Table2[VFG],"")</f>
      </c>
      <c r="Q2208" s="6">
        <f>IF(ISNUMBER(FIND("|",#REF!,1)),LEFT(#REF!,FIND("|",#REF!,1)-2),#REF!)</f>
      </c>
      <c r="R2208" s="6">
        <f>IF(ISNUMBER(FIND("|",#REF!,1)),RIGHT(#REF!,LEN(#REF!)-FIND("|",#REF!,1)-1),"")</f>
      </c>
      <c r="S2208" s="3" t="s">
        <v>7</v>
      </c>
      <c r="T2208" s="3" t="s">
        <v>7</v>
      </c>
      <c r="U2208" s="2">
        <v>0</v>
      </c>
      <c r="V2208" s="2">
        <v>0</v>
      </c>
      <c r="W2208" s="2"/>
      <c r="X2208" s="3" t="s">
        <v>229</v>
      </c>
      <c r="Y2208" s="2"/>
      <c r="Z2208" s="3"/>
      <c r="AA2208" s="3"/>
      <c r="AB2208" s="7" t="s">
        <v>6954</v>
      </c>
      <c r="AC2208" s="3" t="s">
        <v>44</v>
      </c>
      <c r="AD2208" s="3" t="s">
        <v>44</v>
      </c>
      <c r="AE2208" s="3" t="s">
        <v>44</v>
      </c>
      <c r="AF2208" s="3" t="s">
        <v>211</v>
      </c>
      <c r="AG2208" s="4"/>
      <c r="AH2208" s="3"/>
      <c r="AI2208" s="4"/>
      <c r="AJ22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8" s="8">
        <f>IF(#REF!=MAX(#REF!),"New","Old")</f>
      </c>
      <c r="AL2208" s="3"/>
      <c r="AM2208" s="9">
        <f>IF(OR(#REF!="",#REF!=0),"",IF(#REF!&lt;12000,"&lt;12k",IF(AND(#REF!&gt;=12000,#REF!&lt;24000),"12k to 24k",IF(AND(#REF!&gt;=24000,#REF!&lt;=36000),"24k to 36k",IF(#REF!&gt;36000,"&gt;36k","")))))</f>
      </c>
    </row>
    <row x14ac:dyDescent="0.25" r="2209" customHeight="1" ht="18.75">
      <c r="A2209" s="1">
        <v>1851661</v>
      </c>
      <c r="B2209" s="2">
        <v>11492500</v>
      </c>
      <c r="C2209" s="3" t="s">
        <v>0</v>
      </c>
      <c r="D2209" s="3" t="s">
        <v>448</v>
      </c>
      <c r="E2209" s="2">
        <v>2016</v>
      </c>
      <c r="F2209" s="4">
        <v>44861</v>
      </c>
      <c r="G2209" s="3" t="s">
        <v>14</v>
      </c>
      <c r="H2209" s="4">
        <v>44871</v>
      </c>
      <c r="I2209" s="4">
        <f>_xlfn.XLOOKUP(#REF!,[1]!Backup_F8_Previous_Wave[ODINO],[1]!Backup_F8_Previous_Wave[Production Date],"")</f>
      </c>
      <c r="J2209" s="10">
        <f>_xlfn.XLOOKUP(#REF!,[1]!Backup_F8_Previous_Wave[ODINO],[1]!Backup_F8_Previous_Wave[Wave Date],"")</f>
      </c>
      <c r="K2209" s="6">
        <f>_xlfn.XLOOKUP(#REF!,[1]!Backup_F8_Previous_Wave[ODINO],[1]!Backup_F8_Previous_Wave[Full VIN],"")</f>
      </c>
      <c r="L2209" s="3" t="s">
        <v>6955</v>
      </c>
      <c r="M2209" s="3" t="s">
        <v>4</v>
      </c>
      <c r="N2209" s="3" t="s">
        <v>6956</v>
      </c>
      <c r="O2209" s="3" t="s">
        <v>144</v>
      </c>
      <c r="P2209" s="6">
        <f>_xlfn.XLOOKUP(#REF!,[1]!Table2[BINNING],[1]!Table2[VFG],"")</f>
      </c>
      <c r="Q2209" s="6">
        <f>IF(ISNUMBER(FIND("|",#REF!,1)),LEFT(#REF!,FIND("|",#REF!,1)-2),#REF!)</f>
      </c>
      <c r="R2209" s="6">
        <f>IF(ISNUMBER(FIND("|",#REF!,1)),RIGHT(#REF!,LEN(#REF!)-FIND("|",#REF!,1)-1),"")</f>
      </c>
      <c r="S2209" s="3" t="s">
        <v>7</v>
      </c>
      <c r="T2209" s="3" t="s">
        <v>7</v>
      </c>
      <c r="U2209" s="2">
        <v>0</v>
      </c>
      <c r="V2209" s="2">
        <v>0</v>
      </c>
      <c r="W2209" s="2"/>
      <c r="X2209" s="3" t="s">
        <v>106</v>
      </c>
      <c r="Y2209" s="2"/>
      <c r="Z2209" s="3"/>
      <c r="AA2209" s="3"/>
      <c r="AB2209" s="7" t="s">
        <v>6957</v>
      </c>
      <c r="AC2209" s="3" t="s">
        <v>452</v>
      </c>
      <c r="AD2209" s="3" t="s">
        <v>453</v>
      </c>
      <c r="AE2209" s="3" t="s">
        <v>454</v>
      </c>
      <c r="AF2209" s="3" t="s">
        <v>45</v>
      </c>
      <c r="AG2209" s="4"/>
      <c r="AH2209" s="3"/>
      <c r="AI2209" s="4"/>
      <c r="AJ22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09" s="8">
        <f>IF(#REF!=MAX(#REF!),"New","Old")</f>
      </c>
      <c r="AL2209" s="3"/>
      <c r="AM2209" s="9">
        <f>IF(OR(#REF!="",#REF!=0),"",IF(#REF!&lt;12000,"&lt;12k",IF(AND(#REF!&gt;=12000,#REF!&lt;24000),"12k to 24k",IF(AND(#REF!&gt;=24000,#REF!&lt;=36000),"24k to 36k",IF(#REF!&gt;36000,"&gt;36k","")))))</f>
      </c>
    </row>
    <row x14ac:dyDescent="0.25" r="2210" customHeight="1" ht="18.75">
      <c r="A2210" s="1">
        <v>1851753</v>
      </c>
      <c r="B2210" s="2">
        <v>11492563</v>
      </c>
      <c r="C2210" s="3" t="s">
        <v>0</v>
      </c>
      <c r="D2210" s="3" t="s">
        <v>485</v>
      </c>
      <c r="E2210" s="2">
        <v>2016</v>
      </c>
      <c r="F2210" s="4">
        <v>44713</v>
      </c>
      <c r="G2210" s="3" t="s">
        <v>108</v>
      </c>
      <c r="H2210" s="4">
        <v>44872</v>
      </c>
      <c r="I2210" s="4">
        <f>_xlfn.XLOOKUP(#REF!,[1]!Backup_F8_Previous_Wave[ODINO],[1]!Backup_F8_Previous_Wave[Production Date],"")</f>
      </c>
      <c r="J2210" s="10">
        <f>_xlfn.XLOOKUP(#REF!,[1]!Backup_F8_Previous_Wave[ODINO],[1]!Backup_F8_Previous_Wave[Wave Date],"")</f>
      </c>
      <c r="K2210" s="6">
        <f>_xlfn.XLOOKUP(#REF!,[1]!Backup_F8_Previous_Wave[ODINO],[1]!Backup_F8_Previous_Wave[Full VIN],"")</f>
      </c>
      <c r="L2210" s="3" t="s">
        <v>6958</v>
      </c>
      <c r="M2210" s="3" t="s">
        <v>4</v>
      </c>
      <c r="N2210" s="3" t="s">
        <v>6959</v>
      </c>
      <c r="O2210" s="3" t="s">
        <v>3269</v>
      </c>
      <c r="P2210" s="6">
        <f>_xlfn.XLOOKUP(#REF!,[1]!Table2[BINNING],[1]!Table2[VFG],"")</f>
      </c>
      <c r="Q2210" s="6">
        <f>IF(ISNUMBER(FIND("|",#REF!,1)),LEFT(#REF!,FIND("|",#REF!,1)-2),#REF!)</f>
      </c>
      <c r="R2210" s="6">
        <f>IF(ISNUMBER(FIND("|",#REF!,1)),RIGHT(#REF!,LEN(#REF!)-FIND("|",#REF!,1)-1),"")</f>
      </c>
      <c r="S2210" s="3" t="s">
        <v>7</v>
      </c>
      <c r="T2210" s="3" t="s">
        <v>7</v>
      </c>
      <c r="U2210" s="2">
        <v>0</v>
      </c>
      <c r="V2210" s="2">
        <v>0</v>
      </c>
      <c r="W2210" s="2"/>
      <c r="X2210" s="3" t="s">
        <v>159</v>
      </c>
      <c r="Y2210" s="2"/>
      <c r="Z2210" s="3"/>
      <c r="AA2210" s="3"/>
      <c r="AB2210" s="7" t="s">
        <v>6960</v>
      </c>
      <c r="AC2210" s="3" t="s">
        <v>489</v>
      </c>
      <c r="AD2210" s="3" t="s">
        <v>490</v>
      </c>
      <c r="AE2210" s="3" t="s">
        <v>491</v>
      </c>
      <c r="AF2210" s="3" t="s">
        <v>211</v>
      </c>
      <c r="AG2210" s="4"/>
      <c r="AH2210" s="3"/>
      <c r="AI2210" s="4"/>
      <c r="AJ22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0" s="8">
        <f>IF(#REF!=MAX(#REF!),"New","Old")</f>
      </c>
      <c r="AL2210" s="3"/>
      <c r="AM2210" s="9">
        <f>IF(OR(#REF!="",#REF!=0),"",IF(#REF!&lt;12000,"&lt;12k",IF(AND(#REF!&gt;=12000,#REF!&lt;24000),"12k to 24k",IF(AND(#REF!&gt;=24000,#REF!&lt;=36000),"24k to 36k",IF(#REF!&gt;36000,"&gt;36k","")))))</f>
      </c>
    </row>
    <row x14ac:dyDescent="0.25" r="2211" customHeight="1" ht="18.75">
      <c r="A2211" s="1">
        <v>1851860</v>
      </c>
      <c r="B2211" s="2">
        <v>11492641</v>
      </c>
      <c r="C2211" s="3" t="s">
        <v>0</v>
      </c>
      <c r="D2211" s="3" t="s">
        <v>448</v>
      </c>
      <c r="E2211" s="2">
        <v>2013</v>
      </c>
      <c r="F2211" s="4">
        <v>44868</v>
      </c>
      <c r="G2211" s="3" t="s">
        <v>14</v>
      </c>
      <c r="H2211" s="4">
        <v>44872</v>
      </c>
      <c r="I2211" s="4">
        <f>_xlfn.XLOOKUP(#REF!,[1]!Backup_F8_Previous_Wave[ODINO],[1]!Backup_F8_Previous_Wave[Production Date],"")</f>
      </c>
      <c r="J2211" s="10">
        <f>_xlfn.XLOOKUP(#REF!,[1]!Backup_F8_Previous_Wave[ODINO],[1]!Backup_F8_Previous_Wave[Wave Date],"")</f>
      </c>
      <c r="K2211" s="6">
        <f>_xlfn.XLOOKUP(#REF!,[1]!Backup_F8_Previous_Wave[ODINO],[1]!Backup_F8_Previous_Wave[Full VIN],"")</f>
      </c>
      <c r="L2211" s="3" t="s">
        <v>6961</v>
      </c>
      <c r="M2211" s="3" t="s">
        <v>4</v>
      </c>
      <c r="N2211" s="3" t="s">
        <v>6962</v>
      </c>
      <c r="O2211" s="3" t="s">
        <v>144</v>
      </c>
      <c r="P2211" s="6">
        <f>_xlfn.XLOOKUP(#REF!,[1]!Table2[BINNING],[1]!Table2[VFG],"")</f>
      </c>
      <c r="Q2211" s="6">
        <f>IF(ISNUMBER(FIND("|",#REF!,1)),LEFT(#REF!,FIND("|",#REF!,1)-2),#REF!)</f>
      </c>
      <c r="R2211" s="6">
        <f>IF(ISNUMBER(FIND("|",#REF!,1)),RIGHT(#REF!,LEN(#REF!)-FIND("|",#REF!,1)-1),"")</f>
      </c>
      <c r="S2211" s="3" t="s">
        <v>7</v>
      </c>
      <c r="T2211" s="3" t="s">
        <v>7</v>
      </c>
      <c r="U2211" s="2">
        <v>0</v>
      </c>
      <c r="V2211" s="2">
        <v>0</v>
      </c>
      <c r="W2211" s="2">
        <v>170000</v>
      </c>
      <c r="X2211" s="3" t="s">
        <v>246</v>
      </c>
      <c r="Y2211" s="2">
        <v>10</v>
      </c>
      <c r="Z2211" s="3" t="s">
        <v>6963</v>
      </c>
      <c r="AA2211" s="3" t="s">
        <v>4359</v>
      </c>
      <c r="AB2211" s="7" t="s">
        <v>6964</v>
      </c>
      <c r="AC2211" s="3" t="s">
        <v>452</v>
      </c>
      <c r="AD2211" s="3" t="s">
        <v>453</v>
      </c>
      <c r="AE2211" s="3" t="s">
        <v>454</v>
      </c>
      <c r="AF2211" s="3" t="s">
        <v>45</v>
      </c>
      <c r="AG2211" s="4"/>
      <c r="AH2211" s="3"/>
      <c r="AI2211" s="4"/>
      <c r="AJ22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1" s="8">
        <f>IF(#REF!=MAX(#REF!),"New","Old")</f>
      </c>
      <c r="AL2211" s="3"/>
      <c r="AM2211" s="9">
        <f>IF(OR(#REF!="",#REF!=0),"",IF(#REF!&lt;12000,"&lt;12k",IF(AND(#REF!&gt;=12000,#REF!&lt;24000),"12k to 24k",IF(AND(#REF!&gt;=24000,#REF!&lt;=36000),"24k to 36k",IF(#REF!&gt;36000,"&gt;36k","")))))</f>
      </c>
    </row>
    <row x14ac:dyDescent="0.25" r="2212" customHeight="1" ht="18.75">
      <c r="A2212" s="1">
        <v>1852123</v>
      </c>
      <c r="B2212" s="2">
        <v>11492817</v>
      </c>
      <c r="C2212" s="3" t="s">
        <v>0</v>
      </c>
      <c r="D2212" s="3" t="s">
        <v>1</v>
      </c>
      <c r="E2212" s="2">
        <v>2022</v>
      </c>
      <c r="F2212" s="4">
        <v>44872</v>
      </c>
      <c r="G2212" s="3" t="s">
        <v>14</v>
      </c>
      <c r="H2212" s="4">
        <v>44873</v>
      </c>
      <c r="I2212" s="4">
        <f>_xlfn.XLOOKUP(#REF!,[1]!Backup_F8_Previous_Wave[ODINO],[1]!Backup_F8_Previous_Wave[Production Date],"")</f>
      </c>
      <c r="J2212" s="10">
        <f>_xlfn.XLOOKUP(#REF!,[1]!Backup_F8_Previous_Wave[ODINO],[1]!Backup_F8_Previous_Wave[Wave Date],"")</f>
      </c>
      <c r="K2212" s="6">
        <f>_xlfn.XLOOKUP(#REF!,[1]!Backup_F8_Previous_Wave[ODINO],[1]!Backup_F8_Previous_Wave[Full VIN],"")</f>
      </c>
      <c r="L2212" s="3" t="s">
        <v>6965</v>
      </c>
      <c r="M2212" s="3" t="s">
        <v>4</v>
      </c>
      <c r="N2212" s="3" t="s">
        <v>6966</v>
      </c>
      <c r="O2212" s="3" t="s">
        <v>600</v>
      </c>
      <c r="P2212" s="6">
        <f>_xlfn.XLOOKUP(#REF!,[1]!Table2[BINNING],[1]!Table2[VFG],"")</f>
      </c>
      <c r="Q2212" s="6">
        <f>IF(ISNUMBER(FIND("|",#REF!,1)),LEFT(#REF!,FIND("|",#REF!,1)-2),#REF!)</f>
      </c>
      <c r="R2212" s="6">
        <f>IF(ISNUMBER(FIND("|",#REF!,1)),RIGHT(#REF!,LEN(#REF!)-FIND("|",#REF!,1)-1),"")</f>
      </c>
      <c r="S2212" s="3" t="s">
        <v>7</v>
      </c>
      <c r="T2212" s="3" t="s">
        <v>7</v>
      </c>
      <c r="U2212" s="2">
        <v>0</v>
      </c>
      <c r="V2212" s="2">
        <v>0</v>
      </c>
      <c r="W2212" s="2"/>
      <c r="X2212" s="3" t="s">
        <v>90</v>
      </c>
      <c r="Y2212" s="2"/>
      <c r="Z2212" s="3"/>
      <c r="AA2212" s="3"/>
      <c r="AB2212" s="7" t="s">
        <v>6967</v>
      </c>
      <c r="AC2212" s="3" t="s">
        <v>4018</v>
      </c>
      <c r="AD2212" s="3" t="s">
        <v>4525</v>
      </c>
      <c r="AE2212" s="3" t="s">
        <v>4526</v>
      </c>
      <c r="AF2212" s="3" t="s">
        <v>13</v>
      </c>
      <c r="AG2212" s="4"/>
      <c r="AH2212" s="3"/>
      <c r="AI2212" s="4"/>
      <c r="AJ22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2" s="8">
        <f>IF(#REF!=MAX(#REF!),"New","Old")</f>
      </c>
      <c r="AL2212" s="3"/>
      <c r="AM2212" s="9">
        <f>IF(OR(#REF!="",#REF!=0),"",IF(#REF!&lt;12000,"&lt;12k",IF(AND(#REF!&gt;=12000,#REF!&lt;24000),"12k to 24k",IF(AND(#REF!&gt;=24000,#REF!&lt;=36000),"24k to 36k",IF(#REF!&gt;36000,"&gt;36k","")))))</f>
      </c>
    </row>
    <row x14ac:dyDescent="0.25" r="2213" customHeight="1" ht="18.75">
      <c r="A2213" s="1">
        <v>1852353</v>
      </c>
      <c r="B2213" s="2">
        <v>11492985</v>
      </c>
      <c r="C2213" s="3" t="s">
        <v>0</v>
      </c>
      <c r="D2213" s="3" t="s">
        <v>59</v>
      </c>
      <c r="E2213" s="2">
        <v>2018</v>
      </c>
      <c r="F2213" s="4">
        <v>44832</v>
      </c>
      <c r="G2213" s="3" t="s">
        <v>39</v>
      </c>
      <c r="H2213" s="4">
        <v>44874</v>
      </c>
      <c r="I2213" s="4">
        <f>_xlfn.XLOOKUP(#REF!,[1]!Backup_F8_Previous_Wave[ODINO],[1]!Backup_F8_Previous_Wave[Production Date],"")</f>
      </c>
      <c r="J2213" s="10">
        <f>_xlfn.XLOOKUP(#REF!,[1]!Backup_F8_Previous_Wave[ODINO],[1]!Backup_F8_Previous_Wave[Wave Date],"")</f>
      </c>
      <c r="K2213" s="6">
        <f>_xlfn.XLOOKUP(#REF!,[1]!Backup_F8_Previous_Wave[ODINO],[1]!Backup_F8_Previous_Wave[Full VIN],"")</f>
      </c>
      <c r="L2213" s="3" t="s">
        <v>6968</v>
      </c>
      <c r="M2213" s="3" t="s">
        <v>4</v>
      </c>
      <c r="N2213" s="3" t="s">
        <v>6969</v>
      </c>
      <c r="O2213" s="3" t="s">
        <v>62</v>
      </c>
      <c r="P2213" s="6">
        <f>_xlfn.XLOOKUP(#REF!,[1]!Table2[BINNING],[1]!Table2[VFG],"")</f>
      </c>
      <c r="Q2213" s="6">
        <f>IF(ISNUMBER(FIND("|",#REF!,1)),LEFT(#REF!,FIND("|",#REF!,1)-2),#REF!)</f>
      </c>
      <c r="R2213" s="6">
        <f>IF(ISNUMBER(FIND("|",#REF!,1)),RIGHT(#REF!,LEN(#REF!)-FIND("|",#REF!,1)-1),"")</f>
      </c>
      <c r="S2213" s="3" t="s">
        <v>7</v>
      </c>
      <c r="T2213" s="3" t="s">
        <v>7</v>
      </c>
      <c r="U2213" s="2">
        <v>0</v>
      </c>
      <c r="V2213" s="2">
        <v>0</v>
      </c>
      <c r="W2213" s="2"/>
      <c r="X2213" s="3" t="s">
        <v>139</v>
      </c>
      <c r="Y2213" s="2"/>
      <c r="Z2213" s="3"/>
      <c r="AA2213" s="3"/>
      <c r="AB2213" s="7" t="s">
        <v>6970</v>
      </c>
      <c r="AC2213" s="3" t="s">
        <v>65</v>
      </c>
      <c r="AD2213" s="3" t="s">
        <v>84</v>
      </c>
      <c r="AE2213" s="3" t="s">
        <v>319</v>
      </c>
      <c r="AF2213" s="3" t="s">
        <v>68</v>
      </c>
      <c r="AG2213" s="4"/>
      <c r="AH2213" s="3"/>
      <c r="AI2213" s="4"/>
      <c r="AJ22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3" s="8">
        <f>IF(#REF!=MAX(#REF!),"New","Old")</f>
      </c>
      <c r="AL2213" s="3"/>
      <c r="AM2213" s="9">
        <f>IF(OR(#REF!="",#REF!=0),"",IF(#REF!&lt;12000,"&lt;12k",IF(AND(#REF!&gt;=12000,#REF!&lt;24000),"12k to 24k",IF(AND(#REF!&gt;=24000,#REF!&lt;=36000),"24k to 36k",IF(#REF!&gt;36000,"&gt;36k","")))))</f>
      </c>
    </row>
    <row x14ac:dyDescent="0.25" r="2214" customHeight="1" ht="18.75">
      <c r="A2214" s="1">
        <v>1852396</v>
      </c>
      <c r="B2214" s="2">
        <v>11493016</v>
      </c>
      <c r="C2214" s="3" t="s">
        <v>0</v>
      </c>
      <c r="D2214" s="3" t="s">
        <v>38</v>
      </c>
      <c r="E2214" s="2">
        <v>2022</v>
      </c>
      <c r="F2214" s="4">
        <v>44854</v>
      </c>
      <c r="G2214" s="3" t="s">
        <v>14</v>
      </c>
      <c r="H2214" s="4">
        <v>44875</v>
      </c>
      <c r="I2214" s="4">
        <f>_xlfn.XLOOKUP(#REF!,[1]!Backup_F8_Previous_Wave[ODINO],[1]!Backup_F8_Previous_Wave[Production Date],"")</f>
      </c>
      <c r="J2214" s="10">
        <f>_xlfn.XLOOKUP(#REF!,[1]!Backup_F8_Previous_Wave[ODINO],[1]!Backup_F8_Previous_Wave[Wave Date],"")</f>
      </c>
      <c r="K2214" s="6">
        <f>_xlfn.XLOOKUP(#REF!,[1]!Backup_F8_Previous_Wave[ODINO],[1]!Backup_F8_Previous_Wave[Full VIN],"")</f>
      </c>
      <c r="L2214" s="3" t="s">
        <v>6971</v>
      </c>
      <c r="M2214" s="3" t="s">
        <v>4</v>
      </c>
      <c r="N2214" s="3" t="s">
        <v>6972</v>
      </c>
      <c r="O2214" s="3" t="s">
        <v>105</v>
      </c>
      <c r="P2214" s="6">
        <f>_xlfn.XLOOKUP(#REF!,[1]!Table2[BINNING],[1]!Table2[VFG],"")</f>
      </c>
      <c r="Q2214" s="6">
        <f>IF(ISNUMBER(FIND("|",#REF!,1)),LEFT(#REF!,FIND("|",#REF!,1)-2),#REF!)</f>
      </c>
      <c r="R2214" s="6">
        <f>IF(ISNUMBER(FIND("|",#REF!,1)),RIGHT(#REF!,LEN(#REF!)-FIND("|",#REF!,1)-1),"")</f>
      </c>
      <c r="S2214" s="3" t="s">
        <v>7</v>
      </c>
      <c r="T2214" s="3" t="s">
        <v>7</v>
      </c>
      <c r="U2214" s="2">
        <v>0</v>
      </c>
      <c r="V2214" s="2">
        <v>0</v>
      </c>
      <c r="W2214" s="2"/>
      <c r="X2214" s="3" t="s">
        <v>100</v>
      </c>
      <c r="Y2214" s="2">
        <v>62</v>
      </c>
      <c r="Z2214" s="3"/>
      <c r="AA2214" s="3"/>
      <c r="AB2214" s="7" t="s">
        <v>6973</v>
      </c>
      <c r="AC2214" s="3" t="s">
        <v>826</v>
      </c>
      <c r="AD2214" s="3" t="s">
        <v>147</v>
      </c>
      <c r="AE2214" s="3" t="s">
        <v>148</v>
      </c>
      <c r="AF2214" s="3" t="s">
        <v>45</v>
      </c>
      <c r="AG2214" s="4"/>
      <c r="AH2214" s="3"/>
      <c r="AI2214" s="4"/>
      <c r="AJ22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4" s="8">
        <f>IF(#REF!=MAX(#REF!),"New","Old")</f>
      </c>
      <c r="AL2214" s="3"/>
      <c r="AM2214" s="9">
        <f>IF(OR(#REF!="",#REF!=0),"",IF(#REF!&lt;12000,"&lt;12k",IF(AND(#REF!&gt;=12000,#REF!&lt;24000),"12k to 24k",IF(AND(#REF!&gt;=24000,#REF!&lt;=36000),"24k to 36k",IF(#REF!&gt;36000,"&gt;36k","")))))</f>
      </c>
    </row>
    <row x14ac:dyDescent="0.25" r="2215" customHeight="1" ht="18.75">
      <c r="A2215" s="1">
        <v>1852506</v>
      </c>
      <c r="B2215" s="2">
        <v>11493094</v>
      </c>
      <c r="C2215" s="3" t="s">
        <v>0</v>
      </c>
      <c r="D2215" s="3" t="s">
        <v>1</v>
      </c>
      <c r="E2215" s="2">
        <v>2021</v>
      </c>
      <c r="F2215" s="4">
        <v>44875</v>
      </c>
      <c r="G2215" s="3" t="s">
        <v>14</v>
      </c>
      <c r="H2215" s="4">
        <v>44875</v>
      </c>
      <c r="I2215" s="4">
        <f>_xlfn.XLOOKUP(#REF!,[1]!Backup_F8_Previous_Wave[ODINO],[1]!Backup_F8_Previous_Wave[Production Date],"")</f>
      </c>
      <c r="J2215" s="10">
        <f>_xlfn.XLOOKUP(#REF!,[1]!Backup_F8_Previous_Wave[ODINO],[1]!Backup_F8_Previous_Wave[Wave Date],"")</f>
      </c>
      <c r="K2215" s="6">
        <f>_xlfn.XLOOKUP(#REF!,[1]!Backup_F8_Previous_Wave[ODINO],[1]!Backup_F8_Previous_Wave[Full VIN],"")</f>
      </c>
      <c r="L2215" s="3" t="s">
        <v>6974</v>
      </c>
      <c r="M2215" s="3" t="s">
        <v>4</v>
      </c>
      <c r="N2215" s="3" t="s">
        <v>6975</v>
      </c>
      <c r="O2215" s="3" t="s">
        <v>390</v>
      </c>
      <c r="P2215" s="6">
        <f>_xlfn.XLOOKUP(#REF!,[1]!Table2[BINNING],[1]!Table2[VFG],"")</f>
      </c>
      <c r="Q2215" s="6">
        <f>IF(ISNUMBER(FIND("|",#REF!,1)),LEFT(#REF!,FIND("|",#REF!,1)-2),#REF!)</f>
      </c>
      <c r="R2215" s="6">
        <f>IF(ISNUMBER(FIND("|",#REF!,1)),RIGHT(#REF!,LEN(#REF!)-FIND("|",#REF!,1)-1),"")</f>
      </c>
      <c r="S2215" s="3" t="s">
        <v>7</v>
      </c>
      <c r="T2215" s="3" t="s">
        <v>7</v>
      </c>
      <c r="U2215" s="2">
        <v>0</v>
      </c>
      <c r="V2215" s="2">
        <v>0</v>
      </c>
      <c r="W2215" s="2"/>
      <c r="X2215" s="3" t="s">
        <v>90</v>
      </c>
      <c r="Y2215" s="2"/>
      <c r="Z2215" s="3"/>
      <c r="AA2215" s="3"/>
      <c r="AB2215" s="7" t="s">
        <v>6976</v>
      </c>
      <c r="AC2215" s="3" t="s">
        <v>4018</v>
      </c>
      <c r="AD2215" s="3" t="s">
        <v>11</v>
      </c>
      <c r="AE2215" s="3" t="s">
        <v>21</v>
      </c>
      <c r="AF2215" s="3" t="s">
        <v>13</v>
      </c>
      <c r="AG2215" s="4"/>
      <c r="AH2215" s="3"/>
      <c r="AI2215" s="4"/>
      <c r="AJ22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5" s="8">
        <f>IF(#REF!=MAX(#REF!),"New","Old")</f>
      </c>
      <c r="AL2215" s="3"/>
      <c r="AM2215" s="9">
        <f>IF(OR(#REF!="",#REF!=0),"",IF(#REF!&lt;12000,"&lt;12k",IF(AND(#REF!&gt;=12000,#REF!&lt;24000),"12k to 24k",IF(AND(#REF!&gt;=24000,#REF!&lt;=36000),"24k to 36k",IF(#REF!&gt;36000,"&gt;36k","")))))</f>
      </c>
    </row>
    <row x14ac:dyDescent="0.25" r="2216" customHeight="1" ht="18.75">
      <c r="A2216" s="1">
        <v>1852588</v>
      </c>
      <c r="B2216" s="2">
        <v>11493155</v>
      </c>
      <c r="C2216" s="3" t="s">
        <v>0</v>
      </c>
      <c r="D2216" s="3" t="s">
        <v>96</v>
      </c>
      <c r="E2216" s="2">
        <v>2014</v>
      </c>
      <c r="F2216" s="4">
        <v>44867</v>
      </c>
      <c r="G2216" s="3" t="s">
        <v>14</v>
      </c>
      <c r="H2216" s="4">
        <v>44875</v>
      </c>
      <c r="I2216" s="4">
        <f>_xlfn.XLOOKUP(#REF!,[1]!Backup_F8_Previous_Wave[ODINO],[1]!Backup_F8_Previous_Wave[Production Date],"")</f>
      </c>
      <c r="J2216" s="10">
        <f>_xlfn.XLOOKUP(#REF!,[1]!Backup_F8_Previous_Wave[ODINO],[1]!Backup_F8_Previous_Wave[Wave Date],"")</f>
      </c>
      <c r="K2216" s="6">
        <f>_xlfn.XLOOKUP(#REF!,[1]!Backup_F8_Previous_Wave[ODINO],[1]!Backup_F8_Previous_Wave[Full VIN],"")</f>
      </c>
      <c r="L2216" s="3" t="s">
        <v>6977</v>
      </c>
      <c r="M2216" s="3" t="s">
        <v>4</v>
      </c>
      <c r="N2216" s="3" t="s">
        <v>6978</v>
      </c>
      <c r="O2216" s="3" t="s">
        <v>62</v>
      </c>
      <c r="P2216" s="6">
        <f>_xlfn.XLOOKUP(#REF!,[1]!Table2[BINNING],[1]!Table2[VFG],"")</f>
      </c>
      <c r="Q2216" s="6">
        <f>IF(ISNUMBER(FIND("|",#REF!,1)),LEFT(#REF!,FIND("|",#REF!,1)-2),#REF!)</f>
      </c>
      <c r="R2216" s="6">
        <f>IF(ISNUMBER(FIND("|",#REF!,1)),RIGHT(#REF!,LEN(#REF!)-FIND("|",#REF!,1)-1),"")</f>
      </c>
      <c r="S2216" s="3" t="s">
        <v>7</v>
      </c>
      <c r="T2216" s="3" t="s">
        <v>7</v>
      </c>
      <c r="U2216" s="2">
        <v>0</v>
      </c>
      <c r="V2216" s="2">
        <v>0</v>
      </c>
      <c r="W2216" s="2"/>
      <c r="X2216" s="3" t="s">
        <v>1993</v>
      </c>
      <c r="Y2216" s="2"/>
      <c r="Z2216" s="3"/>
      <c r="AA2216" s="3"/>
      <c r="AB2216" s="7" t="s">
        <v>6979</v>
      </c>
      <c r="AC2216" s="3" t="s">
        <v>542</v>
      </c>
      <c r="AD2216" s="3" t="s">
        <v>543</v>
      </c>
      <c r="AE2216" s="3" t="s">
        <v>544</v>
      </c>
      <c r="AF2216" s="3" t="s">
        <v>102</v>
      </c>
      <c r="AG2216" s="4"/>
      <c r="AH2216" s="3"/>
      <c r="AI2216" s="4"/>
      <c r="AJ22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6" s="8">
        <f>IF(#REF!=MAX(#REF!),"New","Old")</f>
      </c>
      <c r="AL2216" s="3"/>
      <c r="AM2216" s="9">
        <f>IF(OR(#REF!="",#REF!=0),"",IF(#REF!&lt;12000,"&lt;12k",IF(AND(#REF!&gt;=12000,#REF!&lt;24000),"12k to 24k",IF(AND(#REF!&gt;=24000,#REF!&lt;=36000),"24k to 36k",IF(#REF!&gt;36000,"&gt;36k","")))))</f>
      </c>
    </row>
    <row x14ac:dyDescent="0.25" r="2217" customHeight="1" ht="18.75">
      <c r="A2217" s="1">
        <v>1853004</v>
      </c>
      <c r="B2217" s="2">
        <v>11493417</v>
      </c>
      <c r="C2217" s="3" t="s">
        <v>0</v>
      </c>
      <c r="D2217" s="3" t="s">
        <v>38</v>
      </c>
      <c r="E2217" s="2">
        <v>2015</v>
      </c>
      <c r="F2217" s="4">
        <v>44877</v>
      </c>
      <c r="G2217" s="3" t="s">
        <v>14</v>
      </c>
      <c r="H2217" s="4">
        <v>44879</v>
      </c>
      <c r="I2217" s="4">
        <f>_xlfn.XLOOKUP(#REF!,[1]!Backup_F8_Previous_Wave[ODINO],[1]!Backup_F8_Previous_Wave[Production Date],"")</f>
      </c>
      <c r="J2217" s="10">
        <f>_xlfn.XLOOKUP(#REF!,[1]!Backup_F8_Previous_Wave[ODINO],[1]!Backup_F8_Previous_Wave[Wave Date],"")</f>
      </c>
      <c r="K2217" s="6">
        <f>_xlfn.XLOOKUP(#REF!,[1]!Backup_F8_Previous_Wave[ODINO],[1]!Backup_F8_Previous_Wave[Full VIN],"")</f>
      </c>
      <c r="L2217" s="3" t="s">
        <v>6042</v>
      </c>
      <c r="M2217" s="3" t="s">
        <v>4</v>
      </c>
      <c r="N2217" s="3" t="s">
        <v>6980</v>
      </c>
      <c r="O2217" s="3" t="s">
        <v>3149</v>
      </c>
      <c r="P2217" s="6">
        <f>_xlfn.XLOOKUP(#REF!,[1]!Table2[BINNING],[1]!Table2[VFG],"")</f>
      </c>
      <c r="Q2217" s="6">
        <f>IF(ISNUMBER(FIND("|",#REF!,1)),LEFT(#REF!,FIND("|",#REF!,1)-2),#REF!)</f>
      </c>
      <c r="R2217" s="6">
        <f>IF(ISNUMBER(FIND("|",#REF!,1)),RIGHT(#REF!,LEN(#REF!)-FIND("|",#REF!,1)-1),"")</f>
      </c>
      <c r="S2217" s="3" t="s">
        <v>7</v>
      </c>
      <c r="T2217" s="3" t="s">
        <v>7</v>
      </c>
      <c r="U2217" s="2">
        <v>0</v>
      </c>
      <c r="V2217" s="2">
        <v>0</v>
      </c>
      <c r="W2217" s="2">
        <v>123000</v>
      </c>
      <c r="X2217" s="3" t="s">
        <v>525</v>
      </c>
      <c r="Y2217" s="2">
        <v>59</v>
      </c>
      <c r="Z2217" s="3"/>
      <c r="AA2217" s="3"/>
      <c r="AB2217" s="7" t="s">
        <v>6981</v>
      </c>
      <c r="AC2217" s="3" t="s">
        <v>826</v>
      </c>
      <c r="AD2217" s="3" t="s">
        <v>147</v>
      </c>
      <c r="AE2217" s="3" t="s">
        <v>148</v>
      </c>
      <c r="AF2217" s="3" t="s">
        <v>45</v>
      </c>
      <c r="AG2217" s="4"/>
      <c r="AH2217" s="3"/>
      <c r="AI2217" s="4"/>
      <c r="AJ22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7" s="8">
        <f>IF(#REF!=MAX(#REF!),"New","Old")</f>
      </c>
      <c r="AL2217" s="3"/>
      <c r="AM2217" s="9">
        <f>IF(OR(#REF!="",#REF!=0),"",IF(#REF!&lt;12000,"&lt;12k",IF(AND(#REF!&gt;=12000,#REF!&lt;24000),"12k to 24k",IF(AND(#REF!&gt;=24000,#REF!&lt;=36000),"24k to 36k",IF(#REF!&gt;36000,"&gt;36k","")))))</f>
      </c>
    </row>
    <row x14ac:dyDescent="0.25" r="2218" customHeight="1" ht="18.75">
      <c r="A2218" s="1">
        <v>1853028</v>
      </c>
      <c r="B2218" s="2">
        <v>11493435</v>
      </c>
      <c r="C2218" s="3" t="s">
        <v>0</v>
      </c>
      <c r="D2218" s="3" t="s">
        <v>86</v>
      </c>
      <c r="E2218" s="2">
        <v>2020</v>
      </c>
      <c r="F2218" s="4">
        <v>44818</v>
      </c>
      <c r="G2218" s="3" t="s">
        <v>39</v>
      </c>
      <c r="H2218" s="4">
        <v>44879</v>
      </c>
      <c r="I2218" s="4">
        <f>_xlfn.XLOOKUP(#REF!,[1]!Backup_F8_Previous_Wave[ODINO],[1]!Backup_F8_Previous_Wave[Production Date],"")</f>
      </c>
      <c r="J2218" s="10">
        <f>_xlfn.XLOOKUP(#REF!,[1]!Backup_F8_Previous_Wave[ODINO],[1]!Backup_F8_Previous_Wave[Wave Date],"")</f>
      </c>
      <c r="K2218" s="6">
        <f>_xlfn.XLOOKUP(#REF!,[1]!Backup_F8_Previous_Wave[ODINO],[1]!Backup_F8_Previous_Wave[Full VIN],"")</f>
      </c>
      <c r="L2218" s="3" t="s">
        <v>6982</v>
      </c>
      <c r="M2218" s="3" t="s">
        <v>4</v>
      </c>
      <c r="N2218" s="3" t="s">
        <v>6983</v>
      </c>
      <c r="O2218" s="3" t="s">
        <v>4771</v>
      </c>
      <c r="P2218" s="6">
        <f>_xlfn.XLOOKUP(#REF!,[1]!Table2[BINNING],[1]!Table2[VFG],"")</f>
      </c>
      <c r="Q2218" s="6">
        <f>IF(ISNUMBER(FIND("|",#REF!,1)),LEFT(#REF!,FIND("|",#REF!,1)-2),#REF!)</f>
      </c>
      <c r="R2218" s="6">
        <f>IF(ISNUMBER(FIND("|",#REF!,1)),RIGHT(#REF!,LEN(#REF!)-FIND("|",#REF!,1)-1),"")</f>
      </c>
      <c r="S2218" s="3" t="s">
        <v>7</v>
      </c>
      <c r="T2218" s="3" t="s">
        <v>7</v>
      </c>
      <c r="U2218" s="2">
        <v>0</v>
      </c>
      <c r="V2218" s="2">
        <v>0</v>
      </c>
      <c r="W2218" s="2">
        <v>39000</v>
      </c>
      <c r="X2218" s="3" t="s">
        <v>72</v>
      </c>
      <c r="Y2218" s="2"/>
      <c r="Z2218" s="3" t="s">
        <v>6984</v>
      </c>
      <c r="AA2218" s="3" t="s">
        <v>1092</v>
      </c>
      <c r="AB2218" s="7" t="s">
        <v>6985</v>
      </c>
      <c r="AC2218" s="3" t="s">
        <v>685</v>
      </c>
      <c r="AD2218" s="3" t="s">
        <v>93</v>
      </c>
      <c r="AE2218" s="3" t="s">
        <v>94</v>
      </c>
      <c r="AF2218" s="3" t="s">
        <v>95</v>
      </c>
      <c r="AG2218" s="4"/>
      <c r="AH2218" s="3"/>
      <c r="AI2218" s="4"/>
      <c r="AJ22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8" s="8">
        <f>IF(#REF!=MAX(#REF!),"New","Old")</f>
      </c>
      <c r="AL2218" s="3"/>
      <c r="AM2218" s="9">
        <f>IF(OR(#REF!="",#REF!=0),"",IF(#REF!&lt;12000,"&lt;12k",IF(AND(#REF!&gt;=12000,#REF!&lt;24000),"12k to 24k",IF(AND(#REF!&gt;=24000,#REF!&lt;=36000),"24k to 36k",IF(#REF!&gt;36000,"&gt;36k","")))))</f>
      </c>
    </row>
    <row x14ac:dyDescent="0.25" r="2219" customHeight="1" ht="18.75">
      <c r="A2219" s="1">
        <v>1853035</v>
      </c>
      <c r="B2219" s="2">
        <v>11493440</v>
      </c>
      <c r="C2219" s="3" t="s">
        <v>0</v>
      </c>
      <c r="D2219" s="3" t="s">
        <v>187</v>
      </c>
      <c r="E2219" s="2">
        <v>2017</v>
      </c>
      <c r="F2219" s="4">
        <v>44872</v>
      </c>
      <c r="G2219" s="3" t="s">
        <v>14</v>
      </c>
      <c r="H2219" s="4">
        <v>44879</v>
      </c>
      <c r="I2219" s="4">
        <f>_xlfn.XLOOKUP(#REF!,[1]!Backup_F8_Previous_Wave[ODINO],[1]!Backup_F8_Previous_Wave[Production Date],"")</f>
      </c>
      <c r="J2219" s="10">
        <f>_xlfn.XLOOKUP(#REF!,[1]!Backup_F8_Previous_Wave[ODINO],[1]!Backup_F8_Previous_Wave[Wave Date],"")</f>
      </c>
      <c r="K2219" s="6">
        <f>_xlfn.XLOOKUP(#REF!,[1]!Backup_F8_Previous_Wave[ODINO],[1]!Backup_F8_Previous_Wave[Full VIN],"")</f>
      </c>
      <c r="L2219" s="3" t="s">
        <v>6986</v>
      </c>
      <c r="M2219" s="3" t="s">
        <v>4</v>
      </c>
      <c r="N2219" s="3" t="s">
        <v>6987</v>
      </c>
      <c r="O2219" s="3" t="s">
        <v>31</v>
      </c>
      <c r="P2219" s="6">
        <f>_xlfn.XLOOKUP(#REF!,[1]!Table2[BINNING],[1]!Table2[VFG],"")</f>
      </c>
      <c r="Q2219" s="6">
        <f>IF(ISNUMBER(FIND("|",#REF!,1)),LEFT(#REF!,FIND("|",#REF!,1)-2),#REF!)</f>
      </c>
      <c r="R2219" s="6">
        <f>IF(ISNUMBER(FIND("|",#REF!,1)),RIGHT(#REF!,LEN(#REF!)-FIND("|",#REF!,1)-1),"")</f>
      </c>
      <c r="S2219" s="3" t="s">
        <v>7</v>
      </c>
      <c r="T2219" s="3" t="s">
        <v>7</v>
      </c>
      <c r="U2219" s="2">
        <v>0</v>
      </c>
      <c r="V2219" s="2">
        <v>0</v>
      </c>
      <c r="W2219" s="2">
        <v>290000</v>
      </c>
      <c r="X2219" s="3" t="s">
        <v>112</v>
      </c>
      <c r="Y2219" s="2">
        <v>5</v>
      </c>
      <c r="Z2219" s="3" t="s">
        <v>6988</v>
      </c>
      <c r="AA2219" s="3" t="s">
        <v>133</v>
      </c>
      <c r="AB2219" s="7" t="s">
        <v>6989</v>
      </c>
      <c r="AC2219" s="3" t="s">
        <v>191</v>
      </c>
      <c r="AD2219" s="3" t="s">
        <v>192</v>
      </c>
      <c r="AE2219" s="3" t="s">
        <v>193</v>
      </c>
      <c r="AF2219" s="3" t="s">
        <v>141</v>
      </c>
      <c r="AG2219" s="4"/>
      <c r="AH2219" s="3"/>
      <c r="AI2219" s="4"/>
      <c r="AJ22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19" s="8">
        <f>IF(#REF!=MAX(#REF!),"New","Old")</f>
      </c>
      <c r="AL2219" s="3"/>
      <c r="AM2219" s="9">
        <f>IF(OR(#REF!="",#REF!=0),"",IF(#REF!&lt;12000,"&lt;12k",IF(AND(#REF!&gt;=12000,#REF!&lt;24000),"12k to 24k",IF(AND(#REF!&gt;=24000,#REF!&lt;=36000),"24k to 36k",IF(#REF!&gt;36000,"&gt;36k","")))))</f>
      </c>
    </row>
    <row x14ac:dyDescent="0.25" r="2220" customHeight="1" ht="18.75">
      <c r="A2220" s="1">
        <v>1853440</v>
      </c>
      <c r="B2220" s="2">
        <v>11493725</v>
      </c>
      <c r="C2220" s="3" t="s">
        <v>0</v>
      </c>
      <c r="D2220" s="3" t="s">
        <v>28</v>
      </c>
      <c r="E2220" s="2">
        <v>2019</v>
      </c>
      <c r="F2220" s="4">
        <v>44880</v>
      </c>
      <c r="G2220" s="3" t="s">
        <v>14</v>
      </c>
      <c r="H2220" s="4">
        <v>44880</v>
      </c>
      <c r="I2220" s="4">
        <f>_xlfn.XLOOKUP(#REF!,[1]!Backup_F8_Previous_Wave[ODINO],[1]!Backup_F8_Previous_Wave[Production Date],"")</f>
      </c>
      <c r="J2220" s="10">
        <f>_xlfn.XLOOKUP(#REF!,[1]!Backup_F8_Previous_Wave[ODINO],[1]!Backup_F8_Previous_Wave[Wave Date],"")</f>
      </c>
      <c r="K2220" s="6">
        <f>_xlfn.XLOOKUP(#REF!,[1]!Backup_F8_Previous_Wave[ODINO],[1]!Backup_F8_Previous_Wave[Full VIN],"")</f>
      </c>
      <c r="L2220" s="3" t="s">
        <v>4394</v>
      </c>
      <c r="M2220" s="3" t="s">
        <v>4</v>
      </c>
      <c r="N2220" s="3" t="s">
        <v>6990</v>
      </c>
      <c r="O2220" s="3" t="s">
        <v>3539</v>
      </c>
      <c r="P2220" s="6">
        <f>_xlfn.XLOOKUP(#REF!,[1]!Table2[BINNING],[1]!Table2[VFG],"")</f>
      </c>
      <c r="Q2220" s="6">
        <f>IF(ISNUMBER(FIND("|",#REF!,1)),LEFT(#REF!,FIND("|",#REF!,1)-2),#REF!)</f>
      </c>
      <c r="R2220" s="6">
        <f>IF(ISNUMBER(FIND("|",#REF!,1)),RIGHT(#REF!,LEN(#REF!)-FIND("|",#REF!,1)-1),"")</f>
      </c>
      <c r="S2220" s="3" t="s">
        <v>7</v>
      </c>
      <c r="T2220" s="3" t="s">
        <v>7</v>
      </c>
      <c r="U2220" s="2">
        <v>0</v>
      </c>
      <c r="V2220" s="2">
        <v>0</v>
      </c>
      <c r="W2220" s="2"/>
      <c r="X2220" s="3" t="s">
        <v>166</v>
      </c>
      <c r="Y2220" s="2"/>
      <c r="Z2220" s="3"/>
      <c r="AA2220" s="3"/>
      <c r="AB2220" s="7" t="s">
        <v>6991</v>
      </c>
      <c r="AC2220" s="3" t="s">
        <v>662</v>
      </c>
      <c r="AD2220" s="3" t="s">
        <v>663</v>
      </c>
      <c r="AE2220" s="3" t="s">
        <v>664</v>
      </c>
      <c r="AF2220" s="3" t="s">
        <v>102</v>
      </c>
      <c r="AG2220" s="4"/>
      <c r="AH2220" s="3"/>
      <c r="AI2220" s="4"/>
      <c r="AJ22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0" s="8">
        <f>IF(#REF!=MAX(#REF!),"New","Old")</f>
      </c>
      <c r="AL2220" s="3"/>
      <c r="AM2220" s="9">
        <f>IF(OR(#REF!="",#REF!=0),"",IF(#REF!&lt;12000,"&lt;12k",IF(AND(#REF!&gt;=12000,#REF!&lt;24000),"12k to 24k",IF(AND(#REF!&gt;=24000,#REF!&lt;=36000),"24k to 36k",IF(#REF!&gt;36000,"&gt;36k","")))))</f>
      </c>
    </row>
    <row x14ac:dyDescent="0.25" r="2221" customHeight="1" ht="18.75">
      <c r="A2221" s="1">
        <v>1853480</v>
      </c>
      <c r="B2221" s="2">
        <v>11493751</v>
      </c>
      <c r="C2221" s="3" t="s">
        <v>0</v>
      </c>
      <c r="D2221" s="3" t="s">
        <v>187</v>
      </c>
      <c r="E2221" s="2">
        <v>2019</v>
      </c>
      <c r="F2221" s="4">
        <v>44866</v>
      </c>
      <c r="G2221" s="3" t="s">
        <v>14</v>
      </c>
      <c r="H2221" s="4">
        <v>44881</v>
      </c>
      <c r="I2221" s="4">
        <f>_xlfn.XLOOKUP(#REF!,[1]!Backup_F8_Previous_Wave[ODINO],[1]!Backup_F8_Previous_Wave[Production Date],"")</f>
      </c>
      <c r="J2221" s="10">
        <f>_xlfn.XLOOKUP(#REF!,[1]!Backup_F8_Previous_Wave[ODINO],[1]!Backup_F8_Previous_Wave[Wave Date],"")</f>
      </c>
      <c r="K2221" s="6">
        <f>_xlfn.XLOOKUP(#REF!,[1]!Backup_F8_Previous_Wave[ODINO],[1]!Backup_F8_Previous_Wave[Full VIN],"")</f>
      </c>
      <c r="L2221" s="3" t="s">
        <v>2537</v>
      </c>
      <c r="M2221" s="3" t="s">
        <v>4</v>
      </c>
      <c r="N2221" s="3" t="s">
        <v>6992</v>
      </c>
      <c r="O2221" s="3" t="s">
        <v>313</v>
      </c>
      <c r="P2221" s="6">
        <f>_xlfn.XLOOKUP(#REF!,[1]!Table2[BINNING],[1]!Table2[VFG],"")</f>
      </c>
      <c r="Q2221" s="6">
        <f>IF(ISNUMBER(FIND("|",#REF!,1)),LEFT(#REF!,FIND("|",#REF!,1)-2),#REF!)</f>
      </c>
      <c r="R2221" s="6">
        <f>IF(ISNUMBER(FIND("|",#REF!,1)),RIGHT(#REF!,LEN(#REF!)-FIND("|",#REF!,1)-1),"")</f>
      </c>
      <c r="S2221" s="3" t="s">
        <v>7</v>
      </c>
      <c r="T2221" s="3" t="s">
        <v>7</v>
      </c>
      <c r="U2221" s="2">
        <v>1</v>
      </c>
      <c r="V2221" s="2">
        <v>0</v>
      </c>
      <c r="W2221" s="2">
        <v>55000</v>
      </c>
      <c r="X2221" s="3" t="s">
        <v>139</v>
      </c>
      <c r="Y2221" s="2">
        <v>15</v>
      </c>
      <c r="Z2221" s="3" t="s">
        <v>6993</v>
      </c>
      <c r="AA2221" s="3" t="s">
        <v>4198</v>
      </c>
      <c r="AB2221" s="7" t="s">
        <v>6994</v>
      </c>
      <c r="AC2221" s="3" t="s">
        <v>191</v>
      </c>
      <c r="AD2221" s="3" t="s">
        <v>192</v>
      </c>
      <c r="AE2221" s="3" t="s">
        <v>193</v>
      </c>
      <c r="AF2221" s="3" t="s">
        <v>141</v>
      </c>
      <c r="AG2221" s="4"/>
      <c r="AH2221" s="3"/>
      <c r="AI2221" s="4"/>
      <c r="AJ22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1" s="8">
        <f>IF(#REF!=MAX(#REF!),"New","Old")</f>
      </c>
      <c r="AL2221" s="3"/>
      <c r="AM2221" s="9">
        <f>IF(OR(#REF!="",#REF!=0),"",IF(#REF!&lt;12000,"&lt;12k",IF(AND(#REF!&gt;=12000,#REF!&lt;24000),"12k to 24k",IF(AND(#REF!&gt;=24000,#REF!&lt;=36000),"24k to 36k",IF(#REF!&gt;36000,"&gt;36k","")))))</f>
      </c>
    </row>
    <row x14ac:dyDescent="0.25" r="2222" customHeight="1" ht="18.75">
      <c r="A2222" s="1">
        <v>1853537</v>
      </c>
      <c r="B2222" s="2">
        <v>11493788</v>
      </c>
      <c r="C2222" s="3" t="s">
        <v>0</v>
      </c>
      <c r="D2222" s="3" t="s">
        <v>38</v>
      </c>
      <c r="E2222" s="2">
        <v>2016</v>
      </c>
      <c r="F2222" s="4">
        <v>44871</v>
      </c>
      <c r="G2222" s="3" t="s">
        <v>14</v>
      </c>
      <c r="H2222" s="4">
        <v>44881</v>
      </c>
      <c r="I2222" s="4">
        <f>_xlfn.XLOOKUP(#REF!,[1]!Backup_F8_Previous_Wave[ODINO],[1]!Backup_F8_Previous_Wave[Production Date],"")</f>
      </c>
      <c r="J2222" s="10">
        <f>_xlfn.XLOOKUP(#REF!,[1]!Backup_F8_Previous_Wave[ODINO],[1]!Backup_F8_Previous_Wave[Wave Date],"")</f>
      </c>
      <c r="K2222" s="6">
        <f>_xlfn.XLOOKUP(#REF!,[1]!Backup_F8_Previous_Wave[ODINO],[1]!Backup_F8_Previous_Wave[Full VIN],"")</f>
      </c>
      <c r="L2222" s="3" t="s">
        <v>6995</v>
      </c>
      <c r="M2222" s="3" t="s">
        <v>4</v>
      </c>
      <c r="N2222" s="3" t="s">
        <v>6996</v>
      </c>
      <c r="O2222" s="3" t="s">
        <v>824</v>
      </c>
      <c r="P2222" s="6">
        <f>_xlfn.XLOOKUP(#REF!,[1]!Table2[BINNING],[1]!Table2[VFG],"")</f>
      </c>
      <c r="Q2222" s="6">
        <f>IF(ISNUMBER(FIND("|",#REF!,1)),LEFT(#REF!,FIND("|",#REF!,1)-2),#REF!)</f>
      </c>
      <c r="R2222" s="6">
        <f>IF(ISNUMBER(FIND("|",#REF!,1)),RIGHT(#REF!,LEN(#REF!)-FIND("|",#REF!,1)-1),"")</f>
      </c>
      <c r="S2222" s="3" t="s">
        <v>7</v>
      </c>
      <c r="T2222" s="3" t="s">
        <v>7</v>
      </c>
      <c r="U2222" s="2">
        <v>0</v>
      </c>
      <c r="V2222" s="2">
        <v>0</v>
      </c>
      <c r="W2222" s="2">
        <v>63000</v>
      </c>
      <c r="X2222" s="3" t="s">
        <v>139</v>
      </c>
      <c r="Y2222" s="2"/>
      <c r="Z2222" s="3" t="s">
        <v>6997</v>
      </c>
      <c r="AA2222" s="3" t="s">
        <v>4198</v>
      </c>
      <c r="AB2222" s="7" t="s">
        <v>6998</v>
      </c>
      <c r="AC2222" s="3" t="s">
        <v>826</v>
      </c>
      <c r="AD2222" s="3" t="s">
        <v>147</v>
      </c>
      <c r="AE2222" s="3" t="s">
        <v>148</v>
      </c>
      <c r="AF2222" s="3" t="s">
        <v>45</v>
      </c>
      <c r="AG2222" s="4"/>
      <c r="AH2222" s="3"/>
      <c r="AI2222" s="4"/>
      <c r="AJ22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2" s="8">
        <f>IF(#REF!=MAX(#REF!),"New","Old")</f>
      </c>
      <c r="AL2222" s="3"/>
      <c r="AM2222" s="9">
        <f>IF(OR(#REF!="",#REF!=0),"",IF(#REF!&lt;12000,"&lt;12k",IF(AND(#REF!&gt;=12000,#REF!&lt;24000),"12k to 24k",IF(AND(#REF!&gt;=24000,#REF!&lt;=36000),"24k to 36k",IF(#REF!&gt;36000,"&gt;36k","")))))</f>
      </c>
    </row>
    <row x14ac:dyDescent="0.25" r="2223" customHeight="1" ht="18.75">
      <c r="A2223" s="1">
        <v>1853696</v>
      </c>
      <c r="B2223" s="2">
        <v>11493901</v>
      </c>
      <c r="C2223" s="3" t="s">
        <v>0</v>
      </c>
      <c r="D2223" s="3" t="s">
        <v>86</v>
      </c>
      <c r="E2223" s="2">
        <v>2014</v>
      </c>
      <c r="F2223" s="4">
        <v>44866</v>
      </c>
      <c r="G2223" s="3" t="s">
        <v>14</v>
      </c>
      <c r="H2223" s="4">
        <v>44882</v>
      </c>
      <c r="I2223" s="4">
        <f>_xlfn.XLOOKUP(#REF!,[1]!Backup_F8_Previous_Wave[ODINO],[1]!Backup_F8_Previous_Wave[Production Date],"")</f>
      </c>
      <c r="J2223" s="10">
        <f>_xlfn.XLOOKUP(#REF!,[1]!Backup_F8_Previous_Wave[ODINO],[1]!Backup_F8_Previous_Wave[Wave Date],"")</f>
      </c>
      <c r="K2223" s="6">
        <f>_xlfn.XLOOKUP(#REF!,[1]!Backup_F8_Previous_Wave[ODINO],[1]!Backup_F8_Previous_Wave[Full VIN],"")</f>
      </c>
      <c r="L2223" s="3" t="s">
        <v>1368</v>
      </c>
      <c r="M2223" s="3" t="s">
        <v>4</v>
      </c>
      <c r="N2223" s="3" t="s">
        <v>6999</v>
      </c>
      <c r="O2223" s="3" t="s">
        <v>3149</v>
      </c>
      <c r="P2223" s="6">
        <f>_xlfn.XLOOKUP(#REF!,[1]!Table2[BINNING],[1]!Table2[VFG],"")</f>
      </c>
      <c r="Q2223" s="6">
        <f>IF(ISNUMBER(FIND("|",#REF!,1)),LEFT(#REF!,FIND("|",#REF!,1)-2),#REF!)</f>
      </c>
      <c r="R2223" s="6">
        <f>IF(ISNUMBER(FIND("|",#REF!,1)),RIGHT(#REF!,LEN(#REF!)-FIND("|",#REF!,1)-1),"")</f>
      </c>
      <c r="S2223" s="3" t="s">
        <v>7</v>
      </c>
      <c r="T2223" s="3" t="s">
        <v>7</v>
      </c>
      <c r="U2223" s="2">
        <v>0</v>
      </c>
      <c r="V2223" s="2">
        <v>0</v>
      </c>
      <c r="W2223" s="2">
        <v>38500</v>
      </c>
      <c r="X2223" s="3" t="s">
        <v>253</v>
      </c>
      <c r="Y2223" s="2"/>
      <c r="Z2223" s="3" t="s">
        <v>7000</v>
      </c>
      <c r="AA2223" s="3" t="s">
        <v>4986</v>
      </c>
      <c r="AB2223" s="7" t="s">
        <v>7001</v>
      </c>
      <c r="AC2223" s="3" t="s">
        <v>92</v>
      </c>
      <c r="AD2223" s="3" t="s">
        <v>93</v>
      </c>
      <c r="AE2223" s="3" t="s">
        <v>94</v>
      </c>
      <c r="AF2223" s="3" t="s">
        <v>95</v>
      </c>
      <c r="AG2223" s="4"/>
      <c r="AH2223" s="3"/>
      <c r="AI2223" s="4"/>
      <c r="AJ22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3" s="8">
        <f>IF(#REF!=MAX(#REF!),"New","Old")</f>
      </c>
      <c r="AL2223" s="3"/>
      <c r="AM2223" s="9">
        <f>IF(OR(#REF!="",#REF!=0),"",IF(#REF!&lt;12000,"&lt;12k",IF(AND(#REF!&gt;=12000,#REF!&lt;24000),"12k to 24k",IF(AND(#REF!&gt;=24000,#REF!&lt;=36000),"24k to 36k",IF(#REF!&gt;36000,"&gt;36k","")))))</f>
      </c>
    </row>
    <row x14ac:dyDescent="0.25" r="2224" customHeight="1" ht="18.75">
      <c r="A2224" s="1">
        <v>1853756</v>
      </c>
      <c r="B2224" s="2">
        <v>11493948</v>
      </c>
      <c r="C2224" s="3" t="s">
        <v>0</v>
      </c>
      <c r="D2224" s="3" t="s">
        <v>1</v>
      </c>
      <c r="E2224" s="2">
        <v>2020</v>
      </c>
      <c r="F2224" s="4">
        <v>44882</v>
      </c>
      <c r="G2224" s="3" t="s">
        <v>14</v>
      </c>
      <c r="H2224" s="4">
        <v>44882</v>
      </c>
      <c r="I2224" s="4"/>
      <c r="J2224" s="10">
        <f>_xlfn.XLOOKUP(#REF!,[1]!Backup_F8_Previous_Wave[ODINO],[1]!Backup_F8_Previous_Wave[Wave Date],"")</f>
      </c>
      <c r="K2224" s="3"/>
      <c r="L2224" s="3" t="s">
        <v>7002</v>
      </c>
      <c r="M2224" s="3" t="s">
        <v>4</v>
      </c>
      <c r="N2224" s="3" t="s">
        <v>7003</v>
      </c>
      <c r="O2224" s="3" t="s">
        <v>151</v>
      </c>
      <c r="P2224" s="6">
        <f>_xlfn.XLOOKUP(#REF!,[1]!Table2[BINNING],[1]!Table2[VFG],"")</f>
      </c>
      <c r="Q2224" s="6">
        <f>IF(ISNUMBER(FIND("|",#REF!,1)),LEFT(#REF!,FIND("|",#REF!,1)-2),#REF!)</f>
      </c>
      <c r="R2224" s="6">
        <f>IF(ISNUMBER(FIND("|",#REF!,1)),RIGHT(#REF!,LEN(#REF!)-FIND("|",#REF!,1)-1),"")</f>
      </c>
      <c r="S2224" s="3" t="s">
        <v>7</v>
      </c>
      <c r="T2224" s="3" t="s">
        <v>7</v>
      </c>
      <c r="U2224" s="2">
        <v>0</v>
      </c>
      <c r="V2224" s="2">
        <v>0</v>
      </c>
      <c r="W2224" s="2"/>
      <c r="X2224" s="3" t="s">
        <v>282</v>
      </c>
      <c r="Y2224" s="2">
        <v>10</v>
      </c>
      <c r="Z2224" s="3"/>
      <c r="AA2224" s="3"/>
      <c r="AB2224" s="7" t="s">
        <v>7004</v>
      </c>
      <c r="AC2224" s="3" t="s">
        <v>44</v>
      </c>
      <c r="AD2224" s="3" t="s">
        <v>44</v>
      </c>
      <c r="AE2224" s="3" t="s">
        <v>44</v>
      </c>
      <c r="AF2224" s="3" t="s">
        <v>13</v>
      </c>
      <c r="AG2224" s="4"/>
      <c r="AH2224" s="3"/>
      <c r="AI2224" s="4"/>
      <c r="AJ22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4" s="8">
        <f>IF(#REF!=MAX(#REF!),"New","Old")</f>
      </c>
      <c r="AL2224" s="3"/>
      <c r="AM2224" s="9">
        <f>IF(OR(#REF!="",#REF!=0),"",IF(#REF!&lt;12000,"&lt;12k",IF(AND(#REF!&gt;=12000,#REF!&lt;24000),"12k to 24k",IF(AND(#REF!&gt;=24000,#REF!&lt;=36000),"24k to 36k",IF(#REF!&gt;36000,"&gt;36k","")))))</f>
      </c>
    </row>
    <row x14ac:dyDescent="0.25" r="2225" customHeight="1" ht="18.75">
      <c r="A2225" s="1">
        <v>1853890</v>
      </c>
      <c r="B2225" s="2">
        <v>11494048</v>
      </c>
      <c r="C2225" s="3" t="s">
        <v>0</v>
      </c>
      <c r="D2225" s="3" t="s">
        <v>59</v>
      </c>
      <c r="E2225" s="2">
        <v>2016</v>
      </c>
      <c r="F2225" s="4">
        <v>44882</v>
      </c>
      <c r="G2225" s="3" t="s">
        <v>14</v>
      </c>
      <c r="H2225" s="4">
        <v>44882</v>
      </c>
      <c r="I2225" s="4">
        <f>_xlfn.XLOOKUP(#REF!,[1]!Backup_F8_Previous_Wave[ODINO],[1]!Backup_F8_Previous_Wave[Production Date],"")</f>
      </c>
      <c r="J2225" s="10">
        <f>_xlfn.XLOOKUP(#REF!,[1]!Backup_F8_Previous_Wave[ODINO],[1]!Backup_F8_Previous_Wave[Wave Date],"")</f>
      </c>
      <c r="K2225" s="6">
        <f>_xlfn.XLOOKUP(#REF!,[1]!Backup_F8_Previous_Wave[ODINO],[1]!Backup_F8_Previous_Wave[Full VIN],"")</f>
      </c>
      <c r="L2225" s="3" t="s">
        <v>6798</v>
      </c>
      <c r="M2225" s="3" t="s">
        <v>4</v>
      </c>
      <c r="N2225" s="3" t="s">
        <v>7005</v>
      </c>
      <c r="O2225" s="3" t="s">
        <v>552</v>
      </c>
      <c r="P2225" s="6">
        <f>_xlfn.XLOOKUP(#REF!,[1]!Table2[BINNING],[1]!Table2[VFG],"")</f>
      </c>
      <c r="Q2225" s="6">
        <f>IF(ISNUMBER(FIND("|",#REF!,1)),LEFT(#REF!,FIND("|",#REF!,1)-2),#REF!)</f>
      </c>
      <c r="R2225" s="6">
        <f>IF(ISNUMBER(FIND("|",#REF!,1)),RIGHT(#REF!,LEN(#REF!)-FIND("|",#REF!,1)-1),"")</f>
      </c>
      <c r="S2225" s="3" t="s">
        <v>7</v>
      </c>
      <c r="T2225" s="3" t="s">
        <v>7</v>
      </c>
      <c r="U2225" s="2">
        <v>0</v>
      </c>
      <c r="V2225" s="2">
        <v>0</v>
      </c>
      <c r="W2225" s="2"/>
      <c r="X2225" s="3" t="s">
        <v>1030</v>
      </c>
      <c r="Y2225" s="2">
        <v>25</v>
      </c>
      <c r="Z2225" s="3"/>
      <c r="AA2225" s="3"/>
      <c r="AB2225" s="7" t="s">
        <v>7006</v>
      </c>
      <c r="AC2225" s="3" t="s">
        <v>65</v>
      </c>
      <c r="AD2225" s="3" t="s">
        <v>66</v>
      </c>
      <c r="AE2225" s="3" t="s">
        <v>67</v>
      </c>
      <c r="AF2225" s="3" t="s">
        <v>68</v>
      </c>
      <c r="AG2225" s="4"/>
      <c r="AH2225" s="3"/>
      <c r="AI2225" s="4"/>
      <c r="AJ22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5" s="8">
        <f>IF(#REF!=MAX(#REF!),"New","Old")</f>
      </c>
      <c r="AL2225" s="3"/>
      <c r="AM2225" s="9">
        <f>IF(OR(#REF!="",#REF!=0),"",IF(#REF!&lt;12000,"&lt;12k",IF(AND(#REF!&gt;=12000,#REF!&lt;24000),"12k to 24k",IF(AND(#REF!&gt;=24000,#REF!&lt;=36000),"24k to 36k",IF(#REF!&gt;36000,"&gt;36k","")))))</f>
      </c>
    </row>
    <row x14ac:dyDescent="0.25" r="2226" customHeight="1" ht="18.75">
      <c r="A2226" s="1">
        <v>1854039</v>
      </c>
      <c r="B2226" s="2">
        <v>11494156</v>
      </c>
      <c r="C2226" s="3" t="s">
        <v>0</v>
      </c>
      <c r="D2226" s="3" t="s">
        <v>1</v>
      </c>
      <c r="E2226" s="2">
        <v>2021</v>
      </c>
      <c r="F2226" s="4">
        <v>44875</v>
      </c>
      <c r="G2226" s="3" t="s">
        <v>14</v>
      </c>
      <c r="H2226" s="4">
        <v>44883</v>
      </c>
      <c r="I2226" s="4">
        <f>_xlfn.XLOOKUP(#REF!,[1]!Backup_F8_Previous_Wave[ODINO],[1]!Backup_F8_Previous_Wave[Production Date],"")</f>
      </c>
      <c r="J2226" s="10">
        <f>_xlfn.XLOOKUP(#REF!,[1]!Backup_F8_Previous_Wave[ODINO],[1]!Backup_F8_Previous_Wave[Wave Date],"")</f>
      </c>
      <c r="K2226" s="6">
        <f>_xlfn.XLOOKUP(#REF!,[1]!Backup_F8_Previous_Wave[ODINO],[1]!Backup_F8_Previous_Wave[Full VIN],"")</f>
      </c>
      <c r="L2226" s="3" t="s">
        <v>7007</v>
      </c>
      <c r="M2226" s="3" t="s">
        <v>4</v>
      </c>
      <c r="N2226" s="3" t="s">
        <v>7008</v>
      </c>
      <c r="O2226" s="3" t="s">
        <v>3149</v>
      </c>
      <c r="P2226" s="6">
        <f>_xlfn.XLOOKUP(#REF!,[1]!Table2[BINNING],[1]!Table2[VFG],"")</f>
      </c>
      <c r="Q2226" s="6">
        <f>IF(ISNUMBER(FIND("|",#REF!,1)),LEFT(#REF!,FIND("|",#REF!,1)-2),#REF!)</f>
      </c>
      <c r="R2226" s="6">
        <f>IF(ISNUMBER(FIND("|",#REF!,1)),RIGHT(#REF!,LEN(#REF!)-FIND("|",#REF!,1)-1),"")</f>
      </c>
      <c r="S2226" s="3" t="s">
        <v>7</v>
      </c>
      <c r="T2226" s="3" t="s">
        <v>7</v>
      </c>
      <c r="U2226" s="2">
        <v>0</v>
      </c>
      <c r="V2226" s="2">
        <v>0</v>
      </c>
      <c r="W2226" s="2">
        <v>20000</v>
      </c>
      <c r="X2226" s="3" t="s">
        <v>282</v>
      </c>
      <c r="Y2226" s="2">
        <v>0</v>
      </c>
      <c r="Z2226" s="3"/>
      <c r="AA2226" s="3"/>
      <c r="AB2226" s="7" t="s">
        <v>7009</v>
      </c>
      <c r="AC2226" s="3" t="s">
        <v>4018</v>
      </c>
      <c r="AD2226" s="3" t="s">
        <v>11</v>
      </c>
      <c r="AE2226" s="3" t="s">
        <v>135</v>
      </c>
      <c r="AF2226" s="3" t="s">
        <v>27</v>
      </c>
      <c r="AG2226" s="4"/>
      <c r="AH2226" s="3"/>
      <c r="AI2226" s="4"/>
      <c r="AJ22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6" s="8">
        <f>IF(#REF!=MAX(#REF!),"New","Old")</f>
      </c>
      <c r="AL2226" s="3"/>
      <c r="AM2226" s="9">
        <f>IF(OR(#REF!="",#REF!=0),"",IF(#REF!&lt;12000,"&lt;12k",IF(AND(#REF!&gt;=12000,#REF!&lt;24000),"12k to 24k",IF(AND(#REF!&gt;=24000,#REF!&lt;=36000),"24k to 36k",IF(#REF!&gt;36000,"&gt;36k","")))))</f>
      </c>
    </row>
    <row x14ac:dyDescent="0.25" r="2227" customHeight="1" ht="18.75">
      <c r="A2227" s="1">
        <v>1854071</v>
      </c>
      <c r="B2227" s="2">
        <v>11494179</v>
      </c>
      <c r="C2227" s="3" t="s">
        <v>0</v>
      </c>
      <c r="D2227" s="3" t="s">
        <v>28</v>
      </c>
      <c r="E2227" s="2">
        <v>2004</v>
      </c>
      <c r="F2227" s="4">
        <v>44788</v>
      </c>
      <c r="G2227" s="3" t="s">
        <v>39</v>
      </c>
      <c r="H2227" s="4">
        <v>44883</v>
      </c>
      <c r="I2227" s="4">
        <f>_xlfn.XLOOKUP(#REF!,[1]!Backup_F8_Previous_Wave[ODINO],[1]!Backup_F8_Previous_Wave[Production Date],"")</f>
      </c>
      <c r="J2227" s="10">
        <f>_xlfn.XLOOKUP(#REF!,[1]!Backup_F8_Previous_Wave[ODINO],[1]!Backup_F8_Previous_Wave[Wave Date],"")</f>
      </c>
      <c r="K2227" s="6">
        <f>_xlfn.XLOOKUP(#REF!,[1]!Backup_F8_Previous_Wave[ODINO],[1]!Backup_F8_Previous_Wave[Full VIN],"")</f>
      </c>
      <c r="L2227" s="3" t="s">
        <v>7010</v>
      </c>
      <c r="M2227" s="3" t="s">
        <v>4</v>
      </c>
      <c r="N2227" s="3" t="s">
        <v>7011</v>
      </c>
      <c r="O2227" s="3" t="s">
        <v>7012</v>
      </c>
      <c r="P2227" s="6">
        <f>_xlfn.XLOOKUP(#REF!,[1]!Table2[BINNING],[1]!Table2[VFG],"")</f>
      </c>
      <c r="Q2227" s="6">
        <f>IF(ISNUMBER(FIND("|",#REF!,1)),LEFT(#REF!,FIND("|",#REF!,1)-2),#REF!)</f>
      </c>
      <c r="R2227" s="6">
        <f>IF(ISNUMBER(FIND("|",#REF!,1)),RIGHT(#REF!,LEN(#REF!)-FIND("|",#REF!,1)-1),"")</f>
      </c>
      <c r="S2227" s="3" t="s">
        <v>7</v>
      </c>
      <c r="T2227" s="3" t="s">
        <v>7</v>
      </c>
      <c r="U2227" s="2">
        <v>0</v>
      </c>
      <c r="V2227" s="2">
        <v>0</v>
      </c>
      <c r="W2227" s="2"/>
      <c r="X2227" s="3" t="s">
        <v>100</v>
      </c>
      <c r="Y2227" s="2"/>
      <c r="Z2227" s="3"/>
      <c r="AA2227" s="3"/>
      <c r="AB2227" s="7" t="s">
        <v>7013</v>
      </c>
      <c r="AC2227" s="3" t="s">
        <v>34</v>
      </c>
      <c r="AD2227" s="3" t="s">
        <v>35</v>
      </c>
      <c r="AE2227" s="3" t="s">
        <v>36</v>
      </c>
      <c r="AF2227" s="3" t="s">
        <v>37</v>
      </c>
      <c r="AG2227" s="4"/>
      <c r="AH2227" s="3"/>
      <c r="AI2227" s="4"/>
      <c r="AJ22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7" s="8">
        <f>IF(#REF!=MAX(#REF!),"New","Old")</f>
      </c>
      <c r="AL2227" s="3"/>
      <c r="AM2227" s="9">
        <f>IF(OR(#REF!="",#REF!=0),"",IF(#REF!&lt;12000,"&lt;12k",IF(AND(#REF!&gt;=12000,#REF!&lt;24000),"12k to 24k",IF(AND(#REF!&gt;=24000,#REF!&lt;=36000),"24k to 36k",IF(#REF!&gt;36000,"&gt;36k","")))))</f>
      </c>
    </row>
    <row x14ac:dyDescent="0.25" r="2228" customHeight="1" ht="18.75">
      <c r="A2228" s="1">
        <v>1854111</v>
      </c>
      <c r="B2228" s="2">
        <v>11494205</v>
      </c>
      <c r="C2228" s="3" t="s">
        <v>173</v>
      </c>
      <c r="D2228" s="3" t="s">
        <v>1060</v>
      </c>
      <c r="E2228" s="2">
        <v>2021</v>
      </c>
      <c r="F2228" s="4">
        <v>44883</v>
      </c>
      <c r="G2228" s="3" t="s">
        <v>14</v>
      </c>
      <c r="H2228" s="4">
        <v>44884</v>
      </c>
      <c r="I2228" s="4">
        <f>_xlfn.XLOOKUP(#REF!,[1]!Backup_F8_Previous_Wave[ODINO],[1]!Backup_F8_Previous_Wave[Production Date],"")</f>
      </c>
      <c r="J2228" s="10">
        <f>_xlfn.XLOOKUP(#REF!,[1]!Backup_F8_Previous_Wave[ODINO],[1]!Backup_F8_Previous_Wave[Wave Date],"")</f>
      </c>
      <c r="K2228" s="6">
        <f>_xlfn.XLOOKUP(#REF!,[1]!Backup_F8_Previous_Wave[ODINO],[1]!Backup_F8_Previous_Wave[Full VIN],"")</f>
      </c>
      <c r="L2228" s="3" t="s">
        <v>7014</v>
      </c>
      <c r="M2228" s="3" t="s">
        <v>4</v>
      </c>
      <c r="N2228" s="3" t="s">
        <v>7015</v>
      </c>
      <c r="O2228" s="3" t="s">
        <v>105</v>
      </c>
      <c r="P2228" s="6">
        <f>_xlfn.XLOOKUP(#REF!,[1]!Table2[BINNING],[1]!Table2[VFG],"")</f>
      </c>
      <c r="Q2228" s="6">
        <f>IF(ISNUMBER(FIND("|",#REF!,1)),LEFT(#REF!,FIND("|",#REF!,1)-2),#REF!)</f>
      </c>
      <c r="R2228" s="6">
        <f>IF(ISNUMBER(FIND("|",#REF!,1)),RIGHT(#REF!,LEN(#REF!)-FIND("|",#REF!,1)-1),"")</f>
      </c>
      <c r="S2228" s="3" t="s">
        <v>7</v>
      </c>
      <c r="T2228" s="3" t="s">
        <v>7</v>
      </c>
      <c r="U2228" s="2">
        <v>0</v>
      </c>
      <c r="V2228" s="2">
        <v>0</v>
      </c>
      <c r="W2228" s="2"/>
      <c r="X2228" s="3" t="s">
        <v>72</v>
      </c>
      <c r="Y2228" s="2">
        <v>0</v>
      </c>
      <c r="Z2228" s="3"/>
      <c r="AA2228" s="3"/>
      <c r="AB2228" s="7" t="s">
        <v>7016</v>
      </c>
      <c r="AC2228" s="3" t="s">
        <v>977</v>
      </c>
      <c r="AD2228" s="3" t="s">
        <v>978</v>
      </c>
      <c r="AE2228" s="3" t="s">
        <v>979</v>
      </c>
      <c r="AF2228" s="3" t="s">
        <v>95</v>
      </c>
      <c r="AG2228" s="4"/>
      <c r="AH2228" s="3"/>
      <c r="AI2228" s="4"/>
      <c r="AJ22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8" s="8">
        <f>IF(#REF!=MAX(#REF!),"New","Old")</f>
      </c>
      <c r="AL2228" s="3"/>
      <c r="AM2228" s="9">
        <f>IF(OR(#REF!="",#REF!=0),"",IF(#REF!&lt;12000,"&lt;12k",IF(AND(#REF!&gt;=12000,#REF!&lt;24000),"12k to 24k",IF(AND(#REF!&gt;=24000,#REF!&lt;=36000),"24k to 36k",IF(#REF!&gt;36000,"&gt;36k","")))))</f>
      </c>
    </row>
    <row x14ac:dyDescent="0.25" r="2229" customHeight="1" ht="18.75">
      <c r="A2229" s="1">
        <v>1854196</v>
      </c>
      <c r="B2229" s="2">
        <v>11494255</v>
      </c>
      <c r="C2229" s="3" t="s">
        <v>0</v>
      </c>
      <c r="D2229" s="3" t="s">
        <v>1</v>
      </c>
      <c r="E2229" s="2">
        <v>2017</v>
      </c>
      <c r="F2229" s="4">
        <v>44879</v>
      </c>
      <c r="G2229" s="3" t="s">
        <v>14</v>
      </c>
      <c r="H2229" s="4">
        <v>44884</v>
      </c>
      <c r="I2229" s="4"/>
      <c r="J2229" s="10">
        <f>_xlfn.XLOOKUP(#REF!,[1]!Backup_F8_Previous_Wave[ODINO],[1]!Backup_F8_Previous_Wave[Wave Date],"")</f>
      </c>
      <c r="K2229" s="3"/>
      <c r="L2229" s="3" t="s">
        <v>7017</v>
      </c>
      <c r="M2229" s="3" t="s">
        <v>4</v>
      </c>
      <c r="N2229" s="3" t="s">
        <v>7018</v>
      </c>
      <c r="O2229" s="3" t="s">
        <v>151</v>
      </c>
      <c r="P2229" s="6">
        <f>_xlfn.XLOOKUP(#REF!,[1]!Table2[BINNING],[1]!Table2[VFG],"")</f>
      </c>
      <c r="Q2229" s="6">
        <f>IF(ISNUMBER(FIND("|",#REF!,1)),LEFT(#REF!,FIND("|",#REF!,1)-2),#REF!)</f>
      </c>
      <c r="R2229" s="6">
        <f>IF(ISNUMBER(FIND("|",#REF!,1)),RIGHT(#REF!,LEN(#REF!)-FIND("|",#REF!,1)-1),"")</f>
      </c>
      <c r="S2229" s="3" t="s">
        <v>7</v>
      </c>
      <c r="T2229" s="3" t="s">
        <v>7</v>
      </c>
      <c r="U2229" s="2">
        <v>0</v>
      </c>
      <c r="V2229" s="2">
        <v>0</v>
      </c>
      <c r="W2229" s="2"/>
      <c r="X2229" s="3" t="s">
        <v>433</v>
      </c>
      <c r="Y2229" s="2">
        <v>0</v>
      </c>
      <c r="Z2229" s="3"/>
      <c r="AA2229" s="3"/>
      <c r="AB2229" s="7" t="s">
        <v>7019</v>
      </c>
      <c r="AC2229" s="3" t="s">
        <v>44</v>
      </c>
      <c r="AD2229" s="3" t="s">
        <v>44</v>
      </c>
      <c r="AE2229" s="3" t="s">
        <v>44</v>
      </c>
      <c r="AF2229" s="3" t="s">
        <v>13</v>
      </c>
      <c r="AG2229" s="4"/>
      <c r="AH2229" s="3"/>
      <c r="AI2229" s="4"/>
      <c r="AJ22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29" s="8">
        <f>IF(#REF!=MAX(#REF!),"New","Old")</f>
      </c>
      <c r="AL2229" s="3"/>
      <c r="AM2229" s="9">
        <f>IF(OR(#REF!="",#REF!=0),"",IF(#REF!&lt;12000,"&lt;12k",IF(AND(#REF!&gt;=12000,#REF!&lt;24000),"12k to 24k",IF(AND(#REF!&gt;=24000,#REF!&lt;=36000),"24k to 36k",IF(#REF!&gt;36000,"&gt;36k","")))))</f>
      </c>
    </row>
    <row x14ac:dyDescent="0.25" r="2230" customHeight="1" ht="18.75">
      <c r="A2230" s="1">
        <v>1854421</v>
      </c>
      <c r="B2230" s="2">
        <v>11494404</v>
      </c>
      <c r="C2230" s="3" t="s">
        <v>0</v>
      </c>
      <c r="D2230" s="3" t="s">
        <v>59</v>
      </c>
      <c r="E2230" s="2">
        <v>2020</v>
      </c>
      <c r="F2230" s="4">
        <v>44834</v>
      </c>
      <c r="G2230" s="3" t="s">
        <v>39</v>
      </c>
      <c r="H2230" s="4">
        <v>44886</v>
      </c>
      <c r="I2230" s="4">
        <f>_xlfn.XLOOKUP(#REF!,[1]!Backup_F8_Previous_Wave[ODINO],[1]!Backup_F8_Previous_Wave[Production Date],"")</f>
      </c>
      <c r="J2230" s="10">
        <f>_xlfn.XLOOKUP(#REF!,[1]!Backup_F8_Previous_Wave[ODINO],[1]!Backup_F8_Previous_Wave[Wave Date],"")</f>
      </c>
      <c r="K2230" s="6">
        <f>_xlfn.XLOOKUP(#REF!,[1]!Backup_F8_Previous_Wave[ODINO],[1]!Backup_F8_Previous_Wave[Full VIN],"")</f>
      </c>
      <c r="L2230" s="3" t="s">
        <v>7020</v>
      </c>
      <c r="M2230" s="3" t="s">
        <v>4</v>
      </c>
      <c r="N2230" s="3" t="s">
        <v>7021</v>
      </c>
      <c r="O2230" s="3" t="s">
        <v>423</v>
      </c>
      <c r="P2230" s="6">
        <f>_xlfn.XLOOKUP(#REF!,[1]!Table2[BINNING],[1]!Table2[VFG],"")</f>
      </c>
      <c r="Q2230" s="6">
        <f>IF(ISNUMBER(FIND("|",#REF!,1)),LEFT(#REF!,FIND("|",#REF!,1)-2),#REF!)</f>
      </c>
      <c r="R2230" s="6">
        <f>IF(ISNUMBER(FIND("|",#REF!,1)),RIGHT(#REF!,LEN(#REF!)-FIND("|",#REF!,1)-1),"")</f>
      </c>
      <c r="S2230" s="3" t="s">
        <v>7</v>
      </c>
      <c r="T2230" s="3" t="s">
        <v>7</v>
      </c>
      <c r="U2230" s="2">
        <v>0</v>
      </c>
      <c r="V2230" s="2">
        <v>0</v>
      </c>
      <c r="W2230" s="2"/>
      <c r="X2230" s="3" t="s">
        <v>63</v>
      </c>
      <c r="Y2230" s="2">
        <v>0</v>
      </c>
      <c r="Z2230" s="3"/>
      <c r="AA2230" s="3"/>
      <c r="AB2230" s="7" t="s">
        <v>7022</v>
      </c>
      <c r="AC2230" s="3" t="s">
        <v>65</v>
      </c>
      <c r="AD2230" s="3" t="s">
        <v>66</v>
      </c>
      <c r="AE2230" s="3" t="s">
        <v>67</v>
      </c>
      <c r="AF2230" s="3" t="s">
        <v>68</v>
      </c>
      <c r="AG2230" s="4"/>
      <c r="AH2230" s="3"/>
      <c r="AI2230" s="4"/>
      <c r="AJ22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0" s="8">
        <f>IF(#REF!=MAX(#REF!),"New","Old")</f>
      </c>
      <c r="AL2230" s="3"/>
      <c r="AM2230" s="9">
        <f>IF(OR(#REF!="",#REF!=0),"",IF(#REF!&lt;12000,"&lt;12k",IF(AND(#REF!&gt;=12000,#REF!&lt;24000),"12k to 24k",IF(AND(#REF!&gt;=24000,#REF!&lt;=36000),"24k to 36k",IF(#REF!&gt;36000,"&gt;36k","")))))</f>
      </c>
    </row>
    <row x14ac:dyDescent="0.25" r="2231" customHeight="1" ht="18.75">
      <c r="A2231" s="1">
        <v>1854444</v>
      </c>
      <c r="B2231" s="2">
        <v>11494418</v>
      </c>
      <c r="C2231" s="3" t="s">
        <v>0</v>
      </c>
      <c r="D2231" s="3" t="s">
        <v>38</v>
      </c>
      <c r="E2231" s="2">
        <v>2016</v>
      </c>
      <c r="F2231" s="4">
        <v>44816</v>
      </c>
      <c r="G2231" s="3" t="s">
        <v>39</v>
      </c>
      <c r="H2231" s="4">
        <v>44886</v>
      </c>
      <c r="I2231" s="4">
        <f>_xlfn.XLOOKUP(#REF!,[1]!Backup_F8_Previous_Wave[ODINO],[1]!Backup_F8_Previous_Wave[Production Date],"")</f>
      </c>
      <c r="J2231" s="10">
        <f>_xlfn.XLOOKUP(#REF!,[1]!Backup_F8_Previous_Wave[ODINO],[1]!Backup_F8_Previous_Wave[Wave Date],"")</f>
      </c>
      <c r="K2231" s="6">
        <f>_xlfn.XLOOKUP(#REF!,[1]!Backup_F8_Previous_Wave[ODINO],[1]!Backup_F8_Previous_Wave[Full VIN],"")</f>
      </c>
      <c r="L2231" s="3" t="s">
        <v>7023</v>
      </c>
      <c r="M2231" s="3" t="s">
        <v>4</v>
      </c>
      <c r="N2231" s="3" t="s">
        <v>7024</v>
      </c>
      <c r="O2231" s="3" t="s">
        <v>2137</v>
      </c>
      <c r="P2231" s="6">
        <f>_xlfn.XLOOKUP(#REF!,[1]!Table2[BINNING],[1]!Table2[VFG],"")</f>
      </c>
      <c r="Q2231" s="6">
        <f>IF(ISNUMBER(FIND("|",#REF!,1)),LEFT(#REF!,FIND("|",#REF!,1)-2),#REF!)</f>
      </c>
      <c r="R2231" s="6">
        <f>IF(ISNUMBER(FIND("|",#REF!,1)),RIGHT(#REF!,LEN(#REF!)-FIND("|",#REF!,1)-1),"")</f>
      </c>
      <c r="S2231" s="3" t="s">
        <v>7</v>
      </c>
      <c r="T2231" s="3" t="s">
        <v>7</v>
      </c>
      <c r="U2231" s="2">
        <v>0</v>
      </c>
      <c r="V2231" s="2">
        <v>0</v>
      </c>
      <c r="W2231" s="2"/>
      <c r="X2231" s="3" t="s">
        <v>100</v>
      </c>
      <c r="Y2231" s="2">
        <v>20</v>
      </c>
      <c r="Z2231" s="3"/>
      <c r="AA2231" s="3"/>
      <c r="AB2231" s="7" t="s">
        <v>7025</v>
      </c>
      <c r="AC2231" s="3" t="s">
        <v>826</v>
      </c>
      <c r="AD2231" s="3" t="s">
        <v>147</v>
      </c>
      <c r="AE2231" s="3" t="s">
        <v>148</v>
      </c>
      <c r="AF2231" s="3" t="s">
        <v>45</v>
      </c>
      <c r="AG2231" s="4"/>
      <c r="AH2231" s="3"/>
      <c r="AI2231" s="4"/>
      <c r="AJ22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1" s="8">
        <f>IF(#REF!=MAX(#REF!),"New","Old")</f>
      </c>
      <c r="AL2231" s="3"/>
      <c r="AM2231" s="9">
        <f>IF(OR(#REF!="",#REF!=0),"",IF(#REF!&lt;12000,"&lt;12k",IF(AND(#REF!&gt;=12000,#REF!&lt;24000),"12k to 24k",IF(AND(#REF!&gt;=24000,#REF!&lt;=36000),"24k to 36k",IF(#REF!&gt;36000,"&gt;36k","")))))</f>
      </c>
    </row>
    <row x14ac:dyDescent="0.25" r="2232" customHeight="1" ht="18.75">
      <c r="A2232" s="1">
        <v>1854478</v>
      </c>
      <c r="B2232" s="2">
        <v>11494440</v>
      </c>
      <c r="C2232" s="3" t="s">
        <v>0</v>
      </c>
      <c r="D2232" s="3" t="s">
        <v>136</v>
      </c>
      <c r="E2232" s="2">
        <v>2014</v>
      </c>
      <c r="F2232" s="4">
        <v>44884</v>
      </c>
      <c r="G2232" s="3" t="s">
        <v>14</v>
      </c>
      <c r="H2232" s="4">
        <v>44886</v>
      </c>
      <c r="I2232" s="4">
        <f>_xlfn.XLOOKUP(#REF!,[1]!Backup_F8_Previous_Wave[ODINO],[1]!Backup_F8_Previous_Wave[Production Date],"")</f>
      </c>
      <c r="J2232" s="10">
        <f>_xlfn.XLOOKUP(#REF!,[1]!Backup_F8_Previous_Wave[ODINO],[1]!Backup_F8_Previous_Wave[Wave Date],"")</f>
      </c>
      <c r="K2232" s="6">
        <f>_xlfn.XLOOKUP(#REF!,[1]!Backup_F8_Previous_Wave[ODINO],[1]!Backup_F8_Previous_Wave[Full VIN],"")</f>
      </c>
      <c r="L2232" s="3" t="s">
        <v>7026</v>
      </c>
      <c r="M2232" s="3" t="s">
        <v>4</v>
      </c>
      <c r="N2232" s="3" t="s">
        <v>7027</v>
      </c>
      <c r="O2232" s="3" t="s">
        <v>57</v>
      </c>
      <c r="P2232" s="6">
        <f>_xlfn.XLOOKUP(#REF!,[1]!Table2[BINNING],[1]!Table2[VFG],"")</f>
      </c>
      <c r="Q2232" s="6">
        <f>IF(ISNUMBER(FIND("|",#REF!,1)),LEFT(#REF!,FIND("|",#REF!,1)-2),#REF!)</f>
      </c>
      <c r="R2232" s="6">
        <f>IF(ISNUMBER(FIND("|",#REF!,1)),RIGHT(#REF!,LEN(#REF!)-FIND("|",#REF!,1)-1),"")</f>
      </c>
      <c r="S2232" s="3" t="s">
        <v>7</v>
      </c>
      <c r="T2232" s="3" t="s">
        <v>7</v>
      </c>
      <c r="U2232" s="2">
        <v>0</v>
      </c>
      <c r="V2232" s="2">
        <v>0</v>
      </c>
      <c r="W2232" s="2">
        <v>166000</v>
      </c>
      <c r="X2232" s="3" t="s">
        <v>63</v>
      </c>
      <c r="Y2232" s="2">
        <v>60</v>
      </c>
      <c r="Z2232" s="3" t="s">
        <v>7028</v>
      </c>
      <c r="AA2232" s="3" t="s">
        <v>3881</v>
      </c>
      <c r="AB2232" s="7" t="s">
        <v>7029</v>
      </c>
      <c r="AC2232" s="3" t="s">
        <v>4430</v>
      </c>
      <c r="AD2232" s="3" t="s">
        <v>342</v>
      </c>
      <c r="AE2232" s="3" t="s">
        <v>343</v>
      </c>
      <c r="AF2232" s="3" t="s">
        <v>141</v>
      </c>
      <c r="AG2232" s="4"/>
      <c r="AH2232" s="3"/>
      <c r="AI2232" s="4"/>
      <c r="AJ22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2" s="8">
        <f>IF(#REF!=MAX(#REF!),"New","Old")</f>
      </c>
      <c r="AL2232" s="3"/>
      <c r="AM2232" s="9">
        <f>IF(OR(#REF!="",#REF!=0),"",IF(#REF!&lt;12000,"&lt;12k",IF(AND(#REF!&gt;=12000,#REF!&lt;24000),"12k to 24k",IF(AND(#REF!&gt;=24000,#REF!&lt;=36000),"24k to 36k",IF(#REF!&gt;36000,"&gt;36k","")))))</f>
      </c>
    </row>
    <row x14ac:dyDescent="0.25" r="2233" customHeight="1" ht="18.75">
      <c r="A2233" s="1">
        <v>1854522</v>
      </c>
      <c r="B2233" s="2">
        <v>11494468</v>
      </c>
      <c r="C2233" s="3" t="s">
        <v>0</v>
      </c>
      <c r="D2233" s="3" t="s">
        <v>181</v>
      </c>
      <c r="E2233" s="2">
        <v>2022</v>
      </c>
      <c r="F2233" s="4">
        <v>44872</v>
      </c>
      <c r="G2233" s="3" t="s">
        <v>14</v>
      </c>
      <c r="H2233" s="4">
        <v>44886</v>
      </c>
      <c r="I2233" s="4">
        <f>_xlfn.XLOOKUP(#REF!,[1]!Backup_F8_Previous_Wave[ODINO],[1]!Backup_F8_Previous_Wave[Production Date],"")</f>
      </c>
      <c r="J2233" s="10">
        <f>_xlfn.XLOOKUP(#REF!,[1]!Backup_F8_Previous_Wave[ODINO],[1]!Backup_F8_Previous_Wave[Wave Date],"")</f>
      </c>
      <c r="K2233" s="6">
        <f>_xlfn.XLOOKUP(#REF!,[1]!Backup_F8_Previous_Wave[ODINO],[1]!Backup_F8_Previous_Wave[Full VIN],"")</f>
      </c>
      <c r="L2233" s="3" t="s">
        <v>7030</v>
      </c>
      <c r="M2233" s="3" t="s">
        <v>4</v>
      </c>
      <c r="N2233" s="3" t="s">
        <v>7031</v>
      </c>
      <c r="O2233" s="3" t="s">
        <v>2231</v>
      </c>
      <c r="P2233" s="6">
        <f>_xlfn.XLOOKUP(#REF!,[1]!Table2[BINNING],[1]!Table2[VFG],"")</f>
      </c>
      <c r="Q2233" s="6">
        <f>IF(ISNUMBER(FIND("|",#REF!,1)),LEFT(#REF!,FIND("|",#REF!,1)-2),#REF!)</f>
      </c>
      <c r="R2233" s="6">
        <f>IF(ISNUMBER(FIND("|",#REF!,1)),RIGHT(#REF!,LEN(#REF!)-FIND("|",#REF!,1)-1),"")</f>
      </c>
      <c r="S2233" s="3" t="s">
        <v>7</v>
      </c>
      <c r="T2233" s="3" t="s">
        <v>7</v>
      </c>
      <c r="U2233" s="2">
        <v>0</v>
      </c>
      <c r="V2233" s="2">
        <v>0</v>
      </c>
      <c r="W2233" s="2">
        <v>500</v>
      </c>
      <c r="X2233" s="3" t="s">
        <v>282</v>
      </c>
      <c r="Y2233" s="2"/>
      <c r="Z2233" s="3" t="s">
        <v>7032</v>
      </c>
      <c r="AA2233" s="3" t="s">
        <v>4038</v>
      </c>
      <c r="AB2233" s="7" t="s">
        <v>7033</v>
      </c>
      <c r="AC2233" s="3" t="s">
        <v>1252</v>
      </c>
      <c r="AD2233" s="3" t="s">
        <v>298</v>
      </c>
      <c r="AE2233" s="3" t="s">
        <v>299</v>
      </c>
      <c r="AF2233" s="3" t="s">
        <v>198</v>
      </c>
      <c r="AG2233" s="4"/>
      <c r="AH2233" s="3"/>
      <c r="AI2233" s="4"/>
      <c r="AJ22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3" s="8">
        <f>IF(#REF!=MAX(#REF!),"New","Old")</f>
      </c>
      <c r="AL2233" s="3"/>
      <c r="AM2233" s="9">
        <f>IF(OR(#REF!="",#REF!=0),"",IF(#REF!&lt;12000,"&lt;12k",IF(AND(#REF!&gt;=12000,#REF!&lt;24000),"12k to 24k",IF(AND(#REF!&gt;=24000,#REF!&lt;=36000),"24k to 36k",IF(#REF!&gt;36000,"&gt;36k","")))))</f>
      </c>
    </row>
    <row x14ac:dyDescent="0.25" r="2234" customHeight="1" ht="18.75">
      <c r="A2234" s="1">
        <v>1854525</v>
      </c>
      <c r="B2234" s="2">
        <v>11494470</v>
      </c>
      <c r="C2234" s="3" t="s">
        <v>0</v>
      </c>
      <c r="D2234" s="3" t="s">
        <v>181</v>
      </c>
      <c r="E2234" s="2">
        <v>2022</v>
      </c>
      <c r="F2234" s="4">
        <v>44872</v>
      </c>
      <c r="G2234" s="3" t="s">
        <v>14</v>
      </c>
      <c r="H2234" s="4">
        <v>44886</v>
      </c>
      <c r="I2234" s="4">
        <f>_xlfn.XLOOKUP(#REF!,[1]!Backup_F8_Previous_Wave[ODINO],[1]!Backup_F8_Previous_Wave[Production Date],"")</f>
      </c>
      <c r="J2234" s="10">
        <f>_xlfn.XLOOKUP(#REF!,[1]!Backup_F8_Previous_Wave[ODINO],[1]!Backup_F8_Previous_Wave[Wave Date],"")</f>
      </c>
      <c r="K2234" s="6">
        <f>_xlfn.XLOOKUP(#REF!,[1]!Backup_F8_Previous_Wave[ODINO],[1]!Backup_F8_Previous_Wave[Full VIN],"")</f>
      </c>
      <c r="L2234" s="3" t="s">
        <v>7034</v>
      </c>
      <c r="M2234" s="3" t="s">
        <v>4</v>
      </c>
      <c r="N2234" s="3" t="s">
        <v>7035</v>
      </c>
      <c r="O2234" s="3" t="s">
        <v>2231</v>
      </c>
      <c r="P2234" s="6">
        <f>_xlfn.XLOOKUP(#REF!,[1]!Table2[BINNING],[1]!Table2[VFG],"")</f>
      </c>
      <c r="Q2234" s="6">
        <f>IF(ISNUMBER(FIND("|",#REF!,1)),LEFT(#REF!,FIND("|",#REF!,1)-2),#REF!)</f>
      </c>
      <c r="R2234" s="6">
        <f>IF(ISNUMBER(FIND("|",#REF!,1)),RIGHT(#REF!,LEN(#REF!)-FIND("|",#REF!,1)-1),"")</f>
      </c>
      <c r="S2234" s="3" t="s">
        <v>7</v>
      </c>
      <c r="T2234" s="3" t="s">
        <v>7</v>
      </c>
      <c r="U2234" s="2">
        <v>0</v>
      </c>
      <c r="V2234" s="2">
        <v>0</v>
      </c>
      <c r="W2234" s="2">
        <v>500</v>
      </c>
      <c r="X2234" s="3" t="s">
        <v>282</v>
      </c>
      <c r="Y2234" s="2"/>
      <c r="Z2234" s="3" t="s">
        <v>7032</v>
      </c>
      <c r="AA2234" s="3" t="s">
        <v>4038</v>
      </c>
      <c r="AB2234" s="7" t="s">
        <v>7036</v>
      </c>
      <c r="AC2234" s="3" t="s">
        <v>1252</v>
      </c>
      <c r="AD2234" s="3" t="s">
        <v>298</v>
      </c>
      <c r="AE2234" s="3" t="s">
        <v>299</v>
      </c>
      <c r="AF2234" s="3" t="s">
        <v>198</v>
      </c>
      <c r="AG2234" s="4"/>
      <c r="AH2234" s="3"/>
      <c r="AI2234" s="4"/>
      <c r="AJ22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4" s="8">
        <f>IF(#REF!=MAX(#REF!),"New","Old")</f>
      </c>
      <c r="AL2234" s="3"/>
      <c r="AM2234" s="9">
        <f>IF(OR(#REF!="",#REF!=0),"",IF(#REF!&lt;12000,"&lt;12k",IF(AND(#REF!&gt;=12000,#REF!&lt;24000),"12k to 24k",IF(AND(#REF!&gt;=24000,#REF!&lt;=36000),"24k to 36k",IF(#REF!&gt;36000,"&gt;36k","")))))</f>
      </c>
    </row>
    <row x14ac:dyDescent="0.25" r="2235" customHeight="1" ht="18.75">
      <c r="A2235" s="1">
        <v>1854647</v>
      </c>
      <c r="B2235" s="2">
        <v>11494559</v>
      </c>
      <c r="C2235" s="3" t="s">
        <v>0</v>
      </c>
      <c r="D2235" s="3" t="s">
        <v>187</v>
      </c>
      <c r="E2235" s="2">
        <v>2020</v>
      </c>
      <c r="F2235" s="4">
        <v>44409</v>
      </c>
      <c r="G2235" s="3" t="s">
        <v>39</v>
      </c>
      <c r="H2235" s="4">
        <v>44887</v>
      </c>
      <c r="I2235" s="4">
        <f>_xlfn.XLOOKUP(#REF!,[1]!Backup_F8_Previous_Wave[ODINO],[1]!Backup_F8_Previous_Wave[Production Date],"")</f>
      </c>
      <c r="J2235" s="10">
        <f>_xlfn.XLOOKUP(#REF!,[1]!Backup_F8_Previous_Wave[ODINO],[1]!Backup_F8_Previous_Wave[Wave Date],"")</f>
      </c>
      <c r="K2235" s="6">
        <f>_xlfn.XLOOKUP(#REF!,[1]!Backup_F8_Previous_Wave[ODINO],[1]!Backup_F8_Previous_Wave[Full VIN],"")</f>
      </c>
      <c r="L2235" s="3" t="s">
        <v>7037</v>
      </c>
      <c r="M2235" s="3" t="s">
        <v>4</v>
      </c>
      <c r="N2235" s="3" t="s">
        <v>7038</v>
      </c>
      <c r="O2235" s="3" t="s">
        <v>1191</v>
      </c>
      <c r="P2235" s="6">
        <f>_xlfn.XLOOKUP(#REF!,[1]!Table2[BINNING],[1]!Table2[VFG],"")</f>
      </c>
      <c r="Q2235" s="6">
        <f>IF(ISNUMBER(FIND("|",#REF!,1)),LEFT(#REF!,FIND("|",#REF!,1)-2),#REF!)</f>
      </c>
      <c r="R2235" s="6">
        <f>IF(ISNUMBER(FIND("|",#REF!,1)),RIGHT(#REF!,LEN(#REF!)-FIND("|",#REF!,1)-1),"")</f>
      </c>
      <c r="S2235" s="3" t="s">
        <v>7</v>
      </c>
      <c r="T2235" s="3" t="s">
        <v>7</v>
      </c>
      <c r="U2235" s="2">
        <v>0</v>
      </c>
      <c r="V2235" s="2">
        <v>0</v>
      </c>
      <c r="W2235" s="2">
        <v>34000</v>
      </c>
      <c r="X2235" s="3" t="s">
        <v>139</v>
      </c>
      <c r="Y2235" s="2"/>
      <c r="Z2235" s="3" t="s">
        <v>5699</v>
      </c>
      <c r="AA2235" s="3" t="s">
        <v>4198</v>
      </c>
      <c r="AB2235" s="7" t="s">
        <v>7039</v>
      </c>
      <c r="AC2235" s="3" t="s">
        <v>191</v>
      </c>
      <c r="AD2235" s="3" t="s">
        <v>192</v>
      </c>
      <c r="AE2235" s="3" t="s">
        <v>193</v>
      </c>
      <c r="AF2235" s="3" t="s">
        <v>141</v>
      </c>
      <c r="AG2235" s="4"/>
      <c r="AH2235" s="3"/>
      <c r="AI2235" s="4"/>
      <c r="AJ22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5" s="8">
        <f>IF(#REF!=MAX(#REF!),"New","Old")</f>
      </c>
      <c r="AL2235" s="3"/>
      <c r="AM2235" s="9">
        <f>IF(OR(#REF!="",#REF!=0),"",IF(#REF!&lt;12000,"&lt;12k",IF(AND(#REF!&gt;=12000,#REF!&lt;24000),"12k to 24k",IF(AND(#REF!&gt;=24000,#REF!&lt;=36000),"24k to 36k",IF(#REF!&gt;36000,"&gt;36k","")))))</f>
      </c>
    </row>
    <row x14ac:dyDescent="0.25" r="2236" customHeight="1" ht="18.75">
      <c r="A2236" s="1">
        <v>1854736</v>
      </c>
      <c r="B2236" s="2">
        <v>11494626</v>
      </c>
      <c r="C2236" s="3" t="s">
        <v>0</v>
      </c>
      <c r="D2236" s="3" t="s">
        <v>1</v>
      </c>
      <c r="E2236" s="2">
        <v>2017</v>
      </c>
      <c r="F2236" s="4">
        <v>43518</v>
      </c>
      <c r="G2236" s="3" t="s">
        <v>2</v>
      </c>
      <c r="H2236" s="4">
        <v>44887</v>
      </c>
      <c r="I2236" s="4"/>
      <c r="J2236" s="10">
        <f>_xlfn.XLOOKUP(#REF!,[1]!Backup_F8_Previous_Wave[ODINO],[1]!Backup_F8_Previous_Wave[Wave Date],"")</f>
      </c>
      <c r="K2236" s="3"/>
      <c r="L2236" s="3"/>
      <c r="M2236" s="3" t="s">
        <v>4</v>
      </c>
      <c r="N2236" s="3" t="s">
        <v>7040</v>
      </c>
      <c r="O2236" s="3" t="s">
        <v>49</v>
      </c>
      <c r="P2236" s="6">
        <f>_xlfn.XLOOKUP(#REF!,[1]!Table2[BINNING],[1]!Table2[VFG],"")</f>
      </c>
      <c r="Q2236" s="6">
        <f>IF(ISNUMBER(FIND("|",#REF!,1)),LEFT(#REF!,FIND("|",#REF!,1)-2),#REF!)</f>
      </c>
      <c r="R2236" s="6">
        <f>IF(ISNUMBER(FIND("|",#REF!,1)),RIGHT(#REF!,LEN(#REF!)-FIND("|",#REF!,1)-1),"")</f>
      </c>
      <c r="S2236" s="3" t="s">
        <v>7</v>
      </c>
      <c r="T2236" s="3" t="s">
        <v>7</v>
      </c>
      <c r="U2236" s="2">
        <v>0</v>
      </c>
      <c r="V2236" s="2">
        <v>0</v>
      </c>
      <c r="W2236" s="2">
        <v>15000</v>
      </c>
      <c r="X2236" s="3" t="s">
        <v>90</v>
      </c>
      <c r="Y2236" s="2">
        <v>10</v>
      </c>
      <c r="Z2236" s="3" t="s">
        <v>7041</v>
      </c>
      <c r="AA2236" s="3" t="s">
        <v>4626</v>
      </c>
      <c r="AB2236" s="7" t="s">
        <v>7042</v>
      </c>
      <c r="AC2236" s="3" t="s">
        <v>44</v>
      </c>
      <c r="AD2236" s="3" t="s">
        <v>44</v>
      </c>
      <c r="AE2236" s="3" t="s">
        <v>44</v>
      </c>
      <c r="AF2236" s="3" t="s">
        <v>44</v>
      </c>
      <c r="AG2236" s="4"/>
      <c r="AH2236" s="3"/>
      <c r="AI2236" s="4"/>
      <c r="AJ22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6" s="8">
        <f>IF(#REF!=MAX(#REF!),"New","Old")</f>
      </c>
      <c r="AL2236" s="3"/>
      <c r="AM2236" s="9">
        <f>IF(OR(#REF!="",#REF!=0),"",IF(#REF!&lt;12000,"&lt;12k",IF(AND(#REF!&gt;=12000,#REF!&lt;24000),"12k to 24k",IF(AND(#REF!&gt;=24000,#REF!&lt;=36000),"24k to 36k",IF(#REF!&gt;36000,"&gt;36k","")))))</f>
      </c>
    </row>
    <row x14ac:dyDescent="0.25" r="2237" customHeight="1" ht="18.75">
      <c r="A2237" s="1">
        <v>1854826</v>
      </c>
      <c r="B2237" s="2">
        <v>11494686</v>
      </c>
      <c r="C2237" s="3" t="s">
        <v>0</v>
      </c>
      <c r="D2237" s="3" t="s">
        <v>86</v>
      </c>
      <c r="E2237" s="2">
        <v>2017</v>
      </c>
      <c r="F2237" s="4">
        <v>44860</v>
      </c>
      <c r="G2237" s="3" t="s">
        <v>14</v>
      </c>
      <c r="H2237" s="4">
        <v>44888</v>
      </c>
      <c r="I2237" s="4">
        <f>_xlfn.XLOOKUP(#REF!,[1]!Backup_F8_Previous_Wave[ODINO],[1]!Backup_F8_Previous_Wave[Production Date],"")</f>
      </c>
      <c r="J2237" s="10">
        <f>_xlfn.XLOOKUP(#REF!,[1]!Backup_F8_Previous_Wave[ODINO],[1]!Backup_F8_Previous_Wave[Wave Date],"")</f>
      </c>
      <c r="K2237" s="6">
        <f>_xlfn.XLOOKUP(#REF!,[1]!Backup_F8_Previous_Wave[ODINO],[1]!Backup_F8_Previous_Wave[Full VIN],"")</f>
      </c>
      <c r="L2237" s="3" t="s">
        <v>7043</v>
      </c>
      <c r="M2237" s="3" t="s">
        <v>4</v>
      </c>
      <c r="N2237" s="3" t="s">
        <v>7044</v>
      </c>
      <c r="O2237" s="3" t="s">
        <v>354</v>
      </c>
      <c r="P2237" s="6">
        <f>_xlfn.XLOOKUP(#REF!,[1]!Table2[BINNING],[1]!Table2[VFG],"")</f>
      </c>
      <c r="Q2237" s="6">
        <f>IF(ISNUMBER(FIND("|",#REF!,1)),LEFT(#REF!,FIND("|",#REF!,1)-2),#REF!)</f>
      </c>
      <c r="R2237" s="6">
        <f>IF(ISNUMBER(FIND("|",#REF!,1)),RIGHT(#REF!,LEN(#REF!)-FIND("|",#REF!,1)-1),"")</f>
      </c>
      <c r="S2237" s="3" t="s">
        <v>7</v>
      </c>
      <c r="T2237" s="3" t="s">
        <v>7</v>
      </c>
      <c r="U2237" s="2">
        <v>1</v>
      </c>
      <c r="V2237" s="2">
        <v>0</v>
      </c>
      <c r="W2237" s="2">
        <v>57187</v>
      </c>
      <c r="X2237" s="3" t="s">
        <v>72</v>
      </c>
      <c r="Y2237" s="2"/>
      <c r="Z2237" s="3" t="s">
        <v>7045</v>
      </c>
      <c r="AA2237" s="3" t="s">
        <v>1092</v>
      </c>
      <c r="AB2237" s="7" t="s">
        <v>7046</v>
      </c>
      <c r="AC2237" s="3" t="s">
        <v>92</v>
      </c>
      <c r="AD2237" s="3" t="s">
        <v>93</v>
      </c>
      <c r="AE2237" s="3" t="s">
        <v>94</v>
      </c>
      <c r="AF2237" s="3" t="s">
        <v>95</v>
      </c>
      <c r="AG2237" s="4"/>
      <c r="AH2237" s="3"/>
      <c r="AI2237" s="4"/>
      <c r="AJ22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7" s="8">
        <f>IF(#REF!=MAX(#REF!),"New","Old")</f>
      </c>
      <c r="AL2237" s="3"/>
      <c r="AM2237" s="9">
        <f>IF(OR(#REF!="",#REF!=0),"",IF(#REF!&lt;12000,"&lt;12k",IF(AND(#REF!&gt;=12000,#REF!&lt;24000),"12k to 24k",IF(AND(#REF!&gt;=24000,#REF!&lt;=36000),"24k to 36k",IF(#REF!&gt;36000,"&gt;36k","")))))</f>
      </c>
    </row>
    <row x14ac:dyDescent="0.25" r="2238" customHeight="1" ht="18.75">
      <c r="A2238" s="1">
        <v>1854875</v>
      </c>
      <c r="B2238" s="2">
        <v>11494726</v>
      </c>
      <c r="C2238" s="3" t="s">
        <v>0</v>
      </c>
      <c r="D2238" s="3" t="s">
        <v>1</v>
      </c>
      <c r="E2238" s="2">
        <v>2015</v>
      </c>
      <c r="F2238" s="4">
        <v>44886</v>
      </c>
      <c r="G2238" s="3" t="s">
        <v>14</v>
      </c>
      <c r="H2238" s="4">
        <v>44888</v>
      </c>
      <c r="I2238" s="4">
        <f>_xlfn.XLOOKUP(#REF!,[1]!Backup_F8_Previous_Wave[ODINO],[1]!Backup_F8_Previous_Wave[Production Date],"")</f>
      </c>
      <c r="J2238" s="10">
        <f>_xlfn.XLOOKUP(#REF!,[1]!Backup_F8_Previous_Wave[ODINO],[1]!Backup_F8_Previous_Wave[Wave Date],"")</f>
      </c>
      <c r="K2238" s="6">
        <f>_xlfn.XLOOKUP(#REF!,[1]!Backup_F8_Previous_Wave[ODINO],[1]!Backup_F8_Previous_Wave[Full VIN],"")</f>
      </c>
      <c r="L2238" s="3" t="s">
        <v>7047</v>
      </c>
      <c r="M2238" s="3" t="s">
        <v>4</v>
      </c>
      <c r="N2238" s="3" t="s">
        <v>7048</v>
      </c>
      <c r="O2238" s="3" t="s">
        <v>151</v>
      </c>
      <c r="P2238" s="6">
        <f>_xlfn.XLOOKUP(#REF!,[1]!Table2[BINNING],[1]!Table2[VFG],"")</f>
      </c>
      <c r="Q2238" s="6">
        <f>IF(ISNUMBER(FIND("|",#REF!,1)),LEFT(#REF!,FIND("|",#REF!,1)-2),#REF!)</f>
      </c>
      <c r="R2238" s="6">
        <f>IF(ISNUMBER(FIND("|",#REF!,1)),RIGHT(#REF!,LEN(#REF!)-FIND("|",#REF!,1)-1),"")</f>
      </c>
      <c r="S2238" s="3" t="s">
        <v>7</v>
      </c>
      <c r="T2238" s="3" t="s">
        <v>7</v>
      </c>
      <c r="U2238" s="2">
        <v>0</v>
      </c>
      <c r="V2238" s="2">
        <v>0</v>
      </c>
      <c r="W2238" s="2"/>
      <c r="X2238" s="3" t="s">
        <v>81</v>
      </c>
      <c r="Y2238" s="2"/>
      <c r="Z2238" s="3"/>
      <c r="AA2238" s="3"/>
      <c r="AB2238" s="7" t="s">
        <v>7049</v>
      </c>
      <c r="AC2238" s="3" t="s">
        <v>20</v>
      </c>
      <c r="AD2238" s="3" t="s">
        <v>11</v>
      </c>
      <c r="AE2238" s="3" t="s">
        <v>21</v>
      </c>
      <c r="AF2238" s="3" t="s">
        <v>13</v>
      </c>
      <c r="AG2238" s="4"/>
      <c r="AH2238" s="3"/>
      <c r="AI2238" s="4"/>
      <c r="AJ22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8" s="8">
        <f>IF(#REF!=MAX(#REF!),"New","Old")</f>
      </c>
      <c r="AL2238" s="3"/>
      <c r="AM2238" s="9">
        <f>IF(OR(#REF!="",#REF!=0),"",IF(#REF!&lt;12000,"&lt;12k",IF(AND(#REF!&gt;=12000,#REF!&lt;24000),"12k to 24k",IF(AND(#REF!&gt;=24000,#REF!&lt;=36000),"24k to 36k",IF(#REF!&gt;36000,"&gt;36k","")))))</f>
      </c>
    </row>
    <row x14ac:dyDescent="0.25" r="2239" customHeight="1" ht="18.75">
      <c r="A2239" s="1">
        <v>1854926</v>
      </c>
      <c r="B2239" s="2">
        <v>11494759</v>
      </c>
      <c r="C2239" s="3" t="s">
        <v>0</v>
      </c>
      <c r="D2239" s="3" t="s">
        <v>59</v>
      </c>
      <c r="E2239" s="2">
        <v>2016</v>
      </c>
      <c r="F2239" s="4">
        <v>44888</v>
      </c>
      <c r="G2239" s="3" t="s">
        <v>14</v>
      </c>
      <c r="H2239" s="4">
        <v>44888</v>
      </c>
      <c r="I2239" s="4"/>
      <c r="J2239" s="10">
        <f>_xlfn.XLOOKUP(#REF!,[1]!Backup_F8_Previous_Wave[ODINO],[1]!Backup_F8_Previous_Wave[Wave Date],"")</f>
      </c>
      <c r="K2239" s="3"/>
      <c r="L2239" s="3" t="s">
        <v>7050</v>
      </c>
      <c r="M2239" s="3" t="s">
        <v>4</v>
      </c>
      <c r="N2239" s="3" t="s">
        <v>7051</v>
      </c>
      <c r="O2239" s="3" t="s">
        <v>552</v>
      </c>
      <c r="P2239" s="6">
        <f>_xlfn.XLOOKUP(#REF!,[1]!Table2[BINNING],[1]!Table2[VFG],"")</f>
      </c>
      <c r="Q2239" s="6">
        <f>IF(ISNUMBER(FIND("|",#REF!,1)),LEFT(#REF!,FIND("|",#REF!,1)-2),#REF!)</f>
      </c>
      <c r="R2239" s="6">
        <f>IF(ISNUMBER(FIND("|",#REF!,1)),RIGHT(#REF!,LEN(#REF!)-FIND("|",#REF!,1)-1),"")</f>
      </c>
      <c r="S2239" s="3" t="s">
        <v>7</v>
      </c>
      <c r="T2239" s="3" t="s">
        <v>7</v>
      </c>
      <c r="U2239" s="2">
        <v>0</v>
      </c>
      <c r="V2239" s="2">
        <v>0</v>
      </c>
      <c r="W2239" s="2"/>
      <c r="X2239" s="3" t="s">
        <v>404</v>
      </c>
      <c r="Y2239" s="2"/>
      <c r="Z2239" s="3"/>
      <c r="AA2239" s="3"/>
      <c r="AB2239" s="7" t="s">
        <v>7052</v>
      </c>
      <c r="AC2239" s="3" t="s">
        <v>44</v>
      </c>
      <c r="AD2239" s="3" t="s">
        <v>44</v>
      </c>
      <c r="AE2239" s="3" t="s">
        <v>44</v>
      </c>
      <c r="AF2239" s="3" t="s">
        <v>68</v>
      </c>
      <c r="AG2239" s="4"/>
      <c r="AH2239" s="3"/>
      <c r="AI2239" s="4"/>
      <c r="AJ22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39" s="8">
        <f>IF(#REF!=MAX(#REF!),"New","Old")</f>
      </c>
      <c r="AL2239" s="3"/>
      <c r="AM2239" s="9">
        <f>IF(OR(#REF!="",#REF!=0),"",IF(#REF!&lt;12000,"&lt;12k",IF(AND(#REF!&gt;=12000,#REF!&lt;24000),"12k to 24k",IF(AND(#REF!&gt;=24000,#REF!&lt;=36000),"24k to 36k",IF(#REF!&gt;36000,"&gt;36k","")))))</f>
      </c>
    </row>
    <row x14ac:dyDescent="0.25" r="2240" customHeight="1" ht="18.75">
      <c r="A2240" s="1">
        <v>1854961</v>
      </c>
      <c r="B2240" s="2">
        <v>11494780</v>
      </c>
      <c r="C2240" s="3" t="s">
        <v>0</v>
      </c>
      <c r="D2240" s="3" t="s">
        <v>1</v>
      </c>
      <c r="E2240" s="2">
        <v>2018</v>
      </c>
      <c r="F2240" s="4">
        <v>44886</v>
      </c>
      <c r="G2240" s="3" t="s">
        <v>14</v>
      </c>
      <c r="H2240" s="4">
        <v>44888</v>
      </c>
      <c r="I2240" s="4">
        <f>_xlfn.XLOOKUP(#REF!,[1]!Backup_F8_Previous_Wave[ODINO],[1]!Backup_F8_Previous_Wave[Production Date],"")</f>
      </c>
      <c r="J2240" s="10">
        <f>_xlfn.XLOOKUP(#REF!,[1]!Backup_F8_Previous_Wave[ODINO],[1]!Backup_F8_Previous_Wave[Wave Date],"")</f>
      </c>
      <c r="K2240" s="6">
        <f>_xlfn.XLOOKUP(#REF!,[1]!Backup_F8_Previous_Wave[ODINO],[1]!Backup_F8_Previous_Wave[Full VIN],"")</f>
      </c>
      <c r="L2240" s="3" t="s">
        <v>7053</v>
      </c>
      <c r="M2240" s="3" t="s">
        <v>4</v>
      </c>
      <c r="N2240" s="3" t="s">
        <v>7054</v>
      </c>
      <c r="O2240" s="3" t="s">
        <v>57</v>
      </c>
      <c r="P2240" s="6">
        <f>_xlfn.XLOOKUP(#REF!,[1]!Table2[BINNING],[1]!Table2[VFG],"")</f>
      </c>
      <c r="Q2240" s="6">
        <f>IF(ISNUMBER(FIND("|",#REF!,1)),LEFT(#REF!,FIND("|",#REF!,1)-2),#REF!)</f>
      </c>
      <c r="R2240" s="6">
        <f>IF(ISNUMBER(FIND("|",#REF!,1)),RIGHT(#REF!,LEN(#REF!)-FIND("|",#REF!,1)-1),"")</f>
      </c>
      <c r="S2240" s="3" t="s">
        <v>7</v>
      </c>
      <c r="T2240" s="3" t="s">
        <v>7</v>
      </c>
      <c r="U2240" s="2">
        <v>0</v>
      </c>
      <c r="V2240" s="2">
        <v>0</v>
      </c>
      <c r="W2240" s="2"/>
      <c r="X2240" s="3" t="s">
        <v>63</v>
      </c>
      <c r="Y2240" s="2">
        <v>40</v>
      </c>
      <c r="Z2240" s="3"/>
      <c r="AA2240" s="3"/>
      <c r="AB2240" s="7" t="s">
        <v>7055</v>
      </c>
      <c r="AC2240" s="3" t="s">
        <v>20</v>
      </c>
      <c r="AD2240" s="3" t="s">
        <v>11</v>
      </c>
      <c r="AE2240" s="3" t="s">
        <v>135</v>
      </c>
      <c r="AF2240" s="3" t="s">
        <v>27</v>
      </c>
      <c r="AG2240" s="4"/>
      <c r="AH2240" s="3"/>
      <c r="AI2240" s="4"/>
      <c r="AJ22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0" s="8">
        <f>IF(#REF!=MAX(#REF!),"New","Old")</f>
      </c>
      <c r="AL2240" s="3"/>
      <c r="AM2240" s="9">
        <f>IF(OR(#REF!="",#REF!=0),"",IF(#REF!&lt;12000,"&lt;12k",IF(AND(#REF!&gt;=12000,#REF!&lt;24000),"12k to 24k",IF(AND(#REF!&gt;=24000,#REF!&lt;=36000),"24k to 36k",IF(#REF!&gt;36000,"&gt;36k","")))))</f>
      </c>
    </row>
    <row x14ac:dyDescent="0.25" r="2241" customHeight="1" ht="18.75">
      <c r="A2241" s="1">
        <v>1855055</v>
      </c>
      <c r="B2241" s="2">
        <v>11494840</v>
      </c>
      <c r="C2241" s="3" t="s">
        <v>0</v>
      </c>
      <c r="D2241" s="3" t="s">
        <v>86</v>
      </c>
      <c r="E2241" s="2">
        <v>2020</v>
      </c>
      <c r="F2241" s="4">
        <v>44878</v>
      </c>
      <c r="G2241" s="3" t="s">
        <v>14</v>
      </c>
      <c r="H2241" s="4">
        <v>44890</v>
      </c>
      <c r="I2241" s="4">
        <f>_xlfn.XLOOKUP(#REF!,[1]!Backup_F8_Previous_Wave[ODINO],[1]!Backup_F8_Previous_Wave[Production Date],"")</f>
      </c>
      <c r="J2241" s="10">
        <f>_xlfn.XLOOKUP(#REF!,[1]!Backup_F8_Previous_Wave[ODINO],[1]!Backup_F8_Previous_Wave[Wave Date],"")</f>
      </c>
      <c r="K2241" s="6">
        <f>_xlfn.XLOOKUP(#REF!,[1]!Backup_F8_Previous_Wave[ODINO],[1]!Backup_F8_Previous_Wave[Full VIN],"")</f>
      </c>
      <c r="L2241" s="3" t="s">
        <v>6424</v>
      </c>
      <c r="M2241" s="3" t="s">
        <v>4</v>
      </c>
      <c r="N2241" s="3" t="s">
        <v>7056</v>
      </c>
      <c r="O2241" s="3" t="s">
        <v>4771</v>
      </c>
      <c r="P2241" s="6">
        <f>_xlfn.XLOOKUP(#REF!,[1]!Table2[BINNING],[1]!Table2[VFG],"")</f>
      </c>
      <c r="Q2241" s="6">
        <f>IF(ISNUMBER(FIND("|",#REF!,1)),LEFT(#REF!,FIND("|",#REF!,1)-2),#REF!)</f>
      </c>
      <c r="R2241" s="6">
        <f>IF(ISNUMBER(FIND("|",#REF!,1)),RIGHT(#REF!,LEN(#REF!)-FIND("|",#REF!,1)-1),"")</f>
      </c>
      <c r="S2241" s="3" t="s">
        <v>7</v>
      </c>
      <c r="T2241" s="3" t="s">
        <v>7</v>
      </c>
      <c r="U2241" s="2">
        <v>0</v>
      </c>
      <c r="V2241" s="2">
        <v>0</v>
      </c>
      <c r="W2241" s="2">
        <v>47865</v>
      </c>
      <c r="X2241" s="3" t="s">
        <v>238</v>
      </c>
      <c r="Y2241" s="2"/>
      <c r="Z2241" s="3" t="s">
        <v>7057</v>
      </c>
      <c r="AA2241" s="3" t="s">
        <v>3948</v>
      </c>
      <c r="AB2241" s="7" t="s">
        <v>7058</v>
      </c>
      <c r="AC2241" s="3" t="s">
        <v>685</v>
      </c>
      <c r="AD2241" s="3" t="s">
        <v>93</v>
      </c>
      <c r="AE2241" s="3" t="s">
        <v>94</v>
      </c>
      <c r="AF2241" s="3" t="s">
        <v>95</v>
      </c>
      <c r="AG2241" s="4"/>
      <c r="AH2241" s="3"/>
      <c r="AI2241" s="4"/>
      <c r="AJ22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1" s="8">
        <f>IF(#REF!=MAX(#REF!),"New","Old")</f>
      </c>
      <c r="AL2241" s="3"/>
      <c r="AM2241" s="9">
        <f>IF(OR(#REF!="",#REF!=0),"",IF(#REF!&lt;12000,"&lt;12k",IF(AND(#REF!&gt;=12000,#REF!&lt;24000),"12k to 24k",IF(AND(#REF!&gt;=24000,#REF!&lt;=36000),"24k to 36k",IF(#REF!&gt;36000,"&gt;36k","")))))</f>
      </c>
    </row>
    <row x14ac:dyDescent="0.25" r="2242" customHeight="1" ht="18.75">
      <c r="A2242" s="1">
        <v>1855079</v>
      </c>
      <c r="B2242" s="2">
        <v>11494858</v>
      </c>
      <c r="C2242" s="3" t="s">
        <v>0</v>
      </c>
      <c r="D2242" s="3" t="s">
        <v>1</v>
      </c>
      <c r="E2242" s="2">
        <v>2011</v>
      </c>
      <c r="F2242" s="4">
        <v>44525</v>
      </c>
      <c r="G2242" s="3" t="s">
        <v>14</v>
      </c>
      <c r="H2242" s="4">
        <v>44890</v>
      </c>
      <c r="I2242" s="4">
        <f>_xlfn.XLOOKUP(#REF!,[1]!Backup_F8_Previous_Wave[ODINO],[1]!Backup_F8_Previous_Wave[Production Date],"")</f>
      </c>
      <c r="J2242" s="10">
        <f>_xlfn.XLOOKUP(#REF!,[1]!Backup_F8_Previous_Wave[ODINO],[1]!Backup_F8_Previous_Wave[Wave Date],"")</f>
      </c>
      <c r="K2242" s="6">
        <f>_xlfn.XLOOKUP(#REF!,[1]!Backup_F8_Previous_Wave[ODINO],[1]!Backup_F8_Previous_Wave[Full VIN],"")</f>
      </c>
      <c r="L2242" s="3" t="s">
        <v>7059</v>
      </c>
      <c r="M2242" s="3" t="s">
        <v>4</v>
      </c>
      <c r="N2242" s="3" t="s">
        <v>7060</v>
      </c>
      <c r="O2242" s="3" t="s">
        <v>57</v>
      </c>
      <c r="P2242" s="6">
        <f>_xlfn.XLOOKUP(#REF!,[1]!Table2[BINNING],[1]!Table2[VFG],"")</f>
      </c>
      <c r="Q2242" s="6">
        <f>IF(ISNUMBER(FIND("|",#REF!,1)),LEFT(#REF!,FIND("|",#REF!,1)-2),#REF!)</f>
      </c>
      <c r="R2242" s="6">
        <f>IF(ISNUMBER(FIND("|",#REF!,1)),RIGHT(#REF!,LEN(#REF!)-FIND("|",#REF!,1)-1),"")</f>
      </c>
      <c r="S2242" s="3" t="s">
        <v>7</v>
      </c>
      <c r="T2242" s="3" t="s">
        <v>7</v>
      </c>
      <c r="U2242" s="2">
        <v>0</v>
      </c>
      <c r="V2242" s="2">
        <v>0</v>
      </c>
      <c r="W2242" s="2">
        <v>80000</v>
      </c>
      <c r="X2242" s="3" t="s">
        <v>24</v>
      </c>
      <c r="Y2242" s="2">
        <v>35</v>
      </c>
      <c r="Z2242" s="3"/>
      <c r="AA2242" s="3"/>
      <c r="AB2242" s="7" t="s">
        <v>7061</v>
      </c>
      <c r="AC2242" s="3" t="s">
        <v>10</v>
      </c>
      <c r="AD2242" s="3" t="s">
        <v>11</v>
      </c>
      <c r="AE2242" s="3" t="s">
        <v>12</v>
      </c>
      <c r="AF2242" s="3" t="s">
        <v>13</v>
      </c>
      <c r="AG2242" s="4"/>
      <c r="AH2242" s="3"/>
      <c r="AI2242" s="4"/>
      <c r="AJ22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2" s="8">
        <f>IF(#REF!=MAX(#REF!),"New","Old")</f>
      </c>
      <c r="AL2242" s="3"/>
      <c r="AM2242" s="9">
        <f>IF(OR(#REF!="",#REF!=0),"",IF(#REF!&lt;12000,"&lt;12k",IF(AND(#REF!&gt;=12000,#REF!&lt;24000),"12k to 24k",IF(AND(#REF!&gt;=24000,#REF!&lt;=36000),"24k to 36k",IF(#REF!&gt;36000,"&gt;36k","")))))</f>
      </c>
    </row>
    <row x14ac:dyDescent="0.25" r="2243" customHeight="1" ht="18.75">
      <c r="A2243" s="1">
        <v>1855082</v>
      </c>
      <c r="B2243" s="2">
        <v>11494860</v>
      </c>
      <c r="C2243" s="3" t="s">
        <v>0</v>
      </c>
      <c r="D2243" s="3" t="s">
        <v>86</v>
      </c>
      <c r="E2243" s="2">
        <v>2020</v>
      </c>
      <c r="F2243" s="4">
        <v>44798</v>
      </c>
      <c r="G2243" s="3" t="s">
        <v>39</v>
      </c>
      <c r="H2243" s="4">
        <v>44890</v>
      </c>
      <c r="I2243" s="4">
        <f>_xlfn.XLOOKUP(#REF!,[1]!Backup_F8_Previous_Wave[ODINO],[1]!Backup_F8_Previous_Wave[Production Date],"")</f>
      </c>
      <c r="J2243" s="10">
        <f>_xlfn.XLOOKUP(#REF!,[1]!Backup_F8_Previous_Wave[ODINO],[1]!Backup_F8_Previous_Wave[Wave Date],"")</f>
      </c>
      <c r="K2243" s="6">
        <f>_xlfn.XLOOKUP(#REF!,[1]!Backup_F8_Previous_Wave[ODINO],[1]!Backup_F8_Previous_Wave[Full VIN],"")</f>
      </c>
      <c r="L2243" s="3" t="s">
        <v>5593</v>
      </c>
      <c r="M2243" s="3" t="s">
        <v>4</v>
      </c>
      <c r="N2243" s="3" t="s">
        <v>7062</v>
      </c>
      <c r="O2243" s="3" t="s">
        <v>4771</v>
      </c>
      <c r="P2243" s="6">
        <f>_xlfn.XLOOKUP(#REF!,[1]!Table2[BINNING],[1]!Table2[VFG],"")</f>
      </c>
      <c r="Q2243" s="6">
        <f>IF(ISNUMBER(FIND("|",#REF!,1)),LEFT(#REF!,FIND("|",#REF!,1)-2),#REF!)</f>
      </c>
      <c r="R2243" s="6">
        <f>IF(ISNUMBER(FIND("|",#REF!,1)),RIGHT(#REF!,LEN(#REF!)-FIND("|",#REF!,1)-1),"")</f>
      </c>
      <c r="S2243" s="3" t="s">
        <v>7</v>
      </c>
      <c r="T2243" s="3" t="s">
        <v>7</v>
      </c>
      <c r="U2243" s="2">
        <v>0</v>
      </c>
      <c r="V2243" s="2">
        <v>0</v>
      </c>
      <c r="W2243" s="2">
        <v>61123</v>
      </c>
      <c r="X2243" s="3" t="s">
        <v>282</v>
      </c>
      <c r="Y2243" s="2"/>
      <c r="Z2243" s="3" t="s">
        <v>7063</v>
      </c>
      <c r="AA2243" s="3" t="s">
        <v>4038</v>
      </c>
      <c r="AB2243" s="7" t="s">
        <v>7064</v>
      </c>
      <c r="AC2243" s="3" t="s">
        <v>685</v>
      </c>
      <c r="AD2243" s="3" t="s">
        <v>93</v>
      </c>
      <c r="AE2243" s="3" t="s">
        <v>94</v>
      </c>
      <c r="AF2243" s="3" t="s">
        <v>95</v>
      </c>
      <c r="AG2243" s="4"/>
      <c r="AH2243" s="3"/>
      <c r="AI2243" s="4"/>
      <c r="AJ22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3" s="8">
        <f>IF(#REF!=MAX(#REF!),"New","Old")</f>
      </c>
      <c r="AL2243" s="3"/>
      <c r="AM2243" s="9">
        <f>IF(OR(#REF!="",#REF!=0),"",IF(#REF!&lt;12000,"&lt;12k",IF(AND(#REF!&gt;=12000,#REF!&lt;24000),"12k to 24k",IF(AND(#REF!&gt;=24000,#REF!&lt;=36000),"24k to 36k",IF(#REF!&gt;36000,"&gt;36k","")))))</f>
      </c>
    </row>
    <row x14ac:dyDescent="0.25" r="2244" customHeight="1" ht="18.75">
      <c r="A2244" s="1">
        <v>1855127</v>
      </c>
      <c r="B2244" s="2">
        <v>11494893</v>
      </c>
      <c r="C2244" s="3" t="s">
        <v>0</v>
      </c>
      <c r="D2244" s="3" t="s">
        <v>59</v>
      </c>
      <c r="E2244" s="2">
        <v>2011</v>
      </c>
      <c r="F2244" s="4">
        <v>44859</v>
      </c>
      <c r="G2244" s="3" t="s">
        <v>14</v>
      </c>
      <c r="H2244" s="4">
        <v>44890</v>
      </c>
      <c r="I2244" s="4">
        <f>_xlfn.XLOOKUP(#REF!,[1]!Backup_F8_Previous_Wave[ODINO],[1]!Backup_F8_Previous_Wave[Production Date],"")</f>
      </c>
      <c r="J2244" s="10">
        <f>_xlfn.XLOOKUP(#REF!,[1]!Backup_F8_Previous_Wave[ODINO],[1]!Backup_F8_Previous_Wave[Wave Date],"")</f>
      </c>
      <c r="K2244" s="6">
        <f>_xlfn.XLOOKUP(#REF!,[1]!Backup_F8_Previous_Wave[ODINO],[1]!Backup_F8_Previous_Wave[Full VIN],"")</f>
      </c>
      <c r="L2244" s="3" t="s">
        <v>7065</v>
      </c>
      <c r="M2244" s="3" t="s">
        <v>4</v>
      </c>
      <c r="N2244" s="3" t="s">
        <v>7066</v>
      </c>
      <c r="O2244" s="3" t="s">
        <v>62</v>
      </c>
      <c r="P2244" s="6">
        <f>_xlfn.XLOOKUP(#REF!,[1]!Table2[BINNING],[1]!Table2[VFG],"")</f>
      </c>
      <c r="Q2244" s="6">
        <f>IF(ISNUMBER(FIND("|",#REF!,1)),LEFT(#REF!,FIND("|",#REF!,1)-2),#REF!)</f>
      </c>
      <c r="R2244" s="6">
        <f>IF(ISNUMBER(FIND("|",#REF!,1)),RIGHT(#REF!,LEN(#REF!)-FIND("|",#REF!,1)-1),"")</f>
      </c>
      <c r="S2244" s="3" t="s">
        <v>7</v>
      </c>
      <c r="T2244" s="3" t="s">
        <v>7</v>
      </c>
      <c r="U2244" s="2">
        <v>0</v>
      </c>
      <c r="V2244" s="2">
        <v>0</v>
      </c>
      <c r="W2244" s="2">
        <v>122000</v>
      </c>
      <c r="X2244" s="3" t="s">
        <v>282</v>
      </c>
      <c r="Y2244" s="2"/>
      <c r="Z2244" s="3"/>
      <c r="AA2244" s="3"/>
      <c r="AB2244" s="7" t="s">
        <v>7067</v>
      </c>
      <c r="AC2244" s="3" t="s">
        <v>83</v>
      </c>
      <c r="AD2244" s="3" t="s">
        <v>66</v>
      </c>
      <c r="AE2244" s="3" t="s">
        <v>121</v>
      </c>
      <c r="AF2244" s="3" t="s">
        <v>68</v>
      </c>
      <c r="AG2244" s="4"/>
      <c r="AH2244" s="3"/>
      <c r="AI2244" s="4"/>
      <c r="AJ22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4" s="8">
        <f>IF(#REF!=MAX(#REF!),"New","Old")</f>
      </c>
      <c r="AL2244" s="3"/>
      <c r="AM2244" s="9">
        <f>IF(OR(#REF!="",#REF!=0),"",IF(#REF!&lt;12000,"&lt;12k",IF(AND(#REF!&gt;=12000,#REF!&lt;24000),"12k to 24k",IF(AND(#REF!&gt;=24000,#REF!&lt;=36000),"24k to 36k",IF(#REF!&gt;36000,"&gt;36k","")))))</f>
      </c>
    </row>
    <row x14ac:dyDescent="0.25" r="2245" customHeight="1" ht="18.75">
      <c r="A2245" s="1">
        <v>1855199</v>
      </c>
      <c r="B2245" s="2">
        <v>11494941</v>
      </c>
      <c r="C2245" s="3" t="s">
        <v>0</v>
      </c>
      <c r="D2245" s="3" t="s">
        <v>59</v>
      </c>
      <c r="E2245" s="2">
        <v>2016</v>
      </c>
      <c r="F2245" s="4">
        <v>44860</v>
      </c>
      <c r="G2245" s="3" t="s">
        <v>14</v>
      </c>
      <c r="H2245" s="4">
        <v>44891</v>
      </c>
      <c r="I2245" s="4">
        <f>_xlfn.XLOOKUP(#REF!,[1]!Backup_F8_Previous_Wave[ODINO],[1]!Backup_F8_Previous_Wave[Production Date],"")</f>
      </c>
      <c r="J2245" s="10">
        <f>_xlfn.XLOOKUP(#REF!,[1]!Backup_F8_Previous_Wave[ODINO],[1]!Backup_F8_Previous_Wave[Wave Date],"")</f>
      </c>
      <c r="K2245" s="6">
        <f>_xlfn.XLOOKUP(#REF!,[1]!Backup_F8_Previous_Wave[ODINO],[1]!Backup_F8_Previous_Wave[Full VIN],"")</f>
      </c>
      <c r="L2245" s="3" t="s">
        <v>7068</v>
      </c>
      <c r="M2245" s="3" t="s">
        <v>4</v>
      </c>
      <c r="N2245" s="3" t="s">
        <v>7069</v>
      </c>
      <c r="O2245" s="3" t="s">
        <v>31</v>
      </c>
      <c r="P2245" s="6">
        <f>_xlfn.XLOOKUP(#REF!,[1]!Table2[BINNING],[1]!Table2[VFG],"")</f>
      </c>
      <c r="Q2245" s="6">
        <f>IF(ISNUMBER(FIND("|",#REF!,1)),LEFT(#REF!,FIND("|",#REF!,1)-2),#REF!)</f>
      </c>
      <c r="R2245" s="6">
        <f>IF(ISNUMBER(FIND("|",#REF!,1)),RIGHT(#REF!,LEN(#REF!)-FIND("|",#REF!,1)-1),"")</f>
      </c>
      <c r="S2245" s="3" t="s">
        <v>7</v>
      </c>
      <c r="T2245" s="3" t="s">
        <v>7</v>
      </c>
      <c r="U2245" s="2">
        <v>0</v>
      </c>
      <c r="V2245" s="2">
        <v>0</v>
      </c>
      <c r="W2245" s="2"/>
      <c r="X2245" s="3" t="s">
        <v>106</v>
      </c>
      <c r="Y2245" s="2">
        <v>6</v>
      </c>
      <c r="Z2245" s="3"/>
      <c r="AA2245" s="3"/>
      <c r="AB2245" s="7" t="s">
        <v>7070</v>
      </c>
      <c r="AC2245" s="3" t="s">
        <v>65</v>
      </c>
      <c r="AD2245" s="3" t="s">
        <v>66</v>
      </c>
      <c r="AE2245" s="3" t="s">
        <v>67</v>
      </c>
      <c r="AF2245" s="3" t="s">
        <v>68</v>
      </c>
      <c r="AG2245" s="4"/>
      <c r="AH2245" s="3"/>
      <c r="AI2245" s="4"/>
      <c r="AJ22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5" s="8">
        <f>IF(#REF!=MAX(#REF!),"New","Old")</f>
      </c>
      <c r="AL2245" s="3"/>
      <c r="AM2245" s="9">
        <f>IF(OR(#REF!="",#REF!=0),"",IF(#REF!&lt;12000,"&lt;12k",IF(AND(#REF!&gt;=12000,#REF!&lt;24000),"12k to 24k",IF(AND(#REF!&gt;=24000,#REF!&lt;=36000),"24k to 36k",IF(#REF!&gt;36000,"&gt;36k","")))))</f>
      </c>
    </row>
    <row x14ac:dyDescent="0.25" r="2246" customHeight="1" ht="18.75">
      <c r="A2246" s="1">
        <v>1855348</v>
      </c>
      <c r="B2246" s="2">
        <v>11495035</v>
      </c>
      <c r="C2246" s="3" t="s">
        <v>0</v>
      </c>
      <c r="D2246" s="3" t="s">
        <v>3638</v>
      </c>
      <c r="E2246" s="2">
        <v>2021</v>
      </c>
      <c r="F2246" s="4">
        <v>44849</v>
      </c>
      <c r="G2246" s="3" t="s">
        <v>14</v>
      </c>
      <c r="H2246" s="4">
        <v>44892</v>
      </c>
      <c r="I2246" s="4">
        <f>_xlfn.XLOOKUP(#REF!,[1]!Backup_F8_Previous_Wave[ODINO],[1]!Backup_F8_Previous_Wave[Production Date],"")</f>
      </c>
      <c r="J2246" s="10">
        <f>_xlfn.XLOOKUP(#REF!,[1]!Backup_F8_Previous_Wave[ODINO],[1]!Backup_F8_Previous_Wave[Wave Date],"")</f>
      </c>
      <c r="K2246" s="6">
        <f>_xlfn.XLOOKUP(#REF!,[1]!Backup_F8_Previous_Wave[ODINO],[1]!Backup_F8_Previous_Wave[Full VIN],"")</f>
      </c>
      <c r="L2246" s="3" t="s">
        <v>7071</v>
      </c>
      <c r="M2246" s="3" t="s">
        <v>4</v>
      </c>
      <c r="N2246" s="3" t="s">
        <v>7072</v>
      </c>
      <c r="O2246" s="3" t="s">
        <v>7073</v>
      </c>
      <c r="P2246" s="6">
        <f>_xlfn.XLOOKUP(#REF!,[1]!Table2[BINNING],[1]!Table2[VFG],"")</f>
      </c>
      <c r="Q2246" s="6">
        <f>IF(ISNUMBER(FIND("|",#REF!,1)),LEFT(#REF!,FIND("|",#REF!,1)-2),#REF!)</f>
      </c>
      <c r="R2246" s="6">
        <f>IF(ISNUMBER(FIND("|",#REF!,1)),RIGHT(#REF!,LEN(#REF!)-FIND("|",#REF!,1)-1),"")</f>
      </c>
      <c r="S2246" s="3" t="s">
        <v>7</v>
      </c>
      <c r="T2246" s="3" t="s">
        <v>7</v>
      </c>
      <c r="U2246" s="2">
        <v>0</v>
      </c>
      <c r="V2246" s="2">
        <v>0</v>
      </c>
      <c r="W2246" s="2"/>
      <c r="X2246" s="3" t="s">
        <v>467</v>
      </c>
      <c r="Y2246" s="2"/>
      <c r="Z2246" s="3"/>
      <c r="AA2246" s="3"/>
      <c r="AB2246" s="7" t="s">
        <v>7074</v>
      </c>
      <c r="AC2246" s="3" t="s">
        <v>3642</v>
      </c>
      <c r="AD2246" s="3" t="s">
        <v>3643</v>
      </c>
      <c r="AE2246" s="3" t="s">
        <v>3644</v>
      </c>
      <c r="AF2246" s="3" t="s">
        <v>68</v>
      </c>
      <c r="AG2246" s="4"/>
      <c r="AH2246" s="3"/>
      <c r="AI2246" s="4"/>
      <c r="AJ22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6" s="8">
        <f>IF(#REF!=MAX(#REF!),"New","Old")</f>
      </c>
      <c r="AL2246" s="3"/>
      <c r="AM2246" s="9">
        <f>IF(OR(#REF!="",#REF!=0),"",IF(#REF!&lt;12000,"&lt;12k",IF(AND(#REF!&gt;=12000,#REF!&lt;24000),"12k to 24k",IF(AND(#REF!&gt;=24000,#REF!&lt;=36000),"24k to 36k",IF(#REF!&gt;36000,"&gt;36k","")))))</f>
      </c>
    </row>
    <row x14ac:dyDescent="0.25" r="2247" customHeight="1" ht="18.75">
      <c r="A2247" s="1">
        <v>1855368</v>
      </c>
      <c r="B2247" s="2">
        <v>11495048</v>
      </c>
      <c r="C2247" s="3" t="s">
        <v>0</v>
      </c>
      <c r="D2247" s="3" t="s">
        <v>1</v>
      </c>
      <c r="E2247" s="2">
        <v>2018</v>
      </c>
      <c r="F2247" s="4">
        <v>44882</v>
      </c>
      <c r="G2247" s="3" t="s">
        <v>14</v>
      </c>
      <c r="H2247" s="4">
        <v>44892</v>
      </c>
      <c r="I2247" s="4">
        <f>_xlfn.XLOOKUP(#REF!,[1]!Backup_F8_Previous_Wave[ODINO],[1]!Backup_F8_Previous_Wave[Production Date],"")</f>
      </c>
      <c r="J2247" s="10">
        <f>_xlfn.XLOOKUP(#REF!,[1]!Backup_F8_Previous_Wave[ODINO],[1]!Backup_F8_Previous_Wave[Wave Date],"")</f>
      </c>
      <c r="K2247" s="6">
        <f>_xlfn.XLOOKUP(#REF!,[1]!Backup_F8_Previous_Wave[ODINO],[1]!Backup_F8_Previous_Wave[Full VIN],"")</f>
      </c>
      <c r="L2247" s="3" t="s">
        <v>7075</v>
      </c>
      <c r="M2247" s="3" t="s">
        <v>4</v>
      </c>
      <c r="N2247" s="3" t="s">
        <v>7076</v>
      </c>
      <c r="O2247" s="3" t="s">
        <v>124</v>
      </c>
      <c r="P2247" s="6">
        <f>_xlfn.XLOOKUP(#REF!,[1]!Table2[BINNING],[1]!Table2[VFG],"")</f>
      </c>
      <c r="Q2247" s="6">
        <f>IF(ISNUMBER(FIND("|",#REF!,1)),LEFT(#REF!,FIND("|",#REF!,1)-2),#REF!)</f>
      </c>
      <c r="R2247" s="6">
        <f>IF(ISNUMBER(FIND("|",#REF!,1)),RIGHT(#REF!,LEN(#REF!)-FIND("|",#REF!,1)-1),"")</f>
      </c>
      <c r="S2247" s="3" t="s">
        <v>7</v>
      </c>
      <c r="T2247" s="3" t="s">
        <v>7</v>
      </c>
      <c r="U2247" s="2">
        <v>0</v>
      </c>
      <c r="V2247" s="2">
        <v>0</v>
      </c>
      <c r="W2247" s="2"/>
      <c r="X2247" s="3" t="s">
        <v>282</v>
      </c>
      <c r="Y2247" s="2">
        <v>35</v>
      </c>
      <c r="Z2247" s="3"/>
      <c r="AA2247" s="3"/>
      <c r="AB2247" s="7" t="s">
        <v>7077</v>
      </c>
      <c r="AC2247" s="3" t="s">
        <v>20</v>
      </c>
      <c r="AD2247" s="3" t="s">
        <v>11</v>
      </c>
      <c r="AE2247" s="3" t="s">
        <v>135</v>
      </c>
      <c r="AF2247" s="3" t="s">
        <v>27</v>
      </c>
      <c r="AG2247" s="4"/>
      <c r="AH2247" s="3"/>
      <c r="AI2247" s="4"/>
      <c r="AJ22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7" s="8">
        <f>IF(#REF!=MAX(#REF!),"New","Old")</f>
      </c>
      <c r="AL2247" s="3"/>
      <c r="AM2247" s="9">
        <f>IF(OR(#REF!="",#REF!=0),"",IF(#REF!&lt;12000,"&lt;12k",IF(AND(#REF!&gt;=12000,#REF!&lt;24000),"12k to 24k",IF(AND(#REF!&gt;=24000,#REF!&lt;=36000),"24k to 36k",IF(#REF!&gt;36000,"&gt;36k","")))))</f>
      </c>
    </row>
    <row x14ac:dyDescent="0.25" r="2248" customHeight="1" ht="18.75">
      <c r="A2248" s="1">
        <v>1855370</v>
      </c>
      <c r="B2248" s="2">
        <v>11495050</v>
      </c>
      <c r="C2248" s="3" t="s">
        <v>0</v>
      </c>
      <c r="D2248" s="3" t="s">
        <v>187</v>
      </c>
      <c r="E2248" s="2">
        <v>2020</v>
      </c>
      <c r="F2248" s="4">
        <v>44872</v>
      </c>
      <c r="G2248" s="3" t="s">
        <v>14</v>
      </c>
      <c r="H2248" s="4">
        <v>44892</v>
      </c>
      <c r="I2248" s="4"/>
      <c r="J2248" s="10">
        <f>_xlfn.XLOOKUP(#REF!,[1]!Backup_F8_Previous_Wave[ODINO],[1]!Backup_F8_Previous_Wave[Wave Date],"")</f>
      </c>
      <c r="K2248" s="3"/>
      <c r="L2248" s="3" t="s">
        <v>7078</v>
      </c>
      <c r="M2248" s="3" t="s">
        <v>4</v>
      </c>
      <c r="N2248" s="3" t="s">
        <v>7079</v>
      </c>
      <c r="O2248" s="3" t="s">
        <v>5368</v>
      </c>
      <c r="P2248" s="6">
        <f>_xlfn.XLOOKUP(#REF!,[1]!Table2[BINNING],[1]!Table2[VFG],"")</f>
      </c>
      <c r="Q2248" s="6">
        <f>IF(ISNUMBER(FIND("|",#REF!,1)),LEFT(#REF!,FIND("|",#REF!,1)-2),#REF!)</f>
      </c>
      <c r="R2248" s="6">
        <f>IF(ISNUMBER(FIND("|",#REF!,1)),RIGHT(#REF!,LEN(#REF!)-FIND("|",#REF!,1)-1),"")</f>
      </c>
      <c r="S2248" s="3" t="s">
        <v>7</v>
      </c>
      <c r="T2248" s="3" t="s">
        <v>7</v>
      </c>
      <c r="U2248" s="2">
        <v>0</v>
      </c>
      <c r="V2248" s="2">
        <v>0</v>
      </c>
      <c r="W2248" s="2"/>
      <c r="X2248" s="3" t="s">
        <v>282</v>
      </c>
      <c r="Y2248" s="2"/>
      <c r="Z2248" s="3"/>
      <c r="AA2248" s="3"/>
      <c r="AB2248" s="7" t="s">
        <v>7080</v>
      </c>
      <c r="AC2248" s="3" t="s">
        <v>44</v>
      </c>
      <c r="AD2248" s="3" t="s">
        <v>44</v>
      </c>
      <c r="AE2248" s="3" t="s">
        <v>44</v>
      </c>
      <c r="AF2248" s="3" t="s">
        <v>141</v>
      </c>
      <c r="AG2248" s="4"/>
      <c r="AH2248" s="3"/>
      <c r="AI2248" s="4"/>
      <c r="AJ22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8" s="8">
        <f>IF(#REF!=MAX(#REF!),"New","Old")</f>
      </c>
      <c r="AL2248" s="3"/>
      <c r="AM2248" s="9">
        <f>IF(OR(#REF!="",#REF!=0),"",IF(#REF!&lt;12000,"&lt;12k",IF(AND(#REF!&gt;=12000,#REF!&lt;24000),"12k to 24k",IF(AND(#REF!&gt;=24000,#REF!&lt;=36000),"24k to 36k",IF(#REF!&gt;36000,"&gt;36k","")))))</f>
      </c>
    </row>
    <row x14ac:dyDescent="0.25" r="2249" customHeight="1" ht="18.75">
      <c r="A2249" s="1">
        <v>1855438</v>
      </c>
      <c r="B2249" s="2">
        <v>11495097</v>
      </c>
      <c r="C2249" s="3" t="s">
        <v>0</v>
      </c>
      <c r="D2249" s="3" t="s">
        <v>86</v>
      </c>
      <c r="E2249" s="2">
        <v>2020</v>
      </c>
      <c r="F2249" s="4">
        <v>44882</v>
      </c>
      <c r="G2249" s="3" t="s">
        <v>14</v>
      </c>
      <c r="H2249" s="4">
        <v>44893</v>
      </c>
      <c r="I2249" s="4">
        <f>_xlfn.XLOOKUP(#REF!,[1]!Backup_F8_Previous_Wave[ODINO],[1]!Backup_F8_Previous_Wave[Production Date],"")</f>
      </c>
      <c r="J2249" s="10">
        <f>_xlfn.XLOOKUP(#REF!,[1]!Backup_F8_Previous_Wave[ODINO],[1]!Backup_F8_Previous_Wave[Wave Date],"")</f>
      </c>
      <c r="K2249" s="6">
        <f>_xlfn.XLOOKUP(#REF!,[1]!Backup_F8_Previous_Wave[ODINO],[1]!Backup_F8_Previous_Wave[Full VIN],"")</f>
      </c>
      <c r="L2249" s="3" t="s">
        <v>5747</v>
      </c>
      <c r="M2249" s="3" t="s">
        <v>4</v>
      </c>
      <c r="N2249" s="3" t="s">
        <v>7081</v>
      </c>
      <c r="O2249" s="3" t="s">
        <v>4771</v>
      </c>
      <c r="P2249" s="6">
        <f>_xlfn.XLOOKUP(#REF!,[1]!Table2[BINNING],[1]!Table2[VFG],"")</f>
      </c>
      <c r="Q2249" s="6">
        <f>IF(ISNUMBER(FIND("|",#REF!,1)),LEFT(#REF!,FIND("|",#REF!,1)-2),#REF!)</f>
      </c>
      <c r="R2249" s="6">
        <f>IF(ISNUMBER(FIND("|",#REF!,1)),RIGHT(#REF!,LEN(#REF!)-FIND("|",#REF!,1)-1),"")</f>
      </c>
      <c r="S2249" s="3" t="s">
        <v>7</v>
      </c>
      <c r="T2249" s="3" t="s">
        <v>7</v>
      </c>
      <c r="U2249" s="2">
        <v>0</v>
      </c>
      <c r="V2249" s="2">
        <v>0</v>
      </c>
      <c r="W2249" s="2"/>
      <c r="X2249" s="3" t="s">
        <v>18</v>
      </c>
      <c r="Y2249" s="2"/>
      <c r="Z2249" s="3"/>
      <c r="AA2249" s="3"/>
      <c r="AB2249" s="7" t="s">
        <v>7082</v>
      </c>
      <c r="AC2249" s="3" t="s">
        <v>685</v>
      </c>
      <c r="AD2249" s="3" t="s">
        <v>93</v>
      </c>
      <c r="AE2249" s="3" t="s">
        <v>94</v>
      </c>
      <c r="AF2249" s="3" t="s">
        <v>95</v>
      </c>
      <c r="AG2249" s="4"/>
      <c r="AH2249" s="3"/>
      <c r="AI2249" s="4"/>
      <c r="AJ22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49" s="8">
        <f>IF(#REF!=MAX(#REF!),"New","Old")</f>
      </c>
      <c r="AL2249" s="3"/>
      <c r="AM2249" s="9">
        <f>IF(OR(#REF!="",#REF!=0),"",IF(#REF!&lt;12000,"&lt;12k",IF(AND(#REF!&gt;=12000,#REF!&lt;24000),"12k to 24k",IF(AND(#REF!&gt;=24000,#REF!&lt;=36000),"24k to 36k",IF(#REF!&gt;36000,"&gt;36k","")))))</f>
      </c>
    </row>
    <row x14ac:dyDescent="0.25" r="2250" customHeight="1" ht="18.75">
      <c r="A2250" s="1">
        <v>1855441</v>
      </c>
      <c r="B2250" s="2">
        <v>11495099</v>
      </c>
      <c r="C2250" s="3" t="s">
        <v>0</v>
      </c>
      <c r="D2250" s="3" t="s">
        <v>187</v>
      </c>
      <c r="E2250" s="2">
        <v>2017</v>
      </c>
      <c r="F2250" s="4">
        <v>44893</v>
      </c>
      <c r="G2250" s="3" t="s">
        <v>14</v>
      </c>
      <c r="H2250" s="4">
        <v>44893</v>
      </c>
      <c r="I2250" s="4">
        <f>_xlfn.XLOOKUP(#REF!,[1]!Backup_F8_Previous_Wave[ODINO],[1]!Backup_F8_Previous_Wave[Production Date],"")</f>
      </c>
      <c r="J2250" s="10">
        <f>_xlfn.XLOOKUP(#REF!,[1]!Backup_F8_Previous_Wave[ODINO],[1]!Backup_F8_Previous_Wave[Wave Date],"")</f>
      </c>
      <c r="K2250" s="6">
        <f>_xlfn.XLOOKUP(#REF!,[1]!Backup_F8_Previous_Wave[ODINO],[1]!Backup_F8_Previous_Wave[Full VIN],"")</f>
      </c>
      <c r="L2250" s="3" t="s">
        <v>7083</v>
      </c>
      <c r="M2250" s="3" t="s">
        <v>4</v>
      </c>
      <c r="N2250" s="3" t="s">
        <v>7084</v>
      </c>
      <c r="O2250" s="3" t="s">
        <v>124</v>
      </c>
      <c r="P2250" s="6">
        <f>_xlfn.XLOOKUP(#REF!,[1]!Table2[BINNING],[1]!Table2[VFG],"")</f>
      </c>
      <c r="Q2250" s="6">
        <f>IF(ISNUMBER(FIND("|",#REF!,1)),LEFT(#REF!,FIND("|",#REF!,1)-2),#REF!)</f>
      </c>
      <c r="R2250" s="6">
        <f>IF(ISNUMBER(FIND("|",#REF!,1)),RIGHT(#REF!,LEN(#REF!)-FIND("|",#REF!,1)-1),"")</f>
      </c>
      <c r="S2250" s="3" t="s">
        <v>7</v>
      </c>
      <c r="T2250" s="3" t="s">
        <v>7</v>
      </c>
      <c r="U2250" s="2">
        <v>0</v>
      </c>
      <c r="V2250" s="2">
        <v>0</v>
      </c>
      <c r="W2250" s="2"/>
      <c r="X2250" s="3" t="s">
        <v>317</v>
      </c>
      <c r="Y2250" s="2">
        <v>65</v>
      </c>
      <c r="Z2250" s="3"/>
      <c r="AA2250" s="3"/>
      <c r="AB2250" s="7" t="s">
        <v>7085</v>
      </c>
      <c r="AC2250" s="3" t="s">
        <v>191</v>
      </c>
      <c r="AD2250" s="3" t="s">
        <v>192</v>
      </c>
      <c r="AE2250" s="3" t="s">
        <v>193</v>
      </c>
      <c r="AF2250" s="3" t="s">
        <v>141</v>
      </c>
      <c r="AG2250" s="4"/>
      <c r="AH2250" s="3"/>
      <c r="AI2250" s="4"/>
      <c r="AJ22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0" s="8">
        <f>IF(#REF!=MAX(#REF!),"New","Old")</f>
      </c>
      <c r="AL2250" s="3"/>
      <c r="AM2250" s="9">
        <f>IF(OR(#REF!="",#REF!=0),"",IF(#REF!&lt;12000,"&lt;12k",IF(AND(#REF!&gt;=12000,#REF!&lt;24000),"12k to 24k",IF(AND(#REF!&gt;=24000,#REF!&lt;=36000),"24k to 36k",IF(#REF!&gt;36000,"&gt;36k","")))))</f>
      </c>
    </row>
    <row x14ac:dyDescent="0.25" r="2251" customHeight="1" ht="18.75">
      <c r="A2251" s="1">
        <v>1855475</v>
      </c>
      <c r="B2251" s="2">
        <v>11495123</v>
      </c>
      <c r="C2251" s="3" t="s">
        <v>0</v>
      </c>
      <c r="D2251" s="3" t="s">
        <v>38</v>
      </c>
      <c r="E2251" s="2">
        <v>2019</v>
      </c>
      <c r="F2251" s="4">
        <v>44878</v>
      </c>
      <c r="G2251" s="3" t="s">
        <v>14</v>
      </c>
      <c r="H2251" s="4">
        <v>44893</v>
      </c>
      <c r="I2251" s="4">
        <f>_xlfn.XLOOKUP(#REF!,[1]!Backup_F8_Previous_Wave[ODINO],[1]!Backup_F8_Previous_Wave[Production Date],"")</f>
      </c>
      <c r="J2251" s="10">
        <f>_xlfn.XLOOKUP(#REF!,[1]!Backup_F8_Previous_Wave[ODINO],[1]!Backup_F8_Previous_Wave[Wave Date],"")</f>
      </c>
      <c r="K2251" s="6">
        <f>_xlfn.XLOOKUP(#REF!,[1]!Backup_F8_Previous_Wave[ODINO],[1]!Backup_F8_Previous_Wave[Full VIN],"")</f>
      </c>
      <c r="L2251" s="3" t="s">
        <v>7086</v>
      </c>
      <c r="M2251" s="3" t="s">
        <v>4</v>
      </c>
      <c r="N2251" s="3" t="s">
        <v>7087</v>
      </c>
      <c r="O2251" s="3" t="s">
        <v>105</v>
      </c>
      <c r="P2251" s="6">
        <f>_xlfn.XLOOKUP(#REF!,[1]!Table2[BINNING],[1]!Table2[VFG],"")</f>
      </c>
      <c r="Q2251" s="6">
        <f>IF(ISNUMBER(FIND("|",#REF!,1)),LEFT(#REF!,FIND("|",#REF!,1)-2),#REF!)</f>
      </c>
      <c r="R2251" s="6">
        <f>IF(ISNUMBER(FIND("|",#REF!,1)),RIGHT(#REF!,LEN(#REF!)-FIND("|",#REF!,1)-1),"")</f>
      </c>
      <c r="S2251" s="3" t="s">
        <v>7</v>
      </c>
      <c r="T2251" s="3" t="s">
        <v>7</v>
      </c>
      <c r="U2251" s="2">
        <v>0</v>
      </c>
      <c r="V2251" s="2">
        <v>0</v>
      </c>
      <c r="W2251" s="2"/>
      <c r="X2251" s="3" t="s">
        <v>106</v>
      </c>
      <c r="Y2251" s="2">
        <v>65</v>
      </c>
      <c r="Z2251" s="3"/>
      <c r="AA2251" s="3"/>
      <c r="AB2251" s="7" t="s">
        <v>7088</v>
      </c>
      <c r="AC2251" s="3" t="s">
        <v>826</v>
      </c>
      <c r="AD2251" s="3" t="s">
        <v>147</v>
      </c>
      <c r="AE2251" s="3" t="s">
        <v>148</v>
      </c>
      <c r="AF2251" s="3" t="s">
        <v>45</v>
      </c>
      <c r="AG2251" s="4"/>
      <c r="AH2251" s="3"/>
      <c r="AI2251" s="4"/>
      <c r="AJ22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1" s="8">
        <f>IF(#REF!=MAX(#REF!),"New","Old")</f>
      </c>
      <c r="AL2251" s="3"/>
      <c r="AM2251" s="9">
        <f>IF(OR(#REF!="",#REF!=0),"",IF(#REF!&lt;12000,"&lt;12k",IF(AND(#REF!&gt;=12000,#REF!&lt;24000),"12k to 24k",IF(AND(#REF!&gt;=24000,#REF!&lt;=36000),"24k to 36k",IF(#REF!&gt;36000,"&gt;36k","")))))</f>
      </c>
    </row>
    <row x14ac:dyDescent="0.25" r="2252" customHeight="1" ht="18.75">
      <c r="A2252" s="1">
        <v>1855530</v>
      </c>
      <c r="B2252" s="2">
        <v>11495169</v>
      </c>
      <c r="C2252" s="3" t="s">
        <v>0</v>
      </c>
      <c r="D2252" s="3" t="s">
        <v>38</v>
      </c>
      <c r="E2252" s="2">
        <v>2021</v>
      </c>
      <c r="F2252" s="4">
        <v>44882</v>
      </c>
      <c r="G2252" s="3" t="s">
        <v>14</v>
      </c>
      <c r="H2252" s="4">
        <v>44893</v>
      </c>
      <c r="I2252" s="4"/>
      <c r="J2252" s="10">
        <f>_xlfn.XLOOKUP(#REF!,[1]!Backup_F8_Previous_Wave[ODINO],[1]!Backup_F8_Previous_Wave[Wave Date],"")</f>
      </c>
      <c r="K2252" s="3"/>
      <c r="L2252" s="3" t="s">
        <v>7089</v>
      </c>
      <c r="M2252" s="3" t="s">
        <v>4</v>
      </c>
      <c r="N2252" s="3" t="s">
        <v>7090</v>
      </c>
      <c r="O2252" s="3" t="s">
        <v>105</v>
      </c>
      <c r="P2252" s="6">
        <f>_xlfn.XLOOKUP(#REF!,[1]!Table2[BINNING],[1]!Table2[VFG],"")</f>
      </c>
      <c r="Q2252" s="6">
        <f>IF(ISNUMBER(FIND("|",#REF!,1)),LEFT(#REF!,FIND("|",#REF!,1)-2),#REF!)</f>
      </c>
      <c r="R2252" s="6">
        <f>IF(ISNUMBER(FIND("|",#REF!,1)),RIGHT(#REF!,LEN(#REF!)-FIND("|",#REF!,1)-1),"")</f>
      </c>
      <c r="S2252" s="3" t="s">
        <v>7</v>
      </c>
      <c r="T2252" s="3" t="s">
        <v>7</v>
      </c>
      <c r="U2252" s="2">
        <v>0</v>
      </c>
      <c r="V2252" s="2">
        <v>0</v>
      </c>
      <c r="W2252" s="2"/>
      <c r="X2252" s="3" t="s">
        <v>583</v>
      </c>
      <c r="Y2252" s="2">
        <v>45</v>
      </c>
      <c r="Z2252" s="3"/>
      <c r="AA2252" s="3"/>
      <c r="AB2252" s="7" t="s">
        <v>7091</v>
      </c>
      <c r="AC2252" s="3" t="s">
        <v>44</v>
      </c>
      <c r="AD2252" s="3" t="s">
        <v>44</v>
      </c>
      <c r="AE2252" s="3" t="s">
        <v>44</v>
      </c>
      <c r="AF2252" s="3" t="s">
        <v>45</v>
      </c>
      <c r="AG2252" s="4"/>
      <c r="AH2252" s="3"/>
      <c r="AI2252" s="4"/>
      <c r="AJ22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2" s="8">
        <f>IF(#REF!=MAX(#REF!),"New","Old")</f>
      </c>
      <c r="AL2252" s="3"/>
      <c r="AM2252" s="9">
        <f>IF(OR(#REF!="",#REF!=0),"",IF(#REF!&lt;12000,"&lt;12k",IF(AND(#REF!&gt;=12000,#REF!&lt;24000),"12k to 24k",IF(AND(#REF!&gt;=24000,#REF!&lt;=36000),"24k to 36k",IF(#REF!&gt;36000,"&gt;36k","")))))</f>
      </c>
    </row>
    <row x14ac:dyDescent="0.25" r="2253" customHeight="1" ht="18.75">
      <c r="A2253" s="1">
        <v>1855536</v>
      </c>
      <c r="B2253" s="2">
        <v>11495173</v>
      </c>
      <c r="C2253" s="3" t="s">
        <v>0</v>
      </c>
      <c r="D2253" s="3" t="s">
        <v>96</v>
      </c>
      <c r="E2253" s="2">
        <v>2013</v>
      </c>
      <c r="F2253" s="4">
        <v>44840</v>
      </c>
      <c r="G2253" s="3" t="s">
        <v>14</v>
      </c>
      <c r="H2253" s="4">
        <v>44893</v>
      </c>
      <c r="I2253" s="4">
        <f>_xlfn.XLOOKUP(#REF!,[1]!Backup_F8_Previous_Wave[ODINO],[1]!Backup_F8_Previous_Wave[Production Date],"")</f>
      </c>
      <c r="J2253" s="10">
        <f>_xlfn.XLOOKUP(#REF!,[1]!Backup_F8_Previous_Wave[ODINO],[1]!Backup_F8_Previous_Wave[Wave Date],"")</f>
      </c>
      <c r="K2253" s="6">
        <f>_xlfn.XLOOKUP(#REF!,[1]!Backup_F8_Previous_Wave[ODINO],[1]!Backup_F8_Previous_Wave[Full VIN],"")</f>
      </c>
      <c r="L2253" s="3" t="s">
        <v>352</v>
      </c>
      <c r="M2253" s="3" t="s">
        <v>4</v>
      </c>
      <c r="N2253" s="3" t="s">
        <v>7092</v>
      </c>
      <c r="O2253" s="3" t="s">
        <v>62</v>
      </c>
      <c r="P2253" s="6">
        <f>_xlfn.XLOOKUP(#REF!,[1]!Table2[BINNING],[1]!Table2[VFG],"")</f>
      </c>
      <c r="Q2253" s="6">
        <f>IF(ISNUMBER(FIND("|",#REF!,1)),LEFT(#REF!,FIND("|",#REF!,1)-2),#REF!)</f>
      </c>
      <c r="R2253" s="6">
        <f>IF(ISNUMBER(FIND("|",#REF!,1)),RIGHT(#REF!,LEN(#REF!)-FIND("|",#REF!,1)-1),"")</f>
      </c>
      <c r="S2253" s="3" t="s">
        <v>7</v>
      </c>
      <c r="T2253" s="3" t="s">
        <v>7</v>
      </c>
      <c r="U2253" s="2">
        <v>0</v>
      </c>
      <c r="V2253" s="2">
        <v>0</v>
      </c>
      <c r="W2253" s="2">
        <v>77671</v>
      </c>
      <c r="X2253" s="3" t="s">
        <v>467</v>
      </c>
      <c r="Y2253" s="2"/>
      <c r="Z2253" s="3" t="s">
        <v>7093</v>
      </c>
      <c r="AA2253" s="3" t="s">
        <v>4474</v>
      </c>
      <c r="AB2253" s="7" t="s">
        <v>7094</v>
      </c>
      <c r="AC2253" s="3" t="s">
        <v>542</v>
      </c>
      <c r="AD2253" s="3" t="s">
        <v>543</v>
      </c>
      <c r="AE2253" s="3" t="s">
        <v>544</v>
      </c>
      <c r="AF2253" s="3" t="s">
        <v>102</v>
      </c>
      <c r="AG2253" s="4"/>
      <c r="AH2253" s="3"/>
      <c r="AI2253" s="4"/>
      <c r="AJ22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3" s="8">
        <f>IF(#REF!=MAX(#REF!),"New","Old")</f>
      </c>
      <c r="AL2253" s="3"/>
      <c r="AM2253" s="9">
        <f>IF(OR(#REF!="",#REF!=0),"",IF(#REF!&lt;12000,"&lt;12k",IF(AND(#REF!&gt;=12000,#REF!&lt;24000),"12k to 24k",IF(AND(#REF!&gt;=24000,#REF!&lt;=36000),"24k to 36k",IF(#REF!&gt;36000,"&gt;36k","")))))</f>
      </c>
    </row>
    <row x14ac:dyDescent="0.25" r="2254" customHeight="1" ht="18.75">
      <c r="A2254" s="1">
        <v>1855834</v>
      </c>
      <c r="B2254" s="2">
        <v>11495384</v>
      </c>
      <c r="C2254" s="3" t="s">
        <v>0</v>
      </c>
      <c r="D2254" s="3" t="s">
        <v>96</v>
      </c>
      <c r="E2254" s="2">
        <v>2013</v>
      </c>
      <c r="F2254" s="4">
        <v>44771</v>
      </c>
      <c r="G2254" s="3" t="s">
        <v>39</v>
      </c>
      <c r="H2254" s="4">
        <v>44894</v>
      </c>
      <c r="I2254" s="4">
        <f>_xlfn.XLOOKUP(#REF!,[1]!Backup_F8_Previous_Wave[ODINO],[1]!Backup_F8_Previous_Wave[Production Date],"")</f>
      </c>
      <c r="J2254" s="10">
        <f>_xlfn.XLOOKUP(#REF!,[1]!Backup_F8_Previous_Wave[ODINO],[1]!Backup_F8_Previous_Wave[Wave Date],"")</f>
      </c>
      <c r="K2254" s="6">
        <f>_xlfn.XLOOKUP(#REF!,[1]!Backup_F8_Previous_Wave[ODINO],[1]!Backup_F8_Previous_Wave[Full VIN],"")</f>
      </c>
      <c r="L2254" s="3" t="s">
        <v>1159</v>
      </c>
      <c r="M2254" s="3" t="s">
        <v>4</v>
      </c>
      <c r="N2254" s="3" t="s">
        <v>7095</v>
      </c>
      <c r="O2254" s="3" t="s">
        <v>31</v>
      </c>
      <c r="P2254" s="6">
        <f>_xlfn.XLOOKUP(#REF!,[1]!Table2[BINNING],[1]!Table2[VFG],"")</f>
      </c>
      <c r="Q2254" s="6">
        <f>IF(ISNUMBER(FIND("|",#REF!,1)),LEFT(#REF!,FIND("|",#REF!,1)-2),#REF!)</f>
      </c>
      <c r="R2254" s="6">
        <f>IF(ISNUMBER(FIND("|",#REF!,1)),RIGHT(#REF!,LEN(#REF!)-FIND("|",#REF!,1)-1),"")</f>
      </c>
      <c r="S2254" s="3" t="s">
        <v>7</v>
      </c>
      <c r="T2254" s="3" t="s">
        <v>7</v>
      </c>
      <c r="U2254" s="2">
        <v>0</v>
      </c>
      <c r="V2254" s="2">
        <v>0</v>
      </c>
      <c r="W2254" s="2">
        <v>130000</v>
      </c>
      <c r="X2254" s="3" t="s">
        <v>106</v>
      </c>
      <c r="Y2254" s="2">
        <v>15</v>
      </c>
      <c r="Z2254" s="3" t="s">
        <v>7096</v>
      </c>
      <c r="AA2254" s="3" t="s">
        <v>2104</v>
      </c>
      <c r="AB2254" s="7" t="s">
        <v>7097</v>
      </c>
      <c r="AC2254" s="3" t="s">
        <v>542</v>
      </c>
      <c r="AD2254" s="3" t="s">
        <v>543</v>
      </c>
      <c r="AE2254" s="3" t="s">
        <v>544</v>
      </c>
      <c r="AF2254" s="3" t="s">
        <v>102</v>
      </c>
      <c r="AG2254" s="4"/>
      <c r="AH2254" s="3"/>
      <c r="AI2254" s="4"/>
      <c r="AJ22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4" s="8">
        <f>IF(#REF!=MAX(#REF!),"New","Old")</f>
      </c>
      <c r="AL2254" s="3"/>
      <c r="AM2254" s="9">
        <f>IF(OR(#REF!="",#REF!=0),"",IF(#REF!&lt;12000,"&lt;12k",IF(AND(#REF!&gt;=12000,#REF!&lt;24000),"12k to 24k",IF(AND(#REF!&gt;=24000,#REF!&lt;=36000),"24k to 36k",IF(#REF!&gt;36000,"&gt;36k","")))))</f>
      </c>
    </row>
    <row x14ac:dyDescent="0.25" r="2255" customHeight="1" ht="18.75">
      <c r="A2255" s="1">
        <v>1855872</v>
      </c>
      <c r="B2255" s="2">
        <v>11495404</v>
      </c>
      <c r="C2255" s="3" t="s">
        <v>0</v>
      </c>
      <c r="D2255" s="3" t="s">
        <v>4865</v>
      </c>
      <c r="E2255" s="2">
        <v>2002</v>
      </c>
      <c r="F2255" s="4">
        <v>44789</v>
      </c>
      <c r="G2255" s="3" t="s">
        <v>39</v>
      </c>
      <c r="H2255" s="4">
        <v>44894</v>
      </c>
      <c r="I2255" s="4">
        <f>_xlfn.XLOOKUP(#REF!,[1]!Backup_F8_Previous_Wave[ODINO],[1]!Backup_F8_Previous_Wave[Production Date],"")</f>
      </c>
      <c r="J2255" s="10">
        <f>_xlfn.XLOOKUP(#REF!,[1]!Backup_F8_Previous_Wave[ODINO],[1]!Backup_F8_Previous_Wave[Wave Date],"")</f>
      </c>
      <c r="K2255" s="6">
        <f>_xlfn.XLOOKUP(#REF!,[1]!Backup_F8_Previous_Wave[ODINO],[1]!Backup_F8_Previous_Wave[Full VIN],"")</f>
      </c>
      <c r="L2255" s="3" t="s">
        <v>7098</v>
      </c>
      <c r="M2255" s="3" t="s">
        <v>4</v>
      </c>
      <c r="N2255" s="3" t="s">
        <v>7099</v>
      </c>
      <c r="O2255" s="3" t="s">
        <v>3185</v>
      </c>
      <c r="P2255" s="6">
        <f>_xlfn.XLOOKUP(#REF!,[1]!Table2[BINNING],[1]!Table2[VFG],"")</f>
      </c>
      <c r="Q2255" s="6">
        <f>IF(ISNUMBER(FIND("|",#REF!,1)),LEFT(#REF!,FIND("|",#REF!,1)-2),#REF!)</f>
      </c>
      <c r="R2255" s="6">
        <f>IF(ISNUMBER(FIND("|",#REF!,1)),RIGHT(#REF!,LEN(#REF!)-FIND("|",#REF!,1)-1),"")</f>
      </c>
      <c r="S2255" s="3" t="s">
        <v>7</v>
      </c>
      <c r="T2255" s="3" t="s">
        <v>7</v>
      </c>
      <c r="U2255" s="2">
        <v>0</v>
      </c>
      <c r="V2255" s="2">
        <v>0</v>
      </c>
      <c r="W2255" s="2"/>
      <c r="X2255" s="3" t="s">
        <v>467</v>
      </c>
      <c r="Y2255" s="2">
        <v>0</v>
      </c>
      <c r="Z2255" s="3"/>
      <c r="AA2255" s="3"/>
      <c r="AB2255" s="7" t="s">
        <v>7100</v>
      </c>
      <c r="AC2255" s="3" t="s">
        <v>4870</v>
      </c>
      <c r="AD2255" s="3" t="s">
        <v>4871</v>
      </c>
      <c r="AE2255" s="3" t="s">
        <v>1347</v>
      </c>
      <c r="AF2255" s="3" t="s">
        <v>45</v>
      </c>
      <c r="AG2255" s="4"/>
      <c r="AH2255" s="3"/>
      <c r="AI2255" s="4"/>
      <c r="AJ22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5" s="8">
        <f>IF(#REF!=MAX(#REF!),"New","Old")</f>
      </c>
      <c r="AL2255" s="3"/>
      <c r="AM2255" s="9">
        <f>IF(OR(#REF!="",#REF!=0),"",IF(#REF!&lt;12000,"&lt;12k",IF(AND(#REF!&gt;=12000,#REF!&lt;24000),"12k to 24k",IF(AND(#REF!&gt;=24000,#REF!&lt;=36000),"24k to 36k",IF(#REF!&gt;36000,"&gt;36k","")))))</f>
      </c>
    </row>
    <row x14ac:dyDescent="0.25" r="2256" customHeight="1" ht="18.75">
      <c r="A2256" s="1">
        <v>1855884</v>
      </c>
      <c r="B2256" s="2">
        <v>11495410</v>
      </c>
      <c r="C2256" s="3" t="s">
        <v>0</v>
      </c>
      <c r="D2256" s="3" t="s">
        <v>1</v>
      </c>
      <c r="E2256" s="2">
        <v>2014</v>
      </c>
      <c r="F2256" s="4">
        <v>44894</v>
      </c>
      <c r="G2256" s="3" t="s">
        <v>14</v>
      </c>
      <c r="H2256" s="4">
        <v>44894</v>
      </c>
      <c r="I2256" s="4">
        <f>_xlfn.XLOOKUP(#REF!,[1]!Backup_F8_Previous_Wave[ODINO],[1]!Backup_F8_Previous_Wave[Production Date],"")</f>
      </c>
      <c r="J2256" s="10">
        <f>_xlfn.XLOOKUP(#REF!,[1]!Backup_F8_Previous_Wave[ODINO],[1]!Backup_F8_Previous_Wave[Wave Date],"")</f>
      </c>
      <c r="K2256" s="6">
        <f>_xlfn.XLOOKUP(#REF!,[1]!Backup_F8_Previous_Wave[ODINO],[1]!Backup_F8_Previous_Wave[Full VIN],"")</f>
      </c>
      <c r="L2256" s="3" t="s">
        <v>2862</v>
      </c>
      <c r="M2256" s="3" t="s">
        <v>4</v>
      </c>
      <c r="N2256" s="3" t="s">
        <v>7101</v>
      </c>
      <c r="O2256" s="3" t="s">
        <v>151</v>
      </c>
      <c r="P2256" s="6">
        <f>_xlfn.XLOOKUP(#REF!,[1]!Table2[BINNING],[1]!Table2[VFG],"")</f>
      </c>
      <c r="Q2256" s="6">
        <f>IF(ISNUMBER(FIND("|",#REF!,1)),LEFT(#REF!,FIND("|",#REF!,1)-2),#REF!)</f>
      </c>
      <c r="R2256" s="6">
        <f>IF(ISNUMBER(FIND("|",#REF!,1)),RIGHT(#REF!,LEN(#REF!)-FIND("|",#REF!,1)-1),"")</f>
      </c>
      <c r="S2256" s="3" t="s">
        <v>7</v>
      </c>
      <c r="T2256" s="3" t="s">
        <v>7</v>
      </c>
      <c r="U2256" s="2">
        <v>0</v>
      </c>
      <c r="V2256" s="2">
        <v>0</v>
      </c>
      <c r="W2256" s="2"/>
      <c r="X2256" s="3" t="s">
        <v>63</v>
      </c>
      <c r="Y2256" s="2">
        <v>65</v>
      </c>
      <c r="Z2256" s="3"/>
      <c r="AA2256" s="3"/>
      <c r="AB2256" s="7" t="s">
        <v>7102</v>
      </c>
      <c r="AC2256" s="3" t="s">
        <v>10</v>
      </c>
      <c r="AD2256" s="3" t="s">
        <v>11</v>
      </c>
      <c r="AE2256" s="3" t="s">
        <v>26</v>
      </c>
      <c r="AF2256" s="3" t="s">
        <v>27</v>
      </c>
      <c r="AG2256" s="4"/>
      <c r="AH2256" s="3"/>
      <c r="AI2256" s="4"/>
      <c r="AJ22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6" s="8">
        <f>IF(#REF!=MAX(#REF!),"New","Old")</f>
      </c>
      <c r="AL2256" s="3"/>
      <c r="AM2256" s="9">
        <f>IF(OR(#REF!="",#REF!=0),"",IF(#REF!&lt;12000,"&lt;12k",IF(AND(#REF!&gt;=12000,#REF!&lt;24000),"12k to 24k",IF(AND(#REF!&gt;=24000,#REF!&lt;=36000),"24k to 36k",IF(#REF!&gt;36000,"&gt;36k","")))))</f>
      </c>
    </row>
    <row x14ac:dyDescent="0.25" r="2257" customHeight="1" ht="18.75">
      <c r="A2257" s="1">
        <v>1855989</v>
      </c>
      <c r="B2257" s="2">
        <v>11495484</v>
      </c>
      <c r="C2257" s="3" t="s">
        <v>0</v>
      </c>
      <c r="D2257" s="3" t="s">
        <v>38</v>
      </c>
      <c r="E2257" s="2">
        <v>2015</v>
      </c>
      <c r="F2257" s="4">
        <v>44892</v>
      </c>
      <c r="G2257" s="3" t="s">
        <v>14</v>
      </c>
      <c r="H2257" s="4">
        <v>44895</v>
      </c>
      <c r="I2257" s="4">
        <f>_xlfn.XLOOKUP(#REF!,[1]!Backup_F8_Previous_Wave[ODINO],[1]!Backup_F8_Previous_Wave[Production Date],"")</f>
      </c>
      <c r="J2257" s="10">
        <f>_xlfn.XLOOKUP(#REF!,[1]!Backup_F8_Previous_Wave[ODINO],[1]!Backup_F8_Previous_Wave[Wave Date],"")</f>
      </c>
      <c r="K2257" s="6">
        <f>_xlfn.XLOOKUP(#REF!,[1]!Backup_F8_Previous_Wave[ODINO],[1]!Backup_F8_Previous_Wave[Full VIN],"")</f>
      </c>
      <c r="L2257" s="3" t="s">
        <v>7103</v>
      </c>
      <c r="M2257" s="3" t="s">
        <v>4</v>
      </c>
      <c r="N2257" s="3" t="s">
        <v>7104</v>
      </c>
      <c r="O2257" s="3" t="s">
        <v>151</v>
      </c>
      <c r="P2257" s="6">
        <f>_xlfn.XLOOKUP(#REF!,[1]!Table2[BINNING],[1]!Table2[VFG],"")</f>
      </c>
      <c r="Q2257" s="6">
        <f>IF(ISNUMBER(FIND("|",#REF!,1)),LEFT(#REF!,FIND("|",#REF!,1)-2),#REF!)</f>
      </c>
      <c r="R2257" s="6">
        <f>IF(ISNUMBER(FIND("|",#REF!,1)),RIGHT(#REF!,LEN(#REF!)-FIND("|",#REF!,1)-1),"")</f>
      </c>
      <c r="S2257" s="3" t="s">
        <v>7</v>
      </c>
      <c r="T2257" s="3" t="s">
        <v>7</v>
      </c>
      <c r="U2257" s="2">
        <v>0</v>
      </c>
      <c r="V2257" s="2">
        <v>0</v>
      </c>
      <c r="W2257" s="2"/>
      <c r="X2257" s="3" t="s">
        <v>525</v>
      </c>
      <c r="Y2257" s="2">
        <v>0</v>
      </c>
      <c r="Z2257" s="3"/>
      <c r="AA2257" s="3"/>
      <c r="AB2257" s="7" t="s">
        <v>7105</v>
      </c>
      <c r="AC2257" s="3" t="s">
        <v>826</v>
      </c>
      <c r="AD2257" s="3" t="s">
        <v>147</v>
      </c>
      <c r="AE2257" s="3" t="s">
        <v>148</v>
      </c>
      <c r="AF2257" s="3" t="s">
        <v>45</v>
      </c>
      <c r="AG2257" s="4"/>
      <c r="AH2257" s="3"/>
      <c r="AI2257" s="4"/>
      <c r="AJ22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7" s="8">
        <f>IF(#REF!=MAX(#REF!),"New","Old")</f>
      </c>
      <c r="AL2257" s="3"/>
      <c r="AM2257" s="9">
        <f>IF(OR(#REF!="",#REF!=0),"",IF(#REF!&lt;12000,"&lt;12k",IF(AND(#REF!&gt;=12000,#REF!&lt;24000),"12k to 24k",IF(AND(#REF!&gt;=24000,#REF!&lt;=36000),"24k to 36k",IF(#REF!&gt;36000,"&gt;36k","")))))</f>
      </c>
    </row>
    <row x14ac:dyDescent="0.25" r="2258" customHeight="1" ht="18.75">
      <c r="A2258" s="1">
        <v>1855992</v>
      </c>
      <c r="B2258" s="2">
        <v>11495486</v>
      </c>
      <c r="C2258" s="3" t="s">
        <v>0</v>
      </c>
      <c r="D2258" s="3" t="s">
        <v>181</v>
      </c>
      <c r="E2258" s="2">
        <v>2017</v>
      </c>
      <c r="F2258" s="4">
        <v>43770</v>
      </c>
      <c r="G2258" s="3" t="s">
        <v>14</v>
      </c>
      <c r="H2258" s="4">
        <v>44895</v>
      </c>
      <c r="I2258" s="4">
        <f>_xlfn.XLOOKUP(#REF!,[1]!Backup_F8_Previous_Wave[ODINO],[1]!Backup_F8_Previous_Wave[Production Date],"")</f>
      </c>
      <c r="J2258" s="10">
        <f>_xlfn.XLOOKUP(#REF!,[1]!Backup_F8_Previous_Wave[ODINO],[1]!Backup_F8_Previous_Wave[Wave Date],"")</f>
      </c>
      <c r="K2258" s="6">
        <f>_xlfn.XLOOKUP(#REF!,[1]!Backup_F8_Previous_Wave[ODINO],[1]!Backup_F8_Previous_Wave[Full VIN],"")</f>
      </c>
      <c r="L2258" s="3" t="s">
        <v>3908</v>
      </c>
      <c r="M2258" s="3" t="s">
        <v>4</v>
      </c>
      <c r="N2258" s="3" t="s">
        <v>7106</v>
      </c>
      <c r="O2258" s="3" t="s">
        <v>7107</v>
      </c>
      <c r="P2258" s="6">
        <f>_xlfn.XLOOKUP(#REF!,[1]!Table2[BINNING],[1]!Table2[VFG],"")</f>
      </c>
      <c r="Q2258" s="6">
        <f>IF(ISNUMBER(FIND("|",#REF!,1)),LEFT(#REF!,FIND("|",#REF!,1)-2),#REF!)</f>
      </c>
      <c r="R2258" s="6">
        <f>IF(ISNUMBER(FIND("|",#REF!,1)),RIGHT(#REF!,LEN(#REF!)-FIND("|",#REF!,1)-1),"")</f>
      </c>
      <c r="S2258" s="3" t="s">
        <v>7</v>
      </c>
      <c r="T2258" s="3" t="s">
        <v>7</v>
      </c>
      <c r="U2258" s="2">
        <v>0</v>
      </c>
      <c r="V2258" s="2">
        <v>0</v>
      </c>
      <c r="W2258" s="2">
        <v>15000</v>
      </c>
      <c r="X2258" s="3" t="s">
        <v>106</v>
      </c>
      <c r="Y2258" s="2"/>
      <c r="Z2258" s="3" t="s">
        <v>7108</v>
      </c>
      <c r="AA2258" s="3" t="s">
        <v>2104</v>
      </c>
      <c r="AB2258" s="7" t="s">
        <v>7109</v>
      </c>
      <c r="AC2258" s="3" t="s">
        <v>297</v>
      </c>
      <c r="AD2258" s="3" t="s">
        <v>298</v>
      </c>
      <c r="AE2258" s="3" t="s">
        <v>299</v>
      </c>
      <c r="AF2258" s="3" t="s">
        <v>198</v>
      </c>
      <c r="AG2258" s="4"/>
      <c r="AH2258" s="3"/>
      <c r="AI2258" s="4"/>
      <c r="AJ22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8" s="8">
        <f>IF(#REF!=MAX(#REF!),"New","Old")</f>
      </c>
      <c r="AL2258" s="3"/>
      <c r="AM2258" s="9">
        <f>IF(OR(#REF!="",#REF!=0),"",IF(#REF!&lt;12000,"&lt;12k",IF(AND(#REF!&gt;=12000,#REF!&lt;24000),"12k to 24k",IF(AND(#REF!&gt;=24000,#REF!&lt;=36000),"24k to 36k",IF(#REF!&gt;36000,"&gt;36k","")))))</f>
      </c>
    </row>
    <row x14ac:dyDescent="0.25" r="2259" customHeight="1" ht="18.75">
      <c r="A2259" s="1">
        <v>1856243</v>
      </c>
      <c r="B2259" s="2">
        <v>11495656</v>
      </c>
      <c r="C2259" s="3" t="s">
        <v>0</v>
      </c>
      <c r="D2259" s="3" t="s">
        <v>59</v>
      </c>
      <c r="E2259" s="2">
        <v>2014</v>
      </c>
      <c r="F2259" s="4">
        <v>44281</v>
      </c>
      <c r="G2259" s="3" t="s">
        <v>2</v>
      </c>
      <c r="H2259" s="4">
        <v>44896</v>
      </c>
      <c r="I2259" s="4">
        <f>_xlfn.XLOOKUP(#REF!,[1]!Backup_F8_Previous_Wave[ODINO],[1]!Backup_F8_Previous_Wave[Production Date],"")</f>
      </c>
      <c r="J2259" s="10">
        <f>_xlfn.XLOOKUP(#REF!,[1]!Backup_F8_Previous_Wave[ODINO],[1]!Backup_F8_Previous_Wave[Wave Date],"")</f>
      </c>
      <c r="K2259" s="6">
        <f>_xlfn.XLOOKUP(#REF!,[1]!Backup_F8_Previous_Wave[ODINO],[1]!Backup_F8_Previous_Wave[Full VIN],"")</f>
      </c>
      <c r="L2259" s="3" t="s">
        <v>7110</v>
      </c>
      <c r="M2259" s="3" t="s">
        <v>4</v>
      </c>
      <c r="N2259" s="3" t="s">
        <v>7111</v>
      </c>
      <c r="O2259" s="3" t="s">
        <v>1992</v>
      </c>
      <c r="P2259" s="6">
        <f>_xlfn.XLOOKUP(#REF!,[1]!Table2[BINNING],[1]!Table2[VFG],"")</f>
      </c>
      <c r="Q2259" s="6">
        <f>IF(ISNUMBER(FIND("|",#REF!,1)),LEFT(#REF!,FIND("|",#REF!,1)-2),#REF!)</f>
      </c>
      <c r="R2259" s="6">
        <f>IF(ISNUMBER(FIND("|",#REF!,1)),RIGHT(#REF!,LEN(#REF!)-FIND("|",#REF!,1)-1),"")</f>
      </c>
      <c r="S2259" s="3" t="s">
        <v>7</v>
      </c>
      <c r="T2259" s="3" t="s">
        <v>7</v>
      </c>
      <c r="U2259" s="2">
        <v>0</v>
      </c>
      <c r="V2259" s="2">
        <v>0</v>
      </c>
      <c r="W2259" s="2">
        <v>118000</v>
      </c>
      <c r="X2259" s="3" t="s">
        <v>1993</v>
      </c>
      <c r="Y2259" s="2">
        <v>75</v>
      </c>
      <c r="Z2259" s="3" t="s">
        <v>7112</v>
      </c>
      <c r="AA2259" s="3" t="s">
        <v>5200</v>
      </c>
      <c r="AB2259" s="7" t="s">
        <v>7113</v>
      </c>
      <c r="AC2259" s="3" t="s">
        <v>65</v>
      </c>
      <c r="AD2259" s="3" t="s">
        <v>66</v>
      </c>
      <c r="AE2259" s="3" t="s">
        <v>67</v>
      </c>
      <c r="AF2259" s="3" t="s">
        <v>68</v>
      </c>
      <c r="AG2259" s="4"/>
      <c r="AH2259" s="3"/>
      <c r="AI2259" s="4"/>
      <c r="AJ22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59" s="8">
        <f>IF(#REF!=MAX(#REF!),"New","Old")</f>
      </c>
      <c r="AL2259" s="3"/>
      <c r="AM2259" s="9">
        <f>IF(OR(#REF!="",#REF!=0),"",IF(#REF!&lt;12000,"&lt;12k",IF(AND(#REF!&gt;=12000,#REF!&lt;24000),"12k to 24k",IF(AND(#REF!&gt;=24000,#REF!&lt;=36000),"24k to 36k",IF(#REF!&gt;36000,"&gt;36k","")))))</f>
      </c>
    </row>
    <row x14ac:dyDescent="0.25" r="2260" customHeight="1" ht="18.75">
      <c r="A2260" s="1">
        <v>1856293</v>
      </c>
      <c r="B2260" s="2">
        <v>11495690</v>
      </c>
      <c r="C2260" s="3" t="s">
        <v>0</v>
      </c>
      <c r="D2260" s="3" t="s">
        <v>59</v>
      </c>
      <c r="E2260" s="2">
        <v>2012</v>
      </c>
      <c r="F2260" s="4">
        <v>44895</v>
      </c>
      <c r="G2260" s="3" t="s">
        <v>14</v>
      </c>
      <c r="H2260" s="4">
        <v>44896</v>
      </c>
      <c r="I2260" s="4">
        <f>_xlfn.XLOOKUP(#REF!,[1]!Backup_F8_Previous_Wave[ODINO],[1]!Backup_F8_Previous_Wave[Production Date],"")</f>
      </c>
      <c r="J2260" s="10">
        <f>_xlfn.XLOOKUP(#REF!,[1]!Backup_F8_Previous_Wave[ODINO],[1]!Backup_F8_Previous_Wave[Wave Date],"")</f>
      </c>
      <c r="K2260" s="6">
        <f>_xlfn.XLOOKUP(#REF!,[1]!Backup_F8_Previous_Wave[ODINO],[1]!Backup_F8_Previous_Wave[Full VIN],"")</f>
      </c>
      <c r="L2260" s="3" t="s">
        <v>7114</v>
      </c>
      <c r="M2260" s="3" t="s">
        <v>4</v>
      </c>
      <c r="N2260" s="3" t="s">
        <v>7115</v>
      </c>
      <c r="O2260" s="3" t="s">
        <v>1191</v>
      </c>
      <c r="P2260" s="6">
        <f>_xlfn.XLOOKUP(#REF!,[1]!Table2[BINNING],[1]!Table2[VFG],"")</f>
      </c>
      <c r="Q2260" s="6">
        <f>IF(ISNUMBER(FIND("|",#REF!,1)),LEFT(#REF!,FIND("|",#REF!,1)-2),#REF!)</f>
      </c>
      <c r="R2260" s="6">
        <f>IF(ISNUMBER(FIND("|",#REF!,1)),RIGHT(#REF!,LEN(#REF!)-FIND("|",#REF!,1)-1),"")</f>
      </c>
      <c r="S2260" s="3" t="s">
        <v>7</v>
      </c>
      <c r="T2260" s="3" t="s">
        <v>7</v>
      </c>
      <c r="U2260" s="2">
        <v>0</v>
      </c>
      <c r="V2260" s="2">
        <v>0</v>
      </c>
      <c r="W2260" s="2">
        <v>140000</v>
      </c>
      <c r="X2260" s="3" t="s">
        <v>404</v>
      </c>
      <c r="Y2260" s="2"/>
      <c r="Z2260" s="3" t="s">
        <v>7116</v>
      </c>
      <c r="AA2260" s="3" t="s">
        <v>4712</v>
      </c>
      <c r="AB2260" s="7" t="s">
        <v>7117</v>
      </c>
      <c r="AC2260" s="3" t="s">
        <v>83</v>
      </c>
      <c r="AD2260" s="3" t="s">
        <v>66</v>
      </c>
      <c r="AE2260" s="3" t="s">
        <v>121</v>
      </c>
      <c r="AF2260" s="3" t="s">
        <v>68</v>
      </c>
      <c r="AG2260" s="4"/>
      <c r="AH2260" s="3"/>
      <c r="AI2260" s="4"/>
      <c r="AJ22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0" s="8">
        <f>IF(#REF!=MAX(#REF!),"New","Old")</f>
      </c>
      <c r="AL2260" s="3"/>
      <c r="AM2260" s="9">
        <f>IF(OR(#REF!="",#REF!=0),"",IF(#REF!&lt;12000,"&lt;12k",IF(AND(#REF!&gt;=12000,#REF!&lt;24000),"12k to 24k",IF(AND(#REF!&gt;=24000,#REF!&lt;=36000),"24k to 36k",IF(#REF!&gt;36000,"&gt;36k","")))))</f>
      </c>
    </row>
    <row x14ac:dyDescent="0.25" r="2261" customHeight="1" ht="18.75">
      <c r="A2261" s="1">
        <v>1856364</v>
      </c>
      <c r="B2261" s="2">
        <v>11495741</v>
      </c>
      <c r="C2261" s="3" t="s">
        <v>0</v>
      </c>
      <c r="D2261" s="3" t="s">
        <v>1</v>
      </c>
      <c r="E2261" s="2">
        <v>2018</v>
      </c>
      <c r="F2261" s="4">
        <v>44897</v>
      </c>
      <c r="G2261" s="3" t="s">
        <v>14</v>
      </c>
      <c r="H2261" s="4">
        <v>44897</v>
      </c>
      <c r="I2261" s="4">
        <f>_xlfn.XLOOKUP(#REF!,[1]!Backup_F8_Previous_Wave[ODINO],[1]!Backup_F8_Previous_Wave[Production Date],"")</f>
      </c>
      <c r="J2261" s="10">
        <f>_xlfn.XLOOKUP(#REF!,[1]!Backup_F8_Previous_Wave[ODINO],[1]!Backup_F8_Previous_Wave[Wave Date],"")</f>
      </c>
      <c r="K2261" s="6">
        <f>_xlfn.XLOOKUP(#REF!,[1]!Backup_F8_Previous_Wave[ODINO],[1]!Backup_F8_Previous_Wave[Full VIN],"")</f>
      </c>
      <c r="L2261" s="3" t="s">
        <v>5045</v>
      </c>
      <c r="M2261" s="3" t="s">
        <v>4</v>
      </c>
      <c r="N2261" s="3" t="s">
        <v>7118</v>
      </c>
      <c r="O2261" s="3" t="s">
        <v>62</v>
      </c>
      <c r="P2261" s="6">
        <f>_xlfn.XLOOKUP(#REF!,[1]!Table2[BINNING],[1]!Table2[VFG],"")</f>
      </c>
      <c r="Q2261" s="6">
        <f>IF(ISNUMBER(FIND("|",#REF!,1)),LEFT(#REF!,FIND("|",#REF!,1)-2),#REF!)</f>
      </c>
      <c r="R2261" s="6">
        <f>IF(ISNUMBER(FIND("|",#REF!,1)),RIGHT(#REF!,LEN(#REF!)-FIND("|",#REF!,1)-1),"")</f>
      </c>
      <c r="S2261" s="3" t="s">
        <v>7</v>
      </c>
      <c r="T2261" s="3" t="s">
        <v>7</v>
      </c>
      <c r="U2261" s="2">
        <v>0</v>
      </c>
      <c r="V2261" s="2">
        <v>0</v>
      </c>
      <c r="W2261" s="2"/>
      <c r="X2261" s="3" t="s">
        <v>90</v>
      </c>
      <c r="Y2261" s="2">
        <v>0</v>
      </c>
      <c r="Z2261" s="3"/>
      <c r="AA2261" s="3"/>
      <c r="AB2261" s="7" t="s">
        <v>7119</v>
      </c>
      <c r="AC2261" s="3" t="s">
        <v>20</v>
      </c>
      <c r="AD2261" s="3" t="s">
        <v>11</v>
      </c>
      <c r="AE2261" s="3" t="s">
        <v>135</v>
      </c>
      <c r="AF2261" s="3" t="s">
        <v>27</v>
      </c>
      <c r="AG2261" s="4"/>
      <c r="AH2261" s="3"/>
      <c r="AI2261" s="4"/>
      <c r="AJ22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1" s="8">
        <f>IF(#REF!=MAX(#REF!),"New","Old")</f>
      </c>
      <c r="AL2261" s="3"/>
      <c r="AM2261" s="9">
        <f>IF(OR(#REF!="",#REF!=0),"",IF(#REF!&lt;12000,"&lt;12k",IF(AND(#REF!&gt;=12000,#REF!&lt;24000),"12k to 24k",IF(AND(#REF!&gt;=24000,#REF!&lt;=36000),"24k to 36k",IF(#REF!&gt;36000,"&gt;36k","")))))</f>
      </c>
    </row>
    <row x14ac:dyDescent="0.25" r="2262" customHeight="1" ht="18.75">
      <c r="A2262" s="1">
        <v>1856416</v>
      </c>
      <c r="B2262" s="2">
        <v>11495783</v>
      </c>
      <c r="C2262" s="3" t="s">
        <v>0</v>
      </c>
      <c r="D2262" s="3" t="s">
        <v>1</v>
      </c>
      <c r="E2262" s="2">
        <v>2019</v>
      </c>
      <c r="F2262" s="4">
        <v>44897</v>
      </c>
      <c r="G2262" s="3" t="s">
        <v>14</v>
      </c>
      <c r="H2262" s="4">
        <v>44897</v>
      </c>
      <c r="I2262" s="4">
        <f>_xlfn.XLOOKUP(#REF!,[1]!Backup_F8_Previous_Wave[ODINO],[1]!Backup_F8_Previous_Wave[Production Date],"")</f>
      </c>
      <c r="J2262" s="10">
        <f>_xlfn.XLOOKUP(#REF!,[1]!Backup_F8_Previous_Wave[ODINO],[1]!Backup_F8_Previous_Wave[Wave Date],"")</f>
      </c>
      <c r="K2262" s="6">
        <f>_xlfn.XLOOKUP(#REF!,[1]!Backup_F8_Previous_Wave[ODINO],[1]!Backup_F8_Previous_Wave[Full VIN],"")</f>
      </c>
      <c r="L2262" s="3" t="s">
        <v>7120</v>
      </c>
      <c r="M2262" s="3" t="s">
        <v>4</v>
      </c>
      <c r="N2262" s="3" t="s">
        <v>7121</v>
      </c>
      <c r="O2262" s="3" t="s">
        <v>151</v>
      </c>
      <c r="P2262" s="6">
        <f>_xlfn.XLOOKUP(#REF!,[1]!Table2[BINNING],[1]!Table2[VFG],"")</f>
      </c>
      <c r="Q2262" s="6">
        <f>IF(ISNUMBER(FIND("|",#REF!,1)),LEFT(#REF!,FIND("|",#REF!,1)-2),#REF!)</f>
      </c>
      <c r="R2262" s="6">
        <f>IF(ISNUMBER(FIND("|",#REF!,1)),RIGHT(#REF!,LEN(#REF!)-FIND("|",#REF!,1)-1),"")</f>
      </c>
      <c r="S2262" s="3" t="s">
        <v>7</v>
      </c>
      <c r="T2262" s="3" t="s">
        <v>7</v>
      </c>
      <c r="U2262" s="2">
        <v>0</v>
      </c>
      <c r="V2262" s="2">
        <v>0</v>
      </c>
      <c r="W2262" s="2"/>
      <c r="X2262" s="3" t="s">
        <v>8</v>
      </c>
      <c r="Y2262" s="2">
        <v>0</v>
      </c>
      <c r="Z2262" s="3"/>
      <c r="AA2262" s="3"/>
      <c r="AB2262" s="7" t="s">
        <v>7122</v>
      </c>
      <c r="AC2262" s="3" t="s">
        <v>20</v>
      </c>
      <c r="AD2262" s="3" t="s">
        <v>11</v>
      </c>
      <c r="AE2262" s="3" t="s">
        <v>21</v>
      </c>
      <c r="AF2262" s="3" t="s">
        <v>13</v>
      </c>
      <c r="AG2262" s="4"/>
      <c r="AH2262" s="3"/>
      <c r="AI2262" s="4"/>
      <c r="AJ22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2" s="8">
        <f>IF(#REF!=MAX(#REF!),"New","Old")</f>
      </c>
      <c r="AL2262" s="3"/>
      <c r="AM2262" s="9">
        <f>IF(OR(#REF!="",#REF!=0),"",IF(#REF!&lt;12000,"&lt;12k",IF(AND(#REF!&gt;=12000,#REF!&lt;24000),"12k to 24k",IF(AND(#REF!&gt;=24000,#REF!&lt;=36000),"24k to 36k",IF(#REF!&gt;36000,"&gt;36k","")))))</f>
      </c>
    </row>
    <row x14ac:dyDescent="0.25" r="2263" customHeight="1" ht="18.75">
      <c r="A2263" s="1">
        <v>1856466</v>
      </c>
      <c r="B2263" s="2">
        <v>11495819</v>
      </c>
      <c r="C2263" s="3" t="s">
        <v>0</v>
      </c>
      <c r="D2263" s="3" t="s">
        <v>3129</v>
      </c>
      <c r="E2263" s="2">
        <v>2018</v>
      </c>
      <c r="F2263" s="4">
        <v>44897</v>
      </c>
      <c r="G2263" s="3" t="s">
        <v>14</v>
      </c>
      <c r="H2263" s="4">
        <v>44897</v>
      </c>
      <c r="I2263" s="4"/>
      <c r="J2263" s="10">
        <f>_xlfn.XLOOKUP(#REF!,[1]!Backup_F8_Previous_Wave[ODINO],[1]!Backup_F8_Previous_Wave[Wave Date],"")</f>
      </c>
      <c r="K2263" s="3"/>
      <c r="L2263" s="3" t="s">
        <v>7123</v>
      </c>
      <c r="M2263" s="3" t="s">
        <v>4</v>
      </c>
      <c r="N2263" s="3" t="s">
        <v>7124</v>
      </c>
      <c r="O2263" s="3" t="s">
        <v>7125</v>
      </c>
      <c r="P2263" s="6">
        <f>_xlfn.XLOOKUP(#REF!,[1]!Table2[BINNING],[1]!Table2[VFG],"")</f>
      </c>
      <c r="Q2263" s="6">
        <f>IF(ISNUMBER(FIND("|",#REF!,1)),LEFT(#REF!,FIND("|",#REF!,1)-2),#REF!)</f>
      </c>
      <c r="R2263" s="6">
        <f>IF(ISNUMBER(FIND("|",#REF!,1)),RIGHT(#REF!,LEN(#REF!)-FIND("|",#REF!,1)-1),"")</f>
      </c>
      <c r="S2263" s="3" t="s">
        <v>7</v>
      </c>
      <c r="T2263" s="3" t="s">
        <v>7</v>
      </c>
      <c r="U2263" s="2">
        <v>0</v>
      </c>
      <c r="V2263" s="2">
        <v>0</v>
      </c>
      <c r="W2263" s="2"/>
      <c r="X2263" s="3" t="s">
        <v>798</v>
      </c>
      <c r="Y2263" s="2">
        <v>55</v>
      </c>
      <c r="Z2263" s="3"/>
      <c r="AA2263" s="3"/>
      <c r="AB2263" s="7" t="s">
        <v>7126</v>
      </c>
      <c r="AC2263" s="3" t="s">
        <v>44</v>
      </c>
      <c r="AD2263" s="3" t="s">
        <v>44</v>
      </c>
      <c r="AE2263" s="3" t="s">
        <v>44</v>
      </c>
      <c r="AF2263" s="3" t="s">
        <v>3134</v>
      </c>
      <c r="AG2263" s="4"/>
      <c r="AH2263" s="3"/>
      <c r="AI2263" s="4"/>
      <c r="AJ22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3" s="8">
        <f>IF(#REF!=MAX(#REF!),"New","Old")</f>
      </c>
      <c r="AL2263" s="3"/>
      <c r="AM2263" s="9">
        <f>IF(OR(#REF!="",#REF!=0),"",IF(#REF!&lt;12000,"&lt;12k",IF(AND(#REF!&gt;=12000,#REF!&lt;24000),"12k to 24k",IF(AND(#REF!&gt;=24000,#REF!&lt;=36000),"24k to 36k",IF(#REF!&gt;36000,"&gt;36k","")))))</f>
      </c>
    </row>
    <row x14ac:dyDescent="0.25" r="2264" customHeight="1" ht="18.75">
      <c r="A2264" s="1">
        <v>1856498</v>
      </c>
      <c r="B2264" s="2">
        <v>11495839</v>
      </c>
      <c r="C2264" s="3" t="s">
        <v>0</v>
      </c>
      <c r="D2264" s="3" t="s">
        <v>1</v>
      </c>
      <c r="E2264" s="2">
        <v>2018</v>
      </c>
      <c r="F2264" s="4">
        <v>44897</v>
      </c>
      <c r="G2264" s="3" t="s">
        <v>14</v>
      </c>
      <c r="H2264" s="4">
        <v>44897</v>
      </c>
      <c r="I2264" s="4">
        <f>_xlfn.XLOOKUP(#REF!,[1]!Backup_F8_Previous_Wave[ODINO],[1]!Backup_F8_Previous_Wave[Production Date],"")</f>
      </c>
      <c r="J2264" s="10">
        <f>_xlfn.XLOOKUP(#REF!,[1]!Backup_F8_Previous_Wave[ODINO],[1]!Backup_F8_Previous_Wave[Wave Date],"")</f>
      </c>
      <c r="K2264" s="6">
        <f>_xlfn.XLOOKUP(#REF!,[1]!Backup_F8_Previous_Wave[ODINO],[1]!Backup_F8_Previous_Wave[Full VIN],"")</f>
      </c>
      <c r="L2264" s="3" t="s">
        <v>303</v>
      </c>
      <c r="M2264" s="3" t="s">
        <v>4</v>
      </c>
      <c r="N2264" s="3" t="s">
        <v>7127</v>
      </c>
      <c r="O2264" s="3" t="s">
        <v>49</v>
      </c>
      <c r="P2264" s="6">
        <f>_xlfn.XLOOKUP(#REF!,[1]!Table2[BINNING],[1]!Table2[VFG],"")</f>
      </c>
      <c r="Q2264" s="6">
        <f>IF(ISNUMBER(FIND("|",#REF!,1)),LEFT(#REF!,FIND("|",#REF!,1)-2),#REF!)</f>
      </c>
      <c r="R2264" s="6">
        <f>IF(ISNUMBER(FIND("|",#REF!,1)),RIGHT(#REF!,LEN(#REF!)-FIND("|",#REF!,1)-1),"")</f>
      </c>
      <c r="S2264" s="3" t="s">
        <v>7</v>
      </c>
      <c r="T2264" s="3" t="s">
        <v>7</v>
      </c>
      <c r="U2264" s="2">
        <v>0</v>
      </c>
      <c r="V2264" s="2">
        <v>0</v>
      </c>
      <c r="W2264" s="2"/>
      <c r="X2264" s="3" t="s">
        <v>106</v>
      </c>
      <c r="Y2264" s="2"/>
      <c r="Z2264" s="3"/>
      <c r="AA2264" s="3"/>
      <c r="AB2264" s="7" t="s">
        <v>7128</v>
      </c>
      <c r="AC2264" s="3" t="s">
        <v>20</v>
      </c>
      <c r="AD2264" s="3" t="s">
        <v>11</v>
      </c>
      <c r="AE2264" s="3" t="s">
        <v>21</v>
      </c>
      <c r="AF2264" s="3" t="s">
        <v>13</v>
      </c>
      <c r="AG2264" s="4"/>
      <c r="AH2264" s="3"/>
      <c r="AI2264" s="4"/>
      <c r="AJ22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4" s="8">
        <f>IF(#REF!=MAX(#REF!),"New","Old")</f>
      </c>
      <c r="AL2264" s="3"/>
      <c r="AM2264" s="9">
        <f>IF(OR(#REF!="",#REF!=0),"",IF(#REF!&lt;12000,"&lt;12k",IF(AND(#REF!&gt;=12000,#REF!&lt;24000),"12k to 24k",IF(AND(#REF!&gt;=24000,#REF!&lt;=36000),"24k to 36k",IF(#REF!&gt;36000,"&gt;36k","")))))</f>
      </c>
    </row>
    <row x14ac:dyDescent="0.25" r="2265" customHeight="1" ht="18.75">
      <c r="A2265" s="1">
        <v>1856593</v>
      </c>
      <c r="B2265" s="2">
        <v>11495897</v>
      </c>
      <c r="C2265" s="3" t="s">
        <v>0</v>
      </c>
      <c r="D2265" s="3" t="s">
        <v>59</v>
      </c>
      <c r="E2265" s="2">
        <v>2016</v>
      </c>
      <c r="F2265" s="4">
        <v>44898</v>
      </c>
      <c r="G2265" s="3" t="s">
        <v>14</v>
      </c>
      <c r="H2265" s="4">
        <v>44898</v>
      </c>
      <c r="I2265" s="4"/>
      <c r="J2265" s="10">
        <f>_xlfn.XLOOKUP(#REF!,[1]!Backup_F8_Previous_Wave[ODINO],[1]!Backup_F8_Previous_Wave[Wave Date],"")</f>
      </c>
      <c r="K2265" s="3"/>
      <c r="L2265" s="3" t="s">
        <v>1839</v>
      </c>
      <c r="M2265" s="3" t="s">
        <v>4</v>
      </c>
      <c r="N2265" s="3" t="s">
        <v>7129</v>
      </c>
      <c r="O2265" s="3" t="s">
        <v>552</v>
      </c>
      <c r="P2265" s="6">
        <f>_xlfn.XLOOKUP(#REF!,[1]!Table2[BINNING],[1]!Table2[VFG],"")</f>
      </c>
      <c r="Q2265" s="6">
        <f>IF(ISNUMBER(FIND("|",#REF!,1)),LEFT(#REF!,FIND("|",#REF!,1)-2),#REF!)</f>
      </c>
      <c r="R2265" s="6">
        <f>IF(ISNUMBER(FIND("|",#REF!,1)),RIGHT(#REF!,LEN(#REF!)-FIND("|",#REF!,1)-1),"")</f>
      </c>
      <c r="S2265" s="3" t="s">
        <v>7</v>
      </c>
      <c r="T2265" s="3" t="s">
        <v>7</v>
      </c>
      <c r="U2265" s="2">
        <v>0</v>
      </c>
      <c r="V2265" s="2">
        <v>0</v>
      </c>
      <c r="W2265" s="2"/>
      <c r="X2265" s="3" t="s">
        <v>63</v>
      </c>
      <c r="Y2265" s="2"/>
      <c r="Z2265" s="3"/>
      <c r="AA2265" s="3"/>
      <c r="AB2265" s="7" t="s">
        <v>7130</v>
      </c>
      <c r="AC2265" s="3" t="s">
        <v>44</v>
      </c>
      <c r="AD2265" s="3" t="s">
        <v>44</v>
      </c>
      <c r="AE2265" s="3" t="s">
        <v>44</v>
      </c>
      <c r="AF2265" s="3" t="s">
        <v>211</v>
      </c>
      <c r="AG2265" s="4"/>
      <c r="AH2265" s="3"/>
      <c r="AI2265" s="4"/>
      <c r="AJ22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5" s="8">
        <f>IF(#REF!=MAX(#REF!),"New","Old")</f>
      </c>
      <c r="AL2265" s="3"/>
      <c r="AM2265" s="9">
        <f>IF(OR(#REF!="",#REF!=0),"",IF(#REF!&lt;12000,"&lt;12k",IF(AND(#REF!&gt;=12000,#REF!&lt;24000),"12k to 24k",IF(AND(#REF!&gt;=24000,#REF!&lt;=36000),"24k to 36k",IF(#REF!&gt;36000,"&gt;36k","")))))</f>
      </c>
    </row>
    <row x14ac:dyDescent="0.25" r="2266" customHeight="1" ht="18.75">
      <c r="A2266" s="1">
        <v>1856603</v>
      </c>
      <c r="B2266" s="2">
        <v>11495902</v>
      </c>
      <c r="C2266" s="3" t="s">
        <v>0</v>
      </c>
      <c r="D2266" s="3" t="s">
        <v>136</v>
      </c>
      <c r="E2266" s="2">
        <v>2019</v>
      </c>
      <c r="F2266" s="4">
        <v>44531</v>
      </c>
      <c r="G2266" s="3" t="s">
        <v>14</v>
      </c>
      <c r="H2266" s="4">
        <v>44898</v>
      </c>
      <c r="I2266" s="4"/>
      <c r="J2266" s="10">
        <f>_xlfn.XLOOKUP(#REF!,[1]!Backup_F8_Previous_Wave[ODINO],[1]!Backup_F8_Previous_Wave[Wave Date],"")</f>
      </c>
      <c r="K2266" s="3"/>
      <c r="L2266" s="3" t="s">
        <v>7131</v>
      </c>
      <c r="M2266" s="3" t="s">
        <v>4</v>
      </c>
      <c r="N2266" s="3" t="s">
        <v>7132</v>
      </c>
      <c r="O2266" s="3" t="s">
        <v>4103</v>
      </c>
      <c r="P2266" s="6">
        <f>_xlfn.XLOOKUP(#REF!,[1]!Table2[BINNING],[1]!Table2[VFG],"")</f>
      </c>
      <c r="Q2266" s="6">
        <f>IF(ISNUMBER(FIND("|",#REF!,1)),LEFT(#REF!,FIND("|",#REF!,1)-2),#REF!)</f>
      </c>
      <c r="R2266" s="6">
        <f>IF(ISNUMBER(FIND("|",#REF!,1)),RIGHT(#REF!,LEN(#REF!)-FIND("|",#REF!,1)-1),"")</f>
      </c>
      <c r="S2266" s="3" t="s">
        <v>7</v>
      </c>
      <c r="T2266" s="3" t="s">
        <v>7</v>
      </c>
      <c r="U2266" s="2">
        <v>0</v>
      </c>
      <c r="V2266" s="2">
        <v>0</v>
      </c>
      <c r="W2266" s="2"/>
      <c r="X2266" s="3" t="s">
        <v>63</v>
      </c>
      <c r="Y2266" s="2"/>
      <c r="Z2266" s="3"/>
      <c r="AA2266" s="3"/>
      <c r="AB2266" s="7" t="s">
        <v>7133</v>
      </c>
      <c r="AC2266" s="3" t="s">
        <v>44</v>
      </c>
      <c r="AD2266" s="3" t="s">
        <v>44</v>
      </c>
      <c r="AE2266" s="3" t="s">
        <v>44</v>
      </c>
      <c r="AF2266" s="3" t="s">
        <v>141</v>
      </c>
      <c r="AG2266" s="4"/>
      <c r="AH2266" s="3"/>
      <c r="AI2266" s="4"/>
      <c r="AJ22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6" s="8">
        <f>IF(#REF!=MAX(#REF!),"New","Old")</f>
      </c>
      <c r="AL2266" s="3"/>
      <c r="AM2266" s="9">
        <f>IF(OR(#REF!="",#REF!=0),"",IF(#REF!&lt;12000,"&lt;12k",IF(AND(#REF!&gt;=12000,#REF!&lt;24000),"12k to 24k",IF(AND(#REF!&gt;=24000,#REF!&lt;=36000),"24k to 36k",IF(#REF!&gt;36000,"&gt;36k","")))))</f>
      </c>
    </row>
    <row x14ac:dyDescent="0.25" r="2267" customHeight="1" ht="18.75">
      <c r="A2267" s="1">
        <v>1856620</v>
      </c>
      <c r="B2267" s="2">
        <v>11495912</v>
      </c>
      <c r="C2267" s="3" t="s">
        <v>0</v>
      </c>
      <c r="D2267" s="3" t="s">
        <v>38</v>
      </c>
      <c r="E2267" s="2">
        <v>2013</v>
      </c>
      <c r="F2267" s="4">
        <v>44890</v>
      </c>
      <c r="G2267" s="3" t="s">
        <v>14</v>
      </c>
      <c r="H2267" s="4">
        <v>44898</v>
      </c>
      <c r="I2267" s="4">
        <f>_xlfn.XLOOKUP(#REF!,[1]!Backup_F8_Previous_Wave[ODINO],[1]!Backup_F8_Previous_Wave[Production Date],"")</f>
      </c>
      <c r="J2267" s="10">
        <f>_xlfn.XLOOKUP(#REF!,[1]!Backup_F8_Previous_Wave[ODINO],[1]!Backup_F8_Previous_Wave[Wave Date],"")</f>
      </c>
      <c r="K2267" s="6">
        <f>_xlfn.XLOOKUP(#REF!,[1]!Backup_F8_Previous_Wave[ODINO],[1]!Backup_F8_Previous_Wave[Full VIN],"")</f>
      </c>
      <c r="L2267" s="3" t="s">
        <v>7134</v>
      </c>
      <c r="M2267" s="3" t="s">
        <v>4</v>
      </c>
      <c r="N2267" s="3" t="s">
        <v>7135</v>
      </c>
      <c r="O2267" s="3" t="s">
        <v>7136</v>
      </c>
      <c r="P2267" s="6">
        <f>_xlfn.XLOOKUP(#REF!,[1]!Table2[BINNING],[1]!Table2[VFG],"")</f>
      </c>
      <c r="Q2267" s="6">
        <f>IF(ISNUMBER(FIND("|",#REF!,1)),LEFT(#REF!,FIND("|",#REF!,1)-2),#REF!)</f>
      </c>
      <c r="R2267" s="6">
        <f>IF(ISNUMBER(FIND("|",#REF!,1)),RIGHT(#REF!,LEN(#REF!)-FIND("|",#REF!,1)-1),"")</f>
      </c>
      <c r="S2267" s="3" t="s">
        <v>7</v>
      </c>
      <c r="T2267" s="3" t="s">
        <v>7</v>
      </c>
      <c r="U2267" s="2">
        <v>0</v>
      </c>
      <c r="V2267" s="2">
        <v>0</v>
      </c>
      <c r="W2267" s="2"/>
      <c r="X2267" s="3" t="s">
        <v>229</v>
      </c>
      <c r="Y2267" s="2">
        <v>0</v>
      </c>
      <c r="Z2267" s="3" t="s">
        <v>7137</v>
      </c>
      <c r="AA2267" s="3" t="s">
        <v>3839</v>
      </c>
      <c r="AB2267" s="7" t="s">
        <v>7138</v>
      </c>
      <c r="AC2267" s="3" t="s">
        <v>146</v>
      </c>
      <c r="AD2267" s="3" t="s">
        <v>147</v>
      </c>
      <c r="AE2267" s="3" t="s">
        <v>148</v>
      </c>
      <c r="AF2267" s="3" t="s">
        <v>45</v>
      </c>
      <c r="AG2267" s="4"/>
      <c r="AH2267" s="3"/>
      <c r="AI2267" s="4"/>
      <c r="AJ22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7" s="8">
        <f>IF(#REF!=MAX(#REF!),"New","Old")</f>
      </c>
      <c r="AL2267" s="3"/>
      <c r="AM2267" s="9">
        <f>IF(OR(#REF!="",#REF!=0),"",IF(#REF!&lt;12000,"&lt;12k",IF(AND(#REF!&gt;=12000,#REF!&lt;24000),"12k to 24k",IF(AND(#REF!&gt;=24000,#REF!&lt;=36000),"24k to 36k",IF(#REF!&gt;36000,"&gt;36k","")))))</f>
      </c>
    </row>
    <row x14ac:dyDescent="0.25" r="2268" customHeight="1" ht="18.75">
      <c r="A2268" s="1">
        <v>1856814</v>
      </c>
      <c r="B2268" s="2">
        <v>11496036</v>
      </c>
      <c r="C2268" s="3" t="s">
        <v>173</v>
      </c>
      <c r="D2268" s="3" t="s">
        <v>6748</v>
      </c>
      <c r="E2268" s="2">
        <v>2005</v>
      </c>
      <c r="F2268" s="4">
        <v>44886</v>
      </c>
      <c r="G2268" s="3" t="s">
        <v>14</v>
      </c>
      <c r="H2268" s="4">
        <v>44900</v>
      </c>
      <c r="I2268" s="4">
        <f>_xlfn.XLOOKUP(#REF!,[1]!Backup_F8_Previous_Wave[ODINO],[1]!Backup_F8_Previous_Wave[Production Date],"")</f>
      </c>
      <c r="J2268" s="10">
        <f>_xlfn.XLOOKUP(#REF!,[1]!Backup_F8_Previous_Wave[ODINO],[1]!Backup_F8_Previous_Wave[Wave Date],"")</f>
      </c>
      <c r="K2268" s="6">
        <f>_xlfn.XLOOKUP(#REF!,[1]!Backup_F8_Previous_Wave[ODINO],[1]!Backup_F8_Previous_Wave[Full VIN],"")</f>
      </c>
      <c r="L2268" s="3" t="s">
        <v>7139</v>
      </c>
      <c r="M2268" s="3" t="s">
        <v>4</v>
      </c>
      <c r="N2268" s="3" t="s">
        <v>7140</v>
      </c>
      <c r="O2268" s="3" t="s">
        <v>390</v>
      </c>
      <c r="P2268" s="6">
        <f>_xlfn.XLOOKUP(#REF!,[1]!Table2[BINNING],[1]!Table2[VFG],"")</f>
      </c>
      <c r="Q2268" s="6">
        <f>IF(ISNUMBER(FIND("|",#REF!,1)),LEFT(#REF!,FIND("|",#REF!,1)-2),#REF!)</f>
      </c>
      <c r="R2268" s="6">
        <f>IF(ISNUMBER(FIND("|",#REF!,1)),RIGHT(#REF!,LEN(#REF!)-FIND("|",#REF!,1)-1),"")</f>
      </c>
      <c r="S2268" s="3" t="s">
        <v>7</v>
      </c>
      <c r="T2268" s="3" t="s">
        <v>7</v>
      </c>
      <c r="U2268" s="2">
        <v>0</v>
      </c>
      <c r="V2268" s="2">
        <v>0</v>
      </c>
      <c r="W2268" s="2">
        <v>92000</v>
      </c>
      <c r="X2268" s="3" t="s">
        <v>404</v>
      </c>
      <c r="Y2268" s="2">
        <v>0</v>
      </c>
      <c r="Z2268" s="3"/>
      <c r="AA2268" s="3"/>
      <c r="AB2268" s="7" t="s">
        <v>7141</v>
      </c>
      <c r="AC2268" s="3" t="s">
        <v>7142</v>
      </c>
      <c r="AD2268" s="3" t="s">
        <v>7143</v>
      </c>
      <c r="AE2268" s="3" t="s">
        <v>7144</v>
      </c>
      <c r="AF2268" s="3" t="s">
        <v>7145</v>
      </c>
      <c r="AG2268" s="4"/>
      <c r="AH2268" s="3"/>
      <c r="AI2268" s="4"/>
      <c r="AJ22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8" s="8">
        <f>IF(#REF!=MAX(#REF!),"New","Old")</f>
      </c>
      <c r="AL2268" s="3"/>
      <c r="AM2268" s="9">
        <f>IF(OR(#REF!="",#REF!=0),"",IF(#REF!&lt;12000,"&lt;12k",IF(AND(#REF!&gt;=12000,#REF!&lt;24000),"12k to 24k",IF(AND(#REF!&gt;=24000,#REF!&lt;=36000),"24k to 36k",IF(#REF!&gt;36000,"&gt;36k","")))))</f>
      </c>
    </row>
    <row x14ac:dyDescent="0.25" r="2269" customHeight="1" ht="18.75">
      <c r="A2269" s="1">
        <v>1856837</v>
      </c>
      <c r="B2269" s="2">
        <v>11496054</v>
      </c>
      <c r="C2269" s="3" t="s">
        <v>0</v>
      </c>
      <c r="D2269" s="3" t="s">
        <v>1</v>
      </c>
      <c r="E2269" s="2">
        <v>2016</v>
      </c>
      <c r="F2269" s="4">
        <v>44898</v>
      </c>
      <c r="G2269" s="3" t="s">
        <v>14</v>
      </c>
      <c r="H2269" s="4">
        <v>44900</v>
      </c>
      <c r="I2269" s="4">
        <f>_xlfn.XLOOKUP(#REF!,[1]!Backup_F8_Previous_Wave[ODINO],[1]!Backup_F8_Previous_Wave[Production Date],"")</f>
      </c>
      <c r="J2269" s="10">
        <f>_xlfn.XLOOKUP(#REF!,[1]!Backup_F8_Previous_Wave[ODINO],[1]!Backup_F8_Previous_Wave[Wave Date],"")</f>
      </c>
      <c r="K2269" s="6">
        <f>_xlfn.XLOOKUP(#REF!,[1]!Backup_F8_Previous_Wave[ODINO],[1]!Backup_F8_Previous_Wave[Full VIN],"")</f>
      </c>
      <c r="L2269" s="3" t="s">
        <v>7146</v>
      </c>
      <c r="M2269" s="3" t="s">
        <v>4</v>
      </c>
      <c r="N2269" s="3" t="s">
        <v>7147</v>
      </c>
      <c r="O2269" s="3" t="s">
        <v>151</v>
      </c>
      <c r="P2269" s="6">
        <f>_xlfn.XLOOKUP(#REF!,[1]!Table2[BINNING],[1]!Table2[VFG],"")</f>
      </c>
      <c r="Q2269" s="6">
        <f>IF(ISNUMBER(FIND("|",#REF!,1)),LEFT(#REF!,FIND("|",#REF!,1)-2),#REF!)</f>
      </c>
      <c r="R2269" s="6">
        <f>IF(ISNUMBER(FIND("|",#REF!,1)),RIGHT(#REF!,LEN(#REF!)-FIND("|",#REF!,1)-1),"")</f>
      </c>
      <c r="S2269" s="3" t="s">
        <v>7</v>
      </c>
      <c r="T2269" s="3" t="s">
        <v>7</v>
      </c>
      <c r="U2269" s="2">
        <v>0</v>
      </c>
      <c r="V2269" s="2">
        <v>0</v>
      </c>
      <c r="W2269" s="2"/>
      <c r="X2269" s="3" t="s">
        <v>525</v>
      </c>
      <c r="Y2269" s="2">
        <v>35</v>
      </c>
      <c r="Z2269" s="3"/>
      <c r="AA2269" s="3"/>
      <c r="AB2269" s="7" t="s">
        <v>7148</v>
      </c>
      <c r="AC2269" s="3" t="s">
        <v>20</v>
      </c>
      <c r="AD2269" s="3" t="s">
        <v>11</v>
      </c>
      <c r="AE2269" s="3" t="s">
        <v>21</v>
      </c>
      <c r="AF2269" s="3" t="s">
        <v>13</v>
      </c>
      <c r="AG2269" s="4"/>
      <c r="AH2269" s="3"/>
      <c r="AI2269" s="4"/>
      <c r="AJ22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69" s="8">
        <f>IF(#REF!=MAX(#REF!),"New","Old")</f>
      </c>
      <c r="AL2269" s="3"/>
      <c r="AM2269" s="9">
        <f>IF(OR(#REF!="",#REF!=0),"",IF(#REF!&lt;12000,"&lt;12k",IF(AND(#REF!&gt;=12000,#REF!&lt;24000),"12k to 24k",IF(AND(#REF!&gt;=24000,#REF!&lt;=36000),"24k to 36k",IF(#REF!&gt;36000,"&gt;36k","")))))</f>
      </c>
    </row>
    <row x14ac:dyDescent="0.25" r="2270" customHeight="1" ht="18.75">
      <c r="A2270" s="1">
        <v>1857058</v>
      </c>
      <c r="B2270" s="2">
        <v>11496205</v>
      </c>
      <c r="C2270" s="3" t="s">
        <v>0</v>
      </c>
      <c r="D2270" s="3" t="s">
        <v>28</v>
      </c>
      <c r="E2270" s="2">
        <v>2020</v>
      </c>
      <c r="F2270" s="4">
        <v>44901</v>
      </c>
      <c r="G2270" s="3" t="s">
        <v>14</v>
      </c>
      <c r="H2270" s="4">
        <v>44901</v>
      </c>
      <c r="I2270" s="4">
        <f>_xlfn.XLOOKUP(#REF!,[1]!Backup_F8_Previous_Wave[ODINO],[1]!Backup_F8_Previous_Wave[Production Date],"")</f>
      </c>
      <c r="J2270" s="10">
        <f>_xlfn.XLOOKUP(#REF!,[1]!Backup_F8_Previous_Wave[ODINO],[1]!Backup_F8_Previous_Wave[Wave Date],"")</f>
      </c>
      <c r="K2270" s="6">
        <f>_xlfn.XLOOKUP(#REF!,[1]!Backup_F8_Previous_Wave[ODINO],[1]!Backup_F8_Previous_Wave[Full VIN],"")</f>
      </c>
      <c r="L2270" s="3" t="s">
        <v>7149</v>
      </c>
      <c r="M2270" s="3" t="s">
        <v>4</v>
      </c>
      <c r="N2270" s="3" t="s">
        <v>7150</v>
      </c>
      <c r="O2270" s="3" t="s">
        <v>7151</v>
      </c>
      <c r="P2270" s="6">
        <f>_xlfn.XLOOKUP(#REF!,[1]!Table2[BINNING],[1]!Table2[VFG],"")</f>
      </c>
      <c r="Q2270" s="6">
        <f>IF(ISNUMBER(FIND("|",#REF!,1)),LEFT(#REF!,FIND("|",#REF!,1)-2),#REF!)</f>
      </c>
      <c r="R2270" s="6">
        <f>IF(ISNUMBER(FIND("|",#REF!,1)),RIGHT(#REF!,LEN(#REF!)-FIND("|",#REF!,1)-1),"")</f>
      </c>
      <c r="S2270" s="3" t="s">
        <v>7</v>
      </c>
      <c r="T2270" s="3" t="s">
        <v>7</v>
      </c>
      <c r="U2270" s="2">
        <v>0</v>
      </c>
      <c r="V2270" s="2">
        <v>0</v>
      </c>
      <c r="W2270" s="2"/>
      <c r="X2270" s="3" t="s">
        <v>72</v>
      </c>
      <c r="Y2270" s="2">
        <v>35</v>
      </c>
      <c r="Z2270" s="3"/>
      <c r="AA2270" s="3"/>
      <c r="AB2270" s="7" t="s">
        <v>7152</v>
      </c>
      <c r="AC2270" s="3" t="s">
        <v>662</v>
      </c>
      <c r="AD2270" s="3" t="s">
        <v>663</v>
      </c>
      <c r="AE2270" s="3" t="s">
        <v>664</v>
      </c>
      <c r="AF2270" s="3" t="s">
        <v>102</v>
      </c>
      <c r="AG2270" s="4"/>
      <c r="AH2270" s="3"/>
      <c r="AI2270" s="4"/>
      <c r="AJ22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0" s="8">
        <f>IF(#REF!=MAX(#REF!),"New","Old")</f>
      </c>
      <c r="AL2270" s="3"/>
      <c r="AM2270" s="9">
        <f>IF(OR(#REF!="",#REF!=0),"",IF(#REF!&lt;12000,"&lt;12k",IF(AND(#REF!&gt;=12000,#REF!&lt;24000),"12k to 24k",IF(AND(#REF!&gt;=24000,#REF!&lt;=36000),"24k to 36k",IF(#REF!&gt;36000,"&gt;36k","")))))</f>
      </c>
    </row>
    <row x14ac:dyDescent="0.25" r="2271" customHeight="1" ht="18.75">
      <c r="A2271" s="1">
        <v>1857257</v>
      </c>
      <c r="B2271" s="2">
        <v>11496344</v>
      </c>
      <c r="C2271" s="3" t="s">
        <v>0</v>
      </c>
      <c r="D2271" s="3" t="s">
        <v>1</v>
      </c>
      <c r="E2271" s="2">
        <v>2020</v>
      </c>
      <c r="F2271" s="4">
        <v>44901</v>
      </c>
      <c r="G2271" s="3" t="s">
        <v>14</v>
      </c>
      <c r="H2271" s="4">
        <v>44902</v>
      </c>
      <c r="I2271" s="4">
        <f>_xlfn.XLOOKUP(#REF!,[1]!Backup_F8_Previous_Wave[ODINO],[1]!Backup_F8_Previous_Wave[Production Date],"")</f>
      </c>
      <c r="J2271" s="10">
        <f>_xlfn.XLOOKUP(#REF!,[1]!Backup_F8_Previous_Wave[ODINO],[1]!Backup_F8_Previous_Wave[Wave Date],"")</f>
      </c>
      <c r="K2271" s="6">
        <f>_xlfn.XLOOKUP(#REF!,[1]!Backup_F8_Previous_Wave[ODINO],[1]!Backup_F8_Previous_Wave[Full VIN],"")</f>
      </c>
      <c r="L2271" s="3" t="s">
        <v>7153</v>
      </c>
      <c r="M2271" s="3" t="s">
        <v>4</v>
      </c>
      <c r="N2271" s="3" t="s">
        <v>7154</v>
      </c>
      <c r="O2271" s="3" t="s">
        <v>390</v>
      </c>
      <c r="P2271" s="6">
        <f>_xlfn.XLOOKUP(#REF!,[1]!Table2[BINNING],[1]!Table2[VFG],"")</f>
      </c>
      <c r="Q2271" s="6">
        <f>IF(ISNUMBER(FIND("|",#REF!,1)),LEFT(#REF!,FIND("|",#REF!,1)-2),#REF!)</f>
      </c>
      <c r="R2271" s="6">
        <f>IF(ISNUMBER(FIND("|",#REF!,1)),RIGHT(#REF!,LEN(#REF!)-FIND("|",#REF!,1)-1),"")</f>
      </c>
      <c r="S2271" s="3" t="s">
        <v>7</v>
      </c>
      <c r="T2271" s="3" t="s">
        <v>7</v>
      </c>
      <c r="U2271" s="2">
        <v>0</v>
      </c>
      <c r="V2271" s="2">
        <v>0</v>
      </c>
      <c r="W2271" s="2"/>
      <c r="X2271" s="3" t="s">
        <v>106</v>
      </c>
      <c r="Y2271" s="2"/>
      <c r="Z2271" s="3"/>
      <c r="AA2271" s="3"/>
      <c r="AB2271" s="7" t="s">
        <v>7155</v>
      </c>
      <c r="AC2271" s="3" t="s">
        <v>20</v>
      </c>
      <c r="AD2271" s="3" t="s">
        <v>11</v>
      </c>
      <c r="AE2271" s="3" t="s">
        <v>135</v>
      </c>
      <c r="AF2271" s="3" t="s">
        <v>27</v>
      </c>
      <c r="AG2271" s="4"/>
      <c r="AH2271" s="3"/>
      <c r="AI2271" s="4"/>
      <c r="AJ22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1" s="8">
        <f>IF(#REF!=MAX(#REF!),"New","Old")</f>
      </c>
      <c r="AL2271" s="3"/>
      <c r="AM2271" s="9">
        <f>IF(OR(#REF!="",#REF!=0),"",IF(#REF!&lt;12000,"&lt;12k",IF(AND(#REF!&gt;=12000,#REF!&lt;24000),"12k to 24k",IF(AND(#REF!&gt;=24000,#REF!&lt;=36000),"24k to 36k",IF(#REF!&gt;36000,"&gt;36k","")))))</f>
      </c>
    </row>
    <row x14ac:dyDescent="0.25" r="2272" customHeight="1" ht="18.75">
      <c r="A2272" s="1">
        <v>1857415</v>
      </c>
      <c r="B2272" s="2">
        <v>11496459</v>
      </c>
      <c r="C2272" s="3" t="s">
        <v>0</v>
      </c>
      <c r="D2272" s="3" t="s">
        <v>448</v>
      </c>
      <c r="E2272" s="2">
        <v>2013</v>
      </c>
      <c r="F2272" s="4">
        <v>44901</v>
      </c>
      <c r="G2272" s="3" t="s">
        <v>14</v>
      </c>
      <c r="H2272" s="4">
        <v>44902</v>
      </c>
      <c r="I2272" s="4"/>
      <c r="J2272" s="10">
        <f>_xlfn.XLOOKUP(#REF!,[1]!Backup_F8_Previous_Wave[ODINO],[1]!Backup_F8_Previous_Wave[Wave Date],"")</f>
      </c>
      <c r="K2272" s="3"/>
      <c r="L2272" s="3"/>
      <c r="M2272" s="3" t="s">
        <v>4</v>
      </c>
      <c r="N2272" s="3" t="s">
        <v>7156</v>
      </c>
      <c r="O2272" s="3" t="s">
        <v>144</v>
      </c>
      <c r="P2272" s="6">
        <f>_xlfn.XLOOKUP(#REF!,[1]!Table2[BINNING],[1]!Table2[VFG],"")</f>
      </c>
      <c r="Q2272" s="6">
        <f>IF(ISNUMBER(FIND("|",#REF!,1)),LEFT(#REF!,FIND("|",#REF!,1)-2),#REF!)</f>
      </c>
      <c r="R2272" s="6">
        <f>IF(ISNUMBER(FIND("|",#REF!,1)),RIGHT(#REF!,LEN(#REF!)-FIND("|",#REF!,1)-1),"")</f>
      </c>
      <c r="S2272" s="3" t="s">
        <v>7</v>
      </c>
      <c r="T2272" s="3" t="s">
        <v>7</v>
      </c>
      <c r="U2272" s="2">
        <v>0</v>
      </c>
      <c r="V2272" s="2">
        <v>0</v>
      </c>
      <c r="W2272" s="2">
        <v>84000</v>
      </c>
      <c r="X2272" s="3" t="s">
        <v>139</v>
      </c>
      <c r="Y2272" s="2"/>
      <c r="Z2272" s="3" t="s">
        <v>7157</v>
      </c>
      <c r="AA2272" s="3" t="s">
        <v>4198</v>
      </c>
      <c r="AB2272" s="7" t="s">
        <v>7158</v>
      </c>
      <c r="AC2272" s="3" t="s">
        <v>44</v>
      </c>
      <c r="AD2272" s="3" t="s">
        <v>44</v>
      </c>
      <c r="AE2272" s="3" t="s">
        <v>44</v>
      </c>
      <c r="AF2272" s="3" t="s">
        <v>44</v>
      </c>
      <c r="AG2272" s="4"/>
      <c r="AH2272" s="3"/>
      <c r="AI2272" s="4"/>
      <c r="AJ22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2" s="8">
        <f>IF(#REF!=MAX(#REF!),"New","Old")</f>
      </c>
      <c r="AL2272" s="3"/>
      <c r="AM2272" s="9">
        <f>IF(OR(#REF!="",#REF!=0),"",IF(#REF!&lt;12000,"&lt;12k",IF(AND(#REF!&gt;=12000,#REF!&lt;24000),"12k to 24k",IF(AND(#REF!&gt;=24000,#REF!&lt;=36000),"24k to 36k",IF(#REF!&gt;36000,"&gt;36k","")))))</f>
      </c>
    </row>
    <row x14ac:dyDescent="0.25" r="2273" customHeight="1" ht="18.75">
      <c r="A2273" s="1">
        <v>1857623</v>
      </c>
      <c r="B2273" s="2">
        <v>11496600</v>
      </c>
      <c r="C2273" s="3" t="s">
        <v>0</v>
      </c>
      <c r="D2273" s="3" t="s">
        <v>38</v>
      </c>
      <c r="E2273" s="2">
        <v>2016</v>
      </c>
      <c r="F2273" s="4">
        <v>44902</v>
      </c>
      <c r="G2273" s="3" t="s">
        <v>14</v>
      </c>
      <c r="H2273" s="4">
        <v>44903</v>
      </c>
      <c r="I2273" s="4">
        <f>_xlfn.XLOOKUP(#REF!,[1]!Backup_F8_Previous_Wave[ODINO],[1]!Backup_F8_Previous_Wave[Production Date],"")</f>
      </c>
      <c r="J2273" s="10">
        <f>_xlfn.XLOOKUP(#REF!,[1]!Backup_F8_Previous_Wave[ODINO],[1]!Backup_F8_Previous_Wave[Wave Date],"")</f>
      </c>
      <c r="K2273" s="6">
        <f>_xlfn.XLOOKUP(#REF!,[1]!Backup_F8_Previous_Wave[ODINO],[1]!Backup_F8_Previous_Wave[Full VIN],"")</f>
      </c>
      <c r="L2273" s="3" t="s">
        <v>7159</v>
      </c>
      <c r="M2273" s="3" t="s">
        <v>4</v>
      </c>
      <c r="N2273" s="3" t="s">
        <v>7160</v>
      </c>
      <c r="O2273" s="3" t="s">
        <v>105</v>
      </c>
      <c r="P2273" s="6">
        <f>_xlfn.XLOOKUP(#REF!,[1]!Table2[BINNING],[1]!Table2[VFG],"")</f>
      </c>
      <c r="Q2273" s="6">
        <f>IF(ISNUMBER(FIND("|",#REF!,1)),LEFT(#REF!,FIND("|",#REF!,1)-2),#REF!)</f>
      </c>
      <c r="R2273" s="6">
        <f>IF(ISNUMBER(FIND("|",#REF!,1)),RIGHT(#REF!,LEN(#REF!)-FIND("|",#REF!,1)-1),"")</f>
      </c>
      <c r="S2273" s="3" t="s">
        <v>7</v>
      </c>
      <c r="T2273" s="3" t="s">
        <v>7</v>
      </c>
      <c r="U2273" s="2">
        <v>0</v>
      </c>
      <c r="V2273" s="2">
        <v>0</v>
      </c>
      <c r="W2273" s="2"/>
      <c r="X2273" s="3" t="s">
        <v>583</v>
      </c>
      <c r="Y2273" s="2">
        <v>25</v>
      </c>
      <c r="Z2273" s="3"/>
      <c r="AA2273" s="3"/>
      <c r="AB2273" s="7" t="s">
        <v>7161</v>
      </c>
      <c r="AC2273" s="3" t="s">
        <v>826</v>
      </c>
      <c r="AD2273" s="3" t="s">
        <v>147</v>
      </c>
      <c r="AE2273" s="3" t="s">
        <v>148</v>
      </c>
      <c r="AF2273" s="3" t="s">
        <v>45</v>
      </c>
      <c r="AG2273" s="4"/>
      <c r="AH2273" s="3"/>
      <c r="AI2273" s="4"/>
      <c r="AJ22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3" s="8">
        <f>IF(#REF!=MAX(#REF!),"New","Old")</f>
      </c>
      <c r="AL2273" s="3"/>
      <c r="AM2273" s="9">
        <f>IF(OR(#REF!="",#REF!=0),"",IF(#REF!&lt;12000,"&lt;12k",IF(AND(#REF!&gt;=12000,#REF!&lt;24000),"12k to 24k",IF(AND(#REF!&gt;=24000,#REF!&lt;=36000),"24k to 36k",IF(#REF!&gt;36000,"&gt;36k","")))))</f>
      </c>
    </row>
    <row x14ac:dyDescent="0.25" r="2274" customHeight="1" ht="18.75">
      <c r="A2274" s="1">
        <v>1857688</v>
      </c>
      <c r="B2274" s="2">
        <v>11496645</v>
      </c>
      <c r="C2274" s="3" t="s">
        <v>0</v>
      </c>
      <c r="D2274" s="3" t="s">
        <v>181</v>
      </c>
      <c r="E2274" s="2">
        <v>2017</v>
      </c>
      <c r="F2274" s="4">
        <v>44659</v>
      </c>
      <c r="G2274" s="3" t="s">
        <v>108</v>
      </c>
      <c r="H2274" s="4">
        <v>44903</v>
      </c>
      <c r="I2274" s="4">
        <f>_xlfn.XLOOKUP(#REF!,[1]!Backup_F8_Previous_Wave[ODINO],[1]!Backup_F8_Previous_Wave[Production Date],"")</f>
      </c>
      <c r="J2274" s="10">
        <f>_xlfn.XLOOKUP(#REF!,[1]!Backup_F8_Previous_Wave[ODINO],[1]!Backup_F8_Previous_Wave[Wave Date],"")</f>
      </c>
      <c r="K2274" s="6">
        <f>_xlfn.XLOOKUP(#REF!,[1]!Backup_F8_Previous_Wave[ODINO],[1]!Backup_F8_Previous_Wave[Full VIN],"")</f>
      </c>
      <c r="L2274" s="3" t="s">
        <v>7162</v>
      </c>
      <c r="M2274" s="3" t="s">
        <v>4</v>
      </c>
      <c r="N2274" s="3" t="s">
        <v>7163</v>
      </c>
      <c r="O2274" s="3" t="s">
        <v>80</v>
      </c>
      <c r="P2274" s="6">
        <f>_xlfn.XLOOKUP(#REF!,[1]!Table2[BINNING],[1]!Table2[VFG],"")</f>
      </c>
      <c r="Q2274" s="6">
        <f>IF(ISNUMBER(FIND("|",#REF!,1)),LEFT(#REF!,FIND("|",#REF!,1)-2),#REF!)</f>
      </c>
      <c r="R2274" s="6">
        <f>IF(ISNUMBER(FIND("|",#REF!,1)),RIGHT(#REF!,LEN(#REF!)-FIND("|",#REF!,1)-1),"")</f>
      </c>
      <c r="S2274" s="3" t="s">
        <v>7</v>
      </c>
      <c r="T2274" s="3" t="s">
        <v>7</v>
      </c>
      <c r="U2274" s="2">
        <v>0</v>
      </c>
      <c r="V2274" s="2">
        <v>0</v>
      </c>
      <c r="W2274" s="2">
        <v>79000</v>
      </c>
      <c r="X2274" s="3" t="s">
        <v>238</v>
      </c>
      <c r="Y2274" s="2"/>
      <c r="Z2274" s="3" t="s">
        <v>7164</v>
      </c>
      <c r="AA2274" s="3" t="s">
        <v>3948</v>
      </c>
      <c r="AB2274" s="7" t="s">
        <v>7165</v>
      </c>
      <c r="AC2274" s="3" t="s">
        <v>297</v>
      </c>
      <c r="AD2274" s="3" t="s">
        <v>298</v>
      </c>
      <c r="AE2274" s="3" t="s">
        <v>299</v>
      </c>
      <c r="AF2274" s="3" t="s">
        <v>198</v>
      </c>
      <c r="AG2274" s="4"/>
      <c r="AH2274" s="3"/>
      <c r="AI2274" s="4"/>
      <c r="AJ22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4" s="8">
        <f>IF(#REF!=MAX(#REF!),"New","Old")</f>
      </c>
      <c r="AL2274" s="3"/>
      <c r="AM2274" s="9">
        <f>IF(OR(#REF!="",#REF!=0),"",IF(#REF!&lt;12000,"&lt;12k",IF(AND(#REF!&gt;=12000,#REF!&lt;24000),"12k to 24k",IF(AND(#REF!&gt;=24000,#REF!&lt;=36000),"24k to 36k",IF(#REF!&gt;36000,"&gt;36k","")))))</f>
      </c>
    </row>
    <row x14ac:dyDescent="0.25" r="2275" customHeight="1" ht="18.75">
      <c r="A2275" s="1">
        <v>1857699</v>
      </c>
      <c r="B2275" s="2">
        <v>11496653</v>
      </c>
      <c r="C2275" s="3" t="s">
        <v>0</v>
      </c>
      <c r="D2275" s="3" t="s">
        <v>181</v>
      </c>
      <c r="E2275" s="2">
        <v>2017</v>
      </c>
      <c r="F2275" s="4">
        <v>44898</v>
      </c>
      <c r="G2275" s="3" t="s">
        <v>14</v>
      </c>
      <c r="H2275" s="4">
        <v>44903</v>
      </c>
      <c r="I2275" s="4"/>
      <c r="J2275" s="10">
        <f>_xlfn.XLOOKUP(#REF!,[1]!Backup_F8_Previous_Wave[ODINO],[1]!Backup_F8_Previous_Wave[Wave Date],"")</f>
      </c>
      <c r="K2275" s="3"/>
      <c r="L2275" s="3" t="s">
        <v>7166</v>
      </c>
      <c r="M2275" s="3" t="s">
        <v>4</v>
      </c>
      <c r="N2275" s="3" t="s">
        <v>7167</v>
      </c>
      <c r="O2275" s="3" t="s">
        <v>2889</v>
      </c>
      <c r="P2275" s="6">
        <f>_xlfn.XLOOKUP(#REF!,[1]!Table2[BINNING],[1]!Table2[VFG],"")</f>
      </c>
      <c r="Q2275" s="6">
        <f>IF(ISNUMBER(FIND("|",#REF!,1)),LEFT(#REF!,FIND("|",#REF!,1)-2),#REF!)</f>
      </c>
      <c r="R2275" s="6">
        <f>IF(ISNUMBER(FIND("|",#REF!,1)),RIGHT(#REF!,LEN(#REF!)-FIND("|",#REF!,1)-1),"")</f>
      </c>
      <c r="S2275" s="3" t="s">
        <v>7</v>
      </c>
      <c r="T2275" s="3" t="s">
        <v>7</v>
      </c>
      <c r="U2275" s="2">
        <v>0</v>
      </c>
      <c r="V2275" s="2">
        <v>0</v>
      </c>
      <c r="W2275" s="2"/>
      <c r="X2275" s="3" t="s">
        <v>1030</v>
      </c>
      <c r="Y2275" s="2">
        <v>55</v>
      </c>
      <c r="Z2275" s="3"/>
      <c r="AA2275" s="3"/>
      <c r="AB2275" s="7" t="s">
        <v>7168</v>
      </c>
      <c r="AC2275" s="3" t="s">
        <v>44</v>
      </c>
      <c r="AD2275" s="3" t="s">
        <v>44</v>
      </c>
      <c r="AE2275" s="3" t="s">
        <v>44</v>
      </c>
      <c r="AF2275" s="3" t="s">
        <v>198</v>
      </c>
      <c r="AG2275" s="4"/>
      <c r="AH2275" s="3"/>
      <c r="AI2275" s="4"/>
      <c r="AJ22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5" s="8">
        <f>IF(#REF!=MAX(#REF!),"New","Old")</f>
      </c>
      <c r="AL2275" s="3"/>
      <c r="AM2275" s="9">
        <f>IF(OR(#REF!="",#REF!=0),"",IF(#REF!&lt;12000,"&lt;12k",IF(AND(#REF!&gt;=12000,#REF!&lt;24000),"12k to 24k",IF(AND(#REF!&gt;=24000,#REF!&lt;=36000),"24k to 36k",IF(#REF!&gt;36000,"&gt;36k","")))))</f>
      </c>
    </row>
    <row x14ac:dyDescent="0.25" r="2276" customHeight="1" ht="18.75">
      <c r="A2276" s="1">
        <v>1857706</v>
      </c>
      <c r="B2276" s="2">
        <v>11496657</v>
      </c>
      <c r="C2276" s="3" t="s">
        <v>0</v>
      </c>
      <c r="D2276" s="3" t="s">
        <v>86</v>
      </c>
      <c r="E2276" s="2">
        <v>2020</v>
      </c>
      <c r="F2276" s="4">
        <v>44899</v>
      </c>
      <c r="G2276" s="3" t="s">
        <v>14</v>
      </c>
      <c r="H2276" s="4">
        <v>44903</v>
      </c>
      <c r="I2276" s="4"/>
      <c r="J2276" s="10">
        <f>_xlfn.XLOOKUP(#REF!,[1]!Backup_F8_Previous_Wave[ODINO],[1]!Backup_F8_Previous_Wave[Wave Date],"")</f>
      </c>
      <c r="K2276" s="6">
        <f>_xlfn.XLOOKUP(#REF!,[1]!Backup_F8_Previous_Wave[ODINO],[1]!Backup_F8_Previous_Wave[Full VIN],"")</f>
      </c>
      <c r="L2276" s="3" t="s">
        <v>5593</v>
      </c>
      <c r="M2276" s="3" t="s">
        <v>4</v>
      </c>
      <c r="N2276" s="3" t="s">
        <v>7169</v>
      </c>
      <c r="O2276" s="3" t="s">
        <v>4771</v>
      </c>
      <c r="P2276" s="6">
        <f>_xlfn.XLOOKUP(#REF!,[1]!Table2[BINNING],[1]!Table2[VFG],"")</f>
      </c>
      <c r="Q2276" s="6">
        <f>IF(ISNUMBER(FIND("|",#REF!,1)),LEFT(#REF!,FIND("|",#REF!,1)-2),#REF!)</f>
      </c>
      <c r="R2276" s="6">
        <f>IF(ISNUMBER(FIND("|",#REF!,1)),RIGHT(#REF!,LEN(#REF!)-FIND("|",#REF!,1)-1),"")</f>
      </c>
      <c r="S2276" s="3" t="s">
        <v>7</v>
      </c>
      <c r="T2276" s="3" t="s">
        <v>7</v>
      </c>
      <c r="U2276" s="2">
        <v>0</v>
      </c>
      <c r="V2276" s="2">
        <v>0</v>
      </c>
      <c r="W2276" s="2">
        <v>40000</v>
      </c>
      <c r="X2276" s="3" t="s">
        <v>72</v>
      </c>
      <c r="Y2276" s="2">
        <v>0</v>
      </c>
      <c r="Z2276" s="3" t="s">
        <v>5659</v>
      </c>
      <c r="AA2276" s="3" t="s">
        <v>1092</v>
      </c>
      <c r="AB2276" s="7" t="s">
        <v>7170</v>
      </c>
      <c r="AC2276" s="3"/>
      <c r="AD2276" s="3"/>
      <c r="AE2276" s="3"/>
      <c r="AF2276" s="3"/>
      <c r="AG2276" s="4"/>
      <c r="AH2276" s="3"/>
      <c r="AI2276" s="4"/>
      <c r="AJ22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6" s="8">
        <f>IF(#REF!=MAX(#REF!),"New","Old")</f>
      </c>
      <c r="AL2276" s="3"/>
      <c r="AM2276" s="9">
        <f>IF(OR(#REF!="",#REF!=0),"",IF(#REF!&lt;12000,"&lt;12k",IF(AND(#REF!&gt;=12000,#REF!&lt;24000),"12k to 24k",IF(AND(#REF!&gt;=24000,#REF!&lt;=36000),"24k to 36k",IF(#REF!&gt;36000,"&gt;36k","")))))</f>
      </c>
    </row>
    <row x14ac:dyDescent="0.25" r="2277" customHeight="1" ht="18.75">
      <c r="A2277" s="1">
        <v>1857807</v>
      </c>
      <c r="B2277" s="2">
        <v>11496718</v>
      </c>
      <c r="C2277" s="3" t="s">
        <v>0</v>
      </c>
      <c r="D2277" s="3" t="s">
        <v>86</v>
      </c>
      <c r="E2277" s="2">
        <v>2018</v>
      </c>
      <c r="F2277" s="4">
        <v>44852</v>
      </c>
      <c r="G2277" s="3" t="s">
        <v>14</v>
      </c>
      <c r="H2277" s="4">
        <v>44904</v>
      </c>
      <c r="I2277" s="4">
        <f>_xlfn.XLOOKUP(#REF!,[1]!Backup_F8_Previous_Wave[ODINO],[1]!Backup_F8_Previous_Wave[Production Date],"")</f>
      </c>
      <c r="J2277" s="10">
        <f>_xlfn.XLOOKUP(#REF!,[1]!Backup_F8_Previous_Wave[ODINO],[1]!Backup_F8_Previous_Wave[Wave Date],"")</f>
      </c>
      <c r="K2277" s="6">
        <f>_xlfn.XLOOKUP(#REF!,[1]!Backup_F8_Previous_Wave[ODINO],[1]!Backup_F8_Previous_Wave[Full VIN],"")</f>
      </c>
      <c r="L2277" s="3" t="s">
        <v>7171</v>
      </c>
      <c r="M2277" s="3" t="s">
        <v>4</v>
      </c>
      <c r="N2277" s="3" t="s">
        <v>7172</v>
      </c>
      <c r="O2277" s="3" t="s">
        <v>1004</v>
      </c>
      <c r="P2277" s="6">
        <f>_xlfn.XLOOKUP(#REF!,[1]!Table2[BINNING],[1]!Table2[VFG],"")</f>
      </c>
      <c r="Q2277" s="6">
        <f>IF(ISNUMBER(FIND("|",#REF!,1)),LEFT(#REF!,FIND("|",#REF!,1)-2),#REF!)</f>
      </c>
      <c r="R2277" s="6">
        <f>IF(ISNUMBER(FIND("|",#REF!,1)),RIGHT(#REF!,LEN(#REF!)-FIND("|",#REF!,1)-1),"")</f>
      </c>
      <c r="S2277" s="3" t="s">
        <v>7</v>
      </c>
      <c r="T2277" s="3" t="s">
        <v>7</v>
      </c>
      <c r="U2277" s="2">
        <v>0</v>
      </c>
      <c r="V2277" s="2">
        <v>0</v>
      </c>
      <c r="W2277" s="2">
        <v>85000</v>
      </c>
      <c r="X2277" s="3" t="s">
        <v>18</v>
      </c>
      <c r="Y2277" s="2">
        <v>0</v>
      </c>
      <c r="Z2277" s="3" t="s">
        <v>7173</v>
      </c>
      <c r="AA2277" s="3" t="s">
        <v>2949</v>
      </c>
      <c r="AB2277" s="7" t="s">
        <v>7174</v>
      </c>
      <c r="AC2277" s="3" t="s">
        <v>92</v>
      </c>
      <c r="AD2277" s="3" t="s">
        <v>93</v>
      </c>
      <c r="AE2277" s="3" t="s">
        <v>94</v>
      </c>
      <c r="AF2277" s="3" t="s">
        <v>95</v>
      </c>
      <c r="AG2277" s="4"/>
      <c r="AH2277" s="3"/>
      <c r="AI2277" s="4"/>
      <c r="AJ22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7" s="8">
        <f>IF(#REF!=MAX(#REF!),"New","Old")</f>
      </c>
      <c r="AL2277" s="3"/>
      <c r="AM2277" s="9">
        <f>IF(OR(#REF!="",#REF!=0),"",IF(#REF!&lt;12000,"&lt;12k",IF(AND(#REF!&gt;=12000,#REF!&lt;24000),"12k to 24k",IF(AND(#REF!&gt;=24000,#REF!&lt;=36000),"24k to 36k",IF(#REF!&gt;36000,"&gt;36k","")))))</f>
      </c>
    </row>
    <row x14ac:dyDescent="0.25" r="2278" customHeight="1" ht="18.75">
      <c r="A2278" s="1">
        <v>1857857</v>
      </c>
      <c r="B2278" s="2">
        <v>11496748</v>
      </c>
      <c r="C2278" s="3" t="s">
        <v>0</v>
      </c>
      <c r="D2278" s="3" t="s">
        <v>181</v>
      </c>
      <c r="E2278" s="2">
        <v>2016</v>
      </c>
      <c r="F2278" s="4">
        <v>44866</v>
      </c>
      <c r="G2278" s="3" t="s">
        <v>14</v>
      </c>
      <c r="H2278" s="4">
        <v>44904</v>
      </c>
      <c r="I2278" s="4">
        <f>_xlfn.XLOOKUP(#REF!,[1]!Backup_F8_Previous_Wave[ODINO],[1]!Backup_F8_Previous_Wave[Production Date],"")</f>
      </c>
      <c r="J2278" s="10">
        <f>_xlfn.XLOOKUP(#REF!,[1]!Backup_F8_Previous_Wave[ODINO],[1]!Backup_F8_Previous_Wave[Wave Date],"")</f>
      </c>
      <c r="K2278" s="6">
        <f>_xlfn.XLOOKUP(#REF!,[1]!Backup_F8_Previous_Wave[ODINO],[1]!Backup_F8_Previous_Wave[Full VIN],"")</f>
      </c>
      <c r="L2278" s="3" t="s">
        <v>7175</v>
      </c>
      <c r="M2278" s="3" t="s">
        <v>4</v>
      </c>
      <c r="N2278" s="3" t="s">
        <v>7176</v>
      </c>
      <c r="O2278" s="3" t="s">
        <v>196</v>
      </c>
      <c r="P2278" s="6">
        <f>_xlfn.XLOOKUP(#REF!,[1]!Table2[BINNING],[1]!Table2[VFG],"")</f>
      </c>
      <c r="Q2278" s="6">
        <f>IF(ISNUMBER(FIND("|",#REF!,1)),LEFT(#REF!,FIND("|",#REF!,1)-2),#REF!)</f>
      </c>
      <c r="R2278" s="6">
        <f>IF(ISNUMBER(FIND("|",#REF!,1)),RIGHT(#REF!,LEN(#REF!)-FIND("|",#REF!,1)-1),"")</f>
      </c>
      <c r="S2278" s="3" t="s">
        <v>7</v>
      </c>
      <c r="T2278" s="3" t="s">
        <v>7</v>
      </c>
      <c r="U2278" s="2">
        <v>0</v>
      </c>
      <c r="V2278" s="2">
        <v>0</v>
      </c>
      <c r="W2278" s="2">
        <v>98000</v>
      </c>
      <c r="X2278" s="3" t="s">
        <v>202</v>
      </c>
      <c r="Y2278" s="2"/>
      <c r="Z2278" s="3"/>
      <c r="AA2278" s="3"/>
      <c r="AB2278" s="7" t="s">
        <v>7177</v>
      </c>
      <c r="AC2278" s="3" t="s">
        <v>297</v>
      </c>
      <c r="AD2278" s="3" t="s">
        <v>298</v>
      </c>
      <c r="AE2278" s="3" t="s">
        <v>299</v>
      </c>
      <c r="AF2278" s="3" t="s">
        <v>198</v>
      </c>
      <c r="AG2278" s="4"/>
      <c r="AH2278" s="3"/>
      <c r="AI2278" s="4"/>
      <c r="AJ22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8" s="8">
        <f>IF(#REF!=MAX(#REF!),"New","Old")</f>
      </c>
      <c r="AL2278" s="3"/>
      <c r="AM2278" s="9">
        <f>IF(OR(#REF!="",#REF!=0),"",IF(#REF!&lt;12000,"&lt;12k",IF(AND(#REF!&gt;=12000,#REF!&lt;24000),"12k to 24k",IF(AND(#REF!&gt;=24000,#REF!&lt;=36000),"24k to 36k",IF(#REF!&gt;36000,"&gt;36k","")))))</f>
      </c>
    </row>
    <row x14ac:dyDescent="0.25" r="2279" customHeight="1" ht="18.75">
      <c r="A2279" s="1">
        <v>1857966</v>
      </c>
      <c r="B2279" s="2">
        <v>11496831</v>
      </c>
      <c r="C2279" s="3" t="s">
        <v>0</v>
      </c>
      <c r="D2279" s="3" t="s">
        <v>234</v>
      </c>
      <c r="E2279" s="2">
        <v>2015</v>
      </c>
      <c r="F2279" s="4">
        <v>44895</v>
      </c>
      <c r="G2279" s="3" t="s">
        <v>14</v>
      </c>
      <c r="H2279" s="4">
        <v>44904</v>
      </c>
      <c r="I2279" s="4">
        <f>_xlfn.XLOOKUP(#REF!,[1]!Backup_F8_Previous_Wave[ODINO],[1]!Backup_F8_Previous_Wave[Production Date],"")</f>
      </c>
      <c r="J2279" s="10">
        <f>_xlfn.XLOOKUP(#REF!,[1]!Backup_F8_Previous_Wave[ODINO],[1]!Backup_F8_Previous_Wave[Wave Date],"")</f>
      </c>
      <c r="K2279" s="6">
        <f>_xlfn.XLOOKUP(#REF!,[1]!Backup_F8_Previous_Wave[ODINO],[1]!Backup_F8_Previous_Wave[Full VIN],"")</f>
      </c>
      <c r="L2279" s="3" t="s">
        <v>7178</v>
      </c>
      <c r="M2279" s="3" t="s">
        <v>4</v>
      </c>
      <c r="N2279" s="3" t="s">
        <v>7179</v>
      </c>
      <c r="O2279" s="3" t="s">
        <v>1665</v>
      </c>
      <c r="P2279" s="6">
        <f>_xlfn.XLOOKUP(#REF!,[1]!Table2[BINNING],[1]!Table2[VFG],"")</f>
      </c>
      <c r="Q2279" s="6">
        <f>IF(ISNUMBER(FIND("|",#REF!,1)),LEFT(#REF!,FIND("|",#REF!,1)-2),#REF!)</f>
      </c>
      <c r="R2279" s="6">
        <f>IF(ISNUMBER(FIND("|",#REF!,1)),RIGHT(#REF!,LEN(#REF!)-FIND("|",#REF!,1)-1),"")</f>
      </c>
      <c r="S2279" s="3" t="s">
        <v>7</v>
      </c>
      <c r="T2279" s="3" t="s">
        <v>7</v>
      </c>
      <c r="U2279" s="2">
        <v>0</v>
      </c>
      <c r="V2279" s="2">
        <v>0</v>
      </c>
      <c r="W2279" s="2"/>
      <c r="X2279" s="3" t="s">
        <v>802</v>
      </c>
      <c r="Y2279" s="2">
        <v>25</v>
      </c>
      <c r="Z2279" s="3"/>
      <c r="AA2279" s="3"/>
      <c r="AB2279" s="7" t="s">
        <v>7180</v>
      </c>
      <c r="AC2279" s="3" t="s">
        <v>240</v>
      </c>
      <c r="AD2279" s="3" t="s">
        <v>241</v>
      </c>
      <c r="AE2279" s="3" t="s">
        <v>242</v>
      </c>
      <c r="AF2279" s="3" t="s">
        <v>243</v>
      </c>
      <c r="AG2279" s="4"/>
      <c r="AH2279" s="3"/>
      <c r="AI2279" s="4"/>
      <c r="AJ22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79" s="8">
        <f>IF(#REF!=MAX(#REF!),"New","Old")</f>
      </c>
      <c r="AL2279" s="3"/>
      <c r="AM2279" s="9">
        <f>IF(OR(#REF!="",#REF!=0),"",IF(#REF!&lt;12000,"&lt;12k",IF(AND(#REF!&gt;=12000,#REF!&lt;24000),"12k to 24k",IF(AND(#REF!&gt;=24000,#REF!&lt;=36000),"24k to 36k",IF(#REF!&gt;36000,"&gt;36k","")))))</f>
      </c>
    </row>
    <row x14ac:dyDescent="0.25" r="2280" customHeight="1" ht="18.75">
      <c r="A2280" s="1">
        <v>1857981</v>
      </c>
      <c r="B2280" s="2">
        <v>11496843</v>
      </c>
      <c r="C2280" s="3" t="s">
        <v>0</v>
      </c>
      <c r="D2280" s="3" t="s">
        <v>4843</v>
      </c>
      <c r="E2280" s="2">
        <v>2022</v>
      </c>
      <c r="F2280" s="4">
        <v>44904</v>
      </c>
      <c r="G2280" s="3" t="s">
        <v>14</v>
      </c>
      <c r="H2280" s="4">
        <v>44905</v>
      </c>
      <c r="I2280" s="4">
        <f>_xlfn.XLOOKUP(#REF!,[1]!Backup_F8_Previous_Wave[ODINO],[1]!Backup_F8_Previous_Wave[Production Date],"")</f>
      </c>
      <c r="J2280" s="10">
        <f>_xlfn.XLOOKUP(#REF!,[1]!Backup_F8_Previous_Wave[ODINO],[1]!Backup_F8_Previous_Wave[Wave Date],"")</f>
      </c>
      <c r="K2280" s="6">
        <f>_xlfn.XLOOKUP(#REF!,[1]!Backup_F8_Previous_Wave[ODINO],[1]!Backup_F8_Previous_Wave[Full VIN],"")</f>
      </c>
      <c r="L2280" s="3" t="s">
        <v>7181</v>
      </c>
      <c r="M2280" s="3" t="s">
        <v>4</v>
      </c>
      <c r="N2280" s="3" t="s">
        <v>7182</v>
      </c>
      <c r="O2280" s="3" t="s">
        <v>3849</v>
      </c>
      <c r="P2280" s="6">
        <f>_xlfn.XLOOKUP(#REF!,[1]!Table2[BINNING],[1]!Table2[VFG],"")</f>
      </c>
      <c r="Q2280" s="6">
        <f>IF(ISNUMBER(FIND("|",#REF!,1)),LEFT(#REF!,FIND("|",#REF!,1)-2),#REF!)</f>
      </c>
      <c r="R2280" s="6">
        <f>IF(ISNUMBER(FIND("|",#REF!,1)),RIGHT(#REF!,LEN(#REF!)-FIND("|",#REF!,1)-1),"")</f>
      </c>
      <c r="S2280" s="3" t="s">
        <v>7</v>
      </c>
      <c r="T2280" s="3" t="s">
        <v>7</v>
      </c>
      <c r="U2280" s="2">
        <v>0</v>
      </c>
      <c r="V2280" s="2">
        <v>0</v>
      </c>
      <c r="W2280" s="2"/>
      <c r="X2280" s="3" t="s">
        <v>229</v>
      </c>
      <c r="Y2280" s="2">
        <v>65</v>
      </c>
      <c r="Z2280" s="3"/>
      <c r="AA2280" s="3"/>
      <c r="AB2280" s="7" t="s">
        <v>7183</v>
      </c>
      <c r="AC2280" s="3" t="s">
        <v>4847</v>
      </c>
      <c r="AD2280" s="3" t="s">
        <v>4848</v>
      </c>
      <c r="AE2280" s="3" t="s">
        <v>4849</v>
      </c>
      <c r="AF2280" s="3" t="s">
        <v>102</v>
      </c>
      <c r="AG2280" s="4"/>
      <c r="AH2280" s="3"/>
      <c r="AI2280" s="4"/>
      <c r="AJ22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0" s="8">
        <f>IF(#REF!=MAX(#REF!),"New","Old")</f>
      </c>
      <c r="AL2280" s="3"/>
      <c r="AM2280" s="9">
        <f>IF(OR(#REF!="",#REF!=0),"",IF(#REF!&lt;12000,"&lt;12k",IF(AND(#REF!&gt;=12000,#REF!&lt;24000),"12k to 24k",IF(AND(#REF!&gt;=24000,#REF!&lt;=36000),"24k to 36k",IF(#REF!&gt;36000,"&gt;36k","")))))</f>
      </c>
    </row>
    <row x14ac:dyDescent="0.25" r="2281" customHeight="1" ht="18.75">
      <c r="A2281" s="1">
        <v>1858020</v>
      </c>
      <c r="B2281" s="2">
        <v>11496867</v>
      </c>
      <c r="C2281" s="3" t="s">
        <v>0</v>
      </c>
      <c r="D2281" s="3" t="s">
        <v>59</v>
      </c>
      <c r="E2281" s="2">
        <v>2016</v>
      </c>
      <c r="F2281" s="4">
        <v>44320</v>
      </c>
      <c r="G2281" s="3" t="s">
        <v>108</v>
      </c>
      <c r="H2281" s="4">
        <v>44905</v>
      </c>
      <c r="I2281" s="4">
        <f>_xlfn.XLOOKUP(#REF!,[1]!Backup_F8_Previous_Wave[ODINO],[1]!Backup_F8_Previous_Wave[Production Date],"")</f>
      </c>
      <c r="J2281" s="10">
        <f>_xlfn.XLOOKUP(#REF!,[1]!Backup_F8_Previous_Wave[ODINO],[1]!Backup_F8_Previous_Wave[Wave Date],"")</f>
      </c>
      <c r="K2281" s="6">
        <f>_xlfn.XLOOKUP(#REF!,[1]!Backup_F8_Previous_Wave[ODINO],[1]!Backup_F8_Previous_Wave[Full VIN],"")</f>
      </c>
      <c r="L2281" s="3" t="s">
        <v>4922</v>
      </c>
      <c r="M2281" s="3" t="s">
        <v>4</v>
      </c>
      <c r="N2281" s="3" t="s">
        <v>7184</v>
      </c>
      <c r="O2281" s="3" t="s">
        <v>552</v>
      </c>
      <c r="P2281" s="6">
        <f>_xlfn.XLOOKUP(#REF!,[1]!Table2[BINNING],[1]!Table2[VFG],"")</f>
      </c>
      <c r="Q2281" s="6">
        <f>IF(ISNUMBER(FIND("|",#REF!,1)),LEFT(#REF!,FIND("|",#REF!,1)-2),#REF!)</f>
      </c>
      <c r="R2281" s="6">
        <f>IF(ISNUMBER(FIND("|",#REF!,1)),RIGHT(#REF!,LEN(#REF!)-FIND("|",#REF!,1)-1),"")</f>
      </c>
      <c r="S2281" s="3" t="s">
        <v>7</v>
      </c>
      <c r="T2281" s="3" t="s">
        <v>7</v>
      </c>
      <c r="U2281" s="2">
        <v>0</v>
      </c>
      <c r="V2281" s="2">
        <v>0</v>
      </c>
      <c r="W2281" s="2"/>
      <c r="X2281" s="3" t="s">
        <v>112</v>
      </c>
      <c r="Y2281" s="2">
        <v>60</v>
      </c>
      <c r="Z2281" s="3"/>
      <c r="AA2281" s="3"/>
      <c r="AB2281" s="7" t="s">
        <v>7185</v>
      </c>
      <c r="AC2281" s="3" t="s">
        <v>65</v>
      </c>
      <c r="AD2281" s="3" t="s">
        <v>66</v>
      </c>
      <c r="AE2281" s="3" t="s">
        <v>67</v>
      </c>
      <c r="AF2281" s="3" t="s">
        <v>68</v>
      </c>
      <c r="AG2281" s="4"/>
      <c r="AH2281" s="3"/>
      <c r="AI2281" s="4"/>
      <c r="AJ22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1" s="8">
        <f>IF(#REF!=MAX(#REF!),"New","Old")</f>
      </c>
      <c r="AL2281" s="3"/>
      <c r="AM2281" s="9">
        <f>IF(OR(#REF!="",#REF!=0),"",IF(#REF!&lt;12000,"&lt;12k",IF(AND(#REF!&gt;=12000,#REF!&lt;24000),"12k to 24k",IF(AND(#REF!&gt;=24000,#REF!&lt;=36000),"24k to 36k",IF(#REF!&gt;36000,"&gt;36k","")))))</f>
      </c>
    </row>
    <row x14ac:dyDescent="0.25" r="2282" customHeight="1" ht="18.75">
      <c r="A2282" s="1">
        <v>1858039</v>
      </c>
      <c r="B2282" s="2">
        <v>11496882</v>
      </c>
      <c r="C2282" s="3" t="s">
        <v>0</v>
      </c>
      <c r="D2282" s="3" t="s">
        <v>59</v>
      </c>
      <c r="E2282" s="2">
        <v>2014</v>
      </c>
      <c r="F2282" s="4">
        <v>44013</v>
      </c>
      <c r="G2282" s="3" t="s">
        <v>39</v>
      </c>
      <c r="H2282" s="4">
        <v>44905</v>
      </c>
      <c r="I2282" s="4">
        <f>_xlfn.XLOOKUP(#REF!,[1]!Backup_F8_Previous_Wave[ODINO],[1]!Backup_F8_Previous_Wave[Production Date],"")</f>
      </c>
      <c r="J2282" s="10">
        <f>_xlfn.XLOOKUP(#REF!,[1]!Backup_F8_Previous_Wave[ODINO],[1]!Backup_F8_Previous_Wave[Wave Date],"")</f>
      </c>
      <c r="K2282" s="6">
        <f>_xlfn.XLOOKUP(#REF!,[1]!Backup_F8_Previous_Wave[ODINO],[1]!Backup_F8_Previous_Wave[Full VIN],"")</f>
      </c>
      <c r="L2282" s="3" t="s">
        <v>7186</v>
      </c>
      <c r="M2282" s="3" t="s">
        <v>4</v>
      </c>
      <c r="N2282" s="3" t="s">
        <v>7187</v>
      </c>
      <c r="O2282" s="3" t="s">
        <v>552</v>
      </c>
      <c r="P2282" s="6">
        <f>_xlfn.XLOOKUP(#REF!,[1]!Table2[BINNING],[1]!Table2[VFG],"")</f>
      </c>
      <c r="Q2282" s="6">
        <f>IF(ISNUMBER(FIND("|",#REF!,1)),LEFT(#REF!,FIND("|",#REF!,1)-2),#REF!)</f>
      </c>
      <c r="R2282" s="6">
        <f>IF(ISNUMBER(FIND("|",#REF!,1)),RIGHT(#REF!,LEN(#REF!)-FIND("|",#REF!,1)-1),"")</f>
      </c>
      <c r="S2282" s="3" t="s">
        <v>7</v>
      </c>
      <c r="T2282" s="3" t="s">
        <v>7</v>
      </c>
      <c r="U2282" s="2">
        <v>0</v>
      </c>
      <c r="V2282" s="2">
        <v>0</v>
      </c>
      <c r="W2282" s="2"/>
      <c r="X2282" s="3" t="s">
        <v>339</v>
      </c>
      <c r="Y2282" s="2"/>
      <c r="Z2282" s="3"/>
      <c r="AA2282" s="3"/>
      <c r="AB2282" s="7" t="s">
        <v>7188</v>
      </c>
      <c r="AC2282" s="3" t="s">
        <v>65</v>
      </c>
      <c r="AD2282" s="3" t="s">
        <v>66</v>
      </c>
      <c r="AE2282" s="3" t="s">
        <v>67</v>
      </c>
      <c r="AF2282" s="3" t="s">
        <v>68</v>
      </c>
      <c r="AG2282" s="4"/>
      <c r="AH2282" s="3"/>
      <c r="AI2282" s="4"/>
      <c r="AJ22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2" s="8">
        <f>IF(#REF!=MAX(#REF!),"New","Old")</f>
      </c>
      <c r="AL2282" s="3"/>
      <c r="AM2282" s="9">
        <f>IF(OR(#REF!="",#REF!=0),"",IF(#REF!&lt;12000,"&lt;12k",IF(AND(#REF!&gt;=12000,#REF!&lt;24000),"12k to 24k",IF(AND(#REF!&gt;=24000,#REF!&lt;=36000),"24k to 36k",IF(#REF!&gt;36000,"&gt;36k","")))))</f>
      </c>
    </row>
    <row x14ac:dyDescent="0.25" r="2283" customHeight="1" ht="18.75">
      <c r="A2283" s="1">
        <v>1858052</v>
      </c>
      <c r="B2283" s="2">
        <v>11496892</v>
      </c>
      <c r="C2283" s="3" t="s">
        <v>0</v>
      </c>
      <c r="D2283" s="3" t="s">
        <v>1</v>
      </c>
      <c r="E2283" s="2">
        <v>2016</v>
      </c>
      <c r="F2283" s="4">
        <v>44855</v>
      </c>
      <c r="G2283" s="3" t="s">
        <v>14</v>
      </c>
      <c r="H2283" s="4">
        <v>44905</v>
      </c>
      <c r="I2283" s="4">
        <f>_xlfn.XLOOKUP(#REF!,[1]!Backup_F8_Previous_Wave[ODINO],[1]!Backup_F8_Previous_Wave[Production Date],"")</f>
      </c>
      <c r="J2283" s="10">
        <f>_xlfn.XLOOKUP(#REF!,[1]!Backup_F8_Previous_Wave[ODINO],[1]!Backup_F8_Previous_Wave[Wave Date],"")</f>
      </c>
      <c r="K2283" s="6">
        <f>_xlfn.XLOOKUP(#REF!,[1]!Backup_F8_Previous_Wave[ODINO],[1]!Backup_F8_Previous_Wave[Full VIN],"")</f>
      </c>
      <c r="L2283" s="3" t="s">
        <v>1311</v>
      </c>
      <c r="M2283" s="3" t="s">
        <v>4</v>
      </c>
      <c r="N2283" s="3" t="s">
        <v>7189</v>
      </c>
      <c r="O2283" s="3" t="s">
        <v>57</v>
      </c>
      <c r="P2283" s="6">
        <f>_xlfn.XLOOKUP(#REF!,[1]!Table2[BINNING],[1]!Table2[VFG],"")</f>
      </c>
      <c r="Q2283" s="6">
        <f>IF(ISNUMBER(FIND("|",#REF!,1)),LEFT(#REF!,FIND("|",#REF!,1)-2),#REF!)</f>
      </c>
      <c r="R2283" s="6">
        <f>IF(ISNUMBER(FIND("|",#REF!,1)),RIGHT(#REF!,LEN(#REF!)-FIND("|",#REF!,1)-1),"")</f>
      </c>
      <c r="S2283" s="3" t="s">
        <v>7</v>
      </c>
      <c r="T2283" s="3" t="s">
        <v>7</v>
      </c>
      <c r="U2283" s="2">
        <v>0</v>
      </c>
      <c r="V2283" s="2">
        <v>0</v>
      </c>
      <c r="W2283" s="2"/>
      <c r="X2283" s="3" t="s">
        <v>90</v>
      </c>
      <c r="Y2283" s="2">
        <v>0</v>
      </c>
      <c r="Z2283" s="3"/>
      <c r="AA2283" s="3"/>
      <c r="AB2283" s="7" t="s">
        <v>7190</v>
      </c>
      <c r="AC2283" s="3" t="s">
        <v>20</v>
      </c>
      <c r="AD2283" s="3" t="s">
        <v>11</v>
      </c>
      <c r="AE2283" s="3" t="s">
        <v>135</v>
      </c>
      <c r="AF2283" s="3" t="s">
        <v>27</v>
      </c>
      <c r="AG2283" s="4"/>
      <c r="AH2283" s="3"/>
      <c r="AI2283" s="4"/>
      <c r="AJ22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3" s="8">
        <f>IF(#REF!=MAX(#REF!),"New","Old")</f>
      </c>
      <c r="AL2283" s="3"/>
      <c r="AM2283" s="9">
        <f>IF(OR(#REF!="",#REF!=0),"",IF(#REF!&lt;12000,"&lt;12k",IF(AND(#REF!&gt;=12000,#REF!&lt;24000),"12k to 24k",IF(AND(#REF!&gt;=24000,#REF!&lt;=36000),"24k to 36k",IF(#REF!&gt;36000,"&gt;36k","")))))</f>
      </c>
    </row>
    <row x14ac:dyDescent="0.25" r="2284" customHeight="1" ht="18.75">
      <c r="A2284" s="1">
        <v>1858163</v>
      </c>
      <c r="B2284" s="2">
        <v>11496957</v>
      </c>
      <c r="C2284" s="3" t="s">
        <v>0</v>
      </c>
      <c r="D2284" s="3" t="s">
        <v>4843</v>
      </c>
      <c r="E2284" s="2">
        <v>2022</v>
      </c>
      <c r="F2284" s="4">
        <v>44893</v>
      </c>
      <c r="G2284" s="3" t="s">
        <v>14</v>
      </c>
      <c r="H2284" s="4">
        <v>44906</v>
      </c>
      <c r="I2284" s="4">
        <f>_xlfn.XLOOKUP(#REF!,[1]!Backup_F8_Previous_Wave[ODINO],[1]!Backup_F8_Previous_Wave[Production Date],"")</f>
      </c>
      <c r="J2284" s="10">
        <f>_xlfn.XLOOKUP(#REF!,[1]!Backup_F8_Previous_Wave[ODINO],[1]!Backup_F8_Previous_Wave[Wave Date],"")</f>
      </c>
      <c r="K2284" s="6">
        <f>_xlfn.XLOOKUP(#REF!,[1]!Backup_F8_Previous_Wave[ODINO],[1]!Backup_F8_Previous_Wave[Full VIN],"")</f>
      </c>
      <c r="L2284" s="3" t="s">
        <v>7191</v>
      </c>
      <c r="M2284" s="3" t="s">
        <v>4</v>
      </c>
      <c r="N2284" s="3" t="s">
        <v>7192</v>
      </c>
      <c r="O2284" s="3" t="s">
        <v>3849</v>
      </c>
      <c r="P2284" s="6">
        <f>_xlfn.XLOOKUP(#REF!,[1]!Table2[BINNING],[1]!Table2[VFG],"")</f>
      </c>
      <c r="Q2284" s="6">
        <f>IF(ISNUMBER(FIND("|",#REF!,1)),LEFT(#REF!,FIND("|",#REF!,1)-2),#REF!)</f>
      </c>
      <c r="R2284" s="6">
        <f>IF(ISNUMBER(FIND("|",#REF!,1)),RIGHT(#REF!,LEN(#REF!)-FIND("|",#REF!,1)-1),"")</f>
      </c>
      <c r="S2284" s="3" t="s">
        <v>7</v>
      </c>
      <c r="T2284" s="3" t="s">
        <v>7</v>
      </c>
      <c r="U2284" s="2">
        <v>0</v>
      </c>
      <c r="V2284" s="2">
        <v>0</v>
      </c>
      <c r="W2284" s="2"/>
      <c r="X2284" s="3" t="s">
        <v>100</v>
      </c>
      <c r="Y2284" s="2">
        <v>30</v>
      </c>
      <c r="Z2284" s="3"/>
      <c r="AA2284" s="3"/>
      <c r="AB2284" s="7" t="s">
        <v>7193</v>
      </c>
      <c r="AC2284" s="3" t="s">
        <v>4847</v>
      </c>
      <c r="AD2284" s="3" t="s">
        <v>4848</v>
      </c>
      <c r="AE2284" s="3" t="s">
        <v>4849</v>
      </c>
      <c r="AF2284" s="3" t="s">
        <v>102</v>
      </c>
      <c r="AG2284" s="4"/>
      <c r="AH2284" s="3"/>
      <c r="AI2284" s="4"/>
      <c r="AJ22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4" s="8">
        <f>IF(#REF!=MAX(#REF!),"New","Old")</f>
      </c>
      <c r="AL2284" s="3"/>
      <c r="AM2284" s="9">
        <f>IF(OR(#REF!="",#REF!=0),"",IF(#REF!&lt;12000,"&lt;12k",IF(AND(#REF!&gt;=12000,#REF!&lt;24000),"12k to 24k",IF(AND(#REF!&gt;=24000,#REF!&lt;=36000),"24k to 36k",IF(#REF!&gt;36000,"&gt;36k","")))))</f>
      </c>
    </row>
    <row x14ac:dyDescent="0.25" r="2285" customHeight="1" ht="18.75">
      <c r="A2285" s="1">
        <v>1858285</v>
      </c>
      <c r="B2285" s="2">
        <v>11497041</v>
      </c>
      <c r="C2285" s="3" t="s">
        <v>173</v>
      </c>
      <c r="D2285" s="3" t="s">
        <v>2601</v>
      </c>
      <c r="E2285" s="2">
        <v>2022</v>
      </c>
      <c r="F2285" s="4">
        <v>44896</v>
      </c>
      <c r="G2285" s="3" t="s">
        <v>14</v>
      </c>
      <c r="H2285" s="4">
        <v>44907</v>
      </c>
      <c r="I2285" s="4">
        <f>_xlfn.XLOOKUP(#REF!,[1]!Backup_F8_Previous_Wave[ODINO],[1]!Backup_F8_Previous_Wave[Production Date],"")</f>
      </c>
      <c r="J2285" s="10">
        <f>_xlfn.XLOOKUP(#REF!,[1]!Backup_F8_Previous_Wave[ODINO],[1]!Backup_F8_Previous_Wave[Wave Date],"")</f>
      </c>
      <c r="K2285" s="6">
        <f>_xlfn.XLOOKUP(#REF!,[1]!Backup_F8_Previous_Wave[ODINO],[1]!Backup_F8_Previous_Wave[Full VIN],"")</f>
      </c>
      <c r="L2285" s="3" t="s">
        <v>7194</v>
      </c>
      <c r="M2285" s="3" t="s">
        <v>4</v>
      </c>
      <c r="N2285" s="3" t="s">
        <v>7195</v>
      </c>
      <c r="O2285" s="3" t="s">
        <v>390</v>
      </c>
      <c r="P2285" s="6">
        <f>_xlfn.XLOOKUP(#REF!,[1]!Table2[BINNING],[1]!Table2[VFG],"")</f>
      </c>
      <c r="Q2285" s="6">
        <f>IF(ISNUMBER(FIND("|",#REF!,1)),LEFT(#REF!,FIND("|",#REF!,1)-2),#REF!)</f>
      </c>
      <c r="R2285" s="6">
        <f>IF(ISNUMBER(FIND("|",#REF!,1)),RIGHT(#REF!,LEN(#REF!)-FIND("|",#REF!,1)-1),"")</f>
      </c>
      <c r="S2285" s="3" t="s">
        <v>7</v>
      </c>
      <c r="T2285" s="3" t="s">
        <v>7</v>
      </c>
      <c r="U2285" s="2">
        <v>0</v>
      </c>
      <c r="V2285" s="2">
        <v>0</v>
      </c>
      <c r="W2285" s="2"/>
      <c r="X2285" s="3" t="s">
        <v>433</v>
      </c>
      <c r="Y2285" s="2">
        <v>25</v>
      </c>
      <c r="Z2285" s="3"/>
      <c r="AA2285" s="3"/>
      <c r="AB2285" s="7" t="s">
        <v>7196</v>
      </c>
      <c r="AC2285" s="3" t="s">
        <v>3044</v>
      </c>
      <c r="AD2285" s="3" t="s">
        <v>2606</v>
      </c>
      <c r="AE2285" s="3" t="s">
        <v>2607</v>
      </c>
      <c r="AF2285" s="3" t="s">
        <v>141</v>
      </c>
      <c r="AG2285" s="4"/>
      <c r="AH2285" s="3"/>
      <c r="AI2285" s="4"/>
      <c r="AJ22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5" s="8">
        <f>IF(#REF!=MAX(#REF!),"New","Old")</f>
      </c>
      <c r="AL2285" s="3"/>
      <c r="AM2285" s="9">
        <f>IF(OR(#REF!="",#REF!=0),"",IF(#REF!&lt;12000,"&lt;12k",IF(AND(#REF!&gt;=12000,#REF!&lt;24000),"12k to 24k",IF(AND(#REF!&gt;=24000,#REF!&lt;=36000),"24k to 36k",IF(#REF!&gt;36000,"&gt;36k","")))))</f>
      </c>
    </row>
    <row x14ac:dyDescent="0.25" r="2286" customHeight="1" ht="18.75">
      <c r="A2286" s="1">
        <v>1858316</v>
      </c>
      <c r="B2286" s="2">
        <v>11497066</v>
      </c>
      <c r="C2286" s="3" t="s">
        <v>0</v>
      </c>
      <c r="D2286" s="3" t="s">
        <v>1</v>
      </c>
      <c r="E2286" s="2">
        <v>2018</v>
      </c>
      <c r="F2286" s="4">
        <v>44907</v>
      </c>
      <c r="G2286" s="3" t="s">
        <v>14</v>
      </c>
      <c r="H2286" s="4">
        <v>44907</v>
      </c>
      <c r="I2286" s="4">
        <f>_xlfn.XLOOKUP(#REF!,[1]!Backup_F8_Previous_Wave[ODINO],[1]!Backup_F8_Previous_Wave[Production Date],"")</f>
      </c>
      <c r="J2286" s="10">
        <f>_xlfn.XLOOKUP(#REF!,[1]!Backup_F8_Previous_Wave[ODINO],[1]!Backup_F8_Previous_Wave[Wave Date],"")</f>
      </c>
      <c r="K2286" s="6">
        <f>_xlfn.XLOOKUP(#REF!,[1]!Backup_F8_Previous_Wave[ODINO],[1]!Backup_F8_Previous_Wave[Full VIN],"")</f>
      </c>
      <c r="L2286" s="3" t="s">
        <v>7197</v>
      </c>
      <c r="M2286" s="3" t="s">
        <v>4</v>
      </c>
      <c r="N2286" s="3" t="s">
        <v>7198</v>
      </c>
      <c r="O2286" s="3" t="s">
        <v>151</v>
      </c>
      <c r="P2286" s="6">
        <f>_xlfn.XLOOKUP(#REF!,[1]!Table2[BINNING],[1]!Table2[VFG],"")</f>
      </c>
      <c r="Q2286" s="6">
        <f>IF(ISNUMBER(FIND("|",#REF!,1)),LEFT(#REF!,FIND("|",#REF!,1)-2),#REF!)</f>
      </c>
      <c r="R2286" s="6">
        <f>IF(ISNUMBER(FIND("|",#REF!,1)),RIGHT(#REF!,LEN(#REF!)-FIND("|",#REF!,1)-1),"")</f>
      </c>
      <c r="S2286" s="3" t="s">
        <v>7</v>
      </c>
      <c r="T2286" s="3" t="s">
        <v>7</v>
      </c>
      <c r="U2286" s="2">
        <v>0</v>
      </c>
      <c r="V2286" s="2">
        <v>0</v>
      </c>
      <c r="W2286" s="2"/>
      <c r="X2286" s="3" t="s">
        <v>125</v>
      </c>
      <c r="Y2286" s="2"/>
      <c r="Z2286" s="3"/>
      <c r="AA2286" s="3"/>
      <c r="AB2286" s="7" t="s">
        <v>7199</v>
      </c>
      <c r="AC2286" s="3" t="s">
        <v>20</v>
      </c>
      <c r="AD2286" s="3" t="s">
        <v>11</v>
      </c>
      <c r="AE2286" s="3" t="s">
        <v>21</v>
      </c>
      <c r="AF2286" s="3" t="s">
        <v>13</v>
      </c>
      <c r="AG2286" s="4"/>
      <c r="AH2286" s="3"/>
      <c r="AI2286" s="4"/>
      <c r="AJ22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6" s="8">
        <f>IF(#REF!=MAX(#REF!),"New","Old")</f>
      </c>
      <c r="AL2286" s="3"/>
      <c r="AM2286" s="9">
        <f>IF(OR(#REF!="",#REF!=0),"",IF(#REF!&lt;12000,"&lt;12k",IF(AND(#REF!&gt;=12000,#REF!&lt;24000),"12k to 24k",IF(AND(#REF!&gt;=24000,#REF!&lt;=36000),"24k to 36k",IF(#REF!&gt;36000,"&gt;36k","")))))</f>
      </c>
    </row>
    <row x14ac:dyDescent="0.25" r="2287" customHeight="1" ht="18.75">
      <c r="A2287" s="1">
        <v>1858366</v>
      </c>
      <c r="B2287" s="2">
        <v>11497102</v>
      </c>
      <c r="C2287" s="3" t="s">
        <v>0</v>
      </c>
      <c r="D2287" s="3" t="s">
        <v>86</v>
      </c>
      <c r="E2287" s="2">
        <v>2018</v>
      </c>
      <c r="F2287" s="4">
        <v>44904</v>
      </c>
      <c r="G2287" s="3" t="s">
        <v>14</v>
      </c>
      <c r="H2287" s="4">
        <v>44907</v>
      </c>
      <c r="I2287" s="4">
        <f>_xlfn.XLOOKUP(#REF!,[1]!Backup_F8_Previous_Wave[ODINO],[1]!Backup_F8_Previous_Wave[Production Date],"")</f>
      </c>
      <c r="J2287" s="10">
        <f>_xlfn.XLOOKUP(#REF!,[1]!Backup_F8_Previous_Wave[ODINO],[1]!Backup_F8_Previous_Wave[Wave Date],"")</f>
      </c>
      <c r="K2287" s="6">
        <f>_xlfn.XLOOKUP(#REF!,[1]!Backup_F8_Previous_Wave[ODINO],[1]!Backup_F8_Previous_Wave[Full VIN],"")</f>
      </c>
      <c r="L2287" s="3" t="s">
        <v>7200</v>
      </c>
      <c r="M2287" s="3" t="s">
        <v>4</v>
      </c>
      <c r="N2287" s="3" t="s">
        <v>7201</v>
      </c>
      <c r="O2287" s="3" t="s">
        <v>4208</v>
      </c>
      <c r="P2287" s="6">
        <f>_xlfn.XLOOKUP(#REF!,[1]!Table2[BINNING],[1]!Table2[VFG],"")</f>
      </c>
      <c r="Q2287" s="6">
        <f>IF(ISNUMBER(FIND("|",#REF!,1)),LEFT(#REF!,FIND("|",#REF!,1)-2),#REF!)</f>
      </c>
      <c r="R2287" s="6">
        <f>IF(ISNUMBER(FIND("|",#REF!,1)),RIGHT(#REF!,LEN(#REF!)-FIND("|",#REF!,1)-1),"")</f>
      </c>
      <c r="S2287" s="3" t="s">
        <v>7</v>
      </c>
      <c r="T2287" s="3" t="s">
        <v>7</v>
      </c>
      <c r="U2287" s="2">
        <v>0</v>
      </c>
      <c r="V2287" s="2">
        <v>0</v>
      </c>
      <c r="W2287" s="2">
        <v>49850</v>
      </c>
      <c r="X2287" s="3" t="s">
        <v>518</v>
      </c>
      <c r="Y2287" s="2">
        <v>65</v>
      </c>
      <c r="Z2287" s="3"/>
      <c r="AA2287" s="3"/>
      <c r="AB2287" s="7" t="s">
        <v>7202</v>
      </c>
      <c r="AC2287" s="3" t="s">
        <v>92</v>
      </c>
      <c r="AD2287" s="3" t="s">
        <v>93</v>
      </c>
      <c r="AE2287" s="3" t="s">
        <v>94</v>
      </c>
      <c r="AF2287" s="3" t="s">
        <v>95</v>
      </c>
      <c r="AG2287" s="4"/>
      <c r="AH2287" s="3"/>
      <c r="AI2287" s="4"/>
      <c r="AJ22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7" s="8">
        <f>IF(#REF!=MAX(#REF!),"New","Old")</f>
      </c>
      <c r="AL2287" s="3"/>
      <c r="AM2287" s="9">
        <f>IF(OR(#REF!="",#REF!=0),"",IF(#REF!&lt;12000,"&lt;12k",IF(AND(#REF!&gt;=12000,#REF!&lt;24000),"12k to 24k",IF(AND(#REF!&gt;=24000,#REF!&lt;=36000),"24k to 36k",IF(#REF!&gt;36000,"&gt;36k","")))))</f>
      </c>
    </row>
    <row x14ac:dyDescent="0.25" r="2288" customHeight="1" ht="18.75">
      <c r="A2288" s="1">
        <v>1858403</v>
      </c>
      <c r="B2288" s="2">
        <v>11497127</v>
      </c>
      <c r="C2288" s="3" t="s">
        <v>0</v>
      </c>
      <c r="D2288" s="3" t="s">
        <v>38</v>
      </c>
      <c r="E2288" s="2">
        <v>2016</v>
      </c>
      <c r="F2288" s="4">
        <v>44904</v>
      </c>
      <c r="G2288" s="3" t="s">
        <v>14</v>
      </c>
      <c r="H2288" s="4">
        <v>44907</v>
      </c>
      <c r="I2288" s="4">
        <f>_xlfn.XLOOKUP(#REF!,[1]!Backup_F8_Previous_Wave[ODINO],[1]!Backup_F8_Previous_Wave[Production Date],"")</f>
      </c>
      <c r="J2288" s="10">
        <f>_xlfn.XLOOKUP(#REF!,[1]!Backup_F8_Previous_Wave[ODINO],[1]!Backup_F8_Previous_Wave[Wave Date],"")</f>
      </c>
      <c r="K2288" s="6">
        <f>_xlfn.XLOOKUP(#REF!,[1]!Backup_F8_Previous_Wave[ODINO],[1]!Backup_F8_Previous_Wave[Full VIN],"")</f>
      </c>
      <c r="L2288" s="3" t="s">
        <v>2125</v>
      </c>
      <c r="M2288" s="3" t="s">
        <v>4</v>
      </c>
      <c r="N2288" s="3" t="s">
        <v>7203</v>
      </c>
      <c r="O2288" s="3" t="s">
        <v>151</v>
      </c>
      <c r="P2288" s="6">
        <f>_xlfn.XLOOKUP(#REF!,[1]!Table2[BINNING],[1]!Table2[VFG],"")</f>
      </c>
      <c r="Q2288" s="6">
        <f>IF(ISNUMBER(FIND("|",#REF!,1)),LEFT(#REF!,FIND("|",#REF!,1)-2),#REF!)</f>
      </c>
      <c r="R2288" s="6">
        <f>IF(ISNUMBER(FIND("|",#REF!,1)),RIGHT(#REF!,LEN(#REF!)-FIND("|",#REF!,1)-1),"")</f>
      </c>
      <c r="S2288" s="3" t="s">
        <v>7</v>
      </c>
      <c r="T2288" s="3" t="s">
        <v>7</v>
      </c>
      <c r="U2288" s="2">
        <v>0</v>
      </c>
      <c r="V2288" s="2">
        <v>0</v>
      </c>
      <c r="W2288" s="2"/>
      <c r="X2288" s="3" t="s">
        <v>525</v>
      </c>
      <c r="Y2288" s="2">
        <v>0</v>
      </c>
      <c r="Z2288" s="3"/>
      <c r="AA2288" s="3"/>
      <c r="AB2288" s="7" t="s">
        <v>7204</v>
      </c>
      <c r="AC2288" s="3" t="s">
        <v>826</v>
      </c>
      <c r="AD2288" s="3" t="s">
        <v>147</v>
      </c>
      <c r="AE2288" s="3" t="s">
        <v>148</v>
      </c>
      <c r="AF2288" s="3" t="s">
        <v>45</v>
      </c>
      <c r="AG2288" s="4"/>
      <c r="AH2288" s="3"/>
      <c r="AI2288" s="4"/>
      <c r="AJ22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8" s="8">
        <f>IF(#REF!=MAX(#REF!),"New","Old")</f>
      </c>
      <c r="AL2288" s="3"/>
      <c r="AM2288" s="9">
        <f>IF(OR(#REF!="",#REF!=0),"",IF(#REF!&lt;12000,"&lt;12k",IF(AND(#REF!&gt;=12000,#REF!&lt;24000),"12k to 24k",IF(AND(#REF!&gt;=24000,#REF!&lt;=36000),"24k to 36k",IF(#REF!&gt;36000,"&gt;36k","")))))</f>
      </c>
    </row>
    <row x14ac:dyDescent="0.25" r="2289" customHeight="1" ht="18.75">
      <c r="A2289" s="1">
        <v>1858459</v>
      </c>
      <c r="B2289" s="2">
        <v>11497167</v>
      </c>
      <c r="C2289" s="3" t="s">
        <v>0</v>
      </c>
      <c r="D2289" s="3" t="s">
        <v>3638</v>
      </c>
      <c r="E2289" s="2">
        <v>2022</v>
      </c>
      <c r="F2289" s="4">
        <v>44890</v>
      </c>
      <c r="G2289" s="3" t="s">
        <v>14</v>
      </c>
      <c r="H2289" s="4">
        <v>44907</v>
      </c>
      <c r="I2289" s="4"/>
      <c r="J2289" s="10">
        <f>_xlfn.XLOOKUP(#REF!,[1]!Backup_F8_Previous_Wave[ODINO],[1]!Backup_F8_Previous_Wave[Wave Date],"")</f>
      </c>
      <c r="K2289" s="3"/>
      <c r="L2289" s="3" t="s">
        <v>7205</v>
      </c>
      <c r="M2289" s="3" t="s">
        <v>4</v>
      </c>
      <c r="N2289" s="3" t="s">
        <v>7206</v>
      </c>
      <c r="O2289" s="3" t="s">
        <v>3149</v>
      </c>
      <c r="P2289" s="6">
        <f>_xlfn.XLOOKUP(#REF!,[1]!Table2[BINNING],[1]!Table2[VFG],"")</f>
      </c>
      <c r="Q2289" s="6">
        <f>IF(ISNUMBER(FIND("|",#REF!,1)),LEFT(#REF!,FIND("|",#REF!,1)-2),#REF!)</f>
      </c>
      <c r="R2289" s="6">
        <f>IF(ISNUMBER(FIND("|",#REF!,1)),RIGHT(#REF!,LEN(#REF!)-FIND("|",#REF!,1)-1),"")</f>
      </c>
      <c r="S2289" s="3" t="s">
        <v>7</v>
      </c>
      <c r="T2289" s="3" t="s">
        <v>7</v>
      </c>
      <c r="U2289" s="2">
        <v>0</v>
      </c>
      <c r="V2289" s="2">
        <v>0</v>
      </c>
      <c r="W2289" s="2"/>
      <c r="X2289" s="3" t="s">
        <v>246</v>
      </c>
      <c r="Y2289" s="2"/>
      <c r="Z2289" s="3"/>
      <c r="AA2289" s="3"/>
      <c r="AB2289" s="7" t="s">
        <v>7207</v>
      </c>
      <c r="AC2289" s="3" t="s">
        <v>44</v>
      </c>
      <c r="AD2289" s="3" t="s">
        <v>44</v>
      </c>
      <c r="AE2289" s="3" t="s">
        <v>44</v>
      </c>
      <c r="AF2289" s="3" t="s">
        <v>68</v>
      </c>
      <c r="AG2289" s="4"/>
      <c r="AH2289" s="3"/>
      <c r="AI2289" s="4"/>
      <c r="AJ22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89" s="8">
        <f>IF(#REF!=MAX(#REF!),"New","Old")</f>
      </c>
      <c r="AL2289" s="3"/>
      <c r="AM2289" s="9">
        <f>IF(OR(#REF!="",#REF!=0),"",IF(#REF!&lt;12000,"&lt;12k",IF(AND(#REF!&gt;=12000,#REF!&lt;24000),"12k to 24k",IF(AND(#REF!&gt;=24000,#REF!&lt;=36000),"24k to 36k",IF(#REF!&gt;36000,"&gt;36k","")))))</f>
      </c>
    </row>
    <row x14ac:dyDescent="0.25" r="2290" customHeight="1" ht="18.75">
      <c r="A2290" s="1">
        <v>1858526</v>
      </c>
      <c r="B2290" s="2">
        <v>11497214</v>
      </c>
      <c r="C2290" s="3" t="s">
        <v>0</v>
      </c>
      <c r="D2290" s="3" t="s">
        <v>181</v>
      </c>
      <c r="E2290" s="2">
        <v>2017</v>
      </c>
      <c r="F2290" s="4">
        <v>44896</v>
      </c>
      <c r="G2290" s="3" t="s">
        <v>14</v>
      </c>
      <c r="H2290" s="4">
        <v>44908</v>
      </c>
      <c r="I2290" s="4">
        <f>_xlfn.XLOOKUP(#REF!,[1]!Backup_F8_Previous_Wave[ODINO],[1]!Backup_F8_Previous_Wave[Production Date],"")</f>
      </c>
      <c r="J2290" s="10">
        <f>_xlfn.XLOOKUP(#REF!,[1]!Backup_F8_Previous_Wave[ODINO],[1]!Backup_F8_Previous_Wave[Wave Date],"")</f>
      </c>
      <c r="K2290" s="6">
        <f>_xlfn.XLOOKUP(#REF!,[1]!Backup_F8_Previous_Wave[ODINO],[1]!Backup_F8_Previous_Wave[Full VIN],"")</f>
      </c>
      <c r="L2290" s="3" t="s">
        <v>2369</v>
      </c>
      <c r="M2290" s="3" t="s">
        <v>4</v>
      </c>
      <c r="N2290" s="3" t="s">
        <v>7208</v>
      </c>
      <c r="O2290" s="3" t="s">
        <v>196</v>
      </c>
      <c r="P2290" s="6">
        <f>_xlfn.XLOOKUP(#REF!,[1]!Table2[BINNING],[1]!Table2[VFG],"")</f>
      </c>
      <c r="Q2290" s="6">
        <f>IF(ISNUMBER(FIND("|",#REF!,1)),LEFT(#REF!,FIND("|",#REF!,1)-2),#REF!)</f>
      </c>
      <c r="R2290" s="6">
        <f>IF(ISNUMBER(FIND("|",#REF!,1)),RIGHT(#REF!,LEN(#REF!)-FIND("|",#REF!,1)-1),"")</f>
      </c>
      <c r="S2290" s="3" t="s">
        <v>7</v>
      </c>
      <c r="T2290" s="3" t="s">
        <v>7</v>
      </c>
      <c r="U2290" s="2">
        <v>0</v>
      </c>
      <c r="V2290" s="2">
        <v>0</v>
      </c>
      <c r="W2290" s="2"/>
      <c r="X2290" s="3" t="s">
        <v>18</v>
      </c>
      <c r="Y2290" s="2">
        <v>70</v>
      </c>
      <c r="Z2290" s="3"/>
      <c r="AA2290" s="3"/>
      <c r="AB2290" s="7" t="s">
        <v>7209</v>
      </c>
      <c r="AC2290" s="3" t="s">
        <v>297</v>
      </c>
      <c r="AD2290" s="3" t="s">
        <v>298</v>
      </c>
      <c r="AE2290" s="3" t="s">
        <v>299</v>
      </c>
      <c r="AF2290" s="3" t="s">
        <v>198</v>
      </c>
      <c r="AG2290" s="4"/>
      <c r="AH2290" s="3"/>
      <c r="AI2290" s="4"/>
      <c r="AJ22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0" s="8">
        <f>IF(#REF!=MAX(#REF!),"New","Old")</f>
      </c>
      <c r="AL2290" s="3"/>
      <c r="AM2290" s="9">
        <f>IF(OR(#REF!="",#REF!=0),"",IF(#REF!&lt;12000,"&lt;12k",IF(AND(#REF!&gt;=12000,#REF!&lt;24000),"12k to 24k",IF(AND(#REF!&gt;=24000,#REF!&lt;=36000),"24k to 36k",IF(#REF!&gt;36000,"&gt;36k","")))))</f>
      </c>
    </row>
    <row x14ac:dyDescent="0.25" r="2291" customHeight="1" ht="18.75">
      <c r="A2291" s="1">
        <v>1858661</v>
      </c>
      <c r="B2291" s="2">
        <v>11497316</v>
      </c>
      <c r="C2291" s="3" t="s">
        <v>0</v>
      </c>
      <c r="D2291" s="3" t="s">
        <v>181</v>
      </c>
      <c r="E2291" s="2">
        <v>2022</v>
      </c>
      <c r="F2291" s="4">
        <v>44835</v>
      </c>
      <c r="G2291" s="3" t="s">
        <v>14</v>
      </c>
      <c r="H2291" s="4">
        <v>44908</v>
      </c>
      <c r="I2291" s="4"/>
      <c r="J2291" s="10">
        <f>_xlfn.XLOOKUP(#REF!,[1]!Backup_F8_Previous_Wave[ODINO],[1]!Backup_F8_Previous_Wave[Wave Date],"")</f>
      </c>
      <c r="K2291" s="3"/>
      <c r="L2291" s="3" t="s">
        <v>7210</v>
      </c>
      <c r="M2291" s="3" t="s">
        <v>4</v>
      </c>
      <c r="N2291" s="3" t="s">
        <v>7211</v>
      </c>
      <c r="O2291" s="3" t="s">
        <v>2597</v>
      </c>
      <c r="P2291" s="6">
        <f>_xlfn.XLOOKUP(#REF!,[1]!Table2[BINNING],[1]!Table2[VFG],"")</f>
      </c>
      <c r="Q2291" s="6">
        <f>IF(ISNUMBER(FIND("|",#REF!,1)),LEFT(#REF!,FIND("|",#REF!,1)-2),#REF!)</f>
      </c>
      <c r="R2291" s="6">
        <f>IF(ISNUMBER(FIND("|",#REF!,1)),RIGHT(#REF!,LEN(#REF!)-FIND("|",#REF!,1)-1),"")</f>
      </c>
      <c r="S2291" s="3" t="s">
        <v>7</v>
      </c>
      <c r="T2291" s="3" t="s">
        <v>7</v>
      </c>
      <c r="U2291" s="2">
        <v>0</v>
      </c>
      <c r="V2291" s="2">
        <v>0</v>
      </c>
      <c r="W2291" s="2"/>
      <c r="X2291" s="3" t="s">
        <v>238</v>
      </c>
      <c r="Y2291" s="2">
        <v>15</v>
      </c>
      <c r="Z2291" s="3"/>
      <c r="AA2291" s="3"/>
      <c r="AB2291" s="7" t="s">
        <v>7212</v>
      </c>
      <c r="AC2291" s="3" t="s">
        <v>44</v>
      </c>
      <c r="AD2291" s="3" t="s">
        <v>44</v>
      </c>
      <c r="AE2291" s="3" t="s">
        <v>44</v>
      </c>
      <c r="AF2291" s="3" t="s">
        <v>198</v>
      </c>
      <c r="AG2291" s="4"/>
      <c r="AH2291" s="3"/>
      <c r="AI2291" s="4"/>
      <c r="AJ22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1" s="8">
        <f>IF(#REF!=MAX(#REF!),"New","Old")</f>
      </c>
      <c r="AL2291" s="3"/>
      <c r="AM2291" s="9">
        <f>IF(OR(#REF!="",#REF!=0),"",IF(#REF!&lt;12000,"&lt;12k",IF(AND(#REF!&gt;=12000,#REF!&lt;24000),"12k to 24k",IF(AND(#REF!&gt;=24000,#REF!&lt;=36000),"24k to 36k",IF(#REF!&gt;36000,"&gt;36k","")))))</f>
      </c>
    </row>
    <row x14ac:dyDescent="0.25" r="2292" customHeight="1" ht="18.75">
      <c r="A2292" s="1">
        <v>1858896</v>
      </c>
      <c r="B2292" s="2">
        <v>11497490</v>
      </c>
      <c r="C2292" s="3" t="s">
        <v>0</v>
      </c>
      <c r="D2292" s="3" t="s">
        <v>181</v>
      </c>
      <c r="E2292" s="2">
        <v>2017</v>
      </c>
      <c r="F2292" s="4">
        <v>44743</v>
      </c>
      <c r="G2292" s="3" t="s">
        <v>39</v>
      </c>
      <c r="H2292" s="4">
        <v>44909</v>
      </c>
      <c r="I2292" s="4">
        <f>_xlfn.XLOOKUP(#REF!,[1]!Backup_F8_Previous_Wave[ODINO],[1]!Backup_F8_Previous_Wave[Production Date],"")</f>
      </c>
      <c r="J2292" s="10">
        <f>_xlfn.XLOOKUP(#REF!,[1]!Backup_F8_Previous_Wave[ODINO],[1]!Backup_F8_Previous_Wave[Wave Date],"")</f>
      </c>
      <c r="K2292" s="6">
        <f>_xlfn.XLOOKUP(#REF!,[1]!Backup_F8_Previous_Wave[ODINO],[1]!Backup_F8_Previous_Wave[Full VIN],"")</f>
      </c>
      <c r="L2292" s="3" t="s">
        <v>7213</v>
      </c>
      <c r="M2292" s="3" t="s">
        <v>4</v>
      </c>
      <c r="N2292" s="3" t="s">
        <v>7214</v>
      </c>
      <c r="O2292" s="3" t="s">
        <v>196</v>
      </c>
      <c r="P2292" s="6">
        <f>_xlfn.XLOOKUP(#REF!,[1]!Table2[BINNING],[1]!Table2[VFG],"")</f>
      </c>
      <c r="Q2292" s="6">
        <f>IF(ISNUMBER(FIND("|",#REF!,1)),LEFT(#REF!,FIND("|",#REF!,1)-2),#REF!)</f>
      </c>
      <c r="R2292" s="6">
        <f>IF(ISNUMBER(FIND("|",#REF!,1)),RIGHT(#REF!,LEN(#REF!)-FIND("|",#REF!,1)-1),"")</f>
      </c>
      <c r="S2292" s="3" t="s">
        <v>7</v>
      </c>
      <c r="T2292" s="3" t="s">
        <v>7</v>
      </c>
      <c r="U2292" s="2">
        <v>0</v>
      </c>
      <c r="V2292" s="2">
        <v>0</v>
      </c>
      <c r="W2292" s="2"/>
      <c r="X2292" s="3" t="s">
        <v>317</v>
      </c>
      <c r="Y2292" s="2">
        <v>60</v>
      </c>
      <c r="Z2292" s="3"/>
      <c r="AA2292" s="3"/>
      <c r="AB2292" s="7" t="s">
        <v>7215</v>
      </c>
      <c r="AC2292" s="3" t="s">
        <v>297</v>
      </c>
      <c r="AD2292" s="3" t="s">
        <v>298</v>
      </c>
      <c r="AE2292" s="3" t="s">
        <v>299</v>
      </c>
      <c r="AF2292" s="3" t="s">
        <v>198</v>
      </c>
      <c r="AG2292" s="4"/>
      <c r="AH2292" s="3"/>
      <c r="AI2292" s="4"/>
      <c r="AJ22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2" s="8">
        <f>IF(#REF!=MAX(#REF!),"New","Old")</f>
      </c>
      <c r="AL2292" s="3"/>
      <c r="AM2292" s="9">
        <f>IF(OR(#REF!="",#REF!=0),"",IF(#REF!&lt;12000,"&lt;12k",IF(AND(#REF!&gt;=12000,#REF!&lt;24000),"12k to 24k",IF(AND(#REF!&gt;=24000,#REF!&lt;=36000),"24k to 36k",IF(#REF!&gt;36000,"&gt;36k","")))))</f>
      </c>
    </row>
    <row x14ac:dyDescent="0.25" r="2293" customHeight="1" ht="18.75">
      <c r="A2293" s="1">
        <v>1858910</v>
      </c>
      <c r="B2293" s="2">
        <v>11497499</v>
      </c>
      <c r="C2293" s="3" t="s">
        <v>0</v>
      </c>
      <c r="D2293" s="3" t="s">
        <v>28</v>
      </c>
      <c r="E2293" s="2">
        <v>2019</v>
      </c>
      <c r="F2293" s="4">
        <v>44909</v>
      </c>
      <c r="G2293" s="3" t="s">
        <v>14</v>
      </c>
      <c r="H2293" s="4">
        <v>44909</v>
      </c>
      <c r="I2293" s="4">
        <f>_xlfn.XLOOKUP(#REF!,[1]!Backup_F8_Previous_Wave[ODINO],[1]!Backup_F8_Previous_Wave[Production Date],"")</f>
      </c>
      <c r="J2293" s="10">
        <f>_xlfn.XLOOKUP(#REF!,[1]!Backup_F8_Previous_Wave[ODINO],[1]!Backup_F8_Previous_Wave[Wave Date],"")</f>
      </c>
      <c r="K2293" s="6">
        <f>_xlfn.XLOOKUP(#REF!,[1]!Backup_F8_Previous_Wave[ODINO],[1]!Backup_F8_Previous_Wave[Full VIN],"")</f>
      </c>
      <c r="L2293" s="3" t="s">
        <v>4394</v>
      </c>
      <c r="M2293" s="3" t="s">
        <v>4</v>
      </c>
      <c r="N2293" s="3" t="s">
        <v>7216</v>
      </c>
      <c r="O2293" s="3" t="s">
        <v>3539</v>
      </c>
      <c r="P2293" s="6">
        <f>_xlfn.XLOOKUP(#REF!,[1]!Table2[BINNING],[1]!Table2[VFG],"")</f>
      </c>
      <c r="Q2293" s="6">
        <f>IF(ISNUMBER(FIND("|",#REF!,1)),LEFT(#REF!,FIND("|",#REF!,1)-2),#REF!)</f>
      </c>
      <c r="R2293" s="6">
        <f>IF(ISNUMBER(FIND("|",#REF!,1)),RIGHT(#REF!,LEN(#REF!)-FIND("|",#REF!,1)-1),"")</f>
      </c>
      <c r="S2293" s="3" t="s">
        <v>7</v>
      </c>
      <c r="T2293" s="3" t="s">
        <v>7</v>
      </c>
      <c r="U2293" s="2">
        <v>0</v>
      </c>
      <c r="V2293" s="2">
        <v>0</v>
      </c>
      <c r="W2293" s="2"/>
      <c r="X2293" s="3" t="s">
        <v>166</v>
      </c>
      <c r="Y2293" s="2"/>
      <c r="Z2293" s="3"/>
      <c r="AA2293" s="3"/>
      <c r="AB2293" s="7" t="s">
        <v>7217</v>
      </c>
      <c r="AC2293" s="3" t="s">
        <v>662</v>
      </c>
      <c r="AD2293" s="3" t="s">
        <v>663</v>
      </c>
      <c r="AE2293" s="3" t="s">
        <v>664</v>
      </c>
      <c r="AF2293" s="3" t="s">
        <v>102</v>
      </c>
      <c r="AG2293" s="4"/>
      <c r="AH2293" s="3"/>
      <c r="AI2293" s="4"/>
      <c r="AJ22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3" s="8">
        <f>IF(#REF!=MAX(#REF!),"New","Old")</f>
      </c>
      <c r="AL2293" s="3"/>
      <c r="AM2293" s="9">
        <f>IF(OR(#REF!="",#REF!=0),"",IF(#REF!&lt;12000,"&lt;12k",IF(AND(#REF!&gt;=12000,#REF!&lt;24000),"12k to 24k",IF(AND(#REF!&gt;=24000,#REF!&lt;=36000),"24k to 36k",IF(#REF!&gt;36000,"&gt;36k","")))))</f>
      </c>
    </row>
    <row x14ac:dyDescent="0.25" r="2294" customHeight="1" ht="18.75">
      <c r="A2294" s="1">
        <v>1858934</v>
      </c>
      <c r="B2294" s="2">
        <v>11497514</v>
      </c>
      <c r="C2294" s="3" t="s">
        <v>0</v>
      </c>
      <c r="D2294" s="3" t="s">
        <v>4843</v>
      </c>
      <c r="E2294" s="2">
        <v>2022</v>
      </c>
      <c r="F2294" s="4">
        <v>44907</v>
      </c>
      <c r="G2294" s="3" t="s">
        <v>14</v>
      </c>
      <c r="H2294" s="4">
        <v>44910</v>
      </c>
      <c r="I2294" s="4"/>
      <c r="J2294" s="10">
        <f>_xlfn.XLOOKUP(#REF!,[1]!Backup_F8_Previous_Wave[ODINO],[1]!Backup_F8_Previous_Wave[Wave Date],"")</f>
      </c>
      <c r="K2294" s="3"/>
      <c r="L2294" s="3" t="s">
        <v>7218</v>
      </c>
      <c r="M2294" s="3" t="s">
        <v>4</v>
      </c>
      <c r="N2294" s="3" t="s">
        <v>7219</v>
      </c>
      <c r="O2294" s="3" t="s">
        <v>3849</v>
      </c>
      <c r="P2294" s="6">
        <f>_xlfn.XLOOKUP(#REF!,[1]!Table2[BINNING],[1]!Table2[VFG],"")</f>
      </c>
      <c r="Q2294" s="6">
        <f>IF(ISNUMBER(FIND("|",#REF!,1)),LEFT(#REF!,FIND("|",#REF!,1)-2),#REF!)</f>
      </c>
      <c r="R2294" s="6">
        <f>IF(ISNUMBER(FIND("|",#REF!,1)),RIGHT(#REF!,LEN(#REF!)-FIND("|",#REF!,1)-1),"")</f>
      </c>
      <c r="S2294" s="3" t="s">
        <v>7</v>
      </c>
      <c r="T2294" s="3" t="s">
        <v>7</v>
      </c>
      <c r="U2294" s="2">
        <v>0</v>
      </c>
      <c r="V2294" s="2">
        <v>0</v>
      </c>
      <c r="W2294" s="2"/>
      <c r="X2294" s="3" t="s">
        <v>518</v>
      </c>
      <c r="Y2294" s="2">
        <v>55</v>
      </c>
      <c r="Z2294" s="3"/>
      <c r="AA2294" s="3"/>
      <c r="AB2294" s="7" t="s">
        <v>7220</v>
      </c>
      <c r="AC2294" s="3" t="s">
        <v>44</v>
      </c>
      <c r="AD2294" s="3" t="s">
        <v>44</v>
      </c>
      <c r="AE2294" s="3" t="s">
        <v>44</v>
      </c>
      <c r="AF2294" s="3" t="s">
        <v>102</v>
      </c>
      <c r="AG2294" s="4"/>
      <c r="AH2294" s="3"/>
      <c r="AI2294" s="4"/>
      <c r="AJ22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4" s="8">
        <f>IF(#REF!=MAX(#REF!),"New","Old")</f>
      </c>
      <c r="AL2294" s="3"/>
      <c r="AM2294" s="9">
        <f>IF(OR(#REF!="",#REF!=0),"",IF(#REF!&lt;12000,"&lt;12k",IF(AND(#REF!&gt;=12000,#REF!&lt;24000),"12k to 24k",IF(AND(#REF!&gt;=24000,#REF!&lt;=36000),"24k to 36k",IF(#REF!&gt;36000,"&gt;36k","")))))</f>
      </c>
    </row>
    <row x14ac:dyDescent="0.25" r="2295" customHeight="1" ht="18.75">
      <c r="A2295" s="1">
        <v>1859002</v>
      </c>
      <c r="B2295" s="2">
        <v>11497559</v>
      </c>
      <c r="C2295" s="3" t="s">
        <v>0</v>
      </c>
      <c r="D2295" s="3" t="s">
        <v>86</v>
      </c>
      <c r="E2295" s="2">
        <v>2020</v>
      </c>
      <c r="F2295" s="4">
        <v>44896</v>
      </c>
      <c r="G2295" s="3" t="s">
        <v>14</v>
      </c>
      <c r="H2295" s="4">
        <v>44910</v>
      </c>
      <c r="I2295" s="4">
        <f>_xlfn.XLOOKUP(#REF!,[1]!Backup_F8_Previous_Wave[ODINO],[1]!Backup_F8_Previous_Wave[Production Date],"")</f>
      </c>
      <c r="J2295" s="10">
        <f>_xlfn.XLOOKUP(#REF!,[1]!Backup_F8_Previous_Wave[ODINO],[1]!Backup_F8_Previous_Wave[Wave Date],"")</f>
      </c>
      <c r="K2295" s="6">
        <f>_xlfn.XLOOKUP(#REF!,[1]!Backup_F8_Previous_Wave[ODINO],[1]!Backup_F8_Previous_Wave[Full VIN],"")</f>
      </c>
      <c r="L2295" s="3" t="s">
        <v>7221</v>
      </c>
      <c r="M2295" s="3" t="s">
        <v>4</v>
      </c>
      <c r="N2295" s="3" t="s">
        <v>7222</v>
      </c>
      <c r="O2295" s="3" t="s">
        <v>4771</v>
      </c>
      <c r="P2295" s="6">
        <f>_xlfn.XLOOKUP(#REF!,[1]!Table2[BINNING],[1]!Table2[VFG],"")</f>
      </c>
      <c r="Q2295" s="6">
        <f>IF(ISNUMBER(FIND("|",#REF!,1)),LEFT(#REF!,FIND("|",#REF!,1)-2),#REF!)</f>
      </c>
      <c r="R2295" s="6">
        <f>IF(ISNUMBER(FIND("|",#REF!,1)),RIGHT(#REF!,LEN(#REF!)-FIND("|",#REF!,1)-1),"")</f>
      </c>
      <c r="S2295" s="3" t="s">
        <v>7</v>
      </c>
      <c r="T2295" s="3" t="s">
        <v>7</v>
      </c>
      <c r="U2295" s="2">
        <v>0</v>
      </c>
      <c r="V2295" s="2">
        <v>0</v>
      </c>
      <c r="W2295" s="2">
        <v>75000</v>
      </c>
      <c r="X2295" s="3" t="s">
        <v>112</v>
      </c>
      <c r="Y2295" s="2"/>
      <c r="Z2295" s="3" t="s">
        <v>7223</v>
      </c>
      <c r="AA2295" s="3" t="s">
        <v>133</v>
      </c>
      <c r="AB2295" s="7" t="s">
        <v>7224</v>
      </c>
      <c r="AC2295" s="3" t="s">
        <v>685</v>
      </c>
      <c r="AD2295" s="3" t="s">
        <v>93</v>
      </c>
      <c r="AE2295" s="3" t="s">
        <v>94</v>
      </c>
      <c r="AF2295" s="3" t="s">
        <v>95</v>
      </c>
      <c r="AG2295" s="4"/>
      <c r="AH2295" s="3"/>
      <c r="AI2295" s="4"/>
      <c r="AJ22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5" s="8">
        <f>IF(#REF!=MAX(#REF!),"New","Old")</f>
      </c>
      <c r="AL2295" s="3"/>
      <c r="AM2295" s="9">
        <f>IF(OR(#REF!="",#REF!=0),"",IF(#REF!&lt;12000,"&lt;12k",IF(AND(#REF!&gt;=12000,#REF!&lt;24000),"12k to 24k",IF(AND(#REF!&gt;=24000,#REF!&lt;=36000),"24k to 36k",IF(#REF!&gt;36000,"&gt;36k","")))))</f>
      </c>
    </row>
    <row x14ac:dyDescent="0.25" r="2296" customHeight="1" ht="18.75">
      <c r="A2296" s="1">
        <v>1859058</v>
      </c>
      <c r="B2296" s="2">
        <v>11497602</v>
      </c>
      <c r="C2296" s="3" t="s">
        <v>0</v>
      </c>
      <c r="D2296" s="3" t="s">
        <v>187</v>
      </c>
      <c r="E2296" s="2">
        <v>2022</v>
      </c>
      <c r="F2296" s="4">
        <v>44819</v>
      </c>
      <c r="G2296" s="3" t="s">
        <v>39</v>
      </c>
      <c r="H2296" s="4">
        <v>44910</v>
      </c>
      <c r="I2296" s="4">
        <f>_xlfn.XLOOKUP(#REF!,[1]!Backup_F8_Previous_Wave[ODINO],[1]!Backup_F8_Previous_Wave[Production Date],"")</f>
      </c>
      <c r="J2296" s="10">
        <f>_xlfn.XLOOKUP(#REF!,[1]!Backup_F8_Previous_Wave[ODINO],[1]!Backup_F8_Previous_Wave[Wave Date],"")</f>
      </c>
      <c r="K2296" s="6">
        <f>_xlfn.XLOOKUP(#REF!,[1]!Backup_F8_Previous_Wave[ODINO],[1]!Backup_F8_Previous_Wave[Full VIN],"")</f>
      </c>
      <c r="L2296" s="3" t="s">
        <v>7225</v>
      </c>
      <c r="M2296" s="3" t="s">
        <v>4</v>
      </c>
      <c r="N2296" s="3" t="s">
        <v>7226</v>
      </c>
      <c r="O2296" s="3" t="s">
        <v>7227</v>
      </c>
      <c r="P2296" s="6">
        <f>_xlfn.XLOOKUP(#REF!,[1]!Table2[BINNING],[1]!Table2[VFG],"")</f>
      </c>
      <c r="Q2296" s="6">
        <f>IF(ISNUMBER(FIND("|",#REF!,1)),LEFT(#REF!,FIND("|",#REF!,1)-2),#REF!)</f>
      </c>
      <c r="R2296" s="6">
        <f>IF(ISNUMBER(FIND("|",#REF!,1)),RIGHT(#REF!,LEN(#REF!)-FIND("|",#REF!,1)-1),"")</f>
      </c>
      <c r="S2296" s="3" t="s">
        <v>7</v>
      </c>
      <c r="T2296" s="3" t="s">
        <v>7</v>
      </c>
      <c r="U2296" s="2">
        <v>0</v>
      </c>
      <c r="V2296" s="2">
        <v>0</v>
      </c>
      <c r="W2296" s="2">
        <v>26000</v>
      </c>
      <c r="X2296" s="3" t="s">
        <v>404</v>
      </c>
      <c r="Y2296" s="2"/>
      <c r="Z2296" s="3" t="s">
        <v>7228</v>
      </c>
      <c r="AA2296" s="3" t="s">
        <v>4712</v>
      </c>
      <c r="AB2296" s="7" t="s">
        <v>7229</v>
      </c>
      <c r="AC2296" s="3" t="s">
        <v>191</v>
      </c>
      <c r="AD2296" s="3" t="s">
        <v>192</v>
      </c>
      <c r="AE2296" s="3" t="s">
        <v>193</v>
      </c>
      <c r="AF2296" s="3" t="s">
        <v>141</v>
      </c>
      <c r="AG2296" s="4"/>
      <c r="AH2296" s="3"/>
      <c r="AI2296" s="4"/>
      <c r="AJ22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6" s="8">
        <f>IF(#REF!=MAX(#REF!),"New","Old")</f>
      </c>
      <c r="AL2296" s="3"/>
      <c r="AM2296" s="9">
        <f>IF(OR(#REF!="",#REF!=0),"",IF(#REF!&lt;12000,"&lt;12k",IF(AND(#REF!&gt;=12000,#REF!&lt;24000),"12k to 24k",IF(AND(#REF!&gt;=24000,#REF!&lt;=36000),"24k to 36k",IF(#REF!&gt;36000,"&gt;36k","")))))</f>
      </c>
    </row>
    <row x14ac:dyDescent="0.25" r="2297" customHeight="1" ht="18.75">
      <c r="A2297" s="1">
        <v>1859182</v>
      </c>
      <c r="B2297" s="2">
        <v>11497687</v>
      </c>
      <c r="C2297" s="3" t="s">
        <v>0</v>
      </c>
      <c r="D2297" s="3" t="s">
        <v>1</v>
      </c>
      <c r="E2297" s="2">
        <v>2020</v>
      </c>
      <c r="F2297" s="4">
        <v>44911</v>
      </c>
      <c r="G2297" s="3" t="s">
        <v>14</v>
      </c>
      <c r="H2297" s="4">
        <v>44911</v>
      </c>
      <c r="I2297" s="4"/>
      <c r="J2297" s="10">
        <f>_xlfn.XLOOKUP(#REF!,[1]!Backup_F8_Previous_Wave[ODINO],[1]!Backup_F8_Previous_Wave[Wave Date],"")</f>
      </c>
      <c r="K2297" s="3"/>
      <c r="L2297" s="3" t="s">
        <v>7230</v>
      </c>
      <c r="M2297" s="3" t="s">
        <v>4</v>
      </c>
      <c r="N2297" s="3" t="s">
        <v>7231</v>
      </c>
      <c r="O2297" s="3" t="s">
        <v>62</v>
      </c>
      <c r="P2297" s="6">
        <f>_xlfn.XLOOKUP(#REF!,[1]!Table2[BINNING],[1]!Table2[VFG],"")</f>
      </c>
      <c r="Q2297" s="6">
        <f>IF(ISNUMBER(FIND("|",#REF!,1)),LEFT(#REF!,FIND("|",#REF!,1)-2),#REF!)</f>
      </c>
      <c r="R2297" s="6">
        <f>IF(ISNUMBER(FIND("|",#REF!,1)),RIGHT(#REF!,LEN(#REF!)-FIND("|",#REF!,1)-1),"")</f>
      </c>
      <c r="S2297" s="3" t="s">
        <v>7</v>
      </c>
      <c r="T2297" s="3" t="s">
        <v>7</v>
      </c>
      <c r="U2297" s="2">
        <v>0</v>
      </c>
      <c r="V2297" s="2">
        <v>0</v>
      </c>
      <c r="W2297" s="2"/>
      <c r="X2297" s="3" t="s">
        <v>125</v>
      </c>
      <c r="Y2297" s="2"/>
      <c r="Z2297" s="3" t="s">
        <v>7232</v>
      </c>
      <c r="AA2297" s="3" t="s">
        <v>3814</v>
      </c>
      <c r="AB2297" s="7" t="s">
        <v>7233</v>
      </c>
      <c r="AC2297" s="3" t="s">
        <v>44</v>
      </c>
      <c r="AD2297" s="3" t="s">
        <v>44</v>
      </c>
      <c r="AE2297" s="3" t="s">
        <v>44</v>
      </c>
      <c r="AF2297" s="3" t="s">
        <v>13</v>
      </c>
      <c r="AG2297" s="4"/>
      <c r="AH2297" s="3"/>
      <c r="AI2297" s="4"/>
      <c r="AJ22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7" s="8">
        <f>IF(#REF!=MAX(#REF!),"New","Old")</f>
      </c>
      <c r="AL2297" s="3"/>
      <c r="AM2297" s="9">
        <f>IF(OR(#REF!="",#REF!=0),"",IF(#REF!&lt;12000,"&lt;12k",IF(AND(#REF!&gt;=12000,#REF!&lt;24000),"12k to 24k",IF(AND(#REF!&gt;=24000,#REF!&lt;=36000),"24k to 36k",IF(#REF!&gt;36000,"&gt;36k","")))))</f>
      </c>
    </row>
    <row x14ac:dyDescent="0.25" r="2298" customHeight="1" ht="18.75">
      <c r="A2298" s="1">
        <v>1859195</v>
      </c>
      <c r="B2298" s="2">
        <v>11497697</v>
      </c>
      <c r="C2298" s="3" t="s">
        <v>0</v>
      </c>
      <c r="D2298" s="3" t="s">
        <v>1</v>
      </c>
      <c r="E2298" s="2">
        <v>2018</v>
      </c>
      <c r="F2298" s="4">
        <v>44911</v>
      </c>
      <c r="G2298" s="3" t="s">
        <v>14</v>
      </c>
      <c r="H2298" s="4">
        <v>44911</v>
      </c>
      <c r="I2298" s="4">
        <f>_xlfn.XLOOKUP(#REF!,[1]!Backup_F8_Previous_Wave[ODINO],[1]!Backup_F8_Previous_Wave[Production Date],"")</f>
      </c>
      <c r="J2298" s="10">
        <f>_xlfn.XLOOKUP(#REF!,[1]!Backup_F8_Previous_Wave[ODINO],[1]!Backup_F8_Previous_Wave[Wave Date],"")</f>
      </c>
      <c r="K2298" s="6">
        <f>_xlfn.XLOOKUP(#REF!,[1]!Backup_F8_Previous_Wave[ODINO],[1]!Backup_F8_Previous_Wave[Full VIN],"")</f>
      </c>
      <c r="L2298" s="3" t="s">
        <v>7234</v>
      </c>
      <c r="M2298" s="3" t="s">
        <v>4</v>
      </c>
      <c r="N2298" s="3" t="s">
        <v>7235</v>
      </c>
      <c r="O2298" s="3" t="s">
        <v>49</v>
      </c>
      <c r="P2298" s="6">
        <f>_xlfn.XLOOKUP(#REF!,[1]!Table2[BINNING],[1]!Table2[VFG],"")</f>
      </c>
      <c r="Q2298" s="6">
        <f>IF(ISNUMBER(FIND("|",#REF!,1)),LEFT(#REF!,FIND("|",#REF!,1)-2),#REF!)</f>
      </c>
      <c r="R2298" s="6">
        <f>IF(ISNUMBER(FIND("|",#REF!,1)),RIGHT(#REF!,LEN(#REF!)-FIND("|",#REF!,1)-1),"")</f>
      </c>
      <c r="S2298" s="3" t="s">
        <v>7</v>
      </c>
      <c r="T2298" s="3" t="s">
        <v>7</v>
      </c>
      <c r="U2298" s="2">
        <v>0</v>
      </c>
      <c r="V2298" s="2">
        <v>0</v>
      </c>
      <c r="W2298" s="2"/>
      <c r="X2298" s="3" t="s">
        <v>518</v>
      </c>
      <c r="Y2298" s="2">
        <v>0</v>
      </c>
      <c r="Z2298" s="3"/>
      <c r="AA2298" s="3"/>
      <c r="AB2298" s="7" t="s">
        <v>7236</v>
      </c>
      <c r="AC2298" s="3" t="s">
        <v>20</v>
      </c>
      <c r="AD2298" s="3" t="s">
        <v>11</v>
      </c>
      <c r="AE2298" s="3" t="s">
        <v>135</v>
      </c>
      <c r="AF2298" s="3" t="s">
        <v>27</v>
      </c>
      <c r="AG2298" s="4"/>
      <c r="AH2298" s="3"/>
      <c r="AI2298" s="4"/>
      <c r="AJ22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8" s="8">
        <f>IF(#REF!=MAX(#REF!),"New","Old")</f>
      </c>
      <c r="AL2298" s="3"/>
      <c r="AM2298" s="9">
        <f>IF(OR(#REF!="",#REF!=0),"",IF(#REF!&lt;12000,"&lt;12k",IF(AND(#REF!&gt;=12000,#REF!&lt;24000),"12k to 24k",IF(AND(#REF!&gt;=24000,#REF!&lt;=36000),"24k to 36k",IF(#REF!&gt;36000,"&gt;36k","")))))</f>
      </c>
    </row>
    <row x14ac:dyDescent="0.25" r="2299" customHeight="1" ht="18.75">
      <c r="A2299" s="1">
        <v>1859511</v>
      </c>
      <c r="B2299" s="2">
        <v>11497927</v>
      </c>
      <c r="C2299" s="3" t="s">
        <v>0</v>
      </c>
      <c r="D2299" s="3" t="s">
        <v>181</v>
      </c>
      <c r="E2299" s="2">
        <v>2017</v>
      </c>
      <c r="F2299" s="4">
        <v>44640</v>
      </c>
      <c r="G2299" s="3" t="s">
        <v>2</v>
      </c>
      <c r="H2299" s="4">
        <v>44913</v>
      </c>
      <c r="I2299" s="4"/>
      <c r="J2299" s="10">
        <f>_xlfn.XLOOKUP(#REF!,[1]!Backup_F8_Previous_Wave[ODINO],[1]!Backup_F8_Previous_Wave[Wave Date],"")</f>
      </c>
      <c r="K2299" s="3"/>
      <c r="L2299" s="3" t="s">
        <v>7237</v>
      </c>
      <c r="M2299" s="3" t="s">
        <v>4</v>
      </c>
      <c r="N2299" s="3" t="s">
        <v>7238</v>
      </c>
      <c r="O2299" s="3" t="s">
        <v>196</v>
      </c>
      <c r="P2299" s="6">
        <f>_xlfn.XLOOKUP(#REF!,[1]!Table2[BINNING],[1]!Table2[VFG],"")</f>
      </c>
      <c r="Q2299" s="6">
        <f>IF(ISNUMBER(FIND("|",#REF!,1)),LEFT(#REF!,FIND("|",#REF!,1)-2),#REF!)</f>
      </c>
      <c r="R2299" s="6">
        <f>IF(ISNUMBER(FIND("|",#REF!,1)),RIGHT(#REF!,LEN(#REF!)-FIND("|",#REF!,1)-1),"")</f>
      </c>
      <c r="S2299" s="3" t="s">
        <v>7</v>
      </c>
      <c r="T2299" s="3" t="s">
        <v>7</v>
      </c>
      <c r="U2299" s="2">
        <v>0</v>
      </c>
      <c r="V2299" s="2">
        <v>0</v>
      </c>
      <c r="W2299" s="2"/>
      <c r="X2299" s="3" t="s">
        <v>32</v>
      </c>
      <c r="Y2299" s="2">
        <v>65</v>
      </c>
      <c r="Z2299" s="3"/>
      <c r="AA2299" s="3"/>
      <c r="AB2299" s="7" t="s">
        <v>7239</v>
      </c>
      <c r="AC2299" s="3" t="s">
        <v>44</v>
      </c>
      <c r="AD2299" s="3" t="s">
        <v>44</v>
      </c>
      <c r="AE2299" s="3" t="s">
        <v>44</v>
      </c>
      <c r="AF2299" s="3" t="s">
        <v>198</v>
      </c>
      <c r="AG2299" s="4"/>
      <c r="AH2299" s="3"/>
      <c r="AI2299" s="4"/>
      <c r="AJ22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299" s="8">
        <f>IF(#REF!=MAX(#REF!),"New","Old")</f>
      </c>
      <c r="AL2299" s="3"/>
      <c r="AM2299" s="9">
        <f>IF(OR(#REF!="",#REF!=0),"",IF(#REF!&lt;12000,"&lt;12k",IF(AND(#REF!&gt;=12000,#REF!&lt;24000),"12k to 24k",IF(AND(#REF!&gt;=24000,#REF!&lt;=36000),"24k to 36k",IF(#REF!&gt;36000,"&gt;36k","")))))</f>
      </c>
    </row>
    <row x14ac:dyDescent="0.25" r="2300" customHeight="1" ht="18.75">
      <c r="A2300" s="1">
        <v>1859655</v>
      </c>
      <c r="B2300" s="2">
        <v>11498034</v>
      </c>
      <c r="C2300" s="3" t="s">
        <v>0</v>
      </c>
      <c r="D2300" s="3" t="s">
        <v>1</v>
      </c>
      <c r="E2300" s="2">
        <v>2018</v>
      </c>
      <c r="F2300" s="4">
        <v>44914</v>
      </c>
      <c r="G2300" s="3" t="s">
        <v>14</v>
      </c>
      <c r="H2300" s="4">
        <v>44914</v>
      </c>
      <c r="I2300" s="4">
        <f>_xlfn.XLOOKUP(#REF!,[1]!Backup_F8_Previous_Wave[ODINO],[1]!Backup_F8_Previous_Wave[Production Date],"")</f>
      </c>
      <c r="J2300" s="10">
        <f>_xlfn.XLOOKUP(#REF!,[1]!Backup_F8_Previous_Wave[ODINO],[1]!Backup_F8_Previous_Wave[Wave Date],"")</f>
      </c>
      <c r="K2300" s="6">
        <f>_xlfn.XLOOKUP(#REF!,[1]!Backup_F8_Previous_Wave[ODINO],[1]!Backup_F8_Previous_Wave[Full VIN],"")</f>
      </c>
      <c r="L2300" s="3" t="s">
        <v>7240</v>
      </c>
      <c r="M2300" s="3" t="s">
        <v>4</v>
      </c>
      <c r="N2300" s="3" t="s">
        <v>7241</v>
      </c>
      <c r="O2300" s="3" t="s">
        <v>49</v>
      </c>
      <c r="P2300" s="6">
        <f>_xlfn.XLOOKUP(#REF!,[1]!Table2[BINNING],[1]!Table2[VFG],"")</f>
      </c>
      <c r="Q2300" s="6">
        <f>IF(ISNUMBER(FIND("|",#REF!,1)),LEFT(#REF!,FIND("|",#REF!,1)-2),#REF!)</f>
      </c>
      <c r="R2300" s="6">
        <f>IF(ISNUMBER(FIND("|",#REF!,1)),RIGHT(#REF!,LEN(#REF!)-FIND("|",#REF!,1)-1),"")</f>
      </c>
      <c r="S2300" s="3" t="s">
        <v>7</v>
      </c>
      <c r="T2300" s="3" t="s">
        <v>7</v>
      </c>
      <c r="U2300" s="2">
        <v>0</v>
      </c>
      <c r="V2300" s="2">
        <v>0</v>
      </c>
      <c r="W2300" s="2"/>
      <c r="X2300" s="3" t="s">
        <v>18</v>
      </c>
      <c r="Y2300" s="2"/>
      <c r="Z2300" s="3"/>
      <c r="AA2300" s="3"/>
      <c r="AB2300" s="7" t="s">
        <v>7242</v>
      </c>
      <c r="AC2300" s="3" t="s">
        <v>20</v>
      </c>
      <c r="AD2300" s="3" t="s">
        <v>11</v>
      </c>
      <c r="AE2300" s="3" t="s">
        <v>21</v>
      </c>
      <c r="AF2300" s="3" t="s">
        <v>13</v>
      </c>
      <c r="AG2300" s="4"/>
      <c r="AH2300" s="3"/>
      <c r="AI2300" s="4"/>
      <c r="AJ23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0" s="8">
        <f>IF(#REF!=MAX(#REF!),"New","Old")</f>
      </c>
      <c r="AL2300" s="3"/>
      <c r="AM2300" s="9">
        <f>IF(OR(#REF!="",#REF!=0),"",IF(#REF!&lt;12000,"&lt;12k",IF(AND(#REF!&gt;=12000,#REF!&lt;24000),"12k to 24k",IF(AND(#REF!&gt;=24000,#REF!&lt;=36000),"24k to 36k",IF(#REF!&gt;36000,"&gt;36k","")))))</f>
      </c>
    </row>
    <row x14ac:dyDescent="0.25" r="2301" customHeight="1" ht="18.75">
      <c r="A2301" s="1">
        <v>1859670</v>
      </c>
      <c r="B2301" s="2">
        <v>11498045</v>
      </c>
      <c r="C2301" s="3" t="s">
        <v>0</v>
      </c>
      <c r="D2301" s="3" t="s">
        <v>86</v>
      </c>
      <c r="E2301" s="2">
        <v>2020</v>
      </c>
      <c r="F2301" s="4">
        <v>44880</v>
      </c>
      <c r="G2301" s="3" t="s">
        <v>14</v>
      </c>
      <c r="H2301" s="4">
        <v>44914</v>
      </c>
      <c r="I2301" s="4">
        <f>_xlfn.XLOOKUP(#REF!,[1]!Backup_F8_Previous_Wave[ODINO],[1]!Backup_F8_Previous_Wave[Production Date],"")</f>
      </c>
      <c r="J2301" s="10">
        <f>_xlfn.XLOOKUP(#REF!,[1]!Backup_F8_Previous_Wave[ODINO],[1]!Backup_F8_Previous_Wave[Wave Date],"")</f>
      </c>
      <c r="K2301" s="6">
        <f>_xlfn.XLOOKUP(#REF!,[1]!Backup_F8_Previous_Wave[ODINO],[1]!Backup_F8_Previous_Wave[Full VIN],"")</f>
      </c>
      <c r="L2301" s="3" t="s">
        <v>6488</v>
      </c>
      <c r="M2301" s="3" t="s">
        <v>4</v>
      </c>
      <c r="N2301" s="3" t="s">
        <v>7243</v>
      </c>
      <c r="O2301" s="3" t="s">
        <v>4771</v>
      </c>
      <c r="P2301" s="6">
        <f>_xlfn.XLOOKUP(#REF!,[1]!Table2[BINNING],[1]!Table2[VFG],"")</f>
      </c>
      <c r="Q2301" s="6">
        <f>IF(ISNUMBER(FIND("|",#REF!,1)),LEFT(#REF!,FIND("|",#REF!,1)-2),#REF!)</f>
      </c>
      <c r="R2301" s="6">
        <f>IF(ISNUMBER(FIND("|",#REF!,1)),RIGHT(#REF!,LEN(#REF!)-FIND("|",#REF!,1)-1),"")</f>
      </c>
      <c r="S2301" s="3" t="s">
        <v>7</v>
      </c>
      <c r="T2301" s="3" t="s">
        <v>7</v>
      </c>
      <c r="U2301" s="2">
        <v>0</v>
      </c>
      <c r="V2301" s="2">
        <v>0</v>
      </c>
      <c r="W2301" s="2"/>
      <c r="X2301" s="3" t="s">
        <v>525</v>
      </c>
      <c r="Y2301" s="2"/>
      <c r="Z2301" s="3"/>
      <c r="AA2301" s="3"/>
      <c r="AB2301" s="7" t="s">
        <v>7244</v>
      </c>
      <c r="AC2301" s="3" t="s">
        <v>685</v>
      </c>
      <c r="AD2301" s="3" t="s">
        <v>93</v>
      </c>
      <c r="AE2301" s="3" t="s">
        <v>94</v>
      </c>
      <c r="AF2301" s="3" t="s">
        <v>95</v>
      </c>
      <c r="AG2301" s="4"/>
      <c r="AH2301" s="3"/>
      <c r="AI2301" s="4"/>
      <c r="AJ23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1" s="8">
        <f>IF(#REF!=MAX(#REF!),"New","Old")</f>
      </c>
      <c r="AL2301" s="3"/>
      <c r="AM2301" s="9">
        <f>IF(OR(#REF!="",#REF!=0),"",IF(#REF!&lt;12000,"&lt;12k",IF(AND(#REF!&gt;=12000,#REF!&lt;24000),"12k to 24k",IF(AND(#REF!&gt;=24000,#REF!&lt;=36000),"24k to 36k",IF(#REF!&gt;36000,"&gt;36k","")))))</f>
      </c>
    </row>
    <row x14ac:dyDescent="0.25" r="2302" customHeight="1" ht="18.75">
      <c r="A2302" s="1">
        <v>1859687</v>
      </c>
      <c r="B2302" s="2">
        <v>11498057</v>
      </c>
      <c r="C2302" s="3" t="s">
        <v>0</v>
      </c>
      <c r="D2302" s="3" t="s">
        <v>59</v>
      </c>
      <c r="E2302" s="2">
        <v>2016</v>
      </c>
      <c r="F2302" s="4">
        <v>44767</v>
      </c>
      <c r="G2302" s="3" t="s">
        <v>39</v>
      </c>
      <c r="H2302" s="4">
        <v>44914</v>
      </c>
      <c r="I2302" s="4">
        <f>_xlfn.XLOOKUP(#REF!,[1]!Backup_F8_Previous_Wave[ODINO],[1]!Backup_F8_Previous_Wave[Production Date],"")</f>
      </c>
      <c r="J2302" s="10">
        <f>_xlfn.XLOOKUP(#REF!,[1]!Backup_F8_Previous_Wave[ODINO],[1]!Backup_F8_Previous_Wave[Wave Date],"")</f>
      </c>
      <c r="K2302" s="6">
        <f>_xlfn.XLOOKUP(#REF!,[1]!Backup_F8_Previous_Wave[ODINO],[1]!Backup_F8_Previous_Wave[Full VIN],"")</f>
      </c>
      <c r="L2302" s="3" t="s">
        <v>1571</v>
      </c>
      <c r="M2302" s="3" t="s">
        <v>4</v>
      </c>
      <c r="N2302" s="3" t="s">
        <v>7245</v>
      </c>
      <c r="O2302" s="3" t="s">
        <v>62</v>
      </c>
      <c r="P2302" s="6">
        <f>_xlfn.XLOOKUP(#REF!,[1]!Table2[BINNING],[1]!Table2[VFG],"")</f>
      </c>
      <c r="Q2302" s="6">
        <f>IF(ISNUMBER(FIND("|",#REF!,1)),LEFT(#REF!,FIND("|",#REF!,1)-2),#REF!)</f>
      </c>
      <c r="R2302" s="6">
        <f>IF(ISNUMBER(FIND("|",#REF!,1)),RIGHT(#REF!,LEN(#REF!)-FIND("|",#REF!,1)-1),"")</f>
      </c>
      <c r="S2302" s="3" t="s">
        <v>7</v>
      </c>
      <c r="T2302" s="3" t="s">
        <v>7</v>
      </c>
      <c r="U2302" s="2">
        <v>0</v>
      </c>
      <c r="V2302" s="2">
        <v>0</v>
      </c>
      <c r="W2302" s="2"/>
      <c r="X2302" s="3" t="s">
        <v>317</v>
      </c>
      <c r="Y2302" s="2"/>
      <c r="Z2302" s="3"/>
      <c r="AA2302" s="3"/>
      <c r="AB2302" s="7" t="s">
        <v>7246</v>
      </c>
      <c r="AC2302" s="3" t="s">
        <v>65</v>
      </c>
      <c r="AD2302" s="3" t="s">
        <v>66</v>
      </c>
      <c r="AE2302" s="3" t="s">
        <v>67</v>
      </c>
      <c r="AF2302" s="3" t="s">
        <v>68</v>
      </c>
      <c r="AG2302" s="4"/>
      <c r="AH2302" s="3"/>
      <c r="AI2302" s="4"/>
      <c r="AJ23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2" s="8">
        <f>IF(#REF!=MAX(#REF!),"New","Old")</f>
      </c>
      <c r="AL2302" s="3"/>
      <c r="AM2302" s="9">
        <f>IF(OR(#REF!="",#REF!=0),"",IF(#REF!&lt;12000,"&lt;12k",IF(AND(#REF!&gt;=12000,#REF!&lt;24000),"12k to 24k",IF(AND(#REF!&gt;=24000,#REF!&lt;=36000),"24k to 36k",IF(#REF!&gt;36000,"&gt;36k","")))))</f>
      </c>
    </row>
    <row x14ac:dyDescent="0.25" r="2303" customHeight="1" ht="18.75">
      <c r="A2303" s="1">
        <v>1859733</v>
      </c>
      <c r="B2303" s="2">
        <v>11498090</v>
      </c>
      <c r="C2303" s="3" t="s">
        <v>0</v>
      </c>
      <c r="D2303" s="3" t="s">
        <v>59</v>
      </c>
      <c r="E2303" s="2">
        <v>2016</v>
      </c>
      <c r="F2303" s="4">
        <v>44911</v>
      </c>
      <c r="G2303" s="3" t="s">
        <v>14</v>
      </c>
      <c r="H2303" s="4">
        <v>44914</v>
      </c>
      <c r="I2303" s="4">
        <f>_xlfn.XLOOKUP(#REF!,[1]!Backup_F8_Previous_Wave[ODINO],[1]!Backup_F8_Previous_Wave[Production Date],"")</f>
      </c>
      <c r="J2303" s="10">
        <f>_xlfn.XLOOKUP(#REF!,[1]!Backup_F8_Previous_Wave[ODINO],[1]!Backup_F8_Previous_Wave[Wave Date],"")</f>
      </c>
      <c r="K2303" s="6">
        <f>_xlfn.XLOOKUP(#REF!,[1]!Backup_F8_Previous_Wave[ODINO],[1]!Backup_F8_Previous_Wave[Full VIN],"")</f>
      </c>
      <c r="L2303" s="3" t="s">
        <v>4321</v>
      </c>
      <c r="M2303" s="3" t="s">
        <v>4</v>
      </c>
      <c r="N2303" s="3" t="s">
        <v>7247</v>
      </c>
      <c r="O2303" s="3" t="s">
        <v>62</v>
      </c>
      <c r="P2303" s="6">
        <f>_xlfn.XLOOKUP(#REF!,[1]!Table2[BINNING],[1]!Table2[VFG],"")</f>
      </c>
      <c r="Q2303" s="6">
        <f>IF(ISNUMBER(FIND("|",#REF!,1)),LEFT(#REF!,FIND("|",#REF!,1)-2),#REF!)</f>
      </c>
      <c r="R2303" s="6">
        <f>IF(ISNUMBER(FIND("|",#REF!,1)),RIGHT(#REF!,LEN(#REF!)-FIND("|",#REF!,1)-1),"")</f>
      </c>
      <c r="S2303" s="3" t="s">
        <v>7</v>
      </c>
      <c r="T2303" s="3" t="s">
        <v>7</v>
      </c>
      <c r="U2303" s="2">
        <v>0</v>
      </c>
      <c r="V2303" s="2">
        <v>0</v>
      </c>
      <c r="W2303" s="2">
        <v>128000</v>
      </c>
      <c r="X2303" s="3" t="s">
        <v>63</v>
      </c>
      <c r="Y2303" s="2">
        <v>0</v>
      </c>
      <c r="Z2303" s="3" t="s">
        <v>7248</v>
      </c>
      <c r="AA2303" s="3" t="s">
        <v>3881</v>
      </c>
      <c r="AB2303" s="7" t="s">
        <v>7249</v>
      </c>
      <c r="AC2303" s="3" t="s">
        <v>65</v>
      </c>
      <c r="AD2303" s="3" t="s">
        <v>66</v>
      </c>
      <c r="AE2303" s="3" t="s">
        <v>67</v>
      </c>
      <c r="AF2303" s="3" t="s">
        <v>68</v>
      </c>
      <c r="AG2303" s="4"/>
      <c r="AH2303" s="3"/>
      <c r="AI2303" s="4"/>
      <c r="AJ23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3" s="8">
        <f>IF(#REF!=MAX(#REF!),"New","Old")</f>
      </c>
      <c r="AL2303" s="3"/>
      <c r="AM2303" s="9">
        <f>IF(OR(#REF!="",#REF!=0),"",IF(#REF!&lt;12000,"&lt;12k",IF(AND(#REF!&gt;=12000,#REF!&lt;24000),"12k to 24k",IF(AND(#REF!&gt;=24000,#REF!&lt;=36000),"24k to 36k",IF(#REF!&gt;36000,"&gt;36k","")))))</f>
      </c>
    </row>
    <row x14ac:dyDescent="0.25" r="2304" customHeight="1" ht="18.75">
      <c r="A2304" s="1">
        <v>1859831</v>
      </c>
      <c r="B2304" s="2">
        <v>11498159</v>
      </c>
      <c r="C2304" s="3" t="s">
        <v>0</v>
      </c>
      <c r="D2304" s="3" t="s">
        <v>4843</v>
      </c>
      <c r="E2304" s="2">
        <v>2021</v>
      </c>
      <c r="F2304" s="4">
        <v>44914</v>
      </c>
      <c r="G2304" s="3" t="s">
        <v>14</v>
      </c>
      <c r="H2304" s="4">
        <v>44914</v>
      </c>
      <c r="I2304" s="4">
        <f>_xlfn.XLOOKUP(#REF!,[1]!Backup_F8_Previous_Wave[ODINO],[1]!Backup_F8_Previous_Wave[Production Date],"")</f>
      </c>
      <c r="J2304" s="10">
        <f>_xlfn.XLOOKUP(#REF!,[1]!Backup_F8_Previous_Wave[ODINO],[1]!Backup_F8_Previous_Wave[Wave Date],"")</f>
      </c>
      <c r="K2304" s="6">
        <f>_xlfn.XLOOKUP(#REF!,[1]!Backup_F8_Previous_Wave[ODINO],[1]!Backup_F8_Previous_Wave[Full VIN],"")</f>
      </c>
      <c r="L2304" s="3" t="s">
        <v>7250</v>
      </c>
      <c r="M2304" s="3" t="s">
        <v>4</v>
      </c>
      <c r="N2304" s="3" t="s">
        <v>7251</v>
      </c>
      <c r="O2304" s="3" t="s">
        <v>3849</v>
      </c>
      <c r="P2304" s="6">
        <f>_xlfn.XLOOKUP(#REF!,[1]!Table2[BINNING],[1]!Table2[VFG],"")</f>
      </c>
      <c r="Q2304" s="6">
        <f>IF(ISNUMBER(FIND("|",#REF!,1)),LEFT(#REF!,FIND("|",#REF!,1)-2),#REF!)</f>
      </c>
      <c r="R2304" s="6">
        <f>IF(ISNUMBER(FIND("|",#REF!,1)),RIGHT(#REF!,LEN(#REF!)-FIND("|",#REF!,1)-1),"")</f>
      </c>
      <c r="S2304" s="3" t="s">
        <v>7</v>
      </c>
      <c r="T2304" s="3" t="s">
        <v>7</v>
      </c>
      <c r="U2304" s="2">
        <v>0</v>
      </c>
      <c r="V2304" s="2">
        <v>0</v>
      </c>
      <c r="W2304" s="2"/>
      <c r="X2304" s="3" t="s">
        <v>525</v>
      </c>
      <c r="Y2304" s="2">
        <v>70</v>
      </c>
      <c r="Z2304" s="3"/>
      <c r="AA2304" s="3"/>
      <c r="AB2304" s="7" t="s">
        <v>7252</v>
      </c>
      <c r="AC2304" s="3" t="s">
        <v>4847</v>
      </c>
      <c r="AD2304" s="3" t="s">
        <v>4848</v>
      </c>
      <c r="AE2304" s="3" t="s">
        <v>4849</v>
      </c>
      <c r="AF2304" s="3" t="s">
        <v>102</v>
      </c>
      <c r="AG2304" s="4"/>
      <c r="AH2304" s="3"/>
      <c r="AI2304" s="4"/>
      <c r="AJ23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4" s="8">
        <f>IF(#REF!=MAX(#REF!),"New","Old")</f>
      </c>
      <c r="AL2304" s="3"/>
      <c r="AM2304" s="9">
        <f>IF(OR(#REF!="",#REF!=0),"",IF(#REF!&lt;12000,"&lt;12k",IF(AND(#REF!&gt;=12000,#REF!&lt;24000),"12k to 24k",IF(AND(#REF!&gt;=24000,#REF!&lt;=36000),"24k to 36k",IF(#REF!&gt;36000,"&gt;36k","")))))</f>
      </c>
    </row>
    <row x14ac:dyDescent="0.25" r="2305" customHeight="1" ht="18.75">
      <c r="A2305" s="1">
        <v>1859996</v>
      </c>
      <c r="B2305" s="2">
        <v>11498279</v>
      </c>
      <c r="C2305" s="3" t="s">
        <v>0</v>
      </c>
      <c r="D2305" s="3" t="s">
        <v>234</v>
      </c>
      <c r="E2305" s="2">
        <v>2014</v>
      </c>
      <c r="F2305" s="4">
        <v>44897</v>
      </c>
      <c r="G2305" s="3" t="s">
        <v>14</v>
      </c>
      <c r="H2305" s="4">
        <v>44915</v>
      </c>
      <c r="I2305" s="4">
        <f>_xlfn.XLOOKUP(#REF!,[1]!Backup_F8_Previous_Wave[ODINO],[1]!Backup_F8_Previous_Wave[Production Date],"")</f>
      </c>
      <c r="J2305" s="10">
        <f>_xlfn.XLOOKUP(#REF!,[1]!Backup_F8_Previous_Wave[ODINO],[1]!Backup_F8_Previous_Wave[Wave Date],"")</f>
      </c>
      <c r="K2305" s="6">
        <f>_xlfn.XLOOKUP(#REF!,[1]!Backup_F8_Previous_Wave[ODINO],[1]!Backup_F8_Previous_Wave[Full VIN],"")</f>
      </c>
      <c r="L2305" s="3" t="s">
        <v>7253</v>
      </c>
      <c r="M2305" s="3" t="s">
        <v>4</v>
      </c>
      <c r="N2305" s="3" t="s">
        <v>7254</v>
      </c>
      <c r="O2305" s="3" t="s">
        <v>552</v>
      </c>
      <c r="P2305" s="6">
        <f>_xlfn.XLOOKUP(#REF!,[1]!Table2[BINNING],[1]!Table2[VFG],"")</f>
      </c>
      <c r="Q2305" s="6">
        <f>IF(ISNUMBER(FIND("|",#REF!,1)),LEFT(#REF!,FIND("|",#REF!,1)-2),#REF!)</f>
      </c>
      <c r="R2305" s="6">
        <f>IF(ISNUMBER(FIND("|",#REF!,1)),RIGHT(#REF!,LEN(#REF!)-FIND("|",#REF!,1)-1),"")</f>
      </c>
      <c r="S2305" s="3" t="s">
        <v>7</v>
      </c>
      <c r="T2305" s="3" t="s">
        <v>7</v>
      </c>
      <c r="U2305" s="2">
        <v>0</v>
      </c>
      <c r="V2305" s="2">
        <v>0</v>
      </c>
      <c r="W2305" s="2">
        <v>86000</v>
      </c>
      <c r="X2305" s="3" t="s">
        <v>81</v>
      </c>
      <c r="Y2305" s="2">
        <v>25</v>
      </c>
      <c r="Z2305" s="3" t="s">
        <v>4460</v>
      </c>
      <c r="AA2305" s="3" t="s">
        <v>2700</v>
      </c>
      <c r="AB2305" s="7" t="s">
        <v>7255</v>
      </c>
      <c r="AC2305" s="3" t="s">
        <v>240</v>
      </c>
      <c r="AD2305" s="3" t="s">
        <v>241</v>
      </c>
      <c r="AE2305" s="3" t="s">
        <v>242</v>
      </c>
      <c r="AF2305" s="3" t="s">
        <v>243</v>
      </c>
      <c r="AG2305" s="4"/>
      <c r="AH2305" s="3"/>
      <c r="AI2305" s="4"/>
      <c r="AJ23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5" s="8">
        <f>IF(#REF!=MAX(#REF!),"New","Old")</f>
      </c>
      <c r="AL2305" s="3"/>
      <c r="AM2305" s="9">
        <f>IF(OR(#REF!="",#REF!=0),"",IF(#REF!&lt;12000,"&lt;12k",IF(AND(#REF!&gt;=12000,#REF!&lt;24000),"12k to 24k",IF(AND(#REF!&gt;=24000,#REF!&lt;=36000),"24k to 36k",IF(#REF!&gt;36000,"&gt;36k","")))))</f>
      </c>
    </row>
    <row x14ac:dyDescent="0.25" r="2306" customHeight="1" ht="18.75">
      <c r="A2306" s="1">
        <v>1860048</v>
      </c>
      <c r="B2306" s="2">
        <v>11498321</v>
      </c>
      <c r="C2306" s="3" t="s">
        <v>0</v>
      </c>
      <c r="D2306" s="3" t="s">
        <v>86</v>
      </c>
      <c r="E2306" s="2">
        <v>2020</v>
      </c>
      <c r="F2306" s="4">
        <v>44914</v>
      </c>
      <c r="G2306" s="3" t="s">
        <v>14</v>
      </c>
      <c r="H2306" s="4">
        <v>44915</v>
      </c>
      <c r="I2306" s="4">
        <f>_xlfn.XLOOKUP(#REF!,[1]!Backup_F8_Previous_Wave[ODINO],[1]!Backup_F8_Previous_Wave[Production Date],"")</f>
      </c>
      <c r="J2306" s="10">
        <f>_xlfn.XLOOKUP(#REF!,[1]!Backup_F8_Previous_Wave[ODINO],[1]!Backup_F8_Previous_Wave[Wave Date],"")</f>
      </c>
      <c r="K2306" s="6">
        <f>_xlfn.XLOOKUP(#REF!,[1]!Backup_F8_Previous_Wave[ODINO],[1]!Backup_F8_Previous_Wave[Full VIN],"")</f>
      </c>
      <c r="L2306" s="3" t="s">
        <v>7256</v>
      </c>
      <c r="M2306" s="3" t="s">
        <v>4</v>
      </c>
      <c r="N2306" s="3" t="s">
        <v>7257</v>
      </c>
      <c r="O2306" s="3" t="s">
        <v>4771</v>
      </c>
      <c r="P2306" s="6">
        <f>_xlfn.XLOOKUP(#REF!,[1]!Table2[BINNING],[1]!Table2[VFG],"")</f>
      </c>
      <c r="Q2306" s="6">
        <f>IF(ISNUMBER(FIND("|",#REF!,1)),LEFT(#REF!,FIND("|",#REF!,1)-2),#REF!)</f>
      </c>
      <c r="R2306" s="6">
        <f>IF(ISNUMBER(FIND("|",#REF!,1)),RIGHT(#REF!,LEN(#REF!)-FIND("|",#REF!,1)-1),"")</f>
      </c>
      <c r="S2306" s="3" t="s">
        <v>7</v>
      </c>
      <c r="T2306" s="3" t="s">
        <v>7</v>
      </c>
      <c r="U2306" s="2">
        <v>0</v>
      </c>
      <c r="V2306" s="2">
        <v>0</v>
      </c>
      <c r="W2306" s="2"/>
      <c r="X2306" s="3" t="s">
        <v>18</v>
      </c>
      <c r="Y2306" s="2">
        <v>0</v>
      </c>
      <c r="Z2306" s="3"/>
      <c r="AA2306" s="3"/>
      <c r="AB2306" s="7" t="s">
        <v>7258</v>
      </c>
      <c r="AC2306" s="3" t="s">
        <v>685</v>
      </c>
      <c r="AD2306" s="3" t="s">
        <v>1962</v>
      </c>
      <c r="AE2306" s="3" t="s">
        <v>2404</v>
      </c>
      <c r="AF2306" s="3" t="s">
        <v>95</v>
      </c>
      <c r="AG2306" s="4"/>
      <c r="AH2306" s="3"/>
      <c r="AI2306" s="4"/>
      <c r="AJ23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6" s="8">
        <f>IF(#REF!=MAX(#REF!),"New","Old")</f>
      </c>
      <c r="AL2306" s="3"/>
      <c r="AM2306" s="9">
        <f>IF(OR(#REF!="",#REF!=0),"",IF(#REF!&lt;12000,"&lt;12k",IF(AND(#REF!&gt;=12000,#REF!&lt;24000),"12k to 24k",IF(AND(#REF!&gt;=24000,#REF!&lt;=36000),"24k to 36k",IF(#REF!&gt;36000,"&gt;36k","")))))</f>
      </c>
    </row>
    <row x14ac:dyDescent="0.25" r="2307" customHeight="1" ht="18.75">
      <c r="A2307" s="1">
        <v>1860053</v>
      </c>
      <c r="B2307" s="2">
        <v>11498325</v>
      </c>
      <c r="C2307" s="3" t="s">
        <v>0</v>
      </c>
      <c r="D2307" s="3" t="s">
        <v>4843</v>
      </c>
      <c r="E2307" s="2">
        <v>2022</v>
      </c>
      <c r="F2307" s="4">
        <v>44915</v>
      </c>
      <c r="G2307" s="3" t="s">
        <v>14</v>
      </c>
      <c r="H2307" s="4">
        <v>44915</v>
      </c>
      <c r="I2307" s="4">
        <f>_xlfn.XLOOKUP(#REF!,[1]!Backup_F8_Previous_Wave[ODINO],[1]!Backup_F8_Previous_Wave[Production Date],"")</f>
      </c>
      <c r="J2307" s="10">
        <f>_xlfn.XLOOKUP(#REF!,[1]!Backup_F8_Previous_Wave[ODINO],[1]!Backup_F8_Previous_Wave[Wave Date],"")</f>
      </c>
      <c r="K2307" s="6">
        <f>_xlfn.XLOOKUP(#REF!,[1]!Backup_F8_Previous_Wave[ODINO],[1]!Backup_F8_Previous_Wave[Full VIN],"")</f>
      </c>
      <c r="L2307" s="3" t="s">
        <v>7259</v>
      </c>
      <c r="M2307" s="3" t="s">
        <v>4</v>
      </c>
      <c r="N2307" s="3" t="s">
        <v>7260</v>
      </c>
      <c r="O2307" s="3" t="s">
        <v>3849</v>
      </c>
      <c r="P2307" s="6">
        <f>_xlfn.XLOOKUP(#REF!,[1]!Table2[BINNING],[1]!Table2[VFG],"")</f>
      </c>
      <c r="Q2307" s="6">
        <f>IF(ISNUMBER(FIND("|",#REF!,1)),LEFT(#REF!,FIND("|",#REF!,1)-2),#REF!)</f>
      </c>
      <c r="R2307" s="6">
        <f>IF(ISNUMBER(FIND("|",#REF!,1)),RIGHT(#REF!,LEN(#REF!)-FIND("|",#REF!,1)-1),"")</f>
      </c>
      <c r="S2307" s="3" t="s">
        <v>7</v>
      </c>
      <c r="T2307" s="3" t="s">
        <v>7</v>
      </c>
      <c r="U2307" s="2">
        <v>0</v>
      </c>
      <c r="V2307" s="2">
        <v>0</v>
      </c>
      <c r="W2307" s="2"/>
      <c r="X2307" s="3" t="s">
        <v>467</v>
      </c>
      <c r="Y2307" s="2"/>
      <c r="Z2307" s="3"/>
      <c r="AA2307" s="3"/>
      <c r="AB2307" s="7" t="s">
        <v>7261</v>
      </c>
      <c r="AC2307" s="3" t="s">
        <v>4847</v>
      </c>
      <c r="AD2307" s="3" t="s">
        <v>4848</v>
      </c>
      <c r="AE2307" s="3" t="s">
        <v>4849</v>
      </c>
      <c r="AF2307" s="3" t="s">
        <v>102</v>
      </c>
      <c r="AG2307" s="4"/>
      <c r="AH2307" s="3"/>
      <c r="AI2307" s="4"/>
      <c r="AJ23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7" s="8">
        <f>IF(#REF!=MAX(#REF!),"New","Old")</f>
      </c>
      <c r="AL2307" s="3"/>
      <c r="AM2307" s="9">
        <f>IF(OR(#REF!="",#REF!=0),"",IF(#REF!&lt;12000,"&lt;12k",IF(AND(#REF!&gt;=12000,#REF!&lt;24000),"12k to 24k",IF(AND(#REF!&gt;=24000,#REF!&lt;=36000),"24k to 36k",IF(#REF!&gt;36000,"&gt;36k","")))))</f>
      </c>
    </row>
    <row x14ac:dyDescent="0.25" r="2308" customHeight="1" ht="18.75">
      <c r="A2308" s="1">
        <v>1860054</v>
      </c>
      <c r="B2308" s="2">
        <v>11498326</v>
      </c>
      <c r="C2308" s="3" t="s">
        <v>0</v>
      </c>
      <c r="D2308" s="3" t="s">
        <v>1</v>
      </c>
      <c r="E2308" s="2">
        <v>2022</v>
      </c>
      <c r="F2308" s="4">
        <v>44833</v>
      </c>
      <c r="G2308" s="3" t="s">
        <v>39</v>
      </c>
      <c r="H2308" s="4">
        <v>44915</v>
      </c>
      <c r="I2308" s="4">
        <f>_xlfn.XLOOKUP(#REF!,[1]!Backup_F8_Previous_Wave[ODINO],[1]!Backup_F8_Previous_Wave[Production Date],"")</f>
      </c>
      <c r="J2308" s="10">
        <f>_xlfn.XLOOKUP(#REF!,[1]!Backup_F8_Previous_Wave[ODINO],[1]!Backup_F8_Previous_Wave[Wave Date],"")</f>
      </c>
      <c r="K2308" s="6">
        <f>_xlfn.XLOOKUP(#REF!,[1]!Backup_F8_Previous_Wave[ODINO],[1]!Backup_F8_Previous_Wave[Full VIN],"")</f>
      </c>
      <c r="L2308" s="3" t="s">
        <v>7262</v>
      </c>
      <c r="M2308" s="3" t="s">
        <v>4</v>
      </c>
      <c r="N2308" s="3" t="s">
        <v>7263</v>
      </c>
      <c r="O2308" s="3" t="s">
        <v>390</v>
      </c>
      <c r="P2308" s="6">
        <f>_xlfn.XLOOKUP(#REF!,[1]!Table2[BINNING],[1]!Table2[VFG],"")</f>
      </c>
      <c r="Q2308" s="6">
        <f>IF(ISNUMBER(FIND("|",#REF!,1)),LEFT(#REF!,FIND("|",#REF!,1)-2),#REF!)</f>
      </c>
      <c r="R2308" s="6">
        <f>IF(ISNUMBER(FIND("|",#REF!,1)),RIGHT(#REF!,LEN(#REF!)-FIND("|",#REF!,1)-1),"")</f>
      </c>
      <c r="S2308" s="3" t="s">
        <v>7</v>
      </c>
      <c r="T2308" s="3" t="s">
        <v>7</v>
      </c>
      <c r="U2308" s="2">
        <v>0</v>
      </c>
      <c r="V2308" s="2">
        <v>0</v>
      </c>
      <c r="W2308" s="2"/>
      <c r="X2308" s="3" t="s">
        <v>106</v>
      </c>
      <c r="Y2308" s="2">
        <v>40</v>
      </c>
      <c r="Z2308" s="3"/>
      <c r="AA2308" s="3"/>
      <c r="AB2308" s="7" t="s">
        <v>7264</v>
      </c>
      <c r="AC2308" s="3" t="s">
        <v>4018</v>
      </c>
      <c r="AD2308" s="3" t="s">
        <v>6947</v>
      </c>
      <c r="AE2308" s="3" t="s">
        <v>6948</v>
      </c>
      <c r="AF2308" s="3" t="s">
        <v>6949</v>
      </c>
      <c r="AG2308" s="4"/>
      <c r="AH2308" s="3"/>
      <c r="AI2308" s="4"/>
      <c r="AJ23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8" s="8">
        <f>IF(#REF!=MAX(#REF!),"New","Old")</f>
      </c>
      <c r="AL2308" s="3"/>
      <c r="AM2308" s="9">
        <f>IF(OR(#REF!="",#REF!=0),"",IF(#REF!&lt;12000,"&lt;12k",IF(AND(#REF!&gt;=12000,#REF!&lt;24000),"12k to 24k",IF(AND(#REF!&gt;=24000,#REF!&lt;=36000),"24k to 36k",IF(#REF!&gt;36000,"&gt;36k","")))))</f>
      </c>
    </row>
    <row x14ac:dyDescent="0.25" r="2309" customHeight="1" ht="18.75">
      <c r="A2309" s="1">
        <v>1860057</v>
      </c>
      <c r="B2309" s="2">
        <v>11498328</v>
      </c>
      <c r="C2309" s="3" t="s">
        <v>0</v>
      </c>
      <c r="D2309" s="3" t="s">
        <v>187</v>
      </c>
      <c r="E2309" s="2">
        <v>2021</v>
      </c>
      <c r="F2309" s="4">
        <v>44676</v>
      </c>
      <c r="G2309" s="3" t="s">
        <v>108</v>
      </c>
      <c r="H2309" s="4">
        <v>44915</v>
      </c>
      <c r="I2309" s="4">
        <f>_xlfn.XLOOKUP(#REF!,[1]!Backup_F8_Previous_Wave[ODINO],[1]!Backup_F8_Previous_Wave[Production Date],"")</f>
      </c>
      <c r="J2309" s="10">
        <f>_xlfn.XLOOKUP(#REF!,[1]!Backup_F8_Previous_Wave[ODINO],[1]!Backup_F8_Previous_Wave[Wave Date],"")</f>
      </c>
      <c r="K2309" s="6">
        <f>_xlfn.XLOOKUP(#REF!,[1]!Backup_F8_Previous_Wave[ODINO],[1]!Backup_F8_Previous_Wave[Full VIN],"")</f>
      </c>
      <c r="L2309" s="3" t="s">
        <v>7265</v>
      </c>
      <c r="M2309" s="3" t="s">
        <v>4</v>
      </c>
      <c r="N2309" s="3" t="s">
        <v>7266</v>
      </c>
      <c r="O2309" s="3" t="s">
        <v>5433</v>
      </c>
      <c r="P2309" s="6">
        <f>_xlfn.XLOOKUP(#REF!,[1]!Table2[BINNING],[1]!Table2[VFG],"")</f>
      </c>
      <c r="Q2309" s="6">
        <f>IF(ISNUMBER(FIND("|",#REF!,1)),LEFT(#REF!,FIND("|",#REF!,1)-2),#REF!)</f>
      </c>
      <c r="R2309" s="6">
        <f>IF(ISNUMBER(FIND("|",#REF!,1)),RIGHT(#REF!,LEN(#REF!)-FIND("|",#REF!,1)-1),"")</f>
      </c>
      <c r="S2309" s="3" t="s">
        <v>7</v>
      </c>
      <c r="T2309" s="3" t="s">
        <v>7</v>
      </c>
      <c r="U2309" s="2">
        <v>0</v>
      </c>
      <c r="V2309" s="2">
        <v>0</v>
      </c>
      <c r="W2309" s="2"/>
      <c r="X2309" s="3" t="s">
        <v>897</v>
      </c>
      <c r="Y2309" s="2">
        <v>75</v>
      </c>
      <c r="Z2309" s="3"/>
      <c r="AA2309" s="3"/>
      <c r="AB2309" s="7" t="s">
        <v>7267</v>
      </c>
      <c r="AC2309" s="3" t="s">
        <v>191</v>
      </c>
      <c r="AD2309" s="3" t="s">
        <v>192</v>
      </c>
      <c r="AE2309" s="3" t="s">
        <v>193</v>
      </c>
      <c r="AF2309" s="3" t="s">
        <v>141</v>
      </c>
      <c r="AG2309" s="4"/>
      <c r="AH2309" s="3"/>
      <c r="AI2309" s="4"/>
      <c r="AJ23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09" s="8">
        <f>IF(#REF!=MAX(#REF!),"New","Old")</f>
      </c>
      <c r="AL2309" s="3"/>
      <c r="AM2309" s="9">
        <f>IF(OR(#REF!="",#REF!=0),"",IF(#REF!&lt;12000,"&lt;12k",IF(AND(#REF!&gt;=12000,#REF!&lt;24000),"12k to 24k",IF(AND(#REF!&gt;=24000,#REF!&lt;=36000),"24k to 36k",IF(#REF!&gt;36000,"&gt;36k","")))))</f>
      </c>
    </row>
    <row x14ac:dyDescent="0.25" r="2310" customHeight="1" ht="18.75">
      <c r="A2310" s="1">
        <v>1860115</v>
      </c>
      <c r="B2310" s="2">
        <v>11498368</v>
      </c>
      <c r="C2310" s="3" t="s">
        <v>0</v>
      </c>
      <c r="D2310" s="3" t="s">
        <v>181</v>
      </c>
      <c r="E2310" s="2">
        <v>2017</v>
      </c>
      <c r="F2310" s="4">
        <v>44911</v>
      </c>
      <c r="G2310" s="3" t="s">
        <v>14</v>
      </c>
      <c r="H2310" s="4">
        <v>44916</v>
      </c>
      <c r="I2310" s="4">
        <f>_xlfn.XLOOKUP(#REF!,[1]!Backup_F8_Previous_Wave[ODINO],[1]!Backup_F8_Previous_Wave[Production Date],"")</f>
      </c>
      <c r="J2310" s="10">
        <f>_xlfn.XLOOKUP(#REF!,[1]!Backup_F8_Previous_Wave[ODINO],[1]!Backup_F8_Previous_Wave[Wave Date],"")</f>
      </c>
      <c r="K2310" s="6">
        <f>_xlfn.XLOOKUP(#REF!,[1]!Backup_F8_Previous_Wave[ODINO],[1]!Backup_F8_Previous_Wave[Full VIN],"")</f>
      </c>
      <c r="L2310" s="3" t="s">
        <v>7268</v>
      </c>
      <c r="M2310" s="3" t="s">
        <v>4</v>
      </c>
      <c r="N2310" s="3" t="s">
        <v>7269</v>
      </c>
      <c r="O2310" s="3" t="s">
        <v>196</v>
      </c>
      <c r="P2310" s="6">
        <f>_xlfn.XLOOKUP(#REF!,[1]!Table2[BINNING],[1]!Table2[VFG],"")</f>
      </c>
      <c r="Q2310" s="6">
        <f>IF(ISNUMBER(FIND("|",#REF!,1)),LEFT(#REF!,FIND("|",#REF!,1)-2),#REF!)</f>
      </c>
      <c r="R2310" s="6">
        <f>IF(ISNUMBER(FIND("|",#REF!,1)),RIGHT(#REF!,LEN(#REF!)-FIND("|",#REF!,1)-1),"")</f>
      </c>
      <c r="S2310" s="3" t="s">
        <v>7</v>
      </c>
      <c r="T2310" s="3" t="s">
        <v>7</v>
      </c>
      <c r="U2310" s="2">
        <v>0</v>
      </c>
      <c r="V2310" s="2">
        <v>0</v>
      </c>
      <c r="W2310" s="2"/>
      <c r="X2310" s="3" t="s">
        <v>125</v>
      </c>
      <c r="Y2310" s="2">
        <v>65</v>
      </c>
      <c r="Z2310" s="3"/>
      <c r="AA2310" s="3"/>
      <c r="AB2310" s="7" t="s">
        <v>7270</v>
      </c>
      <c r="AC2310" s="3" t="s">
        <v>297</v>
      </c>
      <c r="AD2310" s="3" t="s">
        <v>298</v>
      </c>
      <c r="AE2310" s="3" t="s">
        <v>299</v>
      </c>
      <c r="AF2310" s="3" t="s">
        <v>198</v>
      </c>
      <c r="AG2310" s="4"/>
      <c r="AH2310" s="3"/>
      <c r="AI2310" s="4"/>
      <c r="AJ23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0" s="8">
        <f>IF(#REF!=MAX(#REF!),"New","Old")</f>
      </c>
      <c r="AL2310" s="3"/>
      <c r="AM2310" s="9">
        <f>IF(OR(#REF!="",#REF!=0),"",IF(#REF!&lt;12000,"&lt;12k",IF(AND(#REF!&gt;=12000,#REF!&lt;24000),"12k to 24k",IF(AND(#REF!&gt;=24000,#REF!&lt;=36000),"24k to 36k",IF(#REF!&gt;36000,"&gt;36k","")))))</f>
      </c>
    </row>
    <row x14ac:dyDescent="0.25" r="2311" customHeight="1" ht="18.75">
      <c r="A2311" s="1">
        <v>1860117</v>
      </c>
      <c r="B2311" s="2">
        <v>11498370</v>
      </c>
      <c r="C2311" s="3" t="s">
        <v>0</v>
      </c>
      <c r="D2311" s="3" t="s">
        <v>1</v>
      </c>
      <c r="E2311" s="2">
        <v>2019</v>
      </c>
      <c r="F2311" s="4">
        <v>44914</v>
      </c>
      <c r="G2311" s="3" t="s">
        <v>14</v>
      </c>
      <c r="H2311" s="4">
        <v>44916</v>
      </c>
      <c r="I2311" s="4">
        <f>_xlfn.XLOOKUP(#REF!,[1]!Backup_F8_Previous_Wave[ODINO],[1]!Backup_F8_Previous_Wave[Production Date],"")</f>
      </c>
      <c r="J2311" s="10">
        <f>_xlfn.XLOOKUP(#REF!,[1]!Backup_F8_Previous_Wave[ODINO],[1]!Backup_F8_Previous_Wave[Wave Date],"")</f>
      </c>
      <c r="K2311" s="6">
        <f>_xlfn.XLOOKUP(#REF!,[1]!Backup_F8_Previous_Wave[ODINO],[1]!Backup_F8_Previous_Wave[Full VIN],"")</f>
      </c>
      <c r="L2311" s="3" t="s">
        <v>7271</v>
      </c>
      <c r="M2311" s="3" t="s">
        <v>4</v>
      </c>
      <c r="N2311" s="3" t="s">
        <v>7272</v>
      </c>
      <c r="O2311" s="3" t="s">
        <v>62</v>
      </c>
      <c r="P2311" s="6">
        <f>_xlfn.XLOOKUP(#REF!,[1]!Table2[BINNING],[1]!Table2[VFG],"")</f>
      </c>
      <c r="Q2311" s="6">
        <f>IF(ISNUMBER(FIND("|",#REF!,1)),LEFT(#REF!,FIND("|",#REF!,1)-2),#REF!)</f>
      </c>
      <c r="R2311" s="6">
        <f>IF(ISNUMBER(FIND("|",#REF!,1)),RIGHT(#REF!,LEN(#REF!)-FIND("|",#REF!,1)-1),"")</f>
      </c>
      <c r="S2311" s="3" t="s">
        <v>7</v>
      </c>
      <c r="T2311" s="3" t="s">
        <v>7</v>
      </c>
      <c r="U2311" s="2">
        <v>0</v>
      </c>
      <c r="V2311" s="2">
        <v>0</v>
      </c>
      <c r="W2311" s="2">
        <v>51000</v>
      </c>
      <c r="X2311" s="3" t="s">
        <v>282</v>
      </c>
      <c r="Y2311" s="2"/>
      <c r="Z2311" s="3" t="s">
        <v>7273</v>
      </c>
      <c r="AA2311" s="3" t="s">
        <v>4038</v>
      </c>
      <c r="AB2311" s="7" t="s">
        <v>7274</v>
      </c>
      <c r="AC2311" s="3" t="s">
        <v>20</v>
      </c>
      <c r="AD2311" s="3" t="s">
        <v>11</v>
      </c>
      <c r="AE2311" s="3" t="s">
        <v>21</v>
      </c>
      <c r="AF2311" s="3" t="s">
        <v>13</v>
      </c>
      <c r="AG2311" s="4"/>
      <c r="AH2311" s="3"/>
      <c r="AI2311" s="4"/>
      <c r="AJ23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1" s="8">
        <f>IF(#REF!=MAX(#REF!),"New","Old")</f>
      </c>
      <c r="AL2311" s="3"/>
      <c r="AM2311" s="9">
        <f>IF(OR(#REF!="",#REF!=0),"",IF(#REF!&lt;12000,"&lt;12k",IF(AND(#REF!&gt;=12000,#REF!&lt;24000),"12k to 24k",IF(AND(#REF!&gt;=24000,#REF!&lt;=36000),"24k to 36k",IF(#REF!&gt;36000,"&gt;36k","")))))</f>
      </c>
    </row>
    <row x14ac:dyDescent="0.25" r="2312" customHeight="1" ht="18.75">
      <c r="A2312" s="1">
        <v>1860125</v>
      </c>
      <c r="B2312" s="2">
        <v>11498377</v>
      </c>
      <c r="C2312" s="3" t="s">
        <v>0</v>
      </c>
      <c r="D2312" s="3" t="s">
        <v>86</v>
      </c>
      <c r="E2312" s="2">
        <v>2020</v>
      </c>
      <c r="F2312" s="4">
        <v>44913</v>
      </c>
      <c r="G2312" s="3" t="s">
        <v>14</v>
      </c>
      <c r="H2312" s="4">
        <v>44916</v>
      </c>
      <c r="I2312" s="4"/>
      <c r="J2312" s="10">
        <f>_xlfn.XLOOKUP(#REF!,[1]!Backup_F8_Previous_Wave[ODINO],[1]!Backup_F8_Previous_Wave[Wave Date],"")</f>
      </c>
      <c r="K2312" s="3"/>
      <c r="L2312" s="3"/>
      <c r="M2312" s="3" t="s">
        <v>4</v>
      </c>
      <c r="N2312" s="3" t="s">
        <v>7275</v>
      </c>
      <c r="O2312" s="3" t="s">
        <v>62</v>
      </c>
      <c r="P2312" s="6">
        <f>_xlfn.XLOOKUP(#REF!,[1]!Table2[BINNING],[1]!Table2[VFG],"")</f>
      </c>
      <c r="Q2312" s="6">
        <f>IF(ISNUMBER(FIND("|",#REF!,1)),LEFT(#REF!,FIND("|",#REF!,1)-2),#REF!)</f>
      </c>
      <c r="R2312" s="6">
        <f>IF(ISNUMBER(FIND("|",#REF!,1)),RIGHT(#REF!,LEN(#REF!)-FIND("|",#REF!,1)-1),"")</f>
      </c>
      <c r="S2312" s="3" t="s">
        <v>7</v>
      </c>
      <c r="T2312" s="3" t="s">
        <v>7</v>
      </c>
      <c r="U2312" s="2">
        <v>0</v>
      </c>
      <c r="V2312" s="2">
        <v>0</v>
      </c>
      <c r="W2312" s="2">
        <v>30416</v>
      </c>
      <c r="X2312" s="3" t="s">
        <v>63</v>
      </c>
      <c r="Y2312" s="2"/>
      <c r="Z2312" s="3"/>
      <c r="AA2312" s="3"/>
      <c r="AB2312" s="7" t="s">
        <v>7276</v>
      </c>
      <c r="AC2312" s="3" t="s">
        <v>44</v>
      </c>
      <c r="AD2312" s="3" t="s">
        <v>44</v>
      </c>
      <c r="AE2312" s="3" t="s">
        <v>44</v>
      </c>
      <c r="AF2312" s="3" t="s">
        <v>44</v>
      </c>
      <c r="AG2312" s="4"/>
      <c r="AH2312" s="3"/>
      <c r="AI2312" s="4"/>
      <c r="AJ23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2" s="8">
        <f>IF(#REF!=MAX(#REF!),"New","Old")</f>
      </c>
      <c r="AL2312" s="3"/>
      <c r="AM2312" s="9">
        <f>IF(OR(#REF!="",#REF!=0),"",IF(#REF!&lt;12000,"&lt;12k",IF(AND(#REF!&gt;=12000,#REF!&lt;24000),"12k to 24k",IF(AND(#REF!&gt;=24000,#REF!&lt;=36000),"24k to 36k",IF(#REF!&gt;36000,"&gt;36k","")))))</f>
      </c>
    </row>
    <row x14ac:dyDescent="0.25" r="2313" customHeight="1" ht="18.75">
      <c r="A2313" s="1">
        <v>1860410</v>
      </c>
      <c r="B2313" s="2">
        <v>11498579</v>
      </c>
      <c r="C2313" s="3" t="s">
        <v>0</v>
      </c>
      <c r="D2313" s="3" t="s">
        <v>1</v>
      </c>
      <c r="E2313" s="2">
        <v>2018</v>
      </c>
      <c r="F2313" s="4">
        <v>44916</v>
      </c>
      <c r="G2313" s="3" t="s">
        <v>14</v>
      </c>
      <c r="H2313" s="4">
        <v>44917</v>
      </c>
      <c r="I2313" s="4">
        <f>_xlfn.XLOOKUP(#REF!,[1]!Backup_F8_Previous_Wave[ODINO],[1]!Backup_F8_Previous_Wave[Production Date],"")</f>
      </c>
      <c r="J2313" s="10">
        <f>_xlfn.XLOOKUP(#REF!,[1]!Backup_F8_Previous_Wave[ODINO],[1]!Backup_F8_Previous_Wave[Wave Date],"")</f>
      </c>
      <c r="K2313" s="6">
        <f>_xlfn.XLOOKUP(#REF!,[1]!Backup_F8_Previous_Wave[ODINO],[1]!Backup_F8_Previous_Wave[Full VIN],"")</f>
      </c>
      <c r="L2313" s="3" t="s">
        <v>149</v>
      </c>
      <c r="M2313" s="3" t="s">
        <v>4</v>
      </c>
      <c r="N2313" s="3" t="s">
        <v>7277</v>
      </c>
      <c r="O2313" s="3" t="s">
        <v>124</v>
      </c>
      <c r="P2313" s="6">
        <f>_xlfn.XLOOKUP(#REF!,[1]!Table2[BINNING],[1]!Table2[VFG],"")</f>
      </c>
      <c r="Q2313" s="6">
        <f>IF(ISNUMBER(FIND("|",#REF!,1)),LEFT(#REF!,FIND("|",#REF!,1)-2),#REF!)</f>
      </c>
      <c r="R2313" s="6">
        <f>IF(ISNUMBER(FIND("|",#REF!,1)),RIGHT(#REF!,LEN(#REF!)-FIND("|",#REF!,1)-1),"")</f>
      </c>
      <c r="S2313" s="3" t="s">
        <v>7</v>
      </c>
      <c r="T2313" s="3" t="s">
        <v>7</v>
      </c>
      <c r="U2313" s="2">
        <v>0</v>
      </c>
      <c r="V2313" s="2">
        <v>0</v>
      </c>
      <c r="W2313" s="2"/>
      <c r="X2313" s="3" t="s">
        <v>525</v>
      </c>
      <c r="Y2313" s="2">
        <v>25</v>
      </c>
      <c r="Z2313" s="3"/>
      <c r="AA2313" s="3"/>
      <c r="AB2313" s="7" t="s">
        <v>7278</v>
      </c>
      <c r="AC2313" s="3" t="s">
        <v>20</v>
      </c>
      <c r="AD2313" s="3" t="s">
        <v>11</v>
      </c>
      <c r="AE2313" s="3" t="s">
        <v>21</v>
      </c>
      <c r="AF2313" s="3" t="s">
        <v>13</v>
      </c>
      <c r="AG2313" s="4"/>
      <c r="AH2313" s="3"/>
      <c r="AI2313" s="4"/>
      <c r="AJ23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3" s="8">
        <f>IF(#REF!=MAX(#REF!),"New","Old")</f>
      </c>
      <c r="AL2313" s="3"/>
      <c r="AM2313" s="9">
        <f>IF(OR(#REF!="",#REF!=0),"",IF(#REF!&lt;12000,"&lt;12k",IF(AND(#REF!&gt;=12000,#REF!&lt;24000),"12k to 24k",IF(AND(#REF!&gt;=24000,#REF!&lt;=36000),"24k to 36k",IF(#REF!&gt;36000,"&gt;36k","")))))</f>
      </c>
    </row>
    <row x14ac:dyDescent="0.25" r="2314" customHeight="1" ht="18.75">
      <c r="A2314" s="1">
        <v>1860419</v>
      </c>
      <c r="B2314" s="2">
        <v>11498586</v>
      </c>
      <c r="C2314" s="3" t="s">
        <v>0</v>
      </c>
      <c r="D2314" s="3" t="s">
        <v>1</v>
      </c>
      <c r="E2314" s="2">
        <v>2018</v>
      </c>
      <c r="F2314" s="4">
        <v>44916</v>
      </c>
      <c r="G2314" s="3" t="s">
        <v>14</v>
      </c>
      <c r="H2314" s="4">
        <v>44917</v>
      </c>
      <c r="I2314" s="4">
        <f>_xlfn.XLOOKUP(#REF!,[1]!Backup_F8_Previous_Wave[ODINO],[1]!Backup_F8_Previous_Wave[Production Date],"")</f>
      </c>
      <c r="J2314" s="10">
        <f>_xlfn.XLOOKUP(#REF!,[1]!Backup_F8_Previous_Wave[ODINO],[1]!Backup_F8_Previous_Wave[Wave Date],"")</f>
      </c>
      <c r="K2314" s="6">
        <f>_xlfn.XLOOKUP(#REF!,[1]!Backup_F8_Previous_Wave[ODINO],[1]!Backup_F8_Previous_Wave[Full VIN],"")</f>
      </c>
      <c r="L2314" s="3" t="s">
        <v>7279</v>
      </c>
      <c r="M2314" s="3" t="s">
        <v>4</v>
      </c>
      <c r="N2314" s="3" t="s">
        <v>7280</v>
      </c>
      <c r="O2314" s="3" t="s">
        <v>151</v>
      </c>
      <c r="P2314" s="6">
        <f>_xlfn.XLOOKUP(#REF!,[1]!Table2[BINNING],[1]!Table2[VFG],"")</f>
      </c>
      <c r="Q2314" s="6">
        <f>IF(ISNUMBER(FIND("|",#REF!,1)),LEFT(#REF!,FIND("|",#REF!,1)-2),#REF!)</f>
      </c>
      <c r="R2314" s="6">
        <f>IF(ISNUMBER(FIND("|",#REF!,1)),RIGHT(#REF!,LEN(#REF!)-FIND("|",#REF!,1)-1),"")</f>
      </c>
      <c r="S2314" s="3" t="s">
        <v>7</v>
      </c>
      <c r="T2314" s="3" t="s">
        <v>7</v>
      </c>
      <c r="U2314" s="2">
        <v>0</v>
      </c>
      <c r="V2314" s="2">
        <v>0</v>
      </c>
      <c r="W2314" s="2">
        <v>75000</v>
      </c>
      <c r="X2314" s="3" t="s">
        <v>525</v>
      </c>
      <c r="Y2314" s="2">
        <v>5</v>
      </c>
      <c r="Z2314" s="3"/>
      <c r="AA2314" s="3"/>
      <c r="AB2314" s="7" t="s">
        <v>7281</v>
      </c>
      <c r="AC2314" s="3" t="s">
        <v>20</v>
      </c>
      <c r="AD2314" s="3" t="s">
        <v>11</v>
      </c>
      <c r="AE2314" s="3" t="s">
        <v>135</v>
      </c>
      <c r="AF2314" s="3" t="s">
        <v>27</v>
      </c>
      <c r="AG2314" s="4"/>
      <c r="AH2314" s="3"/>
      <c r="AI2314" s="4"/>
      <c r="AJ23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4" s="8">
        <f>IF(#REF!=MAX(#REF!),"New","Old")</f>
      </c>
      <c r="AL2314" s="3"/>
      <c r="AM2314" s="9">
        <f>IF(OR(#REF!="",#REF!=0),"",IF(#REF!&lt;12000,"&lt;12k",IF(AND(#REF!&gt;=12000,#REF!&lt;24000),"12k to 24k",IF(AND(#REF!&gt;=24000,#REF!&lt;=36000),"24k to 36k",IF(#REF!&gt;36000,"&gt;36k","")))))</f>
      </c>
    </row>
    <row x14ac:dyDescent="0.25" r="2315" customHeight="1" ht="18.75">
      <c r="A2315" s="1">
        <v>1860431</v>
      </c>
      <c r="B2315" s="2">
        <v>11498595</v>
      </c>
      <c r="C2315" s="3" t="s">
        <v>0</v>
      </c>
      <c r="D2315" s="3" t="s">
        <v>4843</v>
      </c>
      <c r="E2315" s="2">
        <v>2022</v>
      </c>
      <c r="F2315" s="4">
        <v>44917</v>
      </c>
      <c r="G2315" s="3" t="s">
        <v>14</v>
      </c>
      <c r="H2315" s="4">
        <v>44917</v>
      </c>
      <c r="I2315" s="4">
        <f>_xlfn.XLOOKUP(#REF!,[1]!Backup_F8_Previous_Wave[ODINO],[1]!Backup_F8_Previous_Wave[Production Date],"")</f>
      </c>
      <c r="J2315" s="10">
        <f>_xlfn.XLOOKUP(#REF!,[1]!Backup_F8_Previous_Wave[ODINO],[1]!Backup_F8_Previous_Wave[Wave Date],"")</f>
      </c>
      <c r="K2315" s="6">
        <f>_xlfn.XLOOKUP(#REF!,[1]!Backup_F8_Previous_Wave[ODINO],[1]!Backup_F8_Previous_Wave[Full VIN],"")</f>
      </c>
      <c r="L2315" s="3" t="s">
        <v>5647</v>
      </c>
      <c r="M2315" s="3" t="s">
        <v>4</v>
      </c>
      <c r="N2315" s="3" t="s">
        <v>7282</v>
      </c>
      <c r="O2315" s="3" t="s">
        <v>3849</v>
      </c>
      <c r="P2315" s="6">
        <f>_xlfn.XLOOKUP(#REF!,[1]!Table2[BINNING],[1]!Table2[VFG],"")</f>
      </c>
      <c r="Q2315" s="6">
        <f>IF(ISNUMBER(FIND("|",#REF!,1)),LEFT(#REF!,FIND("|",#REF!,1)-2),#REF!)</f>
      </c>
      <c r="R2315" s="6">
        <f>IF(ISNUMBER(FIND("|",#REF!,1)),RIGHT(#REF!,LEN(#REF!)-FIND("|",#REF!,1)-1),"")</f>
      </c>
      <c r="S2315" s="3" t="s">
        <v>7</v>
      </c>
      <c r="T2315" s="3" t="s">
        <v>7</v>
      </c>
      <c r="U2315" s="2">
        <v>0</v>
      </c>
      <c r="V2315" s="2">
        <v>0</v>
      </c>
      <c r="W2315" s="2"/>
      <c r="X2315" s="3" t="s">
        <v>32</v>
      </c>
      <c r="Y2315" s="2"/>
      <c r="Z2315" s="3"/>
      <c r="AA2315" s="3"/>
      <c r="AB2315" s="7" t="s">
        <v>7283</v>
      </c>
      <c r="AC2315" s="3" t="s">
        <v>4847</v>
      </c>
      <c r="AD2315" s="3" t="s">
        <v>4848</v>
      </c>
      <c r="AE2315" s="3" t="s">
        <v>4849</v>
      </c>
      <c r="AF2315" s="3" t="s">
        <v>102</v>
      </c>
      <c r="AG2315" s="4"/>
      <c r="AH2315" s="3"/>
      <c r="AI2315" s="4"/>
      <c r="AJ23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5" s="8">
        <f>IF(#REF!=MAX(#REF!),"New","Old")</f>
      </c>
      <c r="AL2315" s="3"/>
      <c r="AM2315" s="9">
        <f>IF(OR(#REF!="",#REF!=0),"",IF(#REF!&lt;12000,"&lt;12k",IF(AND(#REF!&gt;=12000,#REF!&lt;24000),"12k to 24k",IF(AND(#REF!&gt;=24000,#REF!&lt;=36000),"24k to 36k",IF(#REF!&gt;36000,"&gt;36k","")))))</f>
      </c>
    </row>
    <row x14ac:dyDescent="0.25" r="2316" customHeight="1" ht="18.75">
      <c r="A2316" s="1">
        <v>1860468</v>
      </c>
      <c r="B2316" s="2">
        <v>11498617</v>
      </c>
      <c r="C2316" s="3" t="s">
        <v>0</v>
      </c>
      <c r="D2316" s="3" t="s">
        <v>1</v>
      </c>
      <c r="E2316" s="2">
        <v>2018</v>
      </c>
      <c r="F2316" s="4">
        <v>44917</v>
      </c>
      <c r="G2316" s="3" t="s">
        <v>14</v>
      </c>
      <c r="H2316" s="4">
        <v>44917</v>
      </c>
      <c r="I2316" s="4"/>
      <c r="J2316" s="10">
        <f>_xlfn.XLOOKUP(#REF!,[1]!Backup_F8_Previous_Wave[ODINO],[1]!Backup_F8_Previous_Wave[Wave Date],"")</f>
      </c>
      <c r="K2316" s="3"/>
      <c r="L2316" s="3" t="s">
        <v>7284</v>
      </c>
      <c r="M2316" s="3" t="s">
        <v>4</v>
      </c>
      <c r="N2316" s="3" t="s">
        <v>7285</v>
      </c>
      <c r="O2316" s="3" t="s">
        <v>62</v>
      </c>
      <c r="P2316" s="6">
        <f>_xlfn.XLOOKUP(#REF!,[1]!Table2[BINNING],[1]!Table2[VFG],"")</f>
      </c>
      <c r="Q2316" s="6">
        <f>IF(ISNUMBER(FIND("|",#REF!,1)),LEFT(#REF!,FIND("|",#REF!,1)-2),#REF!)</f>
      </c>
      <c r="R2316" s="6">
        <f>IF(ISNUMBER(FIND("|",#REF!,1)),RIGHT(#REF!,LEN(#REF!)-FIND("|",#REF!,1)-1),"")</f>
      </c>
      <c r="S2316" s="3" t="s">
        <v>7</v>
      </c>
      <c r="T2316" s="3" t="s">
        <v>7</v>
      </c>
      <c r="U2316" s="2">
        <v>0</v>
      </c>
      <c r="V2316" s="2">
        <v>0</v>
      </c>
      <c r="W2316" s="2"/>
      <c r="X2316" s="3" t="s">
        <v>63</v>
      </c>
      <c r="Y2316" s="2"/>
      <c r="Z2316" s="3"/>
      <c r="AA2316" s="3"/>
      <c r="AB2316" s="7" t="s">
        <v>7286</v>
      </c>
      <c r="AC2316" s="3" t="s">
        <v>44</v>
      </c>
      <c r="AD2316" s="3" t="s">
        <v>44</v>
      </c>
      <c r="AE2316" s="3" t="s">
        <v>44</v>
      </c>
      <c r="AF2316" s="3" t="s">
        <v>13</v>
      </c>
      <c r="AG2316" s="4"/>
      <c r="AH2316" s="3"/>
      <c r="AI2316" s="4"/>
      <c r="AJ23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6" s="8">
        <f>IF(#REF!=MAX(#REF!),"New","Old")</f>
      </c>
      <c r="AL2316" s="3"/>
      <c r="AM2316" s="9">
        <f>IF(OR(#REF!="",#REF!=0),"",IF(#REF!&lt;12000,"&lt;12k",IF(AND(#REF!&gt;=12000,#REF!&lt;24000),"12k to 24k",IF(AND(#REF!&gt;=24000,#REF!&lt;=36000),"24k to 36k",IF(#REF!&gt;36000,"&gt;36k","")))))</f>
      </c>
    </row>
    <row x14ac:dyDescent="0.25" r="2317" customHeight="1" ht="18.75">
      <c r="A2317" s="1">
        <v>1860517</v>
      </c>
      <c r="B2317" s="2">
        <v>11498653</v>
      </c>
      <c r="C2317" s="3" t="s">
        <v>0</v>
      </c>
      <c r="D2317" s="3" t="s">
        <v>187</v>
      </c>
      <c r="E2317" s="2">
        <v>2019</v>
      </c>
      <c r="F2317" s="4">
        <v>44912</v>
      </c>
      <c r="G2317" s="3" t="s">
        <v>14</v>
      </c>
      <c r="H2317" s="4">
        <v>44918</v>
      </c>
      <c r="I2317" s="4">
        <f>_xlfn.XLOOKUP(#REF!,[1]!Backup_F8_Previous_Wave[ODINO],[1]!Backup_F8_Previous_Wave[Production Date],"")</f>
      </c>
      <c r="J2317" s="10">
        <f>_xlfn.XLOOKUP(#REF!,[1]!Backup_F8_Previous_Wave[ODINO],[1]!Backup_F8_Previous_Wave[Wave Date],"")</f>
      </c>
      <c r="K2317" s="6">
        <f>_xlfn.XLOOKUP(#REF!,[1]!Backup_F8_Previous_Wave[ODINO],[1]!Backup_F8_Previous_Wave[Full VIN],"")</f>
      </c>
      <c r="L2317" s="3" t="s">
        <v>3498</v>
      </c>
      <c r="M2317" s="3" t="s">
        <v>4</v>
      </c>
      <c r="N2317" s="3" t="s">
        <v>7287</v>
      </c>
      <c r="O2317" s="3" t="s">
        <v>124</v>
      </c>
      <c r="P2317" s="6">
        <f>_xlfn.XLOOKUP(#REF!,[1]!Table2[BINNING],[1]!Table2[VFG],"")</f>
      </c>
      <c r="Q2317" s="6">
        <f>IF(ISNUMBER(FIND("|",#REF!,1)),LEFT(#REF!,FIND("|",#REF!,1)-2),#REF!)</f>
      </c>
      <c r="R2317" s="6">
        <f>IF(ISNUMBER(FIND("|",#REF!,1)),RIGHT(#REF!,LEN(#REF!)-FIND("|",#REF!,1)-1),"")</f>
      </c>
      <c r="S2317" s="3" t="s">
        <v>7</v>
      </c>
      <c r="T2317" s="3" t="s">
        <v>7</v>
      </c>
      <c r="U2317" s="2">
        <v>0</v>
      </c>
      <c r="V2317" s="2">
        <v>0</v>
      </c>
      <c r="W2317" s="2">
        <v>60000</v>
      </c>
      <c r="X2317" s="3" t="s">
        <v>24</v>
      </c>
      <c r="Y2317" s="2"/>
      <c r="Z2317" s="3"/>
      <c r="AA2317" s="3"/>
      <c r="AB2317" s="7" t="s">
        <v>7288</v>
      </c>
      <c r="AC2317" s="3" t="s">
        <v>191</v>
      </c>
      <c r="AD2317" s="3" t="s">
        <v>192</v>
      </c>
      <c r="AE2317" s="3" t="s">
        <v>193</v>
      </c>
      <c r="AF2317" s="3" t="s">
        <v>141</v>
      </c>
      <c r="AG2317" s="4"/>
      <c r="AH2317" s="3"/>
      <c r="AI2317" s="4"/>
      <c r="AJ23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7" s="8">
        <f>IF(#REF!=MAX(#REF!),"New","Old")</f>
      </c>
      <c r="AL2317" s="3"/>
      <c r="AM2317" s="9">
        <f>IF(OR(#REF!="",#REF!=0),"",IF(#REF!&lt;12000,"&lt;12k",IF(AND(#REF!&gt;=12000,#REF!&lt;24000),"12k to 24k",IF(AND(#REF!&gt;=24000,#REF!&lt;=36000),"24k to 36k",IF(#REF!&gt;36000,"&gt;36k","")))))</f>
      </c>
    </row>
    <row x14ac:dyDescent="0.25" r="2318" customHeight="1" ht="18.75">
      <c r="A2318" s="1">
        <v>1860561</v>
      </c>
      <c r="B2318" s="2">
        <v>11498680</v>
      </c>
      <c r="C2318" s="3" t="s">
        <v>0</v>
      </c>
      <c r="D2318" s="3" t="s">
        <v>1</v>
      </c>
      <c r="E2318" s="2">
        <v>2019</v>
      </c>
      <c r="F2318" s="4">
        <v>44866</v>
      </c>
      <c r="G2318" s="3" t="s">
        <v>14</v>
      </c>
      <c r="H2318" s="4">
        <v>44918</v>
      </c>
      <c r="I2318" s="4">
        <f>_xlfn.XLOOKUP(#REF!,[1]!Backup_F8_Previous_Wave[ODINO],[1]!Backup_F8_Previous_Wave[Production Date],"")</f>
      </c>
      <c r="J2318" s="10">
        <f>_xlfn.XLOOKUP(#REF!,[1]!Backup_F8_Previous_Wave[ODINO],[1]!Backup_F8_Previous_Wave[Wave Date],"")</f>
      </c>
      <c r="K2318" s="6">
        <f>_xlfn.XLOOKUP(#REF!,[1]!Backup_F8_Previous_Wave[ODINO],[1]!Backup_F8_Previous_Wave[Full VIN],"")</f>
      </c>
      <c r="L2318" s="3" t="s">
        <v>7289</v>
      </c>
      <c r="M2318" s="3" t="s">
        <v>4</v>
      </c>
      <c r="N2318" s="3" t="s">
        <v>7290</v>
      </c>
      <c r="O2318" s="3" t="s">
        <v>62</v>
      </c>
      <c r="P2318" s="6">
        <f>_xlfn.XLOOKUP(#REF!,[1]!Table2[BINNING],[1]!Table2[VFG],"")</f>
      </c>
      <c r="Q2318" s="6">
        <f>IF(ISNUMBER(FIND("|",#REF!,1)),LEFT(#REF!,FIND("|",#REF!,1)-2),#REF!)</f>
      </c>
      <c r="R2318" s="6">
        <f>IF(ISNUMBER(FIND("|",#REF!,1)),RIGHT(#REF!,LEN(#REF!)-FIND("|",#REF!,1)-1),"")</f>
      </c>
      <c r="S2318" s="3" t="s">
        <v>7</v>
      </c>
      <c r="T2318" s="3" t="s">
        <v>7</v>
      </c>
      <c r="U2318" s="2">
        <v>0</v>
      </c>
      <c r="V2318" s="2">
        <v>0</v>
      </c>
      <c r="W2318" s="2">
        <v>44000</v>
      </c>
      <c r="X2318" s="3" t="s">
        <v>112</v>
      </c>
      <c r="Y2318" s="2"/>
      <c r="Z2318" s="3"/>
      <c r="AA2318" s="3"/>
      <c r="AB2318" s="7" t="s">
        <v>7291</v>
      </c>
      <c r="AC2318" s="3" t="s">
        <v>20</v>
      </c>
      <c r="AD2318" s="3" t="s">
        <v>11</v>
      </c>
      <c r="AE2318" s="3" t="s">
        <v>21</v>
      </c>
      <c r="AF2318" s="3" t="s">
        <v>13</v>
      </c>
      <c r="AG2318" s="4"/>
      <c r="AH2318" s="3"/>
      <c r="AI2318" s="4"/>
      <c r="AJ23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8" s="8">
        <f>IF(#REF!=MAX(#REF!),"New","Old")</f>
      </c>
      <c r="AL2318" s="3"/>
      <c r="AM2318" s="9">
        <f>IF(OR(#REF!="",#REF!=0),"",IF(#REF!&lt;12000,"&lt;12k",IF(AND(#REF!&gt;=12000,#REF!&lt;24000),"12k to 24k",IF(AND(#REF!&gt;=24000,#REF!&lt;=36000),"24k to 36k",IF(#REF!&gt;36000,"&gt;36k","")))))</f>
      </c>
    </row>
    <row x14ac:dyDescent="0.25" r="2319" customHeight="1" ht="18.75">
      <c r="A2319" s="1">
        <v>1860571</v>
      </c>
      <c r="B2319" s="2">
        <v>11498688</v>
      </c>
      <c r="C2319" s="3" t="s">
        <v>0</v>
      </c>
      <c r="D2319" s="3" t="s">
        <v>4621</v>
      </c>
      <c r="E2319" s="2">
        <v>2021</v>
      </c>
      <c r="F2319" s="4">
        <v>44918</v>
      </c>
      <c r="G2319" s="3" t="s">
        <v>14</v>
      </c>
      <c r="H2319" s="4">
        <v>44918</v>
      </c>
      <c r="I2319" s="4">
        <f>_xlfn.XLOOKUP(#REF!,[1]!Backup_F8_Previous_Wave[ODINO],[1]!Backup_F8_Previous_Wave[Production Date],"")</f>
      </c>
      <c r="J2319" s="10">
        <f>_xlfn.XLOOKUP(#REF!,[1]!Backup_F8_Previous_Wave[ODINO],[1]!Backup_F8_Previous_Wave[Wave Date],"")</f>
      </c>
      <c r="K2319" s="6">
        <f>_xlfn.XLOOKUP(#REF!,[1]!Backup_F8_Previous_Wave[ODINO],[1]!Backup_F8_Previous_Wave[Full VIN],"")</f>
      </c>
      <c r="L2319" s="3" t="s">
        <v>7292</v>
      </c>
      <c r="M2319" s="3" t="s">
        <v>4</v>
      </c>
      <c r="N2319" s="3" t="s">
        <v>7293</v>
      </c>
      <c r="O2319" s="3" t="s">
        <v>1063</v>
      </c>
      <c r="P2319" s="6">
        <f>_xlfn.XLOOKUP(#REF!,[1]!Table2[BINNING],[1]!Table2[VFG],"")</f>
      </c>
      <c r="Q2319" s="6">
        <f>IF(ISNUMBER(FIND("|",#REF!,1)),LEFT(#REF!,FIND("|",#REF!,1)-2),#REF!)</f>
      </c>
      <c r="R2319" s="6">
        <f>IF(ISNUMBER(FIND("|",#REF!,1)),RIGHT(#REF!,LEN(#REF!)-FIND("|",#REF!,1)-1),"")</f>
      </c>
      <c r="S2319" s="3" t="s">
        <v>7</v>
      </c>
      <c r="T2319" s="3" t="s">
        <v>7</v>
      </c>
      <c r="U2319" s="2">
        <v>0</v>
      </c>
      <c r="V2319" s="2">
        <v>0</v>
      </c>
      <c r="W2319" s="2"/>
      <c r="X2319" s="3" t="s">
        <v>112</v>
      </c>
      <c r="Y2319" s="2">
        <v>0</v>
      </c>
      <c r="Z2319" s="3"/>
      <c r="AA2319" s="3"/>
      <c r="AB2319" s="7" t="s">
        <v>7294</v>
      </c>
      <c r="AC2319" s="3" t="s">
        <v>4628</v>
      </c>
      <c r="AD2319" s="3" t="s">
        <v>4629</v>
      </c>
      <c r="AE2319" s="3" t="s">
        <v>4630</v>
      </c>
      <c r="AF2319" s="3" t="s">
        <v>77</v>
      </c>
      <c r="AG2319" s="4"/>
      <c r="AH2319" s="3"/>
      <c r="AI2319" s="4"/>
      <c r="AJ23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19" s="8">
        <f>IF(#REF!=MAX(#REF!),"New","Old")</f>
      </c>
      <c r="AL2319" s="3"/>
      <c r="AM2319" s="9">
        <f>IF(OR(#REF!="",#REF!=0),"",IF(#REF!&lt;12000,"&lt;12k",IF(AND(#REF!&gt;=12000,#REF!&lt;24000),"12k to 24k",IF(AND(#REF!&gt;=24000,#REF!&lt;=36000),"24k to 36k",IF(#REF!&gt;36000,"&gt;36k","")))))</f>
      </c>
    </row>
    <row x14ac:dyDescent="0.25" r="2320" customHeight="1" ht="18.75">
      <c r="A2320" s="1">
        <v>1860611</v>
      </c>
      <c r="B2320" s="2">
        <v>11498718</v>
      </c>
      <c r="C2320" s="3" t="s">
        <v>0</v>
      </c>
      <c r="D2320" s="3" t="s">
        <v>1</v>
      </c>
      <c r="E2320" s="2">
        <v>2018</v>
      </c>
      <c r="F2320" s="4">
        <v>44918</v>
      </c>
      <c r="G2320" s="3" t="s">
        <v>14</v>
      </c>
      <c r="H2320" s="4">
        <v>44918</v>
      </c>
      <c r="I2320" s="4">
        <f>_xlfn.XLOOKUP(#REF!,[1]!Backup_F8_Previous_Wave[ODINO],[1]!Backup_F8_Previous_Wave[Production Date],"")</f>
      </c>
      <c r="J2320" s="10">
        <f>_xlfn.XLOOKUP(#REF!,[1]!Backup_F8_Previous_Wave[ODINO],[1]!Backup_F8_Previous_Wave[Wave Date],"")</f>
      </c>
      <c r="K2320" s="6">
        <f>_xlfn.XLOOKUP(#REF!,[1]!Backup_F8_Previous_Wave[ODINO],[1]!Backup_F8_Previous_Wave[Full VIN],"")</f>
      </c>
      <c r="L2320" s="3" t="s">
        <v>7295</v>
      </c>
      <c r="M2320" s="3" t="s">
        <v>4</v>
      </c>
      <c r="N2320" s="3" t="s">
        <v>7296</v>
      </c>
      <c r="O2320" s="3" t="s">
        <v>62</v>
      </c>
      <c r="P2320" s="6">
        <f>_xlfn.XLOOKUP(#REF!,[1]!Table2[BINNING],[1]!Table2[VFG],"")</f>
      </c>
      <c r="Q2320" s="6">
        <f>IF(ISNUMBER(FIND("|",#REF!,1)),LEFT(#REF!,FIND("|",#REF!,1)-2),#REF!)</f>
      </c>
      <c r="R2320" s="6">
        <f>IF(ISNUMBER(FIND("|",#REF!,1)),RIGHT(#REF!,LEN(#REF!)-FIND("|",#REF!,1)-1),"")</f>
      </c>
      <c r="S2320" s="3" t="s">
        <v>7</v>
      </c>
      <c r="T2320" s="3" t="s">
        <v>7</v>
      </c>
      <c r="U2320" s="2">
        <v>0</v>
      </c>
      <c r="V2320" s="2">
        <v>0</v>
      </c>
      <c r="W2320" s="2"/>
      <c r="X2320" s="3" t="s">
        <v>81</v>
      </c>
      <c r="Y2320" s="2">
        <v>0</v>
      </c>
      <c r="Z2320" s="3"/>
      <c r="AA2320" s="3"/>
      <c r="AB2320" s="7" t="s">
        <v>7297</v>
      </c>
      <c r="AC2320" s="3" t="s">
        <v>20</v>
      </c>
      <c r="AD2320" s="3" t="s">
        <v>11</v>
      </c>
      <c r="AE2320" s="3" t="s">
        <v>21</v>
      </c>
      <c r="AF2320" s="3" t="s">
        <v>13</v>
      </c>
      <c r="AG2320" s="4"/>
      <c r="AH2320" s="3"/>
      <c r="AI2320" s="4"/>
      <c r="AJ23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0" s="8">
        <f>IF(#REF!=MAX(#REF!),"New","Old")</f>
      </c>
      <c r="AL2320" s="3"/>
      <c r="AM2320" s="9">
        <f>IF(OR(#REF!="",#REF!=0),"",IF(#REF!&lt;12000,"&lt;12k",IF(AND(#REF!&gt;=12000,#REF!&lt;24000),"12k to 24k",IF(AND(#REF!&gt;=24000,#REF!&lt;=36000),"24k to 36k",IF(#REF!&gt;36000,"&gt;36k","")))))</f>
      </c>
    </row>
    <row x14ac:dyDescent="0.25" r="2321" customHeight="1" ht="18.75">
      <c r="A2321" s="1">
        <v>1860716</v>
      </c>
      <c r="B2321" s="2">
        <v>11498786</v>
      </c>
      <c r="C2321" s="3" t="s">
        <v>0</v>
      </c>
      <c r="D2321" s="3" t="s">
        <v>86</v>
      </c>
      <c r="E2321" s="2">
        <v>2020</v>
      </c>
      <c r="F2321" s="4">
        <v>44896</v>
      </c>
      <c r="G2321" s="3" t="s">
        <v>14</v>
      </c>
      <c r="H2321" s="4">
        <v>44920</v>
      </c>
      <c r="I2321" s="4">
        <f>_xlfn.XLOOKUP(#REF!,[1]!Backup_F8_Previous_Wave[ODINO],[1]!Backup_F8_Previous_Wave[Production Date],"")</f>
      </c>
      <c r="J2321" s="10">
        <f>_xlfn.XLOOKUP(#REF!,[1]!Backup_F8_Previous_Wave[ODINO],[1]!Backup_F8_Previous_Wave[Wave Date],"")</f>
      </c>
      <c r="K2321" s="6">
        <f>_xlfn.XLOOKUP(#REF!,[1]!Backup_F8_Previous_Wave[ODINO],[1]!Backup_F8_Previous_Wave[Full VIN],"")</f>
      </c>
      <c r="L2321" s="3" t="s">
        <v>7298</v>
      </c>
      <c r="M2321" s="3" t="s">
        <v>4</v>
      </c>
      <c r="N2321" s="3" t="s">
        <v>7299</v>
      </c>
      <c r="O2321" s="3" t="s">
        <v>4771</v>
      </c>
      <c r="P2321" s="6">
        <f>_xlfn.XLOOKUP(#REF!,[1]!Table2[BINNING],[1]!Table2[VFG],"")</f>
      </c>
      <c r="Q2321" s="6">
        <f>IF(ISNUMBER(FIND("|",#REF!,1)),LEFT(#REF!,FIND("|",#REF!,1)-2),#REF!)</f>
      </c>
      <c r="R2321" s="6">
        <f>IF(ISNUMBER(FIND("|",#REF!,1)),RIGHT(#REF!,LEN(#REF!)-FIND("|",#REF!,1)-1),"")</f>
      </c>
      <c r="S2321" s="3" t="s">
        <v>7</v>
      </c>
      <c r="T2321" s="3" t="s">
        <v>7</v>
      </c>
      <c r="U2321" s="2">
        <v>0</v>
      </c>
      <c r="V2321" s="2">
        <v>0</v>
      </c>
      <c r="W2321" s="2"/>
      <c r="X2321" s="3" t="s">
        <v>63</v>
      </c>
      <c r="Y2321" s="2"/>
      <c r="Z2321" s="3"/>
      <c r="AA2321" s="3"/>
      <c r="AB2321" s="7" t="s">
        <v>7300</v>
      </c>
      <c r="AC2321" s="3" t="s">
        <v>685</v>
      </c>
      <c r="AD2321" s="3" t="s">
        <v>93</v>
      </c>
      <c r="AE2321" s="3" t="s">
        <v>94</v>
      </c>
      <c r="AF2321" s="3" t="s">
        <v>95</v>
      </c>
      <c r="AG2321" s="4"/>
      <c r="AH2321" s="3"/>
      <c r="AI2321" s="4"/>
      <c r="AJ23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1" s="8">
        <f>IF(#REF!=MAX(#REF!),"New","Old")</f>
      </c>
      <c r="AL2321" s="3"/>
      <c r="AM2321" s="9">
        <f>IF(OR(#REF!="",#REF!=0),"",IF(#REF!&lt;12000,"&lt;12k",IF(AND(#REF!&gt;=12000,#REF!&lt;24000),"12k to 24k",IF(AND(#REF!&gt;=24000,#REF!&lt;=36000),"24k to 36k",IF(#REF!&gt;36000,"&gt;36k","")))))</f>
      </c>
    </row>
    <row x14ac:dyDescent="0.25" r="2322" customHeight="1" ht="18.75">
      <c r="A2322" s="1">
        <v>1860805</v>
      </c>
      <c r="B2322" s="2">
        <v>11498843</v>
      </c>
      <c r="C2322" s="3" t="s">
        <v>0</v>
      </c>
      <c r="D2322" s="3" t="s">
        <v>1</v>
      </c>
      <c r="E2322" s="2">
        <v>2018</v>
      </c>
      <c r="F2322" s="4">
        <v>44919</v>
      </c>
      <c r="G2322" s="3" t="s">
        <v>14</v>
      </c>
      <c r="H2322" s="4">
        <v>44921</v>
      </c>
      <c r="I2322" s="4"/>
      <c r="J2322" s="10">
        <f>_xlfn.XLOOKUP(#REF!,[1]!Backup_F8_Previous_Wave[ODINO],[1]!Backup_F8_Previous_Wave[Wave Date],"")</f>
      </c>
      <c r="K2322" s="3"/>
      <c r="L2322" s="3" t="s">
        <v>231</v>
      </c>
      <c r="M2322" s="3" t="s">
        <v>4</v>
      </c>
      <c r="N2322" s="3" t="s">
        <v>7301</v>
      </c>
      <c r="O2322" s="3" t="s">
        <v>62</v>
      </c>
      <c r="P2322" s="6">
        <f>_xlfn.XLOOKUP(#REF!,[1]!Table2[BINNING],[1]!Table2[VFG],"")</f>
      </c>
      <c r="Q2322" s="6">
        <f>IF(ISNUMBER(FIND("|",#REF!,1)),LEFT(#REF!,FIND("|",#REF!,1)-2),#REF!)</f>
      </c>
      <c r="R2322" s="6">
        <f>IF(ISNUMBER(FIND("|",#REF!,1)),RIGHT(#REF!,LEN(#REF!)-FIND("|",#REF!,1)-1),"")</f>
      </c>
      <c r="S2322" s="3" t="s">
        <v>7</v>
      </c>
      <c r="T2322" s="3" t="s">
        <v>7</v>
      </c>
      <c r="U2322" s="2">
        <v>0</v>
      </c>
      <c r="V2322" s="2">
        <v>0</v>
      </c>
      <c r="W2322" s="2"/>
      <c r="X2322" s="3" t="s">
        <v>32</v>
      </c>
      <c r="Y2322" s="2"/>
      <c r="Z2322" s="3"/>
      <c r="AA2322" s="3"/>
      <c r="AB2322" s="7" t="s">
        <v>7302</v>
      </c>
      <c r="AC2322" s="3" t="s">
        <v>44</v>
      </c>
      <c r="AD2322" s="3" t="s">
        <v>44</v>
      </c>
      <c r="AE2322" s="3" t="s">
        <v>44</v>
      </c>
      <c r="AF2322" s="3" t="s">
        <v>13</v>
      </c>
      <c r="AG2322" s="4"/>
      <c r="AH2322" s="3"/>
      <c r="AI2322" s="4"/>
      <c r="AJ23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2" s="8">
        <f>IF(#REF!=MAX(#REF!),"New","Old")</f>
      </c>
      <c r="AL2322" s="3"/>
      <c r="AM2322" s="9">
        <f>IF(OR(#REF!="",#REF!=0),"",IF(#REF!&lt;12000,"&lt;12k",IF(AND(#REF!&gt;=12000,#REF!&lt;24000),"12k to 24k",IF(AND(#REF!&gt;=24000,#REF!&lt;=36000),"24k to 36k",IF(#REF!&gt;36000,"&gt;36k","")))))</f>
      </c>
    </row>
    <row x14ac:dyDescent="0.25" r="2323" customHeight="1" ht="18.75">
      <c r="A2323" s="1">
        <v>1860907</v>
      </c>
      <c r="B2323" s="2">
        <v>11498906</v>
      </c>
      <c r="C2323" s="3" t="s">
        <v>0</v>
      </c>
      <c r="D2323" s="3" t="s">
        <v>1</v>
      </c>
      <c r="E2323" s="2">
        <v>2018</v>
      </c>
      <c r="F2323" s="4">
        <v>44917</v>
      </c>
      <c r="G2323" s="3" t="s">
        <v>14</v>
      </c>
      <c r="H2323" s="4">
        <v>44921</v>
      </c>
      <c r="I2323" s="4">
        <f>_xlfn.XLOOKUP(#REF!,[1]!Backup_F8_Previous_Wave[ODINO],[1]!Backup_F8_Previous_Wave[Production Date],"")</f>
      </c>
      <c r="J2323" s="10">
        <f>_xlfn.XLOOKUP(#REF!,[1]!Backup_F8_Previous_Wave[ODINO],[1]!Backup_F8_Previous_Wave[Wave Date],"")</f>
      </c>
      <c r="K2323" s="6">
        <f>_xlfn.XLOOKUP(#REF!,[1]!Backup_F8_Previous_Wave[ODINO],[1]!Backup_F8_Previous_Wave[Full VIN],"")</f>
      </c>
      <c r="L2323" s="3" t="s">
        <v>7303</v>
      </c>
      <c r="M2323" s="3" t="s">
        <v>4</v>
      </c>
      <c r="N2323" s="3" t="s">
        <v>7304</v>
      </c>
      <c r="O2323" s="3" t="s">
        <v>49</v>
      </c>
      <c r="P2323" s="6">
        <f>_xlfn.XLOOKUP(#REF!,[1]!Table2[BINNING],[1]!Table2[VFG],"")</f>
      </c>
      <c r="Q2323" s="6">
        <f>IF(ISNUMBER(FIND("|",#REF!,1)),LEFT(#REF!,FIND("|",#REF!,1)-2),#REF!)</f>
      </c>
      <c r="R2323" s="6">
        <f>IF(ISNUMBER(FIND("|",#REF!,1)),RIGHT(#REF!,LEN(#REF!)-FIND("|",#REF!,1)-1),"")</f>
      </c>
      <c r="S2323" s="3" t="s">
        <v>7</v>
      </c>
      <c r="T2323" s="3" t="s">
        <v>7</v>
      </c>
      <c r="U2323" s="2">
        <v>0</v>
      </c>
      <c r="V2323" s="2">
        <v>0</v>
      </c>
      <c r="W2323" s="2"/>
      <c r="X2323" s="3" t="s">
        <v>100</v>
      </c>
      <c r="Y2323" s="2"/>
      <c r="Z2323" s="3"/>
      <c r="AA2323" s="3"/>
      <c r="AB2323" s="7" t="s">
        <v>7305</v>
      </c>
      <c r="AC2323" s="3" t="s">
        <v>20</v>
      </c>
      <c r="AD2323" s="3" t="s">
        <v>11</v>
      </c>
      <c r="AE2323" s="3" t="s">
        <v>21</v>
      </c>
      <c r="AF2323" s="3" t="s">
        <v>13</v>
      </c>
      <c r="AG2323" s="4"/>
      <c r="AH2323" s="3"/>
      <c r="AI2323" s="4"/>
      <c r="AJ23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3" s="8">
        <f>IF(#REF!=MAX(#REF!),"New","Old")</f>
      </c>
      <c r="AL2323" s="3"/>
      <c r="AM2323" s="9">
        <f>IF(OR(#REF!="",#REF!=0),"",IF(#REF!&lt;12000,"&lt;12k",IF(AND(#REF!&gt;=12000,#REF!&lt;24000),"12k to 24k",IF(AND(#REF!&gt;=24000,#REF!&lt;=36000),"24k to 36k",IF(#REF!&gt;36000,"&gt;36k","")))))</f>
      </c>
    </row>
    <row x14ac:dyDescent="0.25" r="2324" customHeight="1" ht="18.75">
      <c r="A2324" s="1">
        <v>1860963</v>
      </c>
      <c r="B2324" s="2">
        <v>11498945</v>
      </c>
      <c r="C2324" s="3" t="s">
        <v>0</v>
      </c>
      <c r="D2324" s="3" t="s">
        <v>4843</v>
      </c>
      <c r="E2324" s="2">
        <v>2022</v>
      </c>
      <c r="F2324" s="4">
        <v>44902</v>
      </c>
      <c r="G2324" s="3" t="s">
        <v>14</v>
      </c>
      <c r="H2324" s="4">
        <v>44922</v>
      </c>
      <c r="I2324" s="4">
        <f>_xlfn.XLOOKUP(#REF!,[1]!Backup_F8_Previous_Wave[ODINO],[1]!Backup_F8_Previous_Wave[Production Date],"")</f>
      </c>
      <c r="J2324" s="10">
        <f>_xlfn.XLOOKUP(#REF!,[1]!Backup_F8_Previous_Wave[ODINO],[1]!Backup_F8_Previous_Wave[Wave Date],"")</f>
      </c>
      <c r="K2324" s="6">
        <f>_xlfn.XLOOKUP(#REF!,[1]!Backup_F8_Previous_Wave[ODINO],[1]!Backup_F8_Previous_Wave[Full VIN],"")</f>
      </c>
      <c r="L2324" s="3" t="s">
        <v>7306</v>
      </c>
      <c r="M2324" s="3" t="s">
        <v>4</v>
      </c>
      <c r="N2324" s="3" t="s">
        <v>7307</v>
      </c>
      <c r="O2324" s="3" t="s">
        <v>3849</v>
      </c>
      <c r="P2324" s="6">
        <f>_xlfn.XLOOKUP(#REF!,[1]!Table2[BINNING],[1]!Table2[VFG],"")</f>
      </c>
      <c r="Q2324" s="6">
        <f>IF(ISNUMBER(FIND("|",#REF!,1)),LEFT(#REF!,FIND("|",#REF!,1)-2),#REF!)</f>
      </c>
      <c r="R2324" s="6">
        <f>IF(ISNUMBER(FIND("|",#REF!,1)),RIGHT(#REF!,LEN(#REF!)-FIND("|",#REF!,1)-1),"")</f>
      </c>
      <c r="S2324" s="3" t="s">
        <v>7</v>
      </c>
      <c r="T2324" s="3" t="s">
        <v>7</v>
      </c>
      <c r="U2324" s="2">
        <v>0</v>
      </c>
      <c r="V2324" s="2">
        <v>0</v>
      </c>
      <c r="W2324" s="2"/>
      <c r="X2324" s="3" t="s">
        <v>106</v>
      </c>
      <c r="Y2324" s="2">
        <v>35</v>
      </c>
      <c r="Z2324" s="3"/>
      <c r="AA2324" s="3"/>
      <c r="AB2324" s="7" t="s">
        <v>7308</v>
      </c>
      <c r="AC2324" s="3" t="s">
        <v>4847</v>
      </c>
      <c r="AD2324" s="3" t="s">
        <v>4848</v>
      </c>
      <c r="AE2324" s="3" t="s">
        <v>4849</v>
      </c>
      <c r="AF2324" s="3" t="s">
        <v>102</v>
      </c>
      <c r="AG2324" s="4"/>
      <c r="AH2324" s="3"/>
      <c r="AI2324" s="4"/>
      <c r="AJ23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4" s="8">
        <f>IF(#REF!=MAX(#REF!),"New","Old")</f>
      </c>
      <c r="AL2324" s="3"/>
      <c r="AM2324" s="9">
        <f>IF(OR(#REF!="",#REF!=0),"",IF(#REF!&lt;12000,"&lt;12k",IF(AND(#REF!&gt;=12000,#REF!&lt;24000),"12k to 24k",IF(AND(#REF!&gt;=24000,#REF!&lt;=36000),"24k to 36k",IF(#REF!&gt;36000,"&gt;36k","")))))</f>
      </c>
    </row>
    <row x14ac:dyDescent="0.25" r="2325" customHeight="1" ht="18.75">
      <c r="A2325" s="1">
        <v>1860984</v>
      </c>
      <c r="B2325" s="2">
        <v>11498959</v>
      </c>
      <c r="C2325" s="3" t="s">
        <v>0</v>
      </c>
      <c r="D2325" s="3" t="s">
        <v>1</v>
      </c>
      <c r="E2325" s="2">
        <v>2021</v>
      </c>
      <c r="F2325" s="4">
        <v>44919</v>
      </c>
      <c r="G2325" s="3" t="s">
        <v>14</v>
      </c>
      <c r="H2325" s="4">
        <v>44922</v>
      </c>
      <c r="I2325" s="4">
        <f>_xlfn.XLOOKUP(#REF!,[1]!Backup_F8_Previous_Wave[ODINO],[1]!Backup_F8_Previous_Wave[Production Date],"")</f>
      </c>
      <c r="J2325" s="10">
        <f>_xlfn.XLOOKUP(#REF!,[1]!Backup_F8_Previous_Wave[ODINO],[1]!Backup_F8_Previous_Wave[Wave Date],"")</f>
      </c>
      <c r="K2325" s="6">
        <f>_xlfn.XLOOKUP(#REF!,[1]!Backup_F8_Previous_Wave[ODINO],[1]!Backup_F8_Previous_Wave[Full VIN],"")</f>
      </c>
      <c r="L2325" s="3" t="s">
        <v>7309</v>
      </c>
      <c r="M2325" s="3" t="s">
        <v>4</v>
      </c>
      <c r="N2325" s="3" t="s">
        <v>7310</v>
      </c>
      <c r="O2325" s="3" t="s">
        <v>49</v>
      </c>
      <c r="P2325" s="6">
        <f>_xlfn.XLOOKUP(#REF!,[1]!Table2[BINNING],[1]!Table2[VFG],"")</f>
      </c>
      <c r="Q2325" s="6">
        <f>IF(ISNUMBER(FIND("|",#REF!,1)),LEFT(#REF!,FIND("|",#REF!,1)-2),#REF!)</f>
      </c>
      <c r="R2325" s="6">
        <f>IF(ISNUMBER(FIND("|",#REF!,1)),RIGHT(#REF!,LEN(#REF!)-FIND("|",#REF!,1)-1),"")</f>
      </c>
      <c r="S2325" s="3" t="s">
        <v>7</v>
      </c>
      <c r="T2325" s="3" t="s">
        <v>7</v>
      </c>
      <c r="U2325" s="2">
        <v>0</v>
      </c>
      <c r="V2325" s="2">
        <v>0</v>
      </c>
      <c r="W2325" s="2"/>
      <c r="X2325" s="3" t="s">
        <v>525</v>
      </c>
      <c r="Y2325" s="2">
        <v>0</v>
      </c>
      <c r="Z2325" s="3"/>
      <c r="AA2325" s="3"/>
      <c r="AB2325" s="7" t="s">
        <v>7311</v>
      </c>
      <c r="AC2325" s="3" t="s">
        <v>4018</v>
      </c>
      <c r="AD2325" s="3" t="s">
        <v>11</v>
      </c>
      <c r="AE2325" s="3" t="s">
        <v>21</v>
      </c>
      <c r="AF2325" s="3" t="s">
        <v>13</v>
      </c>
      <c r="AG2325" s="4"/>
      <c r="AH2325" s="3"/>
      <c r="AI2325" s="4"/>
      <c r="AJ23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5" s="8">
        <f>IF(#REF!=MAX(#REF!),"New","Old")</f>
      </c>
      <c r="AL2325" s="3"/>
      <c r="AM2325" s="9">
        <f>IF(OR(#REF!="",#REF!=0),"",IF(#REF!&lt;12000,"&lt;12k",IF(AND(#REF!&gt;=12000,#REF!&lt;24000),"12k to 24k",IF(AND(#REF!&gt;=24000,#REF!&lt;=36000),"24k to 36k",IF(#REF!&gt;36000,"&gt;36k","")))))</f>
      </c>
    </row>
    <row x14ac:dyDescent="0.25" r="2326" customHeight="1" ht="18.75">
      <c r="A2326" s="1">
        <v>1861211</v>
      </c>
      <c r="B2326" s="2">
        <v>11499122</v>
      </c>
      <c r="C2326" s="3" t="s">
        <v>0</v>
      </c>
      <c r="D2326" s="3" t="s">
        <v>187</v>
      </c>
      <c r="E2326" s="2">
        <v>2018</v>
      </c>
      <c r="F2326" s="4">
        <v>44919</v>
      </c>
      <c r="G2326" s="3" t="s">
        <v>14</v>
      </c>
      <c r="H2326" s="4">
        <v>44923</v>
      </c>
      <c r="I2326" s="4">
        <f>_xlfn.XLOOKUP(#REF!,[1]!Backup_F8_Previous_Wave[ODINO],[1]!Backup_F8_Previous_Wave[Production Date],"")</f>
      </c>
      <c r="J2326" s="10">
        <f>_xlfn.XLOOKUP(#REF!,[1]!Backup_F8_Previous_Wave[ODINO],[1]!Backup_F8_Previous_Wave[Wave Date],"")</f>
      </c>
      <c r="K2326" s="6">
        <f>_xlfn.XLOOKUP(#REF!,[1]!Backup_F8_Previous_Wave[ODINO],[1]!Backup_F8_Previous_Wave[Full VIN],"")</f>
      </c>
      <c r="L2326" s="3" t="s">
        <v>5228</v>
      </c>
      <c r="M2326" s="3" t="s">
        <v>4</v>
      </c>
      <c r="N2326" s="3" t="s">
        <v>7312</v>
      </c>
      <c r="O2326" s="3" t="s">
        <v>49</v>
      </c>
      <c r="P2326" s="6">
        <f>_xlfn.XLOOKUP(#REF!,[1]!Table2[BINNING],[1]!Table2[VFG],"")</f>
      </c>
      <c r="Q2326" s="6">
        <f>IF(ISNUMBER(FIND("|",#REF!,1)),LEFT(#REF!,FIND("|",#REF!,1)-2),#REF!)</f>
      </c>
      <c r="R2326" s="6">
        <f>IF(ISNUMBER(FIND("|",#REF!,1)),RIGHT(#REF!,LEN(#REF!)-FIND("|",#REF!,1)-1),"")</f>
      </c>
      <c r="S2326" s="3" t="s">
        <v>7</v>
      </c>
      <c r="T2326" s="3" t="s">
        <v>7</v>
      </c>
      <c r="U2326" s="2">
        <v>0</v>
      </c>
      <c r="V2326" s="2">
        <v>0</v>
      </c>
      <c r="W2326" s="2"/>
      <c r="X2326" s="3" t="s">
        <v>881</v>
      </c>
      <c r="Y2326" s="2"/>
      <c r="Z2326" s="3"/>
      <c r="AA2326" s="3"/>
      <c r="AB2326" s="7" t="s">
        <v>7313</v>
      </c>
      <c r="AC2326" s="3" t="s">
        <v>191</v>
      </c>
      <c r="AD2326" s="3" t="s">
        <v>192</v>
      </c>
      <c r="AE2326" s="3" t="s">
        <v>193</v>
      </c>
      <c r="AF2326" s="3" t="s">
        <v>141</v>
      </c>
      <c r="AG2326" s="4"/>
      <c r="AH2326" s="3"/>
      <c r="AI2326" s="4"/>
      <c r="AJ23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6" s="8">
        <f>IF(#REF!=MAX(#REF!),"New","Old")</f>
      </c>
      <c r="AL2326" s="3"/>
      <c r="AM2326" s="9">
        <f>IF(OR(#REF!="",#REF!=0),"",IF(#REF!&lt;12000,"&lt;12k",IF(AND(#REF!&gt;=12000,#REF!&lt;24000),"12k to 24k",IF(AND(#REF!&gt;=24000,#REF!&lt;=36000),"24k to 36k",IF(#REF!&gt;36000,"&gt;36k","")))))</f>
      </c>
    </row>
    <row x14ac:dyDescent="0.25" r="2327" customHeight="1" ht="18.75">
      <c r="A2327" s="1">
        <v>1861236</v>
      </c>
      <c r="B2327" s="2">
        <v>11499139</v>
      </c>
      <c r="C2327" s="3" t="s">
        <v>0</v>
      </c>
      <c r="D2327" s="3" t="s">
        <v>1</v>
      </c>
      <c r="E2327" s="2">
        <v>2018</v>
      </c>
      <c r="F2327" s="4">
        <v>44918</v>
      </c>
      <c r="G2327" s="3" t="s">
        <v>14</v>
      </c>
      <c r="H2327" s="4">
        <v>44923</v>
      </c>
      <c r="I2327" s="4">
        <f>_xlfn.XLOOKUP(#REF!,[1]!Backup_F8_Previous_Wave[ODINO],[1]!Backup_F8_Previous_Wave[Production Date],"")</f>
      </c>
      <c r="J2327" s="10">
        <f>_xlfn.XLOOKUP(#REF!,[1]!Backup_F8_Previous_Wave[ODINO],[1]!Backup_F8_Previous_Wave[Wave Date],"")</f>
      </c>
      <c r="K2327" s="6">
        <f>_xlfn.XLOOKUP(#REF!,[1]!Backup_F8_Previous_Wave[ODINO],[1]!Backup_F8_Previous_Wave[Full VIN],"")</f>
      </c>
      <c r="L2327" s="3" t="s">
        <v>589</v>
      </c>
      <c r="M2327" s="3" t="s">
        <v>4</v>
      </c>
      <c r="N2327" s="3" t="s">
        <v>7314</v>
      </c>
      <c r="O2327" s="3" t="s">
        <v>49</v>
      </c>
      <c r="P2327" s="6">
        <f>_xlfn.XLOOKUP(#REF!,[1]!Table2[BINNING],[1]!Table2[VFG],"")</f>
      </c>
      <c r="Q2327" s="6">
        <f>IF(ISNUMBER(FIND("|",#REF!,1)),LEFT(#REF!,FIND("|",#REF!,1)-2),#REF!)</f>
      </c>
      <c r="R2327" s="6">
        <f>IF(ISNUMBER(FIND("|",#REF!,1)),RIGHT(#REF!,LEN(#REF!)-FIND("|",#REF!,1)-1),"")</f>
      </c>
      <c r="S2327" s="3" t="s">
        <v>7</v>
      </c>
      <c r="T2327" s="3" t="s">
        <v>7</v>
      </c>
      <c r="U2327" s="2">
        <v>0</v>
      </c>
      <c r="V2327" s="2">
        <v>0</v>
      </c>
      <c r="W2327" s="2"/>
      <c r="X2327" s="3" t="s">
        <v>166</v>
      </c>
      <c r="Y2327" s="2">
        <v>0</v>
      </c>
      <c r="Z2327" s="3"/>
      <c r="AA2327" s="3"/>
      <c r="AB2327" s="7" t="s">
        <v>7315</v>
      </c>
      <c r="AC2327" s="3" t="s">
        <v>20</v>
      </c>
      <c r="AD2327" s="3" t="s">
        <v>11</v>
      </c>
      <c r="AE2327" s="3" t="s">
        <v>21</v>
      </c>
      <c r="AF2327" s="3" t="s">
        <v>13</v>
      </c>
      <c r="AG2327" s="4"/>
      <c r="AH2327" s="3"/>
      <c r="AI2327" s="4"/>
      <c r="AJ23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7" s="8">
        <f>IF(#REF!=MAX(#REF!),"New","Old")</f>
      </c>
      <c r="AL2327" s="3"/>
      <c r="AM2327" s="9">
        <f>IF(OR(#REF!="",#REF!=0),"",IF(#REF!&lt;12000,"&lt;12k",IF(AND(#REF!&gt;=12000,#REF!&lt;24000),"12k to 24k",IF(AND(#REF!&gt;=24000,#REF!&lt;=36000),"24k to 36k",IF(#REF!&gt;36000,"&gt;36k","")))))</f>
      </c>
    </row>
    <row x14ac:dyDescent="0.25" r="2328" customHeight="1" ht="18.75">
      <c r="A2328" s="1">
        <v>1861508</v>
      </c>
      <c r="B2328" s="2">
        <v>11499333</v>
      </c>
      <c r="C2328" s="3" t="s">
        <v>0</v>
      </c>
      <c r="D2328" s="3" t="s">
        <v>181</v>
      </c>
      <c r="E2328" s="2">
        <v>2017</v>
      </c>
      <c r="F2328" s="4">
        <v>44917</v>
      </c>
      <c r="G2328" s="3" t="s">
        <v>14</v>
      </c>
      <c r="H2328" s="4">
        <v>44924</v>
      </c>
      <c r="I2328" s="4">
        <f>_xlfn.XLOOKUP(#REF!,[1]!Backup_F8_Previous_Wave[ODINO],[1]!Backup_F8_Previous_Wave[Production Date],"")</f>
      </c>
      <c r="J2328" s="10">
        <f>_xlfn.XLOOKUP(#REF!,[1]!Backup_F8_Previous_Wave[ODINO],[1]!Backup_F8_Previous_Wave[Wave Date],"")</f>
      </c>
      <c r="K2328" s="6">
        <f>_xlfn.XLOOKUP(#REF!,[1]!Backup_F8_Previous_Wave[ODINO],[1]!Backup_F8_Previous_Wave[Full VIN],"")</f>
      </c>
      <c r="L2328" s="3" t="s">
        <v>2772</v>
      </c>
      <c r="M2328" s="3" t="s">
        <v>4</v>
      </c>
      <c r="N2328" s="3" t="s">
        <v>7316</v>
      </c>
      <c r="O2328" s="3" t="s">
        <v>196</v>
      </c>
      <c r="P2328" s="6">
        <f>_xlfn.XLOOKUP(#REF!,[1]!Table2[BINNING],[1]!Table2[VFG],"")</f>
      </c>
      <c r="Q2328" s="6">
        <f>IF(ISNUMBER(FIND("|",#REF!,1)),LEFT(#REF!,FIND("|",#REF!,1)-2),#REF!)</f>
      </c>
      <c r="R2328" s="6">
        <f>IF(ISNUMBER(FIND("|",#REF!,1)),RIGHT(#REF!,LEN(#REF!)-FIND("|",#REF!,1)-1),"")</f>
      </c>
      <c r="S2328" s="3" t="s">
        <v>7</v>
      </c>
      <c r="T2328" s="3" t="s">
        <v>7</v>
      </c>
      <c r="U2328" s="2">
        <v>0</v>
      </c>
      <c r="V2328" s="2">
        <v>0</v>
      </c>
      <c r="W2328" s="2"/>
      <c r="X2328" s="3" t="s">
        <v>63</v>
      </c>
      <c r="Y2328" s="2"/>
      <c r="Z2328" s="3"/>
      <c r="AA2328" s="3"/>
      <c r="AB2328" s="7" t="s">
        <v>7317</v>
      </c>
      <c r="AC2328" s="3" t="s">
        <v>297</v>
      </c>
      <c r="AD2328" s="3" t="s">
        <v>298</v>
      </c>
      <c r="AE2328" s="3" t="s">
        <v>299</v>
      </c>
      <c r="AF2328" s="3" t="s">
        <v>198</v>
      </c>
      <c r="AG2328" s="4"/>
      <c r="AH2328" s="3"/>
      <c r="AI2328" s="4"/>
      <c r="AJ23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8" s="8">
        <f>IF(#REF!=MAX(#REF!),"New","Old")</f>
      </c>
      <c r="AL2328" s="3"/>
      <c r="AM2328" s="9">
        <f>IF(OR(#REF!="",#REF!=0),"",IF(#REF!&lt;12000,"&lt;12k",IF(AND(#REF!&gt;=12000,#REF!&lt;24000),"12k to 24k",IF(AND(#REF!&gt;=24000,#REF!&lt;=36000),"24k to 36k",IF(#REF!&gt;36000,"&gt;36k","")))))</f>
      </c>
    </row>
    <row x14ac:dyDescent="0.25" r="2329" customHeight="1" ht="18.75">
      <c r="A2329" s="1">
        <v>1861770</v>
      </c>
      <c r="B2329" s="2">
        <v>11499503</v>
      </c>
      <c r="C2329" s="3" t="s">
        <v>0</v>
      </c>
      <c r="D2329" s="3" t="s">
        <v>86</v>
      </c>
      <c r="E2329" s="2">
        <v>2020</v>
      </c>
      <c r="F2329" s="4">
        <v>44879</v>
      </c>
      <c r="G2329" s="3" t="s">
        <v>14</v>
      </c>
      <c r="H2329" s="4">
        <v>44925</v>
      </c>
      <c r="I2329" s="4">
        <f>_xlfn.XLOOKUP(#REF!,[1]!Backup_F8_Previous_Wave[ODINO],[1]!Backup_F8_Previous_Wave[Production Date],"")</f>
      </c>
      <c r="J2329" s="10">
        <f>_xlfn.XLOOKUP(#REF!,[1]!Backup_F8_Previous_Wave[ODINO],[1]!Backup_F8_Previous_Wave[Wave Date],"")</f>
      </c>
      <c r="K2329" s="6">
        <f>_xlfn.XLOOKUP(#REF!,[1]!Backup_F8_Previous_Wave[ODINO],[1]!Backup_F8_Previous_Wave[Full VIN],"")</f>
      </c>
      <c r="L2329" s="3" t="s">
        <v>7318</v>
      </c>
      <c r="M2329" s="3" t="s">
        <v>4</v>
      </c>
      <c r="N2329" s="3" t="s">
        <v>7319</v>
      </c>
      <c r="O2329" s="3" t="s">
        <v>4771</v>
      </c>
      <c r="P2329" s="6">
        <f>_xlfn.XLOOKUP(#REF!,[1]!Table2[BINNING],[1]!Table2[VFG],"")</f>
      </c>
      <c r="Q2329" s="6">
        <f>IF(ISNUMBER(FIND("|",#REF!,1)),LEFT(#REF!,FIND("|",#REF!,1)-2),#REF!)</f>
      </c>
      <c r="R2329" s="6">
        <f>IF(ISNUMBER(FIND("|",#REF!,1)),RIGHT(#REF!,LEN(#REF!)-FIND("|",#REF!,1)-1),"")</f>
      </c>
      <c r="S2329" s="3" t="s">
        <v>7</v>
      </c>
      <c r="T2329" s="3" t="s">
        <v>7</v>
      </c>
      <c r="U2329" s="2">
        <v>0</v>
      </c>
      <c r="V2329" s="2">
        <v>0</v>
      </c>
      <c r="W2329" s="2"/>
      <c r="X2329" s="3" t="s">
        <v>404</v>
      </c>
      <c r="Y2329" s="2"/>
      <c r="Z2329" s="3"/>
      <c r="AA2329" s="3"/>
      <c r="AB2329" s="7" t="s">
        <v>7320</v>
      </c>
      <c r="AC2329" s="3" t="s">
        <v>685</v>
      </c>
      <c r="AD2329" s="3" t="s">
        <v>93</v>
      </c>
      <c r="AE2329" s="3" t="s">
        <v>94</v>
      </c>
      <c r="AF2329" s="3" t="s">
        <v>95</v>
      </c>
      <c r="AG2329" s="4"/>
      <c r="AH2329" s="3"/>
      <c r="AI2329" s="4"/>
      <c r="AJ23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29" s="8">
        <f>IF(#REF!=MAX(#REF!),"New","Old")</f>
      </c>
      <c r="AL2329" s="3"/>
      <c r="AM2329" s="9">
        <f>IF(OR(#REF!="",#REF!=0),"",IF(#REF!&lt;12000,"&lt;12k",IF(AND(#REF!&gt;=12000,#REF!&lt;24000),"12k to 24k",IF(AND(#REF!&gt;=24000,#REF!&lt;=36000),"24k to 36k",IF(#REF!&gt;36000,"&gt;36k","")))))</f>
      </c>
    </row>
    <row x14ac:dyDescent="0.25" r="2330" customHeight="1" ht="18.75">
      <c r="A2330" s="1">
        <v>1861776</v>
      </c>
      <c r="B2330" s="2">
        <v>11499508</v>
      </c>
      <c r="C2330" s="3" t="s">
        <v>0</v>
      </c>
      <c r="D2330" s="3" t="s">
        <v>4843</v>
      </c>
      <c r="E2330" s="2">
        <v>2022</v>
      </c>
      <c r="F2330" s="4">
        <v>44900</v>
      </c>
      <c r="G2330" s="3" t="s">
        <v>14</v>
      </c>
      <c r="H2330" s="4">
        <v>44925</v>
      </c>
      <c r="I2330" s="4">
        <f>_xlfn.XLOOKUP(#REF!,[1]!Backup_F8_Previous_Wave[ODINO],[1]!Backup_F8_Previous_Wave[Production Date],"")</f>
      </c>
      <c r="J2330" s="10">
        <f>_xlfn.XLOOKUP(#REF!,[1]!Backup_F8_Previous_Wave[ODINO],[1]!Backup_F8_Previous_Wave[Wave Date],"")</f>
      </c>
      <c r="K2330" s="6">
        <f>_xlfn.XLOOKUP(#REF!,[1]!Backup_F8_Previous_Wave[ODINO],[1]!Backup_F8_Previous_Wave[Full VIN],"")</f>
      </c>
      <c r="L2330" s="3" t="s">
        <v>7321</v>
      </c>
      <c r="M2330" s="3" t="s">
        <v>4</v>
      </c>
      <c r="N2330" s="3" t="s">
        <v>7322</v>
      </c>
      <c r="O2330" s="3" t="s">
        <v>3849</v>
      </c>
      <c r="P2330" s="6">
        <f>_xlfn.XLOOKUP(#REF!,[1]!Table2[BINNING],[1]!Table2[VFG],"")</f>
      </c>
      <c r="Q2330" s="6">
        <f>IF(ISNUMBER(FIND("|",#REF!,1)),LEFT(#REF!,FIND("|",#REF!,1)-2),#REF!)</f>
      </c>
      <c r="R2330" s="6">
        <f>IF(ISNUMBER(FIND("|",#REF!,1)),RIGHT(#REF!,LEN(#REF!)-FIND("|",#REF!,1)-1),"")</f>
      </c>
      <c r="S2330" s="3" t="s">
        <v>7</v>
      </c>
      <c r="T2330" s="3" t="s">
        <v>7</v>
      </c>
      <c r="U2330" s="2">
        <v>0</v>
      </c>
      <c r="V2330" s="2">
        <v>0</v>
      </c>
      <c r="W2330" s="2"/>
      <c r="X2330" s="3" t="s">
        <v>583</v>
      </c>
      <c r="Y2330" s="2">
        <v>55</v>
      </c>
      <c r="Z2330" s="3"/>
      <c r="AA2330" s="3"/>
      <c r="AB2330" s="7" t="s">
        <v>7323</v>
      </c>
      <c r="AC2330" s="3" t="s">
        <v>4847</v>
      </c>
      <c r="AD2330" s="3" t="s">
        <v>4848</v>
      </c>
      <c r="AE2330" s="3" t="s">
        <v>4849</v>
      </c>
      <c r="AF2330" s="3" t="s">
        <v>102</v>
      </c>
      <c r="AG2330" s="4"/>
      <c r="AH2330" s="3"/>
      <c r="AI2330" s="4"/>
      <c r="AJ23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0" s="8">
        <f>IF(#REF!=MAX(#REF!),"New","Old")</f>
      </c>
      <c r="AL2330" s="3"/>
      <c r="AM2330" s="9">
        <f>IF(OR(#REF!="",#REF!=0),"",IF(#REF!&lt;12000,"&lt;12k",IF(AND(#REF!&gt;=12000,#REF!&lt;24000),"12k to 24k",IF(AND(#REF!&gt;=24000,#REF!&lt;=36000),"24k to 36k",IF(#REF!&gt;36000,"&gt;36k","")))))</f>
      </c>
    </row>
    <row x14ac:dyDescent="0.25" r="2331" customHeight="1" ht="18.75">
      <c r="A2331" s="1">
        <v>1861895</v>
      </c>
      <c r="B2331" s="2">
        <v>11499597</v>
      </c>
      <c r="C2331" s="3" t="s">
        <v>0</v>
      </c>
      <c r="D2331" s="3" t="s">
        <v>4843</v>
      </c>
      <c r="E2331" s="2">
        <v>2023</v>
      </c>
      <c r="F2331" s="4">
        <v>44917</v>
      </c>
      <c r="G2331" s="3" t="s">
        <v>14</v>
      </c>
      <c r="H2331" s="4">
        <v>44925</v>
      </c>
      <c r="I2331" s="4">
        <f>_xlfn.XLOOKUP(#REF!,[1]!Backup_F8_Previous_Wave[ODINO],[1]!Backup_F8_Previous_Wave[Production Date],"")</f>
      </c>
      <c r="J2331" s="10">
        <f>_xlfn.XLOOKUP(#REF!,[1]!Backup_F8_Previous_Wave[ODINO],[1]!Backup_F8_Previous_Wave[Wave Date],"")</f>
      </c>
      <c r="K2331" s="6">
        <f>_xlfn.XLOOKUP(#REF!,[1]!Backup_F8_Previous_Wave[ODINO],[1]!Backup_F8_Previous_Wave[Full VIN],"")</f>
      </c>
      <c r="L2331" s="3" t="s">
        <v>7324</v>
      </c>
      <c r="M2331" s="3" t="s">
        <v>4</v>
      </c>
      <c r="N2331" s="3" t="s">
        <v>7325</v>
      </c>
      <c r="O2331" s="3" t="s">
        <v>3849</v>
      </c>
      <c r="P2331" s="6">
        <f>_xlfn.XLOOKUP(#REF!,[1]!Table2[BINNING],[1]!Table2[VFG],"")</f>
      </c>
      <c r="Q2331" s="6">
        <f>IF(ISNUMBER(FIND("|",#REF!,1)),LEFT(#REF!,FIND("|",#REF!,1)-2),#REF!)</f>
      </c>
      <c r="R2331" s="6">
        <f>IF(ISNUMBER(FIND("|",#REF!,1)),RIGHT(#REF!,LEN(#REF!)-FIND("|",#REF!,1)-1),"")</f>
      </c>
      <c r="S2331" s="3" t="s">
        <v>7</v>
      </c>
      <c r="T2331" s="3" t="s">
        <v>7</v>
      </c>
      <c r="U2331" s="2">
        <v>0</v>
      </c>
      <c r="V2331" s="2">
        <v>0</v>
      </c>
      <c r="W2331" s="2"/>
      <c r="X2331" s="3" t="s">
        <v>1087</v>
      </c>
      <c r="Y2331" s="2">
        <v>55</v>
      </c>
      <c r="Z2331" s="3"/>
      <c r="AA2331" s="3"/>
      <c r="AB2331" s="7" t="s">
        <v>7326</v>
      </c>
      <c r="AC2331" s="3" t="s">
        <v>4847</v>
      </c>
      <c r="AD2331" s="3" t="s">
        <v>4848</v>
      </c>
      <c r="AE2331" s="3" t="s">
        <v>4849</v>
      </c>
      <c r="AF2331" s="3" t="s">
        <v>102</v>
      </c>
      <c r="AG2331" s="4"/>
      <c r="AH2331" s="3"/>
      <c r="AI2331" s="4"/>
      <c r="AJ23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1" s="8">
        <f>IF(#REF!=MAX(#REF!),"New","Old")</f>
      </c>
      <c r="AL2331" s="3"/>
      <c r="AM2331" s="9">
        <f>IF(OR(#REF!="",#REF!=0),"",IF(#REF!&lt;12000,"&lt;12k",IF(AND(#REF!&gt;=12000,#REF!&lt;24000),"12k to 24k",IF(AND(#REF!&gt;=24000,#REF!&lt;=36000),"24k to 36k",IF(#REF!&gt;36000,"&gt;36k","")))))</f>
      </c>
    </row>
    <row x14ac:dyDescent="0.25" r="2332" customHeight="1" ht="18.75">
      <c r="A2332" s="1">
        <v>1862133</v>
      </c>
      <c r="B2332" s="2">
        <v>11499773</v>
      </c>
      <c r="C2332" s="3" t="s">
        <v>0</v>
      </c>
      <c r="D2332" s="3" t="s">
        <v>4843</v>
      </c>
      <c r="E2332" s="2">
        <v>2022</v>
      </c>
      <c r="F2332" s="4">
        <v>44915</v>
      </c>
      <c r="G2332" s="3" t="s">
        <v>14</v>
      </c>
      <c r="H2332" s="4">
        <v>44928</v>
      </c>
      <c r="I2332" s="4">
        <f>_xlfn.XLOOKUP(#REF!,[1]!Backup_F8_Previous_Wave[ODINO],[1]!Backup_F8_Previous_Wave[Production Date],"")</f>
      </c>
      <c r="J2332" s="10">
        <f>_xlfn.XLOOKUP(#REF!,[1]!Backup_F8_Previous_Wave[ODINO],[1]!Backup_F8_Previous_Wave[Wave Date],"")</f>
      </c>
      <c r="K2332" s="6">
        <f>_xlfn.XLOOKUP(#REF!,[1]!Backup_F8_Previous_Wave[ODINO],[1]!Backup_F8_Previous_Wave[Full VIN],"")</f>
      </c>
      <c r="L2332" s="3" t="s">
        <v>7327</v>
      </c>
      <c r="M2332" s="3" t="s">
        <v>4</v>
      </c>
      <c r="N2332" s="3" t="s">
        <v>7328</v>
      </c>
      <c r="O2332" s="3" t="s">
        <v>3849</v>
      </c>
      <c r="P2332" s="6">
        <f>_xlfn.XLOOKUP(#REF!,[1]!Table2[BINNING],[1]!Table2[VFG],"")</f>
      </c>
      <c r="Q2332" s="6">
        <f>IF(ISNUMBER(FIND("|",#REF!,1)),LEFT(#REF!,FIND("|",#REF!,1)-2),#REF!)</f>
      </c>
      <c r="R2332" s="6">
        <f>IF(ISNUMBER(FIND("|",#REF!,1)),RIGHT(#REF!,LEN(#REF!)-FIND("|",#REF!,1)-1),"")</f>
      </c>
      <c r="S2332" s="3" t="s">
        <v>7</v>
      </c>
      <c r="T2332" s="3" t="s">
        <v>7</v>
      </c>
      <c r="U2332" s="2">
        <v>0</v>
      </c>
      <c r="V2332" s="2">
        <v>0</v>
      </c>
      <c r="W2332" s="2"/>
      <c r="X2332" s="3" t="s">
        <v>81</v>
      </c>
      <c r="Y2332" s="2"/>
      <c r="Z2332" s="3"/>
      <c r="AA2332" s="3"/>
      <c r="AB2332" s="7" t="s">
        <v>7329</v>
      </c>
      <c r="AC2332" s="3" t="s">
        <v>4847</v>
      </c>
      <c r="AD2332" s="3" t="s">
        <v>4848</v>
      </c>
      <c r="AE2332" s="3" t="s">
        <v>4849</v>
      </c>
      <c r="AF2332" s="3" t="s">
        <v>102</v>
      </c>
      <c r="AG2332" s="4"/>
      <c r="AH2332" s="3"/>
      <c r="AI2332" s="4"/>
      <c r="AJ23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2" s="8">
        <f>IF(#REF!=MAX(#REF!),"New","Old")</f>
      </c>
      <c r="AL2332" s="3"/>
      <c r="AM2332" s="9">
        <f>IF(OR(#REF!="",#REF!=0),"",IF(#REF!&lt;12000,"&lt;12k",IF(AND(#REF!&gt;=12000,#REF!&lt;24000),"12k to 24k",IF(AND(#REF!&gt;=24000,#REF!&lt;=36000),"24k to 36k",IF(#REF!&gt;36000,"&gt;36k","")))))</f>
      </c>
    </row>
    <row x14ac:dyDescent="0.25" r="2333" customHeight="1" ht="18.75">
      <c r="A2333" s="1">
        <v>1862150</v>
      </c>
      <c r="B2333" s="2">
        <v>11499784</v>
      </c>
      <c r="C2333" s="3" t="s">
        <v>0</v>
      </c>
      <c r="D2333" s="3" t="s">
        <v>1</v>
      </c>
      <c r="E2333" s="2">
        <v>2018</v>
      </c>
      <c r="F2333" s="4">
        <v>44922</v>
      </c>
      <c r="G2333" s="3" t="s">
        <v>14</v>
      </c>
      <c r="H2333" s="4">
        <v>44928</v>
      </c>
      <c r="I2333" s="4">
        <f>_xlfn.XLOOKUP(#REF!,[1]!Backup_F8_Previous_Wave[ODINO],[1]!Backup_F8_Previous_Wave[Production Date],"")</f>
      </c>
      <c r="J2333" s="10">
        <f>_xlfn.XLOOKUP(#REF!,[1]!Backup_F8_Previous_Wave[ODINO],[1]!Backup_F8_Previous_Wave[Wave Date],"")</f>
      </c>
      <c r="K2333" s="6">
        <f>_xlfn.XLOOKUP(#REF!,[1]!Backup_F8_Previous_Wave[ODINO],[1]!Backup_F8_Previous_Wave[Full VIN],"")</f>
      </c>
      <c r="L2333" s="3" t="s">
        <v>7330</v>
      </c>
      <c r="M2333" s="3" t="s">
        <v>4</v>
      </c>
      <c r="N2333" s="3" t="s">
        <v>7331</v>
      </c>
      <c r="O2333" s="3" t="s">
        <v>31</v>
      </c>
      <c r="P2333" s="6">
        <f>_xlfn.XLOOKUP(#REF!,[1]!Table2[BINNING],[1]!Table2[VFG],"")</f>
      </c>
      <c r="Q2333" s="6">
        <f>IF(ISNUMBER(FIND("|",#REF!,1)),LEFT(#REF!,FIND("|",#REF!,1)-2),#REF!)</f>
      </c>
      <c r="R2333" s="6">
        <f>IF(ISNUMBER(FIND("|",#REF!,1)),RIGHT(#REF!,LEN(#REF!)-FIND("|",#REF!,1)-1),"")</f>
      </c>
      <c r="S2333" s="3" t="s">
        <v>7</v>
      </c>
      <c r="T2333" s="3" t="s">
        <v>7</v>
      </c>
      <c r="U2333" s="2">
        <v>0</v>
      </c>
      <c r="V2333" s="2">
        <v>0</v>
      </c>
      <c r="W2333" s="2"/>
      <c r="X2333" s="3" t="s">
        <v>583</v>
      </c>
      <c r="Y2333" s="2">
        <v>15</v>
      </c>
      <c r="Z2333" s="3"/>
      <c r="AA2333" s="3"/>
      <c r="AB2333" s="7" t="s">
        <v>7332</v>
      </c>
      <c r="AC2333" s="3" t="s">
        <v>20</v>
      </c>
      <c r="AD2333" s="3" t="s">
        <v>11</v>
      </c>
      <c r="AE2333" s="3" t="s">
        <v>135</v>
      </c>
      <c r="AF2333" s="3" t="s">
        <v>27</v>
      </c>
      <c r="AG2333" s="4"/>
      <c r="AH2333" s="3"/>
      <c r="AI2333" s="4"/>
      <c r="AJ23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3" s="8">
        <f>IF(#REF!=MAX(#REF!),"New","Old")</f>
      </c>
      <c r="AL2333" s="3"/>
      <c r="AM2333" s="9">
        <f>IF(OR(#REF!="",#REF!=0),"",IF(#REF!&lt;12000,"&lt;12k",IF(AND(#REF!&gt;=12000,#REF!&lt;24000),"12k to 24k",IF(AND(#REF!&gt;=24000,#REF!&lt;=36000),"24k to 36k",IF(#REF!&gt;36000,"&gt;36k","")))))</f>
      </c>
    </row>
    <row x14ac:dyDescent="0.25" r="2334" customHeight="1" ht="18.75">
      <c r="A2334" s="1">
        <v>1862214</v>
      </c>
      <c r="B2334" s="2">
        <v>11499828</v>
      </c>
      <c r="C2334" s="3" t="s">
        <v>173</v>
      </c>
      <c r="D2334" s="3" t="s">
        <v>510</v>
      </c>
      <c r="E2334" s="2">
        <v>2018</v>
      </c>
      <c r="F2334" s="4">
        <v>44851</v>
      </c>
      <c r="G2334" s="3" t="s">
        <v>14</v>
      </c>
      <c r="H2334" s="4">
        <v>44928</v>
      </c>
      <c r="I2334" s="4">
        <f>_xlfn.XLOOKUP(#REF!,[1]!Backup_F8_Previous_Wave[ODINO],[1]!Backup_F8_Previous_Wave[Production Date],"")</f>
      </c>
      <c r="J2334" s="10">
        <f>_xlfn.XLOOKUP(#REF!,[1]!Backup_F8_Previous_Wave[ODINO],[1]!Backup_F8_Previous_Wave[Wave Date],"")</f>
      </c>
      <c r="K2334" s="6">
        <f>_xlfn.XLOOKUP(#REF!,[1]!Backup_F8_Previous_Wave[ODINO],[1]!Backup_F8_Previous_Wave[Full VIN],"")</f>
      </c>
      <c r="L2334" s="3" t="s">
        <v>7333</v>
      </c>
      <c r="M2334" s="3" t="s">
        <v>4</v>
      </c>
      <c r="N2334" s="3" t="s">
        <v>7334</v>
      </c>
      <c r="O2334" s="3" t="s">
        <v>7335</v>
      </c>
      <c r="P2334" s="6">
        <f>_xlfn.XLOOKUP(#REF!,[1]!Table2[BINNING],[1]!Table2[VFG],"")</f>
      </c>
      <c r="Q2334" s="6">
        <f>IF(ISNUMBER(FIND("|",#REF!,1)),LEFT(#REF!,FIND("|",#REF!,1)-2),#REF!)</f>
      </c>
      <c r="R2334" s="6">
        <f>IF(ISNUMBER(FIND("|",#REF!,1)),RIGHT(#REF!,LEN(#REF!)-FIND("|",#REF!,1)-1),"")</f>
      </c>
      <c r="S2334" s="3" t="s">
        <v>7</v>
      </c>
      <c r="T2334" s="3" t="s">
        <v>7</v>
      </c>
      <c r="U2334" s="2">
        <v>0</v>
      </c>
      <c r="V2334" s="2">
        <v>0</v>
      </c>
      <c r="W2334" s="2"/>
      <c r="X2334" s="3" t="s">
        <v>657</v>
      </c>
      <c r="Y2334" s="2"/>
      <c r="Z2334" s="3"/>
      <c r="AA2334" s="3"/>
      <c r="AB2334" s="7" t="s">
        <v>7336</v>
      </c>
      <c r="AC2334" s="3" t="s">
        <v>1555</v>
      </c>
      <c r="AD2334" s="3" t="s">
        <v>514</v>
      </c>
      <c r="AE2334" s="3" t="s">
        <v>515</v>
      </c>
      <c r="AF2334" s="3" t="s">
        <v>45</v>
      </c>
      <c r="AG2334" s="4"/>
      <c r="AH2334" s="3"/>
      <c r="AI2334" s="4"/>
      <c r="AJ23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4" s="8">
        <f>IF(#REF!=MAX(#REF!),"New","Old")</f>
      </c>
      <c r="AL2334" s="3"/>
      <c r="AM2334" s="9">
        <f>IF(OR(#REF!="",#REF!=0),"",IF(#REF!&lt;12000,"&lt;12k",IF(AND(#REF!&gt;=12000,#REF!&lt;24000),"12k to 24k",IF(AND(#REF!&gt;=24000,#REF!&lt;=36000),"24k to 36k",IF(#REF!&gt;36000,"&gt;36k","")))))</f>
      </c>
    </row>
    <row x14ac:dyDescent="0.25" r="2335" customHeight="1" ht="18.75">
      <c r="A2335" s="1">
        <v>1862248</v>
      </c>
      <c r="B2335" s="2">
        <v>11499846</v>
      </c>
      <c r="C2335" s="3" t="s">
        <v>0</v>
      </c>
      <c r="D2335" s="3" t="s">
        <v>4843</v>
      </c>
      <c r="E2335" s="2">
        <v>2022</v>
      </c>
      <c r="F2335" s="4">
        <v>44928</v>
      </c>
      <c r="G2335" s="3" t="s">
        <v>2</v>
      </c>
      <c r="H2335" s="4">
        <v>44929</v>
      </c>
      <c r="I2335" s="4">
        <f>_xlfn.XLOOKUP(#REF!,[1]!Backup_F8_Previous_Wave[ODINO],[1]!Backup_F8_Previous_Wave[Production Date],"")</f>
      </c>
      <c r="J2335" s="10">
        <f>_xlfn.XLOOKUP(#REF!,[1]!Backup_F8_Previous_Wave[ODINO],[1]!Backup_F8_Previous_Wave[Wave Date],"")</f>
      </c>
      <c r="K2335" s="6">
        <f>_xlfn.XLOOKUP(#REF!,[1]!Backup_F8_Previous_Wave[ODINO],[1]!Backup_F8_Previous_Wave[Full VIN],"")</f>
      </c>
      <c r="L2335" s="3" t="s">
        <v>7337</v>
      </c>
      <c r="M2335" s="3" t="s">
        <v>4</v>
      </c>
      <c r="N2335" s="3" t="s">
        <v>7338</v>
      </c>
      <c r="O2335" s="3" t="s">
        <v>3849</v>
      </c>
      <c r="P2335" s="6">
        <f>_xlfn.XLOOKUP(#REF!,[1]!Table2[BINNING],[1]!Table2[VFG],"")</f>
      </c>
      <c r="Q2335" s="6">
        <f>IF(ISNUMBER(FIND("|",#REF!,1)),LEFT(#REF!,FIND("|",#REF!,1)-2),#REF!)</f>
      </c>
      <c r="R2335" s="6">
        <f>IF(ISNUMBER(FIND("|",#REF!,1)),RIGHT(#REF!,LEN(#REF!)-FIND("|",#REF!,1)-1),"")</f>
      </c>
      <c r="S2335" s="3" t="s">
        <v>7</v>
      </c>
      <c r="T2335" s="3" t="s">
        <v>7</v>
      </c>
      <c r="U2335" s="2">
        <v>0</v>
      </c>
      <c r="V2335" s="2">
        <v>0</v>
      </c>
      <c r="W2335" s="2"/>
      <c r="X2335" s="3" t="s">
        <v>691</v>
      </c>
      <c r="Y2335" s="2">
        <v>75</v>
      </c>
      <c r="Z2335" s="3"/>
      <c r="AA2335" s="3"/>
      <c r="AB2335" s="7" t="s">
        <v>7339</v>
      </c>
      <c r="AC2335" s="3" t="s">
        <v>4847</v>
      </c>
      <c r="AD2335" s="3" t="s">
        <v>4848</v>
      </c>
      <c r="AE2335" s="3" t="s">
        <v>4849</v>
      </c>
      <c r="AF2335" s="3" t="s">
        <v>102</v>
      </c>
      <c r="AG2335" s="4"/>
      <c r="AH2335" s="3"/>
      <c r="AI2335" s="4"/>
      <c r="AJ23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5" s="8">
        <f>IF(#REF!=MAX(#REF!),"New","Old")</f>
      </c>
      <c r="AL2335" s="3"/>
      <c r="AM2335" s="9">
        <f>IF(OR(#REF!="",#REF!=0),"",IF(#REF!&lt;12000,"&lt;12k",IF(AND(#REF!&gt;=12000,#REF!&lt;24000),"12k to 24k",IF(AND(#REF!&gt;=24000,#REF!&lt;=36000),"24k to 36k",IF(#REF!&gt;36000,"&gt;36k","")))))</f>
      </c>
    </row>
    <row x14ac:dyDescent="0.25" r="2336" customHeight="1" ht="18.75">
      <c r="A2336" s="1">
        <v>1862269</v>
      </c>
      <c r="B2336" s="2">
        <v>11499858</v>
      </c>
      <c r="C2336" s="3" t="s">
        <v>173</v>
      </c>
      <c r="D2336" s="3" t="s">
        <v>174</v>
      </c>
      <c r="E2336" s="2">
        <v>2023</v>
      </c>
      <c r="F2336" s="4">
        <v>44928</v>
      </c>
      <c r="G2336" s="3" t="s">
        <v>2</v>
      </c>
      <c r="H2336" s="4">
        <v>44929</v>
      </c>
      <c r="I2336" s="4"/>
      <c r="J2336" s="10">
        <f>_xlfn.XLOOKUP(#REF!,[1]!Backup_F8_Previous_Wave[ODINO],[1]!Backup_F8_Previous_Wave[Wave Date],"")</f>
      </c>
      <c r="K2336" s="3"/>
      <c r="L2336" s="3" t="s">
        <v>7340</v>
      </c>
      <c r="M2336" s="3" t="s">
        <v>4</v>
      </c>
      <c r="N2336" s="3" t="s">
        <v>7341</v>
      </c>
      <c r="O2336" s="3" t="s">
        <v>105</v>
      </c>
      <c r="P2336" s="6">
        <f>_xlfn.XLOOKUP(#REF!,[1]!Table2[BINNING],[1]!Table2[VFG],"")</f>
      </c>
      <c r="Q2336" s="6">
        <f>IF(ISNUMBER(FIND("|",#REF!,1)),LEFT(#REF!,FIND("|",#REF!,1)-2),#REF!)</f>
      </c>
      <c r="R2336" s="6">
        <f>IF(ISNUMBER(FIND("|",#REF!,1)),RIGHT(#REF!,LEN(#REF!)-FIND("|",#REF!,1)-1),"")</f>
      </c>
      <c r="S2336" s="3" t="s">
        <v>7</v>
      </c>
      <c r="T2336" s="3" t="s">
        <v>7</v>
      </c>
      <c r="U2336" s="2">
        <v>0</v>
      </c>
      <c r="V2336" s="2">
        <v>0</v>
      </c>
      <c r="W2336" s="2"/>
      <c r="X2336" s="3" t="s">
        <v>2157</v>
      </c>
      <c r="Y2336" s="2">
        <v>65</v>
      </c>
      <c r="Z2336" s="3"/>
      <c r="AA2336" s="3"/>
      <c r="AB2336" s="7" t="s">
        <v>7342</v>
      </c>
      <c r="AC2336" s="3" t="s">
        <v>44</v>
      </c>
      <c r="AD2336" s="3" t="s">
        <v>44</v>
      </c>
      <c r="AE2336" s="3" t="s">
        <v>44</v>
      </c>
      <c r="AF2336" s="3" t="s">
        <v>198</v>
      </c>
      <c r="AG2336" s="4"/>
      <c r="AH2336" s="3"/>
      <c r="AI2336" s="4"/>
      <c r="AJ23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6" s="8">
        <f>IF(#REF!=MAX(#REF!),"New","Old")</f>
      </c>
      <c r="AL2336" s="3"/>
      <c r="AM2336" s="9">
        <f>IF(OR(#REF!="",#REF!=0),"",IF(#REF!&lt;12000,"&lt;12k",IF(AND(#REF!&gt;=12000,#REF!&lt;24000),"12k to 24k",IF(AND(#REF!&gt;=24000,#REF!&lt;=36000),"24k to 36k",IF(#REF!&gt;36000,"&gt;36k","")))))</f>
      </c>
    </row>
    <row x14ac:dyDescent="0.25" r="2337" customHeight="1" ht="18.75">
      <c r="A2337" s="1">
        <v>1862460</v>
      </c>
      <c r="B2337" s="2">
        <v>11500001</v>
      </c>
      <c r="C2337" s="3" t="s">
        <v>0</v>
      </c>
      <c r="D2337" s="3" t="s">
        <v>4843</v>
      </c>
      <c r="E2337" s="2">
        <v>2022</v>
      </c>
      <c r="F2337" s="4">
        <v>44929</v>
      </c>
      <c r="G2337" s="3" t="s">
        <v>2</v>
      </c>
      <c r="H2337" s="4">
        <v>44929</v>
      </c>
      <c r="I2337" s="4">
        <f>_xlfn.XLOOKUP(#REF!,[1]!Backup_F8_Previous_Wave[ODINO],[1]!Backup_F8_Previous_Wave[Production Date],"")</f>
      </c>
      <c r="J2337" s="10">
        <f>_xlfn.XLOOKUP(#REF!,[1]!Backup_F8_Previous_Wave[ODINO],[1]!Backup_F8_Previous_Wave[Wave Date],"")</f>
      </c>
      <c r="K2337" s="6">
        <f>_xlfn.XLOOKUP(#REF!,[1]!Backup_F8_Previous_Wave[ODINO],[1]!Backup_F8_Previous_Wave[Full VIN],"")</f>
      </c>
      <c r="L2337" s="3" t="s">
        <v>7343</v>
      </c>
      <c r="M2337" s="3" t="s">
        <v>4</v>
      </c>
      <c r="N2337" s="3" t="s">
        <v>7344</v>
      </c>
      <c r="O2337" s="3" t="s">
        <v>3849</v>
      </c>
      <c r="P2337" s="6">
        <f>_xlfn.XLOOKUP(#REF!,[1]!Table2[BINNING],[1]!Table2[VFG],"")</f>
      </c>
      <c r="Q2337" s="6">
        <f>IF(ISNUMBER(FIND("|",#REF!,1)),LEFT(#REF!,FIND("|",#REF!,1)-2),#REF!)</f>
      </c>
      <c r="R2337" s="6">
        <f>IF(ISNUMBER(FIND("|",#REF!,1)),RIGHT(#REF!,LEN(#REF!)-FIND("|",#REF!,1)-1),"")</f>
      </c>
      <c r="S2337" s="3" t="s">
        <v>957</v>
      </c>
      <c r="T2337" s="3" t="s">
        <v>7</v>
      </c>
      <c r="U2337" s="2">
        <v>0</v>
      </c>
      <c r="V2337" s="2">
        <v>0</v>
      </c>
      <c r="W2337" s="2"/>
      <c r="X2337" s="3" t="s">
        <v>72</v>
      </c>
      <c r="Y2337" s="2">
        <v>55</v>
      </c>
      <c r="Z2337" s="3"/>
      <c r="AA2337" s="3"/>
      <c r="AB2337" s="7" t="s">
        <v>7345</v>
      </c>
      <c r="AC2337" s="3" t="s">
        <v>4847</v>
      </c>
      <c r="AD2337" s="3" t="s">
        <v>4848</v>
      </c>
      <c r="AE2337" s="3" t="s">
        <v>4849</v>
      </c>
      <c r="AF2337" s="3" t="s">
        <v>102</v>
      </c>
      <c r="AG2337" s="4"/>
      <c r="AH2337" s="3"/>
      <c r="AI2337" s="4"/>
      <c r="AJ23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7" s="8">
        <f>IF(#REF!=MAX(#REF!),"New","Old")</f>
      </c>
      <c r="AL2337" s="3"/>
      <c r="AM2337" s="9">
        <f>IF(OR(#REF!="",#REF!=0),"",IF(#REF!&lt;12000,"&lt;12k",IF(AND(#REF!&gt;=12000,#REF!&lt;24000),"12k to 24k",IF(AND(#REF!&gt;=24000,#REF!&lt;=36000),"24k to 36k",IF(#REF!&gt;36000,"&gt;36k","")))))</f>
      </c>
    </row>
    <row x14ac:dyDescent="0.25" r="2338" customHeight="1" ht="18.75">
      <c r="A2338" s="1">
        <v>1862808</v>
      </c>
      <c r="B2338" s="2">
        <v>11500252</v>
      </c>
      <c r="C2338" s="3" t="s">
        <v>173</v>
      </c>
      <c r="D2338" s="3" t="s">
        <v>204</v>
      </c>
      <c r="E2338" s="2">
        <v>2017</v>
      </c>
      <c r="F2338" s="4">
        <v>44896</v>
      </c>
      <c r="G2338" s="3" t="s">
        <v>14</v>
      </c>
      <c r="H2338" s="4">
        <v>44931</v>
      </c>
      <c r="I2338" s="4"/>
      <c r="J2338" s="10">
        <f>_xlfn.XLOOKUP(#REF!,[1]!Backup_F8_Previous_Wave[ODINO],[1]!Backup_F8_Previous_Wave[Wave Date],"")</f>
      </c>
      <c r="K2338" s="3"/>
      <c r="L2338" s="3" t="s">
        <v>7346</v>
      </c>
      <c r="M2338" s="3" t="s">
        <v>4</v>
      </c>
      <c r="N2338" s="3" t="s">
        <v>7347</v>
      </c>
      <c r="O2338" s="3" t="s">
        <v>62</v>
      </c>
      <c r="P2338" s="6">
        <f>_xlfn.XLOOKUP(#REF!,[1]!Table2[BINNING],[1]!Table2[VFG],"")</f>
      </c>
      <c r="Q2338" s="6">
        <f>IF(ISNUMBER(FIND("|",#REF!,1)),LEFT(#REF!,FIND("|",#REF!,1)-2),#REF!)</f>
      </c>
      <c r="R2338" s="6">
        <f>IF(ISNUMBER(FIND("|",#REF!,1)),RIGHT(#REF!,LEN(#REF!)-FIND("|",#REF!,1)-1),"")</f>
      </c>
      <c r="S2338" s="3" t="s">
        <v>7</v>
      </c>
      <c r="T2338" s="3" t="s">
        <v>7</v>
      </c>
      <c r="U2338" s="2">
        <v>0</v>
      </c>
      <c r="V2338" s="2">
        <v>0</v>
      </c>
      <c r="W2338" s="2">
        <v>156000</v>
      </c>
      <c r="X2338" s="3" t="s">
        <v>229</v>
      </c>
      <c r="Y2338" s="2"/>
      <c r="Z2338" s="3" t="s">
        <v>7348</v>
      </c>
      <c r="AA2338" s="3" t="s">
        <v>3839</v>
      </c>
      <c r="AB2338" s="7" t="s">
        <v>7349</v>
      </c>
      <c r="AC2338" s="3" t="s">
        <v>44</v>
      </c>
      <c r="AD2338" s="3" t="s">
        <v>44</v>
      </c>
      <c r="AE2338" s="3" t="s">
        <v>44</v>
      </c>
      <c r="AF2338" s="3" t="s">
        <v>211</v>
      </c>
      <c r="AG2338" s="4"/>
      <c r="AH2338" s="3"/>
      <c r="AI2338" s="4"/>
      <c r="AJ23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8" s="8">
        <f>IF(#REF!=MAX(#REF!),"New","Old")</f>
      </c>
      <c r="AL2338" s="3"/>
      <c r="AM2338" s="9">
        <f>IF(OR(#REF!="",#REF!=0),"",IF(#REF!&lt;12000,"&lt;12k",IF(AND(#REF!&gt;=12000,#REF!&lt;24000),"12k to 24k",IF(AND(#REF!&gt;=24000,#REF!&lt;=36000),"24k to 36k",IF(#REF!&gt;36000,"&gt;36k","")))))</f>
      </c>
    </row>
    <row x14ac:dyDescent="0.25" r="2339" customHeight="1" ht="18.75">
      <c r="A2339" s="1">
        <v>1862821</v>
      </c>
      <c r="B2339" s="2">
        <v>11500263</v>
      </c>
      <c r="C2339" s="3" t="s">
        <v>0</v>
      </c>
      <c r="D2339" s="3" t="s">
        <v>38</v>
      </c>
      <c r="E2339" s="2">
        <v>2020</v>
      </c>
      <c r="F2339" s="4">
        <v>44914</v>
      </c>
      <c r="G2339" s="3" t="s">
        <v>14</v>
      </c>
      <c r="H2339" s="4">
        <v>44931</v>
      </c>
      <c r="I2339" s="4">
        <f>_xlfn.XLOOKUP(#REF!,[1]!Backup_F8_Previous_Wave[ODINO],[1]!Backup_F8_Previous_Wave[Production Date],"")</f>
      </c>
      <c r="J2339" s="10">
        <f>_xlfn.XLOOKUP(#REF!,[1]!Backup_F8_Previous_Wave[ODINO],[1]!Backup_F8_Previous_Wave[Wave Date],"")</f>
      </c>
      <c r="K2339" s="6">
        <f>_xlfn.XLOOKUP(#REF!,[1]!Backup_F8_Previous_Wave[ODINO],[1]!Backup_F8_Previous_Wave[Full VIN],"")</f>
      </c>
      <c r="L2339" s="3" t="s">
        <v>7350</v>
      </c>
      <c r="M2339" s="3" t="s">
        <v>4</v>
      </c>
      <c r="N2339" s="3" t="s">
        <v>7351</v>
      </c>
      <c r="O2339" s="3" t="s">
        <v>151</v>
      </c>
      <c r="P2339" s="6">
        <f>_xlfn.XLOOKUP(#REF!,[1]!Table2[BINNING],[1]!Table2[VFG],"")</f>
      </c>
      <c r="Q2339" s="6">
        <f>IF(ISNUMBER(FIND("|",#REF!,1)),LEFT(#REF!,FIND("|",#REF!,1)-2),#REF!)</f>
      </c>
      <c r="R2339" s="6">
        <f>IF(ISNUMBER(FIND("|",#REF!,1)),RIGHT(#REF!,LEN(#REF!)-FIND("|",#REF!,1)-1),"")</f>
      </c>
      <c r="S2339" s="3" t="s">
        <v>7</v>
      </c>
      <c r="T2339" s="3" t="s">
        <v>7</v>
      </c>
      <c r="U2339" s="2">
        <v>0</v>
      </c>
      <c r="V2339" s="2">
        <v>0</v>
      </c>
      <c r="W2339" s="2">
        <v>23500</v>
      </c>
      <c r="X2339" s="3" t="s">
        <v>72</v>
      </c>
      <c r="Y2339" s="2"/>
      <c r="Z2339" s="3" t="s">
        <v>7352</v>
      </c>
      <c r="AA2339" s="3" t="s">
        <v>1092</v>
      </c>
      <c r="AB2339" s="7" t="s">
        <v>7353</v>
      </c>
      <c r="AC2339" s="3" t="s">
        <v>826</v>
      </c>
      <c r="AD2339" s="3" t="s">
        <v>147</v>
      </c>
      <c r="AE2339" s="3" t="s">
        <v>148</v>
      </c>
      <c r="AF2339" s="3" t="s">
        <v>45</v>
      </c>
      <c r="AG2339" s="4"/>
      <c r="AH2339" s="3"/>
      <c r="AI2339" s="4"/>
      <c r="AJ23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39" s="8">
        <f>IF(#REF!=MAX(#REF!),"New","Old")</f>
      </c>
      <c r="AL2339" s="3"/>
      <c r="AM2339" s="9">
        <f>IF(OR(#REF!="",#REF!=0),"",IF(#REF!&lt;12000,"&lt;12k",IF(AND(#REF!&gt;=12000,#REF!&lt;24000),"12k to 24k",IF(AND(#REF!&gt;=24000,#REF!&lt;=36000),"24k to 36k",IF(#REF!&gt;36000,"&gt;36k","")))))</f>
      </c>
    </row>
    <row x14ac:dyDescent="0.25" r="2340" customHeight="1" ht="18.75">
      <c r="A2340" s="1">
        <v>1862949</v>
      </c>
      <c r="B2340" s="2">
        <v>11500358</v>
      </c>
      <c r="C2340" s="3" t="s">
        <v>0</v>
      </c>
      <c r="D2340" s="3" t="s">
        <v>38</v>
      </c>
      <c r="E2340" s="2">
        <v>2020</v>
      </c>
      <c r="F2340" s="4">
        <v>44913</v>
      </c>
      <c r="G2340" s="3" t="s">
        <v>14</v>
      </c>
      <c r="H2340" s="4">
        <v>44931</v>
      </c>
      <c r="I2340" s="4">
        <f>_xlfn.XLOOKUP(#REF!,[1]!Backup_F8_Previous_Wave[ODINO],[1]!Backup_F8_Previous_Wave[Production Date],"")</f>
      </c>
      <c r="J2340" s="10">
        <f>_xlfn.XLOOKUP(#REF!,[1]!Backup_F8_Previous_Wave[ODINO],[1]!Backup_F8_Previous_Wave[Wave Date],"")</f>
      </c>
      <c r="K2340" s="6">
        <f>_xlfn.XLOOKUP(#REF!,[1]!Backup_F8_Previous_Wave[ODINO],[1]!Backup_F8_Previous_Wave[Full VIN],"")</f>
      </c>
      <c r="L2340" s="3" t="s">
        <v>7350</v>
      </c>
      <c r="M2340" s="3" t="s">
        <v>4</v>
      </c>
      <c r="N2340" s="3" t="s">
        <v>7354</v>
      </c>
      <c r="O2340" s="3" t="s">
        <v>151</v>
      </c>
      <c r="P2340" s="6">
        <f>_xlfn.XLOOKUP(#REF!,[1]!Table2[BINNING],[1]!Table2[VFG],"")</f>
      </c>
      <c r="Q2340" s="6">
        <f>IF(ISNUMBER(FIND("|",#REF!,1)),LEFT(#REF!,FIND("|",#REF!,1)-2),#REF!)</f>
      </c>
      <c r="R2340" s="6">
        <f>IF(ISNUMBER(FIND("|",#REF!,1)),RIGHT(#REF!,LEN(#REF!)-FIND("|",#REF!,1)-1),"")</f>
      </c>
      <c r="S2340" s="3" t="s">
        <v>7</v>
      </c>
      <c r="T2340" s="3" t="s">
        <v>7</v>
      </c>
      <c r="U2340" s="2">
        <v>0</v>
      </c>
      <c r="V2340" s="2">
        <v>0</v>
      </c>
      <c r="W2340" s="2"/>
      <c r="X2340" s="3" t="s">
        <v>72</v>
      </c>
      <c r="Y2340" s="2">
        <v>35</v>
      </c>
      <c r="Z2340" s="3"/>
      <c r="AA2340" s="3"/>
      <c r="AB2340" s="7" t="s">
        <v>7355</v>
      </c>
      <c r="AC2340" s="3" t="s">
        <v>826</v>
      </c>
      <c r="AD2340" s="3" t="s">
        <v>147</v>
      </c>
      <c r="AE2340" s="3" t="s">
        <v>148</v>
      </c>
      <c r="AF2340" s="3" t="s">
        <v>45</v>
      </c>
      <c r="AG2340" s="4"/>
      <c r="AH2340" s="3"/>
      <c r="AI2340" s="4"/>
      <c r="AJ23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0" s="8">
        <f>IF(#REF!=MAX(#REF!),"New","Old")</f>
      </c>
      <c r="AL2340" s="3"/>
      <c r="AM2340" s="9">
        <f>IF(OR(#REF!="",#REF!=0),"",IF(#REF!&lt;12000,"&lt;12k",IF(AND(#REF!&gt;=12000,#REF!&lt;24000),"12k to 24k",IF(AND(#REF!&gt;=24000,#REF!&lt;=36000),"24k to 36k",IF(#REF!&gt;36000,"&gt;36k","")))))</f>
      </c>
    </row>
    <row x14ac:dyDescent="0.25" r="2341" customHeight="1" ht="18.75">
      <c r="A2341" s="1">
        <v>1863097</v>
      </c>
      <c r="B2341" s="2">
        <v>11500464</v>
      </c>
      <c r="C2341" s="3" t="s">
        <v>0</v>
      </c>
      <c r="D2341" s="3" t="s">
        <v>1</v>
      </c>
      <c r="E2341" s="2">
        <v>2018</v>
      </c>
      <c r="F2341" s="4">
        <v>44920</v>
      </c>
      <c r="G2341" s="3" t="s">
        <v>14</v>
      </c>
      <c r="H2341" s="4">
        <v>44932</v>
      </c>
      <c r="I2341" s="4">
        <f>_xlfn.XLOOKUP(#REF!,[1]!Backup_F8_Previous_Wave[ODINO],[1]!Backup_F8_Previous_Wave[Production Date],"")</f>
      </c>
      <c r="J2341" s="10">
        <f>_xlfn.XLOOKUP(#REF!,[1]!Backup_F8_Previous_Wave[ODINO],[1]!Backup_F8_Previous_Wave[Wave Date],"")</f>
      </c>
      <c r="K2341" s="6">
        <f>_xlfn.XLOOKUP(#REF!,[1]!Backup_F8_Previous_Wave[ODINO],[1]!Backup_F8_Previous_Wave[Full VIN],"")</f>
      </c>
      <c r="L2341" s="3" t="s">
        <v>7356</v>
      </c>
      <c r="M2341" s="3" t="s">
        <v>4</v>
      </c>
      <c r="N2341" s="3" t="s">
        <v>7357</v>
      </c>
      <c r="O2341" s="3" t="s">
        <v>49</v>
      </c>
      <c r="P2341" s="6">
        <f>_xlfn.XLOOKUP(#REF!,[1]!Table2[BINNING],[1]!Table2[VFG],"")</f>
      </c>
      <c r="Q2341" s="6">
        <f>IF(ISNUMBER(FIND("|",#REF!,1)),LEFT(#REF!,FIND("|",#REF!,1)-2),#REF!)</f>
      </c>
      <c r="R2341" s="6">
        <f>IF(ISNUMBER(FIND("|",#REF!,1)),RIGHT(#REF!,LEN(#REF!)-FIND("|",#REF!,1)-1),"")</f>
      </c>
      <c r="S2341" s="3" t="s">
        <v>7</v>
      </c>
      <c r="T2341" s="3" t="s">
        <v>7</v>
      </c>
      <c r="U2341" s="2">
        <v>0</v>
      </c>
      <c r="V2341" s="2">
        <v>0</v>
      </c>
      <c r="W2341" s="2"/>
      <c r="X2341" s="3" t="s">
        <v>798</v>
      </c>
      <c r="Y2341" s="2">
        <v>35</v>
      </c>
      <c r="Z2341" s="3"/>
      <c r="AA2341" s="3"/>
      <c r="AB2341" s="7" t="s">
        <v>7358</v>
      </c>
      <c r="AC2341" s="3" t="s">
        <v>20</v>
      </c>
      <c r="AD2341" s="3" t="s">
        <v>11</v>
      </c>
      <c r="AE2341" s="3" t="s">
        <v>135</v>
      </c>
      <c r="AF2341" s="3" t="s">
        <v>27</v>
      </c>
      <c r="AG2341" s="4"/>
      <c r="AH2341" s="3"/>
      <c r="AI2341" s="4"/>
      <c r="AJ23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1" s="8">
        <f>IF(#REF!=MAX(#REF!),"New","Old")</f>
      </c>
      <c r="AL2341" s="3"/>
      <c r="AM2341" s="9">
        <f>IF(OR(#REF!="",#REF!=0),"",IF(#REF!&lt;12000,"&lt;12k",IF(AND(#REF!&gt;=12000,#REF!&lt;24000),"12k to 24k",IF(AND(#REF!&gt;=24000,#REF!&lt;=36000),"24k to 36k",IF(#REF!&gt;36000,"&gt;36k","")))))</f>
      </c>
    </row>
    <row x14ac:dyDescent="0.25" r="2342" customHeight="1" ht="18.75">
      <c r="A2342" s="1">
        <v>1863143</v>
      </c>
      <c r="B2342" s="2">
        <v>11500498</v>
      </c>
      <c r="C2342" s="3" t="s">
        <v>0</v>
      </c>
      <c r="D2342" s="3" t="s">
        <v>1</v>
      </c>
      <c r="E2342" s="2">
        <v>2022</v>
      </c>
      <c r="F2342" s="4">
        <v>44931</v>
      </c>
      <c r="G2342" s="3" t="s">
        <v>2</v>
      </c>
      <c r="H2342" s="4">
        <v>44932</v>
      </c>
      <c r="I2342" s="4"/>
      <c r="J2342" s="10">
        <f>_xlfn.XLOOKUP(#REF!,[1]!Backup_F8_Previous_Wave[ODINO],[1]!Backup_F8_Previous_Wave[Wave Date],"")</f>
      </c>
      <c r="K2342" s="3"/>
      <c r="L2342" s="3" t="s">
        <v>7359</v>
      </c>
      <c r="M2342" s="3" t="s">
        <v>4</v>
      </c>
      <c r="N2342" s="3" t="s">
        <v>7360</v>
      </c>
      <c r="O2342" s="3" t="s">
        <v>471</v>
      </c>
      <c r="P2342" s="6">
        <f>_xlfn.XLOOKUP(#REF!,[1]!Table2[BINNING],[1]!Table2[VFG],"")</f>
      </c>
      <c r="Q2342" s="6">
        <f>IF(ISNUMBER(FIND("|",#REF!,1)),LEFT(#REF!,FIND("|",#REF!,1)-2),#REF!)</f>
      </c>
      <c r="R2342" s="6">
        <f>IF(ISNUMBER(FIND("|",#REF!,1)),RIGHT(#REF!,LEN(#REF!)-FIND("|",#REF!,1)-1),"")</f>
      </c>
      <c r="S2342" s="3" t="s">
        <v>7</v>
      </c>
      <c r="T2342" s="3" t="s">
        <v>7</v>
      </c>
      <c r="U2342" s="2">
        <v>0</v>
      </c>
      <c r="V2342" s="2">
        <v>0</v>
      </c>
      <c r="W2342" s="2"/>
      <c r="X2342" s="3" t="s">
        <v>106</v>
      </c>
      <c r="Y2342" s="2"/>
      <c r="Z2342" s="3"/>
      <c r="AA2342" s="3"/>
      <c r="AB2342" s="7" t="s">
        <v>7361</v>
      </c>
      <c r="AC2342" s="3" t="s">
        <v>44</v>
      </c>
      <c r="AD2342" s="3" t="s">
        <v>44</v>
      </c>
      <c r="AE2342" s="3" t="s">
        <v>44</v>
      </c>
      <c r="AF2342" s="3" t="s">
        <v>6949</v>
      </c>
      <c r="AG2342" s="4"/>
      <c r="AH2342" s="3"/>
      <c r="AI2342" s="4"/>
      <c r="AJ23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2" s="8">
        <f>IF(#REF!=MAX(#REF!),"New","Old")</f>
      </c>
      <c r="AL2342" s="3"/>
      <c r="AM2342" s="9">
        <f>IF(OR(#REF!="",#REF!=0),"",IF(#REF!&lt;12000,"&lt;12k",IF(AND(#REF!&gt;=12000,#REF!&lt;24000),"12k to 24k",IF(AND(#REF!&gt;=24000,#REF!&lt;=36000),"24k to 36k",IF(#REF!&gt;36000,"&gt;36k","")))))</f>
      </c>
    </row>
    <row x14ac:dyDescent="0.25" r="2343" customHeight="1" ht="18.75">
      <c r="A2343" s="1">
        <v>1863178</v>
      </c>
      <c r="B2343" s="2">
        <v>11500523</v>
      </c>
      <c r="C2343" s="3" t="s">
        <v>0</v>
      </c>
      <c r="D2343" s="3" t="s">
        <v>181</v>
      </c>
      <c r="E2343" s="2">
        <v>2017</v>
      </c>
      <c r="F2343" s="4">
        <v>44897</v>
      </c>
      <c r="G2343" s="3" t="s">
        <v>14</v>
      </c>
      <c r="H2343" s="4">
        <v>44932</v>
      </c>
      <c r="I2343" s="4"/>
      <c r="J2343" s="10">
        <f>_xlfn.XLOOKUP(#REF!,[1]!Backup_F8_Previous_Wave[ODINO],[1]!Backup_F8_Previous_Wave[Wave Date],"")</f>
      </c>
      <c r="K2343" s="3"/>
      <c r="L2343" s="3" t="s">
        <v>6666</v>
      </c>
      <c r="M2343" s="3" t="s">
        <v>4</v>
      </c>
      <c r="N2343" s="3" t="s">
        <v>7362</v>
      </c>
      <c r="O2343" s="3" t="s">
        <v>196</v>
      </c>
      <c r="P2343" s="6">
        <f>_xlfn.XLOOKUP(#REF!,[1]!Table2[BINNING],[1]!Table2[VFG],"")</f>
      </c>
      <c r="Q2343" s="6">
        <f>IF(ISNUMBER(FIND("|",#REF!,1)),LEFT(#REF!,FIND("|",#REF!,1)-2),#REF!)</f>
      </c>
      <c r="R2343" s="6">
        <f>IF(ISNUMBER(FIND("|",#REF!,1)),RIGHT(#REF!,LEN(#REF!)-FIND("|",#REF!,1)-1),"")</f>
      </c>
      <c r="S2343" s="3" t="s">
        <v>7</v>
      </c>
      <c r="T2343" s="3" t="s">
        <v>7</v>
      </c>
      <c r="U2343" s="2">
        <v>0</v>
      </c>
      <c r="V2343" s="2">
        <v>0</v>
      </c>
      <c r="W2343" s="2"/>
      <c r="X2343" s="3" t="s">
        <v>229</v>
      </c>
      <c r="Y2343" s="2"/>
      <c r="Z2343" s="3"/>
      <c r="AA2343" s="3"/>
      <c r="AB2343" s="7" t="s">
        <v>7363</v>
      </c>
      <c r="AC2343" s="3" t="s">
        <v>44</v>
      </c>
      <c r="AD2343" s="3" t="s">
        <v>44</v>
      </c>
      <c r="AE2343" s="3" t="s">
        <v>44</v>
      </c>
      <c r="AF2343" s="3" t="s">
        <v>198</v>
      </c>
      <c r="AG2343" s="4"/>
      <c r="AH2343" s="3"/>
      <c r="AI2343" s="4"/>
      <c r="AJ23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3" s="8">
        <f>IF(#REF!=MAX(#REF!),"New","Old")</f>
      </c>
      <c r="AL2343" s="3"/>
      <c r="AM2343" s="9">
        <f>IF(OR(#REF!="",#REF!=0),"",IF(#REF!&lt;12000,"&lt;12k",IF(AND(#REF!&gt;=12000,#REF!&lt;24000),"12k to 24k",IF(AND(#REF!&gt;=24000,#REF!&lt;=36000),"24k to 36k",IF(#REF!&gt;36000,"&gt;36k","")))))</f>
      </c>
    </row>
    <row x14ac:dyDescent="0.25" r="2344" customHeight="1" ht="18.75">
      <c r="A2344" s="1">
        <v>1863552</v>
      </c>
      <c r="B2344" s="2">
        <v>11500782</v>
      </c>
      <c r="C2344" s="3" t="s">
        <v>0</v>
      </c>
      <c r="D2344" s="3" t="s">
        <v>1</v>
      </c>
      <c r="E2344" s="2">
        <v>2018</v>
      </c>
      <c r="F2344" s="4">
        <v>44935</v>
      </c>
      <c r="G2344" s="3" t="s">
        <v>2</v>
      </c>
      <c r="H2344" s="4">
        <v>44935</v>
      </c>
      <c r="I2344" s="4"/>
      <c r="J2344" s="10">
        <f>_xlfn.XLOOKUP(#REF!,[1]!Backup_F8_Previous_Wave[ODINO],[1]!Backup_F8_Previous_Wave[Wave Date],"")</f>
      </c>
      <c r="K2344" s="3"/>
      <c r="L2344" s="3" t="s">
        <v>372</v>
      </c>
      <c r="M2344" s="3" t="s">
        <v>4</v>
      </c>
      <c r="N2344" s="3" t="s">
        <v>7364</v>
      </c>
      <c r="O2344" s="3" t="s">
        <v>49</v>
      </c>
      <c r="P2344" s="6">
        <f>_xlfn.XLOOKUP(#REF!,[1]!Table2[BINNING],[1]!Table2[VFG],"")</f>
      </c>
      <c r="Q2344" s="6">
        <f>IF(ISNUMBER(FIND("|",#REF!,1)),LEFT(#REF!,FIND("|",#REF!,1)-2),#REF!)</f>
      </c>
      <c r="R2344" s="6">
        <f>IF(ISNUMBER(FIND("|",#REF!,1)),RIGHT(#REF!,LEN(#REF!)-FIND("|",#REF!,1)-1),"")</f>
      </c>
      <c r="S2344" s="3" t="s">
        <v>7</v>
      </c>
      <c r="T2344" s="3" t="s">
        <v>7</v>
      </c>
      <c r="U2344" s="2">
        <v>0</v>
      </c>
      <c r="V2344" s="2">
        <v>0</v>
      </c>
      <c r="W2344" s="2"/>
      <c r="X2344" s="3" t="s">
        <v>100</v>
      </c>
      <c r="Y2344" s="2">
        <v>0</v>
      </c>
      <c r="Z2344" s="3"/>
      <c r="AA2344" s="3"/>
      <c r="AB2344" s="7" t="s">
        <v>7365</v>
      </c>
      <c r="AC2344" s="3" t="s">
        <v>44</v>
      </c>
      <c r="AD2344" s="3" t="s">
        <v>44</v>
      </c>
      <c r="AE2344" s="3" t="s">
        <v>44</v>
      </c>
      <c r="AF2344" s="3" t="s">
        <v>13</v>
      </c>
      <c r="AG2344" s="4"/>
      <c r="AH2344" s="3"/>
      <c r="AI2344" s="4"/>
      <c r="AJ23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4" s="8">
        <f>IF(#REF!=MAX(#REF!),"New","Old")</f>
      </c>
      <c r="AL2344" s="3"/>
      <c r="AM2344" s="9">
        <f>IF(OR(#REF!="",#REF!=0),"",IF(#REF!&lt;12000,"&lt;12k",IF(AND(#REF!&gt;=12000,#REF!&lt;24000),"12k to 24k",IF(AND(#REF!&gt;=24000,#REF!&lt;=36000),"24k to 36k",IF(#REF!&gt;36000,"&gt;36k","")))))</f>
      </c>
    </row>
    <row x14ac:dyDescent="0.25" r="2345" customHeight="1" ht="18.75">
      <c r="A2345" s="1">
        <v>1863934</v>
      </c>
      <c r="B2345" s="2">
        <v>11501038</v>
      </c>
      <c r="C2345" s="3" t="s">
        <v>0</v>
      </c>
      <c r="D2345" s="3" t="s">
        <v>86</v>
      </c>
      <c r="E2345" s="2">
        <v>2021</v>
      </c>
      <c r="F2345" s="4">
        <v>44894</v>
      </c>
      <c r="G2345" s="3" t="s">
        <v>14</v>
      </c>
      <c r="H2345" s="4">
        <v>44936</v>
      </c>
      <c r="I2345" s="4">
        <f>_xlfn.XLOOKUP(#REF!,[1]!Backup_F8_Previous_Wave[ODINO],[1]!Backup_F8_Previous_Wave[Production Date],"")</f>
      </c>
      <c r="J2345" s="10">
        <f>_xlfn.XLOOKUP(#REF!,[1]!Backup_F8_Previous_Wave[ODINO],[1]!Backup_F8_Previous_Wave[Wave Date],"")</f>
      </c>
      <c r="K2345" s="6">
        <f>_xlfn.XLOOKUP(#REF!,[1]!Backup_F8_Previous_Wave[ODINO],[1]!Backup_F8_Previous_Wave[Full VIN],"")</f>
      </c>
      <c r="L2345" s="3" t="s">
        <v>7366</v>
      </c>
      <c r="M2345" s="3" t="s">
        <v>4</v>
      </c>
      <c r="N2345" s="3" t="s">
        <v>7367</v>
      </c>
      <c r="O2345" s="3" t="s">
        <v>4771</v>
      </c>
      <c r="P2345" s="6">
        <f>_xlfn.XLOOKUP(#REF!,[1]!Table2[BINNING],[1]!Table2[VFG],"")</f>
      </c>
      <c r="Q2345" s="6">
        <f>IF(ISNUMBER(FIND("|",#REF!,1)),LEFT(#REF!,FIND("|",#REF!,1)-2),#REF!)</f>
      </c>
      <c r="R2345" s="6">
        <f>IF(ISNUMBER(FIND("|",#REF!,1)),RIGHT(#REF!,LEN(#REF!)-FIND("|",#REF!,1)-1),"")</f>
      </c>
      <c r="S2345" s="3" t="s">
        <v>7</v>
      </c>
      <c r="T2345" s="3" t="s">
        <v>7</v>
      </c>
      <c r="U2345" s="2">
        <v>0</v>
      </c>
      <c r="V2345" s="2">
        <v>0</v>
      </c>
      <c r="W2345" s="2">
        <v>30000</v>
      </c>
      <c r="X2345" s="3" t="s">
        <v>253</v>
      </c>
      <c r="Y2345" s="2"/>
      <c r="Z2345" s="3" t="s">
        <v>7368</v>
      </c>
      <c r="AA2345" s="3" t="s">
        <v>4986</v>
      </c>
      <c r="AB2345" s="7" t="s">
        <v>7369</v>
      </c>
      <c r="AC2345" s="3" t="s">
        <v>685</v>
      </c>
      <c r="AD2345" s="3" t="s">
        <v>1962</v>
      </c>
      <c r="AE2345" s="3" t="s">
        <v>2404</v>
      </c>
      <c r="AF2345" s="3" t="s">
        <v>95</v>
      </c>
      <c r="AG2345" s="4"/>
      <c r="AH2345" s="3"/>
      <c r="AI2345" s="4"/>
      <c r="AJ23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5" s="8">
        <f>IF(#REF!=MAX(#REF!),"New","Old")</f>
      </c>
      <c r="AL2345" s="3"/>
      <c r="AM2345" s="9">
        <f>IF(OR(#REF!="",#REF!=0),"",IF(#REF!&lt;12000,"&lt;12k",IF(AND(#REF!&gt;=12000,#REF!&lt;24000),"12k to 24k",IF(AND(#REF!&gt;=24000,#REF!&lt;=36000),"24k to 36k",IF(#REF!&gt;36000,"&gt;36k","")))))</f>
      </c>
    </row>
    <row x14ac:dyDescent="0.25" r="2346" customHeight="1" ht="18.75">
      <c r="A2346" s="1">
        <v>1864121</v>
      </c>
      <c r="B2346" s="2">
        <v>11501162</v>
      </c>
      <c r="C2346" s="3" t="s">
        <v>0</v>
      </c>
      <c r="D2346" s="3" t="s">
        <v>1</v>
      </c>
      <c r="E2346" s="2">
        <v>2021</v>
      </c>
      <c r="F2346" s="4">
        <v>44932</v>
      </c>
      <c r="G2346" s="3" t="s">
        <v>2</v>
      </c>
      <c r="H2346" s="4">
        <v>44936</v>
      </c>
      <c r="I2346" s="4">
        <f>_xlfn.XLOOKUP(#REF!,[1]!Backup_F8_Previous_Wave[ODINO],[1]!Backup_F8_Previous_Wave[Production Date],"")</f>
      </c>
      <c r="J2346" s="10">
        <f>_xlfn.XLOOKUP(#REF!,[1]!Backup_F8_Previous_Wave[ODINO],[1]!Backup_F8_Previous_Wave[Wave Date],"")</f>
      </c>
      <c r="K2346" s="6">
        <f>_xlfn.XLOOKUP(#REF!,[1]!Backup_F8_Previous_Wave[ODINO],[1]!Backup_F8_Previous_Wave[Full VIN],"")</f>
      </c>
      <c r="L2346" s="3" t="s">
        <v>7370</v>
      </c>
      <c r="M2346" s="3" t="s">
        <v>4</v>
      </c>
      <c r="N2346" s="3" t="s">
        <v>7371</v>
      </c>
      <c r="O2346" s="3" t="s">
        <v>390</v>
      </c>
      <c r="P2346" s="6">
        <f>_xlfn.XLOOKUP(#REF!,[1]!Table2[BINNING],[1]!Table2[VFG],"")</f>
      </c>
      <c r="Q2346" s="6">
        <f>IF(ISNUMBER(FIND("|",#REF!,1)),LEFT(#REF!,FIND("|",#REF!,1)-2),#REF!)</f>
      </c>
      <c r="R2346" s="6">
        <f>IF(ISNUMBER(FIND("|",#REF!,1)),RIGHT(#REF!,LEN(#REF!)-FIND("|",#REF!,1)-1),"")</f>
      </c>
      <c r="S2346" s="3" t="s">
        <v>7</v>
      </c>
      <c r="T2346" s="3" t="s">
        <v>7</v>
      </c>
      <c r="U2346" s="2">
        <v>0</v>
      </c>
      <c r="V2346" s="2">
        <v>0</v>
      </c>
      <c r="W2346" s="2"/>
      <c r="X2346" s="3" t="s">
        <v>433</v>
      </c>
      <c r="Y2346" s="2">
        <v>55</v>
      </c>
      <c r="Z2346" s="3"/>
      <c r="AA2346" s="3"/>
      <c r="AB2346" s="7" t="s">
        <v>7372</v>
      </c>
      <c r="AC2346" s="3" t="s">
        <v>4018</v>
      </c>
      <c r="AD2346" s="3" t="s">
        <v>11</v>
      </c>
      <c r="AE2346" s="3" t="s">
        <v>135</v>
      </c>
      <c r="AF2346" s="3" t="s">
        <v>27</v>
      </c>
      <c r="AG2346" s="4"/>
      <c r="AH2346" s="3"/>
      <c r="AI2346" s="4"/>
      <c r="AJ23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6" s="8">
        <f>IF(#REF!=MAX(#REF!),"New","Old")</f>
      </c>
      <c r="AL2346" s="3"/>
      <c r="AM2346" s="9">
        <f>IF(OR(#REF!="",#REF!=0),"",IF(#REF!&lt;12000,"&lt;12k",IF(AND(#REF!&gt;=12000,#REF!&lt;24000),"12k to 24k",IF(AND(#REF!&gt;=24000,#REF!&lt;=36000),"24k to 36k",IF(#REF!&gt;36000,"&gt;36k","")))))</f>
      </c>
    </row>
    <row x14ac:dyDescent="0.25" r="2347" customHeight="1" ht="18.75">
      <c r="A2347" s="1">
        <v>1864135</v>
      </c>
      <c r="B2347" s="2">
        <v>11501173</v>
      </c>
      <c r="C2347" s="3" t="s">
        <v>0</v>
      </c>
      <c r="D2347" s="3" t="s">
        <v>4843</v>
      </c>
      <c r="E2347" s="2">
        <v>2022</v>
      </c>
      <c r="F2347" s="4">
        <v>44918</v>
      </c>
      <c r="G2347" s="3" t="s">
        <v>14</v>
      </c>
      <c r="H2347" s="4">
        <v>44936</v>
      </c>
      <c r="I2347" s="4">
        <f>_xlfn.XLOOKUP(#REF!,[1]!Backup_F8_Previous_Wave[ODINO],[1]!Backup_F8_Previous_Wave[Production Date],"")</f>
      </c>
      <c r="J2347" s="10">
        <f>_xlfn.XLOOKUP(#REF!,[1]!Backup_F8_Previous_Wave[ODINO],[1]!Backup_F8_Previous_Wave[Wave Date],"")</f>
      </c>
      <c r="K2347" s="6">
        <f>_xlfn.XLOOKUP(#REF!,[1]!Backup_F8_Previous_Wave[ODINO],[1]!Backup_F8_Previous_Wave[Full VIN],"")</f>
      </c>
      <c r="L2347" s="3" t="s">
        <v>7373</v>
      </c>
      <c r="M2347" s="3" t="s">
        <v>4</v>
      </c>
      <c r="N2347" s="3" t="s">
        <v>7374</v>
      </c>
      <c r="O2347" s="3" t="s">
        <v>3849</v>
      </c>
      <c r="P2347" s="6">
        <f>_xlfn.XLOOKUP(#REF!,[1]!Table2[BINNING],[1]!Table2[VFG],"")</f>
      </c>
      <c r="Q2347" s="6">
        <f>IF(ISNUMBER(FIND("|",#REF!,1)),LEFT(#REF!,FIND("|",#REF!,1)-2),#REF!)</f>
      </c>
      <c r="R2347" s="6">
        <f>IF(ISNUMBER(FIND("|",#REF!,1)),RIGHT(#REF!,LEN(#REF!)-FIND("|",#REF!,1)-1),"")</f>
      </c>
      <c r="S2347" s="3" t="s">
        <v>7</v>
      </c>
      <c r="T2347" s="3" t="s">
        <v>7</v>
      </c>
      <c r="U2347" s="2">
        <v>0</v>
      </c>
      <c r="V2347" s="2">
        <v>0</v>
      </c>
      <c r="W2347" s="2"/>
      <c r="X2347" s="3" t="s">
        <v>81</v>
      </c>
      <c r="Y2347" s="2"/>
      <c r="Z2347" s="3"/>
      <c r="AA2347" s="3"/>
      <c r="AB2347" s="7" t="s">
        <v>7375</v>
      </c>
      <c r="AC2347" s="3" t="s">
        <v>4847</v>
      </c>
      <c r="AD2347" s="3" t="s">
        <v>4848</v>
      </c>
      <c r="AE2347" s="3" t="s">
        <v>4849</v>
      </c>
      <c r="AF2347" s="3" t="s">
        <v>102</v>
      </c>
      <c r="AG2347" s="4"/>
      <c r="AH2347" s="3"/>
      <c r="AI2347" s="4"/>
      <c r="AJ23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7" s="8">
        <f>IF(#REF!=MAX(#REF!),"New","Old")</f>
      </c>
      <c r="AL2347" s="3"/>
      <c r="AM2347" s="9">
        <f>IF(OR(#REF!="",#REF!=0),"",IF(#REF!&lt;12000,"&lt;12k",IF(AND(#REF!&gt;=12000,#REF!&lt;24000),"12k to 24k",IF(AND(#REF!&gt;=24000,#REF!&lt;=36000),"24k to 36k",IF(#REF!&gt;36000,"&gt;36k","")))))</f>
      </c>
    </row>
    <row x14ac:dyDescent="0.25" r="2348" customHeight="1" ht="18.75">
      <c r="A2348" s="1">
        <v>1864257</v>
      </c>
      <c r="B2348" s="2">
        <v>11501266</v>
      </c>
      <c r="C2348" s="3" t="s">
        <v>0</v>
      </c>
      <c r="D2348" s="3" t="s">
        <v>485</v>
      </c>
      <c r="E2348" s="2">
        <v>2018</v>
      </c>
      <c r="F2348" s="4">
        <v>44787</v>
      </c>
      <c r="G2348" s="3" t="s">
        <v>39</v>
      </c>
      <c r="H2348" s="4">
        <v>44937</v>
      </c>
      <c r="I2348" s="4"/>
      <c r="J2348" s="10">
        <f>_xlfn.XLOOKUP(#REF!,[1]!Backup_F8_Previous_Wave[ODINO],[1]!Backup_F8_Previous_Wave[Wave Date],"")</f>
      </c>
      <c r="K2348" s="3"/>
      <c r="L2348" s="3" t="s">
        <v>2199</v>
      </c>
      <c r="M2348" s="3" t="s">
        <v>4</v>
      </c>
      <c r="N2348" s="3" t="s">
        <v>7376</v>
      </c>
      <c r="O2348" s="3" t="s">
        <v>354</v>
      </c>
      <c r="P2348" s="6">
        <f>_xlfn.XLOOKUP(#REF!,[1]!Table2[BINNING],[1]!Table2[VFG],"")</f>
      </c>
      <c r="Q2348" s="6">
        <f>IF(ISNUMBER(FIND("|",#REF!,1)),LEFT(#REF!,FIND("|",#REF!,1)-2),#REF!)</f>
      </c>
      <c r="R2348" s="6">
        <f>IF(ISNUMBER(FIND("|",#REF!,1)),RIGHT(#REF!,LEN(#REF!)-FIND("|",#REF!,1)-1),"")</f>
      </c>
      <c r="S2348" s="3" t="s">
        <v>7</v>
      </c>
      <c r="T2348" s="3" t="s">
        <v>7</v>
      </c>
      <c r="U2348" s="2">
        <v>0</v>
      </c>
      <c r="V2348" s="2">
        <v>0</v>
      </c>
      <c r="W2348" s="2"/>
      <c r="X2348" s="3" t="s">
        <v>305</v>
      </c>
      <c r="Y2348" s="2"/>
      <c r="Z2348" s="3"/>
      <c r="AA2348" s="3"/>
      <c r="AB2348" s="7" t="s">
        <v>7377</v>
      </c>
      <c r="AC2348" s="3" t="s">
        <v>44</v>
      </c>
      <c r="AD2348" s="3" t="s">
        <v>44</v>
      </c>
      <c r="AE2348" s="3" t="s">
        <v>44</v>
      </c>
      <c r="AF2348" s="3" t="s">
        <v>211</v>
      </c>
      <c r="AG2348" s="4"/>
      <c r="AH2348" s="3"/>
      <c r="AI2348" s="4"/>
      <c r="AJ23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8" s="8">
        <f>IF(#REF!=MAX(#REF!),"New","Old")</f>
      </c>
      <c r="AL2348" s="3"/>
      <c r="AM2348" s="9">
        <f>IF(OR(#REF!="",#REF!=0),"",IF(#REF!&lt;12000,"&lt;12k",IF(AND(#REF!&gt;=12000,#REF!&lt;24000),"12k to 24k",IF(AND(#REF!&gt;=24000,#REF!&lt;=36000),"24k to 36k",IF(#REF!&gt;36000,"&gt;36k","")))))</f>
      </c>
    </row>
    <row x14ac:dyDescent="0.25" r="2349" customHeight="1" ht="18.75">
      <c r="A2349" s="1">
        <v>1864265</v>
      </c>
      <c r="B2349" s="2">
        <v>11501273</v>
      </c>
      <c r="C2349" s="3" t="s">
        <v>0</v>
      </c>
      <c r="D2349" s="3" t="s">
        <v>1</v>
      </c>
      <c r="E2349" s="2">
        <v>2018</v>
      </c>
      <c r="F2349" s="4">
        <v>44936</v>
      </c>
      <c r="G2349" s="3" t="s">
        <v>2</v>
      </c>
      <c r="H2349" s="4">
        <v>44937</v>
      </c>
      <c r="I2349" s="4">
        <f>_xlfn.XLOOKUP(#REF!,[1]!Backup_F8_Previous_Wave[ODINO],[1]!Backup_F8_Previous_Wave[Production Date],"")</f>
      </c>
      <c r="J2349" s="10">
        <f>_xlfn.XLOOKUP(#REF!,[1]!Backup_F8_Previous_Wave[ODINO],[1]!Backup_F8_Previous_Wave[Wave Date],"")</f>
      </c>
      <c r="K2349" s="6">
        <f>_xlfn.XLOOKUP(#REF!,[1]!Backup_F8_Previous_Wave[ODINO],[1]!Backup_F8_Previous_Wave[Full VIN],"")</f>
      </c>
      <c r="L2349" s="3" t="s">
        <v>7378</v>
      </c>
      <c r="M2349" s="3" t="s">
        <v>4</v>
      </c>
      <c r="N2349" s="3" t="s">
        <v>7379</v>
      </c>
      <c r="O2349" s="3" t="s">
        <v>151</v>
      </c>
      <c r="P2349" s="6">
        <f>_xlfn.XLOOKUP(#REF!,[1]!Table2[BINNING],[1]!Table2[VFG],"")</f>
      </c>
      <c r="Q2349" s="6">
        <f>IF(ISNUMBER(FIND("|",#REF!,1)),LEFT(#REF!,FIND("|",#REF!,1)-2),#REF!)</f>
      </c>
      <c r="R2349" s="6">
        <f>IF(ISNUMBER(FIND("|",#REF!,1)),RIGHT(#REF!,LEN(#REF!)-FIND("|",#REF!,1)-1),"")</f>
      </c>
      <c r="S2349" s="3" t="s">
        <v>7</v>
      </c>
      <c r="T2349" s="3" t="s">
        <v>7</v>
      </c>
      <c r="U2349" s="2">
        <v>0</v>
      </c>
      <c r="V2349" s="2">
        <v>0</v>
      </c>
      <c r="W2349" s="2"/>
      <c r="X2349" s="3" t="s">
        <v>106</v>
      </c>
      <c r="Y2349" s="2"/>
      <c r="Z2349" s="3"/>
      <c r="AA2349" s="3"/>
      <c r="AB2349" s="7" t="s">
        <v>7380</v>
      </c>
      <c r="AC2349" s="3" t="s">
        <v>20</v>
      </c>
      <c r="AD2349" s="3" t="s">
        <v>11</v>
      </c>
      <c r="AE2349" s="3" t="s">
        <v>21</v>
      </c>
      <c r="AF2349" s="3" t="s">
        <v>13</v>
      </c>
      <c r="AG2349" s="4"/>
      <c r="AH2349" s="3"/>
      <c r="AI2349" s="4"/>
      <c r="AJ23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49" s="8">
        <f>IF(#REF!=MAX(#REF!),"New","Old")</f>
      </c>
      <c r="AL2349" s="3"/>
      <c r="AM2349" s="9">
        <f>IF(OR(#REF!="",#REF!=0),"",IF(#REF!&lt;12000,"&lt;12k",IF(AND(#REF!&gt;=12000,#REF!&lt;24000),"12k to 24k",IF(AND(#REF!&gt;=24000,#REF!&lt;=36000),"24k to 36k",IF(#REF!&gt;36000,"&gt;36k","")))))</f>
      </c>
    </row>
    <row x14ac:dyDescent="0.25" r="2350" customHeight="1" ht="18.75">
      <c r="A2350" s="1">
        <v>1864310</v>
      </c>
      <c r="B2350" s="2">
        <v>11501305</v>
      </c>
      <c r="C2350" s="3" t="s">
        <v>0</v>
      </c>
      <c r="D2350" s="3" t="s">
        <v>136</v>
      </c>
      <c r="E2350" s="2">
        <v>2018</v>
      </c>
      <c r="F2350" s="4">
        <v>44928</v>
      </c>
      <c r="G2350" s="3" t="s">
        <v>2</v>
      </c>
      <c r="H2350" s="4">
        <v>44937</v>
      </c>
      <c r="I2350" s="4">
        <f>_xlfn.XLOOKUP(#REF!,[1]!Backup_F8_Previous_Wave[ODINO],[1]!Backup_F8_Previous_Wave[Production Date],"")</f>
      </c>
      <c r="J2350" s="10">
        <f>_xlfn.XLOOKUP(#REF!,[1]!Backup_F8_Previous_Wave[ODINO],[1]!Backup_F8_Previous_Wave[Wave Date],"")</f>
      </c>
      <c r="K2350" s="6">
        <f>_xlfn.XLOOKUP(#REF!,[1]!Backup_F8_Previous_Wave[ODINO],[1]!Backup_F8_Previous_Wave[Full VIN],"")</f>
      </c>
      <c r="L2350" s="3" t="s">
        <v>7381</v>
      </c>
      <c r="M2350" s="3" t="s">
        <v>4</v>
      </c>
      <c r="N2350" s="3" t="s">
        <v>7382</v>
      </c>
      <c r="O2350" s="3" t="s">
        <v>459</v>
      </c>
      <c r="P2350" s="6">
        <f>_xlfn.XLOOKUP(#REF!,[1]!Table2[BINNING],[1]!Table2[VFG],"")</f>
      </c>
      <c r="Q2350" s="6">
        <f>IF(ISNUMBER(FIND("|",#REF!,1)),LEFT(#REF!,FIND("|",#REF!,1)-2),#REF!)</f>
      </c>
      <c r="R2350" s="6">
        <f>IF(ISNUMBER(FIND("|",#REF!,1)),RIGHT(#REF!,LEN(#REF!)-FIND("|",#REF!,1)-1),"")</f>
      </c>
      <c r="S2350" s="3" t="s">
        <v>7</v>
      </c>
      <c r="T2350" s="3" t="s">
        <v>7</v>
      </c>
      <c r="U2350" s="2">
        <v>0</v>
      </c>
      <c r="V2350" s="2">
        <v>0</v>
      </c>
      <c r="W2350" s="2"/>
      <c r="X2350" s="3" t="s">
        <v>100</v>
      </c>
      <c r="Y2350" s="2"/>
      <c r="Z2350" s="3"/>
      <c r="AA2350" s="3"/>
      <c r="AB2350" s="7" t="s">
        <v>7383</v>
      </c>
      <c r="AC2350" s="3" t="s">
        <v>341</v>
      </c>
      <c r="AD2350" s="3" t="s">
        <v>342</v>
      </c>
      <c r="AE2350" s="3" t="s">
        <v>343</v>
      </c>
      <c r="AF2350" s="3" t="s">
        <v>141</v>
      </c>
      <c r="AG2350" s="4"/>
      <c r="AH2350" s="3"/>
      <c r="AI2350" s="4"/>
      <c r="AJ23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0" s="8">
        <f>IF(#REF!=MAX(#REF!),"New","Old")</f>
      </c>
      <c r="AL2350" s="3"/>
      <c r="AM2350" s="9">
        <f>IF(OR(#REF!="",#REF!=0),"",IF(#REF!&lt;12000,"&lt;12k",IF(AND(#REF!&gt;=12000,#REF!&lt;24000),"12k to 24k",IF(AND(#REF!&gt;=24000,#REF!&lt;=36000),"24k to 36k",IF(#REF!&gt;36000,"&gt;36k","")))))</f>
      </c>
    </row>
    <row x14ac:dyDescent="0.25" r="2351" customHeight="1" ht="18.75">
      <c r="A2351" s="1">
        <v>1864466</v>
      </c>
      <c r="B2351" s="2">
        <v>11501415</v>
      </c>
      <c r="C2351" s="3" t="s">
        <v>0</v>
      </c>
      <c r="D2351" s="3" t="s">
        <v>86</v>
      </c>
      <c r="E2351" s="2">
        <v>2019</v>
      </c>
      <c r="F2351" s="4">
        <v>44937</v>
      </c>
      <c r="G2351" s="3" t="s">
        <v>2</v>
      </c>
      <c r="H2351" s="4">
        <v>44938</v>
      </c>
      <c r="I2351" s="4">
        <f>_xlfn.XLOOKUP(#REF!,[1]!Backup_F8_Previous_Wave[ODINO],[1]!Backup_F8_Previous_Wave[Production Date],"")</f>
      </c>
      <c r="J2351" s="10">
        <f>_xlfn.XLOOKUP(#REF!,[1]!Backup_F8_Previous_Wave[ODINO],[1]!Backup_F8_Previous_Wave[Wave Date],"")</f>
      </c>
      <c r="K2351" s="6">
        <f>_xlfn.XLOOKUP(#REF!,[1]!Backup_F8_Previous_Wave[ODINO],[1]!Backup_F8_Previous_Wave[Full VIN],"")</f>
      </c>
      <c r="L2351" s="3" t="s">
        <v>7384</v>
      </c>
      <c r="M2351" s="3" t="s">
        <v>4</v>
      </c>
      <c r="N2351" s="3" t="s">
        <v>7385</v>
      </c>
      <c r="O2351" s="3" t="s">
        <v>105</v>
      </c>
      <c r="P2351" s="6">
        <f>_xlfn.XLOOKUP(#REF!,[1]!Table2[BINNING],[1]!Table2[VFG],"")</f>
      </c>
      <c r="Q2351" s="6">
        <f>IF(ISNUMBER(FIND("|",#REF!,1)),LEFT(#REF!,FIND("|",#REF!,1)-2),#REF!)</f>
      </c>
      <c r="R2351" s="6">
        <f>IF(ISNUMBER(FIND("|",#REF!,1)),RIGHT(#REF!,LEN(#REF!)-FIND("|",#REF!,1)-1),"")</f>
      </c>
      <c r="S2351" s="3" t="s">
        <v>7</v>
      </c>
      <c r="T2351" s="3" t="s">
        <v>7</v>
      </c>
      <c r="U2351" s="2">
        <v>0</v>
      </c>
      <c r="V2351" s="2">
        <v>0</v>
      </c>
      <c r="W2351" s="2"/>
      <c r="X2351" s="3" t="s">
        <v>282</v>
      </c>
      <c r="Y2351" s="2">
        <v>65</v>
      </c>
      <c r="Z2351" s="3"/>
      <c r="AA2351" s="3"/>
      <c r="AB2351" s="7" t="s">
        <v>7386</v>
      </c>
      <c r="AC2351" s="3" t="s">
        <v>92</v>
      </c>
      <c r="AD2351" s="3" t="s">
        <v>93</v>
      </c>
      <c r="AE2351" s="3" t="s">
        <v>94</v>
      </c>
      <c r="AF2351" s="3" t="s">
        <v>95</v>
      </c>
      <c r="AG2351" s="4"/>
      <c r="AH2351" s="3"/>
      <c r="AI2351" s="4"/>
      <c r="AJ23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1" s="8">
        <f>IF(#REF!=MAX(#REF!),"New","Old")</f>
      </c>
      <c r="AL2351" s="3"/>
      <c r="AM2351" s="9">
        <f>IF(OR(#REF!="",#REF!=0),"",IF(#REF!&lt;12000,"&lt;12k",IF(AND(#REF!&gt;=12000,#REF!&lt;24000),"12k to 24k",IF(AND(#REF!&gt;=24000,#REF!&lt;=36000),"24k to 36k",IF(#REF!&gt;36000,"&gt;36k","")))))</f>
      </c>
    </row>
    <row x14ac:dyDescent="0.25" r="2352" customHeight="1" ht="18.75">
      <c r="A2352" s="1">
        <v>1864625</v>
      </c>
      <c r="B2352" s="2">
        <v>11501533</v>
      </c>
      <c r="C2352" s="3" t="s">
        <v>0</v>
      </c>
      <c r="D2352" s="3" t="s">
        <v>1</v>
      </c>
      <c r="E2352" s="2">
        <v>2022</v>
      </c>
      <c r="F2352" s="4">
        <v>44937</v>
      </c>
      <c r="G2352" s="3" t="s">
        <v>2</v>
      </c>
      <c r="H2352" s="4">
        <v>44938</v>
      </c>
      <c r="I2352" s="4">
        <f>_xlfn.XLOOKUP(#REF!,[1]!Backup_F8_Previous_Wave[ODINO],[1]!Backup_F8_Previous_Wave[Production Date],"")</f>
      </c>
      <c r="J2352" s="10">
        <f>_xlfn.XLOOKUP(#REF!,[1]!Backup_F8_Previous_Wave[ODINO],[1]!Backup_F8_Previous_Wave[Wave Date],"")</f>
      </c>
      <c r="K2352" s="6">
        <f>_xlfn.XLOOKUP(#REF!,[1]!Backup_F8_Previous_Wave[ODINO],[1]!Backup_F8_Previous_Wave[Full VIN],"")</f>
      </c>
      <c r="L2352" s="3" t="s">
        <v>7387</v>
      </c>
      <c r="M2352" s="3" t="s">
        <v>4</v>
      </c>
      <c r="N2352" s="3" t="s">
        <v>7388</v>
      </c>
      <c r="O2352" s="3" t="s">
        <v>151</v>
      </c>
      <c r="P2352" s="6">
        <f>_xlfn.XLOOKUP(#REF!,[1]!Table2[BINNING],[1]!Table2[VFG],"")</f>
      </c>
      <c r="Q2352" s="6">
        <f>IF(ISNUMBER(FIND("|",#REF!,1)),LEFT(#REF!,FIND("|",#REF!,1)-2),#REF!)</f>
      </c>
      <c r="R2352" s="6">
        <f>IF(ISNUMBER(FIND("|",#REF!,1)),RIGHT(#REF!,LEN(#REF!)-FIND("|",#REF!,1)-1),"")</f>
      </c>
      <c r="S2352" s="3" t="s">
        <v>7</v>
      </c>
      <c r="T2352" s="3" t="s">
        <v>7</v>
      </c>
      <c r="U2352" s="2">
        <v>0</v>
      </c>
      <c r="V2352" s="2">
        <v>0</v>
      </c>
      <c r="W2352" s="2"/>
      <c r="X2352" s="3" t="s">
        <v>106</v>
      </c>
      <c r="Y2352" s="2">
        <v>0</v>
      </c>
      <c r="Z2352" s="3"/>
      <c r="AA2352" s="3"/>
      <c r="AB2352" s="7" t="s">
        <v>7389</v>
      </c>
      <c r="AC2352" s="3" t="s">
        <v>4018</v>
      </c>
      <c r="AD2352" s="3" t="s">
        <v>11</v>
      </c>
      <c r="AE2352" s="3" t="s">
        <v>135</v>
      </c>
      <c r="AF2352" s="3" t="s">
        <v>27</v>
      </c>
      <c r="AG2352" s="4"/>
      <c r="AH2352" s="3"/>
      <c r="AI2352" s="4"/>
      <c r="AJ23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2" s="8">
        <f>IF(#REF!=MAX(#REF!),"New","Old")</f>
      </c>
      <c r="AL2352" s="3"/>
      <c r="AM2352" s="9">
        <f>IF(OR(#REF!="",#REF!=0),"",IF(#REF!&lt;12000,"&lt;12k",IF(AND(#REF!&gt;=12000,#REF!&lt;24000),"12k to 24k",IF(AND(#REF!&gt;=24000,#REF!&lt;=36000),"24k to 36k",IF(#REF!&gt;36000,"&gt;36k","")))))</f>
      </c>
    </row>
    <row x14ac:dyDescent="0.25" r="2353" customHeight="1" ht="18.75">
      <c r="A2353" s="1">
        <v>1864966</v>
      </c>
      <c r="B2353" s="2">
        <v>11501747</v>
      </c>
      <c r="C2353" s="3" t="s">
        <v>0</v>
      </c>
      <c r="D2353" s="3" t="s">
        <v>187</v>
      </c>
      <c r="E2353" s="2">
        <v>2021</v>
      </c>
      <c r="F2353" s="4">
        <v>44938</v>
      </c>
      <c r="G2353" s="3" t="s">
        <v>2</v>
      </c>
      <c r="H2353" s="4">
        <v>44940</v>
      </c>
      <c r="I2353" s="4">
        <f>_xlfn.XLOOKUP(#REF!,[1]!Backup_F8_Previous_Wave[ODINO],[1]!Backup_F8_Previous_Wave[Production Date],"")</f>
      </c>
      <c r="J2353" s="10">
        <f>_xlfn.XLOOKUP(#REF!,[1]!Backup_F8_Previous_Wave[ODINO],[1]!Backup_F8_Previous_Wave[Wave Date],"")</f>
      </c>
      <c r="K2353" s="6">
        <f>_xlfn.XLOOKUP(#REF!,[1]!Backup_F8_Previous_Wave[ODINO],[1]!Backup_F8_Previous_Wave[Full VIN],"")</f>
      </c>
      <c r="L2353" s="3" t="s">
        <v>7390</v>
      </c>
      <c r="M2353" s="3" t="s">
        <v>4</v>
      </c>
      <c r="N2353" s="3" t="s">
        <v>7391</v>
      </c>
      <c r="O2353" s="3" t="s">
        <v>593</v>
      </c>
      <c r="P2353" s="6">
        <f>_xlfn.XLOOKUP(#REF!,[1]!Table2[BINNING],[1]!Table2[VFG],"")</f>
      </c>
      <c r="Q2353" s="6">
        <f>IF(ISNUMBER(FIND("|",#REF!,1)),LEFT(#REF!,FIND("|",#REF!,1)-2),#REF!)</f>
      </c>
      <c r="R2353" s="6">
        <f>IF(ISNUMBER(FIND("|",#REF!,1)),RIGHT(#REF!,LEN(#REF!)-FIND("|",#REF!,1)-1),"")</f>
      </c>
      <c r="S2353" s="3" t="s">
        <v>7</v>
      </c>
      <c r="T2353" s="3" t="s">
        <v>7</v>
      </c>
      <c r="U2353" s="2">
        <v>0</v>
      </c>
      <c r="V2353" s="2">
        <v>0</v>
      </c>
      <c r="W2353" s="2"/>
      <c r="X2353" s="3" t="s">
        <v>24</v>
      </c>
      <c r="Y2353" s="2">
        <v>0</v>
      </c>
      <c r="Z2353" s="3"/>
      <c r="AA2353" s="3"/>
      <c r="AB2353" s="7" t="s">
        <v>7392</v>
      </c>
      <c r="AC2353" s="3" t="s">
        <v>191</v>
      </c>
      <c r="AD2353" s="3" t="s">
        <v>192</v>
      </c>
      <c r="AE2353" s="3" t="s">
        <v>193</v>
      </c>
      <c r="AF2353" s="3" t="s">
        <v>141</v>
      </c>
      <c r="AG2353" s="4"/>
      <c r="AH2353" s="3"/>
      <c r="AI2353" s="4"/>
      <c r="AJ23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3" s="8">
        <f>IF(#REF!=MAX(#REF!),"New","Old")</f>
      </c>
      <c r="AL2353" s="3"/>
      <c r="AM2353" s="9">
        <f>IF(OR(#REF!="",#REF!=0),"",IF(#REF!&lt;12000,"&lt;12k",IF(AND(#REF!&gt;=12000,#REF!&lt;24000),"12k to 24k",IF(AND(#REF!&gt;=24000,#REF!&lt;=36000),"24k to 36k",IF(#REF!&gt;36000,"&gt;36k","")))))</f>
      </c>
    </row>
    <row x14ac:dyDescent="0.25" r="2354" customHeight="1" ht="18.75">
      <c r="A2354" s="1">
        <v>1864980</v>
      </c>
      <c r="B2354" s="2">
        <v>11501754</v>
      </c>
      <c r="C2354" s="3" t="s">
        <v>0</v>
      </c>
      <c r="D2354" s="3" t="s">
        <v>1</v>
      </c>
      <c r="E2354" s="2">
        <v>2022</v>
      </c>
      <c r="F2354" s="4">
        <v>44920</v>
      </c>
      <c r="G2354" s="3" t="s">
        <v>14</v>
      </c>
      <c r="H2354" s="4">
        <v>44940</v>
      </c>
      <c r="I2354" s="4">
        <f>_xlfn.XLOOKUP(#REF!,[1]!Backup_F8_Previous_Wave[ODINO],[1]!Backup_F8_Previous_Wave[Production Date],"")</f>
      </c>
      <c r="J2354" s="10">
        <f>_xlfn.XLOOKUP(#REF!,[1]!Backup_F8_Previous_Wave[ODINO],[1]!Backup_F8_Previous_Wave[Wave Date],"")</f>
      </c>
      <c r="K2354" s="6">
        <f>_xlfn.XLOOKUP(#REF!,[1]!Backup_F8_Previous_Wave[ODINO],[1]!Backup_F8_Previous_Wave[Full VIN],"")</f>
      </c>
      <c r="L2354" s="3" t="s">
        <v>7393</v>
      </c>
      <c r="M2354" s="3" t="s">
        <v>4</v>
      </c>
      <c r="N2354" s="3" t="s">
        <v>7394</v>
      </c>
      <c r="O2354" s="3" t="s">
        <v>471</v>
      </c>
      <c r="P2354" s="6">
        <f>_xlfn.XLOOKUP(#REF!,[1]!Table2[BINNING],[1]!Table2[VFG],"")</f>
      </c>
      <c r="Q2354" s="6">
        <f>IF(ISNUMBER(FIND("|",#REF!,1)),LEFT(#REF!,FIND("|",#REF!,1)-2),#REF!)</f>
      </c>
      <c r="R2354" s="6">
        <f>IF(ISNUMBER(FIND("|",#REF!,1)),RIGHT(#REF!,LEN(#REF!)-FIND("|",#REF!,1)-1),"")</f>
      </c>
      <c r="S2354" s="3" t="s">
        <v>7</v>
      </c>
      <c r="T2354" s="3" t="s">
        <v>7</v>
      </c>
      <c r="U2354" s="2">
        <v>0</v>
      </c>
      <c r="V2354" s="2">
        <v>0</v>
      </c>
      <c r="W2354" s="2"/>
      <c r="X2354" s="3" t="s">
        <v>81</v>
      </c>
      <c r="Y2354" s="2"/>
      <c r="Z2354" s="3"/>
      <c r="AA2354" s="3"/>
      <c r="AB2354" s="7" t="s">
        <v>7395</v>
      </c>
      <c r="AC2354" s="3" t="s">
        <v>4018</v>
      </c>
      <c r="AD2354" s="3" t="s">
        <v>6947</v>
      </c>
      <c r="AE2354" s="3" t="s">
        <v>6948</v>
      </c>
      <c r="AF2354" s="3" t="s">
        <v>6949</v>
      </c>
      <c r="AG2354" s="4"/>
      <c r="AH2354" s="3"/>
      <c r="AI2354" s="4"/>
      <c r="AJ23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4" s="8">
        <f>IF(#REF!=MAX(#REF!),"New","Old")</f>
      </c>
      <c r="AL2354" s="3"/>
      <c r="AM2354" s="9">
        <f>IF(OR(#REF!="",#REF!=0),"",IF(#REF!&lt;12000,"&lt;12k",IF(AND(#REF!&gt;=12000,#REF!&lt;24000),"12k to 24k",IF(AND(#REF!&gt;=24000,#REF!&lt;=36000),"24k to 36k",IF(#REF!&gt;36000,"&gt;36k","")))))</f>
      </c>
    </row>
    <row x14ac:dyDescent="0.25" r="2355" customHeight="1" ht="18.75">
      <c r="A2355" s="1">
        <v>1865319</v>
      </c>
      <c r="B2355" s="2">
        <v>11501993</v>
      </c>
      <c r="C2355" s="3" t="s">
        <v>0</v>
      </c>
      <c r="D2355" s="3" t="s">
        <v>86</v>
      </c>
      <c r="E2355" s="2">
        <v>2020</v>
      </c>
      <c r="F2355" s="4">
        <v>44927</v>
      </c>
      <c r="G2355" s="3" t="s">
        <v>2</v>
      </c>
      <c r="H2355" s="4">
        <v>44942</v>
      </c>
      <c r="I2355" s="4">
        <f>_xlfn.XLOOKUP(#REF!,[1]!Backup_F8_Previous_Wave[ODINO],[1]!Backup_F8_Previous_Wave[Production Date],"")</f>
      </c>
      <c r="J2355" s="10">
        <f>_xlfn.XLOOKUP(#REF!,[1]!Backup_F8_Previous_Wave[ODINO],[1]!Backup_F8_Previous_Wave[Wave Date],"")</f>
      </c>
      <c r="K2355" s="6">
        <f>_xlfn.XLOOKUP(#REF!,[1]!Backup_F8_Previous_Wave[ODINO],[1]!Backup_F8_Previous_Wave[Full VIN],"")</f>
      </c>
      <c r="L2355" s="3" t="s">
        <v>7396</v>
      </c>
      <c r="M2355" s="3" t="s">
        <v>4</v>
      </c>
      <c r="N2355" s="3" t="s">
        <v>7397</v>
      </c>
      <c r="O2355" s="3" t="s">
        <v>4771</v>
      </c>
      <c r="P2355" s="6">
        <f>_xlfn.XLOOKUP(#REF!,[1]!Table2[BINNING],[1]!Table2[VFG],"")</f>
      </c>
      <c r="Q2355" s="6">
        <f>IF(ISNUMBER(FIND("|",#REF!,1)),LEFT(#REF!,FIND("|",#REF!,1)-2),#REF!)</f>
      </c>
      <c r="R2355" s="6">
        <f>IF(ISNUMBER(FIND("|",#REF!,1)),RIGHT(#REF!,LEN(#REF!)-FIND("|",#REF!,1)-1),"")</f>
      </c>
      <c r="S2355" s="3" t="s">
        <v>7</v>
      </c>
      <c r="T2355" s="3" t="s">
        <v>7</v>
      </c>
      <c r="U2355" s="2">
        <v>0</v>
      </c>
      <c r="V2355" s="2">
        <v>0</v>
      </c>
      <c r="W2355" s="2"/>
      <c r="X2355" s="3" t="s">
        <v>72</v>
      </c>
      <c r="Y2355" s="2">
        <v>0</v>
      </c>
      <c r="Z2355" s="3"/>
      <c r="AA2355" s="3"/>
      <c r="AB2355" s="7" t="s">
        <v>7398</v>
      </c>
      <c r="AC2355" s="3" t="s">
        <v>685</v>
      </c>
      <c r="AD2355" s="3" t="s">
        <v>93</v>
      </c>
      <c r="AE2355" s="3" t="s">
        <v>94</v>
      </c>
      <c r="AF2355" s="3" t="s">
        <v>95</v>
      </c>
      <c r="AG2355" s="4"/>
      <c r="AH2355" s="3"/>
      <c r="AI2355" s="4"/>
      <c r="AJ23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5" s="8">
        <f>IF(#REF!=MAX(#REF!),"New","Old")</f>
      </c>
      <c r="AL2355" s="3"/>
      <c r="AM2355" s="9">
        <f>IF(OR(#REF!="",#REF!=0),"",IF(#REF!&lt;12000,"&lt;12k",IF(AND(#REF!&gt;=12000,#REF!&lt;24000),"12k to 24k",IF(AND(#REF!&gt;=24000,#REF!&lt;=36000),"24k to 36k",IF(#REF!&gt;36000,"&gt;36k","")))))</f>
      </c>
    </row>
    <row x14ac:dyDescent="0.25" r="2356" customHeight="1" ht="18.75">
      <c r="A2356" s="1">
        <v>1865355</v>
      </c>
      <c r="B2356" s="2">
        <v>11502019</v>
      </c>
      <c r="C2356" s="3" t="s">
        <v>0</v>
      </c>
      <c r="D2356" s="3" t="s">
        <v>1</v>
      </c>
      <c r="E2356" s="2">
        <v>2018</v>
      </c>
      <c r="F2356" s="4">
        <v>44942</v>
      </c>
      <c r="G2356" s="3" t="s">
        <v>2</v>
      </c>
      <c r="H2356" s="4">
        <v>44942</v>
      </c>
      <c r="I2356" s="4">
        <f>_xlfn.XLOOKUP(#REF!,[1]!Backup_F8_Previous_Wave[ODINO],[1]!Backup_F8_Previous_Wave[Production Date],"")</f>
      </c>
      <c r="J2356" s="10">
        <f>_xlfn.XLOOKUP(#REF!,[1]!Backup_F8_Previous_Wave[ODINO],[1]!Backup_F8_Previous_Wave[Wave Date],"")</f>
      </c>
      <c r="K2356" s="6">
        <f>_xlfn.XLOOKUP(#REF!,[1]!Backup_F8_Previous_Wave[ODINO],[1]!Backup_F8_Previous_Wave[Full VIN],"")</f>
      </c>
      <c r="L2356" s="3" t="s">
        <v>7399</v>
      </c>
      <c r="M2356" s="3" t="s">
        <v>4</v>
      </c>
      <c r="N2356" s="3" t="s">
        <v>7400</v>
      </c>
      <c r="O2356" s="3" t="s">
        <v>124</v>
      </c>
      <c r="P2356" s="6">
        <f>_xlfn.XLOOKUP(#REF!,[1]!Table2[BINNING],[1]!Table2[VFG],"")</f>
      </c>
      <c r="Q2356" s="6">
        <f>IF(ISNUMBER(FIND("|",#REF!,1)),LEFT(#REF!,FIND("|",#REF!,1)-2),#REF!)</f>
      </c>
      <c r="R2356" s="6">
        <f>IF(ISNUMBER(FIND("|",#REF!,1)),RIGHT(#REF!,LEN(#REF!)-FIND("|",#REF!,1)-1),"")</f>
      </c>
      <c r="S2356" s="3" t="s">
        <v>7</v>
      </c>
      <c r="T2356" s="3" t="s">
        <v>7</v>
      </c>
      <c r="U2356" s="2">
        <v>0</v>
      </c>
      <c r="V2356" s="2">
        <v>0</v>
      </c>
      <c r="W2356" s="2"/>
      <c r="X2356" s="3" t="s">
        <v>81</v>
      </c>
      <c r="Y2356" s="2">
        <v>25</v>
      </c>
      <c r="Z2356" s="3"/>
      <c r="AA2356" s="3"/>
      <c r="AB2356" s="7" t="s">
        <v>7401</v>
      </c>
      <c r="AC2356" s="3" t="s">
        <v>20</v>
      </c>
      <c r="AD2356" s="3" t="s">
        <v>11</v>
      </c>
      <c r="AE2356" s="3" t="s">
        <v>21</v>
      </c>
      <c r="AF2356" s="3" t="s">
        <v>13</v>
      </c>
      <c r="AG2356" s="4"/>
      <c r="AH2356" s="3"/>
      <c r="AI2356" s="4"/>
      <c r="AJ23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6" s="8">
        <f>IF(#REF!=MAX(#REF!),"New","Old")</f>
      </c>
      <c r="AL2356" s="3"/>
      <c r="AM2356" s="9">
        <f>IF(OR(#REF!="",#REF!=0),"",IF(#REF!&lt;12000,"&lt;12k",IF(AND(#REF!&gt;=12000,#REF!&lt;24000),"12k to 24k",IF(AND(#REF!&gt;=24000,#REF!&lt;=36000),"24k to 36k",IF(#REF!&gt;36000,"&gt;36k","")))))</f>
      </c>
    </row>
    <row x14ac:dyDescent="0.25" r="2357" customHeight="1" ht="18.75">
      <c r="A2357" s="1">
        <v>1865478</v>
      </c>
      <c r="B2357" s="2">
        <v>11502103</v>
      </c>
      <c r="C2357" s="3" t="s">
        <v>0</v>
      </c>
      <c r="D2357" s="3" t="s">
        <v>181</v>
      </c>
      <c r="E2357" s="2">
        <v>2020</v>
      </c>
      <c r="F2357" s="4">
        <v>44706</v>
      </c>
      <c r="G2357" s="3" t="s">
        <v>108</v>
      </c>
      <c r="H2357" s="4">
        <v>44943</v>
      </c>
      <c r="I2357" s="4">
        <f>_xlfn.XLOOKUP(#REF!,[1]!Backup_F8_Previous_Wave[ODINO],[1]!Backup_F8_Previous_Wave[Production Date],"")</f>
      </c>
      <c r="J2357" s="10">
        <f>_xlfn.XLOOKUP(#REF!,[1]!Backup_F8_Previous_Wave[ODINO],[1]!Backup_F8_Previous_Wave[Wave Date],"")</f>
      </c>
      <c r="K2357" s="6">
        <f>_xlfn.XLOOKUP(#REF!,[1]!Backup_F8_Previous_Wave[ODINO],[1]!Backup_F8_Previous_Wave[Full VIN],"")</f>
      </c>
      <c r="L2357" s="3" t="s">
        <v>1906</v>
      </c>
      <c r="M2357" s="3" t="s">
        <v>4</v>
      </c>
      <c r="N2357" s="3" t="s">
        <v>7402</v>
      </c>
      <c r="O2357" s="3" t="s">
        <v>2959</v>
      </c>
      <c r="P2357" s="6">
        <f>_xlfn.XLOOKUP(#REF!,[1]!Table2[BINNING],[1]!Table2[VFG],"")</f>
      </c>
      <c r="Q2357" s="6">
        <f>IF(ISNUMBER(FIND("|",#REF!,1)),LEFT(#REF!,FIND("|",#REF!,1)-2),#REF!)</f>
      </c>
      <c r="R2357" s="6">
        <f>IF(ISNUMBER(FIND("|",#REF!,1)),RIGHT(#REF!,LEN(#REF!)-FIND("|",#REF!,1)-1),"")</f>
      </c>
      <c r="S2357" s="3" t="s">
        <v>7</v>
      </c>
      <c r="T2357" s="3" t="s">
        <v>7</v>
      </c>
      <c r="U2357" s="2">
        <v>0</v>
      </c>
      <c r="V2357" s="2">
        <v>0</v>
      </c>
      <c r="W2357" s="2"/>
      <c r="X2357" s="3" t="s">
        <v>238</v>
      </c>
      <c r="Y2357" s="2"/>
      <c r="Z2357" s="3"/>
      <c r="AA2357" s="3"/>
      <c r="AB2357" s="7" t="s">
        <v>7403</v>
      </c>
      <c r="AC2357" s="3" t="s">
        <v>1252</v>
      </c>
      <c r="AD2357" s="3" t="s">
        <v>298</v>
      </c>
      <c r="AE2357" s="3" t="s">
        <v>299</v>
      </c>
      <c r="AF2357" s="3" t="s">
        <v>198</v>
      </c>
      <c r="AG2357" s="4"/>
      <c r="AH2357" s="3"/>
      <c r="AI2357" s="4"/>
      <c r="AJ23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7" s="8">
        <f>IF(#REF!=MAX(#REF!),"New","Old")</f>
      </c>
      <c r="AL2357" s="3"/>
      <c r="AM2357" s="9">
        <f>IF(OR(#REF!="",#REF!=0),"",IF(#REF!&lt;12000,"&lt;12k",IF(AND(#REF!&gt;=12000,#REF!&lt;24000),"12k to 24k",IF(AND(#REF!&gt;=24000,#REF!&lt;=36000),"24k to 36k",IF(#REF!&gt;36000,"&gt;36k","")))))</f>
      </c>
    </row>
    <row x14ac:dyDescent="0.25" r="2358" customHeight="1" ht="18.75">
      <c r="A2358" s="1">
        <v>1865877</v>
      </c>
      <c r="B2358" s="2">
        <v>11502391</v>
      </c>
      <c r="C2358" s="3" t="s">
        <v>0</v>
      </c>
      <c r="D2358" s="3" t="s">
        <v>4843</v>
      </c>
      <c r="E2358" s="2">
        <v>2023</v>
      </c>
      <c r="F2358" s="4">
        <v>44941</v>
      </c>
      <c r="G2358" s="3" t="s">
        <v>2</v>
      </c>
      <c r="H2358" s="4">
        <v>44944</v>
      </c>
      <c r="I2358" s="4">
        <f>_xlfn.XLOOKUP(#REF!,[1]!Backup_F8_Previous_Wave[ODINO],[1]!Backup_F8_Previous_Wave[Production Date],"")</f>
      </c>
      <c r="J2358" s="10">
        <f>_xlfn.XLOOKUP(#REF!,[1]!Backup_F8_Previous_Wave[ODINO],[1]!Backup_F8_Previous_Wave[Wave Date],"")</f>
      </c>
      <c r="K2358" s="6">
        <f>_xlfn.XLOOKUP(#REF!,[1]!Backup_F8_Previous_Wave[ODINO],[1]!Backup_F8_Previous_Wave[Full VIN],"")</f>
      </c>
      <c r="L2358" s="3" t="s">
        <v>7404</v>
      </c>
      <c r="M2358" s="3" t="s">
        <v>4</v>
      </c>
      <c r="N2358" s="3" t="s">
        <v>7405</v>
      </c>
      <c r="O2358" s="3" t="s">
        <v>3849</v>
      </c>
      <c r="P2358" s="6">
        <f>_xlfn.XLOOKUP(#REF!,[1]!Table2[BINNING],[1]!Table2[VFG],"")</f>
      </c>
      <c r="Q2358" s="6">
        <f>IF(ISNUMBER(FIND("|",#REF!,1)),LEFT(#REF!,FIND("|",#REF!,1)-2),#REF!)</f>
      </c>
      <c r="R2358" s="6">
        <f>IF(ISNUMBER(FIND("|",#REF!,1)),RIGHT(#REF!,LEN(#REF!)-FIND("|",#REF!,1)-1),"")</f>
      </c>
      <c r="S2358" s="3" t="s">
        <v>7</v>
      </c>
      <c r="T2358" s="3" t="s">
        <v>7</v>
      </c>
      <c r="U2358" s="2">
        <v>0</v>
      </c>
      <c r="V2358" s="2">
        <v>0</v>
      </c>
      <c r="W2358" s="2"/>
      <c r="X2358" s="3" t="s">
        <v>282</v>
      </c>
      <c r="Y2358" s="2">
        <v>55</v>
      </c>
      <c r="Z2358" s="3"/>
      <c r="AA2358" s="3"/>
      <c r="AB2358" s="7" t="s">
        <v>7406</v>
      </c>
      <c r="AC2358" s="3" t="s">
        <v>4847</v>
      </c>
      <c r="AD2358" s="3" t="s">
        <v>4848</v>
      </c>
      <c r="AE2358" s="3" t="s">
        <v>4849</v>
      </c>
      <c r="AF2358" s="3" t="s">
        <v>102</v>
      </c>
      <c r="AG2358" s="4"/>
      <c r="AH2358" s="3"/>
      <c r="AI2358" s="4"/>
      <c r="AJ23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8" s="8">
        <f>IF(#REF!=MAX(#REF!),"New","Old")</f>
      </c>
      <c r="AL2358" s="3"/>
      <c r="AM2358" s="9">
        <f>IF(OR(#REF!="",#REF!=0),"",IF(#REF!&lt;12000,"&lt;12k",IF(AND(#REF!&gt;=12000,#REF!&lt;24000),"12k to 24k",IF(AND(#REF!&gt;=24000,#REF!&lt;=36000),"24k to 36k",IF(#REF!&gt;36000,"&gt;36k","")))))</f>
      </c>
    </row>
    <row x14ac:dyDescent="0.25" r="2359" customHeight="1" ht="18.75">
      <c r="A2359" s="1">
        <v>1865935</v>
      </c>
      <c r="B2359" s="2">
        <v>11502428</v>
      </c>
      <c r="C2359" s="3" t="s">
        <v>0</v>
      </c>
      <c r="D2359" s="3" t="s">
        <v>86</v>
      </c>
      <c r="E2359" s="2">
        <v>2022</v>
      </c>
      <c r="F2359" s="4">
        <v>44774</v>
      </c>
      <c r="G2359" s="3" t="s">
        <v>39</v>
      </c>
      <c r="H2359" s="4">
        <v>44944</v>
      </c>
      <c r="I2359" s="4">
        <f>_xlfn.XLOOKUP(#REF!,[1]!Backup_F8_Previous_Wave[ODINO],[1]!Backup_F8_Previous_Wave[Production Date],"")</f>
      </c>
      <c r="J2359" s="10">
        <f>_xlfn.XLOOKUP(#REF!,[1]!Backup_F8_Previous_Wave[ODINO],[1]!Backup_F8_Previous_Wave[Wave Date],"")</f>
      </c>
      <c r="K2359" s="6">
        <f>_xlfn.XLOOKUP(#REF!,[1]!Backup_F8_Previous_Wave[ODINO],[1]!Backup_F8_Previous_Wave[Full VIN],"")</f>
      </c>
      <c r="L2359" s="3" t="s">
        <v>7407</v>
      </c>
      <c r="M2359" s="3" t="s">
        <v>4</v>
      </c>
      <c r="N2359" s="3" t="s">
        <v>7408</v>
      </c>
      <c r="O2359" s="3" t="s">
        <v>2597</v>
      </c>
      <c r="P2359" s="6">
        <f>_xlfn.XLOOKUP(#REF!,[1]!Table2[BINNING],[1]!Table2[VFG],"")</f>
      </c>
      <c r="Q2359" s="6">
        <f>IF(ISNUMBER(FIND("|",#REF!,1)),LEFT(#REF!,FIND("|",#REF!,1)-2),#REF!)</f>
      </c>
      <c r="R2359" s="6">
        <f>IF(ISNUMBER(FIND("|",#REF!,1)),RIGHT(#REF!,LEN(#REF!)-FIND("|",#REF!,1)-1),"")</f>
      </c>
      <c r="S2359" s="3" t="s">
        <v>7</v>
      </c>
      <c r="T2359" s="3" t="s">
        <v>7</v>
      </c>
      <c r="U2359" s="2">
        <v>0</v>
      </c>
      <c r="V2359" s="2">
        <v>0</v>
      </c>
      <c r="W2359" s="2">
        <v>5000</v>
      </c>
      <c r="X2359" s="3" t="s">
        <v>253</v>
      </c>
      <c r="Y2359" s="2"/>
      <c r="Z2359" s="3" t="s">
        <v>7409</v>
      </c>
      <c r="AA2359" s="3" t="s">
        <v>4986</v>
      </c>
      <c r="AB2359" s="7" t="s">
        <v>7410</v>
      </c>
      <c r="AC2359" s="3" t="s">
        <v>685</v>
      </c>
      <c r="AD2359" s="3" t="s">
        <v>93</v>
      </c>
      <c r="AE2359" s="3" t="s">
        <v>94</v>
      </c>
      <c r="AF2359" s="3" t="s">
        <v>95</v>
      </c>
      <c r="AG2359" s="4"/>
      <c r="AH2359" s="3"/>
      <c r="AI2359" s="4"/>
      <c r="AJ23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59" s="8">
        <f>IF(#REF!=MAX(#REF!),"New","Old")</f>
      </c>
      <c r="AL2359" s="3"/>
      <c r="AM2359" s="9">
        <f>IF(OR(#REF!="",#REF!=0),"",IF(#REF!&lt;12000,"&lt;12k",IF(AND(#REF!&gt;=12000,#REF!&lt;24000),"12k to 24k",IF(AND(#REF!&gt;=24000,#REF!&lt;=36000),"24k to 36k",IF(#REF!&gt;36000,"&gt;36k","")))))</f>
      </c>
    </row>
    <row x14ac:dyDescent="0.25" r="2360" customHeight="1" ht="18.75">
      <c r="A2360" s="1">
        <v>1866129</v>
      </c>
      <c r="B2360" s="2">
        <v>11502560</v>
      </c>
      <c r="C2360" s="3" t="s">
        <v>0</v>
      </c>
      <c r="D2360" s="3" t="s">
        <v>1</v>
      </c>
      <c r="E2360" s="2">
        <v>2004</v>
      </c>
      <c r="F2360" s="4">
        <v>44881</v>
      </c>
      <c r="G2360" s="3" t="s">
        <v>14</v>
      </c>
      <c r="H2360" s="4">
        <v>44945</v>
      </c>
      <c r="I2360" s="4">
        <f>_xlfn.XLOOKUP(#REF!,[1]!Backup_F8_Previous_Wave[ODINO],[1]!Backup_F8_Previous_Wave[Production Date],"")</f>
      </c>
      <c r="J2360" s="10">
        <f>_xlfn.XLOOKUP(#REF!,[1]!Backup_F8_Previous_Wave[ODINO],[1]!Backup_F8_Previous_Wave[Wave Date],"")</f>
      </c>
      <c r="K2360" s="6">
        <f>_xlfn.XLOOKUP(#REF!,[1]!Backup_F8_Previous_Wave[ODINO],[1]!Backup_F8_Previous_Wave[Full VIN],"")</f>
      </c>
      <c r="L2360" s="3" t="s">
        <v>7411</v>
      </c>
      <c r="M2360" s="3" t="s">
        <v>4</v>
      </c>
      <c r="N2360" s="3" t="s">
        <v>7412</v>
      </c>
      <c r="O2360" s="3" t="s">
        <v>3484</v>
      </c>
      <c r="P2360" s="6">
        <f>_xlfn.XLOOKUP(#REF!,[1]!Table2[BINNING],[1]!Table2[VFG],"")</f>
      </c>
      <c r="Q2360" s="6">
        <f>IF(ISNUMBER(FIND("|",#REF!,1)),LEFT(#REF!,FIND("|",#REF!,1)-2),#REF!)</f>
      </c>
      <c r="R2360" s="6">
        <f>IF(ISNUMBER(FIND("|",#REF!,1)),RIGHT(#REF!,LEN(#REF!)-FIND("|",#REF!,1)-1),"")</f>
      </c>
      <c r="S2360" s="3" t="s">
        <v>7</v>
      </c>
      <c r="T2360" s="3" t="s">
        <v>7</v>
      </c>
      <c r="U2360" s="2">
        <v>0</v>
      </c>
      <c r="V2360" s="2">
        <v>0</v>
      </c>
      <c r="W2360" s="2"/>
      <c r="X2360" s="3" t="s">
        <v>8</v>
      </c>
      <c r="Y2360" s="2"/>
      <c r="Z2360" s="3"/>
      <c r="AA2360" s="3"/>
      <c r="AB2360" s="7" t="s">
        <v>7413</v>
      </c>
      <c r="AC2360" s="3" t="s">
        <v>10</v>
      </c>
      <c r="AD2360" s="3" t="s">
        <v>11</v>
      </c>
      <c r="AE2360" s="3" t="s">
        <v>289</v>
      </c>
      <c r="AF2360" s="3" t="s">
        <v>290</v>
      </c>
      <c r="AG2360" s="4"/>
      <c r="AH2360" s="3"/>
      <c r="AI2360" s="4"/>
      <c r="AJ23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0" s="8">
        <f>IF(#REF!=MAX(#REF!),"New","Old")</f>
      </c>
      <c r="AL2360" s="3"/>
      <c r="AM2360" s="9">
        <f>IF(OR(#REF!="",#REF!=0),"",IF(#REF!&lt;12000,"&lt;12k",IF(AND(#REF!&gt;=12000,#REF!&lt;24000),"12k to 24k",IF(AND(#REF!&gt;=24000,#REF!&lt;=36000),"24k to 36k",IF(#REF!&gt;36000,"&gt;36k","")))))</f>
      </c>
    </row>
    <row x14ac:dyDescent="0.25" r="2361" customHeight="1" ht="18.75">
      <c r="A2361" s="1">
        <v>1866151</v>
      </c>
      <c r="B2361" s="2">
        <v>11502577</v>
      </c>
      <c r="C2361" s="3" t="s">
        <v>0</v>
      </c>
      <c r="D2361" s="3" t="s">
        <v>181</v>
      </c>
      <c r="E2361" s="2">
        <v>2017</v>
      </c>
      <c r="F2361" s="4">
        <v>44866</v>
      </c>
      <c r="G2361" s="3" t="s">
        <v>14</v>
      </c>
      <c r="H2361" s="4">
        <v>44945</v>
      </c>
      <c r="I2361" s="4"/>
      <c r="J2361" s="10">
        <f>_xlfn.XLOOKUP(#REF!,[1]!Backup_F8_Previous_Wave[ODINO],[1]!Backup_F8_Previous_Wave[Wave Date],"")</f>
      </c>
      <c r="K2361" s="3"/>
      <c r="L2361" s="3"/>
      <c r="M2361" s="3" t="s">
        <v>4</v>
      </c>
      <c r="N2361" s="3" t="s">
        <v>7414</v>
      </c>
      <c r="O2361" s="3" t="s">
        <v>1665</v>
      </c>
      <c r="P2361" s="6">
        <f>_xlfn.XLOOKUP(#REF!,[1]!Table2[BINNING],[1]!Table2[VFG],"")</f>
      </c>
      <c r="Q2361" s="6">
        <f>IF(ISNUMBER(FIND("|",#REF!,1)),LEFT(#REF!,FIND("|",#REF!,1)-2),#REF!)</f>
      </c>
      <c r="R2361" s="6">
        <f>IF(ISNUMBER(FIND("|",#REF!,1)),RIGHT(#REF!,LEN(#REF!)-FIND("|",#REF!,1)-1),"")</f>
      </c>
      <c r="S2361" s="3" t="s">
        <v>7</v>
      </c>
      <c r="T2361" s="3" t="s">
        <v>7</v>
      </c>
      <c r="U2361" s="2">
        <v>0</v>
      </c>
      <c r="V2361" s="2">
        <v>0</v>
      </c>
      <c r="W2361" s="2">
        <v>80000</v>
      </c>
      <c r="X2361" s="3" t="s">
        <v>63</v>
      </c>
      <c r="Y2361" s="2"/>
      <c r="Z2361" s="3" t="s">
        <v>7415</v>
      </c>
      <c r="AA2361" s="3" t="s">
        <v>3881</v>
      </c>
      <c r="AB2361" s="7" t="s">
        <v>7416</v>
      </c>
      <c r="AC2361" s="3" t="s">
        <v>44</v>
      </c>
      <c r="AD2361" s="3" t="s">
        <v>44</v>
      </c>
      <c r="AE2361" s="3" t="s">
        <v>44</v>
      </c>
      <c r="AF2361" s="3" t="s">
        <v>44</v>
      </c>
      <c r="AG2361" s="4"/>
      <c r="AH2361" s="3"/>
      <c r="AI2361" s="4"/>
      <c r="AJ23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1" s="8">
        <f>IF(#REF!=MAX(#REF!),"New","Old")</f>
      </c>
      <c r="AL2361" s="3"/>
      <c r="AM2361" s="9">
        <f>IF(OR(#REF!="",#REF!=0),"",IF(#REF!&lt;12000,"&lt;12k",IF(AND(#REF!&gt;=12000,#REF!&lt;24000),"12k to 24k",IF(AND(#REF!&gt;=24000,#REF!&lt;=36000),"24k to 36k",IF(#REF!&gt;36000,"&gt;36k","")))))</f>
      </c>
    </row>
    <row x14ac:dyDescent="0.25" r="2362" customHeight="1" ht="18.75">
      <c r="A2362" s="1">
        <v>1866262</v>
      </c>
      <c r="B2362" s="2">
        <v>11502653</v>
      </c>
      <c r="C2362" s="3" t="s">
        <v>0</v>
      </c>
      <c r="D2362" s="3" t="s">
        <v>3638</v>
      </c>
      <c r="E2362" s="2">
        <v>2021</v>
      </c>
      <c r="F2362" s="4">
        <v>44945</v>
      </c>
      <c r="G2362" s="3" t="s">
        <v>2</v>
      </c>
      <c r="H2362" s="4">
        <v>44945</v>
      </c>
      <c r="I2362" s="4">
        <f>_xlfn.XLOOKUP(#REF!,[1]!Backup_F8_Previous_Wave[ODINO],[1]!Backup_F8_Previous_Wave[Production Date],"")</f>
      </c>
      <c r="J2362" s="10">
        <f>_xlfn.XLOOKUP(#REF!,[1]!Backup_F8_Previous_Wave[ODINO],[1]!Backup_F8_Previous_Wave[Wave Date],"")</f>
      </c>
      <c r="K2362" s="6">
        <f>_xlfn.XLOOKUP(#REF!,[1]!Backup_F8_Previous_Wave[ODINO],[1]!Backup_F8_Previous_Wave[Full VIN],"")</f>
      </c>
      <c r="L2362" s="3" t="s">
        <v>4115</v>
      </c>
      <c r="M2362" s="3" t="s">
        <v>4</v>
      </c>
      <c r="N2362" s="3" t="s">
        <v>7417</v>
      </c>
      <c r="O2362" s="3" t="s">
        <v>7418</v>
      </c>
      <c r="P2362" s="6">
        <f>_xlfn.XLOOKUP(#REF!,[1]!Table2[BINNING],[1]!Table2[VFG],"")</f>
      </c>
      <c r="Q2362" s="6">
        <f>IF(ISNUMBER(FIND("|",#REF!,1)),LEFT(#REF!,FIND("|",#REF!,1)-2),#REF!)</f>
      </c>
      <c r="R2362" s="6">
        <f>IF(ISNUMBER(FIND("|",#REF!,1)),RIGHT(#REF!,LEN(#REF!)-FIND("|",#REF!,1)-1),"")</f>
      </c>
      <c r="S2362" s="3" t="s">
        <v>7</v>
      </c>
      <c r="T2362" s="3" t="s">
        <v>7</v>
      </c>
      <c r="U2362" s="2">
        <v>0</v>
      </c>
      <c r="V2362" s="2">
        <v>0</v>
      </c>
      <c r="W2362" s="2"/>
      <c r="X2362" s="3" t="s">
        <v>100</v>
      </c>
      <c r="Y2362" s="2"/>
      <c r="Z2362" s="3"/>
      <c r="AA2362" s="3"/>
      <c r="AB2362" s="7" t="s">
        <v>7419</v>
      </c>
      <c r="AC2362" s="3" t="s">
        <v>3642</v>
      </c>
      <c r="AD2362" s="3" t="s">
        <v>3643</v>
      </c>
      <c r="AE2362" s="3" t="s">
        <v>3644</v>
      </c>
      <c r="AF2362" s="3" t="s">
        <v>68</v>
      </c>
      <c r="AG2362" s="4"/>
      <c r="AH2362" s="3"/>
      <c r="AI2362" s="4"/>
      <c r="AJ23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2" s="8">
        <f>IF(#REF!=MAX(#REF!),"New","Old")</f>
      </c>
      <c r="AL2362" s="3"/>
      <c r="AM2362" s="9">
        <f>IF(OR(#REF!="",#REF!=0),"",IF(#REF!&lt;12000,"&lt;12k",IF(AND(#REF!&gt;=12000,#REF!&lt;24000),"12k to 24k",IF(AND(#REF!&gt;=24000,#REF!&lt;=36000),"24k to 36k",IF(#REF!&gt;36000,"&gt;36k","")))))</f>
      </c>
    </row>
    <row x14ac:dyDescent="0.25" r="2363" customHeight="1" ht="18.75">
      <c r="A2363" s="1">
        <v>1866365</v>
      </c>
      <c r="B2363" s="2">
        <v>11502718</v>
      </c>
      <c r="C2363" s="3" t="s">
        <v>0</v>
      </c>
      <c r="D2363" s="3" t="s">
        <v>1</v>
      </c>
      <c r="E2363" s="2">
        <v>2021</v>
      </c>
      <c r="F2363" s="4">
        <v>44945</v>
      </c>
      <c r="G2363" s="3" t="s">
        <v>2</v>
      </c>
      <c r="H2363" s="4">
        <v>44945</v>
      </c>
      <c r="I2363" s="4">
        <f>_xlfn.XLOOKUP(#REF!,[1]!Backup_F8_Previous_Wave[ODINO],[1]!Backup_F8_Previous_Wave[Production Date],"")</f>
      </c>
      <c r="J2363" s="10">
        <f>_xlfn.XLOOKUP(#REF!,[1]!Backup_F8_Previous_Wave[ODINO],[1]!Backup_F8_Previous_Wave[Wave Date],"")</f>
      </c>
      <c r="K2363" s="6">
        <f>_xlfn.XLOOKUP(#REF!,[1]!Backup_F8_Previous_Wave[ODINO],[1]!Backup_F8_Previous_Wave[Full VIN],"")</f>
      </c>
      <c r="L2363" s="3" t="s">
        <v>7420</v>
      </c>
      <c r="M2363" s="3" t="s">
        <v>4</v>
      </c>
      <c r="N2363" s="3" t="s">
        <v>7421</v>
      </c>
      <c r="O2363" s="3" t="s">
        <v>953</v>
      </c>
      <c r="P2363" s="6">
        <f>_xlfn.XLOOKUP(#REF!,[1]!Table2[BINNING],[1]!Table2[VFG],"")</f>
      </c>
      <c r="Q2363" s="6">
        <f>IF(ISNUMBER(FIND("|",#REF!,1)),LEFT(#REF!,FIND("|",#REF!,1)-2),#REF!)</f>
      </c>
      <c r="R2363" s="6">
        <f>IF(ISNUMBER(FIND("|",#REF!,1)),RIGHT(#REF!,LEN(#REF!)-FIND("|",#REF!,1)-1),"")</f>
      </c>
      <c r="S2363" s="3" t="s">
        <v>7</v>
      </c>
      <c r="T2363" s="3" t="s">
        <v>7</v>
      </c>
      <c r="U2363" s="2">
        <v>0</v>
      </c>
      <c r="V2363" s="2">
        <v>0</v>
      </c>
      <c r="W2363" s="2"/>
      <c r="X2363" s="3" t="s">
        <v>238</v>
      </c>
      <c r="Y2363" s="2">
        <v>70</v>
      </c>
      <c r="Z2363" s="3"/>
      <c r="AA2363" s="3"/>
      <c r="AB2363" s="7" t="s">
        <v>7422</v>
      </c>
      <c r="AC2363" s="3" t="s">
        <v>4018</v>
      </c>
      <c r="AD2363" s="3" t="s">
        <v>11</v>
      </c>
      <c r="AE2363" s="3" t="s">
        <v>21</v>
      </c>
      <c r="AF2363" s="3" t="s">
        <v>13</v>
      </c>
      <c r="AG2363" s="4"/>
      <c r="AH2363" s="3"/>
      <c r="AI2363" s="4"/>
      <c r="AJ23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3" s="8">
        <f>IF(#REF!=MAX(#REF!),"New","Old")</f>
      </c>
      <c r="AL2363" s="3"/>
      <c r="AM2363" s="9">
        <f>IF(OR(#REF!="",#REF!=0),"",IF(#REF!&lt;12000,"&lt;12k",IF(AND(#REF!&gt;=12000,#REF!&lt;24000),"12k to 24k",IF(AND(#REF!&gt;=24000,#REF!&lt;=36000),"24k to 36k",IF(#REF!&gt;36000,"&gt;36k","")))))</f>
      </c>
    </row>
    <row x14ac:dyDescent="0.25" r="2364" customHeight="1" ht="18.75">
      <c r="A2364" s="1">
        <v>1866551</v>
      </c>
      <c r="B2364" s="2">
        <v>11502858</v>
      </c>
      <c r="C2364" s="3" t="s">
        <v>0</v>
      </c>
      <c r="D2364" s="3" t="s">
        <v>4843</v>
      </c>
      <c r="E2364" s="2">
        <v>2022</v>
      </c>
      <c r="F2364" s="4">
        <v>44945</v>
      </c>
      <c r="G2364" s="3" t="s">
        <v>2</v>
      </c>
      <c r="H2364" s="4">
        <v>44946</v>
      </c>
      <c r="I2364" s="4">
        <f>_xlfn.XLOOKUP(#REF!,[1]!Backup_F8_Previous_Wave[ODINO],[1]!Backup_F8_Previous_Wave[Production Date],"")</f>
      </c>
      <c r="J2364" s="10">
        <f>_xlfn.XLOOKUP(#REF!,[1]!Backup_F8_Previous_Wave[ODINO],[1]!Backup_F8_Previous_Wave[Wave Date],"")</f>
      </c>
      <c r="K2364" s="6">
        <f>_xlfn.XLOOKUP(#REF!,[1]!Backup_F8_Previous_Wave[ODINO],[1]!Backup_F8_Previous_Wave[Full VIN],"")</f>
      </c>
      <c r="L2364" s="3" t="s">
        <v>7423</v>
      </c>
      <c r="M2364" s="3" t="s">
        <v>4</v>
      </c>
      <c r="N2364" s="3" t="s">
        <v>7424</v>
      </c>
      <c r="O2364" s="3" t="s">
        <v>3849</v>
      </c>
      <c r="P2364" s="6">
        <f>_xlfn.XLOOKUP(#REF!,[1]!Table2[BINNING],[1]!Table2[VFG],"")</f>
      </c>
      <c r="Q2364" s="6">
        <f>IF(ISNUMBER(FIND("|",#REF!,1)),LEFT(#REF!,FIND("|",#REF!,1)-2),#REF!)</f>
      </c>
      <c r="R2364" s="6">
        <f>IF(ISNUMBER(FIND("|",#REF!,1)),RIGHT(#REF!,LEN(#REF!)-FIND("|",#REF!,1)-1),"")</f>
      </c>
      <c r="S2364" s="3" t="s">
        <v>7</v>
      </c>
      <c r="T2364" s="3" t="s">
        <v>7</v>
      </c>
      <c r="U2364" s="2">
        <v>0</v>
      </c>
      <c r="V2364" s="2">
        <v>0</v>
      </c>
      <c r="W2364" s="2"/>
      <c r="X2364" s="3" t="s">
        <v>229</v>
      </c>
      <c r="Y2364" s="2">
        <v>45</v>
      </c>
      <c r="Z2364" s="3"/>
      <c r="AA2364" s="3"/>
      <c r="AB2364" s="7" t="s">
        <v>7425</v>
      </c>
      <c r="AC2364" s="3" t="s">
        <v>4847</v>
      </c>
      <c r="AD2364" s="3" t="s">
        <v>4848</v>
      </c>
      <c r="AE2364" s="3" t="s">
        <v>4849</v>
      </c>
      <c r="AF2364" s="3" t="s">
        <v>102</v>
      </c>
      <c r="AG2364" s="4"/>
      <c r="AH2364" s="3"/>
      <c r="AI2364" s="4"/>
      <c r="AJ23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4" s="8">
        <f>IF(#REF!=MAX(#REF!),"New","Old")</f>
      </c>
      <c r="AL2364" s="3"/>
      <c r="AM2364" s="9">
        <f>IF(OR(#REF!="",#REF!=0),"",IF(#REF!&lt;12000,"&lt;12k",IF(AND(#REF!&gt;=12000,#REF!&lt;24000),"12k to 24k",IF(AND(#REF!&gt;=24000,#REF!&lt;=36000),"24k to 36k",IF(#REF!&gt;36000,"&gt;36k","")))))</f>
      </c>
    </row>
    <row x14ac:dyDescent="0.25" r="2365" customHeight="1" ht="18.75">
      <c r="A2365" s="1">
        <v>1866559</v>
      </c>
      <c r="B2365" s="2">
        <v>11502865</v>
      </c>
      <c r="C2365" s="3" t="s">
        <v>0</v>
      </c>
      <c r="D2365" s="3" t="s">
        <v>86</v>
      </c>
      <c r="E2365" s="2">
        <v>2013</v>
      </c>
      <c r="F2365" s="4">
        <v>44932</v>
      </c>
      <c r="G2365" s="3" t="s">
        <v>2</v>
      </c>
      <c r="H2365" s="4">
        <v>44946</v>
      </c>
      <c r="I2365" s="4"/>
      <c r="J2365" s="10">
        <f>_xlfn.XLOOKUP(#REF!,[1]!Backup_F8_Previous_Wave[ODINO],[1]!Backup_F8_Previous_Wave[Wave Date],"")</f>
      </c>
      <c r="K2365" s="3"/>
      <c r="L2365" s="3" t="s">
        <v>7426</v>
      </c>
      <c r="M2365" s="3" t="s">
        <v>4</v>
      </c>
      <c r="N2365" s="3" t="s">
        <v>7427</v>
      </c>
      <c r="O2365" s="3" t="s">
        <v>62</v>
      </c>
      <c r="P2365" s="6">
        <f>_xlfn.XLOOKUP(#REF!,[1]!Table2[BINNING],[1]!Table2[VFG],"")</f>
      </c>
      <c r="Q2365" s="6">
        <f>IF(ISNUMBER(FIND("|",#REF!,1)),LEFT(#REF!,FIND("|",#REF!,1)-2),#REF!)</f>
      </c>
      <c r="R2365" s="6">
        <f>IF(ISNUMBER(FIND("|",#REF!,1)),RIGHT(#REF!,LEN(#REF!)-FIND("|",#REF!,1)-1),"")</f>
      </c>
      <c r="S2365" s="3" t="s">
        <v>7</v>
      </c>
      <c r="T2365" s="3" t="s">
        <v>7</v>
      </c>
      <c r="U2365" s="2">
        <v>0</v>
      </c>
      <c r="V2365" s="2">
        <v>0</v>
      </c>
      <c r="W2365" s="2"/>
      <c r="X2365" s="3" t="s">
        <v>100</v>
      </c>
      <c r="Y2365" s="2"/>
      <c r="Z2365" s="3"/>
      <c r="AA2365" s="3"/>
      <c r="AB2365" s="7" t="s">
        <v>7428</v>
      </c>
      <c r="AC2365" s="3" t="s">
        <v>44</v>
      </c>
      <c r="AD2365" s="3" t="s">
        <v>44</v>
      </c>
      <c r="AE2365" s="3" t="s">
        <v>44</v>
      </c>
      <c r="AF2365" s="3" t="s">
        <v>95</v>
      </c>
      <c r="AG2365" s="4"/>
      <c r="AH2365" s="3"/>
      <c r="AI2365" s="4"/>
      <c r="AJ23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5" s="8">
        <f>IF(#REF!=MAX(#REF!),"New","Old")</f>
      </c>
      <c r="AL2365" s="3"/>
      <c r="AM2365" s="9">
        <f>IF(OR(#REF!="",#REF!=0),"",IF(#REF!&lt;12000,"&lt;12k",IF(AND(#REF!&gt;=12000,#REF!&lt;24000),"12k to 24k",IF(AND(#REF!&gt;=24000,#REF!&lt;=36000),"24k to 36k",IF(#REF!&gt;36000,"&gt;36k","")))))</f>
      </c>
    </row>
    <row x14ac:dyDescent="0.25" r="2366" customHeight="1" ht="18.75">
      <c r="A2366" s="1">
        <v>1866591</v>
      </c>
      <c r="B2366" s="2">
        <v>11502887</v>
      </c>
      <c r="C2366" s="3" t="s">
        <v>0</v>
      </c>
      <c r="D2366" s="3" t="s">
        <v>4843</v>
      </c>
      <c r="E2366" s="2">
        <v>2023</v>
      </c>
      <c r="F2366" s="4">
        <v>44946</v>
      </c>
      <c r="G2366" s="3" t="s">
        <v>2</v>
      </c>
      <c r="H2366" s="4">
        <v>44946</v>
      </c>
      <c r="I2366" s="4">
        <f>_xlfn.XLOOKUP(#REF!,[1]!Backup_F8_Previous_Wave[ODINO],[1]!Backup_F8_Previous_Wave[Production Date],"")</f>
      </c>
      <c r="J2366" s="10">
        <f>_xlfn.XLOOKUP(#REF!,[1]!Backup_F8_Previous_Wave[ODINO],[1]!Backup_F8_Previous_Wave[Wave Date],"")</f>
      </c>
      <c r="K2366" s="6">
        <f>_xlfn.XLOOKUP(#REF!,[1]!Backup_F8_Previous_Wave[ODINO],[1]!Backup_F8_Previous_Wave[Full VIN],"")</f>
      </c>
      <c r="L2366" s="3" t="s">
        <v>7429</v>
      </c>
      <c r="M2366" s="3" t="s">
        <v>4</v>
      </c>
      <c r="N2366" s="3" t="s">
        <v>7430</v>
      </c>
      <c r="O2366" s="3" t="s">
        <v>3849</v>
      </c>
      <c r="P2366" s="6">
        <f>_xlfn.XLOOKUP(#REF!,[1]!Table2[BINNING],[1]!Table2[VFG],"")</f>
      </c>
      <c r="Q2366" s="6">
        <f>IF(ISNUMBER(FIND("|",#REF!,1)),LEFT(#REF!,FIND("|",#REF!,1)-2),#REF!)</f>
      </c>
      <c r="R2366" s="6">
        <f>IF(ISNUMBER(FIND("|",#REF!,1)),RIGHT(#REF!,LEN(#REF!)-FIND("|",#REF!,1)-1),"")</f>
      </c>
      <c r="S2366" s="3" t="s">
        <v>7</v>
      </c>
      <c r="T2366" s="3" t="s">
        <v>7</v>
      </c>
      <c r="U2366" s="2">
        <v>0</v>
      </c>
      <c r="V2366" s="2">
        <v>0</v>
      </c>
      <c r="W2366" s="2"/>
      <c r="X2366" s="3" t="s">
        <v>8</v>
      </c>
      <c r="Y2366" s="2">
        <v>45</v>
      </c>
      <c r="Z2366" s="3"/>
      <c r="AA2366" s="3"/>
      <c r="AB2366" s="7" t="s">
        <v>7431</v>
      </c>
      <c r="AC2366" s="3" t="s">
        <v>4847</v>
      </c>
      <c r="AD2366" s="3" t="s">
        <v>4848</v>
      </c>
      <c r="AE2366" s="3" t="s">
        <v>4849</v>
      </c>
      <c r="AF2366" s="3" t="s">
        <v>102</v>
      </c>
      <c r="AG2366" s="4"/>
      <c r="AH2366" s="3"/>
      <c r="AI2366" s="4"/>
      <c r="AJ23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6" s="8">
        <f>IF(#REF!=MAX(#REF!),"New","Old")</f>
      </c>
      <c r="AL2366" s="3"/>
      <c r="AM2366" s="9">
        <f>IF(OR(#REF!="",#REF!=0),"",IF(#REF!&lt;12000,"&lt;12k",IF(AND(#REF!&gt;=12000,#REF!&lt;24000),"12k to 24k",IF(AND(#REF!&gt;=24000,#REF!&lt;=36000),"24k to 36k",IF(#REF!&gt;36000,"&gt;36k","")))))</f>
      </c>
    </row>
    <row x14ac:dyDescent="0.25" r="2367" customHeight="1" ht="18.75">
      <c r="A2367" s="1">
        <v>1866625</v>
      </c>
      <c r="B2367" s="2">
        <v>11502909</v>
      </c>
      <c r="C2367" s="3" t="s">
        <v>0</v>
      </c>
      <c r="D2367" s="3" t="s">
        <v>4843</v>
      </c>
      <c r="E2367" s="2">
        <v>2023</v>
      </c>
      <c r="F2367" s="4">
        <v>44946</v>
      </c>
      <c r="G2367" s="3" t="s">
        <v>2</v>
      </c>
      <c r="H2367" s="4">
        <v>44947</v>
      </c>
      <c r="I2367" s="4"/>
      <c r="J2367" s="10">
        <f>_xlfn.XLOOKUP(#REF!,[1]!Backup_F8_Previous_Wave[ODINO],[1]!Backup_F8_Previous_Wave[Wave Date],"")</f>
      </c>
      <c r="K2367" s="3"/>
      <c r="L2367" s="3" t="s">
        <v>7432</v>
      </c>
      <c r="M2367" s="3" t="s">
        <v>4</v>
      </c>
      <c r="N2367" s="3" t="s">
        <v>7433</v>
      </c>
      <c r="O2367" s="3" t="s">
        <v>3849</v>
      </c>
      <c r="P2367" s="6">
        <f>_xlfn.XLOOKUP(#REF!,[1]!Table2[BINNING],[1]!Table2[VFG],"")</f>
      </c>
      <c r="Q2367" s="6">
        <f>IF(ISNUMBER(FIND("|",#REF!,1)),LEFT(#REF!,FIND("|",#REF!,1)-2),#REF!)</f>
      </c>
      <c r="R2367" s="6">
        <f>IF(ISNUMBER(FIND("|",#REF!,1)),RIGHT(#REF!,LEN(#REF!)-FIND("|",#REF!,1)-1),"")</f>
      </c>
      <c r="S2367" s="3" t="s">
        <v>7</v>
      </c>
      <c r="T2367" s="3" t="s">
        <v>7</v>
      </c>
      <c r="U2367" s="2">
        <v>0</v>
      </c>
      <c r="V2367" s="2">
        <v>0</v>
      </c>
      <c r="W2367" s="2"/>
      <c r="X2367" s="3" t="s">
        <v>100</v>
      </c>
      <c r="Y2367" s="2"/>
      <c r="Z2367" s="3"/>
      <c r="AA2367" s="3"/>
      <c r="AB2367" s="7" t="s">
        <v>7434</v>
      </c>
      <c r="AC2367" s="3" t="s">
        <v>44</v>
      </c>
      <c r="AD2367" s="3" t="s">
        <v>44</v>
      </c>
      <c r="AE2367" s="3" t="s">
        <v>44</v>
      </c>
      <c r="AF2367" s="3" t="s">
        <v>102</v>
      </c>
      <c r="AG2367" s="4"/>
      <c r="AH2367" s="3"/>
      <c r="AI2367" s="4"/>
      <c r="AJ23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7" s="8">
        <f>IF(#REF!=MAX(#REF!),"New","Old")</f>
      </c>
      <c r="AL2367" s="3"/>
      <c r="AM2367" s="9">
        <f>IF(OR(#REF!="",#REF!=0),"",IF(#REF!&lt;12000,"&lt;12k",IF(AND(#REF!&gt;=12000,#REF!&lt;24000),"12k to 24k",IF(AND(#REF!&gt;=24000,#REF!&lt;=36000),"24k to 36k",IF(#REF!&gt;36000,"&gt;36k","")))))</f>
      </c>
    </row>
    <row x14ac:dyDescent="0.25" r="2368" customHeight="1" ht="18.75">
      <c r="A2368" s="1">
        <v>1866669</v>
      </c>
      <c r="B2368" s="2">
        <v>11502938</v>
      </c>
      <c r="C2368" s="3" t="s">
        <v>0</v>
      </c>
      <c r="D2368" s="3" t="s">
        <v>96</v>
      </c>
      <c r="E2368" s="2">
        <v>2002</v>
      </c>
      <c r="F2368" s="4">
        <v>44390</v>
      </c>
      <c r="G2368" s="3" t="s">
        <v>39</v>
      </c>
      <c r="H2368" s="4">
        <v>44947</v>
      </c>
      <c r="I2368" s="4">
        <f>_xlfn.XLOOKUP(#REF!,[1]!Backup_F8_Previous_Wave[ODINO],[1]!Backup_F8_Previous_Wave[Production Date],"")</f>
      </c>
      <c r="J2368" s="10">
        <f>_xlfn.XLOOKUP(#REF!,[1]!Backup_F8_Previous_Wave[ODINO],[1]!Backup_F8_Previous_Wave[Wave Date],"")</f>
      </c>
      <c r="K2368" s="6">
        <f>_xlfn.XLOOKUP(#REF!,[1]!Backup_F8_Previous_Wave[ODINO],[1]!Backup_F8_Previous_Wave[Full VIN],"")</f>
      </c>
      <c r="L2368" s="3" t="s">
        <v>7435</v>
      </c>
      <c r="M2368" s="3" t="s">
        <v>4</v>
      </c>
      <c r="N2368" s="3" t="s">
        <v>7436</v>
      </c>
      <c r="O2368" s="3" t="s">
        <v>99</v>
      </c>
      <c r="P2368" s="6">
        <f>_xlfn.XLOOKUP(#REF!,[1]!Table2[BINNING],[1]!Table2[VFG],"")</f>
      </c>
      <c r="Q2368" s="6">
        <f>IF(ISNUMBER(FIND("|",#REF!,1)),LEFT(#REF!,FIND("|",#REF!,1)-2),#REF!)</f>
      </c>
      <c r="R2368" s="6">
        <f>IF(ISNUMBER(FIND("|",#REF!,1)),RIGHT(#REF!,LEN(#REF!)-FIND("|",#REF!,1)-1),"")</f>
      </c>
      <c r="S2368" s="3" t="s">
        <v>7</v>
      </c>
      <c r="T2368" s="3" t="s">
        <v>7</v>
      </c>
      <c r="U2368" s="2">
        <v>0</v>
      </c>
      <c r="V2368" s="2">
        <v>0</v>
      </c>
      <c r="W2368" s="2"/>
      <c r="X2368" s="3" t="s">
        <v>467</v>
      </c>
      <c r="Y2368" s="2"/>
      <c r="Z2368" s="3"/>
      <c r="AA2368" s="3"/>
      <c r="AB2368" s="7" t="s">
        <v>7437</v>
      </c>
      <c r="AC2368" s="3" t="s">
        <v>1638</v>
      </c>
      <c r="AD2368" s="3" t="s">
        <v>543</v>
      </c>
      <c r="AE2368" s="3" t="s">
        <v>694</v>
      </c>
      <c r="AF2368" s="3" t="s">
        <v>695</v>
      </c>
      <c r="AG2368" s="4"/>
      <c r="AH2368" s="3"/>
      <c r="AI2368" s="4"/>
      <c r="AJ23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8" s="8">
        <f>IF(#REF!=MAX(#REF!),"New","Old")</f>
      </c>
      <c r="AL2368" s="3"/>
      <c r="AM2368" s="9">
        <f>IF(OR(#REF!="",#REF!=0),"",IF(#REF!&lt;12000,"&lt;12k",IF(AND(#REF!&gt;=12000,#REF!&lt;24000),"12k to 24k",IF(AND(#REF!&gt;=24000,#REF!&lt;=36000),"24k to 36k",IF(#REF!&gt;36000,"&gt;36k","")))))</f>
      </c>
    </row>
    <row x14ac:dyDescent="0.25" r="2369" customHeight="1" ht="18.75">
      <c r="A2369" s="1">
        <v>1866808</v>
      </c>
      <c r="B2369" s="2">
        <v>11503031</v>
      </c>
      <c r="C2369" s="3" t="s">
        <v>0</v>
      </c>
      <c r="D2369" s="3" t="s">
        <v>181</v>
      </c>
      <c r="E2369" s="2">
        <v>2015</v>
      </c>
      <c r="F2369" s="4">
        <v>44929</v>
      </c>
      <c r="G2369" s="3" t="s">
        <v>2</v>
      </c>
      <c r="H2369" s="4">
        <v>44948</v>
      </c>
      <c r="I2369" s="4"/>
      <c r="J2369" s="10">
        <f>_xlfn.XLOOKUP(#REF!,[1]!Backup_F8_Previous_Wave[ODINO],[1]!Backup_F8_Previous_Wave[Wave Date],"")</f>
      </c>
      <c r="K2369" s="3"/>
      <c r="L2369" s="3" t="s">
        <v>2620</v>
      </c>
      <c r="M2369" s="3" t="s">
        <v>4</v>
      </c>
      <c r="N2369" s="3" t="s">
        <v>7438</v>
      </c>
      <c r="O2369" s="3" t="s">
        <v>196</v>
      </c>
      <c r="P2369" s="6">
        <f>_xlfn.XLOOKUP(#REF!,[1]!Table2[BINNING],[1]!Table2[VFG],"")</f>
      </c>
      <c r="Q2369" s="6">
        <f>IF(ISNUMBER(FIND("|",#REF!,1)),LEFT(#REF!,FIND("|",#REF!,1)-2),#REF!)</f>
      </c>
      <c r="R2369" s="6">
        <f>IF(ISNUMBER(FIND("|",#REF!,1)),RIGHT(#REF!,LEN(#REF!)-FIND("|",#REF!,1)-1),"")</f>
      </c>
      <c r="S2369" s="3" t="s">
        <v>7</v>
      </c>
      <c r="T2369" s="3" t="s">
        <v>7</v>
      </c>
      <c r="U2369" s="2">
        <v>0</v>
      </c>
      <c r="V2369" s="2">
        <v>0</v>
      </c>
      <c r="W2369" s="2"/>
      <c r="X2369" s="3" t="s">
        <v>339</v>
      </c>
      <c r="Y2369" s="2"/>
      <c r="Z2369" s="3"/>
      <c r="AA2369" s="3"/>
      <c r="AB2369" s="7" t="s">
        <v>7439</v>
      </c>
      <c r="AC2369" s="3" t="s">
        <v>44</v>
      </c>
      <c r="AD2369" s="3" t="s">
        <v>44</v>
      </c>
      <c r="AE2369" s="3" t="s">
        <v>44</v>
      </c>
      <c r="AF2369" s="3" t="s">
        <v>198</v>
      </c>
      <c r="AG2369" s="4"/>
      <c r="AH2369" s="3"/>
      <c r="AI2369" s="4"/>
      <c r="AJ23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69" s="8">
        <f>IF(#REF!=MAX(#REF!),"New","Old")</f>
      </c>
      <c r="AL2369" s="3"/>
      <c r="AM2369" s="9">
        <f>IF(OR(#REF!="",#REF!=0),"",IF(#REF!&lt;12000,"&lt;12k",IF(AND(#REF!&gt;=12000,#REF!&lt;24000),"12k to 24k",IF(AND(#REF!&gt;=24000,#REF!&lt;=36000),"24k to 36k",IF(#REF!&gt;36000,"&gt;36k","")))))</f>
      </c>
    </row>
    <row x14ac:dyDescent="0.25" r="2370" customHeight="1" ht="18.75">
      <c r="A2370" s="1">
        <v>1866873</v>
      </c>
      <c r="B2370" s="2">
        <v>11503072</v>
      </c>
      <c r="C2370" s="3" t="s">
        <v>0</v>
      </c>
      <c r="D2370" s="3" t="s">
        <v>4843</v>
      </c>
      <c r="E2370" s="2">
        <v>2022</v>
      </c>
      <c r="F2370" s="4">
        <v>44948</v>
      </c>
      <c r="G2370" s="3" t="s">
        <v>2</v>
      </c>
      <c r="H2370" s="4">
        <v>44948</v>
      </c>
      <c r="I2370" s="4">
        <f>_xlfn.XLOOKUP(#REF!,[1]!Backup_F8_Previous_Wave[ODINO],[1]!Backup_F8_Previous_Wave[Production Date],"")</f>
      </c>
      <c r="J2370" s="10">
        <f>_xlfn.XLOOKUP(#REF!,[1]!Backup_F8_Previous_Wave[ODINO],[1]!Backup_F8_Previous_Wave[Wave Date],"")</f>
      </c>
      <c r="K2370" s="6">
        <f>_xlfn.XLOOKUP(#REF!,[1]!Backup_F8_Previous_Wave[ODINO],[1]!Backup_F8_Previous_Wave[Full VIN],"")</f>
      </c>
      <c r="L2370" s="3" t="s">
        <v>7343</v>
      </c>
      <c r="M2370" s="3" t="s">
        <v>4</v>
      </c>
      <c r="N2370" s="3" t="s">
        <v>7440</v>
      </c>
      <c r="O2370" s="3" t="s">
        <v>3849</v>
      </c>
      <c r="P2370" s="6">
        <f>_xlfn.XLOOKUP(#REF!,[1]!Table2[BINNING],[1]!Table2[VFG],"")</f>
      </c>
      <c r="Q2370" s="6">
        <f>IF(ISNUMBER(FIND("|",#REF!,1)),LEFT(#REF!,FIND("|",#REF!,1)-2),#REF!)</f>
      </c>
      <c r="R2370" s="6">
        <f>IF(ISNUMBER(FIND("|",#REF!,1)),RIGHT(#REF!,LEN(#REF!)-FIND("|",#REF!,1)-1),"")</f>
      </c>
      <c r="S2370" s="3" t="s">
        <v>7</v>
      </c>
      <c r="T2370" s="3" t="s">
        <v>7</v>
      </c>
      <c r="U2370" s="2">
        <v>0</v>
      </c>
      <c r="V2370" s="2">
        <v>0</v>
      </c>
      <c r="W2370" s="2"/>
      <c r="X2370" s="3" t="s">
        <v>100</v>
      </c>
      <c r="Y2370" s="2"/>
      <c r="Z2370" s="3"/>
      <c r="AA2370" s="3"/>
      <c r="AB2370" s="7" t="s">
        <v>7441</v>
      </c>
      <c r="AC2370" s="3" t="s">
        <v>4847</v>
      </c>
      <c r="AD2370" s="3" t="s">
        <v>4848</v>
      </c>
      <c r="AE2370" s="3" t="s">
        <v>4849</v>
      </c>
      <c r="AF2370" s="3" t="s">
        <v>102</v>
      </c>
      <c r="AG2370" s="4"/>
      <c r="AH2370" s="3"/>
      <c r="AI2370" s="4"/>
      <c r="AJ23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0" s="8">
        <f>IF(#REF!=MAX(#REF!),"New","Old")</f>
      </c>
      <c r="AL2370" s="3"/>
      <c r="AM2370" s="9">
        <f>IF(OR(#REF!="",#REF!=0),"",IF(#REF!&lt;12000,"&lt;12k",IF(AND(#REF!&gt;=12000,#REF!&lt;24000),"12k to 24k",IF(AND(#REF!&gt;=24000,#REF!&lt;=36000),"24k to 36k",IF(#REF!&gt;36000,"&gt;36k","")))))</f>
      </c>
    </row>
    <row x14ac:dyDescent="0.25" r="2371" customHeight="1" ht="18.75">
      <c r="A2371" s="1">
        <v>1866886</v>
      </c>
      <c r="B2371" s="2">
        <v>11503081</v>
      </c>
      <c r="C2371" s="3" t="s">
        <v>0</v>
      </c>
      <c r="D2371" s="3" t="s">
        <v>4843</v>
      </c>
      <c r="E2371" s="2">
        <v>2023</v>
      </c>
      <c r="F2371" s="4">
        <v>44945</v>
      </c>
      <c r="G2371" s="3" t="s">
        <v>2</v>
      </c>
      <c r="H2371" s="4">
        <v>44948</v>
      </c>
      <c r="I2371" s="4">
        <f>_xlfn.XLOOKUP(#REF!,[1]!Backup_F8_Previous_Wave[ODINO],[1]!Backup_F8_Previous_Wave[Production Date],"")</f>
      </c>
      <c r="J2371" s="10">
        <f>_xlfn.XLOOKUP(#REF!,[1]!Backup_F8_Previous_Wave[ODINO],[1]!Backup_F8_Previous_Wave[Wave Date],"")</f>
      </c>
      <c r="K2371" s="6">
        <f>_xlfn.XLOOKUP(#REF!,[1]!Backup_F8_Previous_Wave[ODINO],[1]!Backup_F8_Previous_Wave[Full VIN],"")</f>
      </c>
      <c r="L2371" s="3" t="s">
        <v>7442</v>
      </c>
      <c r="M2371" s="3" t="s">
        <v>4</v>
      </c>
      <c r="N2371" s="3" t="s">
        <v>7443</v>
      </c>
      <c r="O2371" s="3" t="s">
        <v>3849</v>
      </c>
      <c r="P2371" s="6">
        <f>_xlfn.XLOOKUP(#REF!,[1]!Table2[BINNING],[1]!Table2[VFG],"")</f>
      </c>
      <c r="Q2371" s="6">
        <f>IF(ISNUMBER(FIND("|",#REF!,1)),LEFT(#REF!,FIND("|",#REF!,1)-2),#REF!)</f>
      </c>
      <c r="R2371" s="6">
        <f>IF(ISNUMBER(FIND("|",#REF!,1)),RIGHT(#REF!,LEN(#REF!)-FIND("|",#REF!,1)-1),"")</f>
      </c>
      <c r="S2371" s="3" t="s">
        <v>7</v>
      </c>
      <c r="T2371" s="3" t="s">
        <v>7</v>
      </c>
      <c r="U2371" s="2">
        <v>0</v>
      </c>
      <c r="V2371" s="2">
        <v>0</v>
      </c>
      <c r="W2371" s="2"/>
      <c r="X2371" s="3" t="s">
        <v>125</v>
      </c>
      <c r="Y2371" s="2"/>
      <c r="Z2371" s="3"/>
      <c r="AA2371" s="3"/>
      <c r="AB2371" s="7" t="s">
        <v>7444</v>
      </c>
      <c r="AC2371" s="3" t="s">
        <v>4847</v>
      </c>
      <c r="AD2371" s="3" t="s">
        <v>4848</v>
      </c>
      <c r="AE2371" s="3" t="s">
        <v>4849</v>
      </c>
      <c r="AF2371" s="3" t="s">
        <v>102</v>
      </c>
      <c r="AG2371" s="4"/>
      <c r="AH2371" s="3"/>
      <c r="AI2371" s="4"/>
      <c r="AJ23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1" s="8">
        <f>IF(#REF!=MAX(#REF!),"New","Old")</f>
      </c>
      <c r="AL2371" s="3"/>
      <c r="AM2371" s="9">
        <f>IF(OR(#REF!="",#REF!=0),"",IF(#REF!&lt;12000,"&lt;12k",IF(AND(#REF!&gt;=12000,#REF!&lt;24000),"12k to 24k",IF(AND(#REF!&gt;=24000,#REF!&lt;=36000),"24k to 36k",IF(#REF!&gt;36000,"&gt;36k","")))))</f>
      </c>
    </row>
    <row x14ac:dyDescent="0.25" r="2372" customHeight="1" ht="18.75">
      <c r="A2372" s="1">
        <v>1866893</v>
      </c>
      <c r="B2372" s="2">
        <v>11503086</v>
      </c>
      <c r="C2372" s="3" t="s">
        <v>0</v>
      </c>
      <c r="D2372" s="3" t="s">
        <v>6109</v>
      </c>
      <c r="E2372" s="2">
        <v>2023</v>
      </c>
      <c r="F2372" s="4">
        <v>44946</v>
      </c>
      <c r="G2372" s="3" t="s">
        <v>2</v>
      </c>
      <c r="H2372" s="4">
        <v>44949</v>
      </c>
      <c r="I2372" s="4">
        <f>_xlfn.XLOOKUP(#REF!,[1]!Backup_F8_Previous_Wave[ODINO],[1]!Backup_F8_Previous_Wave[Production Date],"")</f>
      </c>
      <c r="J2372" s="10">
        <f>_xlfn.XLOOKUP(#REF!,[1]!Backup_F8_Previous_Wave[ODINO],[1]!Backup_F8_Previous_Wave[Wave Date],"")</f>
      </c>
      <c r="K2372" s="6">
        <f>_xlfn.XLOOKUP(#REF!,[1]!Backup_F8_Previous_Wave[ODINO],[1]!Backup_F8_Previous_Wave[Full VIN],"")</f>
      </c>
      <c r="L2372" s="3" t="s">
        <v>7445</v>
      </c>
      <c r="M2372" s="3" t="s">
        <v>4</v>
      </c>
      <c r="N2372" s="3" t="s">
        <v>7446</v>
      </c>
      <c r="O2372" s="3" t="s">
        <v>1665</v>
      </c>
      <c r="P2372" s="6">
        <f>_xlfn.XLOOKUP(#REF!,[1]!Table2[BINNING],[1]!Table2[VFG],"")</f>
      </c>
      <c r="Q2372" s="6">
        <f>IF(ISNUMBER(FIND("|",#REF!,1)),LEFT(#REF!,FIND("|",#REF!,1)-2),#REF!)</f>
      </c>
      <c r="R2372" s="6">
        <f>IF(ISNUMBER(FIND("|",#REF!,1)),RIGHT(#REF!,LEN(#REF!)-FIND("|",#REF!,1)-1),"")</f>
      </c>
      <c r="S2372" s="3" t="s">
        <v>7</v>
      </c>
      <c r="T2372" s="3" t="s">
        <v>7</v>
      </c>
      <c r="U2372" s="2">
        <v>0</v>
      </c>
      <c r="V2372" s="2">
        <v>0</v>
      </c>
      <c r="W2372" s="2"/>
      <c r="X2372" s="3" t="s">
        <v>106</v>
      </c>
      <c r="Y2372" s="2">
        <v>25</v>
      </c>
      <c r="Z2372" s="3"/>
      <c r="AA2372" s="3"/>
      <c r="AB2372" s="7" t="s">
        <v>7447</v>
      </c>
      <c r="AC2372" s="3" t="s">
        <v>6113</v>
      </c>
      <c r="AD2372" s="3" t="s">
        <v>6114</v>
      </c>
      <c r="AE2372" s="3" t="s">
        <v>6115</v>
      </c>
      <c r="AF2372" s="3" t="s">
        <v>68</v>
      </c>
      <c r="AG2372" s="4"/>
      <c r="AH2372" s="3"/>
      <c r="AI2372" s="4"/>
      <c r="AJ23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2" s="8">
        <f>IF(#REF!=MAX(#REF!),"New","Old")</f>
      </c>
      <c r="AL2372" s="3"/>
      <c r="AM2372" s="9">
        <f>IF(OR(#REF!="",#REF!=0),"",IF(#REF!&lt;12000,"&lt;12k",IF(AND(#REF!&gt;=12000,#REF!&lt;24000),"12k to 24k",IF(AND(#REF!&gt;=24000,#REF!&lt;=36000),"24k to 36k",IF(#REF!&gt;36000,"&gt;36k","")))))</f>
      </c>
    </row>
    <row x14ac:dyDescent="0.25" r="2373" customHeight="1" ht="18.75">
      <c r="A2373" s="1">
        <v>1866913</v>
      </c>
      <c r="B2373" s="2">
        <v>11503099</v>
      </c>
      <c r="C2373" s="3" t="s">
        <v>0</v>
      </c>
      <c r="D2373" s="3" t="s">
        <v>181</v>
      </c>
      <c r="E2373" s="2">
        <v>2017</v>
      </c>
      <c r="F2373" s="4">
        <v>44948</v>
      </c>
      <c r="G2373" s="3" t="s">
        <v>2</v>
      </c>
      <c r="H2373" s="4">
        <v>44949</v>
      </c>
      <c r="I2373" s="4"/>
      <c r="J2373" s="10">
        <f>_xlfn.XLOOKUP(#REF!,[1]!Backup_F8_Previous_Wave[ODINO],[1]!Backup_F8_Previous_Wave[Wave Date],"")</f>
      </c>
      <c r="K2373" s="3"/>
      <c r="L2373" s="3" t="s">
        <v>3908</v>
      </c>
      <c r="M2373" s="3" t="s">
        <v>4</v>
      </c>
      <c r="N2373" s="3" t="s">
        <v>7448</v>
      </c>
      <c r="O2373" s="3" t="s">
        <v>196</v>
      </c>
      <c r="P2373" s="6">
        <f>_xlfn.XLOOKUP(#REF!,[1]!Table2[BINNING],[1]!Table2[VFG],"")</f>
      </c>
      <c r="Q2373" s="6">
        <f>IF(ISNUMBER(FIND("|",#REF!,1)),LEFT(#REF!,FIND("|",#REF!,1)-2),#REF!)</f>
      </c>
      <c r="R2373" s="6">
        <f>IF(ISNUMBER(FIND("|",#REF!,1)),RIGHT(#REF!,LEN(#REF!)-FIND("|",#REF!,1)-1),"")</f>
      </c>
      <c r="S2373" s="3" t="s">
        <v>7</v>
      </c>
      <c r="T2373" s="3" t="s">
        <v>7</v>
      </c>
      <c r="U2373" s="2">
        <v>0</v>
      </c>
      <c r="V2373" s="2">
        <v>0</v>
      </c>
      <c r="W2373" s="2"/>
      <c r="X2373" s="3" t="s">
        <v>63</v>
      </c>
      <c r="Y2373" s="2">
        <v>70</v>
      </c>
      <c r="Z2373" s="3"/>
      <c r="AA2373" s="3"/>
      <c r="AB2373" s="7" t="s">
        <v>7449</v>
      </c>
      <c r="AC2373" s="3" t="s">
        <v>44</v>
      </c>
      <c r="AD2373" s="3" t="s">
        <v>44</v>
      </c>
      <c r="AE2373" s="3" t="s">
        <v>44</v>
      </c>
      <c r="AF2373" s="3" t="s">
        <v>198</v>
      </c>
      <c r="AG2373" s="4"/>
      <c r="AH2373" s="3"/>
      <c r="AI2373" s="4"/>
      <c r="AJ23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3" s="8">
        <f>IF(#REF!=MAX(#REF!),"New","Old")</f>
      </c>
      <c r="AL2373" s="3"/>
      <c r="AM2373" s="9">
        <f>IF(OR(#REF!="",#REF!=0),"",IF(#REF!&lt;12000,"&lt;12k",IF(AND(#REF!&gt;=12000,#REF!&lt;24000),"12k to 24k",IF(AND(#REF!&gt;=24000,#REF!&lt;=36000),"24k to 36k",IF(#REF!&gt;36000,"&gt;36k","")))))</f>
      </c>
    </row>
    <row x14ac:dyDescent="0.25" r="2374" customHeight="1" ht="18.75">
      <c r="A2374" s="1">
        <v>1867039</v>
      </c>
      <c r="B2374" s="2">
        <v>11503191</v>
      </c>
      <c r="C2374" s="3" t="s">
        <v>0</v>
      </c>
      <c r="D2374" s="3" t="s">
        <v>4843</v>
      </c>
      <c r="E2374" s="2">
        <v>2022</v>
      </c>
      <c r="F2374" s="4">
        <v>44948</v>
      </c>
      <c r="G2374" s="3" t="s">
        <v>2</v>
      </c>
      <c r="H2374" s="4">
        <v>44949</v>
      </c>
      <c r="I2374" s="4">
        <f>_xlfn.XLOOKUP(#REF!,[1]!Backup_F8_Previous_Wave[ODINO],[1]!Backup_F8_Previous_Wave[Production Date],"")</f>
      </c>
      <c r="J2374" s="10">
        <f>_xlfn.XLOOKUP(#REF!,[1]!Backup_F8_Previous_Wave[ODINO],[1]!Backup_F8_Previous_Wave[Wave Date],"")</f>
      </c>
      <c r="K2374" s="6">
        <f>_xlfn.XLOOKUP(#REF!,[1]!Backup_F8_Previous_Wave[ODINO],[1]!Backup_F8_Previous_Wave[Full VIN],"")</f>
      </c>
      <c r="L2374" s="3" t="s">
        <v>7450</v>
      </c>
      <c r="M2374" s="3" t="s">
        <v>4</v>
      </c>
      <c r="N2374" s="3" t="s">
        <v>7451</v>
      </c>
      <c r="O2374" s="3" t="s">
        <v>3849</v>
      </c>
      <c r="P2374" s="6">
        <f>_xlfn.XLOOKUP(#REF!,[1]!Table2[BINNING],[1]!Table2[VFG],"")</f>
      </c>
      <c r="Q2374" s="6">
        <f>IF(ISNUMBER(FIND("|",#REF!,1)),LEFT(#REF!,FIND("|",#REF!,1)-2),#REF!)</f>
      </c>
      <c r="R2374" s="6">
        <f>IF(ISNUMBER(FIND("|",#REF!,1)),RIGHT(#REF!,LEN(#REF!)-FIND("|",#REF!,1)-1),"")</f>
      </c>
      <c r="S2374" s="3" t="s">
        <v>7</v>
      </c>
      <c r="T2374" s="3" t="s">
        <v>7</v>
      </c>
      <c r="U2374" s="2">
        <v>0</v>
      </c>
      <c r="V2374" s="2">
        <v>0</v>
      </c>
      <c r="W2374" s="2"/>
      <c r="X2374" s="3" t="s">
        <v>305</v>
      </c>
      <c r="Y2374" s="2"/>
      <c r="Z2374" s="3"/>
      <c r="AA2374" s="3"/>
      <c r="AB2374" s="7" t="s">
        <v>7452</v>
      </c>
      <c r="AC2374" s="3" t="s">
        <v>4847</v>
      </c>
      <c r="AD2374" s="3" t="s">
        <v>4848</v>
      </c>
      <c r="AE2374" s="3" t="s">
        <v>4849</v>
      </c>
      <c r="AF2374" s="3" t="s">
        <v>102</v>
      </c>
      <c r="AG2374" s="4"/>
      <c r="AH2374" s="3"/>
      <c r="AI2374" s="4"/>
      <c r="AJ23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4" s="8">
        <f>IF(#REF!=MAX(#REF!),"New","Old")</f>
      </c>
      <c r="AL2374" s="3"/>
      <c r="AM2374" s="9">
        <f>IF(OR(#REF!="",#REF!=0),"",IF(#REF!&lt;12000,"&lt;12k",IF(AND(#REF!&gt;=12000,#REF!&lt;24000),"12k to 24k",IF(AND(#REF!&gt;=24000,#REF!&lt;=36000),"24k to 36k",IF(#REF!&gt;36000,"&gt;36k","")))))</f>
      </c>
    </row>
    <row x14ac:dyDescent="0.25" r="2375" customHeight="1" ht="18.75">
      <c r="A2375" s="1">
        <v>1867116</v>
      </c>
      <c r="B2375" s="2">
        <v>11503247</v>
      </c>
      <c r="C2375" s="3" t="s">
        <v>0</v>
      </c>
      <c r="D2375" s="3" t="s">
        <v>1</v>
      </c>
      <c r="E2375" s="2">
        <v>2018</v>
      </c>
      <c r="F2375" s="4">
        <v>44584</v>
      </c>
      <c r="G2375" s="3" t="s">
        <v>2</v>
      </c>
      <c r="H2375" s="4">
        <v>44949</v>
      </c>
      <c r="I2375" s="4">
        <f>_xlfn.XLOOKUP(#REF!,[1]!Backup_F8_Previous_Wave[ODINO],[1]!Backup_F8_Previous_Wave[Production Date],"")</f>
      </c>
      <c r="J2375" s="10">
        <f>_xlfn.XLOOKUP(#REF!,[1]!Backup_F8_Previous_Wave[ODINO],[1]!Backup_F8_Previous_Wave[Wave Date],"")</f>
      </c>
      <c r="K2375" s="6">
        <f>_xlfn.XLOOKUP(#REF!,[1]!Backup_F8_Previous_Wave[ODINO],[1]!Backup_F8_Previous_Wave[Full VIN],"")</f>
      </c>
      <c r="L2375" s="3" t="s">
        <v>7453</v>
      </c>
      <c r="M2375" s="3" t="s">
        <v>4</v>
      </c>
      <c r="N2375" s="3" t="s">
        <v>7454</v>
      </c>
      <c r="O2375" s="3" t="s">
        <v>62</v>
      </c>
      <c r="P2375" s="6">
        <f>_xlfn.XLOOKUP(#REF!,[1]!Table2[BINNING],[1]!Table2[VFG],"")</f>
      </c>
      <c r="Q2375" s="6">
        <f>IF(ISNUMBER(FIND("|",#REF!,1)),LEFT(#REF!,FIND("|",#REF!,1)-2),#REF!)</f>
      </c>
      <c r="R2375" s="6">
        <f>IF(ISNUMBER(FIND("|",#REF!,1)),RIGHT(#REF!,LEN(#REF!)-FIND("|",#REF!,1)-1),"")</f>
      </c>
      <c r="S2375" s="3" t="s">
        <v>7</v>
      </c>
      <c r="T2375" s="3" t="s">
        <v>7</v>
      </c>
      <c r="U2375" s="2">
        <v>0</v>
      </c>
      <c r="V2375" s="2">
        <v>0</v>
      </c>
      <c r="W2375" s="2">
        <v>28000</v>
      </c>
      <c r="X2375" s="3" t="s">
        <v>72</v>
      </c>
      <c r="Y2375" s="2"/>
      <c r="Z2375" s="3" t="s">
        <v>7455</v>
      </c>
      <c r="AA2375" s="3" t="s">
        <v>1092</v>
      </c>
      <c r="AB2375" s="7" t="s">
        <v>7456</v>
      </c>
      <c r="AC2375" s="3" t="s">
        <v>20</v>
      </c>
      <c r="AD2375" s="3" t="s">
        <v>11</v>
      </c>
      <c r="AE2375" s="3" t="s">
        <v>21</v>
      </c>
      <c r="AF2375" s="3" t="s">
        <v>13</v>
      </c>
      <c r="AG2375" s="4"/>
      <c r="AH2375" s="3"/>
      <c r="AI2375" s="4"/>
      <c r="AJ23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5" s="8">
        <f>IF(#REF!=MAX(#REF!),"New","Old")</f>
      </c>
      <c r="AL2375" s="3"/>
      <c r="AM2375" s="9">
        <f>IF(OR(#REF!="",#REF!=0),"",IF(#REF!&lt;12000,"&lt;12k",IF(AND(#REF!&gt;=12000,#REF!&lt;24000),"12k to 24k",IF(AND(#REF!&gt;=24000,#REF!&lt;=36000),"24k to 36k",IF(#REF!&gt;36000,"&gt;36k","")))))</f>
      </c>
    </row>
    <row x14ac:dyDescent="0.25" r="2376" customHeight="1" ht="18.75">
      <c r="A2376" s="1">
        <v>1867269</v>
      </c>
      <c r="B2376" s="2">
        <v>11503356</v>
      </c>
      <c r="C2376" s="3" t="s">
        <v>0</v>
      </c>
      <c r="D2376" s="3" t="s">
        <v>1</v>
      </c>
      <c r="E2376" s="2">
        <v>2018</v>
      </c>
      <c r="F2376" s="4">
        <v>44941</v>
      </c>
      <c r="G2376" s="3" t="s">
        <v>2</v>
      </c>
      <c r="H2376" s="4">
        <v>44950</v>
      </c>
      <c r="I2376" s="4">
        <f>_xlfn.XLOOKUP(#REF!,[1]!Backup_F8_Previous_Wave[ODINO],[1]!Backup_F8_Previous_Wave[Production Date],"")</f>
      </c>
      <c r="J2376" s="10">
        <f>_xlfn.XLOOKUP(#REF!,[1]!Backup_F8_Previous_Wave[ODINO],[1]!Backup_F8_Previous_Wave[Wave Date],"")</f>
      </c>
      <c r="K2376" s="6">
        <f>_xlfn.XLOOKUP(#REF!,[1]!Backup_F8_Previous_Wave[ODINO],[1]!Backup_F8_Previous_Wave[Full VIN],"")</f>
      </c>
      <c r="L2376" s="3" t="s">
        <v>1884</v>
      </c>
      <c r="M2376" s="3" t="s">
        <v>4</v>
      </c>
      <c r="N2376" s="3" t="s">
        <v>7457</v>
      </c>
      <c r="O2376" s="3" t="s">
        <v>31</v>
      </c>
      <c r="P2376" s="6">
        <f>_xlfn.XLOOKUP(#REF!,[1]!Table2[BINNING],[1]!Table2[VFG],"")</f>
      </c>
      <c r="Q2376" s="6">
        <f>IF(ISNUMBER(FIND("|",#REF!,1)),LEFT(#REF!,FIND("|",#REF!,1)-2),#REF!)</f>
      </c>
      <c r="R2376" s="6">
        <f>IF(ISNUMBER(FIND("|",#REF!,1)),RIGHT(#REF!,LEN(#REF!)-FIND("|",#REF!,1)-1),"")</f>
      </c>
      <c r="S2376" s="3" t="s">
        <v>7</v>
      </c>
      <c r="T2376" s="3" t="s">
        <v>7</v>
      </c>
      <c r="U2376" s="2">
        <v>0</v>
      </c>
      <c r="V2376" s="2">
        <v>0</v>
      </c>
      <c r="W2376" s="2"/>
      <c r="X2376" s="3" t="s">
        <v>218</v>
      </c>
      <c r="Y2376" s="2">
        <v>5</v>
      </c>
      <c r="Z2376" s="3"/>
      <c r="AA2376" s="3"/>
      <c r="AB2376" s="7" t="s">
        <v>7458</v>
      </c>
      <c r="AC2376" s="3" t="s">
        <v>20</v>
      </c>
      <c r="AD2376" s="3" t="s">
        <v>11</v>
      </c>
      <c r="AE2376" s="3" t="s">
        <v>21</v>
      </c>
      <c r="AF2376" s="3" t="s">
        <v>13</v>
      </c>
      <c r="AG2376" s="4"/>
      <c r="AH2376" s="3"/>
      <c r="AI2376" s="4"/>
      <c r="AJ23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6" s="8">
        <f>IF(#REF!=MAX(#REF!),"New","Old")</f>
      </c>
      <c r="AL2376" s="3"/>
      <c r="AM2376" s="9">
        <f>IF(OR(#REF!="",#REF!=0),"",IF(#REF!&lt;12000,"&lt;12k",IF(AND(#REF!&gt;=12000,#REF!&lt;24000),"12k to 24k",IF(AND(#REF!&gt;=24000,#REF!&lt;=36000),"24k to 36k",IF(#REF!&gt;36000,"&gt;36k","")))))</f>
      </c>
    </row>
    <row x14ac:dyDescent="0.25" r="2377" customHeight="1" ht="18.75">
      <c r="A2377" s="1">
        <v>1867289</v>
      </c>
      <c r="B2377" s="2">
        <v>11503371</v>
      </c>
      <c r="C2377" s="3" t="s">
        <v>0</v>
      </c>
      <c r="D2377" s="3" t="s">
        <v>4843</v>
      </c>
      <c r="E2377" s="2">
        <v>2022</v>
      </c>
      <c r="F2377" s="4">
        <v>44950</v>
      </c>
      <c r="G2377" s="3" t="s">
        <v>2</v>
      </c>
      <c r="H2377" s="4">
        <v>44950</v>
      </c>
      <c r="I2377" s="4">
        <f>_xlfn.XLOOKUP(#REF!,[1]!Backup_F8_Previous_Wave[ODINO],[1]!Backup_F8_Previous_Wave[Production Date],"")</f>
      </c>
      <c r="J2377" s="10">
        <f>_xlfn.XLOOKUP(#REF!,[1]!Backup_F8_Previous_Wave[ODINO],[1]!Backup_F8_Previous_Wave[Wave Date],"")</f>
      </c>
      <c r="K2377" s="6">
        <f>_xlfn.XLOOKUP(#REF!,[1]!Backup_F8_Previous_Wave[ODINO],[1]!Backup_F8_Previous_Wave[Full VIN],"")</f>
      </c>
      <c r="L2377" s="3" t="s">
        <v>7459</v>
      </c>
      <c r="M2377" s="3" t="s">
        <v>4</v>
      </c>
      <c r="N2377" s="3" t="s">
        <v>7460</v>
      </c>
      <c r="O2377" s="3" t="s">
        <v>3149</v>
      </c>
      <c r="P2377" s="6">
        <f>_xlfn.XLOOKUP(#REF!,[1]!Table2[BINNING],[1]!Table2[VFG],"")</f>
      </c>
      <c r="Q2377" s="6">
        <f>IF(ISNUMBER(FIND("|",#REF!,1)),LEFT(#REF!,FIND("|",#REF!,1)-2),#REF!)</f>
      </c>
      <c r="R2377" s="6">
        <f>IF(ISNUMBER(FIND("|",#REF!,1)),RIGHT(#REF!,LEN(#REF!)-FIND("|",#REF!,1)-1),"")</f>
      </c>
      <c r="S2377" s="3" t="s">
        <v>7</v>
      </c>
      <c r="T2377" s="3" t="s">
        <v>7</v>
      </c>
      <c r="U2377" s="2">
        <v>0</v>
      </c>
      <c r="V2377" s="2">
        <v>0</v>
      </c>
      <c r="W2377" s="2"/>
      <c r="X2377" s="3" t="s">
        <v>106</v>
      </c>
      <c r="Y2377" s="2">
        <v>0</v>
      </c>
      <c r="Z2377" s="3"/>
      <c r="AA2377" s="3"/>
      <c r="AB2377" s="7" t="s">
        <v>7461</v>
      </c>
      <c r="AC2377" s="3" t="s">
        <v>4847</v>
      </c>
      <c r="AD2377" s="3" t="s">
        <v>4848</v>
      </c>
      <c r="AE2377" s="3" t="s">
        <v>4849</v>
      </c>
      <c r="AF2377" s="3" t="s">
        <v>102</v>
      </c>
      <c r="AG2377" s="4"/>
      <c r="AH2377" s="3"/>
      <c r="AI2377" s="4"/>
      <c r="AJ23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7" s="8">
        <f>IF(#REF!=MAX(#REF!),"New","Old")</f>
      </c>
      <c r="AL2377" s="3"/>
      <c r="AM2377" s="9">
        <f>IF(OR(#REF!="",#REF!=0),"",IF(#REF!&lt;12000,"&lt;12k",IF(AND(#REF!&gt;=12000,#REF!&lt;24000),"12k to 24k",IF(AND(#REF!&gt;=24000,#REF!&lt;=36000),"24k to 36k",IF(#REF!&gt;36000,"&gt;36k","")))))</f>
      </c>
    </row>
    <row x14ac:dyDescent="0.25" r="2378" customHeight="1" ht="18.75">
      <c r="A2378" s="1">
        <v>1867319</v>
      </c>
      <c r="B2378" s="2">
        <v>11503394</v>
      </c>
      <c r="C2378" s="3" t="s">
        <v>0</v>
      </c>
      <c r="D2378" s="3" t="s">
        <v>86</v>
      </c>
      <c r="E2378" s="2">
        <v>2020</v>
      </c>
      <c r="F2378" s="4">
        <v>44638</v>
      </c>
      <c r="G2378" s="3" t="s">
        <v>2</v>
      </c>
      <c r="H2378" s="4">
        <v>44950</v>
      </c>
      <c r="I2378" s="4">
        <f>_xlfn.XLOOKUP(#REF!,[1]!Backup_F8_Previous_Wave[ODINO],[1]!Backup_F8_Previous_Wave[Production Date],"")</f>
      </c>
      <c r="J2378" s="10">
        <f>_xlfn.XLOOKUP(#REF!,[1]!Backup_F8_Previous_Wave[ODINO],[1]!Backup_F8_Previous_Wave[Wave Date],"")</f>
      </c>
      <c r="K2378" s="6">
        <f>_xlfn.XLOOKUP(#REF!,[1]!Backup_F8_Previous_Wave[ODINO],[1]!Backup_F8_Previous_Wave[Full VIN],"")</f>
      </c>
      <c r="L2378" s="3" t="s">
        <v>7462</v>
      </c>
      <c r="M2378" s="3" t="s">
        <v>4</v>
      </c>
      <c r="N2378" s="3" t="s">
        <v>7463</v>
      </c>
      <c r="O2378" s="3" t="s">
        <v>4771</v>
      </c>
      <c r="P2378" s="6">
        <f>_xlfn.XLOOKUP(#REF!,[1]!Table2[BINNING],[1]!Table2[VFG],"")</f>
      </c>
      <c r="Q2378" s="6">
        <f>IF(ISNUMBER(FIND("|",#REF!,1)),LEFT(#REF!,FIND("|",#REF!,1)-2),#REF!)</f>
      </c>
      <c r="R2378" s="6">
        <f>IF(ISNUMBER(FIND("|",#REF!,1)),RIGHT(#REF!,LEN(#REF!)-FIND("|",#REF!,1)-1),"")</f>
      </c>
      <c r="S2378" s="3" t="s">
        <v>7</v>
      </c>
      <c r="T2378" s="3" t="s">
        <v>7</v>
      </c>
      <c r="U2378" s="2">
        <v>0</v>
      </c>
      <c r="V2378" s="2">
        <v>0</v>
      </c>
      <c r="W2378" s="2">
        <v>86000</v>
      </c>
      <c r="X2378" s="3" t="s">
        <v>81</v>
      </c>
      <c r="Y2378" s="2"/>
      <c r="Z2378" s="3" t="s">
        <v>7464</v>
      </c>
      <c r="AA2378" s="3" t="s">
        <v>2700</v>
      </c>
      <c r="AB2378" s="7" t="s">
        <v>7465</v>
      </c>
      <c r="AC2378" s="3" t="s">
        <v>685</v>
      </c>
      <c r="AD2378" s="3" t="s">
        <v>93</v>
      </c>
      <c r="AE2378" s="3" t="s">
        <v>94</v>
      </c>
      <c r="AF2378" s="3" t="s">
        <v>95</v>
      </c>
      <c r="AG2378" s="4"/>
      <c r="AH2378" s="3"/>
      <c r="AI2378" s="4"/>
      <c r="AJ23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8" s="8">
        <f>IF(#REF!=MAX(#REF!),"New","Old")</f>
      </c>
      <c r="AL2378" s="3"/>
      <c r="AM2378" s="9">
        <f>IF(OR(#REF!="",#REF!=0),"",IF(#REF!&lt;12000,"&lt;12k",IF(AND(#REF!&gt;=12000,#REF!&lt;24000),"12k to 24k",IF(AND(#REF!&gt;=24000,#REF!&lt;=36000),"24k to 36k",IF(#REF!&gt;36000,"&gt;36k","")))))</f>
      </c>
    </row>
    <row x14ac:dyDescent="0.25" r="2379" customHeight="1" ht="18.75">
      <c r="A2379" s="1">
        <v>1867340</v>
      </c>
      <c r="B2379" s="2">
        <v>11503410</v>
      </c>
      <c r="C2379" s="3" t="s">
        <v>0</v>
      </c>
      <c r="D2379" s="3" t="s">
        <v>1</v>
      </c>
      <c r="E2379" s="2">
        <v>2021</v>
      </c>
      <c r="F2379" s="4">
        <v>44949</v>
      </c>
      <c r="G2379" s="3" t="s">
        <v>2</v>
      </c>
      <c r="H2379" s="4">
        <v>44950</v>
      </c>
      <c r="I2379" s="4">
        <f>_xlfn.XLOOKUP(#REF!,[1]!Backup_F8_Previous_Wave[ODINO],[1]!Backup_F8_Previous_Wave[Production Date],"")</f>
      </c>
      <c r="J2379" s="10">
        <f>_xlfn.XLOOKUP(#REF!,[1]!Backup_F8_Previous_Wave[ODINO],[1]!Backup_F8_Previous_Wave[Wave Date],"")</f>
      </c>
      <c r="K2379" s="6">
        <f>_xlfn.XLOOKUP(#REF!,[1]!Backup_F8_Previous_Wave[ODINO],[1]!Backup_F8_Previous_Wave[Full VIN],"")</f>
      </c>
      <c r="L2379" s="3" t="s">
        <v>7466</v>
      </c>
      <c r="M2379" s="3" t="s">
        <v>4</v>
      </c>
      <c r="N2379" s="3" t="s">
        <v>7467</v>
      </c>
      <c r="O2379" s="3" t="s">
        <v>5433</v>
      </c>
      <c r="P2379" s="6">
        <f>_xlfn.XLOOKUP(#REF!,[1]!Table2[BINNING],[1]!Table2[VFG],"")</f>
      </c>
      <c r="Q2379" s="6">
        <f>IF(ISNUMBER(FIND("|",#REF!,1)),LEFT(#REF!,FIND("|",#REF!,1)-2),#REF!)</f>
      </c>
      <c r="R2379" s="6">
        <f>IF(ISNUMBER(FIND("|",#REF!,1)),RIGHT(#REF!,LEN(#REF!)-FIND("|",#REF!,1)-1),"")</f>
      </c>
      <c r="S2379" s="3" t="s">
        <v>7</v>
      </c>
      <c r="T2379" s="3" t="s">
        <v>7</v>
      </c>
      <c r="U2379" s="2">
        <v>0</v>
      </c>
      <c r="V2379" s="2">
        <v>0</v>
      </c>
      <c r="W2379" s="2">
        <v>49350</v>
      </c>
      <c r="X2379" s="3" t="s">
        <v>518</v>
      </c>
      <c r="Y2379" s="2">
        <v>55</v>
      </c>
      <c r="Z2379" s="3" t="s">
        <v>7468</v>
      </c>
      <c r="AA2379" s="3" t="s">
        <v>7469</v>
      </c>
      <c r="AB2379" s="7" t="s">
        <v>7470</v>
      </c>
      <c r="AC2379" s="3" t="s">
        <v>4018</v>
      </c>
      <c r="AD2379" s="3" t="s">
        <v>11</v>
      </c>
      <c r="AE2379" s="3" t="s">
        <v>21</v>
      </c>
      <c r="AF2379" s="3" t="s">
        <v>13</v>
      </c>
      <c r="AG2379" s="4"/>
      <c r="AH2379" s="3"/>
      <c r="AI2379" s="4"/>
      <c r="AJ23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79" s="8">
        <f>IF(#REF!=MAX(#REF!),"New","Old")</f>
      </c>
      <c r="AL2379" s="3"/>
      <c r="AM2379" s="9">
        <f>IF(OR(#REF!="",#REF!=0),"",IF(#REF!&lt;12000,"&lt;12k",IF(AND(#REF!&gt;=12000,#REF!&lt;24000),"12k to 24k",IF(AND(#REF!&gt;=24000,#REF!&lt;=36000),"24k to 36k",IF(#REF!&gt;36000,"&gt;36k","")))))</f>
      </c>
    </row>
    <row x14ac:dyDescent="0.25" r="2380" customHeight="1" ht="18.75">
      <c r="A2380" s="1">
        <v>1867508</v>
      </c>
      <c r="B2380" s="2">
        <v>11503529</v>
      </c>
      <c r="C2380" s="3" t="s">
        <v>0</v>
      </c>
      <c r="D2380" s="3" t="s">
        <v>1</v>
      </c>
      <c r="E2380" s="2">
        <v>2020</v>
      </c>
      <c r="F2380" s="4">
        <v>44949</v>
      </c>
      <c r="G2380" s="3" t="s">
        <v>2</v>
      </c>
      <c r="H2380" s="4">
        <v>44951</v>
      </c>
      <c r="I2380" s="4">
        <f>_xlfn.XLOOKUP(#REF!,[1]!Backup_F8_Previous_Wave[ODINO],[1]!Backup_F8_Previous_Wave[Production Date],"")</f>
      </c>
      <c r="J2380" s="10">
        <f>_xlfn.XLOOKUP(#REF!,[1]!Backup_F8_Previous_Wave[ODINO],[1]!Backup_F8_Previous_Wave[Wave Date],"")</f>
      </c>
      <c r="K2380" s="6">
        <f>_xlfn.XLOOKUP(#REF!,[1]!Backup_F8_Previous_Wave[ODINO],[1]!Backup_F8_Previous_Wave[Full VIN],"")</f>
      </c>
      <c r="L2380" s="3" t="s">
        <v>7471</v>
      </c>
      <c r="M2380" s="3" t="s">
        <v>4</v>
      </c>
      <c r="N2380" s="3" t="s">
        <v>7472</v>
      </c>
      <c r="O2380" s="3" t="s">
        <v>5433</v>
      </c>
      <c r="P2380" s="6">
        <f>_xlfn.XLOOKUP(#REF!,[1]!Table2[BINNING],[1]!Table2[VFG],"")</f>
      </c>
      <c r="Q2380" s="6">
        <f>IF(ISNUMBER(FIND("|",#REF!,1)),LEFT(#REF!,FIND("|",#REF!,1)-2),#REF!)</f>
      </c>
      <c r="R2380" s="6">
        <f>IF(ISNUMBER(FIND("|",#REF!,1)),RIGHT(#REF!,LEN(#REF!)-FIND("|",#REF!,1)-1),"")</f>
      </c>
      <c r="S2380" s="3" t="s">
        <v>7</v>
      </c>
      <c r="T2380" s="3" t="s">
        <v>7</v>
      </c>
      <c r="U2380" s="2">
        <v>0</v>
      </c>
      <c r="V2380" s="2">
        <v>0</v>
      </c>
      <c r="W2380" s="2"/>
      <c r="X2380" s="3" t="s">
        <v>691</v>
      </c>
      <c r="Y2380" s="2">
        <v>67</v>
      </c>
      <c r="Z2380" s="3"/>
      <c r="AA2380" s="3"/>
      <c r="AB2380" s="7" t="s">
        <v>7473</v>
      </c>
      <c r="AC2380" s="3" t="s">
        <v>20</v>
      </c>
      <c r="AD2380" s="3" t="s">
        <v>11</v>
      </c>
      <c r="AE2380" s="3" t="s">
        <v>135</v>
      </c>
      <c r="AF2380" s="3" t="s">
        <v>27</v>
      </c>
      <c r="AG2380" s="4"/>
      <c r="AH2380" s="3"/>
      <c r="AI2380" s="4"/>
      <c r="AJ23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0" s="8">
        <f>IF(#REF!=MAX(#REF!),"New","Old")</f>
      </c>
      <c r="AL2380" s="3"/>
      <c r="AM2380" s="9">
        <f>IF(OR(#REF!="",#REF!=0),"",IF(#REF!&lt;12000,"&lt;12k",IF(AND(#REF!&gt;=12000,#REF!&lt;24000),"12k to 24k",IF(AND(#REF!&gt;=24000,#REF!&lt;=36000),"24k to 36k",IF(#REF!&gt;36000,"&gt;36k","")))))</f>
      </c>
    </row>
    <row x14ac:dyDescent="0.25" r="2381" customHeight="1" ht="18.75">
      <c r="A2381" s="1">
        <v>1867513</v>
      </c>
      <c r="B2381" s="2">
        <v>11503532</v>
      </c>
      <c r="C2381" s="3" t="s">
        <v>173</v>
      </c>
      <c r="D2381" s="3" t="s">
        <v>504</v>
      </c>
      <c r="E2381" s="2">
        <v>2017</v>
      </c>
      <c r="F2381" s="4">
        <v>44933</v>
      </c>
      <c r="G2381" s="3" t="s">
        <v>2</v>
      </c>
      <c r="H2381" s="4">
        <v>44951</v>
      </c>
      <c r="I2381" s="4">
        <f>_xlfn.XLOOKUP(#REF!,[1]!Backup_F8_Previous_Wave[ODINO],[1]!Backup_F8_Previous_Wave[Production Date],"")</f>
      </c>
      <c r="J2381" s="10">
        <f>_xlfn.XLOOKUP(#REF!,[1]!Backup_F8_Previous_Wave[ODINO],[1]!Backup_F8_Previous_Wave[Wave Date],"")</f>
      </c>
      <c r="K2381" s="6">
        <f>_xlfn.XLOOKUP(#REF!,[1]!Backup_F8_Previous_Wave[ODINO],[1]!Backup_F8_Previous_Wave[Full VIN],"")</f>
      </c>
      <c r="L2381" s="3" t="s">
        <v>7474</v>
      </c>
      <c r="M2381" s="3" t="s">
        <v>4</v>
      </c>
      <c r="N2381" s="3" t="s">
        <v>7475</v>
      </c>
      <c r="O2381" s="3" t="s">
        <v>600</v>
      </c>
      <c r="P2381" s="6">
        <f>_xlfn.XLOOKUP(#REF!,[1]!Table2[BINNING],[1]!Table2[VFG],"")</f>
      </c>
      <c r="Q2381" s="6">
        <f>IF(ISNUMBER(FIND("|",#REF!,1)),LEFT(#REF!,FIND("|",#REF!,1)-2),#REF!)</f>
      </c>
      <c r="R2381" s="6">
        <f>IF(ISNUMBER(FIND("|",#REF!,1)),RIGHT(#REF!,LEN(#REF!)-FIND("|",#REF!,1)-1),"")</f>
      </c>
      <c r="S2381" s="3" t="s">
        <v>7</v>
      </c>
      <c r="T2381" s="3" t="s">
        <v>7</v>
      </c>
      <c r="U2381" s="2">
        <v>0</v>
      </c>
      <c r="V2381" s="2">
        <v>0</v>
      </c>
      <c r="W2381" s="2"/>
      <c r="X2381" s="3" t="s">
        <v>106</v>
      </c>
      <c r="Y2381" s="2">
        <v>0</v>
      </c>
      <c r="Z2381" s="3"/>
      <c r="AA2381" s="3"/>
      <c r="AB2381" s="7" t="s">
        <v>7476</v>
      </c>
      <c r="AC2381" s="3" t="s">
        <v>778</v>
      </c>
      <c r="AD2381" s="3" t="s">
        <v>508</v>
      </c>
      <c r="AE2381" s="3" t="s">
        <v>779</v>
      </c>
      <c r="AF2381" s="3" t="s">
        <v>68</v>
      </c>
      <c r="AG2381" s="4"/>
      <c r="AH2381" s="3"/>
      <c r="AI2381" s="4"/>
      <c r="AJ23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1" s="8">
        <f>IF(#REF!=MAX(#REF!),"New","Old")</f>
      </c>
      <c r="AL2381" s="3"/>
      <c r="AM2381" s="9">
        <f>IF(OR(#REF!="",#REF!=0),"",IF(#REF!&lt;12000,"&lt;12k",IF(AND(#REF!&gt;=12000,#REF!&lt;24000),"12k to 24k",IF(AND(#REF!&gt;=24000,#REF!&lt;=36000),"24k to 36k",IF(#REF!&gt;36000,"&gt;36k","")))))</f>
      </c>
    </row>
    <row x14ac:dyDescent="0.25" r="2382" customHeight="1" ht="18.75">
      <c r="A2382" s="1">
        <v>1867560</v>
      </c>
      <c r="B2382" s="2">
        <v>11503564</v>
      </c>
      <c r="C2382" s="3" t="s">
        <v>0</v>
      </c>
      <c r="D2382" s="3" t="s">
        <v>1</v>
      </c>
      <c r="E2382" s="2">
        <v>2018</v>
      </c>
      <c r="F2382" s="4">
        <v>44919</v>
      </c>
      <c r="G2382" s="3" t="s">
        <v>14</v>
      </c>
      <c r="H2382" s="4">
        <v>44951</v>
      </c>
      <c r="I2382" s="4">
        <f>_xlfn.XLOOKUP(#REF!,[1]!Backup_F8_Previous_Wave[ODINO],[1]!Backup_F8_Previous_Wave[Production Date],"")</f>
      </c>
      <c r="J2382" s="10">
        <f>_xlfn.XLOOKUP(#REF!,[1]!Backup_F8_Previous_Wave[ODINO],[1]!Backup_F8_Previous_Wave[Wave Date],"")</f>
      </c>
      <c r="K2382" s="6">
        <f>_xlfn.XLOOKUP(#REF!,[1]!Backup_F8_Previous_Wave[ODINO],[1]!Backup_F8_Previous_Wave[Full VIN],"")</f>
      </c>
      <c r="L2382" s="3" t="s">
        <v>7284</v>
      </c>
      <c r="M2382" s="3" t="s">
        <v>4</v>
      </c>
      <c r="N2382" s="3" t="s">
        <v>7477</v>
      </c>
      <c r="O2382" s="3" t="s">
        <v>49</v>
      </c>
      <c r="P2382" s="6">
        <f>_xlfn.XLOOKUP(#REF!,[1]!Table2[BINNING],[1]!Table2[VFG],"")</f>
      </c>
      <c r="Q2382" s="6">
        <f>IF(ISNUMBER(FIND("|",#REF!,1)),LEFT(#REF!,FIND("|",#REF!,1)-2),#REF!)</f>
      </c>
      <c r="R2382" s="6">
        <f>IF(ISNUMBER(FIND("|",#REF!,1)),RIGHT(#REF!,LEN(#REF!)-FIND("|",#REF!,1)-1),"")</f>
      </c>
      <c r="S2382" s="3" t="s">
        <v>7</v>
      </c>
      <c r="T2382" s="3" t="s">
        <v>7</v>
      </c>
      <c r="U2382" s="2">
        <v>0</v>
      </c>
      <c r="V2382" s="2">
        <v>0</v>
      </c>
      <c r="W2382" s="2">
        <v>30000</v>
      </c>
      <c r="X2382" s="3" t="s">
        <v>32</v>
      </c>
      <c r="Y2382" s="2">
        <v>0</v>
      </c>
      <c r="Z2382" s="3" t="s">
        <v>4581</v>
      </c>
      <c r="AA2382" s="3" t="s">
        <v>3422</v>
      </c>
      <c r="AB2382" s="7" t="s">
        <v>7478</v>
      </c>
      <c r="AC2382" s="3" t="s">
        <v>20</v>
      </c>
      <c r="AD2382" s="3" t="s">
        <v>11</v>
      </c>
      <c r="AE2382" s="3" t="s">
        <v>21</v>
      </c>
      <c r="AF2382" s="3" t="s">
        <v>13</v>
      </c>
      <c r="AG2382" s="4"/>
      <c r="AH2382" s="3"/>
      <c r="AI2382" s="4"/>
      <c r="AJ23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2" s="8">
        <f>IF(#REF!=MAX(#REF!),"New","Old")</f>
      </c>
      <c r="AL2382" s="3"/>
      <c r="AM2382" s="9">
        <f>IF(OR(#REF!="",#REF!=0),"",IF(#REF!&lt;12000,"&lt;12k",IF(AND(#REF!&gt;=12000,#REF!&lt;24000),"12k to 24k",IF(AND(#REF!&gt;=24000,#REF!&lt;=36000),"24k to 36k",IF(#REF!&gt;36000,"&gt;36k","")))))</f>
      </c>
    </row>
    <row x14ac:dyDescent="0.25" r="2383" customHeight="1" ht="18.75">
      <c r="A2383" s="1">
        <v>1867768</v>
      </c>
      <c r="B2383" s="2">
        <v>11503712</v>
      </c>
      <c r="C2383" s="3" t="s">
        <v>0</v>
      </c>
      <c r="D2383" s="3" t="s">
        <v>4843</v>
      </c>
      <c r="E2383" s="2">
        <v>2023</v>
      </c>
      <c r="F2383" s="4">
        <v>44951</v>
      </c>
      <c r="G2383" s="3" t="s">
        <v>2</v>
      </c>
      <c r="H2383" s="4">
        <v>44951</v>
      </c>
      <c r="I2383" s="4"/>
      <c r="J2383" s="10">
        <f>_xlfn.XLOOKUP(#REF!,[1]!Backup_F8_Previous_Wave[ODINO],[1]!Backup_F8_Previous_Wave[Wave Date],"")</f>
      </c>
      <c r="K2383" s="3"/>
      <c r="L2383" s="3" t="s">
        <v>7479</v>
      </c>
      <c r="M2383" s="3" t="s">
        <v>4</v>
      </c>
      <c r="N2383" s="3" t="s">
        <v>7480</v>
      </c>
      <c r="O2383" s="3" t="s">
        <v>3849</v>
      </c>
      <c r="P2383" s="6">
        <f>_xlfn.XLOOKUP(#REF!,[1]!Table2[BINNING],[1]!Table2[VFG],"")</f>
      </c>
      <c r="Q2383" s="6">
        <f>IF(ISNUMBER(FIND("|",#REF!,1)),LEFT(#REF!,FIND("|",#REF!,1)-2),#REF!)</f>
      </c>
      <c r="R2383" s="6">
        <f>IF(ISNUMBER(FIND("|",#REF!,1)),RIGHT(#REF!,LEN(#REF!)-FIND("|",#REF!,1)-1),"")</f>
      </c>
      <c r="S2383" s="3" t="s">
        <v>7</v>
      </c>
      <c r="T2383" s="3" t="s">
        <v>7</v>
      </c>
      <c r="U2383" s="2">
        <v>0</v>
      </c>
      <c r="V2383" s="2">
        <v>0</v>
      </c>
      <c r="W2383" s="2"/>
      <c r="X2383" s="3" t="s">
        <v>253</v>
      </c>
      <c r="Y2383" s="2">
        <v>45</v>
      </c>
      <c r="Z2383" s="3"/>
      <c r="AA2383" s="3"/>
      <c r="AB2383" s="7" t="s">
        <v>7481</v>
      </c>
      <c r="AC2383" s="3" t="s">
        <v>44</v>
      </c>
      <c r="AD2383" s="3" t="s">
        <v>44</v>
      </c>
      <c r="AE2383" s="3" t="s">
        <v>44</v>
      </c>
      <c r="AF2383" s="3" t="s">
        <v>102</v>
      </c>
      <c r="AG2383" s="4"/>
      <c r="AH2383" s="3"/>
      <c r="AI2383" s="4"/>
      <c r="AJ23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3" s="8">
        <f>IF(#REF!=MAX(#REF!),"New","Old")</f>
      </c>
      <c r="AL2383" s="3"/>
      <c r="AM2383" s="9">
        <f>IF(OR(#REF!="",#REF!=0),"",IF(#REF!&lt;12000,"&lt;12k",IF(AND(#REF!&gt;=12000,#REF!&lt;24000),"12k to 24k",IF(AND(#REF!&gt;=24000,#REF!&lt;=36000),"24k to 36k",IF(#REF!&gt;36000,"&gt;36k","")))))</f>
      </c>
    </row>
    <row x14ac:dyDescent="0.25" r="2384" customHeight="1" ht="18.75">
      <c r="A2384" s="1">
        <v>1867786</v>
      </c>
      <c r="B2384" s="2">
        <v>11503727</v>
      </c>
      <c r="C2384" s="3" t="s">
        <v>0</v>
      </c>
      <c r="D2384" s="3" t="s">
        <v>1</v>
      </c>
      <c r="E2384" s="2">
        <v>2017</v>
      </c>
      <c r="F2384" s="4">
        <v>44949</v>
      </c>
      <c r="G2384" s="3" t="s">
        <v>2</v>
      </c>
      <c r="H2384" s="4">
        <v>44951</v>
      </c>
      <c r="I2384" s="4"/>
      <c r="J2384" s="10">
        <f>_xlfn.XLOOKUP(#REF!,[1]!Backup_F8_Previous_Wave[ODINO],[1]!Backup_F8_Previous_Wave[Wave Date],"")</f>
      </c>
      <c r="K2384" s="3"/>
      <c r="L2384" s="3" t="s">
        <v>7482</v>
      </c>
      <c r="M2384" s="3" t="s">
        <v>4</v>
      </c>
      <c r="N2384" s="3" t="s">
        <v>7483</v>
      </c>
      <c r="O2384" s="3" t="s">
        <v>49</v>
      </c>
      <c r="P2384" s="6">
        <f>_xlfn.XLOOKUP(#REF!,[1]!Table2[BINNING],[1]!Table2[VFG],"")</f>
      </c>
      <c r="Q2384" s="6">
        <f>IF(ISNUMBER(FIND("|",#REF!,1)),LEFT(#REF!,FIND("|",#REF!,1)-2),#REF!)</f>
      </c>
      <c r="R2384" s="6">
        <f>IF(ISNUMBER(FIND("|",#REF!,1)),RIGHT(#REF!,LEN(#REF!)-FIND("|",#REF!,1)-1),"")</f>
      </c>
      <c r="S2384" s="3" t="s">
        <v>7</v>
      </c>
      <c r="T2384" s="3" t="s">
        <v>7</v>
      </c>
      <c r="U2384" s="2">
        <v>0</v>
      </c>
      <c r="V2384" s="2">
        <v>0</v>
      </c>
      <c r="W2384" s="2"/>
      <c r="X2384" s="3" t="s">
        <v>24</v>
      </c>
      <c r="Y2384" s="2">
        <v>45</v>
      </c>
      <c r="Z2384" s="3"/>
      <c r="AA2384" s="3"/>
      <c r="AB2384" s="7" t="s">
        <v>7484</v>
      </c>
      <c r="AC2384" s="3" t="s">
        <v>44</v>
      </c>
      <c r="AD2384" s="3" t="s">
        <v>44</v>
      </c>
      <c r="AE2384" s="3" t="s">
        <v>44</v>
      </c>
      <c r="AF2384" s="3" t="s">
        <v>13</v>
      </c>
      <c r="AG2384" s="4"/>
      <c r="AH2384" s="3"/>
      <c r="AI2384" s="4"/>
      <c r="AJ23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4" s="8">
        <f>IF(#REF!=MAX(#REF!),"New","Old")</f>
      </c>
      <c r="AL2384" s="3"/>
      <c r="AM2384" s="9">
        <f>IF(OR(#REF!="",#REF!=0),"",IF(#REF!&lt;12000,"&lt;12k",IF(AND(#REF!&gt;=12000,#REF!&lt;24000),"12k to 24k",IF(AND(#REF!&gt;=24000,#REF!&lt;=36000),"24k to 36k",IF(#REF!&gt;36000,"&gt;36k","")))))</f>
      </c>
    </row>
    <row x14ac:dyDescent="0.25" r="2385" customHeight="1" ht="18.75">
      <c r="A2385" s="1">
        <v>1867870</v>
      </c>
      <c r="B2385" s="2">
        <v>11503786</v>
      </c>
      <c r="C2385" s="3" t="s">
        <v>0</v>
      </c>
      <c r="D2385" s="3" t="s">
        <v>69</v>
      </c>
      <c r="E2385" s="2">
        <v>2012</v>
      </c>
      <c r="F2385" s="4">
        <v>41086</v>
      </c>
      <c r="G2385" s="3" t="s">
        <v>108</v>
      </c>
      <c r="H2385" s="4">
        <v>44952</v>
      </c>
      <c r="I2385" s="4"/>
      <c r="J2385" s="10">
        <f>_xlfn.XLOOKUP(#REF!,[1]!Backup_F8_Previous_Wave[ODINO],[1]!Backup_F8_Previous_Wave[Wave Date],"")</f>
      </c>
      <c r="K2385" s="3"/>
      <c r="L2385" s="3"/>
      <c r="M2385" s="3" t="s">
        <v>4</v>
      </c>
      <c r="N2385" s="3" t="s">
        <v>7485</v>
      </c>
      <c r="O2385" s="3" t="s">
        <v>62</v>
      </c>
      <c r="P2385" s="6">
        <f>_xlfn.XLOOKUP(#REF!,[1]!Table2[BINNING],[1]!Table2[VFG],"")</f>
      </c>
      <c r="Q2385" s="6">
        <f>IF(ISNUMBER(FIND("|",#REF!,1)),LEFT(#REF!,FIND("|",#REF!,1)-2),#REF!)</f>
      </c>
      <c r="R2385" s="6">
        <f>IF(ISNUMBER(FIND("|",#REF!,1)),RIGHT(#REF!,LEN(#REF!)-FIND("|",#REF!,1)-1),"")</f>
      </c>
      <c r="S2385" s="3" t="s">
        <v>7</v>
      </c>
      <c r="T2385" s="3" t="s">
        <v>7</v>
      </c>
      <c r="U2385" s="2">
        <v>0</v>
      </c>
      <c r="V2385" s="2">
        <v>0</v>
      </c>
      <c r="W2385" s="2">
        <v>127000</v>
      </c>
      <c r="X2385" s="3" t="s">
        <v>63</v>
      </c>
      <c r="Y2385" s="2">
        <v>0</v>
      </c>
      <c r="Z2385" s="3" t="s">
        <v>7486</v>
      </c>
      <c r="AA2385" s="3" t="s">
        <v>3881</v>
      </c>
      <c r="AB2385" s="7" t="s">
        <v>7487</v>
      </c>
      <c r="AC2385" s="3" t="s">
        <v>44</v>
      </c>
      <c r="AD2385" s="3" t="s">
        <v>44</v>
      </c>
      <c r="AE2385" s="3" t="s">
        <v>44</v>
      </c>
      <c r="AF2385" s="3" t="s">
        <v>44</v>
      </c>
      <c r="AG2385" s="4"/>
      <c r="AH2385" s="3"/>
      <c r="AI2385" s="4"/>
      <c r="AJ23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5" s="8">
        <f>IF(#REF!=MAX(#REF!),"New","Old")</f>
      </c>
      <c r="AL2385" s="3"/>
      <c r="AM2385" s="9">
        <f>IF(OR(#REF!="",#REF!=0),"",IF(#REF!&lt;12000,"&lt;12k",IF(AND(#REF!&gt;=12000,#REF!&lt;24000),"12k to 24k",IF(AND(#REF!&gt;=24000,#REF!&lt;=36000),"24k to 36k",IF(#REF!&gt;36000,"&gt;36k","")))))</f>
      </c>
    </row>
    <row x14ac:dyDescent="0.25" r="2386" customHeight="1" ht="18.75">
      <c r="A2386" s="1">
        <v>1868043</v>
      </c>
      <c r="B2386" s="2">
        <v>11503901</v>
      </c>
      <c r="C2386" s="3" t="s">
        <v>0</v>
      </c>
      <c r="D2386" s="3" t="s">
        <v>6109</v>
      </c>
      <c r="E2386" s="2">
        <v>2022</v>
      </c>
      <c r="F2386" s="4">
        <v>44949</v>
      </c>
      <c r="G2386" s="3" t="s">
        <v>2</v>
      </c>
      <c r="H2386" s="4">
        <v>44952</v>
      </c>
      <c r="I2386" s="4"/>
      <c r="J2386" s="10">
        <f>_xlfn.XLOOKUP(#REF!,[1]!Backup_F8_Previous_Wave[ODINO],[1]!Backup_F8_Previous_Wave[Wave Date],"")</f>
      </c>
      <c r="K2386" s="3"/>
      <c r="L2386" s="3" t="s">
        <v>7488</v>
      </c>
      <c r="M2386" s="3" t="s">
        <v>4</v>
      </c>
      <c r="N2386" s="3" t="s">
        <v>7489</v>
      </c>
      <c r="O2386" s="3" t="s">
        <v>1063</v>
      </c>
      <c r="P2386" s="6">
        <f>_xlfn.XLOOKUP(#REF!,[1]!Table2[BINNING],[1]!Table2[VFG],"")</f>
      </c>
      <c r="Q2386" s="6">
        <f>IF(ISNUMBER(FIND("|",#REF!,1)),LEFT(#REF!,FIND("|",#REF!,1)-2),#REF!)</f>
      </c>
      <c r="R2386" s="6">
        <f>IF(ISNUMBER(FIND("|",#REF!,1)),RIGHT(#REF!,LEN(#REF!)-FIND("|",#REF!,1)-1),"")</f>
      </c>
      <c r="S2386" s="3" t="s">
        <v>7</v>
      </c>
      <c r="T2386" s="3" t="s">
        <v>7</v>
      </c>
      <c r="U2386" s="2">
        <v>0</v>
      </c>
      <c r="V2386" s="2">
        <v>0</v>
      </c>
      <c r="W2386" s="2"/>
      <c r="X2386" s="3" t="s">
        <v>106</v>
      </c>
      <c r="Y2386" s="2"/>
      <c r="Z2386" s="3"/>
      <c r="AA2386" s="3"/>
      <c r="AB2386" s="7" t="s">
        <v>7490</v>
      </c>
      <c r="AC2386" s="3" t="s">
        <v>44</v>
      </c>
      <c r="AD2386" s="3" t="s">
        <v>44</v>
      </c>
      <c r="AE2386" s="3" t="s">
        <v>44</v>
      </c>
      <c r="AF2386" s="3" t="s">
        <v>68</v>
      </c>
      <c r="AG2386" s="4"/>
      <c r="AH2386" s="3"/>
      <c r="AI2386" s="4"/>
      <c r="AJ23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6" s="8">
        <f>IF(#REF!=MAX(#REF!),"New","Old")</f>
      </c>
      <c r="AL2386" s="3"/>
      <c r="AM2386" s="9">
        <f>IF(OR(#REF!="",#REF!=0),"",IF(#REF!&lt;12000,"&lt;12k",IF(AND(#REF!&gt;=12000,#REF!&lt;24000),"12k to 24k",IF(AND(#REF!&gt;=24000,#REF!&lt;=36000),"24k to 36k",IF(#REF!&gt;36000,"&gt;36k","")))))</f>
      </c>
    </row>
    <row x14ac:dyDescent="0.25" r="2387" customHeight="1" ht="18.75">
      <c r="A2387" s="1">
        <v>1868120</v>
      </c>
      <c r="B2387" s="2">
        <v>11503947</v>
      </c>
      <c r="C2387" s="3" t="s">
        <v>0</v>
      </c>
      <c r="D2387" s="3" t="s">
        <v>4843</v>
      </c>
      <c r="E2387" s="2">
        <v>2023</v>
      </c>
      <c r="F2387" s="4">
        <v>44950</v>
      </c>
      <c r="G2387" s="3" t="s">
        <v>2</v>
      </c>
      <c r="H2387" s="4">
        <v>44953</v>
      </c>
      <c r="I2387" s="4">
        <f>_xlfn.XLOOKUP(#REF!,[1]!Backup_F8_Previous_Wave[ODINO],[1]!Backup_F8_Previous_Wave[Production Date],"")</f>
      </c>
      <c r="J2387" s="10">
        <f>_xlfn.XLOOKUP(#REF!,[1]!Backup_F8_Previous_Wave[ODINO],[1]!Backup_F8_Previous_Wave[Wave Date],"")</f>
      </c>
      <c r="K2387" s="6">
        <f>_xlfn.XLOOKUP(#REF!,[1]!Backup_F8_Previous_Wave[ODINO],[1]!Backup_F8_Previous_Wave[Full VIN],"")</f>
      </c>
      <c r="L2387" s="3" t="s">
        <v>7491</v>
      </c>
      <c r="M2387" s="3" t="s">
        <v>4</v>
      </c>
      <c r="N2387" s="3" t="s">
        <v>7492</v>
      </c>
      <c r="O2387" s="3" t="s">
        <v>3849</v>
      </c>
      <c r="P2387" s="6">
        <f>_xlfn.XLOOKUP(#REF!,[1]!Table2[BINNING],[1]!Table2[VFG],"")</f>
      </c>
      <c r="Q2387" s="6">
        <f>IF(ISNUMBER(FIND("|",#REF!,1)),LEFT(#REF!,FIND("|",#REF!,1)-2),#REF!)</f>
      </c>
      <c r="R2387" s="6">
        <f>IF(ISNUMBER(FIND("|",#REF!,1)),RIGHT(#REF!,LEN(#REF!)-FIND("|",#REF!,1)-1),"")</f>
      </c>
      <c r="S2387" s="3" t="s">
        <v>7</v>
      </c>
      <c r="T2387" s="3" t="s">
        <v>7</v>
      </c>
      <c r="U2387" s="2">
        <v>0</v>
      </c>
      <c r="V2387" s="2">
        <v>0</v>
      </c>
      <c r="W2387" s="2"/>
      <c r="X2387" s="3" t="s">
        <v>72</v>
      </c>
      <c r="Y2387" s="2">
        <v>404</v>
      </c>
      <c r="Z2387" s="3"/>
      <c r="AA2387" s="3"/>
      <c r="AB2387" s="7" t="s">
        <v>7493</v>
      </c>
      <c r="AC2387" s="3" t="s">
        <v>4847</v>
      </c>
      <c r="AD2387" s="3" t="s">
        <v>4848</v>
      </c>
      <c r="AE2387" s="3" t="s">
        <v>4849</v>
      </c>
      <c r="AF2387" s="3" t="s">
        <v>102</v>
      </c>
      <c r="AG2387" s="4"/>
      <c r="AH2387" s="3"/>
      <c r="AI2387" s="4"/>
      <c r="AJ23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7" s="8">
        <f>IF(#REF!=MAX(#REF!),"New","Old")</f>
      </c>
      <c r="AL2387" s="3"/>
      <c r="AM2387" s="9">
        <f>IF(OR(#REF!="",#REF!=0),"",IF(#REF!&lt;12000,"&lt;12k",IF(AND(#REF!&gt;=12000,#REF!&lt;24000),"12k to 24k",IF(AND(#REF!&gt;=24000,#REF!&lt;=36000),"24k to 36k",IF(#REF!&gt;36000,"&gt;36k","")))))</f>
      </c>
    </row>
    <row x14ac:dyDescent="0.25" r="2388" customHeight="1" ht="18.75">
      <c r="A2388" s="1">
        <v>1868177</v>
      </c>
      <c r="B2388" s="2">
        <v>11503987</v>
      </c>
      <c r="C2388" s="3" t="s">
        <v>0</v>
      </c>
      <c r="D2388" s="3" t="s">
        <v>4843</v>
      </c>
      <c r="E2388" s="2">
        <v>2023</v>
      </c>
      <c r="F2388" s="4">
        <v>44953</v>
      </c>
      <c r="G2388" s="3" t="s">
        <v>2</v>
      </c>
      <c r="H2388" s="4">
        <v>44953</v>
      </c>
      <c r="I2388" s="4">
        <f>_xlfn.XLOOKUP(#REF!,[1]!Backup_F8_Previous_Wave[ODINO],[1]!Backup_F8_Previous_Wave[Production Date],"")</f>
      </c>
      <c r="J2388" s="10">
        <f>_xlfn.XLOOKUP(#REF!,[1]!Backup_F8_Previous_Wave[ODINO],[1]!Backup_F8_Previous_Wave[Wave Date],"")</f>
      </c>
      <c r="K2388" s="6">
        <f>_xlfn.XLOOKUP(#REF!,[1]!Backup_F8_Previous_Wave[ODINO],[1]!Backup_F8_Previous_Wave[Full VIN],"")</f>
      </c>
      <c r="L2388" s="3" t="s">
        <v>7494</v>
      </c>
      <c r="M2388" s="3" t="s">
        <v>4</v>
      </c>
      <c r="N2388" s="3" t="s">
        <v>7495</v>
      </c>
      <c r="O2388" s="3" t="s">
        <v>3849</v>
      </c>
      <c r="P2388" s="6">
        <f>_xlfn.XLOOKUP(#REF!,[1]!Table2[BINNING],[1]!Table2[VFG],"")</f>
      </c>
      <c r="Q2388" s="6">
        <f>IF(ISNUMBER(FIND("|",#REF!,1)),LEFT(#REF!,FIND("|",#REF!,1)-2),#REF!)</f>
      </c>
      <c r="R2388" s="6">
        <f>IF(ISNUMBER(FIND("|",#REF!,1)),RIGHT(#REF!,LEN(#REF!)-FIND("|",#REF!,1)-1),"")</f>
      </c>
      <c r="S2388" s="3" t="s">
        <v>7</v>
      </c>
      <c r="T2388" s="3" t="s">
        <v>7</v>
      </c>
      <c r="U2388" s="2">
        <v>0</v>
      </c>
      <c r="V2388" s="2">
        <v>0</v>
      </c>
      <c r="W2388" s="2"/>
      <c r="X2388" s="3" t="s">
        <v>90</v>
      </c>
      <c r="Y2388" s="2">
        <v>65</v>
      </c>
      <c r="Z2388" s="3"/>
      <c r="AA2388" s="3"/>
      <c r="AB2388" s="7" t="s">
        <v>7496</v>
      </c>
      <c r="AC2388" s="3" t="s">
        <v>4847</v>
      </c>
      <c r="AD2388" s="3" t="s">
        <v>4848</v>
      </c>
      <c r="AE2388" s="3" t="s">
        <v>4849</v>
      </c>
      <c r="AF2388" s="3" t="s">
        <v>102</v>
      </c>
      <c r="AG2388" s="4"/>
      <c r="AH2388" s="3"/>
      <c r="AI2388" s="4"/>
      <c r="AJ23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8" s="8">
        <f>IF(#REF!=MAX(#REF!),"New","Old")</f>
      </c>
      <c r="AL2388" s="3"/>
      <c r="AM2388" s="9">
        <f>IF(OR(#REF!="",#REF!=0),"",IF(#REF!&lt;12000,"&lt;12k",IF(AND(#REF!&gt;=12000,#REF!&lt;24000),"12k to 24k",IF(AND(#REF!&gt;=24000,#REF!&lt;=36000),"24k to 36k",IF(#REF!&gt;36000,"&gt;36k","")))))</f>
      </c>
    </row>
    <row x14ac:dyDescent="0.25" r="2389" customHeight="1" ht="18.75">
      <c r="A2389" s="1">
        <v>1868179</v>
      </c>
      <c r="B2389" s="2">
        <v>11503989</v>
      </c>
      <c r="C2389" s="3" t="s">
        <v>0</v>
      </c>
      <c r="D2389" s="3" t="s">
        <v>38</v>
      </c>
      <c r="E2389" s="2">
        <v>2013</v>
      </c>
      <c r="F2389" s="4">
        <v>44930</v>
      </c>
      <c r="G2389" s="3" t="s">
        <v>2</v>
      </c>
      <c r="H2389" s="4">
        <v>44953</v>
      </c>
      <c r="I2389" s="4">
        <f>_xlfn.XLOOKUP(#REF!,[1]!Backup_F8_Previous_Wave[ODINO],[1]!Backup_F8_Previous_Wave[Production Date],"")</f>
      </c>
      <c r="J2389" s="10">
        <f>_xlfn.XLOOKUP(#REF!,[1]!Backup_F8_Previous_Wave[ODINO],[1]!Backup_F8_Previous_Wave[Wave Date],"")</f>
      </c>
      <c r="K2389" s="6">
        <f>_xlfn.XLOOKUP(#REF!,[1]!Backup_F8_Previous_Wave[ODINO],[1]!Backup_F8_Previous_Wave[Full VIN],"")</f>
      </c>
      <c r="L2389" s="3" t="s">
        <v>7497</v>
      </c>
      <c r="M2389" s="3" t="s">
        <v>4</v>
      </c>
      <c r="N2389" s="3" t="s">
        <v>7498</v>
      </c>
      <c r="O2389" s="3" t="s">
        <v>62</v>
      </c>
      <c r="P2389" s="6">
        <f>_xlfn.XLOOKUP(#REF!,[1]!Table2[BINNING],[1]!Table2[VFG],"")</f>
      </c>
      <c r="Q2389" s="6">
        <f>IF(ISNUMBER(FIND("|",#REF!,1)),LEFT(#REF!,FIND("|",#REF!,1)-2),#REF!)</f>
      </c>
      <c r="R2389" s="6">
        <f>IF(ISNUMBER(FIND("|",#REF!,1)),RIGHT(#REF!,LEN(#REF!)-FIND("|",#REF!,1)-1),"")</f>
      </c>
      <c r="S2389" s="3" t="s">
        <v>7</v>
      </c>
      <c r="T2389" s="3" t="s">
        <v>7</v>
      </c>
      <c r="U2389" s="2">
        <v>0</v>
      </c>
      <c r="V2389" s="2">
        <v>0</v>
      </c>
      <c r="W2389" s="2"/>
      <c r="X2389" s="3" t="s">
        <v>358</v>
      </c>
      <c r="Y2389" s="2"/>
      <c r="Z2389" s="3"/>
      <c r="AA2389" s="3"/>
      <c r="AB2389" s="7" t="s">
        <v>7499</v>
      </c>
      <c r="AC2389" s="3" t="s">
        <v>146</v>
      </c>
      <c r="AD2389" s="3" t="s">
        <v>147</v>
      </c>
      <c r="AE2389" s="3" t="s">
        <v>148</v>
      </c>
      <c r="AF2389" s="3" t="s">
        <v>45</v>
      </c>
      <c r="AG2389" s="4"/>
      <c r="AH2389" s="3"/>
      <c r="AI2389" s="4"/>
      <c r="AJ23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89" s="8">
        <f>IF(#REF!=MAX(#REF!),"New","Old")</f>
      </c>
      <c r="AL2389" s="3"/>
      <c r="AM2389" s="9">
        <f>IF(OR(#REF!="",#REF!=0),"",IF(#REF!&lt;12000,"&lt;12k",IF(AND(#REF!&gt;=12000,#REF!&lt;24000),"12k to 24k",IF(AND(#REF!&gt;=24000,#REF!&lt;=36000),"24k to 36k",IF(#REF!&gt;36000,"&gt;36k","")))))</f>
      </c>
    </row>
    <row x14ac:dyDescent="0.25" r="2390" customHeight="1" ht="18.75">
      <c r="A2390" s="1">
        <v>1868220</v>
      </c>
      <c r="B2390" s="2">
        <v>11504016</v>
      </c>
      <c r="C2390" s="3" t="s">
        <v>0</v>
      </c>
      <c r="D2390" s="3" t="s">
        <v>485</v>
      </c>
      <c r="E2390" s="2">
        <v>2016</v>
      </c>
      <c r="F2390" s="4">
        <v>44694</v>
      </c>
      <c r="G2390" s="3" t="s">
        <v>108</v>
      </c>
      <c r="H2390" s="4">
        <v>44953</v>
      </c>
      <c r="I2390" s="4"/>
      <c r="J2390" s="10">
        <f>_xlfn.XLOOKUP(#REF!,[1]!Backup_F8_Previous_Wave[ODINO],[1]!Backup_F8_Previous_Wave[Wave Date],"")</f>
      </c>
      <c r="K2390" s="3"/>
      <c r="L2390" s="3" t="s">
        <v>7500</v>
      </c>
      <c r="M2390" s="3" t="s">
        <v>4</v>
      </c>
      <c r="N2390" s="3" t="s">
        <v>7501</v>
      </c>
      <c r="O2390" s="3" t="s">
        <v>62</v>
      </c>
      <c r="P2390" s="6">
        <f>_xlfn.XLOOKUP(#REF!,[1]!Table2[BINNING],[1]!Table2[VFG],"")</f>
      </c>
      <c r="Q2390" s="6">
        <f>IF(ISNUMBER(FIND("|",#REF!,1)),LEFT(#REF!,FIND("|",#REF!,1)-2),#REF!)</f>
      </c>
      <c r="R2390" s="6">
        <f>IF(ISNUMBER(FIND("|",#REF!,1)),RIGHT(#REF!,LEN(#REF!)-FIND("|",#REF!,1)-1),"")</f>
      </c>
      <c r="S2390" s="3" t="s">
        <v>7</v>
      </c>
      <c r="T2390" s="3" t="s">
        <v>7</v>
      </c>
      <c r="U2390" s="2">
        <v>0</v>
      </c>
      <c r="V2390" s="2">
        <v>0</v>
      </c>
      <c r="W2390" s="2"/>
      <c r="X2390" s="3" t="s">
        <v>18</v>
      </c>
      <c r="Y2390" s="2">
        <v>70</v>
      </c>
      <c r="Z2390" s="3"/>
      <c r="AA2390" s="3"/>
      <c r="AB2390" s="7" t="s">
        <v>7502</v>
      </c>
      <c r="AC2390" s="3" t="s">
        <v>44</v>
      </c>
      <c r="AD2390" s="3" t="s">
        <v>44</v>
      </c>
      <c r="AE2390" s="3" t="s">
        <v>44</v>
      </c>
      <c r="AF2390" s="3" t="s">
        <v>211</v>
      </c>
      <c r="AG2390" s="4"/>
      <c r="AH2390" s="3"/>
      <c r="AI2390" s="4"/>
      <c r="AJ23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0" s="8">
        <f>IF(#REF!=MAX(#REF!),"New","Old")</f>
      </c>
      <c r="AL2390" s="3"/>
      <c r="AM2390" s="9">
        <f>IF(OR(#REF!="",#REF!=0),"",IF(#REF!&lt;12000,"&lt;12k",IF(AND(#REF!&gt;=12000,#REF!&lt;24000),"12k to 24k",IF(AND(#REF!&gt;=24000,#REF!&lt;=36000),"24k to 36k",IF(#REF!&gt;36000,"&gt;36k","")))))</f>
      </c>
    </row>
    <row x14ac:dyDescent="0.25" r="2391" customHeight="1" ht="18.75">
      <c r="A2391" s="1">
        <v>1868281</v>
      </c>
      <c r="B2391" s="2">
        <v>11504059</v>
      </c>
      <c r="C2391" s="3" t="s">
        <v>0</v>
      </c>
      <c r="D2391" s="3" t="s">
        <v>96</v>
      </c>
      <c r="E2391" s="2">
        <v>2014</v>
      </c>
      <c r="F2391" s="4">
        <v>44588</v>
      </c>
      <c r="G2391" s="3" t="s">
        <v>2</v>
      </c>
      <c r="H2391" s="4">
        <v>44953</v>
      </c>
      <c r="I2391" s="4">
        <f>_xlfn.XLOOKUP(#REF!,[1]!Backup_F8_Previous_Wave[ODINO],[1]!Backup_F8_Previous_Wave[Production Date],"")</f>
      </c>
      <c r="J2391" s="10">
        <f>_xlfn.XLOOKUP(#REF!,[1]!Backup_F8_Previous_Wave[ODINO],[1]!Backup_F8_Previous_Wave[Wave Date],"")</f>
      </c>
      <c r="K2391" s="6">
        <f>_xlfn.XLOOKUP(#REF!,[1]!Backup_F8_Previous_Wave[ODINO],[1]!Backup_F8_Previous_Wave[Full VIN],"")</f>
      </c>
      <c r="L2391" s="3" t="s">
        <v>2623</v>
      </c>
      <c r="M2391" s="3" t="s">
        <v>4</v>
      </c>
      <c r="N2391" s="3" t="s">
        <v>7503</v>
      </c>
      <c r="O2391" s="3" t="s">
        <v>62</v>
      </c>
      <c r="P2391" s="6">
        <f>_xlfn.XLOOKUP(#REF!,[1]!Table2[BINNING],[1]!Table2[VFG],"")</f>
      </c>
      <c r="Q2391" s="6">
        <f>IF(ISNUMBER(FIND("|",#REF!,1)),LEFT(#REF!,FIND("|",#REF!,1)-2),#REF!)</f>
      </c>
      <c r="R2391" s="6">
        <f>IF(ISNUMBER(FIND("|",#REF!,1)),RIGHT(#REF!,LEN(#REF!)-FIND("|",#REF!,1)-1),"")</f>
      </c>
      <c r="S2391" s="3" t="s">
        <v>7</v>
      </c>
      <c r="T2391" s="3" t="s">
        <v>7</v>
      </c>
      <c r="U2391" s="2">
        <v>0</v>
      </c>
      <c r="V2391" s="2">
        <v>0</v>
      </c>
      <c r="W2391" s="2"/>
      <c r="X2391" s="3" t="s">
        <v>18</v>
      </c>
      <c r="Y2391" s="2"/>
      <c r="Z2391" s="3"/>
      <c r="AA2391" s="3"/>
      <c r="AB2391" s="7" t="s">
        <v>7504</v>
      </c>
      <c r="AC2391" s="3" t="s">
        <v>542</v>
      </c>
      <c r="AD2391" s="3" t="s">
        <v>543</v>
      </c>
      <c r="AE2391" s="3" t="s">
        <v>544</v>
      </c>
      <c r="AF2391" s="3" t="s">
        <v>102</v>
      </c>
      <c r="AG2391" s="4"/>
      <c r="AH2391" s="3"/>
      <c r="AI2391" s="4"/>
      <c r="AJ23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1" s="8">
        <f>IF(#REF!=MAX(#REF!),"New","Old")</f>
      </c>
      <c r="AL2391" s="3"/>
      <c r="AM2391" s="9">
        <f>IF(OR(#REF!="",#REF!=0),"",IF(#REF!&lt;12000,"&lt;12k",IF(AND(#REF!&gt;=12000,#REF!&lt;24000),"12k to 24k",IF(AND(#REF!&gt;=24000,#REF!&lt;=36000),"24k to 36k",IF(#REF!&gt;36000,"&gt;36k","")))))</f>
      </c>
    </row>
    <row x14ac:dyDescent="0.25" r="2392" customHeight="1" ht="18.75">
      <c r="A2392" s="1">
        <v>1868332</v>
      </c>
      <c r="B2392" s="2">
        <v>11504157</v>
      </c>
      <c r="C2392" s="3" t="s">
        <v>0</v>
      </c>
      <c r="D2392" s="3" t="s">
        <v>1</v>
      </c>
      <c r="E2392" s="2">
        <v>2021</v>
      </c>
      <c r="F2392" s="4">
        <v>44943</v>
      </c>
      <c r="G2392" s="3" t="s">
        <v>2</v>
      </c>
      <c r="H2392" s="4">
        <v>44954</v>
      </c>
      <c r="I2392" s="4">
        <f>_xlfn.XLOOKUP(#REF!,[1]!Backup_F8_Previous_Wave[ODINO],[1]!Backup_F8_Previous_Wave[Production Date],"")</f>
      </c>
      <c r="J2392" s="10">
        <f>_xlfn.XLOOKUP(#REF!,[1]!Backup_F8_Previous_Wave[ODINO],[1]!Backup_F8_Previous_Wave[Wave Date],"")</f>
      </c>
      <c r="K2392" s="6">
        <f>_xlfn.XLOOKUP(#REF!,[1]!Backup_F8_Previous_Wave[ODINO],[1]!Backup_F8_Previous_Wave[Full VIN],"")</f>
      </c>
      <c r="L2392" s="3" t="s">
        <v>6224</v>
      </c>
      <c r="M2392" s="3" t="s">
        <v>4</v>
      </c>
      <c r="N2392" s="3" t="s">
        <v>7505</v>
      </c>
      <c r="O2392" s="3" t="s">
        <v>49</v>
      </c>
      <c r="P2392" s="6">
        <f>_xlfn.XLOOKUP(#REF!,[1]!Table2[BINNING],[1]!Table2[VFG],"")</f>
      </c>
      <c r="Q2392" s="6">
        <f>IF(ISNUMBER(FIND("|",#REF!,1)),LEFT(#REF!,FIND("|",#REF!,1)-2),#REF!)</f>
      </c>
      <c r="R2392" s="6">
        <f>IF(ISNUMBER(FIND("|",#REF!,1)),RIGHT(#REF!,LEN(#REF!)-FIND("|",#REF!,1)-1),"")</f>
      </c>
      <c r="S2392" s="3" t="s">
        <v>7</v>
      </c>
      <c r="T2392" s="3" t="s">
        <v>7</v>
      </c>
      <c r="U2392" s="2">
        <v>0</v>
      </c>
      <c r="V2392" s="2">
        <v>0</v>
      </c>
      <c r="W2392" s="2"/>
      <c r="X2392" s="3" t="s">
        <v>202</v>
      </c>
      <c r="Y2392" s="2"/>
      <c r="Z2392" s="3"/>
      <c r="AA2392" s="3"/>
      <c r="AB2392" s="7" t="s">
        <v>7506</v>
      </c>
      <c r="AC2392" s="3" t="s">
        <v>4018</v>
      </c>
      <c r="AD2392" s="3" t="s">
        <v>4525</v>
      </c>
      <c r="AE2392" s="3" t="s">
        <v>4526</v>
      </c>
      <c r="AF2392" s="3" t="s">
        <v>13</v>
      </c>
      <c r="AG2392" s="4"/>
      <c r="AH2392" s="3"/>
      <c r="AI2392" s="4"/>
      <c r="AJ23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2" s="8">
        <f>IF(#REF!=MAX(#REF!),"New","Old")</f>
      </c>
      <c r="AL2392" s="3"/>
      <c r="AM2392" s="9">
        <f>IF(OR(#REF!="",#REF!=0),"",IF(#REF!&lt;12000,"&lt;12k",IF(AND(#REF!&gt;=12000,#REF!&lt;24000),"12k to 24k",IF(AND(#REF!&gt;=24000,#REF!&lt;=36000),"24k to 36k",IF(#REF!&gt;36000,"&gt;36k","")))))</f>
      </c>
    </row>
    <row x14ac:dyDescent="0.25" r="2393" customHeight="1" ht="18.75">
      <c r="A2393" s="1">
        <v>1868365</v>
      </c>
      <c r="B2393" s="2">
        <v>11504175</v>
      </c>
      <c r="C2393" s="3" t="s">
        <v>0</v>
      </c>
      <c r="D2393" s="3" t="s">
        <v>181</v>
      </c>
      <c r="E2393" s="2">
        <v>2020</v>
      </c>
      <c r="F2393" s="4">
        <v>44938</v>
      </c>
      <c r="G2393" s="3" t="s">
        <v>2</v>
      </c>
      <c r="H2393" s="4">
        <v>44954</v>
      </c>
      <c r="I2393" s="4"/>
      <c r="J2393" s="10">
        <f>_xlfn.XLOOKUP(#REF!,[1]!Backup_F8_Previous_Wave[ODINO],[1]!Backup_F8_Previous_Wave[Wave Date],"")</f>
      </c>
      <c r="K2393" s="3"/>
      <c r="L2393" s="3" t="s">
        <v>7507</v>
      </c>
      <c r="M2393" s="3" t="s">
        <v>4</v>
      </c>
      <c r="N2393" s="3" t="s">
        <v>7508</v>
      </c>
      <c r="O2393" s="3" t="s">
        <v>552</v>
      </c>
      <c r="P2393" s="6">
        <f>_xlfn.XLOOKUP(#REF!,[1]!Table2[BINNING],[1]!Table2[VFG],"")</f>
      </c>
      <c r="Q2393" s="6">
        <f>IF(ISNUMBER(FIND("|",#REF!,1)),LEFT(#REF!,FIND("|",#REF!,1)-2),#REF!)</f>
      </c>
      <c r="R2393" s="6">
        <f>IF(ISNUMBER(FIND("|",#REF!,1)),RIGHT(#REF!,LEN(#REF!)-FIND("|",#REF!,1)-1),"")</f>
      </c>
      <c r="S2393" s="3" t="s">
        <v>7</v>
      </c>
      <c r="T2393" s="3" t="s">
        <v>7</v>
      </c>
      <c r="U2393" s="2">
        <v>0</v>
      </c>
      <c r="V2393" s="2">
        <v>0</v>
      </c>
      <c r="W2393" s="2"/>
      <c r="X2393" s="3" t="s">
        <v>229</v>
      </c>
      <c r="Y2393" s="2">
        <v>1</v>
      </c>
      <c r="Z2393" s="3"/>
      <c r="AA2393" s="3"/>
      <c r="AB2393" s="7" t="s">
        <v>7509</v>
      </c>
      <c r="AC2393" s="3" t="s">
        <v>44</v>
      </c>
      <c r="AD2393" s="3" t="s">
        <v>44</v>
      </c>
      <c r="AE2393" s="3" t="s">
        <v>44</v>
      </c>
      <c r="AF2393" s="3" t="s">
        <v>198</v>
      </c>
      <c r="AG2393" s="4"/>
      <c r="AH2393" s="3"/>
      <c r="AI2393" s="4"/>
      <c r="AJ23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3" s="8">
        <f>IF(#REF!=MAX(#REF!),"New","Old")</f>
      </c>
      <c r="AL2393" s="3"/>
      <c r="AM2393" s="9">
        <f>IF(OR(#REF!="",#REF!=0),"",IF(#REF!&lt;12000,"&lt;12k",IF(AND(#REF!&gt;=12000,#REF!&lt;24000),"12k to 24k",IF(AND(#REF!&gt;=24000,#REF!&lt;=36000),"24k to 36k",IF(#REF!&gt;36000,"&gt;36k","")))))</f>
      </c>
    </row>
    <row x14ac:dyDescent="0.25" r="2394" customHeight="1" ht="18.75">
      <c r="A2394" s="1">
        <v>1868544</v>
      </c>
      <c r="B2394" s="2">
        <v>11504292</v>
      </c>
      <c r="C2394" s="3" t="s">
        <v>0</v>
      </c>
      <c r="D2394" s="3" t="s">
        <v>1</v>
      </c>
      <c r="E2394" s="2">
        <v>2018</v>
      </c>
      <c r="F2394" s="4">
        <v>44955</v>
      </c>
      <c r="G2394" s="3" t="s">
        <v>2</v>
      </c>
      <c r="H2394" s="4">
        <v>44955</v>
      </c>
      <c r="I2394" s="4">
        <f>_xlfn.XLOOKUP(#REF!,[1]!Backup_F8_Previous_Wave[ODINO],[1]!Backup_F8_Previous_Wave[Production Date],"")</f>
      </c>
      <c r="J2394" s="10">
        <f>_xlfn.XLOOKUP(#REF!,[1]!Backup_F8_Previous_Wave[ODINO],[1]!Backup_F8_Previous_Wave[Wave Date],"")</f>
      </c>
      <c r="K2394" s="6">
        <f>_xlfn.XLOOKUP(#REF!,[1]!Backup_F8_Previous_Wave[ODINO],[1]!Backup_F8_Previous_Wave[Full VIN],"")</f>
      </c>
      <c r="L2394" s="3" t="s">
        <v>585</v>
      </c>
      <c r="M2394" s="3" t="s">
        <v>4</v>
      </c>
      <c r="N2394" s="3" t="s">
        <v>7510</v>
      </c>
      <c r="O2394" s="3" t="s">
        <v>31</v>
      </c>
      <c r="P2394" s="6">
        <f>_xlfn.XLOOKUP(#REF!,[1]!Table2[BINNING],[1]!Table2[VFG],"")</f>
      </c>
      <c r="Q2394" s="6">
        <f>IF(ISNUMBER(FIND("|",#REF!,1)),LEFT(#REF!,FIND("|",#REF!,1)-2),#REF!)</f>
      </c>
      <c r="R2394" s="6">
        <f>IF(ISNUMBER(FIND("|",#REF!,1)),RIGHT(#REF!,LEN(#REF!)-FIND("|",#REF!,1)-1),"")</f>
      </c>
      <c r="S2394" s="3" t="s">
        <v>7</v>
      </c>
      <c r="T2394" s="3" t="s">
        <v>7</v>
      </c>
      <c r="U2394" s="2">
        <v>0</v>
      </c>
      <c r="V2394" s="2">
        <v>0</v>
      </c>
      <c r="W2394" s="2"/>
      <c r="X2394" s="3" t="s">
        <v>229</v>
      </c>
      <c r="Y2394" s="2">
        <v>20</v>
      </c>
      <c r="Z2394" s="3"/>
      <c r="AA2394" s="3"/>
      <c r="AB2394" s="7" t="s">
        <v>7511</v>
      </c>
      <c r="AC2394" s="3" t="s">
        <v>20</v>
      </c>
      <c r="AD2394" s="3" t="s">
        <v>11</v>
      </c>
      <c r="AE2394" s="3" t="s">
        <v>21</v>
      </c>
      <c r="AF2394" s="3" t="s">
        <v>13</v>
      </c>
      <c r="AG2394" s="4"/>
      <c r="AH2394" s="3"/>
      <c r="AI2394" s="4"/>
      <c r="AJ23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4" s="8">
        <f>IF(#REF!=MAX(#REF!),"New","Old")</f>
      </c>
      <c r="AL2394" s="3"/>
      <c r="AM2394" s="9">
        <f>IF(OR(#REF!="",#REF!=0),"",IF(#REF!&lt;12000,"&lt;12k",IF(AND(#REF!&gt;=12000,#REF!&lt;24000),"12k to 24k",IF(AND(#REF!&gt;=24000,#REF!&lt;=36000),"24k to 36k",IF(#REF!&gt;36000,"&gt;36k","")))))</f>
      </c>
    </row>
    <row x14ac:dyDescent="0.25" r="2395" customHeight="1" ht="18.75">
      <c r="A2395" s="1">
        <v>1868604</v>
      </c>
      <c r="B2395" s="2">
        <v>11504327</v>
      </c>
      <c r="C2395" s="3" t="s">
        <v>0</v>
      </c>
      <c r="D2395" s="3" t="s">
        <v>181</v>
      </c>
      <c r="E2395" s="2">
        <v>2019</v>
      </c>
      <c r="F2395" s="4">
        <v>44907</v>
      </c>
      <c r="G2395" s="3" t="s">
        <v>14</v>
      </c>
      <c r="H2395" s="4">
        <v>44955</v>
      </c>
      <c r="I2395" s="4">
        <f>_xlfn.XLOOKUP(#REF!,[1]!Backup_F8_Previous_Wave[ODINO],[1]!Backup_F8_Previous_Wave[Production Date],"")</f>
      </c>
      <c r="J2395" s="10">
        <f>_xlfn.XLOOKUP(#REF!,[1]!Backup_F8_Previous_Wave[ODINO],[1]!Backup_F8_Previous_Wave[Wave Date],"")</f>
      </c>
      <c r="K2395" s="6">
        <f>_xlfn.XLOOKUP(#REF!,[1]!Backup_F8_Previous_Wave[ODINO],[1]!Backup_F8_Previous_Wave[Full VIN],"")</f>
      </c>
      <c r="L2395" s="3" t="s">
        <v>7512</v>
      </c>
      <c r="M2395" s="3" t="s">
        <v>4</v>
      </c>
      <c r="N2395" s="3" t="s">
        <v>7513</v>
      </c>
      <c r="O2395" s="3" t="s">
        <v>2889</v>
      </c>
      <c r="P2395" s="6">
        <f>_xlfn.XLOOKUP(#REF!,[1]!Table2[BINNING],[1]!Table2[VFG],"")</f>
      </c>
      <c r="Q2395" s="6">
        <f>IF(ISNUMBER(FIND("|",#REF!,1)),LEFT(#REF!,FIND("|",#REF!,1)-2),#REF!)</f>
      </c>
      <c r="R2395" s="6">
        <f>IF(ISNUMBER(FIND("|",#REF!,1)),RIGHT(#REF!,LEN(#REF!)-FIND("|",#REF!,1)-1),"")</f>
      </c>
      <c r="S2395" s="3" t="s">
        <v>7</v>
      </c>
      <c r="T2395" s="3" t="s">
        <v>7</v>
      </c>
      <c r="U2395" s="2">
        <v>0</v>
      </c>
      <c r="V2395" s="2">
        <v>0</v>
      </c>
      <c r="W2395" s="2"/>
      <c r="X2395" s="3" t="s">
        <v>106</v>
      </c>
      <c r="Y2395" s="2">
        <v>0</v>
      </c>
      <c r="Z2395" s="3"/>
      <c r="AA2395" s="3"/>
      <c r="AB2395" s="7" t="s">
        <v>7514</v>
      </c>
      <c r="AC2395" s="3" t="s">
        <v>297</v>
      </c>
      <c r="AD2395" s="3" t="s">
        <v>298</v>
      </c>
      <c r="AE2395" s="3" t="s">
        <v>299</v>
      </c>
      <c r="AF2395" s="3" t="s">
        <v>198</v>
      </c>
      <c r="AG2395" s="4"/>
      <c r="AH2395" s="3"/>
      <c r="AI2395" s="4"/>
      <c r="AJ23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5" s="8">
        <f>IF(#REF!=MAX(#REF!),"New","Old")</f>
      </c>
      <c r="AL2395" s="3"/>
      <c r="AM2395" s="9">
        <f>IF(OR(#REF!="",#REF!=0),"",IF(#REF!&lt;12000,"&lt;12k",IF(AND(#REF!&gt;=12000,#REF!&lt;24000),"12k to 24k",IF(AND(#REF!&gt;=24000,#REF!&lt;=36000),"24k to 36k",IF(#REF!&gt;36000,"&gt;36k","")))))</f>
      </c>
    </row>
    <row x14ac:dyDescent="0.25" r="2396" customHeight="1" ht="18.75">
      <c r="A2396" s="1">
        <v>1868689</v>
      </c>
      <c r="B2396" s="2">
        <v>11504383</v>
      </c>
      <c r="C2396" s="3" t="s">
        <v>0</v>
      </c>
      <c r="D2396" s="3" t="s">
        <v>1</v>
      </c>
      <c r="E2396" s="2">
        <v>2015</v>
      </c>
      <c r="F2396" s="4">
        <v>44956</v>
      </c>
      <c r="G2396" s="3" t="s">
        <v>2</v>
      </c>
      <c r="H2396" s="4">
        <v>44956</v>
      </c>
      <c r="I2396" s="4">
        <f>_xlfn.XLOOKUP(#REF!,[1]!Backup_F8_Previous_Wave[ODINO],[1]!Backup_F8_Previous_Wave[Production Date],"")</f>
      </c>
      <c r="J2396" s="10">
        <f>_xlfn.XLOOKUP(#REF!,[1]!Backup_F8_Previous_Wave[ODINO],[1]!Backup_F8_Previous_Wave[Wave Date],"")</f>
      </c>
      <c r="K2396" s="6">
        <f>_xlfn.XLOOKUP(#REF!,[1]!Backup_F8_Previous_Wave[ODINO],[1]!Backup_F8_Previous_Wave[Full VIN],"")</f>
      </c>
      <c r="L2396" s="3" t="s">
        <v>7515</v>
      </c>
      <c r="M2396" s="3" t="s">
        <v>4</v>
      </c>
      <c r="N2396" s="3" t="s">
        <v>7516</v>
      </c>
      <c r="O2396" s="3" t="s">
        <v>49</v>
      </c>
      <c r="P2396" s="6">
        <f>_xlfn.XLOOKUP(#REF!,[1]!Table2[BINNING],[1]!Table2[VFG],"")</f>
      </c>
      <c r="Q2396" s="6">
        <f>IF(ISNUMBER(FIND("|",#REF!,1)),LEFT(#REF!,FIND("|",#REF!,1)-2),#REF!)</f>
      </c>
      <c r="R2396" s="6">
        <f>IF(ISNUMBER(FIND("|",#REF!,1)),RIGHT(#REF!,LEN(#REF!)-FIND("|",#REF!,1)-1),"")</f>
      </c>
      <c r="S2396" s="3" t="s">
        <v>7</v>
      </c>
      <c r="T2396" s="3" t="s">
        <v>7</v>
      </c>
      <c r="U2396" s="2">
        <v>0</v>
      </c>
      <c r="V2396" s="2">
        <v>0</v>
      </c>
      <c r="W2396" s="2"/>
      <c r="X2396" s="3" t="s">
        <v>282</v>
      </c>
      <c r="Y2396" s="2"/>
      <c r="Z2396" s="3"/>
      <c r="AA2396" s="3"/>
      <c r="AB2396" s="7" t="s">
        <v>7517</v>
      </c>
      <c r="AC2396" s="3" t="s">
        <v>20</v>
      </c>
      <c r="AD2396" s="3" t="s">
        <v>11</v>
      </c>
      <c r="AE2396" s="3" t="s">
        <v>21</v>
      </c>
      <c r="AF2396" s="3" t="s">
        <v>13</v>
      </c>
      <c r="AG2396" s="4"/>
      <c r="AH2396" s="3"/>
      <c r="AI2396" s="4"/>
      <c r="AJ23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6" s="8">
        <f>IF(#REF!=MAX(#REF!),"New","Old")</f>
      </c>
      <c r="AL2396" s="3"/>
      <c r="AM2396" s="9">
        <f>IF(OR(#REF!="",#REF!=0),"",IF(#REF!&lt;12000,"&lt;12k",IF(AND(#REF!&gt;=12000,#REF!&lt;24000),"12k to 24k",IF(AND(#REF!&gt;=24000,#REF!&lt;=36000),"24k to 36k",IF(#REF!&gt;36000,"&gt;36k","")))))</f>
      </c>
    </row>
    <row x14ac:dyDescent="0.25" r="2397" customHeight="1" ht="18.75">
      <c r="A2397" s="1">
        <v>1868883</v>
      </c>
      <c r="B2397" s="2">
        <v>11504512</v>
      </c>
      <c r="C2397" s="3" t="s">
        <v>0</v>
      </c>
      <c r="D2397" s="3" t="s">
        <v>1</v>
      </c>
      <c r="E2397" s="2">
        <v>2018</v>
      </c>
      <c r="F2397" s="4">
        <v>44955</v>
      </c>
      <c r="G2397" s="3" t="s">
        <v>2</v>
      </c>
      <c r="H2397" s="4">
        <v>44956</v>
      </c>
      <c r="I2397" s="4">
        <f>_xlfn.XLOOKUP(#REF!,[1]!Backup_F8_Previous_Wave[ODINO],[1]!Backup_F8_Previous_Wave[Production Date],"")</f>
      </c>
      <c r="J2397" s="10">
        <f>_xlfn.XLOOKUP(#REF!,[1]!Backup_F8_Previous_Wave[ODINO],[1]!Backup_F8_Previous_Wave[Wave Date],"")</f>
      </c>
      <c r="K2397" s="6">
        <f>_xlfn.XLOOKUP(#REF!,[1]!Backup_F8_Previous_Wave[ODINO],[1]!Backup_F8_Previous_Wave[Full VIN],"")</f>
      </c>
      <c r="L2397" s="3" t="s">
        <v>7518</v>
      </c>
      <c r="M2397" s="3" t="s">
        <v>4</v>
      </c>
      <c r="N2397" s="3" t="s">
        <v>7519</v>
      </c>
      <c r="O2397" s="3" t="s">
        <v>151</v>
      </c>
      <c r="P2397" s="6">
        <f>_xlfn.XLOOKUP(#REF!,[1]!Table2[BINNING],[1]!Table2[VFG],"")</f>
      </c>
      <c r="Q2397" s="6">
        <f>IF(ISNUMBER(FIND("|",#REF!,1)),LEFT(#REF!,FIND("|",#REF!,1)-2),#REF!)</f>
      </c>
      <c r="R2397" s="6">
        <f>IF(ISNUMBER(FIND("|",#REF!,1)),RIGHT(#REF!,LEN(#REF!)-FIND("|",#REF!,1)-1),"")</f>
      </c>
      <c r="S2397" s="3" t="s">
        <v>7</v>
      </c>
      <c r="T2397" s="3" t="s">
        <v>7</v>
      </c>
      <c r="U2397" s="2">
        <v>0</v>
      </c>
      <c r="V2397" s="2">
        <v>0</v>
      </c>
      <c r="W2397" s="2"/>
      <c r="X2397" s="3" t="s">
        <v>202</v>
      </c>
      <c r="Y2397" s="2">
        <v>0</v>
      </c>
      <c r="Z2397" s="3"/>
      <c r="AA2397" s="3"/>
      <c r="AB2397" s="7" t="s">
        <v>7520</v>
      </c>
      <c r="AC2397" s="3" t="s">
        <v>20</v>
      </c>
      <c r="AD2397" s="3" t="s">
        <v>11</v>
      </c>
      <c r="AE2397" s="3" t="s">
        <v>21</v>
      </c>
      <c r="AF2397" s="3" t="s">
        <v>13</v>
      </c>
      <c r="AG2397" s="4"/>
      <c r="AH2397" s="3"/>
      <c r="AI2397" s="4"/>
      <c r="AJ23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7" s="8">
        <f>IF(#REF!=MAX(#REF!),"New","Old")</f>
      </c>
      <c r="AL2397" s="3"/>
      <c r="AM2397" s="9">
        <f>IF(OR(#REF!="",#REF!=0),"",IF(#REF!&lt;12000,"&lt;12k",IF(AND(#REF!&gt;=12000,#REF!&lt;24000),"12k to 24k",IF(AND(#REF!&gt;=24000,#REF!&lt;=36000),"24k to 36k",IF(#REF!&gt;36000,"&gt;36k","")))))</f>
      </c>
    </row>
    <row x14ac:dyDescent="0.25" r="2398" customHeight="1" ht="18.75">
      <c r="A2398" s="1">
        <v>1868926</v>
      </c>
      <c r="B2398" s="2">
        <v>11504547</v>
      </c>
      <c r="C2398" s="3" t="s">
        <v>0</v>
      </c>
      <c r="D2398" s="3" t="s">
        <v>187</v>
      </c>
      <c r="E2398" s="2">
        <v>2021</v>
      </c>
      <c r="F2398" s="4">
        <v>44956</v>
      </c>
      <c r="G2398" s="3" t="s">
        <v>2</v>
      </c>
      <c r="H2398" s="4">
        <v>44956</v>
      </c>
      <c r="I2398" s="4"/>
      <c r="J2398" s="10">
        <f>_xlfn.XLOOKUP(#REF!,[1]!Backup_F8_Previous_Wave[ODINO],[1]!Backup_F8_Previous_Wave[Wave Date],"")</f>
      </c>
      <c r="K2398" s="3"/>
      <c r="L2398" s="3" t="s">
        <v>7521</v>
      </c>
      <c r="M2398" s="3" t="s">
        <v>4</v>
      </c>
      <c r="N2398" s="3" t="s">
        <v>7522</v>
      </c>
      <c r="O2398" s="3" t="s">
        <v>151</v>
      </c>
      <c r="P2398" s="6">
        <f>_xlfn.XLOOKUP(#REF!,[1]!Table2[BINNING],[1]!Table2[VFG],"")</f>
      </c>
      <c r="Q2398" s="6">
        <f>IF(ISNUMBER(FIND("|",#REF!,1)),LEFT(#REF!,FIND("|",#REF!,1)-2),#REF!)</f>
      </c>
      <c r="R2398" s="6">
        <f>IF(ISNUMBER(FIND("|",#REF!,1)),RIGHT(#REF!,LEN(#REF!)-FIND("|",#REF!,1)-1),"")</f>
      </c>
      <c r="S2398" s="3" t="s">
        <v>7</v>
      </c>
      <c r="T2398" s="3" t="s">
        <v>7</v>
      </c>
      <c r="U2398" s="2">
        <v>0</v>
      </c>
      <c r="V2398" s="2">
        <v>0</v>
      </c>
      <c r="W2398" s="2"/>
      <c r="X2398" s="3" t="s">
        <v>8</v>
      </c>
      <c r="Y2398" s="2">
        <v>45</v>
      </c>
      <c r="Z2398" s="3"/>
      <c r="AA2398" s="3"/>
      <c r="AB2398" s="7" t="s">
        <v>7523</v>
      </c>
      <c r="AC2398" s="3" t="s">
        <v>44</v>
      </c>
      <c r="AD2398" s="3" t="s">
        <v>44</v>
      </c>
      <c r="AE2398" s="3" t="s">
        <v>44</v>
      </c>
      <c r="AF2398" s="3" t="s">
        <v>141</v>
      </c>
      <c r="AG2398" s="4"/>
      <c r="AH2398" s="3"/>
      <c r="AI2398" s="4"/>
      <c r="AJ23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8" s="8">
        <f>IF(#REF!=MAX(#REF!),"New","Old")</f>
      </c>
      <c r="AL2398" s="3"/>
      <c r="AM2398" s="9">
        <f>IF(OR(#REF!="",#REF!=0),"",IF(#REF!&lt;12000,"&lt;12k",IF(AND(#REF!&gt;=12000,#REF!&lt;24000),"12k to 24k",IF(AND(#REF!&gt;=24000,#REF!&lt;=36000),"24k to 36k",IF(#REF!&gt;36000,"&gt;36k","")))))</f>
      </c>
    </row>
    <row x14ac:dyDescent="0.25" r="2399" customHeight="1" ht="18.75">
      <c r="A2399" s="1">
        <v>1869003</v>
      </c>
      <c r="B2399" s="2">
        <v>11504598</v>
      </c>
      <c r="C2399" s="3" t="s">
        <v>0</v>
      </c>
      <c r="D2399" s="3" t="s">
        <v>4843</v>
      </c>
      <c r="E2399" s="2">
        <v>2023</v>
      </c>
      <c r="F2399" s="4">
        <v>44957</v>
      </c>
      <c r="G2399" s="3" t="s">
        <v>2</v>
      </c>
      <c r="H2399" s="4">
        <v>44957</v>
      </c>
      <c r="I2399" s="4"/>
      <c r="J2399" s="10">
        <f>_xlfn.XLOOKUP(#REF!,[1]!Backup_F8_Previous_Wave[ODINO],[1]!Backup_F8_Previous_Wave[Wave Date],"")</f>
      </c>
      <c r="K2399" s="3"/>
      <c r="L2399" s="3" t="s">
        <v>7524</v>
      </c>
      <c r="M2399" s="3" t="s">
        <v>4</v>
      </c>
      <c r="N2399" s="3" t="s">
        <v>7525</v>
      </c>
      <c r="O2399" s="3" t="s">
        <v>3849</v>
      </c>
      <c r="P2399" s="6">
        <f>_xlfn.XLOOKUP(#REF!,[1]!Table2[BINNING],[1]!Table2[VFG],"")</f>
      </c>
      <c r="Q2399" s="6">
        <f>IF(ISNUMBER(FIND("|",#REF!,1)),LEFT(#REF!,FIND("|",#REF!,1)-2),#REF!)</f>
      </c>
      <c r="R2399" s="6">
        <f>IF(ISNUMBER(FIND("|",#REF!,1)),RIGHT(#REF!,LEN(#REF!)-FIND("|",#REF!,1)-1),"")</f>
      </c>
      <c r="S2399" s="3" t="s">
        <v>7</v>
      </c>
      <c r="T2399" s="3" t="s">
        <v>7</v>
      </c>
      <c r="U2399" s="2">
        <v>0</v>
      </c>
      <c r="V2399" s="2">
        <v>0</v>
      </c>
      <c r="W2399" s="2"/>
      <c r="X2399" s="3" t="s">
        <v>246</v>
      </c>
      <c r="Y2399" s="2">
        <v>45</v>
      </c>
      <c r="Z2399" s="3"/>
      <c r="AA2399" s="3"/>
      <c r="AB2399" s="7" t="s">
        <v>7526</v>
      </c>
      <c r="AC2399" s="3" t="s">
        <v>44</v>
      </c>
      <c r="AD2399" s="3" t="s">
        <v>44</v>
      </c>
      <c r="AE2399" s="3" t="s">
        <v>44</v>
      </c>
      <c r="AF2399" s="3" t="s">
        <v>102</v>
      </c>
      <c r="AG2399" s="4"/>
      <c r="AH2399" s="3"/>
      <c r="AI2399" s="4"/>
      <c r="AJ23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399" s="8">
        <f>IF(#REF!=MAX(#REF!),"New","Old")</f>
      </c>
      <c r="AL2399" s="3"/>
      <c r="AM2399" s="9">
        <f>IF(OR(#REF!="",#REF!=0),"",IF(#REF!&lt;12000,"&lt;12k",IF(AND(#REF!&gt;=12000,#REF!&lt;24000),"12k to 24k",IF(AND(#REF!&gt;=24000,#REF!&lt;=36000),"24k to 36k",IF(#REF!&gt;36000,"&gt;36k","")))))</f>
      </c>
    </row>
    <row x14ac:dyDescent="0.25" r="2400" customHeight="1" ht="18.75">
      <c r="A2400" s="1">
        <v>1869065</v>
      </c>
      <c r="B2400" s="2">
        <v>11504640</v>
      </c>
      <c r="C2400" s="3" t="s">
        <v>0</v>
      </c>
      <c r="D2400" s="3" t="s">
        <v>181</v>
      </c>
      <c r="E2400" s="2">
        <v>2019</v>
      </c>
      <c r="F2400" s="4">
        <v>44890</v>
      </c>
      <c r="G2400" s="3" t="s">
        <v>14</v>
      </c>
      <c r="H2400" s="4">
        <v>44957</v>
      </c>
      <c r="I2400" s="4">
        <f>_xlfn.XLOOKUP(#REF!,[1]!Backup_F8_Previous_Wave[ODINO],[1]!Backup_F8_Previous_Wave[Production Date],"")</f>
      </c>
      <c r="J2400" s="10">
        <f>_xlfn.XLOOKUP(#REF!,[1]!Backup_F8_Previous_Wave[ODINO],[1]!Backup_F8_Previous_Wave[Wave Date],"")</f>
      </c>
      <c r="K2400" s="6">
        <f>_xlfn.XLOOKUP(#REF!,[1]!Backup_F8_Previous_Wave[ODINO],[1]!Backup_F8_Previous_Wave[Full VIN],"")</f>
      </c>
      <c r="L2400" s="3" t="s">
        <v>7527</v>
      </c>
      <c r="M2400" s="3" t="s">
        <v>4</v>
      </c>
      <c r="N2400" s="3" t="s">
        <v>7528</v>
      </c>
      <c r="O2400" s="3" t="s">
        <v>196</v>
      </c>
      <c r="P2400" s="6">
        <f>_xlfn.XLOOKUP(#REF!,[1]!Table2[BINNING],[1]!Table2[VFG],"")</f>
      </c>
      <c r="Q2400" s="6">
        <f>IF(ISNUMBER(FIND("|",#REF!,1)),LEFT(#REF!,FIND("|",#REF!,1)-2),#REF!)</f>
      </c>
      <c r="R2400" s="6">
        <f>IF(ISNUMBER(FIND("|",#REF!,1)),RIGHT(#REF!,LEN(#REF!)-FIND("|",#REF!,1)-1),"")</f>
      </c>
      <c r="S2400" s="3" t="s">
        <v>7</v>
      </c>
      <c r="T2400" s="3" t="s">
        <v>7</v>
      </c>
      <c r="U2400" s="2">
        <v>0</v>
      </c>
      <c r="V2400" s="2">
        <v>0</v>
      </c>
      <c r="W2400" s="2">
        <v>35000</v>
      </c>
      <c r="X2400" s="3" t="s">
        <v>166</v>
      </c>
      <c r="Y2400" s="2"/>
      <c r="Z2400" s="3" t="s">
        <v>7529</v>
      </c>
      <c r="AA2400" s="3" t="s">
        <v>6824</v>
      </c>
      <c r="AB2400" s="7" t="s">
        <v>7530</v>
      </c>
      <c r="AC2400" s="3" t="s">
        <v>297</v>
      </c>
      <c r="AD2400" s="3" t="s">
        <v>298</v>
      </c>
      <c r="AE2400" s="3" t="s">
        <v>299</v>
      </c>
      <c r="AF2400" s="3" t="s">
        <v>198</v>
      </c>
      <c r="AG2400" s="4"/>
      <c r="AH2400" s="3"/>
      <c r="AI2400" s="4"/>
      <c r="AJ24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0" s="8">
        <f>IF(#REF!=MAX(#REF!),"New","Old")</f>
      </c>
      <c r="AL2400" s="3"/>
      <c r="AM2400" s="9">
        <f>IF(OR(#REF!="",#REF!=0),"",IF(#REF!&lt;12000,"&lt;12k",IF(AND(#REF!&gt;=12000,#REF!&lt;24000),"12k to 24k",IF(AND(#REF!&gt;=24000,#REF!&lt;=36000),"24k to 36k",IF(#REF!&gt;36000,"&gt;36k","")))))</f>
      </c>
    </row>
    <row x14ac:dyDescent="0.25" r="2401" customHeight="1" ht="18.75">
      <c r="A2401" s="1">
        <v>1869067</v>
      </c>
      <c r="B2401" s="2">
        <v>11504642</v>
      </c>
      <c r="C2401" s="3" t="s">
        <v>0</v>
      </c>
      <c r="D2401" s="3" t="s">
        <v>181</v>
      </c>
      <c r="E2401" s="2">
        <v>2016</v>
      </c>
      <c r="F2401" s="4">
        <v>44744</v>
      </c>
      <c r="G2401" s="3" t="s">
        <v>39</v>
      </c>
      <c r="H2401" s="4">
        <v>44957</v>
      </c>
      <c r="I2401" s="4"/>
      <c r="J2401" s="10">
        <f>_xlfn.XLOOKUP(#REF!,[1]!Backup_F8_Previous_Wave[ODINO],[1]!Backup_F8_Previous_Wave[Wave Date],"")</f>
      </c>
      <c r="K2401" s="3"/>
      <c r="L2401" s="3" t="s">
        <v>3683</v>
      </c>
      <c r="M2401" s="3" t="s">
        <v>4</v>
      </c>
      <c r="N2401" s="3" t="s">
        <v>7531</v>
      </c>
      <c r="O2401" s="3" t="s">
        <v>196</v>
      </c>
      <c r="P2401" s="6">
        <f>_xlfn.XLOOKUP(#REF!,[1]!Table2[BINNING],[1]!Table2[VFG],"")</f>
      </c>
      <c r="Q2401" s="6">
        <f>IF(ISNUMBER(FIND("|",#REF!,1)),LEFT(#REF!,FIND("|",#REF!,1)-2),#REF!)</f>
      </c>
      <c r="R2401" s="6">
        <f>IF(ISNUMBER(FIND("|",#REF!,1)),RIGHT(#REF!,LEN(#REF!)-FIND("|",#REF!,1)-1),"")</f>
      </c>
      <c r="S2401" s="3" t="s">
        <v>7</v>
      </c>
      <c r="T2401" s="3" t="s">
        <v>7</v>
      </c>
      <c r="U2401" s="2">
        <v>0</v>
      </c>
      <c r="V2401" s="2">
        <v>0</v>
      </c>
      <c r="W2401" s="2"/>
      <c r="X2401" s="3" t="s">
        <v>404</v>
      </c>
      <c r="Y2401" s="2">
        <v>85</v>
      </c>
      <c r="Z2401" s="3"/>
      <c r="AA2401" s="3"/>
      <c r="AB2401" s="7" t="s">
        <v>7532</v>
      </c>
      <c r="AC2401" s="3" t="s">
        <v>44</v>
      </c>
      <c r="AD2401" s="3" t="s">
        <v>44</v>
      </c>
      <c r="AE2401" s="3" t="s">
        <v>44</v>
      </c>
      <c r="AF2401" s="3" t="s">
        <v>198</v>
      </c>
      <c r="AG2401" s="4"/>
      <c r="AH2401" s="3"/>
      <c r="AI2401" s="4"/>
      <c r="AJ24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1" s="8">
        <f>IF(#REF!=MAX(#REF!),"New","Old")</f>
      </c>
      <c r="AL2401" s="3"/>
      <c r="AM2401" s="9">
        <f>IF(OR(#REF!="",#REF!=0),"",IF(#REF!&lt;12000,"&lt;12k",IF(AND(#REF!&gt;=12000,#REF!&lt;24000),"12k to 24k",IF(AND(#REF!&gt;=24000,#REF!&lt;=36000),"24k to 36k",IF(#REF!&gt;36000,"&gt;36k","")))))</f>
      </c>
    </row>
    <row x14ac:dyDescent="0.25" r="2402" customHeight="1" ht="18.75">
      <c r="A2402" s="1">
        <v>1869079</v>
      </c>
      <c r="B2402" s="2">
        <v>11504652</v>
      </c>
      <c r="C2402" s="3" t="s">
        <v>0</v>
      </c>
      <c r="D2402" s="3" t="s">
        <v>181</v>
      </c>
      <c r="E2402" s="2">
        <v>2016</v>
      </c>
      <c r="F2402" s="4">
        <v>44857</v>
      </c>
      <c r="G2402" s="3" t="s">
        <v>14</v>
      </c>
      <c r="H2402" s="4">
        <v>44957</v>
      </c>
      <c r="I2402" s="4">
        <f>_xlfn.XLOOKUP(#REF!,[1]!Backup_F8_Previous_Wave[ODINO],[1]!Backup_F8_Previous_Wave[Production Date],"")</f>
      </c>
      <c r="J2402" s="10">
        <f>_xlfn.XLOOKUP(#REF!,[1]!Backup_F8_Previous_Wave[ODINO],[1]!Backup_F8_Previous_Wave[Wave Date],"")</f>
      </c>
      <c r="K2402" s="6">
        <f>_xlfn.XLOOKUP(#REF!,[1]!Backup_F8_Previous_Wave[ODINO],[1]!Backup_F8_Previous_Wave[Full VIN],"")</f>
      </c>
      <c r="L2402" s="3" t="s">
        <v>7533</v>
      </c>
      <c r="M2402" s="3" t="s">
        <v>4</v>
      </c>
      <c r="N2402" s="3" t="s">
        <v>7534</v>
      </c>
      <c r="O2402" s="3" t="s">
        <v>196</v>
      </c>
      <c r="P2402" s="6">
        <f>_xlfn.XLOOKUP(#REF!,[1]!Table2[BINNING],[1]!Table2[VFG],"")</f>
      </c>
      <c r="Q2402" s="6">
        <f>IF(ISNUMBER(FIND("|",#REF!,1)),LEFT(#REF!,FIND("|",#REF!,1)-2),#REF!)</f>
      </c>
      <c r="R2402" s="6">
        <f>IF(ISNUMBER(FIND("|",#REF!,1)),RIGHT(#REF!,LEN(#REF!)-FIND("|",#REF!,1)-1),"")</f>
      </c>
      <c r="S2402" s="3" t="s">
        <v>7</v>
      </c>
      <c r="T2402" s="3" t="s">
        <v>7</v>
      </c>
      <c r="U2402" s="2">
        <v>0</v>
      </c>
      <c r="V2402" s="2">
        <v>0</v>
      </c>
      <c r="W2402" s="2"/>
      <c r="X2402" s="3" t="s">
        <v>229</v>
      </c>
      <c r="Y2402" s="2">
        <v>70</v>
      </c>
      <c r="Z2402" s="3"/>
      <c r="AA2402" s="3"/>
      <c r="AB2402" s="7" t="s">
        <v>7535</v>
      </c>
      <c r="AC2402" s="3" t="s">
        <v>297</v>
      </c>
      <c r="AD2402" s="3" t="s">
        <v>298</v>
      </c>
      <c r="AE2402" s="3" t="s">
        <v>299</v>
      </c>
      <c r="AF2402" s="3" t="s">
        <v>198</v>
      </c>
      <c r="AG2402" s="4"/>
      <c r="AH2402" s="3"/>
      <c r="AI2402" s="4"/>
      <c r="AJ24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2" s="8">
        <f>IF(#REF!=MAX(#REF!),"New","Old")</f>
      </c>
      <c r="AL2402" s="3"/>
      <c r="AM2402" s="9">
        <f>IF(OR(#REF!="",#REF!=0),"",IF(#REF!&lt;12000,"&lt;12k",IF(AND(#REF!&gt;=12000,#REF!&lt;24000),"12k to 24k",IF(AND(#REF!&gt;=24000,#REF!&lt;=36000),"24k to 36k",IF(#REF!&gt;36000,"&gt;36k","")))))</f>
      </c>
    </row>
    <row x14ac:dyDescent="0.25" r="2403" customHeight="1" ht="18.75">
      <c r="A2403" s="1">
        <v>1869082</v>
      </c>
      <c r="B2403" s="2">
        <v>11504655</v>
      </c>
      <c r="C2403" s="3" t="s">
        <v>0</v>
      </c>
      <c r="D2403" s="3" t="s">
        <v>136</v>
      </c>
      <c r="E2403" s="2">
        <v>2021</v>
      </c>
      <c r="F2403" s="4">
        <v>44873</v>
      </c>
      <c r="G2403" s="3" t="s">
        <v>14</v>
      </c>
      <c r="H2403" s="4">
        <v>44957</v>
      </c>
      <c r="I2403" s="4">
        <f>_xlfn.XLOOKUP(#REF!,[1]!Backup_F8_Previous_Wave[ODINO],[1]!Backup_F8_Previous_Wave[Production Date],"")</f>
      </c>
      <c r="J2403" s="10">
        <f>_xlfn.XLOOKUP(#REF!,[1]!Backup_F8_Previous_Wave[ODINO],[1]!Backup_F8_Previous_Wave[Wave Date],"")</f>
      </c>
      <c r="K2403" s="6">
        <f>_xlfn.XLOOKUP(#REF!,[1]!Backup_F8_Previous_Wave[ODINO],[1]!Backup_F8_Previous_Wave[Full VIN],"")</f>
      </c>
      <c r="L2403" s="3" t="s">
        <v>7536</v>
      </c>
      <c r="M2403" s="3" t="s">
        <v>4</v>
      </c>
      <c r="N2403" s="3" t="s">
        <v>7537</v>
      </c>
      <c r="O2403" s="3" t="s">
        <v>3132</v>
      </c>
      <c r="P2403" s="6">
        <f>_xlfn.XLOOKUP(#REF!,[1]!Table2[BINNING],[1]!Table2[VFG],"")</f>
      </c>
      <c r="Q2403" s="6">
        <f>IF(ISNUMBER(FIND("|",#REF!,1)),LEFT(#REF!,FIND("|",#REF!,1)-2),#REF!)</f>
      </c>
      <c r="R2403" s="6">
        <f>IF(ISNUMBER(FIND("|",#REF!,1)),RIGHT(#REF!,LEN(#REF!)-FIND("|",#REF!,1)-1),"")</f>
      </c>
      <c r="S2403" s="3" t="s">
        <v>7</v>
      </c>
      <c r="T2403" s="3" t="s">
        <v>7</v>
      </c>
      <c r="U2403" s="2">
        <v>0</v>
      </c>
      <c r="V2403" s="2">
        <v>0</v>
      </c>
      <c r="W2403" s="2"/>
      <c r="X2403" s="3" t="s">
        <v>1993</v>
      </c>
      <c r="Y2403" s="2"/>
      <c r="Z2403" s="3"/>
      <c r="AA2403" s="3"/>
      <c r="AB2403" s="7" t="s">
        <v>7538</v>
      </c>
      <c r="AC2403" s="3" t="s">
        <v>341</v>
      </c>
      <c r="AD2403" s="3" t="s">
        <v>342</v>
      </c>
      <c r="AE2403" s="3" t="s">
        <v>343</v>
      </c>
      <c r="AF2403" s="3" t="s">
        <v>141</v>
      </c>
      <c r="AG2403" s="4"/>
      <c r="AH2403" s="3"/>
      <c r="AI2403" s="4"/>
      <c r="AJ24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3" s="8">
        <f>IF(#REF!=MAX(#REF!),"New","Old")</f>
      </c>
      <c r="AL2403" s="3"/>
      <c r="AM2403" s="9">
        <f>IF(OR(#REF!="",#REF!=0),"",IF(#REF!&lt;12000,"&lt;12k",IF(AND(#REF!&gt;=12000,#REF!&lt;24000),"12k to 24k",IF(AND(#REF!&gt;=24000,#REF!&lt;=36000),"24k to 36k",IF(#REF!&gt;36000,"&gt;36k","")))))</f>
      </c>
    </row>
    <row x14ac:dyDescent="0.25" r="2404" customHeight="1" ht="18.75">
      <c r="A2404" s="1">
        <v>1869110</v>
      </c>
      <c r="B2404" s="2">
        <v>11504672</v>
      </c>
      <c r="C2404" s="3" t="s">
        <v>0</v>
      </c>
      <c r="D2404" s="3" t="s">
        <v>181</v>
      </c>
      <c r="E2404" s="2">
        <v>2016</v>
      </c>
      <c r="F2404" s="4">
        <v>44917</v>
      </c>
      <c r="G2404" s="3" t="s">
        <v>14</v>
      </c>
      <c r="H2404" s="4">
        <v>44957</v>
      </c>
      <c r="I2404" s="4"/>
      <c r="J2404" s="10">
        <f>_xlfn.XLOOKUP(#REF!,[1]!Backup_F8_Previous_Wave[ODINO],[1]!Backup_F8_Previous_Wave[Wave Date],"")</f>
      </c>
      <c r="K2404" s="3"/>
      <c r="L2404" s="3" t="s">
        <v>7539</v>
      </c>
      <c r="M2404" s="3" t="s">
        <v>4</v>
      </c>
      <c r="N2404" s="3" t="s">
        <v>7540</v>
      </c>
      <c r="O2404" s="3" t="s">
        <v>196</v>
      </c>
      <c r="P2404" s="6">
        <f>_xlfn.XLOOKUP(#REF!,[1]!Table2[BINNING],[1]!Table2[VFG],"")</f>
      </c>
      <c r="Q2404" s="6">
        <f>IF(ISNUMBER(FIND("|",#REF!,1)),LEFT(#REF!,FIND("|",#REF!,1)-2),#REF!)</f>
      </c>
      <c r="R2404" s="6">
        <f>IF(ISNUMBER(FIND("|",#REF!,1)),RIGHT(#REF!,LEN(#REF!)-FIND("|",#REF!,1)-1),"")</f>
      </c>
      <c r="S2404" s="3" t="s">
        <v>7</v>
      </c>
      <c r="T2404" s="3" t="s">
        <v>7</v>
      </c>
      <c r="U2404" s="2">
        <v>0</v>
      </c>
      <c r="V2404" s="2">
        <v>0</v>
      </c>
      <c r="W2404" s="2"/>
      <c r="X2404" s="3" t="s">
        <v>18</v>
      </c>
      <c r="Y2404" s="2">
        <v>50</v>
      </c>
      <c r="Z2404" s="3"/>
      <c r="AA2404" s="3"/>
      <c r="AB2404" s="7" t="s">
        <v>7541</v>
      </c>
      <c r="AC2404" s="3" t="s">
        <v>44</v>
      </c>
      <c r="AD2404" s="3" t="s">
        <v>44</v>
      </c>
      <c r="AE2404" s="3" t="s">
        <v>44</v>
      </c>
      <c r="AF2404" s="3" t="s">
        <v>198</v>
      </c>
      <c r="AG2404" s="4"/>
      <c r="AH2404" s="3"/>
      <c r="AI2404" s="4"/>
      <c r="AJ24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4" s="8">
        <f>IF(#REF!=MAX(#REF!),"New","Old")</f>
      </c>
      <c r="AL2404" s="3"/>
      <c r="AM2404" s="9">
        <f>IF(OR(#REF!="",#REF!=0),"",IF(#REF!&lt;12000,"&lt;12k",IF(AND(#REF!&gt;=12000,#REF!&lt;24000),"12k to 24k",IF(AND(#REF!&gt;=24000,#REF!&lt;=36000),"24k to 36k",IF(#REF!&gt;36000,"&gt;36k","")))))</f>
      </c>
    </row>
    <row x14ac:dyDescent="0.25" r="2405" customHeight="1" ht="18.75">
      <c r="A2405" s="1">
        <v>1869111</v>
      </c>
      <c r="B2405" s="2">
        <v>11504673</v>
      </c>
      <c r="C2405" s="3" t="s">
        <v>0</v>
      </c>
      <c r="D2405" s="3" t="s">
        <v>181</v>
      </c>
      <c r="E2405" s="2">
        <v>2018</v>
      </c>
      <c r="F2405" s="4">
        <v>44929</v>
      </c>
      <c r="G2405" s="3" t="s">
        <v>2</v>
      </c>
      <c r="H2405" s="4">
        <v>44957</v>
      </c>
      <c r="I2405" s="4">
        <f>_xlfn.XLOOKUP(#REF!,[1]!Backup_F8_Previous_Wave[ODINO],[1]!Backup_F8_Previous_Wave[Production Date],"")</f>
      </c>
      <c r="J2405" s="10">
        <f>_xlfn.XLOOKUP(#REF!,[1]!Backup_F8_Previous_Wave[ODINO],[1]!Backup_F8_Previous_Wave[Wave Date],"")</f>
      </c>
      <c r="K2405" s="6">
        <f>_xlfn.XLOOKUP(#REF!,[1]!Backup_F8_Previous_Wave[ODINO],[1]!Backup_F8_Previous_Wave[Full VIN],"")</f>
      </c>
      <c r="L2405" s="3" t="s">
        <v>7542</v>
      </c>
      <c r="M2405" s="3" t="s">
        <v>4</v>
      </c>
      <c r="N2405" s="3" t="s">
        <v>7543</v>
      </c>
      <c r="O2405" s="3" t="s">
        <v>196</v>
      </c>
      <c r="P2405" s="6">
        <f>_xlfn.XLOOKUP(#REF!,[1]!Table2[BINNING],[1]!Table2[VFG],"")</f>
      </c>
      <c r="Q2405" s="6">
        <f>IF(ISNUMBER(FIND("|",#REF!,1)),LEFT(#REF!,FIND("|",#REF!,1)-2),#REF!)</f>
      </c>
      <c r="R2405" s="6">
        <f>IF(ISNUMBER(FIND("|",#REF!,1)),RIGHT(#REF!,LEN(#REF!)-FIND("|",#REF!,1)-1),"")</f>
      </c>
      <c r="S2405" s="3" t="s">
        <v>7</v>
      </c>
      <c r="T2405" s="3" t="s">
        <v>7</v>
      </c>
      <c r="U2405" s="2">
        <v>0</v>
      </c>
      <c r="V2405" s="2">
        <v>0</v>
      </c>
      <c r="W2405" s="2"/>
      <c r="X2405" s="3" t="s">
        <v>106</v>
      </c>
      <c r="Y2405" s="2"/>
      <c r="Z2405" s="3"/>
      <c r="AA2405" s="3"/>
      <c r="AB2405" s="7" t="s">
        <v>7544</v>
      </c>
      <c r="AC2405" s="3" t="s">
        <v>297</v>
      </c>
      <c r="AD2405" s="3" t="s">
        <v>298</v>
      </c>
      <c r="AE2405" s="3" t="s">
        <v>299</v>
      </c>
      <c r="AF2405" s="3" t="s">
        <v>198</v>
      </c>
      <c r="AG2405" s="4"/>
      <c r="AH2405" s="3"/>
      <c r="AI2405" s="4"/>
      <c r="AJ24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5" s="8">
        <f>IF(#REF!=MAX(#REF!),"New","Old")</f>
      </c>
      <c r="AL2405" s="3"/>
      <c r="AM2405" s="9">
        <f>IF(OR(#REF!="",#REF!=0),"",IF(#REF!&lt;12000,"&lt;12k",IF(AND(#REF!&gt;=12000,#REF!&lt;24000),"12k to 24k",IF(AND(#REF!&gt;=24000,#REF!&lt;=36000),"24k to 36k",IF(#REF!&gt;36000,"&gt;36k","")))))</f>
      </c>
    </row>
    <row x14ac:dyDescent="0.25" r="2406" customHeight="1" ht="18.75">
      <c r="A2406" s="1">
        <v>1869118</v>
      </c>
      <c r="B2406" s="2">
        <v>11504678</v>
      </c>
      <c r="C2406" s="3" t="s">
        <v>0</v>
      </c>
      <c r="D2406" s="3" t="s">
        <v>181</v>
      </c>
      <c r="E2406" s="2">
        <v>2018</v>
      </c>
      <c r="F2406" s="4">
        <v>44930</v>
      </c>
      <c r="G2406" s="3" t="s">
        <v>2</v>
      </c>
      <c r="H2406" s="4">
        <v>44957</v>
      </c>
      <c r="I2406" s="4">
        <f>_xlfn.XLOOKUP(#REF!,[1]!Backup_F8_Previous_Wave[ODINO],[1]!Backup_F8_Previous_Wave[Production Date],"")</f>
      </c>
      <c r="J2406" s="10">
        <f>_xlfn.XLOOKUP(#REF!,[1]!Backup_F8_Previous_Wave[ODINO],[1]!Backup_F8_Previous_Wave[Wave Date],"")</f>
      </c>
      <c r="K2406" s="6">
        <f>_xlfn.XLOOKUP(#REF!,[1]!Backup_F8_Previous_Wave[ODINO],[1]!Backup_F8_Previous_Wave[Full VIN],"")</f>
      </c>
      <c r="L2406" s="3" t="s">
        <v>7545</v>
      </c>
      <c r="M2406" s="3" t="s">
        <v>4</v>
      </c>
      <c r="N2406" s="3" t="s">
        <v>7546</v>
      </c>
      <c r="O2406" s="3" t="s">
        <v>4376</v>
      </c>
      <c r="P2406" s="6">
        <f>_xlfn.XLOOKUP(#REF!,[1]!Table2[BINNING],[1]!Table2[VFG],"")</f>
      </c>
      <c r="Q2406" s="6">
        <f>IF(ISNUMBER(FIND("|",#REF!,1)),LEFT(#REF!,FIND("|",#REF!,1)-2),#REF!)</f>
      </c>
      <c r="R2406" s="6">
        <f>IF(ISNUMBER(FIND("|",#REF!,1)),RIGHT(#REF!,LEN(#REF!)-FIND("|",#REF!,1)-1),"")</f>
      </c>
      <c r="S2406" s="3" t="s">
        <v>7</v>
      </c>
      <c r="T2406" s="3" t="s">
        <v>7</v>
      </c>
      <c r="U2406" s="2">
        <v>0</v>
      </c>
      <c r="V2406" s="2">
        <v>0</v>
      </c>
      <c r="W2406" s="2"/>
      <c r="X2406" s="3" t="s">
        <v>63</v>
      </c>
      <c r="Y2406" s="2">
        <v>65</v>
      </c>
      <c r="Z2406" s="3"/>
      <c r="AA2406" s="3"/>
      <c r="AB2406" s="7" t="s">
        <v>7547</v>
      </c>
      <c r="AC2406" s="3" t="s">
        <v>297</v>
      </c>
      <c r="AD2406" s="3" t="s">
        <v>298</v>
      </c>
      <c r="AE2406" s="3" t="s">
        <v>299</v>
      </c>
      <c r="AF2406" s="3" t="s">
        <v>198</v>
      </c>
      <c r="AG2406" s="4"/>
      <c r="AH2406" s="3"/>
      <c r="AI2406" s="4"/>
      <c r="AJ24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6" s="8">
        <f>IF(#REF!=MAX(#REF!),"New","Old")</f>
      </c>
      <c r="AL2406" s="3"/>
      <c r="AM2406" s="9">
        <f>IF(OR(#REF!="",#REF!=0),"",IF(#REF!&lt;12000,"&lt;12k",IF(AND(#REF!&gt;=12000,#REF!&lt;24000),"12k to 24k",IF(AND(#REF!&gt;=24000,#REF!&lt;=36000),"24k to 36k",IF(#REF!&gt;36000,"&gt;36k","")))))</f>
      </c>
    </row>
    <row x14ac:dyDescent="0.25" r="2407" customHeight="1" ht="18.75">
      <c r="A2407" s="1">
        <v>1869122</v>
      </c>
      <c r="B2407" s="2">
        <v>11504681</v>
      </c>
      <c r="C2407" s="3" t="s">
        <v>0</v>
      </c>
      <c r="D2407" s="3" t="s">
        <v>1</v>
      </c>
      <c r="E2407" s="2">
        <v>2018</v>
      </c>
      <c r="F2407" s="4">
        <v>44957</v>
      </c>
      <c r="G2407" s="3" t="s">
        <v>2</v>
      </c>
      <c r="H2407" s="4">
        <v>44957</v>
      </c>
      <c r="I2407" s="4">
        <f>_xlfn.XLOOKUP(#REF!,[1]!Backup_F8_Previous_Wave[ODINO],[1]!Backup_F8_Previous_Wave[Production Date],"")</f>
      </c>
      <c r="J2407" s="10">
        <f>_xlfn.XLOOKUP(#REF!,[1]!Backup_F8_Previous_Wave[ODINO],[1]!Backup_F8_Previous_Wave[Wave Date],"")</f>
      </c>
      <c r="K2407" s="6">
        <f>_xlfn.XLOOKUP(#REF!,[1]!Backup_F8_Previous_Wave[ODINO],[1]!Backup_F8_Previous_Wave[Full VIN],"")</f>
      </c>
      <c r="L2407" s="3" t="s">
        <v>3256</v>
      </c>
      <c r="M2407" s="3" t="s">
        <v>4</v>
      </c>
      <c r="N2407" s="3" t="s">
        <v>7548</v>
      </c>
      <c r="O2407" s="3" t="s">
        <v>49</v>
      </c>
      <c r="P2407" s="6">
        <f>_xlfn.XLOOKUP(#REF!,[1]!Table2[BINNING],[1]!Table2[VFG],"")</f>
      </c>
      <c r="Q2407" s="6">
        <f>IF(ISNUMBER(FIND("|",#REF!,1)),LEFT(#REF!,FIND("|",#REF!,1)-2),#REF!)</f>
      </c>
      <c r="R2407" s="6">
        <f>IF(ISNUMBER(FIND("|",#REF!,1)),RIGHT(#REF!,LEN(#REF!)-FIND("|",#REF!,1)-1),"")</f>
      </c>
      <c r="S2407" s="3" t="s">
        <v>7</v>
      </c>
      <c r="T2407" s="3" t="s">
        <v>7</v>
      </c>
      <c r="U2407" s="2">
        <v>0</v>
      </c>
      <c r="V2407" s="2">
        <v>0</v>
      </c>
      <c r="W2407" s="2"/>
      <c r="X2407" s="3" t="s">
        <v>583</v>
      </c>
      <c r="Y2407" s="2"/>
      <c r="Z2407" s="3"/>
      <c r="AA2407" s="3"/>
      <c r="AB2407" s="7" t="s">
        <v>7549</v>
      </c>
      <c r="AC2407" s="3" t="s">
        <v>20</v>
      </c>
      <c r="AD2407" s="3" t="s">
        <v>11</v>
      </c>
      <c r="AE2407" s="3" t="s">
        <v>21</v>
      </c>
      <c r="AF2407" s="3" t="s">
        <v>13</v>
      </c>
      <c r="AG2407" s="4"/>
      <c r="AH2407" s="3"/>
      <c r="AI2407" s="4"/>
      <c r="AJ24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7" s="8">
        <f>IF(#REF!=MAX(#REF!),"New","Old")</f>
      </c>
      <c r="AL2407" s="3"/>
      <c r="AM2407" s="9">
        <f>IF(OR(#REF!="",#REF!=0),"",IF(#REF!&lt;12000,"&lt;12k",IF(AND(#REF!&gt;=12000,#REF!&lt;24000),"12k to 24k",IF(AND(#REF!&gt;=24000,#REF!&lt;=36000),"24k to 36k",IF(#REF!&gt;36000,"&gt;36k","")))))</f>
      </c>
    </row>
    <row x14ac:dyDescent="0.25" r="2408" customHeight="1" ht="18.75">
      <c r="A2408" s="1">
        <v>1869127</v>
      </c>
      <c r="B2408" s="2">
        <v>11504685</v>
      </c>
      <c r="C2408" s="3" t="s">
        <v>0</v>
      </c>
      <c r="D2408" s="3" t="s">
        <v>181</v>
      </c>
      <c r="E2408" s="2">
        <v>2017</v>
      </c>
      <c r="F2408" s="4">
        <v>44031</v>
      </c>
      <c r="G2408" s="3" t="s">
        <v>39</v>
      </c>
      <c r="H2408" s="4">
        <v>44957</v>
      </c>
      <c r="I2408" s="4">
        <f>_xlfn.XLOOKUP(#REF!,[1]!Backup_F8_Previous_Wave[ODINO],[1]!Backup_F8_Previous_Wave[Production Date],"")</f>
      </c>
      <c r="J2408" s="10">
        <f>_xlfn.XLOOKUP(#REF!,[1]!Backup_F8_Previous_Wave[ODINO],[1]!Backup_F8_Previous_Wave[Wave Date],"")</f>
      </c>
      <c r="K2408" s="6">
        <f>_xlfn.XLOOKUP(#REF!,[1]!Backup_F8_Previous_Wave[ODINO],[1]!Backup_F8_Previous_Wave[Full VIN],"")</f>
      </c>
      <c r="L2408" s="3" t="s">
        <v>7550</v>
      </c>
      <c r="M2408" s="3" t="s">
        <v>4</v>
      </c>
      <c r="N2408" s="3" t="s">
        <v>7551</v>
      </c>
      <c r="O2408" s="3" t="s">
        <v>196</v>
      </c>
      <c r="P2408" s="6">
        <f>_xlfn.XLOOKUP(#REF!,[1]!Table2[BINNING],[1]!Table2[VFG],"")</f>
      </c>
      <c r="Q2408" s="6">
        <f>IF(ISNUMBER(FIND("|",#REF!,1)),LEFT(#REF!,FIND("|",#REF!,1)-2),#REF!)</f>
      </c>
      <c r="R2408" s="6">
        <f>IF(ISNUMBER(FIND("|",#REF!,1)),RIGHT(#REF!,LEN(#REF!)-FIND("|",#REF!,1)-1),"")</f>
      </c>
      <c r="S2408" s="3" t="s">
        <v>7</v>
      </c>
      <c r="T2408" s="3" t="s">
        <v>7</v>
      </c>
      <c r="U2408" s="2">
        <v>0</v>
      </c>
      <c r="V2408" s="2">
        <v>0</v>
      </c>
      <c r="W2408" s="2"/>
      <c r="X2408" s="3" t="s">
        <v>1507</v>
      </c>
      <c r="Y2408" s="2">
        <v>70</v>
      </c>
      <c r="Z2408" s="3"/>
      <c r="AA2408" s="3"/>
      <c r="AB2408" s="7" t="s">
        <v>7552</v>
      </c>
      <c r="AC2408" s="3" t="s">
        <v>297</v>
      </c>
      <c r="AD2408" s="3" t="s">
        <v>298</v>
      </c>
      <c r="AE2408" s="3" t="s">
        <v>299</v>
      </c>
      <c r="AF2408" s="3" t="s">
        <v>198</v>
      </c>
      <c r="AG2408" s="4"/>
      <c r="AH2408" s="3"/>
      <c r="AI2408" s="4"/>
      <c r="AJ24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8" s="8">
        <f>IF(#REF!=MAX(#REF!),"New","Old")</f>
      </c>
      <c r="AL2408" s="3"/>
      <c r="AM2408" s="9">
        <f>IF(OR(#REF!="",#REF!=0),"",IF(#REF!&lt;12000,"&lt;12k",IF(AND(#REF!&gt;=12000,#REF!&lt;24000),"12k to 24k",IF(AND(#REF!&gt;=24000,#REF!&lt;=36000),"24k to 36k",IF(#REF!&gt;36000,"&gt;36k","")))))</f>
      </c>
    </row>
    <row x14ac:dyDescent="0.25" r="2409" customHeight="1" ht="18.75">
      <c r="A2409" s="1">
        <v>1869151</v>
      </c>
      <c r="B2409" s="2">
        <v>11504704</v>
      </c>
      <c r="C2409" s="3" t="s">
        <v>0</v>
      </c>
      <c r="D2409" s="3" t="s">
        <v>181</v>
      </c>
      <c r="E2409" s="2">
        <v>2015</v>
      </c>
      <c r="F2409" s="4">
        <v>44945</v>
      </c>
      <c r="G2409" s="3" t="s">
        <v>2</v>
      </c>
      <c r="H2409" s="4">
        <v>44957</v>
      </c>
      <c r="I2409" s="4">
        <f>_xlfn.XLOOKUP(#REF!,[1]!Backup_F8_Previous_Wave[ODINO],[1]!Backup_F8_Previous_Wave[Production Date],"")</f>
      </c>
      <c r="J2409" s="10">
        <f>_xlfn.XLOOKUP(#REF!,[1]!Backup_F8_Previous_Wave[ODINO],[1]!Backup_F8_Previous_Wave[Wave Date],"")</f>
      </c>
      <c r="K2409" s="6">
        <f>_xlfn.XLOOKUP(#REF!,[1]!Backup_F8_Previous_Wave[ODINO],[1]!Backup_F8_Previous_Wave[Full VIN],"")</f>
      </c>
      <c r="L2409" s="3" t="s">
        <v>2427</v>
      </c>
      <c r="M2409" s="3" t="s">
        <v>4</v>
      </c>
      <c r="N2409" s="3" t="s">
        <v>7553</v>
      </c>
      <c r="O2409" s="3" t="s">
        <v>196</v>
      </c>
      <c r="P2409" s="6">
        <f>_xlfn.XLOOKUP(#REF!,[1]!Table2[BINNING],[1]!Table2[VFG],"")</f>
      </c>
      <c r="Q2409" s="6">
        <f>IF(ISNUMBER(FIND("|",#REF!,1)),LEFT(#REF!,FIND("|",#REF!,1)-2),#REF!)</f>
      </c>
      <c r="R2409" s="6">
        <f>IF(ISNUMBER(FIND("|",#REF!,1)),RIGHT(#REF!,LEN(#REF!)-FIND("|",#REF!,1)-1),"")</f>
      </c>
      <c r="S2409" s="3" t="s">
        <v>7</v>
      </c>
      <c r="T2409" s="3" t="s">
        <v>7</v>
      </c>
      <c r="U2409" s="2">
        <v>0</v>
      </c>
      <c r="V2409" s="2">
        <v>0</v>
      </c>
      <c r="W2409" s="2">
        <v>67000</v>
      </c>
      <c r="X2409" s="3" t="s">
        <v>139</v>
      </c>
      <c r="Y2409" s="2">
        <v>70</v>
      </c>
      <c r="Z2409" s="3"/>
      <c r="AA2409" s="3"/>
      <c r="AB2409" s="7" t="s">
        <v>7554</v>
      </c>
      <c r="AC2409" s="3" t="s">
        <v>297</v>
      </c>
      <c r="AD2409" s="3" t="s">
        <v>298</v>
      </c>
      <c r="AE2409" s="3" t="s">
        <v>299</v>
      </c>
      <c r="AF2409" s="3" t="s">
        <v>198</v>
      </c>
      <c r="AG2409" s="4"/>
      <c r="AH2409" s="3"/>
      <c r="AI2409" s="4"/>
      <c r="AJ24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09" s="8">
        <f>IF(#REF!=MAX(#REF!),"New","Old")</f>
      </c>
      <c r="AL2409" s="3"/>
      <c r="AM2409" s="9">
        <f>IF(OR(#REF!="",#REF!=0),"",IF(#REF!&lt;12000,"&lt;12k",IF(AND(#REF!&gt;=12000,#REF!&lt;24000),"12k to 24k",IF(AND(#REF!&gt;=24000,#REF!&lt;=36000),"24k to 36k",IF(#REF!&gt;36000,"&gt;36k","")))))</f>
      </c>
    </row>
    <row x14ac:dyDescent="0.25" r="2410" customHeight="1" ht="18.75">
      <c r="A2410" s="1">
        <v>1869157</v>
      </c>
      <c r="B2410" s="2">
        <v>11504707</v>
      </c>
      <c r="C2410" s="3" t="s">
        <v>0</v>
      </c>
      <c r="D2410" s="3" t="s">
        <v>181</v>
      </c>
      <c r="E2410" s="2">
        <v>2015</v>
      </c>
      <c r="F2410" s="4">
        <v>44953</v>
      </c>
      <c r="G2410" s="3" t="s">
        <v>2</v>
      </c>
      <c r="H2410" s="4">
        <v>44957</v>
      </c>
      <c r="I2410" s="4">
        <f>_xlfn.XLOOKUP(#REF!,[1]!Backup_F8_Previous_Wave[ODINO],[1]!Backup_F8_Previous_Wave[Production Date],"")</f>
      </c>
      <c r="J2410" s="10">
        <f>_xlfn.XLOOKUP(#REF!,[1]!Backup_F8_Previous_Wave[ODINO],[1]!Backup_F8_Previous_Wave[Wave Date],"")</f>
      </c>
      <c r="K2410" s="6">
        <f>_xlfn.XLOOKUP(#REF!,[1]!Backup_F8_Previous_Wave[ODINO],[1]!Backup_F8_Previous_Wave[Full VIN],"")</f>
      </c>
      <c r="L2410" s="3" t="s">
        <v>7555</v>
      </c>
      <c r="M2410" s="3" t="s">
        <v>4</v>
      </c>
      <c r="N2410" s="3" t="s">
        <v>7556</v>
      </c>
      <c r="O2410" s="3" t="s">
        <v>196</v>
      </c>
      <c r="P2410" s="6">
        <f>_xlfn.XLOOKUP(#REF!,[1]!Table2[BINNING],[1]!Table2[VFG],"")</f>
      </c>
      <c r="Q2410" s="6">
        <f>IF(ISNUMBER(FIND("|",#REF!,1)),LEFT(#REF!,FIND("|",#REF!,1)-2),#REF!)</f>
      </c>
      <c r="R2410" s="6">
        <f>IF(ISNUMBER(FIND("|",#REF!,1)),RIGHT(#REF!,LEN(#REF!)-FIND("|",#REF!,1)-1),"")</f>
      </c>
      <c r="S2410" s="3" t="s">
        <v>7</v>
      </c>
      <c r="T2410" s="3" t="s">
        <v>7</v>
      </c>
      <c r="U2410" s="2">
        <v>0</v>
      </c>
      <c r="V2410" s="2">
        <v>0</v>
      </c>
      <c r="W2410" s="2">
        <v>70000</v>
      </c>
      <c r="X2410" s="3" t="s">
        <v>525</v>
      </c>
      <c r="Y2410" s="2">
        <v>50</v>
      </c>
      <c r="Z2410" s="3" t="s">
        <v>4809</v>
      </c>
      <c r="AA2410" s="3"/>
      <c r="AB2410" s="7" t="s">
        <v>7557</v>
      </c>
      <c r="AC2410" s="3" t="s">
        <v>297</v>
      </c>
      <c r="AD2410" s="3" t="s">
        <v>298</v>
      </c>
      <c r="AE2410" s="3" t="s">
        <v>299</v>
      </c>
      <c r="AF2410" s="3" t="s">
        <v>198</v>
      </c>
      <c r="AG2410" s="4"/>
      <c r="AH2410" s="3"/>
      <c r="AI2410" s="4"/>
      <c r="AJ24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0" s="8">
        <f>IF(#REF!=MAX(#REF!),"New","Old")</f>
      </c>
      <c r="AL2410" s="3"/>
      <c r="AM2410" s="9">
        <f>IF(OR(#REF!="",#REF!=0),"",IF(#REF!&lt;12000,"&lt;12k",IF(AND(#REF!&gt;=12000,#REF!&lt;24000),"12k to 24k",IF(AND(#REF!&gt;=24000,#REF!&lt;=36000),"24k to 36k",IF(#REF!&gt;36000,"&gt;36k","")))))</f>
      </c>
    </row>
    <row x14ac:dyDescent="0.25" r="2411" customHeight="1" ht="18.75">
      <c r="A2411" s="1">
        <v>1869195</v>
      </c>
      <c r="B2411" s="2">
        <v>11504732</v>
      </c>
      <c r="C2411" s="3" t="s">
        <v>0</v>
      </c>
      <c r="D2411" s="3" t="s">
        <v>181</v>
      </c>
      <c r="E2411" s="2">
        <v>2017</v>
      </c>
      <c r="F2411" s="4">
        <v>44918</v>
      </c>
      <c r="G2411" s="3" t="s">
        <v>14</v>
      </c>
      <c r="H2411" s="4">
        <v>44957</v>
      </c>
      <c r="I2411" s="4">
        <f>_xlfn.XLOOKUP(#REF!,[1]!Backup_F8_Previous_Wave[ODINO],[1]!Backup_F8_Previous_Wave[Production Date],"")</f>
      </c>
      <c r="J2411" s="10">
        <f>_xlfn.XLOOKUP(#REF!,[1]!Backup_F8_Previous_Wave[ODINO],[1]!Backup_F8_Previous_Wave[Wave Date],"")</f>
      </c>
      <c r="K2411" s="6">
        <f>_xlfn.XLOOKUP(#REF!,[1]!Backup_F8_Previous_Wave[ODINO],[1]!Backup_F8_Previous_Wave[Full VIN],"")</f>
      </c>
      <c r="L2411" s="3" t="s">
        <v>3997</v>
      </c>
      <c r="M2411" s="3" t="s">
        <v>4</v>
      </c>
      <c r="N2411" s="3" t="s">
        <v>7558</v>
      </c>
      <c r="O2411" s="3" t="s">
        <v>196</v>
      </c>
      <c r="P2411" s="6">
        <f>_xlfn.XLOOKUP(#REF!,[1]!Table2[BINNING],[1]!Table2[VFG],"")</f>
      </c>
      <c r="Q2411" s="6">
        <f>IF(ISNUMBER(FIND("|",#REF!,1)),LEFT(#REF!,FIND("|",#REF!,1)-2),#REF!)</f>
      </c>
      <c r="R2411" s="6">
        <f>IF(ISNUMBER(FIND("|",#REF!,1)),RIGHT(#REF!,LEN(#REF!)-FIND("|",#REF!,1)-1),"")</f>
      </c>
      <c r="S2411" s="3" t="s">
        <v>7</v>
      </c>
      <c r="T2411" s="3" t="s">
        <v>7</v>
      </c>
      <c r="U2411" s="2">
        <v>0</v>
      </c>
      <c r="V2411" s="2">
        <v>0</v>
      </c>
      <c r="W2411" s="2"/>
      <c r="X2411" s="3" t="s">
        <v>63</v>
      </c>
      <c r="Y2411" s="2">
        <v>70</v>
      </c>
      <c r="Z2411" s="3"/>
      <c r="AA2411" s="3"/>
      <c r="AB2411" s="7" t="s">
        <v>7559</v>
      </c>
      <c r="AC2411" s="3" t="s">
        <v>297</v>
      </c>
      <c r="AD2411" s="3" t="s">
        <v>298</v>
      </c>
      <c r="AE2411" s="3" t="s">
        <v>299</v>
      </c>
      <c r="AF2411" s="3" t="s">
        <v>198</v>
      </c>
      <c r="AG2411" s="4"/>
      <c r="AH2411" s="3"/>
      <c r="AI2411" s="4"/>
      <c r="AJ24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1" s="8">
        <f>IF(#REF!=MAX(#REF!),"New","Old")</f>
      </c>
      <c r="AL2411" s="3"/>
      <c r="AM2411" s="9">
        <f>IF(OR(#REF!="",#REF!=0),"",IF(#REF!&lt;12000,"&lt;12k",IF(AND(#REF!&gt;=12000,#REF!&lt;24000),"12k to 24k",IF(AND(#REF!&gt;=24000,#REF!&lt;=36000),"24k to 36k",IF(#REF!&gt;36000,"&gt;36k","")))))</f>
      </c>
    </row>
    <row x14ac:dyDescent="0.25" r="2412" customHeight="1" ht="18.75">
      <c r="A2412" s="1">
        <v>1869206</v>
      </c>
      <c r="B2412" s="2">
        <v>11504740</v>
      </c>
      <c r="C2412" s="3" t="s">
        <v>0</v>
      </c>
      <c r="D2412" s="3" t="s">
        <v>1</v>
      </c>
      <c r="E2412" s="2">
        <v>2018</v>
      </c>
      <c r="F2412" s="4">
        <v>44956</v>
      </c>
      <c r="G2412" s="3" t="s">
        <v>2</v>
      </c>
      <c r="H2412" s="4">
        <v>44957</v>
      </c>
      <c r="I2412" s="4">
        <f>_xlfn.XLOOKUP(#REF!,[1]!Backup_F8_Previous_Wave[ODINO],[1]!Backup_F8_Previous_Wave[Production Date],"")</f>
      </c>
      <c r="J2412" s="10">
        <f>_xlfn.XLOOKUP(#REF!,[1]!Backup_F8_Previous_Wave[ODINO],[1]!Backup_F8_Previous_Wave[Wave Date],"")</f>
      </c>
      <c r="K2412" s="6">
        <f>_xlfn.XLOOKUP(#REF!,[1]!Backup_F8_Previous_Wave[ODINO],[1]!Backup_F8_Previous_Wave[Full VIN],"")</f>
      </c>
      <c r="L2412" s="3" t="s">
        <v>3171</v>
      </c>
      <c r="M2412" s="3" t="s">
        <v>4</v>
      </c>
      <c r="N2412" s="3" t="s">
        <v>7560</v>
      </c>
      <c r="O2412" s="3" t="s">
        <v>62</v>
      </c>
      <c r="P2412" s="6">
        <f>_xlfn.XLOOKUP(#REF!,[1]!Table2[BINNING],[1]!Table2[VFG],"")</f>
      </c>
      <c r="Q2412" s="6">
        <f>IF(ISNUMBER(FIND("|",#REF!,1)),LEFT(#REF!,FIND("|",#REF!,1)-2),#REF!)</f>
      </c>
      <c r="R2412" s="6">
        <f>IF(ISNUMBER(FIND("|",#REF!,1)),RIGHT(#REF!,LEN(#REF!)-FIND("|",#REF!,1)-1),"")</f>
      </c>
      <c r="S2412" s="3" t="s">
        <v>7</v>
      </c>
      <c r="T2412" s="3" t="s">
        <v>7</v>
      </c>
      <c r="U2412" s="2">
        <v>0</v>
      </c>
      <c r="V2412" s="2">
        <v>0</v>
      </c>
      <c r="W2412" s="2"/>
      <c r="X2412" s="3" t="s">
        <v>282</v>
      </c>
      <c r="Y2412" s="2">
        <v>0</v>
      </c>
      <c r="Z2412" s="3"/>
      <c r="AA2412" s="3"/>
      <c r="AB2412" s="7" t="s">
        <v>7561</v>
      </c>
      <c r="AC2412" s="3" t="s">
        <v>20</v>
      </c>
      <c r="AD2412" s="3" t="s">
        <v>11</v>
      </c>
      <c r="AE2412" s="3" t="s">
        <v>21</v>
      </c>
      <c r="AF2412" s="3" t="s">
        <v>13</v>
      </c>
      <c r="AG2412" s="4"/>
      <c r="AH2412" s="3"/>
      <c r="AI2412" s="4"/>
      <c r="AJ24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2" s="8">
        <f>IF(#REF!=MAX(#REF!),"New","Old")</f>
      </c>
      <c r="AL2412" s="3"/>
      <c r="AM2412" s="9">
        <f>IF(OR(#REF!="",#REF!=0),"",IF(#REF!&lt;12000,"&lt;12k",IF(AND(#REF!&gt;=12000,#REF!&lt;24000),"12k to 24k",IF(AND(#REF!&gt;=24000,#REF!&lt;=36000),"24k to 36k",IF(#REF!&gt;36000,"&gt;36k","")))))</f>
      </c>
    </row>
    <row x14ac:dyDescent="0.25" r="2413" customHeight="1" ht="18.75">
      <c r="A2413" s="1">
        <v>1869208</v>
      </c>
      <c r="B2413" s="2">
        <v>11504742</v>
      </c>
      <c r="C2413" s="3" t="s">
        <v>0</v>
      </c>
      <c r="D2413" s="3" t="s">
        <v>181</v>
      </c>
      <c r="E2413" s="2">
        <v>2016</v>
      </c>
      <c r="F2413" s="4">
        <v>44849</v>
      </c>
      <c r="G2413" s="3" t="s">
        <v>14</v>
      </c>
      <c r="H2413" s="4">
        <v>44957</v>
      </c>
      <c r="I2413" s="4">
        <f>_xlfn.XLOOKUP(#REF!,[1]!Backup_F8_Previous_Wave[ODINO],[1]!Backup_F8_Previous_Wave[Production Date],"")</f>
      </c>
      <c r="J2413" s="10">
        <f>_xlfn.XLOOKUP(#REF!,[1]!Backup_F8_Previous_Wave[ODINO],[1]!Backup_F8_Previous_Wave[Wave Date],"")</f>
      </c>
      <c r="K2413" s="6">
        <f>_xlfn.XLOOKUP(#REF!,[1]!Backup_F8_Previous_Wave[ODINO],[1]!Backup_F8_Previous_Wave[Full VIN],"")</f>
      </c>
      <c r="L2413" s="3" t="s">
        <v>7562</v>
      </c>
      <c r="M2413" s="3" t="s">
        <v>4</v>
      </c>
      <c r="N2413" s="3" t="s">
        <v>7563</v>
      </c>
      <c r="O2413" s="3" t="s">
        <v>196</v>
      </c>
      <c r="P2413" s="6">
        <f>_xlfn.XLOOKUP(#REF!,[1]!Table2[BINNING],[1]!Table2[VFG],"")</f>
      </c>
      <c r="Q2413" s="6">
        <f>IF(ISNUMBER(FIND("|",#REF!,1)),LEFT(#REF!,FIND("|",#REF!,1)-2),#REF!)</f>
      </c>
      <c r="R2413" s="6">
        <f>IF(ISNUMBER(FIND("|",#REF!,1)),RIGHT(#REF!,LEN(#REF!)-FIND("|",#REF!,1)-1),"")</f>
      </c>
      <c r="S2413" s="3" t="s">
        <v>7</v>
      </c>
      <c r="T2413" s="3" t="s">
        <v>7</v>
      </c>
      <c r="U2413" s="2">
        <v>0</v>
      </c>
      <c r="V2413" s="2">
        <v>0</v>
      </c>
      <c r="W2413" s="2"/>
      <c r="X2413" s="3" t="s">
        <v>404</v>
      </c>
      <c r="Y2413" s="2">
        <v>65</v>
      </c>
      <c r="Z2413" s="3"/>
      <c r="AA2413" s="3"/>
      <c r="AB2413" s="7" t="s">
        <v>7564</v>
      </c>
      <c r="AC2413" s="3" t="s">
        <v>297</v>
      </c>
      <c r="AD2413" s="3" t="s">
        <v>298</v>
      </c>
      <c r="AE2413" s="3" t="s">
        <v>299</v>
      </c>
      <c r="AF2413" s="3" t="s">
        <v>198</v>
      </c>
      <c r="AG2413" s="4"/>
      <c r="AH2413" s="3"/>
      <c r="AI2413" s="4"/>
      <c r="AJ24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3" s="8">
        <f>IF(#REF!=MAX(#REF!),"New","Old")</f>
      </c>
      <c r="AL2413" s="3"/>
      <c r="AM2413" s="9">
        <f>IF(OR(#REF!="",#REF!=0),"",IF(#REF!&lt;12000,"&lt;12k",IF(AND(#REF!&gt;=12000,#REF!&lt;24000),"12k to 24k",IF(AND(#REF!&gt;=24000,#REF!&lt;=36000),"24k to 36k",IF(#REF!&gt;36000,"&gt;36k","")))))</f>
      </c>
    </row>
    <row x14ac:dyDescent="0.25" r="2414" customHeight="1" ht="18.75">
      <c r="A2414" s="1">
        <v>1869251</v>
      </c>
      <c r="B2414" s="2">
        <v>11504769</v>
      </c>
      <c r="C2414" s="3" t="s">
        <v>0</v>
      </c>
      <c r="D2414" s="3" t="s">
        <v>181</v>
      </c>
      <c r="E2414" s="2">
        <v>2016</v>
      </c>
      <c r="F2414" s="4">
        <v>44957</v>
      </c>
      <c r="G2414" s="3" t="s">
        <v>2</v>
      </c>
      <c r="H2414" s="4">
        <v>44957</v>
      </c>
      <c r="I2414" s="4">
        <f>_xlfn.XLOOKUP(#REF!,[1]!Backup_F8_Previous_Wave[ODINO],[1]!Backup_F8_Previous_Wave[Production Date],"")</f>
      </c>
      <c r="J2414" s="10">
        <f>_xlfn.XLOOKUP(#REF!,[1]!Backup_F8_Previous_Wave[ODINO],[1]!Backup_F8_Previous_Wave[Wave Date],"")</f>
      </c>
      <c r="K2414" s="6">
        <f>_xlfn.XLOOKUP(#REF!,[1]!Backup_F8_Previous_Wave[ODINO],[1]!Backup_F8_Previous_Wave[Full VIN],"")</f>
      </c>
      <c r="L2414" s="3" t="s">
        <v>7565</v>
      </c>
      <c r="M2414" s="3" t="s">
        <v>4</v>
      </c>
      <c r="N2414" s="3" t="s">
        <v>7566</v>
      </c>
      <c r="O2414" s="3" t="s">
        <v>196</v>
      </c>
      <c r="P2414" s="6">
        <f>_xlfn.XLOOKUP(#REF!,[1]!Table2[BINNING],[1]!Table2[VFG],"")</f>
      </c>
      <c r="Q2414" s="6">
        <f>IF(ISNUMBER(FIND("|",#REF!,1)),LEFT(#REF!,FIND("|",#REF!,1)-2),#REF!)</f>
      </c>
      <c r="R2414" s="6">
        <f>IF(ISNUMBER(FIND("|",#REF!,1)),RIGHT(#REF!,LEN(#REF!)-FIND("|",#REF!,1)-1),"")</f>
      </c>
      <c r="S2414" s="3" t="s">
        <v>7</v>
      </c>
      <c r="T2414" s="3" t="s">
        <v>7</v>
      </c>
      <c r="U2414" s="2">
        <v>0</v>
      </c>
      <c r="V2414" s="2">
        <v>0</v>
      </c>
      <c r="W2414" s="2"/>
      <c r="X2414" s="3" t="s">
        <v>166</v>
      </c>
      <c r="Y2414" s="2">
        <v>65</v>
      </c>
      <c r="Z2414" s="3"/>
      <c r="AA2414" s="3"/>
      <c r="AB2414" s="7" t="s">
        <v>7567</v>
      </c>
      <c r="AC2414" s="3" t="s">
        <v>297</v>
      </c>
      <c r="AD2414" s="3" t="s">
        <v>298</v>
      </c>
      <c r="AE2414" s="3" t="s">
        <v>299</v>
      </c>
      <c r="AF2414" s="3" t="s">
        <v>198</v>
      </c>
      <c r="AG2414" s="4"/>
      <c r="AH2414" s="3"/>
      <c r="AI2414" s="4"/>
      <c r="AJ24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4" s="8">
        <f>IF(#REF!=MAX(#REF!),"New","Old")</f>
      </c>
      <c r="AL2414" s="3"/>
      <c r="AM2414" s="9">
        <f>IF(OR(#REF!="",#REF!=0),"",IF(#REF!&lt;12000,"&lt;12k",IF(AND(#REF!&gt;=12000,#REF!&lt;24000),"12k to 24k",IF(AND(#REF!&gt;=24000,#REF!&lt;=36000),"24k to 36k",IF(#REF!&gt;36000,"&gt;36k","")))))</f>
      </c>
    </row>
    <row x14ac:dyDescent="0.25" r="2415" customHeight="1" ht="18.75">
      <c r="A2415" s="1">
        <v>1869260</v>
      </c>
      <c r="B2415" s="2">
        <v>11504775</v>
      </c>
      <c r="C2415" s="3" t="s">
        <v>0</v>
      </c>
      <c r="D2415" s="3" t="s">
        <v>181</v>
      </c>
      <c r="E2415" s="2">
        <v>2017</v>
      </c>
      <c r="F2415" s="4">
        <v>44944</v>
      </c>
      <c r="G2415" s="3" t="s">
        <v>2</v>
      </c>
      <c r="H2415" s="4">
        <v>44957</v>
      </c>
      <c r="I2415" s="4"/>
      <c r="J2415" s="10">
        <f>_xlfn.XLOOKUP(#REF!,[1]!Backup_F8_Previous_Wave[ODINO],[1]!Backup_F8_Previous_Wave[Wave Date],"")</f>
      </c>
      <c r="K2415" s="3"/>
      <c r="L2415" s="3" t="s">
        <v>6812</v>
      </c>
      <c r="M2415" s="3" t="s">
        <v>4</v>
      </c>
      <c r="N2415" s="3" t="s">
        <v>7568</v>
      </c>
      <c r="O2415" s="3" t="s">
        <v>196</v>
      </c>
      <c r="P2415" s="6">
        <f>_xlfn.XLOOKUP(#REF!,[1]!Table2[BINNING],[1]!Table2[VFG],"")</f>
      </c>
      <c r="Q2415" s="6">
        <f>IF(ISNUMBER(FIND("|",#REF!,1)),LEFT(#REF!,FIND("|",#REF!,1)-2),#REF!)</f>
      </c>
      <c r="R2415" s="6">
        <f>IF(ISNUMBER(FIND("|",#REF!,1)),RIGHT(#REF!,LEN(#REF!)-FIND("|",#REF!,1)-1),"")</f>
      </c>
      <c r="S2415" s="3" t="s">
        <v>7</v>
      </c>
      <c r="T2415" s="3" t="s">
        <v>7</v>
      </c>
      <c r="U2415" s="2">
        <v>0</v>
      </c>
      <c r="V2415" s="2">
        <v>0</v>
      </c>
      <c r="W2415" s="2"/>
      <c r="X2415" s="3" t="s">
        <v>159</v>
      </c>
      <c r="Y2415" s="2">
        <v>75</v>
      </c>
      <c r="Z2415" s="3"/>
      <c r="AA2415" s="3"/>
      <c r="AB2415" s="7" t="s">
        <v>7569</v>
      </c>
      <c r="AC2415" s="3" t="s">
        <v>44</v>
      </c>
      <c r="AD2415" s="3" t="s">
        <v>44</v>
      </c>
      <c r="AE2415" s="3" t="s">
        <v>44</v>
      </c>
      <c r="AF2415" s="3" t="s">
        <v>198</v>
      </c>
      <c r="AG2415" s="4"/>
      <c r="AH2415" s="3"/>
      <c r="AI2415" s="4"/>
      <c r="AJ24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5" s="8">
        <f>IF(#REF!=MAX(#REF!),"New","Old")</f>
      </c>
      <c r="AL2415" s="3"/>
      <c r="AM2415" s="9">
        <f>IF(OR(#REF!="",#REF!=0),"",IF(#REF!&lt;12000,"&lt;12k",IF(AND(#REF!&gt;=12000,#REF!&lt;24000),"12k to 24k",IF(AND(#REF!&gt;=24000,#REF!&lt;=36000),"24k to 36k",IF(#REF!&gt;36000,"&gt;36k","")))))</f>
      </c>
    </row>
    <row x14ac:dyDescent="0.25" r="2416" customHeight="1" ht="18.75">
      <c r="A2416" s="1">
        <v>1869277</v>
      </c>
      <c r="B2416" s="2">
        <v>11504787</v>
      </c>
      <c r="C2416" s="3" t="s">
        <v>0</v>
      </c>
      <c r="D2416" s="3" t="s">
        <v>181</v>
      </c>
      <c r="E2416" s="2">
        <v>2016</v>
      </c>
      <c r="F2416" s="4">
        <v>44636</v>
      </c>
      <c r="G2416" s="3" t="s">
        <v>2</v>
      </c>
      <c r="H2416" s="4">
        <v>44957</v>
      </c>
      <c r="I2416" s="4"/>
      <c r="J2416" s="10">
        <f>_xlfn.XLOOKUP(#REF!,[1]!Backup_F8_Previous_Wave[ODINO],[1]!Backup_F8_Previous_Wave[Wave Date],"")</f>
      </c>
      <c r="K2416" s="3"/>
      <c r="L2416" s="3" t="s">
        <v>7570</v>
      </c>
      <c r="M2416" s="3" t="s">
        <v>4</v>
      </c>
      <c r="N2416" s="3" t="s">
        <v>7571</v>
      </c>
      <c r="O2416" s="3" t="s">
        <v>196</v>
      </c>
      <c r="P2416" s="6">
        <f>_xlfn.XLOOKUP(#REF!,[1]!Table2[BINNING],[1]!Table2[VFG],"")</f>
      </c>
      <c r="Q2416" s="6">
        <f>IF(ISNUMBER(FIND("|",#REF!,1)),LEFT(#REF!,FIND("|",#REF!,1)-2),#REF!)</f>
      </c>
      <c r="R2416" s="6">
        <f>IF(ISNUMBER(FIND("|",#REF!,1)),RIGHT(#REF!,LEN(#REF!)-FIND("|",#REF!,1)-1),"")</f>
      </c>
      <c r="S2416" s="3" t="s">
        <v>7</v>
      </c>
      <c r="T2416" s="3" t="s">
        <v>7</v>
      </c>
      <c r="U2416" s="2">
        <v>0</v>
      </c>
      <c r="V2416" s="2">
        <v>0</v>
      </c>
      <c r="W2416" s="2"/>
      <c r="X2416" s="3" t="s">
        <v>90</v>
      </c>
      <c r="Y2416" s="2">
        <v>60</v>
      </c>
      <c r="Z2416" s="3"/>
      <c r="AA2416" s="3"/>
      <c r="AB2416" s="7" t="s">
        <v>7572</v>
      </c>
      <c r="AC2416" s="3" t="s">
        <v>44</v>
      </c>
      <c r="AD2416" s="3" t="s">
        <v>44</v>
      </c>
      <c r="AE2416" s="3" t="s">
        <v>44</v>
      </c>
      <c r="AF2416" s="3" t="s">
        <v>198</v>
      </c>
      <c r="AG2416" s="4"/>
      <c r="AH2416" s="3"/>
      <c r="AI2416" s="4"/>
      <c r="AJ24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6" s="8">
        <f>IF(#REF!=MAX(#REF!),"New","Old")</f>
      </c>
      <c r="AL2416" s="3"/>
      <c r="AM2416" s="9">
        <f>IF(OR(#REF!="",#REF!=0),"",IF(#REF!&lt;12000,"&lt;12k",IF(AND(#REF!&gt;=12000,#REF!&lt;24000),"12k to 24k",IF(AND(#REF!&gt;=24000,#REF!&lt;=36000),"24k to 36k",IF(#REF!&gt;36000,"&gt;36k","")))))</f>
      </c>
    </row>
    <row x14ac:dyDescent="0.25" r="2417" customHeight="1" ht="18.75">
      <c r="A2417" s="1">
        <v>1869344</v>
      </c>
      <c r="B2417" s="2">
        <v>11504826</v>
      </c>
      <c r="C2417" s="3" t="s">
        <v>0</v>
      </c>
      <c r="D2417" s="3" t="s">
        <v>181</v>
      </c>
      <c r="E2417" s="2">
        <v>2016</v>
      </c>
      <c r="F2417" s="4">
        <v>44810</v>
      </c>
      <c r="G2417" s="3" t="s">
        <v>39</v>
      </c>
      <c r="H2417" s="4">
        <v>44957</v>
      </c>
      <c r="I2417" s="4">
        <f>_xlfn.XLOOKUP(#REF!,[1]!Backup_F8_Previous_Wave[ODINO],[1]!Backup_F8_Previous_Wave[Production Date],"")</f>
      </c>
      <c r="J2417" s="10">
        <f>_xlfn.XLOOKUP(#REF!,[1]!Backup_F8_Previous_Wave[ODINO],[1]!Backup_F8_Previous_Wave[Wave Date],"")</f>
      </c>
      <c r="K2417" s="6">
        <f>_xlfn.XLOOKUP(#REF!,[1]!Backup_F8_Previous_Wave[ODINO],[1]!Backup_F8_Previous_Wave[Full VIN],"")</f>
      </c>
      <c r="L2417" s="3" t="s">
        <v>7573</v>
      </c>
      <c r="M2417" s="3" t="s">
        <v>4</v>
      </c>
      <c r="N2417" s="3" t="s">
        <v>7574</v>
      </c>
      <c r="O2417" s="3" t="s">
        <v>196</v>
      </c>
      <c r="P2417" s="6">
        <f>_xlfn.XLOOKUP(#REF!,[1]!Table2[BINNING],[1]!Table2[VFG],"")</f>
      </c>
      <c r="Q2417" s="6">
        <f>IF(ISNUMBER(FIND("|",#REF!,1)),LEFT(#REF!,FIND("|",#REF!,1)-2),#REF!)</f>
      </c>
      <c r="R2417" s="6">
        <f>IF(ISNUMBER(FIND("|",#REF!,1)),RIGHT(#REF!,LEN(#REF!)-FIND("|",#REF!,1)-1),"")</f>
      </c>
      <c r="S2417" s="3" t="s">
        <v>7</v>
      </c>
      <c r="T2417" s="3" t="s">
        <v>7</v>
      </c>
      <c r="U2417" s="2">
        <v>0</v>
      </c>
      <c r="V2417" s="2">
        <v>0</v>
      </c>
      <c r="W2417" s="2"/>
      <c r="X2417" s="3" t="s">
        <v>282</v>
      </c>
      <c r="Y2417" s="2">
        <v>75</v>
      </c>
      <c r="Z2417" s="3"/>
      <c r="AA2417" s="3"/>
      <c r="AB2417" s="7" t="s">
        <v>7575</v>
      </c>
      <c r="AC2417" s="3" t="s">
        <v>297</v>
      </c>
      <c r="AD2417" s="3" t="s">
        <v>298</v>
      </c>
      <c r="AE2417" s="3" t="s">
        <v>2417</v>
      </c>
      <c r="AF2417" s="3" t="s">
        <v>198</v>
      </c>
      <c r="AG2417" s="4"/>
      <c r="AH2417" s="3"/>
      <c r="AI2417" s="4"/>
      <c r="AJ24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7" s="8">
        <f>IF(#REF!=MAX(#REF!),"New","Old")</f>
      </c>
      <c r="AL2417" s="3"/>
      <c r="AM2417" s="9">
        <f>IF(OR(#REF!="",#REF!=0),"",IF(#REF!&lt;12000,"&lt;12k",IF(AND(#REF!&gt;=12000,#REF!&lt;24000),"12k to 24k",IF(AND(#REF!&gt;=24000,#REF!&lt;=36000),"24k to 36k",IF(#REF!&gt;36000,"&gt;36k","")))))</f>
      </c>
    </row>
    <row x14ac:dyDescent="0.25" r="2418" customHeight="1" ht="18.75">
      <c r="A2418" s="1">
        <v>1869347</v>
      </c>
      <c r="B2418" s="2">
        <v>11504829</v>
      </c>
      <c r="C2418" s="3" t="s">
        <v>0</v>
      </c>
      <c r="D2418" s="3" t="s">
        <v>181</v>
      </c>
      <c r="E2418" s="2">
        <v>2017</v>
      </c>
      <c r="F2418" s="4">
        <v>44780</v>
      </c>
      <c r="G2418" s="3" t="s">
        <v>39</v>
      </c>
      <c r="H2418" s="4">
        <v>44958</v>
      </c>
      <c r="I2418" s="4"/>
      <c r="J2418" s="10">
        <f>_xlfn.XLOOKUP(#REF!,[1]!Backup_F8_Previous_Wave[ODINO],[1]!Backup_F8_Previous_Wave[Wave Date],"")</f>
      </c>
      <c r="K2418" s="3"/>
      <c r="L2418" s="3" t="s">
        <v>7576</v>
      </c>
      <c r="M2418" s="3" t="s">
        <v>4</v>
      </c>
      <c r="N2418" s="3" t="s">
        <v>7577</v>
      </c>
      <c r="O2418" s="3" t="s">
        <v>196</v>
      </c>
      <c r="P2418" s="6">
        <f>_xlfn.XLOOKUP(#REF!,[1]!Table2[BINNING],[1]!Table2[VFG],"")</f>
      </c>
      <c r="Q2418" s="6">
        <f>IF(ISNUMBER(FIND("|",#REF!,1)),LEFT(#REF!,FIND("|",#REF!,1)-2),#REF!)</f>
      </c>
      <c r="R2418" s="6">
        <f>IF(ISNUMBER(FIND("|",#REF!,1)),RIGHT(#REF!,LEN(#REF!)-FIND("|",#REF!,1)-1),"")</f>
      </c>
      <c r="S2418" s="3" t="s">
        <v>7</v>
      </c>
      <c r="T2418" s="3" t="s">
        <v>7</v>
      </c>
      <c r="U2418" s="2">
        <v>0</v>
      </c>
      <c r="V2418" s="2">
        <v>0</v>
      </c>
      <c r="W2418" s="2"/>
      <c r="X2418" s="3" t="s">
        <v>106</v>
      </c>
      <c r="Y2418" s="2">
        <v>65</v>
      </c>
      <c r="Z2418" s="3"/>
      <c r="AA2418" s="3"/>
      <c r="AB2418" s="7" t="s">
        <v>7578</v>
      </c>
      <c r="AC2418" s="3" t="s">
        <v>44</v>
      </c>
      <c r="AD2418" s="3" t="s">
        <v>44</v>
      </c>
      <c r="AE2418" s="3" t="s">
        <v>44</v>
      </c>
      <c r="AF2418" s="3" t="s">
        <v>198</v>
      </c>
      <c r="AG2418" s="4"/>
      <c r="AH2418" s="3"/>
      <c r="AI2418" s="4"/>
      <c r="AJ24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8" s="8">
        <f>IF(#REF!=MAX(#REF!),"New","Old")</f>
      </c>
      <c r="AL2418" s="3"/>
      <c r="AM2418" s="9">
        <f>IF(OR(#REF!="",#REF!=0),"",IF(#REF!&lt;12000,"&lt;12k",IF(AND(#REF!&gt;=12000,#REF!&lt;24000),"12k to 24k",IF(AND(#REF!&gt;=24000,#REF!&lt;=36000),"24k to 36k",IF(#REF!&gt;36000,"&gt;36k","")))))</f>
      </c>
    </row>
    <row x14ac:dyDescent="0.25" r="2419" customHeight="1" ht="18.75">
      <c r="A2419" s="1">
        <v>1869354</v>
      </c>
      <c r="B2419" s="2">
        <v>11504834</v>
      </c>
      <c r="C2419" s="3" t="s">
        <v>0</v>
      </c>
      <c r="D2419" s="3" t="s">
        <v>181</v>
      </c>
      <c r="E2419" s="2">
        <v>2017</v>
      </c>
      <c r="F2419" s="4">
        <v>44383</v>
      </c>
      <c r="G2419" s="3" t="s">
        <v>39</v>
      </c>
      <c r="H2419" s="4">
        <v>44958</v>
      </c>
      <c r="I2419" s="4">
        <f>_xlfn.XLOOKUP(#REF!,[1]!Backup_F8_Previous_Wave[ODINO],[1]!Backup_F8_Previous_Wave[Production Date],"")</f>
      </c>
      <c r="J2419" s="10">
        <f>_xlfn.XLOOKUP(#REF!,[1]!Backup_F8_Previous_Wave[ODINO],[1]!Backup_F8_Previous_Wave[Wave Date],"")</f>
      </c>
      <c r="K2419" s="6">
        <f>_xlfn.XLOOKUP(#REF!,[1]!Backup_F8_Previous_Wave[ODINO],[1]!Backup_F8_Previous_Wave[Full VIN],"")</f>
      </c>
      <c r="L2419" s="3" t="s">
        <v>7162</v>
      </c>
      <c r="M2419" s="3" t="s">
        <v>4</v>
      </c>
      <c r="N2419" s="3" t="s">
        <v>7579</v>
      </c>
      <c r="O2419" s="3" t="s">
        <v>196</v>
      </c>
      <c r="P2419" s="6">
        <f>_xlfn.XLOOKUP(#REF!,[1]!Table2[BINNING],[1]!Table2[VFG],"")</f>
      </c>
      <c r="Q2419" s="6">
        <f>IF(ISNUMBER(FIND("|",#REF!,1)),LEFT(#REF!,FIND("|",#REF!,1)-2),#REF!)</f>
      </c>
      <c r="R2419" s="6">
        <f>IF(ISNUMBER(FIND("|",#REF!,1)),RIGHT(#REF!,LEN(#REF!)-FIND("|",#REF!,1)-1),"")</f>
      </c>
      <c r="S2419" s="3" t="s">
        <v>7</v>
      </c>
      <c r="T2419" s="3" t="s">
        <v>7</v>
      </c>
      <c r="U2419" s="2">
        <v>0</v>
      </c>
      <c r="V2419" s="2">
        <v>0</v>
      </c>
      <c r="W2419" s="2"/>
      <c r="X2419" s="3" t="s">
        <v>380</v>
      </c>
      <c r="Y2419" s="2">
        <v>70</v>
      </c>
      <c r="Z2419" s="3"/>
      <c r="AA2419" s="3"/>
      <c r="AB2419" s="7" t="s">
        <v>7580</v>
      </c>
      <c r="AC2419" s="3" t="s">
        <v>297</v>
      </c>
      <c r="AD2419" s="3" t="s">
        <v>298</v>
      </c>
      <c r="AE2419" s="3" t="s">
        <v>299</v>
      </c>
      <c r="AF2419" s="3" t="s">
        <v>198</v>
      </c>
      <c r="AG2419" s="4"/>
      <c r="AH2419" s="3"/>
      <c r="AI2419" s="4"/>
      <c r="AJ24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19" s="8">
        <f>IF(#REF!=MAX(#REF!),"New","Old")</f>
      </c>
      <c r="AL2419" s="3"/>
      <c r="AM2419" s="9">
        <f>IF(OR(#REF!="",#REF!=0),"",IF(#REF!&lt;12000,"&lt;12k",IF(AND(#REF!&gt;=12000,#REF!&lt;24000),"12k to 24k",IF(AND(#REF!&gt;=24000,#REF!&lt;=36000),"24k to 36k",IF(#REF!&gt;36000,"&gt;36k","")))))</f>
      </c>
    </row>
    <row x14ac:dyDescent="0.25" r="2420" customHeight="1" ht="18.75">
      <c r="A2420" s="1">
        <v>1869359</v>
      </c>
      <c r="B2420" s="2">
        <v>11504839</v>
      </c>
      <c r="C2420" s="3" t="s">
        <v>0</v>
      </c>
      <c r="D2420" s="3" t="s">
        <v>181</v>
      </c>
      <c r="E2420" s="2">
        <v>2016</v>
      </c>
      <c r="F2420" s="4">
        <v>44846</v>
      </c>
      <c r="G2420" s="3" t="s">
        <v>14</v>
      </c>
      <c r="H2420" s="4">
        <v>44958</v>
      </c>
      <c r="I2420" s="4">
        <f>_xlfn.XLOOKUP(#REF!,[1]!Backup_F8_Previous_Wave[ODINO],[1]!Backup_F8_Previous_Wave[Production Date],"")</f>
      </c>
      <c r="J2420" s="10">
        <f>_xlfn.XLOOKUP(#REF!,[1]!Backup_F8_Previous_Wave[ODINO],[1]!Backup_F8_Previous_Wave[Wave Date],"")</f>
      </c>
      <c r="K2420" s="6">
        <f>_xlfn.XLOOKUP(#REF!,[1]!Backup_F8_Previous_Wave[ODINO],[1]!Backup_F8_Previous_Wave[Full VIN],"")</f>
      </c>
      <c r="L2420" s="3" t="s">
        <v>6124</v>
      </c>
      <c r="M2420" s="3" t="s">
        <v>4</v>
      </c>
      <c r="N2420" s="3" t="s">
        <v>7581</v>
      </c>
      <c r="O2420" s="3" t="s">
        <v>196</v>
      </c>
      <c r="P2420" s="6">
        <f>_xlfn.XLOOKUP(#REF!,[1]!Table2[BINNING],[1]!Table2[VFG],"")</f>
      </c>
      <c r="Q2420" s="6">
        <f>IF(ISNUMBER(FIND("|",#REF!,1)),LEFT(#REF!,FIND("|",#REF!,1)-2),#REF!)</f>
      </c>
      <c r="R2420" s="6">
        <f>IF(ISNUMBER(FIND("|",#REF!,1)),RIGHT(#REF!,LEN(#REF!)-FIND("|",#REF!,1)-1),"")</f>
      </c>
      <c r="S2420" s="3" t="s">
        <v>7</v>
      </c>
      <c r="T2420" s="3" t="s">
        <v>7</v>
      </c>
      <c r="U2420" s="2">
        <v>0</v>
      </c>
      <c r="V2420" s="2">
        <v>0</v>
      </c>
      <c r="W2420" s="2"/>
      <c r="X2420" s="3" t="s">
        <v>125</v>
      </c>
      <c r="Y2420" s="2">
        <v>60</v>
      </c>
      <c r="Z2420" s="3"/>
      <c r="AA2420" s="3"/>
      <c r="AB2420" s="7" t="s">
        <v>7582</v>
      </c>
      <c r="AC2420" s="3" t="s">
        <v>297</v>
      </c>
      <c r="AD2420" s="3" t="s">
        <v>298</v>
      </c>
      <c r="AE2420" s="3" t="s">
        <v>299</v>
      </c>
      <c r="AF2420" s="3" t="s">
        <v>198</v>
      </c>
      <c r="AG2420" s="4"/>
      <c r="AH2420" s="3"/>
      <c r="AI2420" s="4"/>
      <c r="AJ24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0" s="8">
        <f>IF(#REF!=MAX(#REF!),"New","Old")</f>
      </c>
      <c r="AL2420" s="3"/>
      <c r="AM2420" s="9">
        <f>IF(OR(#REF!="",#REF!=0),"",IF(#REF!&lt;12000,"&lt;12k",IF(AND(#REF!&gt;=12000,#REF!&lt;24000),"12k to 24k",IF(AND(#REF!&gt;=24000,#REF!&lt;=36000),"24k to 36k",IF(#REF!&gt;36000,"&gt;36k","")))))</f>
      </c>
    </row>
    <row x14ac:dyDescent="0.25" r="2421" customHeight="1" ht="18.75">
      <c r="A2421" s="1">
        <v>1869368</v>
      </c>
      <c r="B2421" s="2">
        <v>11504845</v>
      </c>
      <c r="C2421" s="3" t="s">
        <v>0</v>
      </c>
      <c r="D2421" s="3" t="s">
        <v>4843</v>
      </c>
      <c r="E2421" s="2">
        <v>2022</v>
      </c>
      <c r="F2421" s="4">
        <v>44958</v>
      </c>
      <c r="G2421" s="3" t="s">
        <v>2</v>
      </c>
      <c r="H2421" s="4">
        <v>44958</v>
      </c>
      <c r="I2421" s="4"/>
      <c r="J2421" s="10">
        <f>_xlfn.XLOOKUP(#REF!,[1]!Backup_F8_Previous_Wave[ODINO],[1]!Backup_F8_Previous_Wave[Wave Date],"")</f>
      </c>
      <c r="K2421" s="3"/>
      <c r="L2421" s="3" t="s">
        <v>7583</v>
      </c>
      <c r="M2421" s="3" t="s">
        <v>4</v>
      </c>
      <c r="N2421" s="3" t="s">
        <v>7584</v>
      </c>
      <c r="O2421" s="3" t="s">
        <v>3849</v>
      </c>
      <c r="P2421" s="6">
        <f>_xlfn.XLOOKUP(#REF!,[1]!Table2[BINNING],[1]!Table2[VFG],"")</f>
      </c>
      <c r="Q2421" s="6">
        <f>IF(ISNUMBER(FIND("|",#REF!,1)),LEFT(#REF!,FIND("|",#REF!,1)-2),#REF!)</f>
      </c>
      <c r="R2421" s="6">
        <f>IF(ISNUMBER(FIND("|",#REF!,1)),RIGHT(#REF!,LEN(#REF!)-FIND("|",#REF!,1)-1),"")</f>
      </c>
      <c r="S2421" s="3" t="s">
        <v>7</v>
      </c>
      <c r="T2421" s="3" t="s">
        <v>7</v>
      </c>
      <c r="U2421" s="2">
        <v>0</v>
      </c>
      <c r="V2421" s="2">
        <v>0</v>
      </c>
      <c r="W2421" s="2"/>
      <c r="X2421" s="3" t="s">
        <v>81</v>
      </c>
      <c r="Y2421" s="2">
        <v>45</v>
      </c>
      <c r="Z2421" s="3"/>
      <c r="AA2421" s="3"/>
      <c r="AB2421" s="7" t="s">
        <v>7585</v>
      </c>
      <c r="AC2421" s="3" t="s">
        <v>44</v>
      </c>
      <c r="AD2421" s="3" t="s">
        <v>44</v>
      </c>
      <c r="AE2421" s="3" t="s">
        <v>44</v>
      </c>
      <c r="AF2421" s="3" t="s">
        <v>102</v>
      </c>
      <c r="AG2421" s="4"/>
      <c r="AH2421" s="3"/>
      <c r="AI2421" s="4"/>
      <c r="AJ24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1" s="8">
        <f>IF(#REF!=MAX(#REF!),"New","Old")</f>
      </c>
      <c r="AL2421" s="3"/>
      <c r="AM2421" s="9">
        <f>IF(OR(#REF!="",#REF!=0),"",IF(#REF!&lt;12000,"&lt;12k",IF(AND(#REF!&gt;=12000,#REF!&lt;24000),"12k to 24k",IF(AND(#REF!&gt;=24000,#REF!&lt;=36000),"24k to 36k",IF(#REF!&gt;36000,"&gt;36k","")))))</f>
      </c>
    </row>
    <row x14ac:dyDescent="0.25" r="2422" customHeight="1" ht="18.75">
      <c r="A2422" s="1">
        <v>1869372</v>
      </c>
      <c r="B2422" s="2">
        <v>11504848</v>
      </c>
      <c r="C2422" s="3" t="s">
        <v>0</v>
      </c>
      <c r="D2422" s="3" t="s">
        <v>1</v>
      </c>
      <c r="E2422" s="2">
        <v>2017</v>
      </c>
      <c r="F2422" s="4">
        <v>44958</v>
      </c>
      <c r="G2422" s="3" t="s">
        <v>2</v>
      </c>
      <c r="H2422" s="4">
        <v>44958</v>
      </c>
      <c r="I2422" s="4"/>
      <c r="J2422" s="10">
        <f>_xlfn.XLOOKUP(#REF!,[1]!Backup_F8_Previous_Wave[ODINO],[1]!Backup_F8_Previous_Wave[Wave Date],"")</f>
      </c>
      <c r="K2422" s="3"/>
      <c r="L2422" s="3" t="s">
        <v>7586</v>
      </c>
      <c r="M2422" s="3" t="s">
        <v>4</v>
      </c>
      <c r="N2422" s="3" t="s">
        <v>7587</v>
      </c>
      <c r="O2422" s="3" t="s">
        <v>49</v>
      </c>
      <c r="P2422" s="6">
        <f>_xlfn.XLOOKUP(#REF!,[1]!Table2[BINNING],[1]!Table2[VFG],"")</f>
      </c>
      <c r="Q2422" s="6">
        <f>IF(ISNUMBER(FIND("|",#REF!,1)),LEFT(#REF!,FIND("|",#REF!,1)-2),#REF!)</f>
      </c>
      <c r="R2422" s="6">
        <f>IF(ISNUMBER(FIND("|",#REF!,1)),RIGHT(#REF!,LEN(#REF!)-FIND("|",#REF!,1)-1),"")</f>
      </c>
      <c r="S2422" s="3" t="s">
        <v>7</v>
      </c>
      <c r="T2422" s="3" t="s">
        <v>7</v>
      </c>
      <c r="U2422" s="2">
        <v>0</v>
      </c>
      <c r="V2422" s="2">
        <v>0</v>
      </c>
      <c r="W2422" s="2"/>
      <c r="X2422" s="3" t="s">
        <v>518</v>
      </c>
      <c r="Y2422" s="2">
        <v>0</v>
      </c>
      <c r="Z2422" s="3"/>
      <c r="AA2422" s="3"/>
      <c r="AB2422" s="7" t="s">
        <v>7588</v>
      </c>
      <c r="AC2422" s="3" t="s">
        <v>44</v>
      </c>
      <c r="AD2422" s="3" t="s">
        <v>44</v>
      </c>
      <c r="AE2422" s="3" t="s">
        <v>44</v>
      </c>
      <c r="AF2422" s="3" t="s">
        <v>27</v>
      </c>
      <c r="AG2422" s="4"/>
      <c r="AH2422" s="3"/>
      <c r="AI2422" s="4"/>
      <c r="AJ24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2" s="8">
        <f>IF(#REF!=MAX(#REF!),"New","Old")</f>
      </c>
      <c r="AL2422" s="3"/>
      <c r="AM2422" s="9">
        <f>IF(OR(#REF!="",#REF!=0),"",IF(#REF!&lt;12000,"&lt;12k",IF(AND(#REF!&gt;=12000,#REF!&lt;24000),"12k to 24k",IF(AND(#REF!&gt;=24000,#REF!&lt;=36000),"24k to 36k",IF(#REF!&gt;36000,"&gt;36k","")))))</f>
      </c>
    </row>
    <row x14ac:dyDescent="0.25" r="2423" customHeight="1" ht="18.75">
      <c r="A2423" s="1">
        <v>1869395</v>
      </c>
      <c r="B2423" s="2">
        <v>11504866</v>
      </c>
      <c r="C2423" s="3" t="s">
        <v>0</v>
      </c>
      <c r="D2423" s="3" t="s">
        <v>181</v>
      </c>
      <c r="E2423" s="2">
        <v>2014</v>
      </c>
      <c r="F2423" s="4">
        <v>44841</v>
      </c>
      <c r="G2423" s="3" t="s">
        <v>14</v>
      </c>
      <c r="H2423" s="4">
        <v>44958</v>
      </c>
      <c r="I2423" s="4"/>
      <c r="J2423" s="10">
        <f>_xlfn.XLOOKUP(#REF!,[1]!Backup_F8_Previous_Wave[ODINO],[1]!Backup_F8_Previous_Wave[Wave Date],"")</f>
      </c>
      <c r="K2423" s="3"/>
      <c r="L2423" s="3" t="s">
        <v>2339</v>
      </c>
      <c r="M2423" s="3" t="s">
        <v>4</v>
      </c>
      <c r="N2423" s="3" t="s">
        <v>7589</v>
      </c>
      <c r="O2423" s="3" t="s">
        <v>196</v>
      </c>
      <c r="P2423" s="6">
        <f>_xlfn.XLOOKUP(#REF!,[1]!Table2[BINNING],[1]!Table2[VFG],"")</f>
      </c>
      <c r="Q2423" s="6">
        <f>IF(ISNUMBER(FIND("|",#REF!,1)),LEFT(#REF!,FIND("|",#REF!,1)-2),#REF!)</f>
      </c>
      <c r="R2423" s="6">
        <f>IF(ISNUMBER(FIND("|",#REF!,1)),RIGHT(#REF!,LEN(#REF!)-FIND("|",#REF!,1)-1),"")</f>
      </c>
      <c r="S2423" s="3" t="s">
        <v>7</v>
      </c>
      <c r="T2423" s="3" t="s">
        <v>7</v>
      </c>
      <c r="U2423" s="2">
        <v>0</v>
      </c>
      <c r="V2423" s="2">
        <v>0</v>
      </c>
      <c r="W2423" s="2"/>
      <c r="X2423" s="3" t="s">
        <v>282</v>
      </c>
      <c r="Y2423" s="2">
        <v>60</v>
      </c>
      <c r="Z2423" s="3"/>
      <c r="AA2423" s="3"/>
      <c r="AB2423" s="7" t="s">
        <v>7590</v>
      </c>
      <c r="AC2423" s="3" t="s">
        <v>44</v>
      </c>
      <c r="AD2423" s="3" t="s">
        <v>44</v>
      </c>
      <c r="AE2423" s="3" t="s">
        <v>44</v>
      </c>
      <c r="AF2423" s="3" t="s">
        <v>198</v>
      </c>
      <c r="AG2423" s="4"/>
      <c r="AH2423" s="3"/>
      <c r="AI2423" s="4"/>
      <c r="AJ24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3" s="8">
        <f>IF(#REF!=MAX(#REF!),"New","Old")</f>
      </c>
      <c r="AL2423" s="3"/>
      <c r="AM2423" s="9">
        <f>IF(OR(#REF!="",#REF!=0),"",IF(#REF!&lt;12000,"&lt;12k",IF(AND(#REF!&gt;=12000,#REF!&lt;24000),"12k to 24k",IF(AND(#REF!&gt;=24000,#REF!&lt;=36000),"24k to 36k",IF(#REF!&gt;36000,"&gt;36k","")))))</f>
      </c>
    </row>
    <row x14ac:dyDescent="0.25" r="2424" customHeight="1" ht="18.75">
      <c r="A2424" s="1">
        <v>1869401</v>
      </c>
      <c r="B2424" s="2">
        <v>11504870</v>
      </c>
      <c r="C2424" s="3" t="s">
        <v>0</v>
      </c>
      <c r="D2424" s="3" t="s">
        <v>181</v>
      </c>
      <c r="E2424" s="2">
        <v>2016</v>
      </c>
      <c r="F2424" s="4">
        <v>44688</v>
      </c>
      <c r="G2424" s="3" t="s">
        <v>108</v>
      </c>
      <c r="H2424" s="4">
        <v>44958</v>
      </c>
      <c r="I2424" s="4">
        <f>_xlfn.XLOOKUP(#REF!,[1]!Backup_F8_Previous_Wave[ODINO],[1]!Backup_F8_Previous_Wave[Production Date],"")</f>
      </c>
      <c r="J2424" s="10">
        <f>_xlfn.XLOOKUP(#REF!,[1]!Backup_F8_Previous_Wave[ODINO],[1]!Backup_F8_Previous_Wave[Wave Date],"")</f>
      </c>
      <c r="K2424" s="6">
        <f>_xlfn.XLOOKUP(#REF!,[1]!Backup_F8_Previous_Wave[ODINO],[1]!Backup_F8_Previous_Wave[Full VIN],"")</f>
      </c>
      <c r="L2424" s="3" t="s">
        <v>6124</v>
      </c>
      <c r="M2424" s="3" t="s">
        <v>4</v>
      </c>
      <c r="N2424" s="3" t="s">
        <v>7591</v>
      </c>
      <c r="O2424" s="3" t="s">
        <v>196</v>
      </c>
      <c r="P2424" s="6">
        <f>_xlfn.XLOOKUP(#REF!,[1]!Table2[BINNING],[1]!Table2[VFG],"")</f>
      </c>
      <c r="Q2424" s="6">
        <f>IF(ISNUMBER(FIND("|",#REF!,1)),LEFT(#REF!,FIND("|",#REF!,1)-2),#REF!)</f>
      </c>
      <c r="R2424" s="6">
        <f>IF(ISNUMBER(FIND("|",#REF!,1)),RIGHT(#REF!,LEN(#REF!)-FIND("|",#REF!,1)-1),"")</f>
      </c>
      <c r="S2424" s="3" t="s">
        <v>7</v>
      </c>
      <c r="T2424" s="3" t="s">
        <v>7</v>
      </c>
      <c r="U2424" s="2">
        <v>0</v>
      </c>
      <c r="V2424" s="2">
        <v>0</v>
      </c>
      <c r="W2424" s="2"/>
      <c r="X2424" s="3" t="s">
        <v>305</v>
      </c>
      <c r="Y2424" s="2">
        <v>60</v>
      </c>
      <c r="Z2424" s="3"/>
      <c r="AA2424" s="3"/>
      <c r="AB2424" s="7" t="s">
        <v>7592</v>
      </c>
      <c r="AC2424" s="3" t="s">
        <v>297</v>
      </c>
      <c r="AD2424" s="3" t="s">
        <v>298</v>
      </c>
      <c r="AE2424" s="3" t="s">
        <v>299</v>
      </c>
      <c r="AF2424" s="3" t="s">
        <v>198</v>
      </c>
      <c r="AG2424" s="4"/>
      <c r="AH2424" s="3"/>
      <c r="AI2424" s="4"/>
      <c r="AJ24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4" s="8">
        <f>IF(#REF!=MAX(#REF!),"New","Old")</f>
      </c>
      <c r="AL2424" s="3"/>
      <c r="AM2424" s="9">
        <f>IF(OR(#REF!="",#REF!=0),"",IF(#REF!&lt;12000,"&lt;12k",IF(AND(#REF!&gt;=12000,#REF!&lt;24000),"12k to 24k",IF(AND(#REF!&gt;=24000,#REF!&lt;=36000),"24k to 36k",IF(#REF!&gt;36000,"&gt;36k","")))))</f>
      </c>
    </row>
    <row x14ac:dyDescent="0.25" r="2425" customHeight="1" ht="18.75">
      <c r="A2425" s="1">
        <v>1869402</v>
      </c>
      <c r="B2425" s="2">
        <v>11504871</v>
      </c>
      <c r="C2425" s="3" t="s">
        <v>0</v>
      </c>
      <c r="D2425" s="3" t="s">
        <v>181</v>
      </c>
      <c r="E2425" s="2">
        <v>2018</v>
      </c>
      <c r="F2425" s="4">
        <v>44918</v>
      </c>
      <c r="G2425" s="3" t="s">
        <v>14</v>
      </c>
      <c r="H2425" s="4">
        <v>44958</v>
      </c>
      <c r="I2425" s="4"/>
      <c r="J2425" s="10">
        <f>_xlfn.XLOOKUP(#REF!,[1]!Backup_F8_Previous_Wave[ODINO],[1]!Backup_F8_Previous_Wave[Wave Date],"")</f>
      </c>
      <c r="K2425" s="3"/>
      <c r="L2425" s="3"/>
      <c r="M2425" s="3" t="s">
        <v>4</v>
      </c>
      <c r="N2425" s="3" t="s">
        <v>7593</v>
      </c>
      <c r="O2425" s="3" t="s">
        <v>196</v>
      </c>
      <c r="P2425" s="6">
        <f>_xlfn.XLOOKUP(#REF!,[1]!Table2[BINNING],[1]!Table2[VFG],"")</f>
      </c>
      <c r="Q2425" s="6">
        <f>IF(ISNUMBER(FIND("|",#REF!,1)),LEFT(#REF!,FIND("|",#REF!,1)-2),#REF!)</f>
      </c>
      <c r="R2425" s="6">
        <f>IF(ISNUMBER(FIND("|",#REF!,1)),RIGHT(#REF!,LEN(#REF!)-FIND("|",#REF!,1)-1),"")</f>
      </c>
      <c r="S2425" s="3" t="s">
        <v>7</v>
      </c>
      <c r="T2425" s="3" t="s">
        <v>7</v>
      </c>
      <c r="U2425" s="2">
        <v>0</v>
      </c>
      <c r="V2425" s="2">
        <v>0</v>
      </c>
      <c r="W2425" s="2">
        <v>80000</v>
      </c>
      <c r="X2425" s="3" t="s">
        <v>50</v>
      </c>
      <c r="Y2425" s="2">
        <v>70</v>
      </c>
      <c r="Z2425" s="3" t="s">
        <v>7594</v>
      </c>
      <c r="AA2425" s="3" t="s">
        <v>7595</v>
      </c>
      <c r="AB2425" s="7" t="s">
        <v>7596</v>
      </c>
      <c r="AC2425" s="3" t="s">
        <v>44</v>
      </c>
      <c r="AD2425" s="3" t="s">
        <v>44</v>
      </c>
      <c r="AE2425" s="3" t="s">
        <v>44</v>
      </c>
      <c r="AF2425" s="3" t="s">
        <v>44</v>
      </c>
      <c r="AG2425" s="4"/>
      <c r="AH2425" s="3"/>
      <c r="AI2425" s="4"/>
      <c r="AJ24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5" s="8">
        <f>IF(#REF!=MAX(#REF!),"New","Old")</f>
      </c>
      <c r="AL2425" s="3"/>
      <c r="AM2425" s="9">
        <f>IF(OR(#REF!="",#REF!=0),"",IF(#REF!&lt;12000,"&lt;12k",IF(AND(#REF!&gt;=12000,#REF!&lt;24000),"12k to 24k",IF(AND(#REF!&gt;=24000,#REF!&lt;=36000),"24k to 36k",IF(#REF!&gt;36000,"&gt;36k","")))))</f>
      </c>
    </row>
    <row x14ac:dyDescent="0.25" r="2426" customHeight="1" ht="18.75">
      <c r="A2426" s="1">
        <v>1869412</v>
      </c>
      <c r="B2426" s="2">
        <v>11504878</v>
      </c>
      <c r="C2426" s="3" t="s">
        <v>0</v>
      </c>
      <c r="D2426" s="3" t="s">
        <v>181</v>
      </c>
      <c r="E2426" s="2">
        <v>2015</v>
      </c>
      <c r="F2426" s="4">
        <v>44958</v>
      </c>
      <c r="G2426" s="3" t="s">
        <v>2</v>
      </c>
      <c r="H2426" s="4">
        <v>44958</v>
      </c>
      <c r="I2426" s="4">
        <f>_xlfn.XLOOKUP(#REF!,[1]!Backup_F8_Previous_Wave[ODINO],[1]!Backup_F8_Previous_Wave[Production Date],"")</f>
      </c>
      <c r="J2426" s="10">
        <f>_xlfn.XLOOKUP(#REF!,[1]!Backup_F8_Previous_Wave[ODINO],[1]!Backup_F8_Previous_Wave[Wave Date],"")</f>
      </c>
      <c r="K2426" s="6">
        <f>_xlfn.XLOOKUP(#REF!,[1]!Backup_F8_Previous_Wave[ODINO],[1]!Backup_F8_Previous_Wave[Full VIN],"")</f>
      </c>
      <c r="L2426" s="3" t="s">
        <v>7597</v>
      </c>
      <c r="M2426" s="3" t="s">
        <v>4</v>
      </c>
      <c r="N2426" s="3" t="s">
        <v>7598</v>
      </c>
      <c r="O2426" s="3" t="s">
        <v>196</v>
      </c>
      <c r="P2426" s="6">
        <f>_xlfn.XLOOKUP(#REF!,[1]!Table2[BINNING],[1]!Table2[VFG],"")</f>
      </c>
      <c r="Q2426" s="6">
        <f>IF(ISNUMBER(FIND("|",#REF!,1)),LEFT(#REF!,FIND("|",#REF!,1)-2),#REF!)</f>
      </c>
      <c r="R2426" s="6">
        <f>IF(ISNUMBER(FIND("|",#REF!,1)),RIGHT(#REF!,LEN(#REF!)-FIND("|",#REF!,1)-1),"")</f>
      </c>
      <c r="S2426" s="3" t="s">
        <v>7</v>
      </c>
      <c r="T2426" s="3" t="s">
        <v>7</v>
      </c>
      <c r="U2426" s="2">
        <v>0</v>
      </c>
      <c r="V2426" s="2">
        <v>0</v>
      </c>
      <c r="W2426" s="2"/>
      <c r="X2426" s="3" t="s">
        <v>32</v>
      </c>
      <c r="Y2426" s="2">
        <v>55</v>
      </c>
      <c r="Z2426" s="3"/>
      <c r="AA2426" s="3"/>
      <c r="AB2426" s="7" t="s">
        <v>7599</v>
      </c>
      <c r="AC2426" s="3" t="s">
        <v>297</v>
      </c>
      <c r="AD2426" s="3" t="s">
        <v>298</v>
      </c>
      <c r="AE2426" s="3" t="s">
        <v>299</v>
      </c>
      <c r="AF2426" s="3" t="s">
        <v>198</v>
      </c>
      <c r="AG2426" s="4"/>
      <c r="AH2426" s="3"/>
      <c r="AI2426" s="4"/>
      <c r="AJ24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6" s="8">
        <f>IF(#REF!=MAX(#REF!),"New","Old")</f>
      </c>
      <c r="AL2426" s="3"/>
      <c r="AM2426" s="9">
        <f>IF(OR(#REF!="",#REF!=0),"",IF(#REF!&lt;12000,"&lt;12k",IF(AND(#REF!&gt;=12000,#REF!&lt;24000),"12k to 24k",IF(AND(#REF!&gt;=24000,#REF!&lt;=36000),"24k to 36k",IF(#REF!&gt;36000,"&gt;36k","")))))</f>
      </c>
    </row>
    <row x14ac:dyDescent="0.25" r="2427" customHeight="1" ht="18.75">
      <c r="A2427" s="1">
        <v>1869414</v>
      </c>
      <c r="B2427" s="2">
        <v>11504880</v>
      </c>
      <c r="C2427" s="3" t="s">
        <v>0</v>
      </c>
      <c r="D2427" s="3" t="s">
        <v>1</v>
      </c>
      <c r="E2427" s="2">
        <v>2015</v>
      </c>
      <c r="F2427" s="4">
        <v>44866</v>
      </c>
      <c r="G2427" s="3" t="s">
        <v>14</v>
      </c>
      <c r="H2427" s="4">
        <v>44958</v>
      </c>
      <c r="I2427" s="4">
        <f>_xlfn.XLOOKUP(#REF!,[1]!Backup_F8_Previous_Wave[ODINO],[1]!Backup_F8_Previous_Wave[Production Date],"")</f>
      </c>
      <c r="J2427" s="10">
        <f>_xlfn.XLOOKUP(#REF!,[1]!Backup_F8_Previous_Wave[ODINO],[1]!Backup_F8_Previous_Wave[Wave Date],"")</f>
      </c>
      <c r="K2427" s="6">
        <f>_xlfn.XLOOKUP(#REF!,[1]!Backup_F8_Previous_Wave[ODINO],[1]!Backup_F8_Previous_Wave[Full VIN],"")</f>
      </c>
      <c r="L2427" s="3" t="s">
        <v>7600</v>
      </c>
      <c r="M2427" s="3" t="s">
        <v>4</v>
      </c>
      <c r="N2427" s="3" t="s">
        <v>7601</v>
      </c>
      <c r="O2427" s="3" t="s">
        <v>62</v>
      </c>
      <c r="P2427" s="6">
        <f>_xlfn.XLOOKUP(#REF!,[1]!Table2[BINNING],[1]!Table2[VFG],"")</f>
      </c>
      <c r="Q2427" s="6">
        <f>IF(ISNUMBER(FIND("|",#REF!,1)),LEFT(#REF!,FIND("|",#REF!,1)-2),#REF!)</f>
      </c>
      <c r="R2427" s="6">
        <f>IF(ISNUMBER(FIND("|",#REF!,1)),RIGHT(#REF!,LEN(#REF!)-FIND("|",#REF!,1)-1),"")</f>
      </c>
      <c r="S2427" s="3" t="s">
        <v>7</v>
      </c>
      <c r="T2427" s="3" t="s">
        <v>7</v>
      </c>
      <c r="U2427" s="2">
        <v>0</v>
      </c>
      <c r="V2427" s="2">
        <v>0</v>
      </c>
      <c r="W2427" s="2">
        <v>82000</v>
      </c>
      <c r="X2427" s="3" t="s">
        <v>100</v>
      </c>
      <c r="Y2427" s="2"/>
      <c r="Z2427" s="3" t="s">
        <v>7602</v>
      </c>
      <c r="AA2427" s="3" t="s">
        <v>2631</v>
      </c>
      <c r="AB2427" s="7" t="s">
        <v>7603</v>
      </c>
      <c r="AC2427" s="3" t="s">
        <v>20</v>
      </c>
      <c r="AD2427" s="3" t="s">
        <v>11</v>
      </c>
      <c r="AE2427" s="3" t="s">
        <v>21</v>
      </c>
      <c r="AF2427" s="3" t="s">
        <v>13</v>
      </c>
      <c r="AG2427" s="4"/>
      <c r="AH2427" s="3"/>
      <c r="AI2427" s="4"/>
      <c r="AJ24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7" s="8">
        <f>IF(#REF!=MAX(#REF!),"New","Old")</f>
      </c>
      <c r="AL2427" s="3"/>
      <c r="AM2427" s="9">
        <f>IF(OR(#REF!="",#REF!=0),"",IF(#REF!&lt;12000,"&lt;12k",IF(AND(#REF!&gt;=12000,#REF!&lt;24000),"12k to 24k",IF(AND(#REF!&gt;=24000,#REF!&lt;=36000),"24k to 36k",IF(#REF!&gt;36000,"&gt;36k","")))))</f>
      </c>
    </row>
    <row x14ac:dyDescent="0.25" r="2428" customHeight="1" ht="18.75">
      <c r="A2428" s="1">
        <v>1869416</v>
      </c>
      <c r="B2428" s="2">
        <v>11504883</v>
      </c>
      <c r="C2428" s="3" t="s">
        <v>0</v>
      </c>
      <c r="D2428" s="3" t="s">
        <v>181</v>
      </c>
      <c r="E2428" s="2">
        <v>2017</v>
      </c>
      <c r="F2428" s="4">
        <v>43831</v>
      </c>
      <c r="G2428" s="3" t="s">
        <v>2</v>
      </c>
      <c r="H2428" s="4">
        <v>44958</v>
      </c>
      <c r="I2428" s="4">
        <f>_xlfn.XLOOKUP(#REF!,[1]!Backup_F8_Previous_Wave[ODINO],[1]!Backup_F8_Previous_Wave[Production Date],"")</f>
      </c>
      <c r="J2428" s="10">
        <f>_xlfn.XLOOKUP(#REF!,[1]!Backup_F8_Previous_Wave[ODINO],[1]!Backup_F8_Previous_Wave[Wave Date],"")</f>
      </c>
      <c r="K2428" s="6">
        <f>_xlfn.XLOOKUP(#REF!,[1]!Backup_F8_Previous_Wave[ODINO],[1]!Backup_F8_Previous_Wave[Full VIN],"")</f>
      </c>
      <c r="L2428" s="3" t="s">
        <v>7604</v>
      </c>
      <c r="M2428" s="3" t="s">
        <v>4</v>
      </c>
      <c r="N2428" s="3" t="s">
        <v>7605</v>
      </c>
      <c r="O2428" s="3" t="s">
        <v>196</v>
      </c>
      <c r="P2428" s="6">
        <f>_xlfn.XLOOKUP(#REF!,[1]!Table2[BINNING],[1]!Table2[VFG],"")</f>
      </c>
      <c r="Q2428" s="6">
        <f>IF(ISNUMBER(FIND("|",#REF!,1)),LEFT(#REF!,FIND("|",#REF!,1)-2),#REF!)</f>
      </c>
      <c r="R2428" s="6">
        <f>IF(ISNUMBER(FIND("|",#REF!,1)),RIGHT(#REF!,LEN(#REF!)-FIND("|",#REF!,1)-1),"")</f>
      </c>
      <c r="S2428" s="3" t="s">
        <v>7</v>
      </c>
      <c r="T2428" s="3" t="s">
        <v>7</v>
      </c>
      <c r="U2428" s="2">
        <v>0</v>
      </c>
      <c r="V2428" s="2">
        <v>0</v>
      </c>
      <c r="W2428" s="2">
        <v>12000</v>
      </c>
      <c r="X2428" s="3" t="s">
        <v>81</v>
      </c>
      <c r="Y2428" s="2">
        <v>65</v>
      </c>
      <c r="Z2428" s="3" t="s">
        <v>7606</v>
      </c>
      <c r="AA2428" s="3" t="s">
        <v>2700</v>
      </c>
      <c r="AB2428" s="7" t="s">
        <v>7607</v>
      </c>
      <c r="AC2428" s="3" t="s">
        <v>297</v>
      </c>
      <c r="AD2428" s="3" t="s">
        <v>298</v>
      </c>
      <c r="AE2428" s="3" t="s">
        <v>299</v>
      </c>
      <c r="AF2428" s="3" t="s">
        <v>198</v>
      </c>
      <c r="AG2428" s="4"/>
      <c r="AH2428" s="3"/>
      <c r="AI2428" s="4"/>
      <c r="AJ24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8" s="8">
        <f>IF(#REF!=MAX(#REF!),"New","Old")</f>
      </c>
      <c r="AL2428" s="3"/>
      <c r="AM2428" s="9">
        <f>IF(OR(#REF!="",#REF!=0),"",IF(#REF!&lt;12000,"&lt;12k",IF(AND(#REF!&gt;=12000,#REF!&lt;24000),"12k to 24k",IF(AND(#REF!&gt;=24000,#REF!&lt;=36000),"24k to 36k",IF(#REF!&gt;36000,"&gt;36k","")))))</f>
      </c>
    </row>
    <row x14ac:dyDescent="0.25" r="2429" customHeight="1" ht="18.75">
      <c r="A2429" s="1">
        <v>1869420</v>
      </c>
      <c r="B2429" s="2">
        <v>11504886</v>
      </c>
      <c r="C2429" s="3" t="s">
        <v>0</v>
      </c>
      <c r="D2429" s="3" t="s">
        <v>181</v>
      </c>
      <c r="E2429" s="2">
        <v>2016</v>
      </c>
      <c r="F2429" s="4">
        <v>44895</v>
      </c>
      <c r="G2429" s="3" t="s">
        <v>14</v>
      </c>
      <c r="H2429" s="4">
        <v>44958</v>
      </c>
      <c r="I2429" s="4"/>
      <c r="J2429" s="10">
        <f>_xlfn.XLOOKUP(#REF!,[1]!Backup_F8_Previous_Wave[ODINO],[1]!Backup_F8_Previous_Wave[Wave Date],"")</f>
      </c>
      <c r="K2429" s="3"/>
      <c r="L2429" s="3" t="s">
        <v>7608</v>
      </c>
      <c r="M2429" s="3" t="s">
        <v>4</v>
      </c>
      <c r="N2429" s="3" t="s">
        <v>7609</v>
      </c>
      <c r="O2429" s="3" t="s">
        <v>196</v>
      </c>
      <c r="P2429" s="6">
        <f>_xlfn.XLOOKUP(#REF!,[1]!Table2[BINNING],[1]!Table2[VFG],"")</f>
      </c>
      <c r="Q2429" s="6">
        <f>IF(ISNUMBER(FIND("|",#REF!,1)),LEFT(#REF!,FIND("|",#REF!,1)-2),#REF!)</f>
      </c>
      <c r="R2429" s="6">
        <f>IF(ISNUMBER(FIND("|",#REF!,1)),RIGHT(#REF!,LEN(#REF!)-FIND("|",#REF!,1)-1),"")</f>
      </c>
      <c r="S2429" s="3" t="s">
        <v>7</v>
      </c>
      <c r="T2429" s="3" t="s">
        <v>7</v>
      </c>
      <c r="U2429" s="2">
        <v>0</v>
      </c>
      <c r="V2429" s="2">
        <v>0</v>
      </c>
      <c r="W2429" s="2"/>
      <c r="X2429" s="3" t="s">
        <v>139</v>
      </c>
      <c r="Y2429" s="2"/>
      <c r="Z2429" s="3"/>
      <c r="AA2429" s="3"/>
      <c r="AB2429" s="7" t="s">
        <v>7610</v>
      </c>
      <c r="AC2429" s="3" t="s">
        <v>44</v>
      </c>
      <c r="AD2429" s="3" t="s">
        <v>44</v>
      </c>
      <c r="AE2429" s="3" t="s">
        <v>44</v>
      </c>
      <c r="AF2429" s="3" t="s">
        <v>198</v>
      </c>
      <c r="AG2429" s="4"/>
      <c r="AH2429" s="3"/>
      <c r="AI2429" s="4"/>
      <c r="AJ24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29" s="8">
        <f>IF(#REF!=MAX(#REF!),"New","Old")</f>
      </c>
      <c r="AL2429" s="3"/>
      <c r="AM2429" s="9">
        <f>IF(OR(#REF!="",#REF!=0),"",IF(#REF!&lt;12000,"&lt;12k",IF(AND(#REF!&gt;=12000,#REF!&lt;24000),"12k to 24k",IF(AND(#REF!&gt;=24000,#REF!&lt;=36000),"24k to 36k",IF(#REF!&gt;36000,"&gt;36k","")))))</f>
      </c>
    </row>
    <row x14ac:dyDescent="0.25" r="2430" customHeight="1" ht="18.75">
      <c r="A2430" s="1">
        <v>1869429</v>
      </c>
      <c r="B2430" s="2">
        <v>11504893</v>
      </c>
      <c r="C2430" s="3" t="s">
        <v>0</v>
      </c>
      <c r="D2430" s="3" t="s">
        <v>1</v>
      </c>
      <c r="E2430" s="2">
        <v>2015</v>
      </c>
      <c r="F2430" s="4">
        <v>44951</v>
      </c>
      <c r="G2430" s="3" t="s">
        <v>2</v>
      </c>
      <c r="H2430" s="4">
        <v>44958</v>
      </c>
      <c r="I2430" s="4">
        <f>_xlfn.XLOOKUP(#REF!,[1]!Backup_F8_Previous_Wave[ODINO],[1]!Backup_F8_Previous_Wave[Production Date],"")</f>
      </c>
      <c r="J2430" s="10">
        <f>_xlfn.XLOOKUP(#REF!,[1]!Backup_F8_Previous_Wave[ODINO],[1]!Backup_F8_Previous_Wave[Wave Date],"")</f>
      </c>
      <c r="K2430" s="6">
        <f>_xlfn.XLOOKUP(#REF!,[1]!Backup_F8_Previous_Wave[ODINO],[1]!Backup_F8_Previous_Wave[Full VIN],"")</f>
      </c>
      <c r="L2430" s="3" t="s">
        <v>7611</v>
      </c>
      <c r="M2430" s="3" t="s">
        <v>4</v>
      </c>
      <c r="N2430" s="3" t="s">
        <v>7612</v>
      </c>
      <c r="O2430" s="3" t="s">
        <v>62</v>
      </c>
      <c r="P2430" s="6">
        <f>_xlfn.XLOOKUP(#REF!,[1]!Table2[BINNING],[1]!Table2[VFG],"")</f>
      </c>
      <c r="Q2430" s="6">
        <f>IF(ISNUMBER(FIND("|",#REF!,1)),LEFT(#REF!,FIND("|",#REF!,1)-2),#REF!)</f>
      </c>
      <c r="R2430" s="6">
        <f>IF(ISNUMBER(FIND("|",#REF!,1)),RIGHT(#REF!,LEN(#REF!)-FIND("|",#REF!,1)-1),"")</f>
      </c>
      <c r="S2430" s="3" t="s">
        <v>7</v>
      </c>
      <c r="T2430" s="3" t="s">
        <v>7</v>
      </c>
      <c r="U2430" s="2">
        <v>0</v>
      </c>
      <c r="V2430" s="2">
        <v>0</v>
      </c>
      <c r="W2430" s="2">
        <v>72000</v>
      </c>
      <c r="X2430" s="3" t="s">
        <v>32</v>
      </c>
      <c r="Y2430" s="2"/>
      <c r="Z2430" s="3"/>
      <c r="AA2430" s="3"/>
      <c r="AB2430" s="7" t="s">
        <v>7613</v>
      </c>
      <c r="AC2430" s="3" t="s">
        <v>20</v>
      </c>
      <c r="AD2430" s="3" t="s">
        <v>11</v>
      </c>
      <c r="AE2430" s="3" t="s">
        <v>21</v>
      </c>
      <c r="AF2430" s="3" t="s">
        <v>13</v>
      </c>
      <c r="AG2430" s="4"/>
      <c r="AH2430" s="3"/>
      <c r="AI2430" s="4"/>
      <c r="AJ24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0" s="8">
        <f>IF(#REF!=MAX(#REF!),"New","Old")</f>
      </c>
      <c r="AL2430" s="3"/>
      <c r="AM2430" s="9">
        <f>IF(OR(#REF!="",#REF!=0),"",IF(#REF!&lt;12000,"&lt;12k",IF(AND(#REF!&gt;=12000,#REF!&lt;24000),"12k to 24k",IF(AND(#REF!&gt;=24000,#REF!&lt;=36000),"24k to 36k",IF(#REF!&gt;36000,"&gt;36k","")))))</f>
      </c>
    </row>
    <row x14ac:dyDescent="0.25" r="2431" customHeight="1" ht="18.75">
      <c r="A2431" s="1">
        <v>1869431</v>
      </c>
      <c r="B2431" s="2">
        <v>11504895</v>
      </c>
      <c r="C2431" s="3" t="s">
        <v>0</v>
      </c>
      <c r="D2431" s="3" t="s">
        <v>181</v>
      </c>
      <c r="E2431" s="2">
        <v>2019</v>
      </c>
      <c r="F2431" s="4">
        <v>43648</v>
      </c>
      <c r="G2431" s="3" t="s">
        <v>39</v>
      </c>
      <c r="H2431" s="4">
        <v>44958</v>
      </c>
      <c r="I2431" s="4"/>
      <c r="J2431" s="10">
        <f>_xlfn.XLOOKUP(#REF!,[1]!Backup_F8_Previous_Wave[ODINO],[1]!Backup_F8_Previous_Wave[Wave Date],"")</f>
      </c>
      <c r="K2431" s="3"/>
      <c r="L2431" s="3" t="s">
        <v>866</v>
      </c>
      <c r="M2431" s="3" t="s">
        <v>4</v>
      </c>
      <c r="N2431" s="3" t="s">
        <v>7614</v>
      </c>
      <c r="O2431" s="3" t="s">
        <v>196</v>
      </c>
      <c r="P2431" s="6">
        <f>_xlfn.XLOOKUP(#REF!,[1]!Table2[BINNING],[1]!Table2[VFG],"")</f>
      </c>
      <c r="Q2431" s="6">
        <f>IF(ISNUMBER(FIND("|",#REF!,1)),LEFT(#REF!,FIND("|",#REF!,1)-2),#REF!)</f>
      </c>
      <c r="R2431" s="6">
        <f>IF(ISNUMBER(FIND("|",#REF!,1)),RIGHT(#REF!,LEN(#REF!)-FIND("|",#REF!,1)-1),"")</f>
      </c>
      <c r="S2431" s="3" t="s">
        <v>7</v>
      </c>
      <c r="T2431" s="3" t="s">
        <v>7</v>
      </c>
      <c r="U2431" s="2">
        <v>0</v>
      </c>
      <c r="V2431" s="2">
        <v>0</v>
      </c>
      <c r="W2431" s="2"/>
      <c r="X2431" s="3" t="s">
        <v>282</v>
      </c>
      <c r="Y2431" s="2">
        <v>75</v>
      </c>
      <c r="Z2431" s="3"/>
      <c r="AA2431" s="3"/>
      <c r="AB2431" s="7" t="s">
        <v>7615</v>
      </c>
      <c r="AC2431" s="3" t="s">
        <v>44</v>
      </c>
      <c r="AD2431" s="3" t="s">
        <v>44</v>
      </c>
      <c r="AE2431" s="3" t="s">
        <v>44</v>
      </c>
      <c r="AF2431" s="3" t="s">
        <v>198</v>
      </c>
      <c r="AG2431" s="4"/>
      <c r="AH2431" s="3"/>
      <c r="AI2431" s="4"/>
      <c r="AJ24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1" s="8">
        <f>IF(#REF!=MAX(#REF!),"New","Old")</f>
      </c>
      <c r="AL2431" s="3"/>
      <c r="AM2431" s="9">
        <f>IF(OR(#REF!="",#REF!=0),"",IF(#REF!&lt;12000,"&lt;12k",IF(AND(#REF!&gt;=12000,#REF!&lt;24000),"12k to 24k",IF(AND(#REF!&gt;=24000,#REF!&lt;=36000),"24k to 36k",IF(#REF!&gt;36000,"&gt;36k","")))))</f>
      </c>
    </row>
    <row x14ac:dyDescent="0.25" r="2432" customHeight="1" ht="18.75">
      <c r="A2432" s="1">
        <v>1869434</v>
      </c>
      <c r="B2432" s="2">
        <v>11504898</v>
      </c>
      <c r="C2432" s="3" t="s">
        <v>0</v>
      </c>
      <c r="D2432" s="3" t="s">
        <v>181</v>
      </c>
      <c r="E2432" s="2">
        <v>2016</v>
      </c>
      <c r="F2432" s="4">
        <v>44612</v>
      </c>
      <c r="G2432" s="3" t="s">
        <v>2</v>
      </c>
      <c r="H2432" s="4">
        <v>44958</v>
      </c>
      <c r="I2432" s="4">
        <f>_xlfn.XLOOKUP(#REF!,[1]!Backup_F8_Previous_Wave[ODINO],[1]!Backup_F8_Previous_Wave[Production Date],"")</f>
      </c>
      <c r="J2432" s="10">
        <f>_xlfn.XLOOKUP(#REF!,[1]!Backup_F8_Previous_Wave[ODINO],[1]!Backup_F8_Previous_Wave[Wave Date],"")</f>
      </c>
      <c r="K2432" s="6">
        <f>_xlfn.XLOOKUP(#REF!,[1]!Backup_F8_Previous_Wave[ODINO],[1]!Backup_F8_Previous_Wave[Full VIN],"")</f>
      </c>
      <c r="L2432" s="3" t="s">
        <v>7616</v>
      </c>
      <c r="M2432" s="3" t="s">
        <v>4</v>
      </c>
      <c r="N2432" s="3" t="s">
        <v>7617</v>
      </c>
      <c r="O2432" s="3" t="s">
        <v>196</v>
      </c>
      <c r="P2432" s="6">
        <f>_xlfn.XLOOKUP(#REF!,[1]!Table2[BINNING],[1]!Table2[VFG],"")</f>
      </c>
      <c r="Q2432" s="6">
        <f>IF(ISNUMBER(FIND("|",#REF!,1)),LEFT(#REF!,FIND("|",#REF!,1)-2),#REF!)</f>
      </c>
      <c r="R2432" s="6">
        <f>IF(ISNUMBER(FIND("|",#REF!,1)),RIGHT(#REF!,LEN(#REF!)-FIND("|",#REF!,1)-1),"")</f>
      </c>
      <c r="S2432" s="3" t="s">
        <v>7</v>
      </c>
      <c r="T2432" s="3" t="s">
        <v>7</v>
      </c>
      <c r="U2432" s="2">
        <v>0</v>
      </c>
      <c r="V2432" s="2">
        <v>0</v>
      </c>
      <c r="W2432" s="2"/>
      <c r="X2432" s="3" t="s">
        <v>229</v>
      </c>
      <c r="Y2432" s="2">
        <v>70</v>
      </c>
      <c r="Z2432" s="3"/>
      <c r="AA2432" s="3"/>
      <c r="AB2432" s="7" t="s">
        <v>7618</v>
      </c>
      <c r="AC2432" s="3" t="s">
        <v>297</v>
      </c>
      <c r="AD2432" s="3" t="s">
        <v>298</v>
      </c>
      <c r="AE2432" s="3" t="s">
        <v>299</v>
      </c>
      <c r="AF2432" s="3" t="s">
        <v>198</v>
      </c>
      <c r="AG2432" s="4"/>
      <c r="AH2432" s="3"/>
      <c r="AI2432" s="4"/>
      <c r="AJ24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2" s="8">
        <f>IF(#REF!=MAX(#REF!),"New","Old")</f>
      </c>
      <c r="AL2432" s="3"/>
      <c r="AM2432" s="9">
        <f>IF(OR(#REF!="",#REF!=0),"",IF(#REF!&lt;12000,"&lt;12k",IF(AND(#REF!&gt;=12000,#REF!&lt;24000),"12k to 24k",IF(AND(#REF!&gt;=24000,#REF!&lt;=36000),"24k to 36k",IF(#REF!&gt;36000,"&gt;36k","")))))</f>
      </c>
    </row>
    <row x14ac:dyDescent="0.25" r="2433" customHeight="1" ht="18.75">
      <c r="A2433" s="1">
        <v>1869440</v>
      </c>
      <c r="B2433" s="2">
        <v>11504903</v>
      </c>
      <c r="C2433" s="3" t="s">
        <v>0</v>
      </c>
      <c r="D2433" s="3" t="s">
        <v>1</v>
      </c>
      <c r="E2433" s="2">
        <v>2021</v>
      </c>
      <c r="F2433" s="4">
        <v>44928</v>
      </c>
      <c r="G2433" s="3" t="s">
        <v>2</v>
      </c>
      <c r="H2433" s="4">
        <v>44958</v>
      </c>
      <c r="I2433" s="4">
        <f>_xlfn.XLOOKUP(#REF!,[1]!Backup_F8_Previous_Wave[ODINO],[1]!Backup_F8_Previous_Wave[Production Date],"")</f>
      </c>
      <c r="J2433" s="10">
        <f>_xlfn.XLOOKUP(#REF!,[1]!Backup_F8_Previous_Wave[ODINO],[1]!Backup_F8_Previous_Wave[Wave Date],"")</f>
      </c>
      <c r="K2433" s="6">
        <f>_xlfn.XLOOKUP(#REF!,[1]!Backup_F8_Previous_Wave[ODINO],[1]!Backup_F8_Previous_Wave[Full VIN],"")</f>
      </c>
      <c r="L2433" s="3" t="s">
        <v>7619</v>
      </c>
      <c r="M2433" s="3" t="s">
        <v>4</v>
      </c>
      <c r="N2433" s="3" t="s">
        <v>7620</v>
      </c>
      <c r="O2433" s="3" t="s">
        <v>124</v>
      </c>
      <c r="P2433" s="6">
        <f>_xlfn.XLOOKUP(#REF!,[1]!Table2[BINNING],[1]!Table2[VFG],"")</f>
      </c>
      <c r="Q2433" s="6">
        <f>IF(ISNUMBER(FIND("|",#REF!,1)),LEFT(#REF!,FIND("|",#REF!,1)-2),#REF!)</f>
      </c>
      <c r="R2433" s="6">
        <f>IF(ISNUMBER(FIND("|",#REF!,1)),RIGHT(#REF!,LEN(#REF!)-FIND("|",#REF!,1)-1),"")</f>
      </c>
      <c r="S2433" s="3" t="s">
        <v>7</v>
      </c>
      <c r="T2433" s="3" t="s">
        <v>7</v>
      </c>
      <c r="U2433" s="2">
        <v>0</v>
      </c>
      <c r="V2433" s="2">
        <v>0</v>
      </c>
      <c r="W2433" s="2">
        <v>14000</v>
      </c>
      <c r="X2433" s="3" t="s">
        <v>433</v>
      </c>
      <c r="Y2433" s="2"/>
      <c r="Z2433" s="3"/>
      <c r="AA2433" s="3"/>
      <c r="AB2433" s="7" t="s">
        <v>7621</v>
      </c>
      <c r="AC2433" s="3" t="s">
        <v>4018</v>
      </c>
      <c r="AD2433" s="3" t="s">
        <v>11</v>
      </c>
      <c r="AE2433" s="3" t="s">
        <v>135</v>
      </c>
      <c r="AF2433" s="3" t="s">
        <v>27</v>
      </c>
      <c r="AG2433" s="4"/>
      <c r="AH2433" s="3"/>
      <c r="AI2433" s="4"/>
      <c r="AJ24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3" s="8">
        <f>IF(#REF!=MAX(#REF!),"New","Old")</f>
      </c>
      <c r="AL2433" s="3"/>
      <c r="AM2433" s="9">
        <f>IF(OR(#REF!="",#REF!=0),"",IF(#REF!&lt;12000,"&lt;12k",IF(AND(#REF!&gt;=12000,#REF!&lt;24000),"12k to 24k",IF(AND(#REF!&gt;=24000,#REF!&lt;=36000),"24k to 36k",IF(#REF!&gt;36000,"&gt;36k","")))))</f>
      </c>
    </row>
    <row x14ac:dyDescent="0.25" r="2434" customHeight="1" ht="18.75">
      <c r="A2434" s="1">
        <v>1869452</v>
      </c>
      <c r="B2434" s="2">
        <v>11504912</v>
      </c>
      <c r="C2434" s="3" t="s">
        <v>0</v>
      </c>
      <c r="D2434" s="3" t="s">
        <v>181</v>
      </c>
      <c r="E2434" s="2">
        <v>2016</v>
      </c>
      <c r="F2434" s="4">
        <v>44844</v>
      </c>
      <c r="G2434" s="3" t="s">
        <v>14</v>
      </c>
      <c r="H2434" s="4">
        <v>44958</v>
      </c>
      <c r="I2434" s="4"/>
      <c r="J2434" s="10">
        <f>_xlfn.XLOOKUP(#REF!,[1]!Backup_F8_Previous_Wave[ODINO],[1]!Backup_F8_Previous_Wave[Wave Date],"")</f>
      </c>
      <c r="K2434" s="3"/>
      <c r="L2434" s="3" t="s">
        <v>7622</v>
      </c>
      <c r="M2434" s="3" t="s">
        <v>4</v>
      </c>
      <c r="N2434" s="3" t="s">
        <v>7623</v>
      </c>
      <c r="O2434" s="3" t="s">
        <v>196</v>
      </c>
      <c r="P2434" s="6">
        <f>_xlfn.XLOOKUP(#REF!,[1]!Table2[BINNING],[1]!Table2[VFG],"")</f>
      </c>
      <c r="Q2434" s="6">
        <f>IF(ISNUMBER(FIND("|",#REF!,1)),LEFT(#REF!,FIND("|",#REF!,1)-2),#REF!)</f>
      </c>
      <c r="R2434" s="6">
        <f>IF(ISNUMBER(FIND("|",#REF!,1)),RIGHT(#REF!,LEN(#REF!)-FIND("|",#REF!,1)-1),"")</f>
      </c>
      <c r="S2434" s="3" t="s">
        <v>7</v>
      </c>
      <c r="T2434" s="3" t="s">
        <v>7</v>
      </c>
      <c r="U2434" s="2">
        <v>0</v>
      </c>
      <c r="V2434" s="2">
        <v>0</v>
      </c>
      <c r="W2434" s="2"/>
      <c r="X2434" s="3" t="s">
        <v>106</v>
      </c>
      <c r="Y2434" s="2">
        <v>65</v>
      </c>
      <c r="Z2434" s="3"/>
      <c r="AA2434" s="3"/>
      <c r="AB2434" s="7" t="s">
        <v>7624</v>
      </c>
      <c r="AC2434" s="3" t="s">
        <v>44</v>
      </c>
      <c r="AD2434" s="3" t="s">
        <v>44</v>
      </c>
      <c r="AE2434" s="3" t="s">
        <v>44</v>
      </c>
      <c r="AF2434" s="3" t="s">
        <v>198</v>
      </c>
      <c r="AG2434" s="4"/>
      <c r="AH2434" s="3"/>
      <c r="AI2434" s="4"/>
      <c r="AJ24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4" s="8">
        <f>IF(#REF!=MAX(#REF!),"New","Old")</f>
      </c>
      <c r="AL2434" s="3"/>
      <c r="AM2434" s="9">
        <f>IF(OR(#REF!="",#REF!=0),"",IF(#REF!&lt;12000,"&lt;12k",IF(AND(#REF!&gt;=12000,#REF!&lt;24000),"12k to 24k",IF(AND(#REF!&gt;=24000,#REF!&lt;=36000),"24k to 36k",IF(#REF!&gt;36000,"&gt;36k","")))))</f>
      </c>
    </row>
    <row x14ac:dyDescent="0.25" r="2435" customHeight="1" ht="18.75">
      <c r="A2435" s="1">
        <v>1869453</v>
      </c>
      <c r="B2435" s="2">
        <v>11504913</v>
      </c>
      <c r="C2435" s="3" t="s">
        <v>0</v>
      </c>
      <c r="D2435" s="3" t="s">
        <v>181</v>
      </c>
      <c r="E2435" s="2">
        <v>2016</v>
      </c>
      <c r="F2435" s="4">
        <v>44833</v>
      </c>
      <c r="G2435" s="3" t="s">
        <v>39</v>
      </c>
      <c r="H2435" s="4">
        <v>44958</v>
      </c>
      <c r="I2435" s="4">
        <f>_xlfn.XLOOKUP(#REF!,[1]!Backup_F8_Previous_Wave[ODINO],[1]!Backup_F8_Previous_Wave[Production Date],"")</f>
      </c>
      <c r="J2435" s="10">
        <f>_xlfn.XLOOKUP(#REF!,[1]!Backup_F8_Previous_Wave[ODINO],[1]!Backup_F8_Previous_Wave[Wave Date],"")</f>
      </c>
      <c r="K2435" s="6">
        <f>_xlfn.XLOOKUP(#REF!,[1]!Backup_F8_Previous_Wave[ODINO],[1]!Backup_F8_Previous_Wave[Full VIN],"")</f>
      </c>
      <c r="L2435" s="3" t="s">
        <v>2143</v>
      </c>
      <c r="M2435" s="3" t="s">
        <v>4</v>
      </c>
      <c r="N2435" s="3" t="s">
        <v>7625</v>
      </c>
      <c r="O2435" s="3" t="s">
        <v>196</v>
      </c>
      <c r="P2435" s="6">
        <f>_xlfn.XLOOKUP(#REF!,[1]!Table2[BINNING],[1]!Table2[VFG],"")</f>
      </c>
      <c r="Q2435" s="6">
        <f>IF(ISNUMBER(FIND("|",#REF!,1)),LEFT(#REF!,FIND("|",#REF!,1)-2),#REF!)</f>
      </c>
      <c r="R2435" s="6">
        <f>IF(ISNUMBER(FIND("|",#REF!,1)),RIGHT(#REF!,LEN(#REF!)-FIND("|",#REF!,1)-1),"")</f>
      </c>
      <c r="S2435" s="3" t="s">
        <v>7</v>
      </c>
      <c r="T2435" s="3" t="s">
        <v>7</v>
      </c>
      <c r="U2435" s="2">
        <v>0</v>
      </c>
      <c r="V2435" s="2">
        <v>0</v>
      </c>
      <c r="W2435" s="2"/>
      <c r="X2435" s="3" t="s">
        <v>63</v>
      </c>
      <c r="Y2435" s="2">
        <v>70</v>
      </c>
      <c r="Z2435" s="3"/>
      <c r="AA2435" s="3"/>
      <c r="AB2435" s="7" t="s">
        <v>7626</v>
      </c>
      <c r="AC2435" s="3" t="s">
        <v>297</v>
      </c>
      <c r="AD2435" s="3" t="s">
        <v>298</v>
      </c>
      <c r="AE2435" s="3" t="s">
        <v>299</v>
      </c>
      <c r="AF2435" s="3" t="s">
        <v>198</v>
      </c>
      <c r="AG2435" s="4"/>
      <c r="AH2435" s="3"/>
      <c r="AI2435" s="4"/>
      <c r="AJ24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5" s="8">
        <f>IF(#REF!=MAX(#REF!),"New","Old")</f>
      </c>
      <c r="AL2435" s="3"/>
      <c r="AM2435" s="9">
        <f>IF(OR(#REF!="",#REF!=0),"",IF(#REF!&lt;12000,"&lt;12k",IF(AND(#REF!&gt;=12000,#REF!&lt;24000),"12k to 24k",IF(AND(#REF!&gt;=24000,#REF!&lt;=36000),"24k to 36k",IF(#REF!&gt;36000,"&gt;36k","")))))</f>
      </c>
    </row>
    <row x14ac:dyDescent="0.25" r="2436" customHeight="1" ht="18.75">
      <c r="A2436" s="1">
        <v>1869498</v>
      </c>
      <c r="B2436" s="2">
        <v>11504943</v>
      </c>
      <c r="C2436" s="3" t="s">
        <v>0</v>
      </c>
      <c r="D2436" s="3" t="s">
        <v>181</v>
      </c>
      <c r="E2436" s="2">
        <v>2016</v>
      </c>
      <c r="F2436" s="4">
        <v>44939</v>
      </c>
      <c r="G2436" s="3" t="s">
        <v>2</v>
      </c>
      <c r="H2436" s="4">
        <v>44958</v>
      </c>
      <c r="I2436" s="4">
        <f>_xlfn.XLOOKUP(#REF!,[1]!Backup_F8_Previous_Wave[ODINO],[1]!Backup_F8_Previous_Wave[Production Date],"")</f>
      </c>
      <c r="J2436" s="10">
        <f>_xlfn.XLOOKUP(#REF!,[1]!Backup_F8_Previous_Wave[ODINO],[1]!Backup_F8_Previous_Wave[Wave Date],"")</f>
      </c>
      <c r="K2436" s="6">
        <f>_xlfn.XLOOKUP(#REF!,[1]!Backup_F8_Previous_Wave[ODINO],[1]!Backup_F8_Previous_Wave[Full VIN],"")</f>
      </c>
      <c r="L2436" s="3" t="s">
        <v>7627</v>
      </c>
      <c r="M2436" s="3" t="s">
        <v>4</v>
      </c>
      <c r="N2436" s="3" t="s">
        <v>7628</v>
      </c>
      <c r="O2436" s="3" t="s">
        <v>196</v>
      </c>
      <c r="P2436" s="6">
        <f>_xlfn.XLOOKUP(#REF!,[1]!Table2[BINNING],[1]!Table2[VFG],"")</f>
      </c>
      <c r="Q2436" s="6">
        <f>IF(ISNUMBER(FIND("|",#REF!,1)),LEFT(#REF!,FIND("|",#REF!,1)-2),#REF!)</f>
      </c>
      <c r="R2436" s="6">
        <f>IF(ISNUMBER(FIND("|",#REF!,1)),RIGHT(#REF!,LEN(#REF!)-FIND("|",#REF!,1)-1),"")</f>
      </c>
      <c r="S2436" s="3" t="s">
        <v>7</v>
      </c>
      <c r="T2436" s="3" t="s">
        <v>7</v>
      </c>
      <c r="U2436" s="2">
        <v>0</v>
      </c>
      <c r="V2436" s="2">
        <v>0</v>
      </c>
      <c r="W2436" s="2"/>
      <c r="X2436" s="3" t="s">
        <v>100</v>
      </c>
      <c r="Y2436" s="2">
        <v>50</v>
      </c>
      <c r="Z2436" s="3"/>
      <c r="AA2436" s="3"/>
      <c r="AB2436" s="7" t="s">
        <v>7629</v>
      </c>
      <c r="AC2436" s="3" t="s">
        <v>297</v>
      </c>
      <c r="AD2436" s="3" t="s">
        <v>298</v>
      </c>
      <c r="AE2436" s="3" t="s">
        <v>299</v>
      </c>
      <c r="AF2436" s="3" t="s">
        <v>198</v>
      </c>
      <c r="AG2436" s="4"/>
      <c r="AH2436" s="3"/>
      <c r="AI2436" s="4"/>
      <c r="AJ24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6" s="8">
        <f>IF(#REF!=MAX(#REF!),"New","Old")</f>
      </c>
      <c r="AL2436" s="3"/>
      <c r="AM2436" s="9">
        <f>IF(OR(#REF!="",#REF!=0),"",IF(#REF!&lt;12000,"&lt;12k",IF(AND(#REF!&gt;=12000,#REF!&lt;24000),"12k to 24k",IF(AND(#REF!&gt;=24000,#REF!&lt;=36000),"24k to 36k",IF(#REF!&gt;36000,"&gt;36k","")))))</f>
      </c>
    </row>
    <row x14ac:dyDescent="0.25" r="2437" customHeight="1" ht="18.75">
      <c r="A2437" s="1">
        <v>1869505</v>
      </c>
      <c r="B2437" s="2">
        <v>11504949</v>
      </c>
      <c r="C2437" s="3" t="s">
        <v>0</v>
      </c>
      <c r="D2437" s="3" t="s">
        <v>181</v>
      </c>
      <c r="E2437" s="2">
        <v>2017</v>
      </c>
      <c r="F2437" s="4">
        <v>44958</v>
      </c>
      <c r="G2437" s="3" t="s">
        <v>2</v>
      </c>
      <c r="H2437" s="4">
        <v>44958</v>
      </c>
      <c r="I2437" s="4">
        <f>_xlfn.XLOOKUP(#REF!,[1]!Backup_F8_Previous_Wave[ODINO],[1]!Backup_F8_Previous_Wave[Production Date],"")</f>
      </c>
      <c r="J2437" s="10">
        <f>_xlfn.XLOOKUP(#REF!,[1]!Backup_F8_Previous_Wave[ODINO],[1]!Backup_F8_Previous_Wave[Wave Date],"")</f>
      </c>
      <c r="K2437" s="6">
        <f>_xlfn.XLOOKUP(#REF!,[1]!Backup_F8_Previous_Wave[ODINO],[1]!Backup_F8_Previous_Wave[Full VIN],"")</f>
      </c>
      <c r="L2437" s="3" t="s">
        <v>7630</v>
      </c>
      <c r="M2437" s="3" t="s">
        <v>4</v>
      </c>
      <c r="N2437" s="3" t="s">
        <v>7631</v>
      </c>
      <c r="O2437" s="3" t="s">
        <v>196</v>
      </c>
      <c r="P2437" s="6">
        <f>_xlfn.XLOOKUP(#REF!,[1]!Table2[BINNING],[1]!Table2[VFG],"")</f>
      </c>
      <c r="Q2437" s="6">
        <f>IF(ISNUMBER(FIND("|",#REF!,1)),LEFT(#REF!,FIND("|",#REF!,1)-2),#REF!)</f>
      </c>
      <c r="R2437" s="6">
        <f>IF(ISNUMBER(FIND("|",#REF!,1)),RIGHT(#REF!,LEN(#REF!)-FIND("|",#REF!,1)-1),"")</f>
      </c>
      <c r="S2437" s="3" t="s">
        <v>7</v>
      </c>
      <c r="T2437" s="3" t="s">
        <v>7</v>
      </c>
      <c r="U2437" s="2">
        <v>0</v>
      </c>
      <c r="V2437" s="2">
        <v>0</v>
      </c>
      <c r="W2437" s="2"/>
      <c r="X2437" s="3" t="s">
        <v>1993</v>
      </c>
      <c r="Y2437" s="2">
        <v>65</v>
      </c>
      <c r="Z2437" s="3"/>
      <c r="AA2437" s="3"/>
      <c r="AB2437" s="7" t="s">
        <v>7632</v>
      </c>
      <c r="AC2437" s="3" t="s">
        <v>297</v>
      </c>
      <c r="AD2437" s="3" t="s">
        <v>298</v>
      </c>
      <c r="AE2437" s="3" t="s">
        <v>299</v>
      </c>
      <c r="AF2437" s="3" t="s">
        <v>198</v>
      </c>
      <c r="AG2437" s="4"/>
      <c r="AH2437" s="3"/>
      <c r="AI2437" s="4"/>
      <c r="AJ24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7" s="8">
        <f>IF(#REF!=MAX(#REF!),"New","Old")</f>
      </c>
      <c r="AL2437" s="3"/>
      <c r="AM2437" s="9">
        <f>IF(OR(#REF!="",#REF!=0),"",IF(#REF!&lt;12000,"&lt;12k",IF(AND(#REF!&gt;=12000,#REF!&lt;24000),"12k to 24k",IF(AND(#REF!&gt;=24000,#REF!&lt;=36000),"24k to 36k",IF(#REF!&gt;36000,"&gt;36k","")))))</f>
      </c>
    </row>
    <row x14ac:dyDescent="0.25" r="2438" customHeight="1" ht="18.75">
      <c r="A2438" s="1">
        <v>1869516</v>
      </c>
      <c r="B2438" s="2">
        <v>11504957</v>
      </c>
      <c r="C2438" s="3" t="s">
        <v>0</v>
      </c>
      <c r="D2438" s="3" t="s">
        <v>181</v>
      </c>
      <c r="E2438" s="2">
        <v>2017</v>
      </c>
      <c r="F2438" s="4">
        <v>44774</v>
      </c>
      <c r="G2438" s="3" t="s">
        <v>39</v>
      </c>
      <c r="H2438" s="4">
        <v>44958</v>
      </c>
      <c r="I2438" s="4">
        <f>_xlfn.XLOOKUP(#REF!,[1]!Backup_F8_Previous_Wave[ODINO],[1]!Backup_F8_Previous_Wave[Production Date],"")</f>
      </c>
      <c r="J2438" s="10">
        <f>_xlfn.XLOOKUP(#REF!,[1]!Backup_F8_Previous_Wave[ODINO],[1]!Backup_F8_Previous_Wave[Wave Date],"")</f>
      </c>
      <c r="K2438" s="6">
        <f>_xlfn.XLOOKUP(#REF!,[1]!Backup_F8_Previous_Wave[ODINO],[1]!Backup_F8_Previous_Wave[Full VIN],"")</f>
      </c>
      <c r="L2438" s="3" t="s">
        <v>7633</v>
      </c>
      <c r="M2438" s="3" t="s">
        <v>4</v>
      </c>
      <c r="N2438" s="3" t="s">
        <v>7634</v>
      </c>
      <c r="O2438" s="3" t="s">
        <v>196</v>
      </c>
      <c r="P2438" s="6">
        <f>_xlfn.XLOOKUP(#REF!,[1]!Table2[BINNING],[1]!Table2[VFG],"")</f>
      </c>
      <c r="Q2438" s="6">
        <f>IF(ISNUMBER(FIND("|",#REF!,1)),LEFT(#REF!,FIND("|",#REF!,1)-2),#REF!)</f>
      </c>
      <c r="R2438" s="6">
        <f>IF(ISNUMBER(FIND("|",#REF!,1)),RIGHT(#REF!,LEN(#REF!)-FIND("|",#REF!,1)-1),"")</f>
      </c>
      <c r="S2438" s="3" t="s">
        <v>7</v>
      </c>
      <c r="T2438" s="3" t="s">
        <v>7</v>
      </c>
      <c r="U2438" s="2">
        <v>0</v>
      </c>
      <c r="V2438" s="2">
        <v>0</v>
      </c>
      <c r="W2438" s="2">
        <v>58800</v>
      </c>
      <c r="X2438" s="3" t="s">
        <v>50</v>
      </c>
      <c r="Y2438" s="2"/>
      <c r="Z2438" s="3" t="s">
        <v>7635</v>
      </c>
      <c r="AA2438" s="3" t="s">
        <v>7595</v>
      </c>
      <c r="AB2438" s="7" t="s">
        <v>7636</v>
      </c>
      <c r="AC2438" s="3" t="s">
        <v>297</v>
      </c>
      <c r="AD2438" s="3" t="s">
        <v>298</v>
      </c>
      <c r="AE2438" s="3" t="s">
        <v>299</v>
      </c>
      <c r="AF2438" s="3" t="s">
        <v>198</v>
      </c>
      <c r="AG2438" s="4"/>
      <c r="AH2438" s="3"/>
      <c r="AI2438" s="4"/>
      <c r="AJ24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8" s="8">
        <f>IF(#REF!=MAX(#REF!),"New","Old")</f>
      </c>
      <c r="AL2438" s="3"/>
      <c r="AM2438" s="9">
        <f>IF(OR(#REF!="",#REF!=0),"",IF(#REF!&lt;12000,"&lt;12k",IF(AND(#REF!&gt;=12000,#REF!&lt;24000),"12k to 24k",IF(AND(#REF!&gt;=24000,#REF!&lt;=36000),"24k to 36k",IF(#REF!&gt;36000,"&gt;36k","")))))</f>
      </c>
    </row>
    <row x14ac:dyDescent="0.25" r="2439" customHeight="1" ht="18.75">
      <c r="A2439" s="1">
        <v>1869541</v>
      </c>
      <c r="B2439" s="2">
        <v>11504972</v>
      </c>
      <c r="C2439" s="3" t="s">
        <v>0</v>
      </c>
      <c r="D2439" s="3" t="s">
        <v>181</v>
      </c>
      <c r="E2439" s="2">
        <v>2019</v>
      </c>
      <c r="F2439" s="4">
        <v>44958</v>
      </c>
      <c r="G2439" s="3" t="s">
        <v>2</v>
      </c>
      <c r="H2439" s="4">
        <v>44958</v>
      </c>
      <c r="I2439" s="4">
        <f>_xlfn.XLOOKUP(#REF!,[1]!Backup_F8_Previous_Wave[ODINO],[1]!Backup_F8_Previous_Wave[Production Date],"")</f>
      </c>
      <c r="J2439" s="10">
        <f>_xlfn.XLOOKUP(#REF!,[1]!Backup_F8_Previous_Wave[ODINO],[1]!Backup_F8_Previous_Wave[Wave Date],"")</f>
      </c>
      <c r="K2439" s="6">
        <f>_xlfn.XLOOKUP(#REF!,[1]!Backup_F8_Previous_Wave[ODINO],[1]!Backup_F8_Previous_Wave[Full VIN],"")</f>
      </c>
      <c r="L2439" s="3" t="s">
        <v>5642</v>
      </c>
      <c r="M2439" s="3" t="s">
        <v>4</v>
      </c>
      <c r="N2439" s="3" t="s">
        <v>7637</v>
      </c>
      <c r="O2439" s="3" t="s">
        <v>196</v>
      </c>
      <c r="P2439" s="6">
        <f>_xlfn.XLOOKUP(#REF!,[1]!Table2[BINNING],[1]!Table2[VFG],"")</f>
      </c>
      <c r="Q2439" s="6">
        <f>IF(ISNUMBER(FIND("|",#REF!,1)),LEFT(#REF!,FIND("|",#REF!,1)-2),#REF!)</f>
      </c>
      <c r="R2439" s="6">
        <f>IF(ISNUMBER(FIND("|",#REF!,1)),RIGHT(#REF!,LEN(#REF!)-FIND("|",#REF!,1)-1),"")</f>
      </c>
      <c r="S2439" s="3" t="s">
        <v>7</v>
      </c>
      <c r="T2439" s="3" t="s">
        <v>7</v>
      </c>
      <c r="U2439" s="2">
        <v>0</v>
      </c>
      <c r="V2439" s="2">
        <v>0</v>
      </c>
      <c r="W2439" s="2"/>
      <c r="X2439" s="3" t="s">
        <v>32</v>
      </c>
      <c r="Y2439" s="2"/>
      <c r="Z2439" s="3"/>
      <c r="AA2439" s="3"/>
      <c r="AB2439" s="7" t="s">
        <v>7638</v>
      </c>
      <c r="AC2439" s="3" t="s">
        <v>297</v>
      </c>
      <c r="AD2439" s="3" t="s">
        <v>298</v>
      </c>
      <c r="AE2439" s="3" t="s">
        <v>299</v>
      </c>
      <c r="AF2439" s="3" t="s">
        <v>198</v>
      </c>
      <c r="AG2439" s="4"/>
      <c r="AH2439" s="3"/>
      <c r="AI2439" s="4"/>
      <c r="AJ24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39" s="8">
        <f>IF(#REF!=MAX(#REF!),"New","Old")</f>
      </c>
      <c r="AL2439" s="3"/>
      <c r="AM2439" s="9">
        <f>IF(OR(#REF!="",#REF!=0),"",IF(#REF!&lt;12000,"&lt;12k",IF(AND(#REF!&gt;=12000,#REF!&lt;24000),"12k to 24k",IF(AND(#REF!&gt;=24000,#REF!&lt;=36000),"24k to 36k",IF(#REF!&gt;36000,"&gt;36k","")))))</f>
      </c>
    </row>
    <row x14ac:dyDescent="0.25" r="2440" customHeight="1" ht="18.75">
      <c r="A2440" s="1">
        <v>1869542</v>
      </c>
      <c r="B2440" s="2">
        <v>11504973</v>
      </c>
      <c r="C2440" s="3" t="s">
        <v>0</v>
      </c>
      <c r="D2440" s="3" t="s">
        <v>136</v>
      </c>
      <c r="E2440" s="2">
        <v>2019</v>
      </c>
      <c r="F2440" s="4">
        <v>44950</v>
      </c>
      <c r="G2440" s="3" t="s">
        <v>2</v>
      </c>
      <c r="H2440" s="4">
        <v>44958</v>
      </c>
      <c r="I2440" s="4">
        <f>_xlfn.XLOOKUP(#REF!,[1]!Backup_F8_Previous_Wave[ODINO],[1]!Backup_F8_Previous_Wave[Production Date],"")</f>
      </c>
      <c r="J2440" s="10">
        <f>_xlfn.XLOOKUP(#REF!,[1]!Backup_F8_Previous_Wave[ODINO],[1]!Backup_F8_Previous_Wave[Wave Date],"")</f>
      </c>
      <c r="K2440" s="6">
        <f>_xlfn.XLOOKUP(#REF!,[1]!Backup_F8_Previous_Wave[ODINO],[1]!Backup_F8_Previous_Wave[Full VIN],"")</f>
      </c>
      <c r="L2440" s="3" t="s">
        <v>7639</v>
      </c>
      <c r="M2440" s="3" t="s">
        <v>4</v>
      </c>
      <c r="N2440" s="3" t="s">
        <v>7640</v>
      </c>
      <c r="O2440" s="3" t="s">
        <v>62</v>
      </c>
      <c r="P2440" s="6">
        <f>_xlfn.XLOOKUP(#REF!,[1]!Table2[BINNING],[1]!Table2[VFG],"")</f>
      </c>
      <c r="Q2440" s="6">
        <f>IF(ISNUMBER(FIND("|",#REF!,1)),LEFT(#REF!,FIND("|",#REF!,1)-2),#REF!)</f>
      </c>
      <c r="R2440" s="6">
        <f>IF(ISNUMBER(FIND("|",#REF!,1)),RIGHT(#REF!,LEN(#REF!)-FIND("|",#REF!,1)-1),"")</f>
      </c>
      <c r="S2440" s="3" t="s">
        <v>7</v>
      </c>
      <c r="T2440" s="3" t="s">
        <v>7</v>
      </c>
      <c r="U2440" s="2">
        <v>0</v>
      </c>
      <c r="V2440" s="2">
        <v>0</v>
      </c>
      <c r="W2440" s="2">
        <v>32077</v>
      </c>
      <c r="X2440" s="3" t="s">
        <v>305</v>
      </c>
      <c r="Y2440" s="2">
        <v>0</v>
      </c>
      <c r="Z2440" s="3" t="s">
        <v>7641</v>
      </c>
      <c r="AA2440" s="3" t="s">
        <v>5645</v>
      </c>
      <c r="AB2440" s="7" t="s">
        <v>7642</v>
      </c>
      <c r="AC2440" s="3" t="s">
        <v>341</v>
      </c>
      <c r="AD2440" s="3" t="s">
        <v>342</v>
      </c>
      <c r="AE2440" s="3" t="s">
        <v>343</v>
      </c>
      <c r="AF2440" s="3" t="s">
        <v>141</v>
      </c>
      <c r="AG2440" s="4"/>
      <c r="AH2440" s="3"/>
      <c r="AI2440" s="4"/>
      <c r="AJ24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0" s="8">
        <f>IF(#REF!=MAX(#REF!),"New","Old")</f>
      </c>
      <c r="AL2440" s="3"/>
      <c r="AM2440" s="9">
        <f>IF(OR(#REF!="",#REF!=0),"",IF(#REF!&lt;12000,"&lt;12k",IF(AND(#REF!&gt;=12000,#REF!&lt;24000),"12k to 24k",IF(AND(#REF!&gt;=24000,#REF!&lt;=36000),"24k to 36k",IF(#REF!&gt;36000,"&gt;36k","")))))</f>
      </c>
    </row>
    <row x14ac:dyDescent="0.25" r="2441" customHeight="1" ht="18.75">
      <c r="A2441" s="1">
        <v>1869552</v>
      </c>
      <c r="B2441" s="2">
        <v>11504979</v>
      </c>
      <c r="C2441" s="3" t="s">
        <v>0</v>
      </c>
      <c r="D2441" s="3" t="s">
        <v>181</v>
      </c>
      <c r="E2441" s="2">
        <v>2016</v>
      </c>
      <c r="F2441" s="4">
        <v>44228</v>
      </c>
      <c r="G2441" s="3" t="s">
        <v>2</v>
      </c>
      <c r="H2441" s="4">
        <v>44958</v>
      </c>
      <c r="I2441" s="4">
        <f>_xlfn.XLOOKUP(#REF!,[1]!Backup_F8_Previous_Wave[ODINO],[1]!Backup_F8_Previous_Wave[Production Date],"")</f>
      </c>
      <c r="J2441" s="10">
        <f>_xlfn.XLOOKUP(#REF!,[1]!Backup_F8_Previous_Wave[ODINO],[1]!Backup_F8_Previous_Wave[Wave Date],"")</f>
      </c>
      <c r="K2441" s="6">
        <f>_xlfn.XLOOKUP(#REF!,[1]!Backup_F8_Previous_Wave[ODINO],[1]!Backup_F8_Previous_Wave[Full VIN],"")</f>
      </c>
      <c r="L2441" s="3" t="s">
        <v>7643</v>
      </c>
      <c r="M2441" s="3" t="s">
        <v>4</v>
      </c>
      <c r="N2441" s="3" t="s">
        <v>7644</v>
      </c>
      <c r="O2441" s="3" t="s">
        <v>196</v>
      </c>
      <c r="P2441" s="6">
        <f>_xlfn.XLOOKUP(#REF!,[1]!Table2[BINNING],[1]!Table2[VFG],"")</f>
      </c>
      <c r="Q2441" s="6">
        <f>IF(ISNUMBER(FIND("|",#REF!,1)),LEFT(#REF!,FIND("|",#REF!,1)-2),#REF!)</f>
      </c>
      <c r="R2441" s="6">
        <f>IF(ISNUMBER(FIND("|",#REF!,1)),RIGHT(#REF!,LEN(#REF!)-FIND("|",#REF!,1)-1),"")</f>
      </c>
      <c r="S2441" s="3" t="s">
        <v>7</v>
      </c>
      <c r="T2441" s="3" t="s">
        <v>7</v>
      </c>
      <c r="U2441" s="2">
        <v>0</v>
      </c>
      <c r="V2441" s="2">
        <v>0</v>
      </c>
      <c r="W2441" s="2"/>
      <c r="X2441" s="3" t="s">
        <v>72</v>
      </c>
      <c r="Y2441" s="2">
        <v>45</v>
      </c>
      <c r="Z2441" s="3"/>
      <c r="AA2441" s="3"/>
      <c r="AB2441" s="7" t="s">
        <v>7645</v>
      </c>
      <c r="AC2441" s="3" t="s">
        <v>297</v>
      </c>
      <c r="AD2441" s="3" t="s">
        <v>298</v>
      </c>
      <c r="AE2441" s="3" t="s">
        <v>299</v>
      </c>
      <c r="AF2441" s="3" t="s">
        <v>198</v>
      </c>
      <c r="AG2441" s="4"/>
      <c r="AH2441" s="3"/>
      <c r="AI2441" s="4"/>
      <c r="AJ24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1" s="8">
        <f>IF(#REF!=MAX(#REF!),"New","Old")</f>
      </c>
      <c r="AL2441" s="3"/>
      <c r="AM2441" s="9">
        <f>IF(OR(#REF!="",#REF!=0),"",IF(#REF!&lt;12000,"&lt;12k",IF(AND(#REF!&gt;=12000,#REF!&lt;24000),"12k to 24k",IF(AND(#REF!&gt;=24000,#REF!&lt;=36000),"24k to 36k",IF(#REF!&gt;36000,"&gt;36k","")))))</f>
      </c>
    </row>
    <row x14ac:dyDescent="0.25" r="2442" customHeight="1" ht="18.75">
      <c r="A2442" s="1">
        <v>1869614</v>
      </c>
      <c r="B2442" s="2">
        <v>11505023</v>
      </c>
      <c r="C2442" s="3" t="s">
        <v>0</v>
      </c>
      <c r="D2442" s="3" t="s">
        <v>181</v>
      </c>
      <c r="E2442" s="2">
        <v>2016</v>
      </c>
      <c r="F2442" s="4">
        <v>44793</v>
      </c>
      <c r="G2442" s="3" t="s">
        <v>39</v>
      </c>
      <c r="H2442" s="4">
        <v>44958</v>
      </c>
      <c r="I2442" s="4">
        <f>_xlfn.XLOOKUP(#REF!,[1]!Backup_F8_Previous_Wave[ODINO],[1]!Backup_F8_Previous_Wave[Production Date],"")</f>
      </c>
      <c r="J2442" s="10">
        <f>_xlfn.XLOOKUP(#REF!,[1]!Backup_F8_Previous_Wave[ODINO],[1]!Backup_F8_Previous_Wave[Wave Date],"")</f>
      </c>
      <c r="K2442" s="6">
        <f>_xlfn.XLOOKUP(#REF!,[1]!Backup_F8_Previous_Wave[ODINO],[1]!Backup_F8_Previous_Wave[Full VIN],"")</f>
      </c>
      <c r="L2442" s="3" t="s">
        <v>7646</v>
      </c>
      <c r="M2442" s="3" t="s">
        <v>4</v>
      </c>
      <c r="N2442" s="3" t="s">
        <v>7647</v>
      </c>
      <c r="O2442" s="3" t="s">
        <v>196</v>
      </c>
      <c r="P2442" s="6">
        <f>_xlfn.XLOOKUP(#REF!,[1]!Table2[BINNING],[1]!Table2[VFG],"")</f>
      </c>
      <c r="Q2442" s="6">
        <f>IF(ISNUMBER(FIND("|",#REF!,1)),LEFT(#REF!,FIND("|",#REF!,1)-2),#REF!)</f>
      </c>
      <c r="R2442" s="6">
        <f>IF(ISNUMBER(FIND("|",#REF!,1)),RIGHT(#REF!,LEN(#REF!)-FIND("|",#REF!,1)-1),"")</f>
      </c>
      <c r="S2442" s="3" t="s">
        <v>7</v>
      </c>
      <c r="T2442" s="3" t="s">
        <v>7</v>
      </c>
      <c r="U2442" s="2">
        <v>0</v>
      </c>
      <c r="V2442" s="2">
        <v>0</v>
      </c>
      <c r="W2442" s="2"/>
      <c r="X2442" s="3" t="s">
        <v>139</v>
      </c>
      <c r="Y2442" s="2">
        <v>70</v>
      </c>
      <c r="Z2442" s="3"/>
      <c r="AA2442" s="3"/>
      <c r="AB2442" s="7" t="s">
        <v>7648</v>
      </c>
      <c r="AC2442" s="3" t="s">
        <v>297</v>
      </c>
      <c r="AD2442" s="3" t="s">
        <v>298</v>
      </c>
      <c r="AE2442" s="3" t="s">
        <v>299</v>
      </c>
      <c r="AF2442" s="3" t="s">
        <v>198</v>
      </c>
      <c r="AG2442" s="4"/>
      <c r="AH2442" s="3"/>
      <c r="AI2442" s="4"/>
      <c r="AJ24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2" s="8">
        <f>IF(#REF!=MAX(#REF!),"New","Old")</f>
      </c>
      <c r="AL2442" s="3"/>
      <c r="AM2442" s="9">
        <f>IF(OR(#REF!="",#REF!=0),"",IF(#REF!&lt;12000,"&lt;12k",IF(AND(#REF!&gt;=12000,#REF!&lt;24000),"12k to 24k",IF(AND(#REF!&gt;=24000,#REF!&lt;=36000),"24k to 36k",IF(#REF!&gt;36000,"&gt;36k","")))))</f>
      </c>
    </row>
    <row x14ac:dyDescent="0.25" r="2443" customHeight="1" ht="18.75">
      <c r="A2443" s="1">
        <v>1869635</v>
      </c>
      <c r="B2443" s="2">
        <v>11505036</v>
      </c>
      <c r="C2443" s="3" t="s">
        <v>0</v>
      </c>
      <c r="D2443" s="3" t="s">
        <v>181</v>
      </c>
      <c r="E2443" s="2">
        <v>2015</v>
      </c>
      <c r="F2443" s="4">
        <v>43516</v>
      </c>
      <c r="G2443" s="3" t="s">
        <v>2</v>
      </c>
      <c r="H2443" s="4">
        <v>44958</v>
      </c>
      <c r="I2443" s="4"/>
      <c r="J2443" s="10">
        <f>_xlfn.XLOOKUP(#REF!,[1]!Backup_F8_Previous_Wave[ODINO],[1]!Backup_F8_Previous_Wave[Wave Date],"")</f>
      </c>
      <c r="K2443" s="3"/>
      <c r="L2443" s="3" t="s">
        <v>7649</v>
      </c>
      <c r="M2443" s="3" t="s">
        <v>4</v>
      </c>
      <c r="N2443" s="3" t="s">
        <v>7650</v>
      </c>
      <c r="O2443" s="3" t="s">
        <v>196</v>
      </c>
      <c r="P2443" s="6">
        <f>_xlfn.XLOOKUP(#REF!,[1]!Table2[BINNING],[1]!Table2[VFG],"")</f>
      </c>
      <c r="Q2443" s="6">
        <f>IF(ISNUMBER(FIND("|",#REF!,1)),LEFT(#REF!,FIND("|",#REF!,1)-2),#REF!)</f>
      </c>
      <c r="R2443" s="6">
        <f>IF(ISNUMBER(FIND("|",#REF!,1)),RIGHT(#REF!,LEN(#REF!)-FIND("|",#REF!,1)-1),"")</f>
      </c>
      <c r="S2443" s="3" t="s">
        <v>7</v>
      </c>
      <c r="T2443" s="3" t="s">
        <v>7</v>
      </c>
      <c r="U2443" s="2">
        <v>0</v>
      </c>
      <c r="V2443" s="2">
        <v>0</v>
      </c>
      <c r="W2443" s="2"/>
      <c r="X2443" s="3" t="s">
        <v>90</v>
      </c>
      <c r="Y2443" s="2">
        <v>75</v>
      </c>
      <c r="Z2443" s="3"/>
      <c r="AA2443" s="3"/>
      <c r="AB2443" s="7" t="s">
        <v>7651</v>
      </c>
      <c r="AC2443" s="3" t="s">
        <v>44</v>
      </c>
      <c r="AD2443" s="3" t="s">
        <v>44</v>
      </c>
      <c r="AE2443" s="3" t="s">
        <v>44</v>
      </c>
      <c r="AF2443" s="3" t="s">
        <v>198</v>
      </c>
      <c r="AG2443" s="4"/>
      <c r="AH2443" s="3"/>
      <c r="AI2443" s="4"/>
      <c r="AJ24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3" s="8">
        <f>IF(#REF!=MAX(#REF!),"New","Old")</f>
      </c>
      <c r="AL2443" s="3"/>
      <c r="AM2443" s="9">
        <f>IF(OR(#REF!="",#REF!=0),"",IF(#REF!&lt;12000,"&lt;12k",IF(AND(#REF!&gt;=12000,#REF!&lt;24000),"12k to 24k",IF(AND(#REF!&gt;=24000,#REF!&lt;=36000),"24k to 36k",IF(#REF!&gt;36000,"&gt;36k","")))))</f>
      </c>
    </row>
    <row x14ac:dyDescent="0.25" r="2444" customHeight="1" ht="18.75">
      <c r="A2444" s="1">
        <v>1869636</v>
      </c>
      <c r="B2444" s="2">
        <v>11505037</v>
      </c>
      <c r="C2444" s="3" t="s">
        <v>0</v>
      </c>
      <c r="D2444" s="3" t="s">
        <v>181</v>
      </c>
      <c r="E2444" s="2">
        <v>2015</v>
      </c>
      <c r="F2444" s="4">
        <v>43575</v>
      </c>
      <c r="G2444" s="3" t="s">
        <v>108</v>
      </c>
      <c r="H2444" s="4">
        <v>44958</v>
      </c>
      <c r="I2444" s="4">
        <f>_xlfn.XLOOKUP(#REF!,[1]!Backup_F8_Previous_Wave[ODINO],[1]!Backup_F8_Previous_Wave[Production Date],"")</f>
      </c>
      <c r="J2444" s="10">
        <f>_xlfn.XLOOKUP(#REF!,[1]!Backup_F8_Previous_Wave[ODINO],[1]!Backup_F8_Previous_Wave[Wave Date],"")</f>
      </c>
      <c r="K2444" s="6">
        <f>_xlfn.XLOOKUP(#REF!,[1]!Backup_F8_Previous_Wave[ODINO],[1]!Backup_F8_Previous_Wave[Full VIN],"")</f>
      </c>
      <c r="L2444" s="3" t="s">
        <v>7649</v>
      </c>
      <c r="M2444" s="3" t="s">
        <v>4</v>
      </c>
      <c r="N2444" s="3" t="s">
        <v>7652</v>
      </c>
      <c r="O2444" s="3" t="s">
        <v>196</v>
      </c>
      <c r="P2444" s="6">
        <f>_xlfn.XLOOKUP(#REF!,[1]!Table2[BINNING],[1]!Table2[VFG],"")</f>
      </c>
      <c r="Q2444" s="6">
        <f>IF(ISNUMBER(FIND("|",#REF!,1)),LEFT(#REF!,FIND("|",#REF!,1)-2),#REF!)</f>
      </c>
      <c r="R2444" s="6">
        <f>IF(ISNUMBER(FIND("|",#REF!,1)),RIGHT(#REF!,LEN(#REF!)-FIND("|",#REF!,1)-1),"")</f>
      </c>
      <c r="S2444" s="3" t="s">
        <v>7</v>
      </c>
      <c r="T2444" s="3" t="s">
        <v>7</v>
      </c>
      <c r="U2444" s="2">
        <v>0</v>
      </c>
      <c r="V2444" s="2">
        <v>0</v>
      </c>
      <c r="W2444" s="2"/>
      <c r="X2444" s="3" t="s">
        <v>81</v>
      </c>
      <c r="Y2444" s="2">
        <v>60</v>
      </c>
      <c r="Z2444" s="3"/>
      <c r="AA2444" s="3"/>
      <c r="AB2444" s="7" t="s">
        <v>7653</v>
      </c>
      <c r="AC2444" s="3" t="s">
        <v>297</v>
      </c>
      <c r="AD2444" s="3" t="s">
        <v>298</v>
      </c>
      <c r="AE2444" s="3" t="s">
        <v>299</v>
      </c>
      <c r="AF2444" s="3" t="s">
        <v>198</v>
      </c>
      <c r="AG2444" s="4"/>
      <c r="AH2444" s="3"/>
      <c r="AI2444" s="4"/>
      <c r="AJ24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4" s="8">
        <f>IF(#REF!=MAX(#REF!),"New","Old")</f>
      </c>
      <c r="AL2444" s="3"/>
      <c r="AM2444" s="9">
        <f>IF(OR(#REF!="",#REF!=0),"",IF(#REF!&lt;12000,"&lt;12k",IF(AND(#REF!&gt;=12000,#REF!&lt;24000),"12k to 24k",IF(AND(#REF!&gt;=24000,#REF!&lt;=36000),"24k to 36k",IF(#REF!&gt;36000,"&gt;36k","")))))</f>
      </c>
    </row>
    <row x14ac:dyDescent="0.25" r="2445" customHeight="1" ht="18.75">
      <c r="A2445" s="1">
        <v>1869645</v>
      </c>
      <c r="B2445" s="2">
        <v>11505044</v>
      </c>
      <c r="C2445" s="3" t="s">
        <v>0</v>
      </c>
      <c r="D2445" s="3" t="s">
        <v>181</v>
      </c>
      <c r="E2445" s="2">
        <v>2016</v>
      </c>
      <c r="F2445" s="4">
        <v>44898</v>
      </c>
      <c r="G2445" s="3" t="s">
        <v>14</v>
      </c>
      <c r="H2445" s="4">
        <v>44958</v>
      </c>
      <c r="I2445" s="4">
        <f>_xlfn.XLOOKUP(#REF!,[1]!Backup_F8_Previous_Wave[ODINO],[1]!Backup_F8_Previous_Wave[Production Date],"")</f>
      </c>
      <c r="J2445" s="10">
        <f>_xlfn.XLOOKUP(#REF!,[1]!Backup_F8_Previous_Wave[ODINO],[1]!Backup_F8_Previous_Wave[Wave Date],"")</f>
      </c>
      <c r="K2445" s="6">
        <f>_xlfn.XLOOKUP(#REF!,[1]!Backup_F8_Previous_Wave[ODINO],[1]!Backup_F8_Previous_Wave[Full VIN],"")</f>
      </c>
      <c r="L2445" s="3" t="s">
        <v>3139</v>
      </c>
      <c r="M2445" s="3" t="s">
        <v>4</v>
      </c>
      <c r="N2445" s="3" t="s">
        <v>7654</v>
      </c>
      <c r="O2445" s="3" t="s">
        <v>196</v>
      </c>
      <c r="P2445" s="6">
        <f>_xlfn.XLOOKUP(#REF!,[1]!Table2[BINNING],[1]!Table2[VFG],"")</f>
      </c>
      <c r="Q2445" s="6">
        <f>IF(ISNUMBER(FIND("|",#REF!,1)),LEFT(#REF!,FIND("|",#REF!,1)-2),#REF!)</f>
      </c>
      <c r="R2445" s="6">
        <f>IF(ISNUMBER(FIND("|",#REF!,1)),RIGHT(#REF!,LEN(#REF!)-FIND("|",#REF!,1)-1),"")</f>
      </c>
      <c r="S2445" s="3" t="s">
        <v>7</v>
      </c>
      <c r="T2445" s="3" t="s">
        <v>7</v>
      </c>
      <c r="U2445" s="2">
        <v>0</v>
      </c>
      <c r="V2445" s="2">
        <v>0</v>
      </c>
      <c r="W2445" s="2"/>
      <c r="X2445" s="3" t="s">
        <v>518</v>
      </c>
      <c r="Y2445" s="2">
        <v>70</v>
      </c>
      <c r="Z2445" s="3"/>
      <c r="AA2445" s="3"/>
      <c r="AB2445" s="7" t="s">
        <v>7655</v>
      </c>
      <c r="AC2445" s="3" t="s">
        <v>297</v>
      </c>
      <c r="AD2445" s="3" t="s">
        <v>298</v>
      </c>
      <c r="AE2445" s="3" t="s">
        <v>299</v>
      </c>
      <c r="AF2445" s="3" t="s">
        <v>198</v>
      </c>
      <c r="AG2445" s="4"/>
      <c r="AH2445" s="3"/>
      <c r="AI2445" s="4"/>
      <c r="AJ24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5" s="8">
        <f>IF(#REF!=MAX(#REF!),"New","Old")</f>
      </c>
      <c r="AL2445" s="3"/>
      <c r="AM2445" s="9">
        <f>IF(OR(#REF!="",#REF!=0),"",IF(#REF!&lt;12000,"&lt;12k",IF(AND(#REF!&gt;=12000,#REF!&lt;24000),"12k to 24k",IF(AND(#REF!&gt;=24000,#REF!&lt;=36000),"24k to 36k",IF(#REF!&gt;36000,"&gt;36k","")))))</f>
      </c>
    </row>
    <row x14ac:dyDescent="0.25" r="2446" customHeight="1" ht="18.75">
      <c r="A2446" s="1">
        <v>1869662</v>
      </c>
      <c r="B2446" s="2">
        <v>11505055</v>
      </c>
      <c r="C2446" s="3" t="s">
        <v>0</v>
      </c>
      <c r="D2446" s="3" t="s">
        <v>181</v>
      </c>
      <c r="E2446" s="2">
        <v>2017</v>
      </c>
      <c r="F2446" s="4">
        <v>44358</v>
      </c>
      <c r="G2446" s="3" t="s">
        <v>108</v>
      </c>
      <c r="H2446" s="4">
        <v>44958</v>
      </c>
      <c r="I2446" s="4">
        <f>_xlfn.XLOOKUP(#REF!,[1]!Backup_F8_Previous_Wave[ODINO],[1]!Backup_F8_Previous_Wave[Production Date],"")</f>
      </c>
      <c r="J2446" s="10">
        <f>_xlfn.XLOOKUP(#REF!,[1]!Backup_F8_Previous_Wave[ODINO],[1]!Backup_F8_Previous_Wave[Wave Date],"")</f>
      </c>
      <c r="K2446" s="6">
        <f>_xlfn.XLOOKUP(#REF!,[1]!Backup_F8_Previous_Wave[ODINO],[1]!Backup_F8_Previous_Wave[Full VIN],"")</f>
      </c>
      <c r="L2446" s="3" t="s">
        <v>7656</v>
      </c>
      <c r="M2446" s="3" t="s">
        <v>4</v>
      </c>
      <c r="N2446" s="3" t="s">
        <v>7657</v>
      </c>
      <c r="O2446" s="3" t="s">
        <v>196</v>
      </c>
      <c r="P2446" s="6">
        <f>_xlfn.XLOOKUP(#REF!,[1]!Table2[BINNING],[1]!Table2[VFG],"")</f>
      </c>
      <c r="Q2446" s="6">
        <f>IF(ISNUMBER(FIND("|",#REF!,1)),LEFT(#REF!,FIND("|",#REF!,1)-2),#REF!)</f>
      </c>
      <c r="R2446" s="6">
        <f>IF(ISNUMBER(FIND("|",#REF!,1)),RIGHT(#REF!,LEN(#REF!)-FIND("|",#REF!,1)-1),"")</f>
      </c>
      <c r="S2446" s="3" t="s">
        <v>7</v>
      </c>
      <c r="T2446" s="3" t="s">
        <v>7</v>
      </c>
      <c r="U2446" s="2">
        <v>0</v>
      </c>
      <c r="V2446" s="2">
        <v>0</v>
      </c>
      <c r="W2446" s="2"/>
      <c r="X2446" s="3" t="s">
        <v>518</v>
      </c>
      <c r="Y2446" s="2">
        <v>75</v>
      </c>
      <c r="Z2446" s="3"/>
      <c r="AA2446" s="3"/>
      <c r="AB2446" s="7" t="s">
        <v>7658</v>
      </c>
      <c r="AC2446" s="3" t="s">
        <v>297</v>
      </c>
      <c r="AD2446" s="3" t="s">
        <v>298</v>
      </c>
      <c r="AE2446" s="3" t="s">
        <v>299</v>
      </c>
      <c r="AF2446" s="3" t="s">
        <v>198</v>
      </c>
      <c r="AG2446" s="4"/>
      <c r="AH2446" s="3"/>
      <c r="AI2446" s="4"/>
      <c r="AJ24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6" s="8">
        <f>IF(#REF!=MAX(#REF!),"New","Old")</f>
      </c>
      <c r="AL2446" s="3"/>
      <c r="AM2446" s="9">
        <f>IF(OR(#REF!="",#REF!=0),"",IF(#REF!&lt;12000,"&lt;12k",IF(AND(#REF!&gt;=12000,#REF!&lt;24000),"12k to 24k",IF(AND(#REF!&gt;=24000,#REF!&lt;=36000),"24k to 36k",IF(#REF!&gt;36000,"&gt;36k","")))))</f>
      </c>
    </row>
    <row x14ac:dyDescent="0.25" r="2447" customHeight="1" ht="18.75">
      <c r="A2447" s="1">
        <v>1869695</v>
      </c>
      <c r="B2447" s="2">
        <v>11505079</v>
      </c>
      <c r="C2447" s="3" t="s">
        <v>0</v>
      </c>
      <c r="D2447" s="3" t="s">
        <v>181</v>
      </c>
      <c r="E2447" s="2">
        <v>2018</v>
      </c>
      <c r="F2447" s="4">
        <v>44892</v>
      </c>
      <c r="G2447" s="3" t="s">
        <v>14</v>
      </c>
      <c r="H2447" s="4">
        <v>44958</v>
      </c>
      <c r="I2447" s="4">
        <f>_xlfn.XLOOKUP(#REF!,[1]!Backup_F8_Previous_Wave[ODINO],[1]!Backup_F8_Previous_Wave[Production Date],"")</f>
      </c>
      <c r="J2447" s="10">
        <f>_xlfn.XLOOKUP(#REF!,[1]!Backup_F8_Previous_Wave[ODINO],[1]!Backup_F8_Previous_Wave[Wave Date],"")</f>
      </c>
      <c r="K2447" s="6">
        <f>_xlfn.XLOOKUP(#REF!,[1]!Backup_F8_Previous_Wave[ODINO],[1]!Backup_F8_Previous_Wave[Full VIN],"")</f>
      </c>
      <c r="L2447" s="3" t="s">
        <v>1023</v>
      </c>
      <c r="M2447" s="3" t="s">
        <v>4</v>
      </c>
      <c r="N2447" s="3" t="s">
        <v>7659</v>
      </c>
      <c r="O2447" s="3" t="s">
        <v>196</v>
      </c>
      <c r="P2447" s="6">
        <f>_xlfn.XLOOKUP(#REF!,[1]!Table2[BINNING],[1]!Table2[VFG],"")</f>
      </c>
      <c r="Q2447" s="6">
        <f>IF(ISNUMBER(FIND("|",#REF!,1)),LEFT(#REF!,FIND("|",#REF!,1)-2),#REF!)</f>
      </c>
      <c r="R2447" s="6">
        <f>IF(ISNUMBER(FIND("|",#REF!,1)),RIGHT(#REF!,LEN(#REF!)-FIND("|",#REF!,1)-1),"")</f>
      </c>
      <c r="S2447" s="3" t="s">
        <v>7</v>
      </c>
      <c r="T2447" s="3" t="s">
        <v>7</v>
      </c>
      <c r="U2447" s="2">
        <v>0</v>
      </c>
      <c r="V2447" s="2">
        <v>0</v>
      </c>
      <c r="W2447" s="2"/>
      <c r="X2447" s="3" t="s">
        <v>139</v>
      </c>
      <c r="Y2447" s="2">
        <v>75</v>
      </c>
      <c r="Z2447" s="3"/>
      <c r="AA2447" s="3"/>
      <c r="AB2447" s="7" t="s">
        <v>7660</v>
      </c>
      <c r="AC2447" s="3" t="s">
        <v>297</v>
      </c>
      <c r="AD2447" s="3" t="s">
        <v>298</v>
      </c>
      <c r="AE2447" s="3" t="s">
        <v>299</v>
      </c>
      <c r="AF2447" s="3" t="s">
        <v>198</v>
      </c>
      <c r="AG2447" s="4"/>
      <c r="AH2447" s="3"/>
      <c r="AI2447" s="4"/>
      <c r="AJ24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7" s="8">
        <f>IF(#REF!=MAX(#REF!),"New","Old")</f>
      </c>
      <c r="AL2447" s="3"/>
      <c r="AM2447" s="9">
        <f>IF(OR(#REF!="",#REF!=0),"",IF(#REF!&lt;12000,"&lt;12k",IF(AND(#REF!&gt;=12000,#REF!&lt;24000),"12k to 24k",IF(AND(#REF!&gt;=24000,#REF!&lt;=36000),"24k to 36k",IF(#REF!&gt;36000,"&gt;36k","")))))</f>
      </c>
    </row>
    <row x14ac:dyDescent="0.25" r="2448" customHeight="1" ht="18.75">
      <c r="A2448" s="1">
        <v>1869727</v>
      </c>
      <c r="B2448" s="2">
        <v>11505101</v>
      </c>
      <c r="C2448" s="3" t="s">
        <v>0</v>
      </c>
      <c r="D2448" s="3" t="s">
        <v>181</v>
      </c>
      <c r="E2448" s="2">
        <v>2015</v>
      </c>
      <c r="F2448" s="4">
        <v>44621</v>
      </c>
      <c r="G2448" s="3" t="s">
        <v>2</v>
      </c>
      <c r="H2448" s="4">
        <v>44959</v>
      </c>
      <c r="I2448" s="4">
        <f>_xlfn.XLOOKUP(#REF!,[1]!Backup_F8_Previous_Wave[ODINO],[1]!Backup_F8_Previous_Wave[Production Date],"")</f>
      </c>
      <c r="J2448" s="10">
        <f>_xlfn.XLOOKUP(#REF!,[1]!Backup_F8_Previous_Wave[ODINO],[1]!Backup_F8_Previous_Wave[Wave Date],"")</f>
      </c>
      <c r="K2448" s="6">
        <f>_xlfn.XLOOKUP(#REF!,[1]!Backup_F8_Previous_Wave[ODINO],[1]!Backup_F8_Previous_Wave[Full VIN],"")</f>
      </c>
      <c r="L2448" s="3" t="s">
        <v>7661</v>
      </c>
      <c r="M2448" s="3" t="s">
        <v>4</v>
      </c>
      <c r="N2448" s="3" t="s">
        <v>7662</v>
      </c>
      <c r="O2448" s="3" t="s">
        <v>196</v>
      </c>
      <c r="P2448" s="6">
        <f>_xlfn.XLOOKUP(#REF!,[1]!Table2[BINNING],[1]!Table2[VFG],"")</f>
      </c>
      <c r="Q2448" s="6">
        <f>IF(ISNUMBER(FIND("|",#REF!,1)),LEFT(#REF!,FIND("|",#REF!,1)-2),#REF!)</f>
      </c>
      <c r="R2448" s="6">
        <f>IF(ISNUMBER(FIND("|",#REF!,1)),RIGHT(#REF!,LEN(#REF!)-FIND("|",#REF!,1)-1),"")</f>
      </c>
      <c r="S2448" s="3" t="s">
        <v>7</v>
      </c>
      <c r="T2448" s="3" t="s">
        <v>7</v>
      </c>
      <c r="U2448" s="2">
        <v>0</v>
      </c>
      <c r="V2448" s="2">
        <v>0</v>
      </c>
      <c r="W2448" s="2"/>
      <c r="X2448" s="3" t="s">
        <v>100</v>
      </c>
      <c r="Y2448" s="2">
        <v>50</v>
      </c>
      <c r="Z2448" s="3"/>
      <c r="AA2448" s="3"/>
      <c r="AB2448" s="7" t="s">
        <v>7663</v>
      </c>
      <c r="AC2448" s="3" t="s">
        <v>297</v>
      </c>
      <c r="AD2448" s="3" t="s">
        <v>298</v>
      </c>
      <c r="AE2448" s="3" t="s">
        <v>299</v>
      </c>
      <c r="AF2448" s="3" t="s">
        <v>198</v>
      </c>
      <c r="AG2448" s="4"/>
      <c r="AH2448" s="3"/>
      <c r="AI2448" s="4"/>
      <c r="AJ24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8" s="8">
        <f>IF(#REF!=MAX(#REF!),"New","Old")</f>
      </c>
      <c r="AL2448" s="3"/>
      <c r="AM2448" s="9">
        <f>IF(OR(#REF!="",#REF!=0),"",IF(#REF!&lt;12000,"&lt;12k",IF(AND(#REF!&gt;=12000,#REF!&lt;24000),"12k to 24k",IF(AND(#REF!&gt;=24000,#REF!&lt;=36000),"24k to 36k",IF(#REF!&gt;36000,"&gt;36k","")))))</f>
      </c>
    </row>
    <row x14ac:dyDescent="0.25" r="2449" customHeight="1" ht="18.75">
      <c r="A2449" s="1">
        <v>1869731</v>
      </c>
      <c r="B2449" s="2">
        <v>11505103</v>
      </c>
      <c r="C2449" s="3" t="s">
        <v>0</v>
      </c>
      <c r="D2449" s="3" t="s">
        <v>181</v>
      </c>
      <c r="E2449" s="2">
        <v>2017</v>
      </c>
      <c r="F2449" s="4">
        <v>44927</v>
      </c>
      <c r="G2449" s="3" t="s">
        <v>2</v>
      </c>
      <c r="H2449" s="4">
        <v>44959</v>
      </c>
      <c r="I2449" s="4">
        <f>_xlfn.XLOOKUP(#REF!,[1]!Backup_F8_Previous_Wave[ODINO],[1]!Backup_F8_Previous_Wave[Production Date],"")</f>
      </c>
      <c r="J2449" s="10">
        <f>_xlfn.XLOOKUP(#REF!,[1]!Backup_F8_Previous_Wave[ODINO],[1]!Backup_F8_Previous_Wave[Wave Date],"")</f>
      </c>
      <c r="K2449" s="6">
        <f>_xlfn.XLOOKUP(#REF!,[1]!Backup_F8_Previous_Wave[ODINO],[1]!Backup_F8_Previous_Wave[Full VIN],"")</f>
      </c>
      <c r="L2449" s="3" t="s">
        <v>7664</v>
      </c>
      <c r="M2449" s="3" t="s">
        <v>4</v>
      </c>
      <c r="N2449" s="3" t="s">
        <v>7665</v>
      </c>
      <c r="O2449" s="3" t="s">
        <v>196</v>
      </c>
      <c r="P2449" s="6">
        <f>_xlfn.XLOOKUP(#REF!,[1]!Table2[BINNING],[1]!Table2[VFG],"")</f>
      </c>
      <c r="Q2449" s="6">
        <f>IF(ISNUMBER(FIND("|",#REF!,1)),LEFT(#REF!,FIND("|",#REF!,1)-2),#REF!)</f>
      </c>
      <c r="R2449" s="6">
        <f>IF(ISNUMBER(FIND("|",#REF!,1)),RIGHT(#REF!,LEN(#REF!)-FIND("|",#REF!,1)-1),"")</f>
      </c>
      <c r="S2449" s="3" t="s">
        <v>7</v>
      </c>
      <c r="T2449" s="3" t="s">
        <v>7</v>
      </c>
      <c r="U2449" s="2">
        <v>0</v>
      </c>
      <c r="V2449" s="2">
        <v>0</v>
      </c>
      <c r="W2449" s="2"/>
      <c r="X2449" s="3" t="s">
        <v>317</v>
      </c>
      <c r="Y2449" s="2">
        <v>60</v>
      </c>
      <c r="Z2449" s="3"/>
      <c r="AA2449" s="3"/>
      <c r="AB2449" s="7" t="s">
        <v>7666</v>
      </c>
      <c r="AC2449" s="3" t="s">
        <v>297</v>
      </c>
      <c r="AD2449" s="3" t="s">
        <v>298</v>
      </c>
      <c r="AE2449" s="3" t="s">
        <v>299</v>
      </c>
      <c r="AF2449" s="3" t="s">
        <v>198</v>
      </c>
      <c r="AG2449" s="4"/>
      <c r="AH2449" s="3"/>
      <c r="AI2449" s="4"/>
      <c r="AJ24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49" s="8">
        <f>IF(#REF!=MAX(#REF!),"New","Old")</f>
      </c>
      <c r="AL2449" s="3"/>
      <c r="AM2449" s="9">
        <f>IF(OR(#REF!="",#REF!=0),"",IF(#REF!&lt;12000,"&lt;12k",IF(AND(#REF!&gt;=12000,#REF!&lt;24000),"12k to 24k",IF(AND(#REF!&gt;=24000,#REF!&lt;=36000),"24k to 36k",IF(#REF!&gt;36000,"&gt;36k","")))))</f>
      </c>
    </row>
    <row x14ac:dyDescent="0.25" r="2450" customHeight="1" ht="18.75">
      <c r="A2450" s="1">
        <v>1869734</v>
      </c>
      <c r="B2450" s="2">
        <v>11505106</v>
      </c>
      <c r="C2450" s="3" t="s">
        <v>0</v>
      </c>
      <c r="D2450" s="3" t="s">
        <v>59</v>
      </c>
      <c r="E2450" s="2">
        <v>2016</v>
      </c>
      <c r="F2450" s="4">
        <v>44897</v>
      </c>
      <c r="G2450" s="3" t="s">
        <v>14</v>
      </c>
      <c r="H2450" s="4">
        <v>44959</v>
      </c>
      <c r="I2450" s="4"/>
      <c r="J2450" s="10">
        <f>_xlfn.XLOOKUP(#REF!,[1]!Backup_F8_Previous_Wave[ODINO],[1]!Backup_F8_Previous_Wave[Wave Date],"")</f>
      </c>
      <c r="K2450" s="6">
        <f>_xlfn.XLOOKUP(#REF!,[1]!Backup_F8_Previous_Wave[ODINO],[1]!Backup_F8_Previous_Wave[Full VIN],"")</f>
      </c>
      <c r="L2450" s="3" t="s">
        <v>7667</v>
      </c>
      <c r="M2450" s="3" t="s">
        <v>4</v>
      </c>
      <c r="N2450" s="3" t="s">
        <v>7668</v>
      </c>
      <c r="O2450" s="3" t="s">
        <v>62</v>
      </c>
      <c r="P2450" s="6">
        <f>_xlfn.XLOOKUP(#REF!,[1]!Table2[BINNING],[1]!Table2[VFG],"")</f>
      </c>
      <c r="Q2450" s="6">
        <f>IF(ISNUMBER(FIND("|",#REF!,1)),LEFT(#REF!,FIND("|",#REF!,1)-2),#REF!)</f>
      </c>
      <c r="R2450" s="6">
        <f>IF(ISNUMBER(FIND("|",#REF!,1)),RIGHT(#REF!,LEN(#REF!)-FIND("|",#REF!,1)-1),"")</f>
      </c>
      <c r="S2450" s="3" t="s">
        <v>7</v>
      </c>
      <c r="T2450" s="3" t="s">
        <v>7</v>
      </c>
      <c r="U2450" s="2">
        <v>0</v>
      </c>
      <c r="V2450" s="2">
        <v>0</v>
      </c>
      <c r="W2450" s="2">
        <v>106000</v>
      </c>
      <c r="X2450" s="3" t="s">
        <v>139</v>
      </c>
      <c r="Y2450" s="2"/>
      <c r="Z2450" s="3" t="s">
        <v>7669</v>
      </c>
      <c r="AA2450" s="3" t="s">
        <v>4198</v>
      </c>
      <c r="AB2450" s="7" t="s">
        <v>7670</v>
      </c>
      <c r="AC2450" s="3"/>
      <c r="AD2450" s="3"/>
      <c r="AE2450" s="3"/>
      <c r="AF2450" s="3"/>
      <c r="AG2450" s="4"/>
      <c r="AH2450" s="3"/>
      <c r="AI2450" s="4"/>
      <c r="AJ24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0" s="8">
        <f>IF(#REF!=MAX(#REF!),"New","Old")</f>
      </c>
      <c r="AL2450" s="3"/>
      <c r="AM2450" s="9">
        <f>IF(OR(#REF!="",#REF!=0),"",IF(#REF!&lt;12000,"&lt;12k",IF(AND(#REF!&gt;=12000,#REF!&lt;24000),"12k to 24k",IF(AND(#REF!&gt;=24000,#REF!&lt;=36000),"24k to 36k",IF(#REF!&gt;36000,"&gt;36k","")))))</f>
      </c>
    </row>
    <row x14ac:dyDescent="0.25" r="2451" customHeight="1" ht="18.75">
      <c r="A2451" s="1">
        <v>1869738</v>
      </c>
      <c r="B2451" s="2">
        <v>11505110</v>
      </c>
      <c r="C2451" s="3" t="s">
        <v>0</v>
      </c>
      <c r="D2451" s="3" t="s">
        <v>181</v>
      </c>
      <c r="E2451" s="2">
        <v>2016</v>
      </c>
      <c r="F2451" s="4">
        <v>44954</v>
      </c>
      <c r="G2451" s="3" t="s">
        <v>2</v>
      </c>
      <c r="H2451" s="4">
        <v>44959</v>
      </c>
      <c r="I2451" s="4">
        <f>_xlfn.XLOOKUP(#REF!,[1]!Backup_F8_Previous_Wave[ODINO],[1]!Backup_F8_Previous_Wave[Production Date],"")</f>
      </c>
      <c r="J2451" s="10">
        <f>_xlfn.XLOOKUP(#REF!,[1]!Backup_F8_Previous_Wave[ODINO],[1]!Backup_F8_Previous_Wave[Wave Date],"")</f>
      </c>
      <c r="K2451" s="6">
        <f>_xlfn.XLOOKUP(#REF!,[1]!Backup_F8_Previous_Wave[ODINO],[1]!Backup_F8_Previous_Wave[Full VIN],"")</f>
      </c>
      <c r="L2451" s="3" t="s">
        <v>4488</v>
      </c>
      <c r="M2451" s="3" t="s">
        <v>4</v>
      </c>
      <c r="N2451" s="3" t="s">
        <v>7671</v>
      </c>
      <c r="O2451" s="3" t="s">
        <v>196</v>
      </c>
      <c r="P2451" s="6">
        <f>_xlfn.XLOOKUP(#REF!,[1]!Table2[BINNING],[1]!Table2[VFG],"")</f>
      </c>
      <c r="Q2451" s="6">
        <f>IF(ISNUMBER(FIND("|",#REF!,1)),LEFT(#REF!,FIND("|",#REF!,1)-2),#REF!)</f>
      </c>
      <c r="R2451" s="6">
        <f>IF(ISNUMBER(FIND("|",#REF!,1)),RIGHT(#REF!,LEN(#REF!)-FIND("|",#REF!,1)-1),"")</f>
      </c>
      <c r="S2451" s="3" t="s">
        <v>7</v>
      </c>
      <c r="T2451" s="3" t="s">
        <v>7</v>
      </c>
      <c r="U2451" s="2">
        <v>0</v>
      </c>
      <c r="V2451" s="2">
        <v>0</v>
      </c>
      <c r="W2451" s="2">
        <v>79000</v>
      </c>
      <c r="X2451" s="3" t="s">
        <v>229</v>
      </c>
      <c r="Y2451" s="2"/>
      <c r="Z2451" s="3"/>
      <c r="AA2451" s="3"/>
      <c r="AB2451" s="7" t="s">
        <v>7672</v>
      </c>
      <c r="AC2451" s="3" t="s">
        <v>297</v>
      </c>
      <c r="AD2451" s="3" t="s">
        <v>298</v>
      </c>
      <c r="AE2451" s="3" t="s">
        <v>299</v>
      </c>
      <c r="AF2451" s="3" t="s">
        <v>198</v>
      </c>
      <c r="AG2451" s="4"/>
      <c r="AH2451" s="3"/>
      <c r="AI2451" s="4"/>
      <c r="AJ24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1" s="8">
        <f>IF(#REF!=MAX(#REF!),"New","Old")</f>
      </c>
      <c r="AL2451" s="3"/>
      <c r="AM2451" s="9">
        <f>IF(OR(#REF!="",#REF!=0),"",IF(#REF!&lt;12000,"&lt;12k",IF(AND(#REF!&gt;=12000,#REF!&lt;24000),"12k to 24k",IF(AND(#REF!&gt;=24000,#REF!&lt;=36000),"24k to 36k",IF(#REF!&gt;36000,"&gt;36k","")))))</f>
      </c>
    </row>
    <row x14ac:dyDescent="0.25" r="2452" customHeight="1" ht="18.75">
      <c r="A2452" s="1">
        <v>1869748</v>
      </c>
      <c r="B2452" s="2">
        <v>11505117</v>
      </c>
      <c r="C2452" s="3" t="s">
        <v>0</v>
      </c>
      <c r="D2452" s="3" t="s">
        <v>181</v>
      </c>
      <c r="E2452" s="2">
        <v>2017</v>
      </c>
      <c r="F2452" s="4">
        <v>44079</v>
      </c>
      <c r="G2452" s="3" t="s">
        <v>39</v>
      </c>
      <c r="H2452" s="4">
        <v>44959</v>
      </c>
      <c r="I2452" s="4"/>
      <c r="J2452" s="10">
        <f>_xlfn.XLOOKUP(#REF!,[1]!Backup_F8_Previous_Wave[ODINO],[1]!Backup_F8_Previous_Wave[Wave Date],"")</f>
      </c>
      <c r="K2452" s="3"/>
      <c r="L2452" s="3" t="s">
        <v>7673</v>
      </c>
      <c r="M2452" s="3" t="s">
        <v>4</v>
      </c>
      <c r="N2452" s="3" t="s">
        <v>7674</v>
      </c>
      <c r="O2452" s="3" t="s">
        <v>196</v>
      </c>
      <c r="P2452" s="6">
        <f>_xlfn.XLOOKUP(#REF!,[1]!Table2[BINNING],[1]!Table2[VFG],"")</f>
      </c>
      <c r="Q2452" s="6">
        <f>IF(ISNUMBER(FIND("|",#REF!,1)),LEFT(#REF!,FIND("|",#REF!,1)-2),#REF!)</f>
      </c>
      <c r="R2452" s="6">
        <f>IF(ISNUMBER(FIND("|",#REF!,1)),RIGHT(#REF!,LEN(#REF!)-FIND("|",#REF!,1)-1),"")</f>
      </c>
      <c r="S2452" s="3" t="s">
        <v>7</v>
      </c>
      <c r="T2452" s="3" t="s">
        <v>7</v>
      </c>
      <c r="U2452" s="2">
        <v>0</v>
      </c>
      <c r="V2452" s="2">
        <v>0</v>
      </c>
      <c r="W2452" s="2"/>
      <c r="X2452" s="3" t="s">
        <v>238</v>
      </c>
      <c r="Y2452" s="2">
        <v>65</v>
      </c>
      <c r="Z2452" s="3"/>
      <c r="AA2452" s="3"/>
      <c r="AB2452" s="7" t="s">
        <v>7675</v>
      </c>
      <c r="AC2452" s="3" t="s">
        <v>44</v>
      </c>
      <c r="AD2452" s="3" t="s">
        <v>44</v>
      </c>
      <c r="AE2452" s="3" t="s">
        <v>44</v>
      </c>
      <c r="AF2452" s="3" t="s">
        <v>198</v>
      </c>
      <c r="AG2452" s="4"/>
      <c r="AH2452" s="3"/>
      <c r="AI2452" s="4"/>
      <c r="AJ24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2" s="8">
        <f>IF(#REF!=MAX(#REF!),"New","Old")</f>
      </c>
      <c r="AL2452" s="3"/>
      <c r="AM2452" s="9">
        <f>IF(OR(#REF!="",#REF!=0),"",IF(#REF!&lt;12000,"&lt;12k",IF(AND(#REF!&gt;=12000,#REF!&lt;24000),"12k to 24k",IF(AND(#REF!&gt;=24000,#REF!&lt;=36000),"24k to 36k",IF(#REF!&gt;36000,"&gt;36k","")))))</f>
      </c>
    </row>
    <row x14ac:dyDescent="0.25" r="2453" customHeight="1" ht="18.75">
      <c r="A2453" s="1">
        <v>1869765</v>
      </c>
      <c r="B2453" s="2">
        <v>11505131</v>
      </c>
      <c r="C2453" s="3" t="s">
        <v>0</v>
      </c>
      <c r="D2453" s="3" t="s">
        <v>59</v>
      </c>
      <c r="E2453" s="2">
        <v>2019</v>
      </c>
      <c r="F2453" s="4">
        <v>44959</v>
      </c>
      <c r="G2453" s="3" t="s">
        <v>2</v>
      </c>
      <c r="H2453" s="4">
        <v>44959</v>
      </c>
      <c r="I2453" s="4">
        <f>_xlfn.XLOOKUP(#REF!,[1]!Backup_F8_Previous_Wave[ODINO],[1]!Backup_F8_Previous_Wave[Production Date],"")</f>
      </c>
      <c r="J2453" s="10">
        <f>_xlfn.XLOOKUP(#REF!,[1]!Backup_F8_Previous_Wave[ODINO],[1]!Backup_F8_Previous_Wave[Wave Date],"")</f>
      </c>
      <c r="K2453" s="6">
        <f>_xlfn.XLOOKUP(#REF!,[1]!Backup_F8_Previous_Wave[ODINO],[1]!Backup_F8_Previous_Wave[Full VIN],"")</f>
      </c>
      <c r="L2453" s="3" t="s">
        <v>7676</v>
      </c>
      <c r="M2453" s="3" t="s">
        <v>4</v>
      </c>
      <c r="N2453" s="3" t="s">
        <v>7677</v>
      </c>
      <c r="O2453" s="3" t="s">
        <v>552</v>
      </c>
      <c r="P2453" s="6">
        <f>_xlfn.XLOOKUP(#REF!,[1]!Table2[BINNING],[1]!Table2[VFG],"")</f>
      </c>
      <c r="Q2453" s="6">
        <f>IF(ISNUMBER(FIND("|",#REF!,1)),LEFT(#REF!,FIND("|",#REF!,1)-2),#REF!)</f>
      </c>
      <c r="R2453" s="6">
        <f>IF(ISNUMBER(FIND("|",#REF!,1)),RIGHT(#REF!,LEN(#REF!)-FIND("|",#REF!,1)-1),"")</f>
      </c>
      <c r="S2453" s="3" t="s">
        <v>7</v>
      </c>
      <c r="T2453" s="3" t="s">
        <v>7</v>
      </c>
      <c r="U2453" s="2">
        <v>0</v>
      </c>
      <c r="V2453" s="2">
        <v>0</v>
      </c>
      <c r="W2453" s="2"/>
      <c r="X2453" s="3" t="s">
        <v>106</v>
      </c>
      <c r="Y2453" s="2">
        <v>0</v>
      </c>
      <c r="Z2453" s="3"/>
      <c r="AA2453" s="3"/>
      <c r="AB2453" s="7" t="s">
        <v>7678</v>
      </c>
      <c r="AC2453" s="3" t="s">
        <v>65</v>
      </c>
      <c r="AD2453" s="3" t="s">
        <v>84</v>
      </c>
      <c r="AE2453" s="3" t="s">
        <v>319</v>
      </c>
      <c r="AF2453" s="3" t="s">
        <v>68</v>
      </c>
      <c r="AG2453" s="4"/>
      <c r="AH2453" s="3"/>
      <c r="AI2453" s="4"/>
      <c r="AJ24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3" s="8">
        <f>IF(#REF!=MAX(#REF!),"New","Old")</f>
      </c>
      <c r="AL2453" s="3"/>
      <c r="AM2453" s="9">
        <f>IF(OR(#REF!="",#REF!=0),"",IF(#REF!&lt;12000,"&lt;12k",IF(AND(#REF!&gt;=12000,#REF!&lt;24000),"12k to 24k",IF(AND(#REF!&gt;=24000,#REF!&lt;=36000),"24k to 36k",IF(#REF!&gt;36000,"&gt;36k","")))))</f>
      </c>
    </row>
    <row x14ac:dyDescent="0.25" r="2454" customHeight="1" ht="18.75">
      <c r="A2454" s="1">
        <v>1869768</v>
      </c>
      <c r="B2454" s="2">
        <v>11505134</v>
      </c>
      <c r="C2454" s="3" t="s">
        <v>0</v>
      </c>
      <c r="D2454" s="3" t="s">
        <v>181</v>
      </c>
      <c r="E2454" s="2">
        <v>2016</v>
      </c>
      <c r="F2454" s="4">
        <v>44844</v>
      </c>
      <c r="G2454" s="3" t="s">
        <v>14</v>
      </c>
      <c r="H2454" s="4">
        <v>44959</v>
      </c>
      <c r="I2454" s="4">
        <f>_xlfn.XLOOKUP(#REF!,[1]!Backup_F8_Previous_Wave[ODINO],[1]!Backup_F8_Previous_Wave[Production Date],"")</f>
      </c>
      <c r="J2454" s="10">
        <f>_xlfn.XLOOKUP(#REF!,[1]!Backup_F8_Previous_Wave[ODINO],[1]!Backup_F8_Previous_Wave[Wave Date],"")</f>
      </c>
      <c r="K2454" s="6">
        <f>_xlfn.XLOOKUP(#REF!,[1]!Backup_F8_Previous_Wave[ODINO],[1]!Backup_F8_Previous_Wave[Full VIN],"")</f>
      </c>
      <c r="L2454" s="3" t="s">
        <v>7679</v>
      </c>
      <c r="M2454" s="3" t="s">
        <v>4</v>
      </c>
      <c r="N2454" s="3" t="s">
        <v>7680</v>
      </c>
      <c r="O2454" s="3" t="s">
        <v>196</v>
      </c>
      <c r="P2454" s="6">
        <f>_xlfn.XLOOKUP(#REF!,[1]!Table2[BINNING],[1]!Table2[VFG],"")</f>
      </c>
      <c r="Q2454" s="6">
        <f>IF(ISNUMBER(FIND("|",#REF!,1)),LEFT(#REF!,FIND("|",#REF!,1)-2),#REF!)</f>
      </c>
      <c r="R2454" s="6">
        <f>IF(ISNUMBER(FIND("|",#REF!,1)),RIGHT(#REF!,LEN(#REF!)-FIND("|",#REF!,1)-1),"")</f>
      </c>
      <c r="S2454" s="3" t="s">
        <v>7</v>
      </c>
      <c r="T2454" s="3" t="s">
        <v>7</v>
      </c>
      <c r="U2454" s="2">
        <v>0</v>
      </c>
      <c r="V2454" s="2">
        <v>0</v>
      </c>
      <c r="W2454" s="2"/>
      <c r="X2454" s="3" t="s">
        <v>166</v>
      </c>
      <c r="Y2454" s="2">
        <v>70</v>
      </c>
      <c r="Z2454" s="3"/>
      <c r="AA2454" s="3"/>
      <c r="AB2454" s="7" t="s">
        <v>7681</v>
      </c>
      <c r="AC2454" s="3" t="s">
        <v>297</v>
      </c>
      <c r="AD2454" s="3" t="s">
        <v>298</v>
      </c>
      <c r="AE2454" s="3" t="s">
        <v>299</v>
      </c>
      <c r="AF2454" s="3" t="s">
        <v>198</v>
      </c>
      <c r="AG2454" s="4"/>
      <c r="AH2454" s="3"/>
      <c r="AI2454" s="4"/>
      <c r="AJ24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4" s="8">
        <f>IF(#REF!=MAX(#REF!),"New","Old")</f>
      </c>
      <c r="AL2454" s="3"/>
      <c r="AM2454" s="9">
        <f>IF(OR(#REF!="",#REF!=0),"",IF(#REF!&lt;12000,"&lt;12k",IF(AND(#REF!&gt;=12000,#REF!&lt;24000),"12k to 24k",IF(AND(#REF!&gt;=24000,#REF!&lt;=36000),"24k to 36k",IF(#REF!&gt;36000,"&gt;36k","")))))</f>
      </c>
    </row>
    <row x14ac:dyDescent="0.25" r="2455" customHeight="1" ht="18.75">
      <c r="A2455" s="1">
        <v>1869779</v>
      </c>
      <c r="B2455" s="2">
        <v>11505143</v>
      </c>
      <c r="C2455" s="3" t="s">
        <v>0</v>
      </c>
      <c r="D2455" s="3" t="s">
        <v>181</v>
      </c>
      <c r="E2455" s="2">
        <v>2016</v>
      </c>
      <c r="F2455" s="4">
        <v>44713</v>
      </c>
      <c r="G2455" s="3" t="s">
        <v>108</v>
      </c>
      <c r="H2455" s="4">
        <v>44959</v>
      </c>
      <c r="I2455" s="4">
        <f>_xlfn.XLOOKUP(#REF!,[1]!Backup_F8_Previous_Wave[ODINO],[1]!Backup_F8_Previous_Wave[Production Date],"")</f>
      </c>
      <c r="J2455" s="10">
        <f>_xlfn.XLOOKUP(#REF!,[1]!Backup_F8_Previous_Wave[ODINO],[1]!Backup_F8_Previous_Wave[Wave Date],"")</f>
      </c>
      <c r="K2455" s="6">
        <f>_xlfn.XLOOKUP(#REF!,[1]!Backup_F8_Previous_Wave[ODINO],[1]!Backup_F8_Previous_Wave[Full VIN],"")</f>
      </c>
      <c r="L2455" s="3" t="s">
        <v>7682</v>
      </c>
      <c r="M2455" s="3" t="s">
        <v>4</v>
      </c>
      <c r="N2455" s="3" t="s">
        <v>7683</v>
      </c>
      <c r="O2455" s="3" t="s">
        <v>196</v>
      </c>
      <c r="P2455" s="6">
        <f>_xlfn.XLOOKUP(#REF!,[1]!Table2[BINNING],[1]!Table2[VFG],"")</f>
      </c>
      <c r="Q2455" s="6">
        <f>IF(ISNUMBER(FIND("|",#REF!,1)),LEFT(#REF!,FIND("|",#REF!,1)-2),#REF!)</f>
      </c>
      <c r="R2455" s="6">
        <f>IF(ISNUMBER(FIND("|",#REF!,1)),RIGHT(#REF!,LEN(#REF!)-FIND("|",#REF!,1)-1),"")</f>
      </c>
      <c r="S2455" s="3" t="s">
        <v>7</v>
      </c>
      <c r="T2455" s="3" t="s">
        <v>7</v>
      </c>
      <c r="U2455" s="2">
        <v>0</v>
      </c>
      <c r="V2455" s="2">
        <v>0</v>
      </c>
      <c r="W2455" s="2">
        <v>45000</v>
      </c>
      <c r="X2455" s="3" t="s">
        <v>897</v>
      </c>
      <c r="Y2455" s="2"/>
      <c r="Z2455" s="3"/>
      <c r="AA2455" s="3"/>
      <c r="AB2455" s="7" t="s">
        <v>7684</v>
      </c>
      <c r="AC2455" s="3" t="s">
        <v>297</v>
      </c>
      <c r="AD2455" s="3" t="s">
        <v>298</v>
      </c>
      <c r="AE2455" s="3" t="s">
        <v>299</v>
      </c>
      <c r="AF2455" s="3" t="s">
        <v>198</v>
      </c>
      <c r="AG2455" s="4"/>
      <c r="AH2455" s="3"/>
      <c r="AI2455" s="4"/>
      <c r="AJ24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5" s="8">
        <f>IF(#REF!=MAX(#REF!),"New","Old")</f>
      </c>
      <c r="AL2455" s="3"/>
      <c r="AM2455" s="9">
        <f>IF(OR(#REF!="",#REF!=0),"",IF(#REF!&lt;12000,"&lt;12k",IF(AND(#REF!&gt;=12000,#REF!&lt;24000),"12k to 24k",IF(AND(#REF!&gt;=24000,#REF!&lt;=36000),"24k to 36k",IF(#REF!&gt;36000,"&gt;36k","")))))</f>
      </c>
    </row>
    <row x14ac:dyDescent="0.25" r="2456" customHeight="1" ht="18.75">
      <c r="A2456" s="1">
        <v>1869812</v>
      </c>
      <c r="B2456" s="2">
        <v>11505168</v>
      </c>
      <c r="C2456" s="3" t="s">
        <v>0</v>
      </c>
      <c r="D2456" s="3" t="s">
        <v>181</v>
      </c>
      <c r="E2456" s="2">
        <v>2019</v>
      </c>
      <c r="F2456" s="4">
        <v>44912</v>
      </c>
      <c r="G2456" s="3" t="s">
        <v>14</v>
      </c>
      <c r="H2456" s="4">
        <v>44959</v>
      </c>
      <c r="I2456" s="4"/>
      <c r="J2456" s="10">
        <f>_xlfn.XLOOKUP(#REF!,[1]!Backup_F8_Previous_Wave[ODINO],[1]!Backup_F8_Previous_Wave[Wave Date],"")</f>
      </c>
      <c r="K2456" s="3"/>
      <c r="L2456" s="3" t="s">
        <v>7685</v>
      </c>
      <c r="M2456" s="3" t="s">
        <v>4</v>
      </c>
      <c r="N2456" s="3" t="s">
        <v>7686</v>
      </c>
      <c r="O2456" s="3" t="s">
        <v>196</v>
      </c>
      <c r="P2456" s="6">
        <f>_xlfn.XLOOKUP(#REF!,[1]!Table2[BINNING],[1]!Table2[VFG],"")</f>
      </c>
      <c r="Q2456" s="6">
        <f>IF(ISNUMBER(FIND("|",#REF!,1)),LEFT(#REF!,FIND("|",#REF!,1)-2),#REF!)</f>
      </c>
      <c r="R2456" s="6">
        <f>IF(ISNUMBER(FIND("|",#REF!,1)),RIGHT(#REF!,LEN(#REF!)-FIND("|",#REF!,1)-1),"")</f>
      </c>
      <c r="S2456" s="3" t="s">
        <v>7</v>
      </c>
      <c r="T2456" s="3" t="s">
        <v>7</v>
      </c>
      <c r="U2456" s="2">
        <v>0</v>
      </c>
      <c r="V2456" s="2">
        <v>0</v>
      </c>
      <c r="W2456" s="2"/>
      <c r="X2456" s="3" t="s">
        <v>63</v>
      </c>
      <c r="Y2456" s="2"/>
      <c r="Z2456" s="3"/>
      <c r="AA2456" s="3"/>
      <c r="AB2456" s="7" t="s">
        <v>7687</v>
      </c>
      <c r="AC2456" s="3" t="s">
        <v>44</v>
      </c>
      <c r="AD2456" s="3" t="s">
        <v>44</v>
      </c>
      <c r="AE2456" s="3" t="s">
        <v>44</v>
      </c>
      <c r="AF2456" s="3" t="s">
        <v>198</v>
      </c>
      <c r="AG2456" s="4"/>
      <c r="AH2456" s="3"/>
      <c r="AI2456" s="4"/>
      <c r="AJ24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6" s="8">
        <f>IF(#REF!=MAX(#REF!),"New","Old")</f>
      </c>
      <c r="AL2456" s="3"/>
      <c r="AM2456" s="9">
        <f>IF(OR(#REF!="",#REF!=0),"",IF(#REF!&lt;12000,"&lt;12k",IF(AND(#REF!&gt;=12000,#REF!&lt;24000),"12k to 24k",IF(AND(#REF!&gt;=24000,#REF!&lt;=36000),"24k to 36k",IF(#REF!&gt;36000,"&gt;36k","")))))</f>
      </c>
    </row>
    <row x14ac:dyDescent="0.25" r="2457" customHeight="1" ht="18.75">
      <c r="A2457" s="1">
        <v>1869815</v>
      </c>
      <c r="B2457" s="2">
        <v>11505171</v>
      </c>
      <c r="C2457" s="3" t="s">
        <v>0</v>
      </c>
      <c r="D2457" s="3" t="s">
        <v>181</v>
      </c>
      <c r="E2457" s="2">
        <v>2017</v>
      </c>
      <c r="F2457" s="4">
        <v>44959</v>
      </c>
      <c r="G2457" s="3" t="s">
        <v>2</v>
      </c>
      <c r="H2457" s="4">
        <v>44959</v>
      </c>
      <c r="I2457" s="4"/>
      <c r="J2457" s="10">
        <f>_xlfn.XLOOKUP(#REF!,[1]!Backup_F8_Previous_Wave[ODINO],[1]!Backup_F8_Previous_Wave[Wave Date],"")</f>
      </c>
      <c r="K2457" s="3"/>
      <c r="L2457" s="3" t="s">
        <v>4778</v>
      </c>
      <c r="M2457" s="3" t="s">
        <v>4</v>
      </c>
      <c r="N2457" s="3" t="s">
        <v>7688</v>
      </c>
      <c r="O2457" s="3" t="s">
        <v>196</v>
      </c>
      <c r="P2457" s="6">
        <f>_xlfn.XLOOKUP(#REF!,[1]!Table2[BINNING],[1]!Table2[VFG],"")</f>
      </c>
      <c r="Q2457" s="6">
        <f>IF(ISNUMBER(FIND("|",#REF!,1)),LEFT(#REF!,FIND("|",#REF!,1)-2),#REF!)</f>
      </c>
      <c r="R2457" s="6">
        <f>IF(ISNUMBER(FIND("|",#REF!,1)),RIGHT(#REF!,LEN(#REF!)-FIND("|",#REF!,1)-1),"")</f>
      </c>
      <c r="S2457" s="3" t="s">
        <v>7</v>
      </c>
      <c r="T2457" s="3" t="s">
        <v>7</v>
      </c>
      <c r="U2457" s="2">
        <v>0</v>
      </c>
      <c r="V2457" s="2">
        <v>0</v>
      </c>
      <c r="W2457" s="2"/>
      <c r="X2457" s="3" t="s">
        <v>63</v>
      </c>
      <c r="Y2457" s="2">
        <v>55</v>
      </c>
      <c r="Z2457" s="3"/>
      <c r="AA2457" s="3"/>
      <c r="AB2457" s="7" t="s">
        <v>7689</v>
      </c>
      <c r="AC2457" s="3" t="s">
        <v>44</v>
      </c>
      <c r="AD2457" s="3" t="s">
        <v>44</v>
      </c>
      <c r="AE2457" s="3" t="s">
        <v>44</v>
      </c>
      <c r="AF2457" s="3" t="s">
        <v>198</v>
      </c>
      <c r="AG2457" s="4"/>
      <c r="AH2457" s="3"/>
      <c r="AI2457" s="4"/>
      <c r="AJ24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7" s="8">
        <f>IF(#REF!=MAX(#REF!),"New","Old")</f>
      </c>
      <c r="AL2457" s="3"/>
      <c r="AM2457" s="9">
        <f>IF(OR(#REF!="",#REF!=0),"",IF(#REF!&lt;12000,"&lt;12k",IF(AND(#REF!&gt;=12000,#REF!&lt;24000),"12k to 24k",IF(AND(#REF!&gt;=24000,#REF!&lt;=36000),"24k to 36k",IF(#REF!&gt;36000,"&gt;36k","")))))</f>
      </c>
    </row>
    <row x14ac:dyDescent="0.25" r="2458" customHeight="1" ht="18.75">
      <c r="A2458" s="1">
        <v>1869852</v>
      </c>
      <c r="B2458" s="2">
        <v>11505199</v>
      </c>
      <c r="C2458" s="3" t="s">
        <v>0</v>
      </c>
      <c r="D2458" s="3" t="s">
        <v>181</v>
      </c>
      <c r="E2458" s="2">
        <v>2019</v>
      </c>
      <c r="F2458" s="4">
        <v>44955</v>
      </c>
      <c r="G2458" s="3" t="s">
        <v>2</v>
      </c>
      <c r="H2458" s="4">
        <v>44959</v>
      </c>
      <c r="I2458" s="4">
        <f>_xlfn.XLOOKUP(#REF!,[1]!Backup_F8_Previous_Wave[ODINO],[1]!Backup_F8_Previous_Wave[Production Date],"")</f>
      </c>
      <c r="J2458" s="10">
        <f>_xlfn.XLOOKUP(#REF!,[1]!Backup_F8_Previous_Wave[ODINO],[1]!Backup_F8_Previous_Wave[Wave Date],"")</f>
      </c>
      <c r="K2458" s="6">
        <f>_xlfn.XLOOKUP(#REF!,[1]!Backup_F8_Previous_Wave[ODINO],[1]!Backup_F8_Previous_Wave[Full VIN],"")</f>
      </c>
      <c r="L2458" s="3" t="s">
        <v>7690</v>
      </c>
      <c r="M2458" s="3" t="s">
        <v>4</v>
      </c>
      <c r="N2458" s="3" t="s">
        <v>7691</v>
      </c>
      <c r="O2458" s="3" t="s">
        <v>196</v>
      </c>
      <c r="P2458" s="6">
        <f>_xlfn.XLOOKUP(#REF!,[1]!Table2[BINNING],[1]!Table2[VFG],"")</f>
      </c>
      <c r="Q2458" s="6">
        <f>IF(ISNUMBER(FIND("|",#REF!,1)),LEFT(#REF!,FIND("|",#REF!,1)-2),#REF!)</f>
      </c>
      <c r="R2458" s="6">
        <f>IF(ISNUMBER(FIND("|",#REF!,1)),RIGHT(#REF!,LEN(#REF!)-FIND("|",#REF!,1)-1),"")</f>
      </c>
      <c r="S2458" s="3" t="s">
        <v>7</v>
      </c>
      <c r="T2458" s="3" t="s">
        <v>7</v>
      </c>
      <c r="U2458" s="2">
        <v>0</v>
      </c>
      <c r="V2458" s="2">
        <v>0</v>
      </c>
      <c r="W2458" s="2">
        <v>76000</v>
      </c>
      <c r="X2458" s="3" t="s">
        <v>518</v>
      </c>
      <c r="Y2458" s="2">
        <v>40</v>
      </c>
      <c r="Z2458" s="3"/>
      <c r="AA2458" s="3"/>
      <c r="AB2458" s="7" t="s">
        <v>7692</v>
      </c>
      <c r="AC2458" s="3" t="s">
        <v>297</v>
      </c>
      <c r="AD2458" s="3" t="s">
        <v>298</v>
      </c>
      <c r="AE2458" s="3" t="s">
        <v>299</v>
      </c>
      <c r="AF2458" s="3" t="s">
        <v>198</v>
      </c>
      <c r="AG2458" s="4"/>
      <c r="AH2458" s="3"/>
      <c r="AI2458" s="4"/>
      <c r="AJ24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8" s="8">
        <f>IF(#REF!=MAX(#REF!),"New","Old")</f>
      </c>
      <c r="AL2458" s="3"/>
      <c r="AM2458" s="9">
        <f>IF(OR(#REF!="",#REF!=0),"",IF(#REF!&lt;12000,"&lt;12k",IF(AND(#REF!&gt;=12000,#REF!&lt;24000),"12k to 24k",IF(AND(#REF!&gt;=24000,#REF!&lt;=36000),"24k to 36k",IF(#REF!&gt;36000,"&gt;36k","")))))</f>
      </c>
    </row>
    <row x14ac:dyDescent="0.25" r="2459" customHeight="1" ht="18.75">
      <c r="A2459" s="1">
        <v>1869858</v>
      </c>
      <c r="B2459" s="2">
        <v>11505203</v>
      </c>
      <c r="C2459" s="3" t="s">
        <v>0</v>
      </c>
      <c r="D2459" s="3" t="s">
        <v>181</v>
      </c>
      <c r="E2459" s="2">
        <v>2017</v>
      </c>
      <c r="F2459" s="4">
        <v>44841</v>
      </c>
      <c r="G2459" s="3" t="s">
        <v>14</v>
      </c>
      <c r="H2459" s="4">
        <v>44959</v>
      </c>
      <c r="I2459" s="4">
        <f>_xlfn.XLOOKUP(#REF!,[1]!Backup_F8_Previous_Wave[ODINO],[1]!Backup_F8_Previous_Wave[Production Date],"")</f>
      </c>
      <c r="J2459" s="10">
        <f>_xlfn.XLOOKUP(#REF!,[1]!Backup_F8_Previous_Wave[ODINO],[1]!Backup_F8_Previous_Wave[Wave Date],"")</f>
      </c>
      <c r="K2459" s="6">
        <f>_xlfn.XLOOKUP(#REF!,[1]!Backup_F8_Previous_Wave[ODINO],[1]!Backup_F8_Previous_Wave[Full VIN],"")</f>
      </c>
      <c r="L2459" s="3" t="s">
        <v>7693</v>
      </c>
      <c r="M2459" s="3" t="s">
        <v>4</v>
      </c>
      <c r="N2459" s="3" t="s">
        <v>7694</v>
      </c>
      <c r="O2459" s="3" t="s">
        <v>196</v>
      </c>
      <c r="P2459" s="6">
        <f>_xlfn.XLOOKUP(#REF!,[1]!Table2[BINNING],[1]!Table2[VFG],"")</f>
      </c>
      <c r="Q2459" s="6">
        <f>IF(ISNUMBER(FIND("|",#REF!,1)),LEFT(#REF!,FIND("|",#REF!,1)-2),#REF!)</f>
      </c>
      <c r="R2459" s="6">
        <f>IF(ISNUMBER(FIND("|",#REF!,1)),RIGHT(#REF!,LEN(#REF!)-FIND("|",#REF!,1)-1),"")</f>
      </c>
      <c r="S2459" s="3" t="s">
        <v>7</v>
      </c>
      <c r="T2459" s="3" t="s">
        <v>7</v>
      </c>
      <c r="U2459" s="2">
        <v>0</v>
      </c>
      <c r="V2459" s="2">
        <v>0</v>
      </c>
      <c r="W2459" s="2">
        <v>100000</v>
      </c>
      <c r="X2459" s="3" t="s">
        <v>238</v>
      </c>
      <c r="Y2459" s="2"/>
      <c r="Z2459" s="3" t="s">
        <v>7695</v>
      </c>
      <c r="AA2459" s="3" t="s">
        <v>3948</v>
      </c>
      <c r="AB2459" s="7" t="s">
        <v>7696</v>
      </c>
      <c r="AC2459" s="3" t="s">
        <v>297</v>
      </c>
      <c r="AD2459" s="3" t="s">
        <v>298</v>
      </c>
      <c r="AE2459" s="3" t="s">
        <v>299</v>
      </c>
      <c r="AF2459" s="3" t="s">
        <v>198</v>
      </c>
      <c r="AG2459" s="4"/>
      <c r="AH2459" s="3"/>
      <c r="AI2459" s="4"/>
      <c r="AJ24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59" s="8">
        <f>IF(#REF!=MAX(#REF!),"New","Old")</f>
      </c>
      <c r="AL2459" s="3"/>
      <c r="AM2459" s="9">
        <f>IF(OR(#REF!="",#REF!=0),"",IF(#REF!&lt;12000,"&lt;12k",IF(AND(#REF!&gt;=12000,#REF!&lt;24000),"12k to 24k",IF(AND(#REF!&gt;=24000,#REF!&lt;=36000),"24k to 36k",IF(#REF!&gt;36000,"&gt;36k","")))))</f>
      </c>
    </row>
    <row x14ac:dyDescent="0.25" r="2460" customHeight="1" ht="18.75">
      <c r="A2460" s="1">
        <v>1869871</v>
      </c>
      <c r="B2460" s="2">
        <v>11505215</v>
      </c>
      <c r="C2460" s="3" t="s">
        <v>0</v>
      </c>
      <c r="D2460" s="3" t="s">
        <v>181</v>
      </c>
      <c r="E2460" s="2">
        <v>2016</v>
      </c>
      <c r="F2460" s="4">
        <v>44905</v>
      </c>
      <c r="G2460" s="3" t="s">
        <v>14</v>
      </c>
      <c r="H2460" s="4">
        <v>44959</v>
      </c>
      <c r="I2460" s="4">
        <f>_xlfn.XLOOKUP(#REF!,[1]!Backup_F8_Previous_Wave[ODINO],[1]!Backup_F8_Previous_Wave[Production Date],"")</f>
      </c>
      <c r="J2460" s="10">
        <f>_xlfn.XLOOKUP(#REF!,[1]!Backup_F8_Previous_Wave[ODINO],[1]!Backup_F8_Previous_Wave[Wave Date],"")</f>
      </c>
      <c r="K2460" s="6">
        <f>_xlfn.XLOOKUP(#REF!,[1]!Backup_F8_Previous_Wave[ODINO],[1]!Backup_F8_Previous_Wave[Full VIN],"")</f>
      </c>
      <c r="L2460" s="3" t="s">
        <v>7697</v>
      </c>
      <c r="M2460" s="3" t="s">
        <v>4</v>
      </c>
      <c r="N2460" s="3" t="s">
        <v>7698</v>
      </c>
      <c r="O2460" s="3" t="s">
        <v>196</v>
      </c>
      <c r="P2460" s="6">
        <f>_xlfn.XLOOKUP(#REF!,[1]!Table2[BINNING],[1]!Table2[VFG],"")</f>
      </c>
      <c r="Q2460" s="6">
        <f>IF(ISNUMBER(FIND("|",#REF!,1)),LEFT(#REF!,FIND("|",#REF!,1)-2),#REF!)</f>
      </c>
      <c r="R2460" s="6">
        <f>IF(ISNUMBER(FIND("|",#REF!,1)),RIGHT(#REF!,LEN(#REF!)-FIND("|",#REF!,1)-1),"")</f>
      </c>
      <c r="S2460" s="3" t="s">
        <v>7</v>
      </c>
      <c r="T2460" s="3" t="s">
        <v>7</v>
      </c>
      <c r="U2460" s="2">
        <v>0</v>
      </c>
      <c r="V2460" s="2">
        <v>0</v>
      </c>
      <c r="W2460" s="2"/>
      <c r="X2460" s="3" t="s">
        <v>32</v>
      </c>
      <c r="Y2460" s="2"/>
      <c r="Z2460" s="3"/>
      <c r="AA2460" s="3"/>
      <c r="AB2460" s="7" t="s">
        <v>7699</v>
      </c>
      <c r="AC2460" s="3" t="s">
        <v>297</v>
      </c>
      <c r="AD2460" s="3" t="s">
        <v>298</v>
      </c>
      <c r="AE2460" s="3" t="s">
        <v>299</v>
      </c>
      <c r="AF2460" s="3" t="s">
        <v>198</v>
      </c>
      <c r="AG2460" s="4"/>
      <c r="AH2460" s="3"/>
      <c r="AI2460" s="4"/>
      <c r="AJ24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0" s="8">
        <f>IF(#REF!=MAX(#REF!),"New","Old")</f>
      </c>
      <c r="AL2460" s="3"/>
      <c r="AM2460" s="9">
        <f>IF(OR(#REF!="",#REF!=0),"",IF(#REF!&lt;12000,"&lt;12k",IF(AND(#REF!&gt;=12000,#REF!&lt;24000),"12k to 24k",IF(AND(#REF!&gt;=24000,#REF!&lt;=36000),"24k to 36k",IF(#REF!&gt;36000,"&gt;36k","")))))</f>
      </c>
    </row>
    <row x14ac:dyDescent="0.25" r="2461" customHeight="1" ht="18.75">
      <c r="A2461" s="1">
        <v>1869921</v>
      </c>
      <c r="B2461" s="2">
        <v>11505249</v>
      </c>
      <c r="C2461" s="3" t="s">
        <v>0</v>
      </c>
      <c r="D2461" s="3" t="s">
        <v>86</v>
      </c>
      <c r="E2461" s="2">
        <v>2020</v>
      </c>
      <c r="F2461" s="4">
        <v>44942</v>
      </c>
      <c r="G2461" s="3" t="s">
        <v>2</v>
      </c>
      <c r="H2461" s="4">
        <v>44959</v>
      </c>
      <c r="I2461" s="4">
        <f>_xlfn.XLOOKUP(#REF!,[1]!Backup_F8_Previous_Wave[ODINO],[1]!Backup_F8_Previous_Wave[Production Date],"")</f>
      </c>
      <c r="J2461" s="10">
        <f>_xlfn.XLOOKUP(#REF!,[1]!Backup_F8_Previous_Wave[ODINO],[1]!Backup_F8_Previous_Wave[Wave Date],"")</f>
      </c>
      <c r="K2461" s="6">
        <f>_xlfn.XLOOKUP(#REF!,[1]!Backup_F8_Previous_Wave[ODINO],[1]!Backup_F8_Previous_Wave[Full VIN],"")</f>
      </c>
      <c r="L2461" s="3" t="s">
        <v>7700</v>
      </c>
      <c r="M2461" s="3" t="s">
        <v>4</v>
      </c>
      <c r="N2461" s="3" t="s">
        <v>7701</v>
      </c>
      <c r="O2461" s="3" t="s">
        <v>4771</v>
      </c>
      <c r="P2461" s="6">
        <f>_xlfn.XLOOKUP(#REF!,[1]!Table2[BINNING],[1]!Table2[VFG],"")</f>
      </c>
      <c r="Q2461" s="6">
        <f>IF(ISNUMBER(FIND("|",#REF!,1)),LEFT(#REF!,FIND("|",#REF!,1)-2),#REF!)</f>
      </c>
      <c r="R2461" s="6">
        <f>IF(ISNUMBER(FIND("|",#REF!,1)),RIGHT(#REF!,LEN(#REF!)-FIND("|",#REF!,1)-1),"")</f>
      </c>
      <c r="S2461" s="3" t="s">
        <v>7</v>
      </c>
      <c r="T2461" s="3" t="s">
        <v>7</v>
      </c>
      <c r="U2461" s="2">
        <v>0</v>
      </c>
      <c r="V2461" s="2">
        <v>0</v>
      </c>
      <c r="W2461" s="2"/>
      <c r="X2461" s="3" t="s">
        <v>125</v>
      </c>
      <c r="Y2461" s="2">
        <v>0</v>
      </c>
      <c r="Z2461" s="3"/>
      <c r="AA2461" s="3"/>
      <c r="AB2461" s="7" t="s">
        <v>7702</v>
      </c>
      <c r="AC2461" s="3" t="s">
        <v>685</v>
      </c>
      <c r="AD2461" s="3" t="s">
        <v>93</v>
      </c>
      <c r="AE2461" s="3" t="s">
        <v>94</v>
      </c>
      <c r="AF2461" s="3" t="s">
        <v>95</v>
      </c>
      <c r="AG2461" s="4"/>
      <c r="AH2461" s="3"/>
      <c r="AI2461" s="4"/>
      <c r="AJ24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1" s="8">
        <f>IF(#REF!=MAX(#REF!),"New","Old")</f>
      </c>
      <c r="AL2461" s="3"/>
      <c r="AM2461" s="9">
        <f>IF(OR(#REF!="",#REF!=0),"",IF(#REF!&lt;12000,"&lt;12k",IF(AND(#REF!&gt;=12000,#REF!&lt;24000),"12k to 24k",IF(AND(#REF!&gt;=24000,#REF!&lt;=36000),"24k to 36k",IF(#REF!&gt;36000,"&gt;36k","")))))</f>
      </c>
    </row>
    <row x14ac:dyDescent="0.25" r="2462" customHeight="1" ht="18.75">
      <c r="A2462" s="1">
        <v>1869923</v>
      </c>
      <c r="B2462" s="2">
        <v>11505251</v>
      </c>
      <c r="C2462" s="3" t="s">
        <v>0</v>
      </c>
      <c r="D2462" s="3" t="s">
        <v>181</v>
      </c>
      <c r="E2462" s="2">
        <v>2016</v>
      </c>
      <c r="F2462" s="4">
        <v>44959</v>
      </c>
      <c r="G2462" s="3" t="s">
        <v>2</v>
      </c>
      <c r="H2462" s="4">
        <v>44959</v>
      </c>
      <c r="I2462" s="4"/>
      <c r="J2462" s="10">
        <f>_xlfn.XLOOKUP(#REF!,[1]!Backup_F8_Previous_Wave[ODINO],[1]!Backup_F8_Previous_Wave[Wave Date],"")</f>
      </c>
      <c r="K2462" s="3"/>
      <c r="L2462" s="3" t="s">
        <v>7608</v>
      </c>
      <c r="M2462" s="3" t="s">
        <v>4</v>
      </c>
      <c r="N2462" s="3" t="s">
        <v>7703</v>
      </c>
      <c r="O2462" s="3" t="s">
        <v>196</v>
      </c>
      <c r="P2462" s="6">
        <f>_xlfn.XLOOKUP(#REF!,[1]!Table2[BINNING],[1]!Table2[VFG],"")</f>
      </c>
      <c r="Q2462" s="6">
        <f>IF(ISNUMBER(FIND("|",#REF!,1)),LEFT(#REF!,FIND("|",#REF!,1)-2),#REF!)</f>
      </c>
      <c r="R2462" s="6">
        <f>IF(ISNUMBER(FIND("|",#REF!,1)),RIGHT(#REF!,LEN(#REF!)-FIND("|",#REF!,1)-1),"")</f>
      </c>
      <c r="S2462" s="3" t="s">
        <v>7</v>
      </c>
      <c r="T2462" s="3" t="s">
        <v>7</v>
      </c>
      <c r="U2462" s="2">
        <v>0</v>
      </c>
      <c r="V2462" s="2">
        <v>0</v>
      </c>
      <c r="W2462" s="2"/>
      <c r="X2462" s="3" t="s">
        <v>657</v>
      </c>
      <c r="Y2462" s="2">
        <v>65</v>
      </c>
      <c r="Z2462" s="3"/>
      <c r="AA2462" s="3"/>
      <c r="AB2462" s="7" t="s">
        <v>7704</v>
      </c>
      <c r="AC2462" s="3" t="s">
        <v>44</v>
      </c>
      <c r="AD2462" s="3" t="s">
        <v>44</v>
      </c>
      <c r="AE2462" s="3" t="s">
        <v>44</v>
      </c>
      <c r="AF2462" s="3" t="s">
        <v>198</v>
      </c>
      <c r="AG2462" s="4"/>
      <c r="AH2462" s="3"/>
      <c r="AI2462" s="4"/>
      <c r="AJ24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2" s="8">
        <f>IF(#REF!=MAX(#REF!),"New","Old")</f>
      </c>
      <c r="AL2462" s="3"/>
      <c r="AM2462" s="9">
        <f>IF(OR(#REF!="",#REF!=0),"",IF(#REF!&lt;12000,"&lt;12k",IF(AND(#REF!&gt;=12000,#REF!&lt;24000),"12k to 24k",IF(AND(#REF!&gt;=24000,#REF!&lt;=36000),"24k to 36k",IF(#REF!&gt;36000,"&gt;36k","")))))</f>
      </c>
    </row>
    <row x14ac:dyDescent="0.25" r="2463" customHeight="1" ht="18.75">
      <c r="A2463" s="1">
        <v>1869932</v>
      </c>
      <c r="B2463" s="2">
        <v>11505260</v>
      </c>
      <c r="C2463" s="3" t="s">
        <v>0</v>
      </c>
      <c r="D2463" s="3" t="s">
        <v>181</v>
      </c>
      <c r="E2463" s="2">
        <v>2015</v>
      </c>
      <c r="F2463" s="4">
        <v>44910</v>
      </c>
      <c r="G2463" s="3" t="s">
        <v>14</v>
      </c>
      <c r="H2463" s="4">
        <v>44959</v>
      </c>
      <c r="I2463" s="4"/>
      <c r="J2463" s="10">
        <f>_xlfn.XLOOKUP(#REF!,[1]!Backup_F8_Previous_Wave[ODINO],[1]!Backup_F8_Previous_Wave[Wave Date],"")</f>
      </c>
      <c r="K2463" s="3"/>
      <c r="L2463" s="3" t="s">
        <v>7705</v>
      </c>
      <c r="M2463" s="3" t="s">
        <v>4</v>
      </c>
      <c r="N2463" s="3" t="s">
        <v>7706</v>
      </c>
      <c r="O2463" s="3" t="s">
        <v>196</v>
      </c>
      <c r="P2463" s="6">
        <f>_xlfn.XLOOKUP(#REF!,[1]!Table2[BINNING],[1]!Table2[VFG],"")</f>
      </c>
      <c r="Q2463" s="6">
        <f>IF(ISNUMBER(FIND("|",#REF!,1)),LEFT(#REF!,FIND("|",#REF!,1)-2),#REF!)</f>
      </c>
      <c r="R2463" s="6">
        <f>IF(ISNUMBER(FIND("|",#REF!,1)),RIGHT(#REF!,LEN(#REF!)-FIND("|",#REF!,1)-1),"")</f>
      </c>
      <c r="S2463" s="3" t="s">
        <v>7</v>
      </c>
      <c r="T2463" s="3" t="s">
        <v>7</v>
      </c>
      <c r="U2463" s="2">
        <v>0</v>
      </c>
      <c r="V2463" s="2">
        <v>0</v>
      </c>
      <c r="W2463" s="2"/>
      <c r="X2463" s="3" t="s">
        <v>63</v>
      </c>
      <c r="Y2463" s="2">
        <v>65</v>
      </c>
      <c r="Z2463" s="3"/>
      <c r="AA2463" s="3"/>
      <c r="AB2463" s="7" t="s">
        <v>7707</v>
      </c>
      <c r="AC2463" s="3" t="s">
        <v>44</v>
      </c>
      <c r="AD2463" s="3" t="s">
        <v>44</v>
      </c>
      <c r="AE2463" s="3" t="s">
        <v>44</v>
      </c>
      <c r="AF2463" s="3" t="s">
        <v>198</v>
      </c>
      <c r="AG2463" s="4"/>
      <c r="AH2463" s="3"/>
      <c r="AI2463" s="4"/>
      <c r="AJ24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3" s="8">
        <f>IF(#REF!=MAX(#REF!),"New","Old")</f>
      </c>
      <c r="AL2463" s="3"/>
      <c r="AM2463" s="9">
        <f>IF(OR(#REF!="",#REF!=0),"",IF(#REF!&lt;12000,"&lt;12k",IF(AND(#REF!&gt;=12000,#REF!&lt;24000),"12k to 24k",IF(AND(#REF!&gt;=24000,#REF!&lt;=36000),"24k to 36k",IF(#REF!&gt;36000,"&gt;36k","")))))</f>
      </c>
    </row>
    <row x14ac:dyDescent="0.25" r="2464" customHeight="1" ht="18.75">
      <c r="A2464" s="1">
        <v>1869950</v>
      </c>
      <c r="B2464" s="2">
        <v>11505275</v>
      </c>
      <c r="C2464" s="3" t="s">
        <v>0</v>
      </c>
      <c r="D2464" s="3" t="s">
        <v>181</v>
      </c>
      <c r="E2464" s="2">
        <v>2016</v>
      </c>
      <c r="F2464" s="4">
        <v>44424</v>
      </c>
      <c r="G2464" s="3" t="s">
        <v>39</v>
      </c>
      <c r="H2464" s="4">
        <v>44959</v>
      </c>
      <c r="I2464" s="4">
        <f>_xlfn.XLOOKUP(#REF!,[1]!Backup_F8_Previous_Wave[ODINO],[1]!Backup_F8_Previous_Wave[Production Date],"")</f>
      </c>
      <c r="J2464" s="10">
        <f>_xlfn.XLOOKUP(#REF!,[1]!Backup_F8_Previous_Wave[ODINO],[1]!Backup_F8_Previous_Wave[Wave Date],"")</f>
      </c>
      <c r="K2464" s="6">
        <f>_xlfn.XLOOKUP(#REF!,[1]!Backup_F8_Previous_Wave[ODINO],[1]!Backup_F8_Previous_Wave[Full VIN],"")</f>
      </c>
      <c r="L2464" s="3" t="s">
        <v>7708</v>
      </c>
      <c r="M2464" s="3" t="s">
        <v>4</v>
      </c>
      <c r="N2464" s="3" t="s">
        <v>7709</v>
      </c>
      <c r="O2464" s="3" t="s">
        <v>196</v>
      </c>
      <c r="P2464" s="6">
        <f>_xlfn.XLOOKUP(#REF!,[1]!Table2[BINNING],[1]!Table2[VFG],"")</f>
      </c>
      <c r="Q2464" s="6">
        <f>IF(ISNUMBER(FIND("|",#REF!,1)),LEFT(#REF!,FIND("|",#REF!,1)-2),#REF!)</f>
      </c>
      <c r="R2464" s="6">
        <f>IF(ISNUMBER(FIND("|",#REF!,1)),RIGHT(#REF!,LEN(#REF!)-FIND("|",#REF!,1)-1),"")</f>
      </c>
      <c r="S2464" s="3" t="s">
        <v>7</v>
      </c>
      <c r="T2464" s="3" t="s">
        <v>7</v>
      </c>
      <c r="U2464" s="2">
        <v>0</v>
      </c>
      <c r="V2464" s="2">
        <v>0</v>
      </c>
      <c r="W2464" s="2"/>
      <c r="X2464" s="3" t="s">
        <v>72</v>
      </c>
      <c r="Y2464" s="2">
        <v>68</v>
      </c>
      <c r="Z2464" s="3"/>
      <c r="AA2464" s="3"/>
      <c r="AB2464" s="7" t="s">
        <v>7710</v>
      </c>
      <c r="AC2464" s="3" t="s">
        <v>297</v>
      </c>
      <c r="AD2464" s="3" t="s">
        <v>298</v>
      </c>
      <c r="AE2464" s="3" t="s">
        <v>299</v>
      </c>
      <c r="AF2464" s="3" t="s">
        <v>198</v>
      </c>
      <c r="AG2464" s="4"/>
      <c r="AH2464" s="3"/>
      <c r="AI2464" s="4"/>
      <c r="AJ24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4" s="8">
        <f>IF(#REF!=MAX(#REF!),"New","Old")</f>
      </c>
      <c r="AL2464" s="3"/>
      <c r="AM2464" s="9">
        <f>IF(OR(#REF!="",#REF!=0),"",IF(#REF!&lt;12000,"&lt;12k",IF(AND(#REF!&gt;=12000,#REF!&lt;24000),"12k to 24k",IF(AND(#REF!&gt;=24000,#REF!&lt;=36000),"24k to 36k",IF(#REF!&gt;36000,"&gt;36k","")))))</f>
      </c>
    </row>
    <row x14ac:dyDescent="0.25" r="2465" customHeight="1" ht="18.75">
      <c r="A2465" s="1">
        <v>1869956</v>
      </c>
      <c r="B2465" s="2">
        <v>11505280</v>
      </c>
      <c r="C2465" s="3" t="s">
        <v>0</v>
      </c>
      <c r="D2465" s="3" t="s">
        <v>1</v>
      </c>
      <c r="E2465" s="2">
        <v>2018</v>
      </c>
      <c r="F2465" s="4">
        <v>44959</v>
      </c>
      <c r="G2465" s="3" t="s">
        <v>2</v>
      </c>
      <c r="H2465" s="4">
        <v>44959</v>
      </c>
      <c r="I2465" s="4">
        <f>_xlfn.XLOOKUP(#REF!,[1]!Backup_F8_Previous_Wave[ODINO],[1]!Backup_F8_Previous_Wave[Production Date],"")</f>
      </c>
      <c r="J2465" s="10">
        <f>_xlfn.XLOOKUP(#REF!,[1]!Backup_F8_Previous_Wave[ODINO],[1]!Backup_F8_Previous_Wave[Wave Date],"")</f>
      </c>
      <c r="K2465" s="6">
        <f>_xlfn.XLOOKUP(#REF!,[1]!Backup_F8_Previous_Wave[ODINO],[1]!Backup_F8_Previous_Wave[Full VIN],"")</f>
      </c>
      <c r="L2465" s="3" t="s">
        <v>3171</v>
      </c>
      <c r="M2465" s="3" t="s">
        <v>4</v>
      </c>
      <c r="N2465" s="3" t="s">
        <v>7711</v>
      </c>
      <c r="O2465" s="3" t="s">
        <v>62</v>
      </c>
      <c r="P2465" s="6">
        <f>_xlfn.XLOOKUP(#REF!,[1]!Table2[BINNING],[1]!Table2[VFG],"")</f>
      </c>
      <c r="Q2465" s="6">
        <f>IF(ISNUMBER(FIND("|",#REF!,1)),LEFT(#REF!,FIND("|",#REF!,1)-2),#REF!)</f>
      </c>
      <c r="R2465" s="6">
        <f>IF(ISNUMBER(FIND("|",#REF!,1)),RIGHT(#REF!,LEN(#REF!)-FIND("|",#REF!,1)-1),"")</f>
      </c>
      <c r="S2465" s="3" t="s">
        <v>7</v>
      </c>
      <c r="T2465" s="3" t="s">
        <v>7</v>
      </c>
      <c r="U2465" s="2">
        <v>0</v>
      </c>
      <c r="V2465" s="2">
        <v>0</v>
      </c>
      <c r="W2465" s="2"/>
      <c r="X2465" s="3" t="s">
        <v>282</v>
      </c>
      <c r="Y2465" s="2">
        <v>0</v>
      </c>
      <c r="Z2465" s="3"/>
      <c r="AA2465" s="3"/>
      <c r="AB2465" s="7" t="s">
        <v>7712</v>
      </c>
      <c r="AC2465" s="3" t="s">
        <v>20</v>
      </c>
      <c r="AD2465" s="3" t="s">
        <v>11</v>
      </c>
      <c r="AE2465" s="3" t="s">
        <v>21</v>
      </c>
      <c r="AF2465" s="3" t="s">
        <v>13</v>
      </c>
      <c r="AG2465" s="4"/>
      <c r="AH2465" s="3"/>
      <c r="AI2465" s="4"/>
      <c r="AJ24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5" s="8">
        <f>IF(#REF!=MAX(#REF!),"New","Old")</f>
      </c>
      <c r="AL2465" s="3"/>
      <c r="AM2465" s="9">
        <f>IF(OR(#REF!="",#REF!=0),"",IF(#REF!&lt;12000,"&lt;12k",IF(AND(#REF!&gt;=12000,#REF!&lt;24000),"12k to 24k",IF(AND(#REF!&gt;=24000,#REF!&lt;=36000),"24k to 36k",IF(#REF!&gt;36000,"&gt;36k","")))))</f>
      </c>
    </row>
    <row x14ac:dyDescent="0.25" r="2466" customHeight="1" ht="18.75">
      <c r="A2466" s="1">
        <v>1869984</v>
      </c>
      <c r="B2466" s="2">
        <v>11505299</v>
      </c>
      <c r="C2466" s="3" t="s">
        <v>0</v>
      </c>
      <c r="D2466" s="3" t="s">
        <v>181</v>
      </c>
      <c r="E2466" s="2">
        <v>2015</v>
      </c>
      <c r="F2466" s="4">
        <v>44931</v>
      </c>
      <c r="G2466" s="3" t="s">
        <v>2</v>
      </c>
      <c r="H2466" s="4">
        <v>44960</v>
      </c>
      <c r="I2466" s="4">
        <f>_xlfn.XLOOKUP(#REF!,[1]!Backup_F8_Previous_Wave[ODINO],[1]!Backup_F8_Previous_Wave[Production Date],"")</f>
      </c>
      <c r="J2466" s="10">
        <f>_xlfn.XLOOKUP(#REF!,[1]!Backup_F8_Previous_Wave[ODINO],[1]!Backup_F8_Previous_Wave[Wave Date],"")</f>
      </c>
      <c r="K2466" s="6">
        <f>_xlfn.XLOOKUP(#REF!,[1]!Backup_F8_Previous_Wave[ODINO],[1]!Backup_F8_Previous_Wave[Full VIN],"")</f>
      </c>
      <c r="L2466" s="3" t="s">
        <v>7713</v>
      </c>
      <c r="M2466" s="3" t="s">
        <v>4</v>
      </c>
      <c r="N2466" s="3" t="s">
        <v>7714</v>
      </c>
      <c r="O2466" s="3" t="s">
        <v>196</v>
      </c>
      <c r="P2466" s="6">
        <f>_xlfn.XLOOKUP(#REF!,[1]!Table2[BINNING],[1]!Table2[VFG],"")</f>
      </c>
      <c r="Q2466" s="6">
        <f>IF(ISNUMBER(FIND("|",#REF!,1)),LEFT(#REF!,FIND("|",#REF!,1)-2),#REF!)</f>
      </c>
      <c r="R2466" s="6">
        <f>IF(ISNUMBER(FIND("|",#REF!,1)),RIGHT(#REF!,LEN(#REF!)-FIND("|",#REF!,1)-1),"")</f>
      </c>
      <c r="S2466" s="3" t="s">
        <v>7</v>
      </c>
      <c r="T2466" s="3" t="s">
        <v>7</v>
      </c>
      <c r="U2466" s="2">
        <v>0</v>
      </c>
      <c r="V2466" s="2">
        <v>0</v>
      </c>
      <c r="W2466" s="2"/>
      <c r="X2466" s="3" t="s">
        <v>305</v>
      </c>
      <c r="Y2466" s="2">
        <v>65</v>
      </c>
      <c r="Z2466" s="3"/>
      <c r="AA2466" s="3"/>
      <c r="AB2466" s="7" t="s">
        <v>7715</v>
      </c>
      <c r="AC2466" s="3" t="s">
        <v>297</v>
      </c>
      <c r="AD2466" s="3" t="s">
        <v>298</v>
      </c>
      <c r="AE2466" s="3" t="s">
        <v>299</v>
      </c>
      <c r="AF2466" s="3" t="s">
        <v>198</v>
      </c>
      <c r="AG2466" s="4"/>
      <c r="AH2466" s="3"/>
      <c r="AI2466" s="4"/>
      <c r="AJ24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6" s="8">
        <f>IF(#REF!=MAX(#REF!),"New","Old")</f>
      </c>
      <c r="AL2466" s="3"/>
      <c r="AM2466" s="9">
        <f>IF(OR(#REF!="",#REF!=0),"",IF(#REF!&lt;12000,"&lt;12k",IF(AND(#REF!&gt;=12000,#REF!&lt;24000),"12k to 24k",IF(AND(#REF!&gt;=24000,#REF!&lt;=36000),"24k to 36k",IF(#REF!&gt;36000,"&gt;36k","")))))</f>
      </c>
    </row>
    <row x14ac:dyDescent="0.25" r="2467" customHeight="1" ht="18.75">
      <c r="A2467" s="1">
        <v>1870024</v>
      </c>
      <c r="B2467" s="2">
        <v>11505328</v>
      </c>
      <c r="C2467" s="3" t="s">
        <v>0</v>
      </c>
      <c r="D2467" s="3" t="s">
        <v>181</v>
      </c>
      <c r="E2467" s="2">
        <v>2015</v>
      </c>
      <c r="F2467" s="4">
        <v>44950</v>
      </c>
      <c r="G2467" s="3" t="s">
        <v>2</v>
      </c>
      <c r="H2467" s="4">
        <v>44960</v>
      </c>
      <c r="I2467" s="4">
        <f>_xlfn.XLOOKUP(#REF!,[1]!Backup_F8_Previous_Wave[ODINO],[1]!Backup_F8_Previous_Wave[Production Date],"")</f>
      </c>
      <c r="J2467" s="10">
        <f>_xlfn.XLOOKUP(#REF!,[1]!Backup_F8_Previous_Wave[ODINO],[1]!Backup_F8_Previous_Wave[Wave Date],"")</f>
      </c>
      <c r="K2467" s="6">
        <f>_xlfn.XLOOKUP(#REF!,[1]!Backup_F8_Previous_Wave[ODINO],[1]!Backup_F8_Previous_Wave[Full VIN],"")</f>
      </c>
      <c r="L2467" s="3" t="s">
        <v>7716</v>
      </c>
      <c r="M2467" s="3" t="s">
        <v>4</v>
      </c>
      <c r="N2467" s="3" t="s">
        <v>7717</v>
      </c>
      <c r="O2467" s="3" t="s">
        <v>196</v>
      </c>
      <c r="P2467" s="6">
        <f>_xlfn.XLOOKUP(#REF!,[1]!Table2[BINNING],[1]!Table2[VFG],"")</f>
      </c>
      <c r="Q2467" s="6">
        <f>IF(ISNUMBER(FIND("|",#REF!,1)),LEFT(#REF!,FIND("|",#REF!,1)-2),#REF!)</f>
      </c>
      <c r="R2467" s="6">
        <f>IF(ISNUMBER(FIND("|",#REF!,1)),RIGHT(#REF!,LEN(#REF!)-FIND("|",#REF!,1)-1),"")</f>
      </c>
      <c r="S2467" s="3" t="s">
        <v>7</v>
      </c>
      <c r="T2467" s="3" t="s">
        <v>7</v>
      </c>
      <c r="U2467" s="2">
        <v>0</v>
      </c>
      <c r="V2467" s="2">
        <v>0</v>
      </c>
      <c r="W2467" s="2">
        <v>85000</v>
      </c>
      <c r="X2467" s="3" t="s">
        <v>24</v>
      </c>
      <c r="Y2467" s="2"/>
      <c r="Z2467" s="3"/>
      <c r="AA2467" s="3"/>
      <c r="AB2467" s="7" t="s">
        <v>7718</v>
      </c>
      <c r="AC2467" s="3" t="s">
        <v>297</v>
      </c>
      <c r="AD2467" s="3" t="s">
        <v>298</v>
      </c>
      <c r="AE2467" s="3" t="s">
        <v>299</v>
      </c>
      <c r="AF2467" s="3" t="s">
        <v>198</v>
      </c>
      <c r="AG2467" s="4"/>
      <c r="AH2467" s="3"/>
      <c r="AI2467" s="4"/>
      <c r="AJ24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7" s="8">
        <f>IF(#REF!=MAX(#REF!),"New","Old")</f>
      </c>
      <c r="AL2467" s="3"/>
      <c r="AM2467" s="9">
        <f>IF(OR(#REF!="",#REF!=0),"",IF(#REF!&lt;12000,"&lt;12k",IF(AND(#REF!&gt;=12000,#REF!&lt;24000),"12k to 24k",IF(AND(#REF!&gt;=24000,#REF!&lt;=36000),"24k to 36k",IF(#REF!&gt;36000,"&gt;36k","")))))</f>
      </c>
    </row>
    <row x14ac:dyDescent="0.25" r="2468" customHeight="1" ht="18.75">
      <c r="A2468" s="1">
        <v>1870064</v>
      </c>
      <c r="B2468" s="2">
        <v>11505353</v>
      </c>
      <c r="C2468" s="3" t="s">
        <v>0</v>
      </c>
      <c r="D2468" s="3" t="s">
        <v>1</v>
      </c>
      <c r="E2468" s="2">
        <v>2022</v>
      </c>
      <c r="F2468" s="4">
        <v>44960</v>
      </c>
      <c r="G2468" s="3" t="s">
        <v>2</v>
      </c>
      <c r="H2468" s="4">
        <v>44960</v>
      </c>
      <c r="I2468" s="4">
        <f>_xlfn.XLOOKUP(#REF!,[1]!Backup_F8_Previous_Wave[ODINO],[1]!Backup_F8_Previous_Wave[Production Date],"")</f>
      </c>
      <c r="J2468" s="10">
        <f>_xlfn.XLOOKUP(#REF!,[1]!Backup_F8_Previous_Wave[ODINO],[1]!Backup_F8_Previous_Wave[Wave Date],"")</f>
      </c>
      <c r="K2468" s="6">
        <f>_xlfn.XLOOKUP(#REF!,[1]!Backup_F8_Previous_Wave[ODINO],[1]!Backup_F8_Previous_Wave[Full VIN],"")</f>
      </c>
      <c r="L2468" s="3" t="s">
        <v>5988</v>
      </c>
      <c r="M2468" s="3" t="s">
        <v>4</v>
      </c>
      <c r="N2468" s="3" t="s">
        <v>7719</v>
      </c>
      <c r="O2468" s="3" t="s">
        <v>7720</v>
      </c>
      <c r="P2468" s="6">
        <f>_xlfn.XLOOKUP(#REF!,[1]!Table2[BINNING],[1]!Table2[VFG],"")</f>
      </c>
      <c r="Q2468" s="6">
        <f>IF(ISNUMBER(FIND("|",#REF!,1)),LEFT(#REF!,FIND("|",#REF!,1)-2),#REF!)</f>
      </c>
      <c r="R2468" s="6">
        <f>IF(ISNUMBER(FIND("|",#REF!,1)),RIGHT(#REF!,LEN(#REF!)-FIND("|",#REF!,1)-1),"")</f>
      </c>
      <c r="S2468" s="3" t="s">
        <v>7</v>
      </c>
      <c r="T2468" s="3" t="s">
        <v>7</v>
      </c>
      <c r="U2468" s="2">
        <v>0</v>
      </c>
      <c r="V2468" s="2">
        <v>0</v>
      </c>
      <c r="W2468" s="2"/>
      <c r="X2468" s="3" t="s">
        <v>282</v>
      </c>
      <c r="Y2468" s="2">
        <v>55</v>
      </c>
      <c r="Z2468" s="3"/>
      <c r="AA2468" s="3"/>
      <c r="AB2468" s="7" t="s">
        <v>7721</v>
      </c>
      <c r="AC2468" s="3" t="s">
        <v>4018</v>
      </c>
      <c r="AD2468" s="3" t="s">
        <v>11</v>
      </c>
      <c r="AE2468" s="3" t="s">
        <v>21</v>
      </c>
      <c r="AF2468" s="3" t="s">
        <v>13</v>
      </c>
      <c r="AG2468" s="4"/>
      <c r="AH2468" s="3"/>
      <c r="AI2468" s="4"/>
      <c r="AJ24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8" s="8">
        <f>IF(#REF!=MAX(#REF!),"New","Old")</f>
      </c>
      <c r="AL2468" s="3"/>
      <c r="AM2468" s="9">
        <f>IF(OR(#REF!="",#REF!=0),"",IF(#REF!&lt;12000,"&lt;12k",IF(AND(#REF!&gt;=12000,#REF!&lt;24000),"12k to 24k",IF(AND(#REF!&gt;=24000,#REF!&lt;=36000),"24k to 36k",IF(#REF!&gt;36000,"&gt;36k","")))))</f>
      </c>
    </row>
    <row x14ac:dyDescent="0.25" r="2469" customHeight="1" ht="18.75">
      <c r="A2469" s="1">
        <v>1870090</v>
      </c>
      <c r="B2469" s="2">
        <v>11505376</v>
      </c>
      <c r="C2469" s="3" t="s">
        <v>0</v>
      </c>
      <c r="D2469" s="3" t="s">
        <v>1</v>
      </c>
      <c r="E2469" s="2">
        <v>2021</v>
      </c>
      <c r="F2469" s="4">
        <v>44915</v>
      </c>
      <c r="G2469" s="3" t="s">
        <v>14</v>
      </c>
      <c r="H2469" s="4">
        <v>44960</v>
      </c>
      <c r="I2469" s="4">
        <f>_xlfn.XLOOKUP(#REF!,[1]!Backup_F8_Previous_Wave[ODINO],[1]!Backup_F8_Previous_Wave[Production Date],"")</f>
      </c>
      <c r="J2469" s="10">
        <f>_xlfn.XLOOKUP(#REF!,[1]!Backup_F8_Previous_Wave[ODINO],[1]!Backup_F8_Previous_Wave[Wave Date],"")</f>
      </c>
      <c r="K2469" s="6">
        <f>_xlfn.XLOOKUP(#REF!,[1]!Backup_F8_Previous_Wave[ODINO],[1]!Backup_F8_Previous_Wave[Full VIN],"")</f>
      </c>
      <c r="L2469" s="3" t="s">
        <v>7722</v>
      </c>
      <c r="M2469" s="3" t="s">
        <v>4</v>
      </c>
      <c r="N2469" s="3" t="s">
        <v>7723</v>
      </c>
      <c r="O2469" s="3" t="s">
        <v>49</v>
      </c>
      <c r="P2469" s="6">
        <f>_xlfn.XLOOKUP(#REF!,[1]!Table2[BINNING],[1]!Table2[VFG],"")</f>
      </c>
      <c r="Q2469" s="6">
        <f>IF(ISNUMBER(FIND("|",#REF!,1)),LEFT(#REF!,FIND("|",#REF!,1)-2),#REF!)</f>
      </c>
      <c r="R2469" s="6">
        <f>IF(ISNUMBER(FIND("|",#REF!,1)),RIGHT(#REF!,LEN(#REF!)-FIND("|",#REF!,1)-1),"")</f>
      </c>
      <c r="S2469" s="3" t="s">
        <v>7</v>
      </c>
      <c r="T2469" s="3" t="s">
        <v>7</v>
      </c>
      <c r="U2469" s="2">
        <v>0</v>
      </c>
      <c r="V2469" s="2">
        <v>0</v>
      </c>
      <c r="W2469" s="2"/>
      <c r="X2469" s="3" t="s">
        <v>525</v>
      </c>
      <c r="Y2469" s="2"/>
      <c r="Z2469" s="3"/>
      <c r="AA2469" s="3"/>
      <c r="AB2469" s="7" t="s">
        <v>7724</v>
      </c>
      <c r="AC2469" s="3" t="s">
        <v>4018</v>
      </c>
      <c r="AD2469" s="3" t="s">
        <v>11</v>
      </c>
      <c r="AE2469" s="3" t="s">
        <v>21</v>
      </c>
      <c r="AF2469" s="3" t="s">
        <v>13</v>
      </c>
      <c r="AG2469" s="4"/>
      <c r="AH2469" s="3"/>
      <c r="AI2469" s="4"/>
      <c r="AJ24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69" s="8">
        <f>IF(#REF!=MAX(#REF!),"New","Old")</f>
      </c>
      <c r="AL2469" s="3"/>
      <c r="AM2469" s="9">
        <f>IF(OR(#REF!="",#REF!=0),"",IF(#REF!&lt;12000,"&lt;12k",IF(AND(#REF!&gt;=12000,#REF!&lt;24000),"12k to 24k",IF(AND(#REF!&gt;=24000,#REF!&lt;=36000),"24k to 36k",IF(#REF!&gt;36000,"&gt;36k","")))))</f>
      </c>
    </row>
    <row x14ac:dyDescent="0.25" r="2470" customHeight="1" ht="18.75">
      <c r="A2470" s="1">
        <v>1870104</v>
      </c>
      <c r="B2470" s="2">
        <v>11505386</v>
      </c>
      <c r="C2470" s="3" t="s">
        <v>173</v>
      </c>
      <c r="D2470" s="3" t="s">
        <v>2601</v>
      </c>
      <c r="E2470" s="2">
        <v>2019</v>
      </c>
      <c r="F2470" s="4">
        <v>44960</v>
      </c>
      <c r="G2470" s="3" t="s">
        <v>2</v>
      </c>
      <c r="H2470" s="4">
        <v>44960</v>
      </c>
      <c r="I2470" s="4">
        <f>_xlfn.XLOOKUP(#REF!,[1]!Backup_F8_Previous_Wave[ODINO],[1]!Backup_F8_Previous_Wave[Production Date],"")</f>
      </c>
      <c r="J2470" s="10">
        <f>_xlfn.XLOOKUP(#REF!,[1]!Backup_F8_Previous_Wave[ODINO],[1]!Backup_F8_Previous_Wave[Wave Date],"")</f>
      </c>
      <c r="K2470" s="6">
        <f>_xlfn.XLOOKUP(#REF!,[1]!Backup_F8_Previous_Wave[ODINO],[1]!Backup_F8_Previous_Wave[Full VIN],"")</f>
      </c>
      <c r="L2470" s="3" t="s">
        <v>7725</v>
      </c>
      <c r="M2470" s="3" t="s">
        <v>4</v>
      </c>
      <c r="N2470" s="3" t="s">
        <v>7726</v>
      </c>
      <c r="O2470" s="3" t="s">
        <v>105</v>
      </c>
      <c r="P2470" s="6">
        <f>_xlfn.XLOOKUP(#REF!,[1]!Table2[BINNING],[1]!Table2[VFG],"")</f>
      </c>
      <c r="Q2470" s="6">
        <f>IF(ISNUMBER(FIND("|",#REF!,1)),LEFT(#REF!,FIND("|",#REF!,1)-2),#REF!)</f>
      </c>
      <c r="R2470" s="6">
        <f>IF(ISNUMBER(FIND("|",#REF!,1)),RIGHT(#REF!,LEN(#REF!)-FIND("|",#REF!,1)-1),"")</f>
      </c>
      <c r="S2470" s="3" t="s">
        <v>7</v>
      </c>
      <c r="T2470" s="3" t="s">
        <v>7</v>
      </c>
      <c r="U2470" s="2">
        <v>0</v>
      </c>
      <c r="V2470" s="2">
        <v>0</v>
      </c>
      <c r="W2470" s="2"/>
      <c r="X2470" s="3" t="s">
        <v>50</v>
      </c>
      <c r="Y2470" s="2">
        <v>45</v>
      </c>
      <c r="Z2470" s="3"/>
      <c r="AA2470" s="3"/>
      <c r="AB2470" s="7" t="s">
        <v>7727</v>
      </c>
      <c r="AC2470" s="3" t="s">
        <v>3044</v>
      </c>
      <c r="AD2470" s="3" t="s">
        <v>2606</v>
      </c>
      <c r="AE2470" s="3" t="s">
        <v>2607</v>
      </c>
      <c r="AF2470" s="3" t="s">
        <v>141</v>
      </c>
      <c r="AG2470" s="4"/>
      <c r="AH2470" s="3"/>
      <c r="AI2470" s="4"/>
      <c r="AJ24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0" s="8">
        <f>IF(#REF!=MAX(#REF!),"New","Old")</f>
      </c>
      <c r="AL2470" s="3"/>
      <c r="AM2470" s="9">
        <f>IF(OR(#REF!="",#REF!=0),"",IF(#REF!&lt;12000,"&lt;12k",IF(AND(#REF!&gt;=12000,#REF!&lt;24000),"12k to 24k",IF(AND(#REF!&gt;=24000,#REF!&lt;=36000),"24k to 36k",IF(#REF!&gt;36000,"&gt;36k","")))))</f>
      </c>
    </row>
    <row x14ac:dyDescent="0.25" r="2471" customHeight="1" ht="18.75">
      <c r="A2471" s="1">
        <v>1870107</v>
      </c>
      <c r="B2471" s="2">
        <v>11505388</v>
      </c>
      <c r="C2471" s="3" t="s">
        <v>0</v>
      </c>
      <c r="D2471" s="3" t="s">
        <v>86</v>
      </c>
      <c r="E2471" s="2">
        <v>2020</v>
      </c>
      <c r="F2471" s="4">
        <v>44774</v>
      </c>
      <c r="G2471" s="3" t="s">
        <v>39</v>
      </c>
      <c r="H2471" s="4">
        <v>44960</v>
      </c>
      <c r="I2471" s="4">
        <f>_xlfn.XLOOKUP(#REF!,[1]!Backup_F8_Previous_Wave[ODINO],[1]!Backup_F8_Previous_Wave[Production Date],"")</f>
      </c>
      <c r="J2471" s="10">
        <f>_xlfn.XLOOKUP(#REF!,[1]!Backup_F8_Previous_Wave[ODINO],[1]!Backup_F8_Previous_Wave[Wave Date],"")</f>
      </c>
      <c r="K2471" s="6">
        <f>_xlfn.XLOOKUP(#REF!,[1]!Backup_F8_Previous_Wave[ODINO],[1]!Backup_F8_Previous_Wave[Full VIN],"")</f>
      </c>
      <c r="L2471" s="3" t="s">
        <v>7728</v>
      </c>
      <c r="M2471" s="3" t="s">
        <v>4</v>
      </c>
      <c r="N2471" s="3" t="s">
        <v>7729</v>
      </c>
      <c r="O2471" s="3" t="s">
        <v>4771</v>
      </c>
      <c r="P2471" s="6">
        <f>_xlfn.XLOOKUP(#REF!,[1]!Table2[BINNING],[1]!Table2[VFG],"")</f>
      </c>
      <c r="Q2471" s="6">
        <f>IF(ISNUMBER(FIND("|",#REF!,1)),LEFT(#REF!,FIND("|",#REF!,1)-2),#REF!)</f>
      </c>
      <c r="R2471" s="6">
        <f>IF(ISNUMBER(FIND("|",#REF!,1)),RIGHT(#REF!,LEN(#REF!)-FIND("|",#REF!,1)-1),"")</f>
      </c>
      <c r="S2471" s="3" t="s">
        <v>7</v>
      </c>
      <c r="T2471" s="3" t="s">
        <v>7</v>
      </c>
      <c r="U2471" s="2">
        <v>0</v>
      </c>
      <c r="V2471" s="2">
        <v>0</v>
      </c>
      <c r="W2471" s="2"/>
      <c r="X2471" s="3" t="s">
        <v>159</v>
      </c>
      <c r="Y2471" s="2">
        <v>0</v>
      </c>
      <c r="Z2471" s="3"/>
      <c r="AA2471" s="3"/>
      <c r="AB2471" s="7" t="s">
        <v>7730</v>
      </c>
      <c r="AC2471" s="3" t="s">
        <v>685</v>
      </c>
      <c r="AD2471" s="3" t="s">
        <v>93</v>
      </c>
      <c r="AE2471" s="3" t="s">
        <v>94</v>
      </c>
      <c r="AF2471" s="3" t="s">
        <v>95</v>
      </c>
      <c r="AG2471" s="4"/>
      <c r="AH2471" s="3"/>
      <c r="AI2471" s="4"/>
      <c r="AJ24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1" s="8">
        <f>IF(#REF!=MAX(#REF!),"New","Old")</f>
      </c>
      <c r="AL2471" s="3"/>
      <c r="AM2471" s="9">
        <f>IF(OR(#REF!="",#REF!=0),"",IF(#REF!&lt;12000,"&lt;12k",IF(AND(#REF!&gt;=12000,#REF!&lt;24000),"12k to 24k",IF(AND(#REF!&gt;=24000,#REF!&lt;=36000),"24k to 36k",IF(#REF!&gt;36000,"&gt;36k","")))))</f>
      </c>
    </row>
    <row x14ac:dyDescent="0.25" r="2472" customHeight="1" ht="18.75">
      <c r="A2472" s="1">
        <v>1870129</v>
      </c>
      <c r="B2472" s="2">
        <v>11505398</v>
      </c>
      <c r="C2472" s="3" t="s">
        <v>0</v>
      </c>
      <c r="D2472" s="3" t="s">
        <v>181</v>
      </c>
      <c r="E2472" s="2">
        <v>2015</v>
      </c>
      <c r="F2472" s="4">
        <v>43831</v>
      </c>
      <c r="G2472" s="3" t="s">
        <v>2</v>
      </c>
      <c r="H2472" s="4">
        <v>44960</v>
      </c>
      <c r="I2472" s="4">
        <f>_xlfn.XLOOKUP(#REF!,[1]!Backup_F8_Previous_Wave[ODINO],[1]!Backup_F8_Previous_Wave[Production Date],"")</f>
      </c>
      <c r="J2472" s="10">
        <f>_xlfn.XLOOKUP(#REF!,[1]!Backup_F8_Previous_Wave[ODINO],[1]!Backup_F8_Previous_Wave[Wave Date],"")</f>
      </c>
      <c r="K2472" s="6">
        <f>_xlfn.XLOOKUP(#REF!,[1]!Backup_F8_Previous_Wave[ODINO],[1]!Backup_F8_Previous_Wave[Full VIN],"")</f>
      </c>
      <c r="L2472" s="3" t="s">
        <v>7731</v>
      </c>
      <c r="M2472" s="3" t="s">
        <v>4</v>
      </c>
      <c r="N2472" s="3" t="s">
        <v>7732</v>
      </c>
      <c r="O2472" s="3" t="s">
        <v>196</v>
      </c>
      <c r="P2472" s="6">
        <f>_xlfn.XLOOKUP(#REF!,[1]!Table2[BINNING],[1]!Table2[VFG],"")</f>
      </c>
      <c r="Q2472" s="6">
        <f>IF(ISNUMBER(FIND("|",#REF!,1)),LEFT(#REF!,FIND("|",#REF!,1)-2),#REF!)</f>
      </c>
      <c r="R2472" s="6">
        <f>IF(ISNUMBER(FIND("|",#REF!,1)),RIGHT(#REF!,LEN(#REF!)-FIND("|",#REF!,1)-1),"")</f>
      </c>
      <c r="S2472" s="3" t="s">
        <v>7</v>
      </c>
      <c r="T2472" s="3" t="s">
        <v>7</v>
      </c>
      <c r="U2472" s="2">
        <v>0</v>
      </c>
      <c r="V2472" s="2">
        <v>0</v>
      </c>
      <c r="W2472" s="2"/>
      <c r="X2472" s="3" t="s">
        <v>1087</v>
      </c>
      <c r="Y2472" s="2">
        <v>60</v>
      </c>
      <c r="Z2472" s="3"/>
      <c r="AA2472" s="3"/>
      <c r="AB2472" s="7" t="s">
        <v>7733</v>
      </c>
      <c r="AC2472" s="3" t="s">
        <v>297</v>
      </c>
      <c r="AD2472" s="3" t="s">
        <v>298</v>
      </c>
      <c r="AE2472" s="3" t="s">
        <v>299</v>
      </c>
      <c r="AF2472" s="3" t="s">
        <v>198</v>
      </c>
      <c r="AG2472" s="4"/>
      <c r="AH2472" s="3"/>
      <c r="AI2472" s="4"/>
      <c r="AJ24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2" s="8">
        <f>IF(#REF!=MAX(#REF!),"New","Old")</f>
      </c>
      <c r="AL2472" s="3"/>
      <c r="AM2472" s="9">
        <f>IF(OR(#REF!="",#REF!=0),"",IF(#REF!&lt;12000,"&lt;12k",IF(AND(#REF!&gt;=12000,#REF!&lt;24000),"12k to 24k",IF(AND(#REF!&gt;=24000,#REF!&lt;=36000),"24k to 36k",IF(#REF!&gt;36000,"&gt;36k","")))))</f>
      </c>
    </row>
    <row x14ac:dyDescent="0.25" r="2473" customHeight="1" ht="18.75">
      <c r="A2473" s="1">
        <v>1870180</v>
      </c>
      <c r="B2473" s="2">
        <v>11505438</v>
      </c>
      <c r="C2473" s="3" t="s">
        <v>0</v>
      </c>
      <c r="D2473" s="3" t="s">
        <v>181</v>
      </c>
      <c r="E2473" s="2">
        <v>2017</v>
      </c>
      <c r="F2473" s="4">
        <v>44949</v>
      </c>
      <c r="G2473" s="3" t="s">
        <v>2</v>
      </c>
      <c r="H2473" s="4">
        <v>44960</v>
      </c>
      <c r="I2473" s="4">
        <f>_xlfn.XLOOKUP(#REF!,[1]!Backup_F8_Previous_Wave[ODINO],[1]!Backup_F8_Previous_Wave[Production Date],"")</f>
      </c>
      <c r="J2473" s="10">
        <f>_xlfn.XLOOKUP(#REF!,[1]!Backup_F8_Previous_Wave[ODINO],[1]!Backup_F8_Previous_Wave[Wave Date],"")</f>
      </c>
      <c r="K2473" s="6">
        <f>_xlfn.XLOOKUP(#REF!,[1]!Backup_F8_Previous_Wave[ODINO],[1]!Backup_F8_Previous_Wave[Full VIN],"")</f>
      </c>
      <c r="L2473" s="3" t="s">
        <v>7734</v>
      </c>
      <c r="M2473" s="3" t="s">
        <v>4</v>
      </c>
      <c r="N2473" s="3" t="s">
        <v>7735</v>
      </c>
      <c r="O2473" s="3" t="s">
        <v>196</v>
      </c>
      <c r="P2473" s="6">
        <f>_xlfn.XLOOKUP(#REF!,[1]!Table2[BINNING],[1]!Table2[VFG],"")</f>
      </c>
      <c r="Q2473" s="6">
        <f>IF(ISNUMBER(FIND("|",#REF!,1)),LEFT(#REF!,FIND("|",#REF!,1)-2),#REF!)</f>
      </c>
      <c r="R2473" s="6">
        <f>IF(ISNUMBER(FIND("|",#REF!,1)),RIGHT(#REF!,LEN(#REF!)-FIND("|",#REF!,1)-1),"")</f>
      </c>
      <c r="S2473" s="3" t="s">
        <v>7</v>
      </c>
      <c r="T2473" s="3" t="s">
        <v>7</v>
      </c>
      <c r="U2473" s="2">
        <v>0</v>
      </c>
      <c r="V2473" s="2">
        <v>0</v>
      </c>
      <c r="W2473" s="2"/>
      <c r="X2473" s="3" t="s">
        <v>81</v>
      </c>
      <c r="Y2473" s="2">
        <v>55</v>
      </c>
      <c r="Z2473" s="3"/>
      <c r="AA2473" s="3"/>
      <c r="AB2473" s="7" t="s">
        <v>7736</v>
      </c>
      <c r="AC2473" s="3" t="s">
        <v>297</v>
      </c>
      <c r="AD2473" s="3" t="s">
        <v>298</v>
      </c>
      <c r="AE2473" s="3" t="s">
        <v>299</v>
      </c>
      <c r="AF2473" s="3" t="s">
        <v>198</v>
      </c>
      <c r="AG2473" s="4"/>
      <c r="AH2473" s="3"/>
      <c r="AI2473" s="4"/>
      <c r="AJ24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3" s="8">
        <f>IF(#REF!=MAX(#REF!),"New","Old")</f>
      </c>
      <c r="AL2473" s="3"/>
      <c r="AM2473" s="9">
        <f>IF(OR(#REF!="",#REF!=0),"",IF(#REF!&lt;12000,"&lt;12k",IF(AND(#REF!&gt;=12000,#REF!&lt;24000),"12k to 24k",IF(AND(#REF!&gt;=24000,#REF!&lt;=36000),"24k to 36k",IF(#REF!&gt;36000,"&gt;36k","")))))</f>
      </c>
    </row>
    <row x14ac:dyDescent="0.25" r="2474" customHeight="1" ht="18.75">
      <c r="A2474" s="1">
        <v>1870195</v>
      </c>
      <c r="B2474" s="2">
        <v>11505451</v>
      </c>
      <c r="C2474" s="3" t="s">
        <v>0</v>
      </c>
      <c r="D2474" s="3" t="s">
        <v>181</v>
      </c>
      <c r="E2474" s="2">
        <v>2017</v>
      </c>
      <c r="F2474" s="4">
        <v>44837</v>
      </c>
      <c r="G2474" s="3" t="s">
        <v>14</v>
      </c>
      <c r="H2474" s="4">
        <v>44960</v>
      </c>
      <c r="I2474" s="4">
        <f>_xlfn.XLOOKUP(#REF!,[1]!Backup_F8_Previous_Wave[ODINO],[1]!Backup_F8_Previous_Wave[Production Date],"")</f>
      </c>
      <c r="J2474" s="10">
        <f>_xlfn.XLOOKUP(#REF!,[1]!Backup_F8_Previous_Wave[ODINO],[1]!Backup_F8_Previous_Wave[Wave Date],"")</f>
      </c>
      <c r="K2474" s="6">
        <f>_xlfn.XLOOKUP(#REF!,[1]!Backup_F8_Previous_Wave[ODINO],[1]!Backup_F8_Previous_Wave[Full VIN],"")</f>
      </c>
      <c r="L2474" s="3" t="s">
        <v>6812</v>
      </c>
      <c r="M2474" s="3" t="s">
        <v>4</v>
      </c>
      <c r="N2474" s="3" t="s">
        <v>7737</v>
      </c>
      <c r="O2474" s="3" t="s">
        <v>196</v>
      </c>
      <c r="P2474" s="6">
        <f>_xlfn.XLOOKUP(#REF!,[1]!Table2[BINNING],[1]!Table2[VFG],"")</f>
      </c>
      <c r="Q2474" s="6">
        <f>IF(ISNUMBER(FIND("|",#REF!,1)),LEFT(#REF!,FIND("|",#REF!,1)-2),#REF!)</f>
      </c>
      <c r="R2474" s="6">
        <f>IF(ISNUMBER(FIND("|",#REF!,1)),RIGHT(#REF!,LEN(#REF!)-FIND("|",#REF!,1)-1),"")</f>
      </c>
      <c r="S2474" s="3" t="s">
        <v>7</v>
      </c>
      <c r="T2474" s="3" t="s">
        <v>7</v>
      </c>
      <c r="U2474" s="2">
        <v>0</v>
      </c>
      <c r="V2474" s="2">
        <v>0</v>
      </c>
      <c r="W2474" s="2">
        <v>65000</v>
      </c>
      <c r="X2474" s="3" t="s">
        <v>518</v>
      </c>
      <c r="Y2474" s="2"/>
      <c r="Z2474" s="3"/>
      <c r="AA2474" s="3"/>
      <c r="AB2474" s="7" t="s">
        <v>7738</v>
      </c>
      <c r="AC2474" s="3" t="s">
        <v>297</v>
      </c>
      <c r="AD2474" s="3" t="s">
        <v>298</v>
      </c>
      <c r="AE2474" s="3" t="s">
        <v>299</v>
      </c>
      <c r="AF2474" s="3" t="s">
        <v>198</v>
      </c>
      <c r="AG2474" s="4"/>
      <c r="AH2474" s="3"/>
      <c r="AI2474" s="4"/>
      <c r="AJ24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4" s="8">
        <f>IF(#REF!=MAX(#REF!),"New","Old")</f>
      </c>
      <c r="AL2474" s="3"/>
      <c r="AM2474" s="9">
        <f>IF(OR(#REF!="",#REF!=0),"",IF(#REF!&lt;12000,"&lt;12k",IF(AND(#REF!&gt;=12000,#REF!&lt;24000),"12k to 24k",IF(AND(#REF!&gt;=24000,#REF!&lt;=36000),"24k to 36k",IF(#REF!&gt;36000,"&gt;36k","")))))</f>
      </c>
    </row>
    <row x14ac:dyDescent="0.25" r="2475" customHeight="1" ht="18.75">
      <c r="A2475" s="1">
        <v>1870207</v>
      </c>
      <c r="B2475" s="2">
        <v>11505461</v>
      </c>
      <c r="C2475" s="3" t="s">
        <v>0</v>
      </c>
      <c r="D2475" s="3" t="s">
        <v>181</v>
      </c>
      <c r="E2475" s="2">
        <v>2016</v>
      </c>
      <c r="F2475" s="4">
        <v>44806</v>
      </c>
      <c r="G2475" s="3" t="s">
        <v>39</v>
      </c>
      <c r="H2475" s="4">
        <v>44960</v>
      </c>
      <c r="I2475" s="4">
        <f>_xlfn.XLOOKUP(#REF!,[1]!Backup_F8_Previous_Wave[ODINO],[1]!Backup_F8_Previous_Wave[Production Date],"")</f>
      </c>
      <c r="J2475" s="10">
        <f>_xlfn.XLOOKUP(#REF!,[1]!Backup_F8_Previous_Wave[ODINO],[1]!Backup_F8_Previous_Wave[Wave Date],"")</f>
      </c>
      <c r="K2475" s="6">
        <f>_xlfn.XLOOKUP(#REF!,[1]!Backup_F8_Previous_Wave[ODINO],[1]!Backup_F8_Previous_Wave[Full VIN],"")</f>
      </c>
      <c r="L2475" s="3" t="s">
        <v>7739</v>
      </c>
      <c r="M2475" s="3" t="s">
        <v>4</v>
      </c>
      <c r="N2475" s="3" t="s">
        <v>7740</v>
      </c>
      <c r="O2475" s="3" t="s">
        <v>196</v>
      </c>
      <c r="P2475" s="6">
        <f>_xlfn.XLOOKUP(#REF!,[1]!Table2[BINNING],[1]!Table2[VFG],"")</f>
      </c>
      <c r="Q2475" s="6">
        <f>IF(ISNUMBER(FIND("|",#REF!,1)),LEFT(#REF!,FIND("|",#REF!,1)-2),#REF!)</f>
      </c>
      <c r="R2475" s="6">
        <f>IF(ISNUMBER(FIND("|",#REF!,1)),RIGHT(#REF!,LEN(#REF!)-FIND("|",#REF!,1)-1),"")</f>
      </c>
      <c r="S2475" s="3" t="s">
        <v>7</v>
      </c>
      <c r="T2475" s="3" t="s">
        <v>7</v>
      </c>
      <c r="U2475" s="2">
        <v>0</v>
      </c>
      <c r="V2475" s="2">
        <v>0</v>
      </c>
      <c r="W2475" s="2"/>
      <c r="X2475" s="3" t="s">
        <v>106</v>
      </c>
      <c r="Y2475" s="2">
        <v>65</v>
      </c>
      <c r="Z2475" s="3"/>
      <c r="AA2475" s="3"/>
      <c r="AB2475" s="7" t="s">
        <v>7741</v>
      </c>
      <c r="AC2475" s="3" t="s">
        <v>297</v>
      </c>
      <c r="AD2475" s="3" t="s">
        <v>298</v>
      </c>
      <c r="AE2475" s="3" t="s">
        <v>299</v>
      </c>
      <c r="AF2475" s="3" t="s">
        <v>198</v>
      </c>
      <c r="AG2475" s="4"/>
      <c r="AH2475" s="3"/>
      <c r="AI2475" s="4"/>
      <c r="AJ24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5" s="8">
        <f>IF(#REF!=MAX(#REF!),"New","Old")</f>
      </c>
      <c r="AL2475" s="3"/>
      <c r="AM2475" s="9">
        <f>IF(OR(#REF!="",#REF!=0),"",IF(#REF!&lt;12000,"&lt;12k",IF(AND(#REF!&gt;=12000,#REF!&lt;24000),"12k to 24k",IF(AND(#REF!&gt;=24000,#REF!&lt;=36000),"24k to 36k",IF(#REF!&gt;36000,"&gt;36k","")))))</f>
      </c>
    </row>
    <row x14ac:dyDescent="0.25" r="2476" customHeight="1" ht="18.75">
      <c r="A2476" s="1">
        <v>1870214</v>
      </c>
      <c r="B2476" s="2">
        <v>11505466</v>
      </c>
      <c r="C2476" s="3" t="s">
        <v>0</v>
      </c>
      <c r="D2476" s="3" t="s">
        <v>181</v>
      </c>
      <c r="E2476" s="2">
        <v>2017</v>
      </c>
      <c r="F2476" s="4">
        <v>44849</v>
      </c>
      <c r="G2476" s="3" t="s">
        <v>14</v>
      </c>
      <c r="H2476" s="4">
        <v>44960</v>
      </c>
      <c r="I2476" s="4">
        <f>_xlfn.XLOOKUP(#REF!,[1]!Backup_F8_Previous_Wave[ODINO],[1]!Backup_F8_Previous_Wave[Production Date],"")</f>
      </c>
      <c r="J2476" s="10">
        <f>_xlfn.XLOOKUP(#REF!,[1]!Backup_F8_Previous_Wave[ODINO],[1]!Backup_F8_Previous_Wave[Wave Date],"")</f>
      </c>
      <c r="K2476" s="6">
        <f>_xlfn.XLOOKUP(#REF!,[1]!Backup_F8_Previous_Wave[ODINO],[1]!Backup_F8_Previous_Wave[Full VIN],"")</f>
      </c>
      <c r="L2476" s="3" t="s">
        <v>7742</v>
      </c>
      <c r="M2476" s="3" t="s">
        <v>4</v>
      </c>
      <c r="N2476" s="3" t="s">
        <v>7743</v>
      </c>
      <c r="O2476" s="3" t="s">
        <v>196</v>
      </c>
      <c r="P2476" s="6">
        <f>_xlfn.XLOOKUP(#REF!,[1]!Table2[BINNING],[1]!Table2[VFG],"")</f>
      </c>
      <c r="Q2476" s="6">
        <f>IF(ISNUMBER(FIND("|",#REF!,1)),LEFT(#REF!,FIND("|",#REF!,1)-2),#REF!)</f>
      </c>
      <c r="R2476" s="6">
        <f>IF(ISNUMBER(FIND("|",#REF!,1)),RIGHT(#REF!,LEN(#REF!)-FIND("|",#REF!,1)-1),"")</f>
      </c>
      <c r="S2476" s="3" t="s">
        <v>7</v>
      </c>
      <c r="T2476" s="3" t="s">
        <v>7</v>
      </c>
      <c r="U2476" s="2">
        <v>0</v>
      </c>
      <c r="V2476" s="2">
        <v>0</v>
      </c>
      <c r="W2476" s="2"/>
      <c r="X2476" s="3" t="s">
        <v>139</v>
      </c>
      <c r="Y2476" s="2"/>
      <c r="Z2476" s="3"/>
      <c r="AA2476" s="3"/>
      <c r="AB2476" s="7" t="s">
        <v>7744</v>
      </c>
      <c r="AC2476" s="3" t="s">
        <v>297</v>
      </c>
      <c r="AD2476" s="3" t="s">
        <v>298</v>
      </c>
      <c r="AE2476" s="3" t="s">
        <v>299</v>
      </c>
      <c r="AF2476" s="3" t="s">
        <v>198</v>
      </c>
      <c r="AG2476" s="4"/>
      <c r="AH2476" s="3"/>
      <c r="AI2476" s="4"/>
      <c r="AJ24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6" s="8">
        <f>IF(#REF!=MAX(#REF!),"New","Old")</f>
      </c>
      <c r="AL2476" s="3"/>
      <c r="AM2476" s="9">
        <f>IF(OR(#REF!="",#REF!=0),"",IF(#REF!&lt;12000,"&lt;12k",IF(AND(#REF!&gt;=12000,#REF!&lt;24000),"12k to 24k",IF(AND(#REF!&gt;=24000,#REF!&lt;=36000),"24k to 36k",IF(#REF!&gt;36000,"&gt;36k","")))))</f>
      </c>
    </row>
    <row x14ac:dyDescent="0.25" r="2477" customHeight="1" ht="18.75">
      <c r="A2477" s="1">
        <v>1870230</v>
      </c>
      <c r="B2477" s="2">
        <v>11505476</v>
      </c>
      <c r="C2477" s="3" t="s">
        <v>0</v>
      </c>
      <c r="D2477" s="3" t="s">
        <v>181</v>
      </c>
      <c r="E2477" s="2">
        <v>2015</v>
      </c>
      <c r="F2477" s="4">
        <v>44929</v>
      </c>
      <c r="G2477" s="3" t="s">
        <v>2</v>
      </c>
      <c r="H2477" s="4">
        <v>44960</v>
      </c>
      <c r="I2477" s="4">
        <f>_xlfn.XLOOKUP(#REF!,[1]!Backup_F8_Previous_Wave[ODINO],[1]!Backup_F8_Previous_Wave[Production Date],"")</f>
      </c>
      <c r="J2477" s="10">
        <f>_xlfn.XLOOKUP(#REF!,[1]!Backup_F8_Previous_Wave[ODINO],[1]!Backup_F8_Previous_Wave[Wave Date],"")</f>
      </c>
      <c r="K2477" s="6">
        <f>_xlfn.XLOOKUP(#REF!,[1]!Backup_F8_Previous_Wave[ODINO],[1]!Backup_F8_Previous_Wave[Full VIN],"")</f>
      </c>
      <c r="L2477" s="3" t="s">
        <v>7745</v>
      </c>
      <c r="M2477" s="3" t="s">
        <v>4</v>
      </c>
      <c r="N2477" s="3" t="s">
        <v>7746</v>
      </c>
      <c r="O2477" s="3" t="s">
        <v>196</v>
      </c>
      <c r="P2477" s="6">
        <f>_xlfn.XLOOKUP(#REF!,[1]!Table2[BINNING],[1]!Table2[VFG],"")</f>
      </c>
      <c r="Q2477" s="6">
        <f>IF(ISNUMBER(FIND("|",#REF!,1)),LEFT(#REF!,FIND("|",#REF!,1)-2),#REF!)</f>
      </c>
      <c r="R2477" s="6">
        <f>IF(ISNUMBER(FIND("|",#REF!,1)),RIGHT(#REF!,LEN(#REF!)-FIND("|",#REF!,1)-1),"")</f>
      </c>
      <c r="S2477" s="3" t="s">
        <v>7</v>
      </c>
      <c r="T2477" s="3" t="s">
        <v>7</v>
      </c>
      <c r="U2477" s="2">
        <v>0</v>
      </c>
      <c r="V2477" s="2">
        <v>0</v>
      </c>
      <c r="W2477" s="2"/>
      <c r="X2477" s="3" t="s">
        <v>404</v>
      </c>
      <c r="Y2477" s="2">
        <v>70</v>
      </c>
      <c r="Z2477" s="3"/>
      <c r="AA2477" s="3"/>
      <c r="AB2477" s="7" t="s">
        <v>7747</v>
      </c>
      <c r="AC2477" s="3" t="s">
        <v>297</v>
      </c>
      <c r="AD2477" s="3" t="s">
        <v>298</v>
      </c>
      <c r="AE2477" s="3" t="s">
        <v>299</v>
      </c>
      <c r="AF2477" s="3" t="s">
        <v>198</v>
      </c>
      <c r="AG2477" s="4"/>
      <c r="AH2477" s="3"/>
      <c r="AI2477" s="4"/>
      <c r="AJ24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7" s="8">
        <f>IF(#REF!=MAX(#REF!),"New","Old")</f>
      </c>
      <c r="AL2477" s="3"/>
      <c r="AM2477" s="9">
        <f>IF(OR(#REF!="",#REF!=0),"",IF(#REF!&lt;12000,"&lt;12k",IF(AND(#REF!&gt;=12000,#REF!&lt;24000),"12k to 24k",IF(AND(#REF!&gt;=24000,#REF!&lt;=36000),"24k to 36k",IF(#REF!&gt;36000,"&gt;36k","")))))</f>
      </c>
    </row>
    <row x14ac:dyDescent="0.25" r="2478" customHeight="1" ht="18.75">
      <c r="A2478" s="1">
        <v>1870274</v>
      </c>
      <c r="B2478" s="2">
        <v>11505504</v>
      </c>
      <c r="C2478" s="3" t="s">
        <v>0</v>
      </c>
      <c r="D2478" s="3" t="s">
        <v>1</v>
      </c>
      <c r="E2478" s="2">
        <v>2018</v>
      </c>
      <c r="F2478" s="4">
        <v>44957</v>
      </c>
      <c r="G2478" s="3" t="s">
        <v>2</v>
      </c>
      <c r="H2478" s="4">
        <v>44961</v>
      </c>
      <c r="I2478" s="4">
        <f>_xlfn.XLOOKUP(#REF!,[1]!Backup_F8_Previous_Wave[ODINO],[1]!Backup_F8_Previous_Wave[Production Date],"")</f>
      </c>
      <c r="J2478" s="10">
        <f>_xlfn.XLOOKUP(#REF!,[1]!Backup_F8_Previous_Wave[ODINO],[1]!Backup_F8_Previous_Wave[Wave Date],"")</f>
      </c>
      <c r="K2478" s="6">
        <f>_xlfn.XLOOKUP(#REF!,[1]!Backup_F8_Previous_Wave[ODINO],[1]!Backup_F8_Previous_Wave[Full VIN],"")</f>
      </c>
      <c r="L2478" s="3" t="s">
        <v>7748</v>
      </c>
      <c r="M2478" s="3" t="s">
        <v>4</v>
      </c>
      <c r="N2478" s="3" t="s">
        <v>7749</v>
      </c>
      <c r="O2478" s="3" t="s">
        <v>49</v>
      </c>
      <c r="P2478" s="6">
        <f>_xlfn.XLOOKUP(#REF!,[1]!Table2[BINNING],[1]!Table2[VFG],"")</f>
      </c>
      <c r="Q2478" s="6">
        <f>IF(ISNUMBER(FIND("|",#REF!,1)),LEFT(#REF!,FIND("|",#REF!,1)-2),#REF!)</f>
      </c>
      <c r="R2478" s="6">
        <f>IF(ISNUMBER(FIND("|",#REF!,1)),RIGHT(#REF!,LEN(#REF!)-FIND("|",#REF!,1)-1),"")</f>
      </c>
      <c r="S2478" s="3" t="s">
        <v>7</v>
      </c>
      <c r="T2478" s="3" t="s">
        <v>7</v>
      </c>
      <c r="U2478" s="2">
        <v>0</v>
      </c>
      <c r="V2478" s="2">
        <v>0</v>
      </c>
      <c r="W2478" s="2"/>
      <c r="X2478" s="3" t="s">
        <v>282</v>
      </c>
      <c r="Y2478" s="2"/>
      <c r="Z2478" s="3"/>
      <c r="AA2478" s="3"/>
      <c r="AB2478" s="7" t="s">
        <v>7750</v>
      </c>
      <c r="AC2478" s="3" t="s">
        <v>20</v>
      </c>
      <c r="AD2478" s="3" t="s">
        <v>11</v>
      </c>
      <c r="AE2478" s="3" t="s">
        <v>21</v>
      </c>
      <c r="AF2478" s="3" t="s">
        <v>13</v>
      </c>
      <c r="AG2478" s="4"/>
      <c r="AH2478" s="3"/>
      <c r="AI2478" s="4"/>
      <c r="AJ24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8" s="8">
        <f>IF(#REF!=MAX(#REF!),"New","Old")</f>
      </c>
      <c r="AL2478" s="3"/>
      <c r="AM2478" s="9">
        <f>IF(OR(#REF!="",#REF!=0),"",IF(#REF!&lt;12000,"&lt;12k",IF(AND(#REF!&gt;=12000,#REF!&lt;24000),"12k to 24k",IF(AND(#REF!&gt;=24000,#REF!&lt;=36000),"24k to 36k",IF(#REF!&gt;36000,"&gt;36k","")))))</f>
      </c>
    </row>
    <row x14ac:dyDescent="0.25" r="2479" customHeight="1" ht="18.75">
      <c r="A2479" s="1">
        <v>1870290</v>
      </c>
      <c r="B2479" s="2">
        <v>11505515</v>
      </c>
      <c r="C2479" s="3" t="s">
        <v>0</v>
      </c>
      <c r="D2479" s="3" t="s">
        <v>181</v>
      </c>
      <c r="E2479" s="2">
        <v>2017</v>
      </c>
      <c r="F2479" s="4">
        <v>44736</v>
      </c>
      <c r="G2479" s="3" t="s">
        <v>108</v>
      </c>
      <c r="H2479" s="4">
        <v>44961</v>
      </c>
      <c r="I2479" s="4">
        <f>_xlfn.XLOOKUP(#REF!,[1]!Backup_F8_Previous_Wave[ODINO],[1]!Backup_F8_Previous_Wave[Production Date],"")</f>
      </c>
      <c r="J2479" s="10">
        <f>_xlfn.XLOOKUP(#REF!,[1]!Backup_F8_Previous_Wave[ODINO],[1]!Backup_F8_Previous_Wave[Wave Date],"")</f>
      </c>
      <c r="K2479" s="6">
        <f>_xlfn.XLOOKUP(#REF!,[1]!Backup_F8_Previous_Wave[ODINO],[1]!Backup_F8_Previous_Wave[Full VIN],"")</f>
      </c>
      <c r="L2479" s="3" t="s">
        <v>7664</v>
      </c>
      <c r="M2479" s="3" t="s">
        <v>4</v>
      </c>
      <c r="N2479" s="3" t="s">
        <v>7751</v>
      </c>
      <c r="O2479" s="3" t="s">
        <v>196</v>
      </c>
      <c r="P2479" s="6">
        <f>_xlfn.XLOOKUP(#REF!,[1]!Table2[BINNING],[1]!Table2[VFG],"")</f>
      </c>
      <c r="Q2479" s="6">
        <f>IF(ISNUMBER(FIND("|",#REF!,1)),LEFT(#REF!,FIND("|",#REF!,1)-2),#REF!)</f>
      </c>
      <c r="R2479" s="6">
        <f>IF(ISNUMBER(FIND("|",#REF!,1)),RIGHT(#REF!,LEN(#REF!)-FIND("|",#REF!,1)-1),"")</f>
      </c>
      <c r="S2479" s="3" t="s">
        <v>7</v>
      </c>
      <c r="T2479" s="3" t="s">
        <v>7</v>
      </c>
      <c r="U2479" s="2">
        <v>0</v>
      </c>
      <c r="V2479" s="2">
        <v>0</v>
      </c>
      <c r="W2479" s="2"/>
      <c r="X2479" s="3" t="s">
        <v>8</v>
      </c>
      <c r="Y2479" s="2">
        <v>70</v>
      </c>
      <c r="Z2479" s="3"/>
      <c r="AA2479" s="3"/>
      <c r="AB2479" s="7" t="s">
        <v>7752</v>
      </c>
      <c r="AC2479" s="3" t="s">
        <v>297</v>
      </c>
      <c r="AD2479" s="3" t="s">
        <v>298</v>
      </c>
      <c r="AE2479" s="3" t="s">
        <v>299</v>
      </c>
      <c r="AF2479" s="3" t="s">
        <v>198</v>
      </c>
      <c r="AG2479" s="4"/>
      <c r="AH2479" s="3"/>
      <c r="AI2479" s="4"/>
      <c r="AJ24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79" s="8">
        <f>IF(#REF!=MAX(#REF!),"New","Old")</f>
      </c>
      <c r="AL2479" s="3"/>
      <c r="AM2479" s="9">
        <f>IF(OR(#REF!="",#REF!=0),"",IF(#REF!&lt;12000,"&lt;12k",IF(AND(#REF!&gt;=12000,#REF!&lt;24000),"12k to 24k",IF(AND(#REF!&gt;=24000,#REF!&lt;=36000),"24k to 36k",IF(#REF!&gt;36000,"&gt;36k","")))))</f>
      </c>
    </row>
    <row x14ac:dyDescent="0.25" r="2480" customHeight="1" ht="18.75">
      <c r="A2480" s="1">
        <v>1870295</v>
      </c>
      <c r="B2480" s="2">
        <v>11505520</v>
      </c>
      <c r="C2480" s="3" t="s">
        <v>0</v>
      </c>
      <c r="D2480" s="3" t="s">
        <v>1</v>
      </c>
      <c r="E2480" s="2">
        <v>2022</v>
      </c>
      <c r="F2480" s="4">
        <v>44959</v>
      </c>
      <c r="G2480" s="3" t="s">
        <v>2</v>
      </c>
      <c r="H2480" s="4">
        <v>44961</v>
      </c>
      <c r="I2480" s="4"/>
      <c r="J2480" s="10">
        <f>_xlfn.XLOOKUP(#REF!,[1]!Backup_F8_Previous_Wave[ODINO],[1]!Backup_F8_Previous_Wave[Wave Date],"")</f>
      </c>
      <c r="K2480" s="3"/>
      <c r="L2480" s="3" t="s">
        <v>7753</v>
      </c>
      <c r="M2480" s="3" t="s">
        <v>4</v>
      </c>
      <c r="N2480" s="3" t="s">
        <v>7754</v>
      </c>
      <c r="O2480" s="3" t="s">
        <v>49</v>
      </c>
      <c r="P2480" s="6">
        <f>_xlfn.XLOOKUP(#REF!,[1]!Table2[BINNING],[1]!Table2[VFG],"")</f>
      </c>
      <c r="Q2480" s="6">
        <f>IF(ISNUMBER(FIND("|",#REF!,1)),LEFT(#REF!,FIND("|",#REF!,1)-2),#REF!)</f>
      </c>
      <c r="R2480" s="6">
        <f>IF(ISNUMBER(FIND("|",#REF!,1)),RIGHT(#REF!,LEN(#REF!)-FIND("|",#REF!,1)-1),"")</f>
      </c>
      <c r="S2480" s="3" t="s">
        <v>7</v>
      </c>
      <c r="T2480" s="3" t="s">
        <v>7</v>
      </c>
      <c r="U2480" s="2">
        <v>0</v>
      </c>
      <c r="V2480" s="2">
        <v>0</v>
      </c>
      <c r="W2480" s="2"/>
      <c r="X2480" s="3" t="s">
        <v>798</v>
      </c>
      <c r="Y2480" s="2"/>
      <c r="Z2480" s="3"/>
      <c r="AA2480" s="3"/>
      <c r="AB2480" s="7" t="s">
        <v>7755</v>
      </c>
      <c r="AC2480" s="3" t="s">
        <v>44</v>
      </c>
      <c r="AD2480" s="3" t="s">
        <v>44</v>
      </c>
      <c r="AE2480" s="3" t="s">
        <v>44</v>
      </c>
      <c r="AF2480" s="3" t="s">
        <v>27</v>
      </c>
      <c r="AG2480" s="4"/>
      <c r="AH2480" s="3"/>
      <c r="AI2480" s="4"/>
      <c r="AJ24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0" s="8">
        <f>IF(#REF!=MAX(#REF!),"New","Old")</f>
      </c>
      <c r="AL2480" s="3"/>
      <c r="AM2480" s="9">
        <f>IF(OR(#REF!="",#REF!=0),"",IF(#REF!&lt;12000,"&lt;12k",IF(AND(#REF!&gt;=12000,#REF!&lt;24000),"12k to 24k",IF(AND(#REF!&gt;=24000,#REF!&lt;=36000),"24k to 36k",IF(#REF!&gt;36000,"&gt;36k","")))))</f>
      </c>
    </row>
    <row x14ac:dyDescent="0.25" r="2481" customHeight="1" ht="18.75">
      <c r="A2481" s="1">
        <v>1870301</v>
      </c>
      <c r="B2481" s="2">
        <v>11505526</v>
      </c>
      <c r="C2481" s="3" t="s">
        <v>0</v>
      </c>
      <c r="D2481" s="3" t="s">
        <v>181</v>
      </c>
      <c r="E2481" s="2">
        <v>2018</v>
      </c>
      <c r="F2481" s="4">
        <v>44851</v>
      </c>
      <c r="G2481" s="3" t="s">
        <v>14</v>
      </c>
      <c r="H2481" s="4">
        <v>44961</v>
      </c>
      <c r="I2481" s="4">
        <f>_xlfn.XLOOKUP(#REF!,[1]!Backup_F8_Previous_Wave[ODINO],[1]!Backup_F8_Previous_Wave[Production Date],"")</f>
      </c>
      <c r="J2481" s="10">
        <f>_xlfn.XLOOKUP(#REF!,[1]!Backup_F8_Previous_Wave[ODINO],[1]!Backup_F8_Previous_Wave[Wave Date],"")</f>
      </c>
      <c r="K2481" s="6">
        <f>_xlfn.XLOOKUP(#REF!,[1]!Backup_F8_Previous_Wave[ODINO],[1]!Backup_F8_Previous_Wave[Full VIN],"")</f>
      </c>
      <c r="L2481" s="3" t="s">
        <v>7756</v>
      </c>
      <c r="M2481" s="3" t="s">
        <v>4</v>
      </c>
      <c r="N2481" s="3" t="s">
        <v>7757</v>
      </c>
      <c r="O2481" s="3" t="s">
        <v>196</v>
      </c>
      <c r="P2481" s="6">
        <f>_xlfn.XLOOKUP(#REF!,[1]!Table2[BINNING],[1]!Table2[VFG],"")</f>
      </c>
      <c r="Q2481" s="6">
        <f>IF(ISNUMBER(FIND("|",#REF!,1)),LEFT(#REF!,FIND("|",#REF!,1)-2),#REF!)</f>
      </c>
      <c r="R2481" s="6">
        <f>IF(ISNUMBER(FIND("|",#REF!,1)),RIGHT(#REF!,LEN(#REF!)-FIND("|",#REF!,1)-1),"")</f>
      </c>
      <c r="S2481" s="3" t="s">
        <v>7</v>
      </c>
      <c r="T2481" s="3" t="s">
        <v>7</v>
      </c>
      <c r="U2481" s="2">
        <v>0</v>
      </c>
      <c r="V2481" s="2">
        <v>0</v>
      </c>
      <c r="W2481" s="2"/>
      <c r="X2481" s="3" t="s">
        <v>50</v>
      </c>
      <c r="Y2481" s="2">
        <v>70</v>
      </c>
      <c r="Z2481" s="3"/>
      <c r="AA2481" s="3"/>
      <c r="AB2481" s="7" t="s">
        <v>7758</v>
      </c>
      <c r="AC2481" s="3" t="s">
        <v>297</v>
      </c>
      <c r="AD2481" s="3" t="s">
        <v>298</v>
      </c>
      <c r="AE2481" s="3" t="s">
        <v>299</v>
      </c>
      <c r="AF2481" s="3" t="s">
        <v>198</v>
      </c>
      <c r="AG2481" s="4"/>
      <c r="AH2481" s="3"/>
      <c r="AI2481" s="4"/>
      <c r="AJ24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1" s="8">
        <f>IF(#REF!=MAX(#REF!),"New","Old")</f>
      </c>
      <c r="AL2481" s="3"/>
      <c r="AM2481" s="9">
        <f>IF(OR(#REF!="",#REF!=0),"",IF(#REF!&lt;12000,"&lt;12k",IF(AND(#REF!&gt;=12000,#REF!&lt;24000),"12k to 24k",IF(AND(#REF!&gt;=24000,#REF!&lt;=36000),"24k to 36k",IF(#REF!&gt;36000,"&gt;36k","")))))</f>
      </c>
    </row>
    <row x14ac:dyDescent="0.25" r="2482" customHeight="1" ht="18.75">
      <c r="A2482" s="1">
        <v>1870302</v>
      </c>
      <c r="B2482" s="2">
        <v>11505527</v>
      </c>
      <c r="C2482" s="3" t="s">
        <v>0</v>
      </c>
      <c r="D2482" s="3" t="s">
        <v>181</v>
      </c>
      <c r="E2482" s="2">
        <v>2017</v>
      </c>
      <c r="F2482" s="4">
        <v>44958</v>
      </c>
      <c r="G2482" s="3" t="s">
        <v>2</v>
      </c>
      <c r="H2482" s="4">
        <v>44961</v>
      </c>
      <c r="I2482" s="4">
        <f>_xlfn.XLOOKUP(#REF!,[1]!Backup_F8_Previous_Wave[ODINO],[1]!Backup_F8_Previous_Wave[Production Date],"")</f>
      </c>
      <c r="J2482" s="10">
        <f>_xlfn.XLOOKUP(#REF!,[1]!Backup_F8_Previous_Wave[ODINO],[1]!Backup_F8_Previous_Wave[Wave Date],"")</f>
      </c>
      <c r="K2482" s="6">
        <f>_xlfn.XLOOKUP(#REF!,[1]!Backup_F8_Previous_Wave[ODINO],[1]!Backup_F8_Previous_Wave[Full VIN],"")</f>
      </c>
      <c r="L2482" s="3" t="s">
        <v>7166</v>
      </c>
      <c r="M2482" s="3" t="s">
        <v>4</v>
      </c>
      <c r="N2482" s="3" t="s">
        <v>7759</v>
      </c>
      <c r="O2482" s="3" t="s">
        <v>196</v>
      </c>
      <c r="P2482" s="6">
        <f>_xlfn.XLOOKUP(#REF!,[1]!Table2[BINNING],[1]!Table2[VFG],"")</f>
      </c>
      <c r="Q2482" s="6">
        <f>IF(ISNUMBER(FIND("|",#REF!,1)),LEFT(#REF!,FIND("|",#REF!,1)-2),#REF!)</f>
      </c>
      <c r="R2482" s="6">
        <f>IF(ISNUMBER(FIND("|",#REF!,1)),RIGHT(#REF!,LEN(#REF!)-FIND("|",#REF!,1)-1),"")</f>
      </c>
      <c r="S2482" s="3" t="s">
        <v>7</v>
      </c>
      <c r="T2482" s="3" t="s">
        <v>7</v>
      </c>
      <c r="U2482" s="2">
        <v>0</v>
      </c>
      <c r="V2482" s="2">
        <v>0</v>
      </c>
      <c r="W2482" s="2"/>
      <c r="X2482" s="3" t="s">
        <v>32</v>
      </c>
      <c r="Y2482" s="2"/>
      <c r="Z2482" s="3"/>
      <c r="AA2482" s="3"/>
      <c r="AB2482" s="7" t="s">
        <v>7760</v>
      </c>
      <c r="AC2482" s="3" t="s">
        <v>297</v>
      </c>
      <c r="AD2482" s="3" t="s">
        <v>298</v>
      </c>
      <c r="AE2482" s="3" t="s">
        <v>299</v>
      </c>
      <c r="AF2482" s="3" t="s">
        <v>198</v>
      </c>
      <c r="AG2482" s="4"/>
      <c r="AH2482" s="3"/>
      <c r="AI2482" s="4"/>
      <c r="AJ24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2" s="8">
        <f>IF(#REF!=MAX(#REF!),"New","Old")</f>
      </c>
      <c r="AL2482" s="3"/>
      <c r="AM2482" s="9">
        <f>IF(OR(#REF!="",#REF!=0),"",IF(#REF!&lt;12000,"&lt;12k",IF(AND(#REF!&gt;=12000,#REF!&lt;24000),"12k to 24k",IF(AND(#REF!&gt;=24000,#REF!&lt;=36000),"24k to 36k",IF(#REF!&gt;36000,"&gt;36k","")))))</f>
      </c>
    </row>
    <row x14ac:dyDescent="0.25" r="2483" customHeight="1" ht="18.75">
      <c r="A2483" s="1">
        <v>1870359</v>
      </c>
      <c r="B2483" s="2">
        <v>11505560</v>
      </c>
      <c r="C2483" s="3" t="s">
        <v>0</v>
      </c>
      <c r="D2483" s="3" t="s">
        <v>181</v>
      </c>
      <c r="E2483" s="2">
        <v>2015</v>
      </c>
      <c r="F2483" s="4">
        <v>44423</v>
      </c>
      <c r="G2483" s="3" t="s">
        <v>39</v>
      </c>
      <c r="H2483" s="4">
        <v>44961</v>
      </c>
      <c r="I2483" s="4">
        <f>_xlfn.XLOOKUP(#REF!,[1]!Backup_F8_Previous_Wave[ODINO],[1]!Backup_F8_Previous_Wave[Production Date],"")</f>
      </c>
      <c r="J2483" s="10">
        <f>_xlfn.XLOOKUP(#REF!,[1]!Backup_F8_Previous_Wave[ODINO],[1]!Backup_F8_Previous_Wave[Wave Date],"")</f>
      </c>
      <c r="K2483" s="6">
        <f>_xlfn.XLOOKUP(#REF!,[1]!Backup_F8_Previous_Wave[ODINO],[1]!Backup_F8_Previous_Wave[Full VIN],"")</f>
      </c>
      <c r="L2483" s="3" t="s">
        <v>7761</v>
      </c>
      <c r="M2483" s="3" t="s">
        <v>4</v>
      </c>
      <c r="N2483" s="3" t="s">
        <v>7762</v>
      </c>
      <c r="O2483" s="3" t="s">
        <v>196</v>
      </c>
      <c r="P2483" s="6">
        <f>_xlfn.XLOOKUP(#REF!,[1]!Table2[BINNING],[1]!Table2[VFG],"")</f>
      </c>
      <c r="Q2483" s="6">
        <f>IF(ISNUMBER(FIND("|",#REF!,1)),LEFT(#REF!,FIND("|",#REF!,1)-2),#REF!)</f>
      </c>
      <c r="R2483" s="6">
        <f>IF(ISNUMBER(FIND("|",#REF!,1)),RIGHT(#REF!,LEN(#REF!)-FIND("|",#REF!,1)-1),"")</f>
      </c>
      <c r="S2483" s="3" t="s">
        <v>7</v>
      </c>
      <c r="T2483" s="3" t="s">
        <v>7</v>
      </c>
      <c r="U2483" s="2">
        <v>0</v>
      </c>
      <c r="V2483" s="2">
        <v>0</v>
      </c>
      <c r="W2483" s="2"/>
      <c r="X2483" s="3" t="s">
        <v>433</v>
      </c>
      <c r="Y2483" s="2">
        <v>65</v>
      </c>
      <c r="Z2483" s="3"/>
      <c r="AA2483" s="3"/>
      <c r="AB2483" s="7" t="s">
        <v>7763</v>
      </c>
      <c r="AC2483" s="3" t="s">
        <v>297</v>
      </c>
      <c r="AD2483" s="3" t="s">
        <v>298</v>
      </c>
      <c r="AE2483" s="3" t="s">
        <v>299</v>
      </c>
      <c r="AF2483" s="3" t="s">
        <v>198</v>
      </c>
      <c r="AG2483" s="4"/>
      <c r="AH2483" s="3"/>
      <c r="AI2483" s="4"/>
      <c r="AJ24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3" s="8">
        <f>IF(#REF!=MAX(#REF!),"New","Old")</f>
      </c>
      <c r="AL2483" s="3"/>
      <c r="AM2483" s="9">
        <f>IF(OR(#REF!="",#REF!=0),"",IF(#REF!&lt;12000,"&lt;12k",IF(AND(#REF!&gt;=12000,#REF!&lt;24000),"12k to 24k",IF(AND(#REF!&gt;=24000,#REF!&lt;=36000),"24k to 36k",IF(#REF!&gt;36000,"&gt;36k","")))))</f>
      </c>
    </row>
    <row x14ac:dyDescent="0.25" r="2484" customHeight="1" ht="18.75">
      <c r="A2484" s="1">
        <v>1870362</v>
      </c>
      <c r="B2484" s="2">
        <v>11505562</v>
      </c>
      <c r="C2484" s="3" t="s">
        <v>0</v>
      </c>
      <c r="D2484" s="3" t="s">
        <v>181</v>
      </c>
      <c r="E2484" s="2">
        <v>2017</v>
      </c>
      <c r="F2484" s="4">
        <v>44228</v>
      </c>
      <c r="G2484" s="3" t="s">
        <v>2</v>
      </c>
      <c r="H2484" s="4">
        <v>44961</v>
      </c>
      <c r="I2484" s="4">
        <f>_xlfn.XLOOKUP(#REF!,[1]!Backup_F8_Previous_Wave[ODINO],[1]!Backup_F8_Previous_Wave[Production Date],"")</f>
      </c>
      <c r="J2484" s="10">
        <f>_xlfn.XLOOKUP(#REF!,[1]!Backup_F8_Previous_Wave[ODINO],[1]!Backup_F8_Previous_Wave[Wave Date],"")</f>
      </c>
      <c r="K2484" s="6">
        <f>_xlfn.XLOOKUP(#REF!,[1]!Backup_F8_Previous_Wave[ODINO],[1]!Backup_F8_Previous_Wave[Full VIN],"")</f>
      </c>
      <c r="L2484" s="3" t="s">
        <v>7764</v>
      </c>
      <c r="M2484" s="3" t="s">
        <v>4</v>
      </c>
      <c r="N2484" s="3" t="s">
        <v>7765</v>
      </c>
      <c r="O2484" s="3" t="s">
        <v>196</v>
      </c>
      <c r="P2484" s="6">
        <f>_xlfn.XLOOKUP(#REF!,[1]!Table2[BINNING],[1]!Table2[VFG],"")</f>
      </c>
      <c r="Q2484" s="6">
        <f>IF(ISNUMBER(FIND("|",#REF!,1)),LEFT(#REF!,FIND("|",#REF!,1)-2),#REF!)</f>
      </c>
      <c r="R2484" s="6">
        <f>IF(ISNUMBER(FIND("|",#REF!,1)),RIGHT(#REF!,LEN(#REF!)-FIND("|",#REF!,1)-1),"")</f>
      </c>
      <c r="S2484" s="3" t="s">
        <v>7</v>
      </c>
      <c r="T2484" s="3" t="s">
        <v>7</v>
      </c>
      <c r="U2484" s="2">
        <v>0</v>
      </c>
      <c r="V2484" s="2">
        <v>0</v>
      </c>
      <c r="W2484" s="2"/>
      <c r="X2484" s="3" t="s">
        <v>139</v>
      </c>
      <c r="Y2484" s="2">
        <v>50</v>
      </c>
      <c r="Z2484" s="3"/>
      <c r="AA2484" s="3"/>
      <c r="AB2484" s="7" t="s">
        <v>7766</v>
      </c>
      <c r="AC2484" s="3" t="s">
        <v>297</v>
      </c>
      <c r="AD2484" s="3" t="s">
        <v>298</v>
      </c>
      <c r="AE2484" s="3" t="s">
        <v>299</v>
      </c>
      <c r="AF2484" s="3" t="s">
        <v>198</v>
      </c>
      <c r="AG2484" s="4"/>
      <c r="AH2484" s="3"/>
      <c r="AI2484" s="4"/>
      <c r="AJ24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4" s="8">
        <f>IF(#REF!=MAX(#REF!),"New","Old")</f>
      </c>
      <c r="AL2484" s="3"/>
      <c r="AM2484" s="9">
        <f>IF(OR(#REF!="",#REF!=0),"",IF(#REF!&lt;12000,"&lt;12k",IF(AND(#REF!&gt;=12000,#REF!&lt;24000),"12k to 24k",IF(AND(#REF!&gt;=24000,#REF!&lt;=36000),"24k to 36k",IF(#REF!&gt;36000,"&gt;36k","")))))</f>
      </c>
    </row>
    <row x14ac:dyDescent="0.25" r="2485" customHeight="1" ht="18.75">
      <c r="A2485" s="1">
        <v>1870433</v>
      </c>
      <c r="B2485" s="2">
        <v>11505611</v>
      </c>
      <c r="C2485" s="3" t="s">
        <v>0</v>
      </c>
      <c r="D2485" s="3" t="s">
        <v>181</v>
      </c>
      <c r="E2485" s="2">
        <v>2015</v>
      </c>
      <c r="F2485" s="4">
        <v>44961</v>
      </c>
      <c r="G2485" s="3" t="s">
        <v>2</v>
      </c>
      <c r="H2485" s="4">
        <v>44961</v>
      </c>
      <c r="I2485" s="4">
        <f>_xlfn.XLOOKUP(#REF!,[1]!Backup_F8_Previous_Wave[ODINO],[1]!Backup_F8_Previous_Wave[Production Date],"")</f>
      </c>
      <c r="J2485" s="10">
        <f>_xlfn.XLOOKUP(#REF!,[1]!Backup_F8_Previous_Wave[ODINO],[1]!Backup_F8_Previous_Wave[Wave Date],"")</f>
      </c>
      <c r="K2485" s="6">
        <f>_xlfn.XLOOKUP(#REF!,[1]!Backup_F8_Previous_Wave[ODINO],[1]!Backup_F8_Previous_Wave[Full VIN],"")</f>
      </c>
      <c r="L2485" s="3" t="s">
        <v>1632</v>
      </c>
      <c r="M2485" s="3" t="s">
        <v>4</v>
      </c>
      <c r="N2485" s="3" t="s">
        <v>7767</v>
      </c>
      <c r="O2485" s="3" t="s">
        <v>196</v>
      </c>
      <c r="P2485" s="6">
        <f>_xlfn.XLOOKUP(#REF!,[1]!Table2[BINNING],[1]!Table2[VFG],"")</f>
      </c>
      <c r="Q2485" s="6">
        <f>IF(ISNUMBER(FIND("|",#REF!,1)),LEFT(#REF!,FIND("|",#REF!,1)-2),#REF!)</f>
      </c>
      <c r="R2485" s="6">
        <f>IF(ISNUMBER(FIND("|",#REF!,1)),RIGHT(#REF!,LEN(#REF!)-FIND("|",#REF!,1)-1),"")</f>
      </c>
      <c r="S2485" s="3" t="s">
        <v>7</v>
      </c>
      <c r="T2485" s="3" t="s">
        <v>7</v>
      </c>
      <c r="U2485" s="2">
        <v>0</v>
      </c>
      <c r="V2485" s="2">
        <v>0</v>
      </c>
      <c r="W2485" s="2"/>
      <c r="X2485" s="3" t="s">
        <v>18</v>
      </c>
      <c r="Y2485" s="2">
        <v>65</v>
      </c>
      <c r="Z2485" s="3"/>
      <c r="AA2485" s="3"/>
      <c r="AB2485" s="7" t="s">
        <v>7768</v>
      </c>
      <c r="AC2485" s="3" t="s">
        <v>297</v>
      </c>
      <c r="AD2485" s="3" t="s">
        <v>298</v>
      </c>
      <c r="AE2485" s="3" t="s">
        <v>299</v>
      </c>
      <c r="AF2485" s="3" t="s">
        <v>198</v>
      </c>
      <c r="AG2485" s="4"/>
      <c r="AH2485" s="3"/>
      <c r="AI2485" s="4"/>
      <c r="AJ24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5" s="8">
        <f>IF(#REF!=MAX(#REF!),"New","Old")</f>
      </c>
      <c r="AL2485" s="3"/>
      <c r="AM2485" s="9">
        <f>IF(OR(#REF!="",#REF!=0),"",IF(#REF!&lt;12000,"&lt;12k",IF(AND(#REF!&gt;=12000,#REF!&lt;24000),"12k to 24k",IF(AND(#REF!&gt;=24000,#REF!&lt;=36000),"24k to 36k",IF(#REF!&gt;36000,"&gt;36k","")))))</f>
      </c>
    </row>
    <row x14ac:dyDescent="0.25" r="2486" customHeight="1" ht="18.75">
      <c r="A2486" s="1">
        <v>1870467</v>
      </c>
      <c r="B2486" s="2">
        <v>11505635</v>
      </c>
      <c r="C2486" s="3" t="s">
        <v>0</v>
      </c>
      <c r="D2486" s="3" t="s">
        <v>4843</v>
      </c>
      <c r="E2486" s="2">
        <v>2023</v>
      </c>
      <c r="F2486" s="4">
        <v>44933</v>
      </c>
      <c r="G2486" s="3" t="s">
        <v>2</v>
      </c>
      <c r="H2486" s="4">
        <v>44962</v>
      </c>
      <c r="I2486" s="4">
        <f>_xlfn.XLOOKUP(#REF!,[1]!Backup_F8_Previous_Wave[ODINO],[1]!Backup_F8_Previous_Wave[Production Date],"")</f>
      </c>
      <c r="J2486" s="10">
        <f>_xlfn.XLOOKUP(#REF!,[1]!Backup_F8_Previous_Wave[ODINO],[1]!Backup_F8_Previous_Wave[Wave Date],"")</f>
      </c>
      <c r="K2486" s="6">
        <f>_xlfn.XLOOKUP(#REF!,[1]!Backup_F8_Previous_Wave[ODINO],[1]!Backup_F8_Previous_Wave[Full VIN],"")</f>
      </c>
      <c r="L2486" s="3" t="s">
        <v>7769</v>
      </c>
      <c r="M2486" s="3" t="s">
        <v>4</v>
      </c>
      <c r="N2486" s="3" t="s">
        <v>7770</v>
      </c>
      <c r="O2486" s="3" t="s">
        <v>3849</v>
      </c>
      <c r="P2486" s="6">
        <f>_xlfn.XLOOKUP(#REF!,[1]!Table2[BINNING],[1]!Table2[VFG],"")</f>
      </c>
      <c r="Q2486" s="6">
        <f>IF(ISNUMBER(FIND("|",#REF!,1)),LEFT(#REF!,FIND("|",#REF!,1)-2),#REF!)</f>
      </c>
      <c r="R2486" s="6">
        <f>IF(ISNUMBER(FIND("|",#REF!,1)),RIGHT(#REF!,LEN(#REF!)-FIND("|",#REF!,1)-1),"")</f>
      </c>
      <c r="S2486" s="3" t="s">
        <v>7</v>
      </c>
      <c r="T2486" s="3" t="s">
        <v>7</v>
      </c>
      <c r="U2486" s="2">
        <v>0</v>
      </c>
      <c r="V2486" s="2">
        <v>0</v>
      </c>
      <c r="W2486" s="2"/>
      <c r="X2486" s="3" t="s">
        <v>881</v>
      </c>
      <c r="Y2486" s="2">
        <v>70</v>
      </c>
      <c r="Z2486" s="3"/>
      <c r="AA2486" s="3"/>
      <c r="AB2486" s="7" t="s">
        <v>7771</v>
      </c>
      <c r="AC2486" s="3" t="s">
        <v>4847</v>
      </c>
      <c r="AD2486" s="3" t="s">
        <v>4848</v>
      </c>
      <c r="AE2486" s="3" t="s">
        <v>4849</v>
      </c>
      <c r="AF2486" s="3" t="s">
        <v>102</v>
      </c>
      <c r="AG2486" s="4"/>
      <c r="AH2486" s="3"/>
      <c r="AI2486" s="4"/>
      <c r="AJ24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6" s="8">
        <f>IF(#REF!=MAX(#REF!),"New","Old")</f>
      </c>
      <c r="AL2486" s="3"/>
      <c r="AM2486" s="9">
        <f>IF(OR(#REF!="",#REF!=0),"",IF(#REF!&lt;12000,"&lt;12k",IF(AND(#REF!&gt;=12000,#REF!&lt;24000),"12k to 24k",IF(AND(#REF!&gt;=24000,#REF!&lt;=36000),"24k to 36k",IF(#REF!&gt;36000,"&gt;36k","")))))</f>
      </c>
    </row>
    <row x14ac:dyDescent="0.25" r="2487" customHeight="1" ht="18.75">
      <c r="A2487" s="1">
        <v>1870499</v>
      </c>
      <c r="B2487" s="2">
        <v>11505656</v>
      </c>
      <c r="C2487" s="3" t="s">
        <v>0</v>
      </c>
      <c r="D2487" s="3" t="s">
        <v>4843</v>
      </c>
      <c r="E2487" s="2">
        <v>2023</v>
      </c>
      <c r="F2487" s="4">
        <v>44959</v>
      </c>
      <c r="G2487" s="3" t="s">
        <v>2</v>
      </c>
      <c r="H2487" s="4">
        <v>44962</v>
      </c>
      <c r="I2487" s="4">
        <f>_xlfn.XLOOKUP(#REF!,[1]!Backup_F8_Previous_Wave[ODINO],[1]!Backup_F8_Previous_Wave[Production Date],"")</f>
      </c>
      <c r="J2487" s="10">
        <f>_xlfn.XLOOKUP(#REF!,[1]!Backup_F8_Previous_Wave[ODINO],[1]!Backup_F8_Previous_Wave[Wave Date],"")</f>
      </c>
      <c r="K2487" s="6">
        <f>_xlfn.XLOOKUP(#REF!,[1]!Backup_F8_Previous_Wave[ODINO],[1]!Backup_F8_Previous_Wave[Full VIN],"")</f>
      </c>
      <c r="L2487" s="3" t="s">
        <v>7772</v>
      </c>
      <c r="M2487" s="3" t="s">
        <v>4</v>
      </c>
      <c r="N2487" s="3" t="s">
        <v>7773</v>
      </c>
      <c r="O2487" s="3" t="s">
        <v>3849</v>
      </c>
      <c r="P2487" s="6">
        <f>_xlfn.XLOOKUP(#REF!,[1]!Table2[BINNING],[1]!Table2[VFG],"")</f>
      </c>
      <c r="Q2487" s="6">
        <f>IF(ISNUMBER(FIND("|",#REF!,1)),LEFT(#REF!,FIND("|",#REF!,1)-2),#REF!)</f>
      </c>
      <c r="R2487" s="6">
        <f>IF(ISNUMBER(FIND("|",#REF!,1)),RIGHT(#REF!,LEN(#REF!)-FIND("|",#REF!,1)-1),"")</f>
      </c>
      <c r="S2487" s="3" t="s">
        <v>7</v>
      </c>
      <c r="T2487" s="3" t="s">
        <v>7</v>
      </c>
      <c r="U2487" s="2">
        <v>0</v>
      </c>
      <c r="V2487" s="2">
        <v>0</v>
      </c>
      <c r="W2487" s="2"/>
      <c r="X2487" s="3" t="s">
        <v>24</v>
      </c>
      <c r="Y2487" s="2">
        <v>75</v>
      </c>
      <c r="Z2487" s="3"/>
      <c r="AA2487" s="3"/>
      <c r="AB2487" s="7" t="s">
        <v>7774</v>
      </c>
      <c r="AC2487" s="3" t="s">
        <v>4847</v>
      </c>
      <c r="AD2487" s="3" t="s">
        <v>4848</v>
      </c>
      <c r="AE2487" s="3" t="s">
        <v>4849</v>
      </c>
      <c r="AF2487" s="3" t="s">
        <v>102</v>
      </c>
      <c r="AG2487" s="4"/>
      <c r="AH2487" s="3"/>
      <c r="AI2487" s="4"/>
      <c r="AJ24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7" s="8">
        <f>IF(#REF!=MAX(#REF!),"New","Old")</f>
      </c>
      <c r="AL2487" s="3"/>
      <c r="AM2487" s="9">
        <f>IF(OR(#REF!="",#REF!=0),"",IF(#REF!&lt;12000,"&lt;12k",IF(AND(#REF!&gt;=12000,#REF!&lt;24000),"12k to 24k",IF(AND(#REF!&gt;=24000,#REF!&lt;=36000),"24k to 36k",IF(#REF!&gt;36000,"&gt;36k","")))))</f>
      </c>
    </row>
    <row x14ac:dyDescent="0.25" r="2488" customHeight="1" ht="18.75">
      <c r="A2488" s="1">
        <v>1870500</v>
      </c>
      <c r="B2488" s="2">
        <v>11505657</v>
      </c>
      <c r="C2488" s="3" t="s">
        <v>0</v>
      </c>
      <c r="D2488" s="3" t="s">
        <v>4843</v>
      </c>
      <c r="E2488" s="2">
        <v>2022</v>
      </c>
      <c r="F2488" s="4">
        <v>44962</v>
      </c>
      <c r="G2488" s="3" t="s">
        <v>2</v>
      </c>
      <c r="H2488" s="4">
        <v>44962</v>
      </c>
      <c r="I2488" s="4">
        <f>_xlfn.XLOOKUP(#REF!,[1]!Backup_F8_Previous_Wave[ODINO],[1]!Backup_F8_Previous_Wave[Production Date],"")</f>
      </c>
      <c r="J2488" s="10">
        <f>_xlfn.XLOOKUP(#REF!,[1]!Backup_F8_Previous_Wave[ODINO],[1]!Backup_F8_Previous_Wave[Wave Date],"")</f>
      </c>
      <c r="K2488" s="6">
        <f>_xlfn.XLOOKUP(#REF!,[1]!Backup_F8_Previous_Wave[ODINO],[1]!Backup_F8_Previous_Wave[Full VIN],"")</f>
      </c>
      <c r="L2488" s="3" t="s">
        <v>5647</v>
      </c>
      <c r="M2488" s="3" t="s">
        <v>4</v>
      </c>
      <c r="N2488" s="3" t="s">
        <v>7775</v>
      </c>
      <c r="O2488" s="3" t="s">
        <v>3849</v>
      </c>
      <c r="P2488" s="6">
        <f>_xlfn.XLOOKUP(#REF!,[1]!Table2[BINNING],[1]!Table2[VFG],"")</f>
      </c>
      <c r="Q2488" s="6">
        <f>IF(ISNUMBER(FIND("|",#REF!,1)),LEFT(#REF!,FIND("|",#REF!,1)-2),#REF!)</f>
      </c>
      <c r="R2488" s="6">
        <f>IF(ISNUMBER(FIND("|",#REF!,1)),RIGHT(#REF!,LEN(#REF!)-FIND("|",#REF!,1)-1),"")</f>
      </c>
      <c r="S2488" s="3" t="s">
        <v>7</v>
      </c>
      <c r="T2488" s="3" t="s">
        <v>7</v>
      </c>
      <c r="U2488" s="2">
        <v>0</v>
      </c>
      <c r="V2488" s="2">
        <v>0</v>
      </c>
      <c r="W2488" s="2"/>
      <c r="X2488" s="3" t="s">
        <v>32</v>
      </c>
      <c r="Y2488" s="2"/>
      <c r="Z2488" s="3"/>
      <c r="AA2488" s="3"/>
      <c r="AB2488" s="7" t="s">
        <v>7776</v>
      </c>
      <c r="AC2488" s="3" t="s">
        <v>4847</v>
      </c>
      <c r="AD2488" s="3" t="s">
        <v>4848</v>
      </c>
      <c r="AE2488" s="3" t="s">
        <v>4849</v>
      </c>
      <c r="AF2488" s="3" t="s">
        <v>102</v>
      </c>
      <c r="AG2488" s="4"/>
      <c r="AH2488" s="3"/>
      <c r="AI2488" s="4"/>
      <c r="AJ24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8" s="8">
        <f>IF(#REF!=MAX(#REF!),"New","Old")</f>
      </c>
      <c r="AL2488" s="3"/>
      <c r="AM2488" s="9">
        <f>IF(OR(#REF!="",#REF!=0),"",IF(#REF!&lt;12000,"&lt;12k",IF(AND(#REF!&gt;=12000,#REF!&lt;24000),"12k to 24k",IF(AND(#REF!&gt;=24000,#REF!&lt;=36000),"24k to 36k",IF(#REF!&gt;36000,"&gt;36k","")))))</f>
      </c>
    </row>
    <row x14ac:dyDescent="0.25" r="2489" customHeight="1" ht="18.75">
      <c r="A2489" s="1">
        <v>1870502</v>
      </c>
      <c r="B2489" s="2">
        <v>11505659</v>
      </c>
      <c r="C2489" s="3" t="s">
        <v>0</v>
      </c>
      <c r="D2489" s="3" t="s">
        <v>4843</v>
      </c>
      <c r="E2489" s="2">
        <v>2023</v>
      </c>
      <c r="F2489" s="4">
        <v>44958</v>
      </c>
      <c r="G2489" s="3" t="s">
        <v>2</v>
      </c>
      <c r="H2489" s="4">
        <v>44962</v>
      </c>
      <c r="I2489" s="4">
        <f>_xlfn.XLOOKUP(#REF!,[1]!Backup_F8_Previous_Wave[ODINO],[1]!Backup_F8_Previous_Wave[Production Date],"")</f>
      </c>
      <c r="J2489" s="10">
        <f>_xlfn.XLOOKUP(#REF!,[1]!Backup_F8_Previous_Wave[ODINO],[1]!Backup_F8_Previous_Wave[Wave Date],"")</f>
      </c>
      <c r="K2489" s="6">
        <f>_xlfn.XLOOKUP(#REF!,[1]!Backup_F8_Previous_Wave[ODINO],[1]!Backup_F8_Previous_Wave[Full VIN],"")</f>
      </c>
      <c r="L2489" s="3" t="s">
        <v>7777</v>
      </c>
      <c r="M2489" s="3" t="s">
        <v>4</v>
      </c>
      <c r="N2489" s="3" t="s">
        <v>7778</v>
      </c>
      <c r="O2489" s="3" t="s">
        <v>3849</v>
      </c>
      <c r="P2489" s="6">
        <f>_xlfn.XLOOKUP(#REF!,[1]!Table2[BINNING],[1]!Table2[VFG],"")</f>
      </c>
      <c r="Q2489" s="6">
        <f>IF(ISNUMBER(FIND("|",#REF!,1)),LEFT(#REF!,FIND("|",#REF!,1)-2),#REF!)</f>
      </c>
      <c r="R2489" s="6">
        <f>IF(ISNUMBER(FIND("|",#REF!,1)),RIGHT(#REF!,LEN(#REF!)-FIND("|",#REF!,1)-1),"")</f>
      </c>
      <c r="S2489" s="3" t="s">
        <v>7</v>
      </c>
      <c r="T2489" s="3" t="s">
        <v>7</v>
      </c>
      <c r="U2489" s="2">
        <v>0</v>
      </c>
      <c r="V2489" s="2">
        <v>0</v>
      </c>
      <c r="W2489" s="2"/>
      <c r="X2489" s="3" t="s">
        <v>24</v>
      </c>
      <c r="Y2489" s="2">
        <v>65</v>
      </c>
      <c r="Z2489" s="3"/>
      <c r="AA2489" s="3"/>
      <c r="AB2489" s="7" t="s">
        <v>7779</v>
      </c>
      <c r="AC2489" s="3" t="s">
        <v>4847</v>
      </c>
      <c r="AD2489" s="3" t="s">
        <v>4848</v>
      </c>
      <c r="AE2489" s="3" t="s">
        <v>4849</v>
      </c>
      <c r="AF2489" s="3" t="s">
        <v>102</v>
      </c>
      <c r="AG2489" s="4"/>
      <c r="AH2489" s="3"/>
      <c r="AI2489" s="4"/>
      <c r="AJ24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89" s="8">
        <f>IF(#REF!=MAX(#REF!),"New","Old")</f>
      </c>
      <c r="AL2489" s="3"/>
      <c r="AM2489" s="9">
        <f>IF(OR(#REF!="",#REF!=0),"",IF(#REF!&lt;12000,"&lt;12k",IF(AND(#REF!&gt;=12000,#REF!&lt;24000),"12k to 24k",IF(AND(#REF!&gt;=24000,#REF!&lt;=36000),"24k to 36k",IF(#REF!&gt;36000,"&gt;36k","")))))</f>
      </c>
    </row>
    <row x14ac:dyDescent="0.25" r="2490" customHeight="1" ht="18.75">
      <c r="A2490" s="1">
        <v>1870528</v>
      </c>
      <c r="B2490" s="2">
        <v>11505676</v>
      </c>
      <c r="C2490" s="3" t="s">
        <v>0</v>
      </c>
      <c r="D2490" s="3" t="s">
        <v>181</v>
      </c>
      <c r="E2490" s="2">
        <v>2018</v>
      </c>
      <c r="F2490" s="4">
        <v>44784</v>
      </c>
      <c r="G2490" s="3" t="s">
        <v>39</v>
      </c>
      <c r="H2490" s="4">
        <v>44962</v>
      </c>
      <c r="I2490" s="4"/>
      <c r="J2490" s="10">
        <f>_xlfn.XLOOKUP(#REF!,[1]!Backup_F8_Previous_Wave[ODINO],[1]!Backup_F8_Previous_Wave[Wave Date],"")</f>
      </c>
      <c r="K2490" s="3"/>
      <c r="L2490" s="3" t="s">
        <v>7780</v>
      </c>
      <c r="M2490" s="3" t="s">
        <v>4</v>
      </c>
      <c r="N2490" s="3" t="s">
        <v>7781</v>
      </c>
      <c r="O2490" s="3" t="s">
        <v>196</v>
      </c>
      <c r="P2490" s="6">
        <f>_xlfn.XLOOKUP(#REF!,[1]!Table2[BINNING],[1]!Table2[VFG],"")</f>
      </c>
      <c r="Q2490" s="6">
        <f>IF(ISNUMBER(FIND("|",#REF!,1)),LEFT(#REF!,FIND("|",#REF!,1)-2),#REF!)</f>
      </c>
      <c r="R2490" s="6">
        <f>IF(ISNUMBER(FIND("|",#REF!,1)),RIGHT(#REF!,LEN(#REF!)-FIND("|",#REF!,1)-1),"")</f>
      </c>
      <c r="S2490" s="3" t="s">
        <v>7</v>
      </c>
      <c r="T2490" s="3" t="s">
        <v>7</v>
      </c>
      <c r="U2490" s="2">
        <v>0</v>
      </c>
      <c r="V2490" s="2">
        <v>0</v>
      </c>
      <c r="W2490" s="2"/>
      <c r="X2490" s="3" t="s">
        <v>798</v>
      </c>
      <c r="Y2490" s="2"/>
      <c r="Z2490" s="3"/>
      <c r="AA2490" s="3"/>
      <c r="AB2490" s="7" t="s">
        <v>7782</v>
      </c>
      <c r="AC2490" s="3" t="s">
        <v>44</v>
      </c>
      <c r="AD2490" s="3" t="s">
        <v>44</v>
      </c>
      <c r="AE2490" s="3" t="s">
        <v>44</v>
      </c>
      <c r="AF2490" s="3" t="s">
        <v>198</v>
      </c>
      <c r="AG2490" s="4"/>
      <c r="AH2490" s="3"/>
      <c r="AI2490" s="4"/>
      <c r="AJ24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0" s="8">
        <f>IF(#REF!=MAX(#REF!),"New","Old")</f>
      </c>
      <c r="AL2490" s="3"/>
      <c r="AM2490" s="9">
        <f>IF(OR(#REF!="",#REF!=0),"",IF(#REF!&lt;12000,"&lt;12k",IF(AND(#REF!&gt;=12000,#REF!&lt;24000),"12k to 24k",IF(AND(#REF!&gt;=24000,#REF!&lt;=36000),"24k to 36k",IF(#REF!&gt;36000,"&gt;36k","")))))</f>
      </c>
    </row>
    <row x14ac:dyDescent="0.25" r="2491" customHeight="1" ht="18.75">
      <c r="A2491" s="1">
        <v>1870549</v>
      </c>
      <c r="B2491" s="2">
        <v>11505691</v>
      </c>
      <c r="C2491" s="3" t="s">
        <v>0</v>
      </c>
      <c r="D2491" s="3" t="s">
        <v>181</v>
      </c>
      <c r="E2491" s="2">
        <v>2016</v>
      </c>
      <c r="F2491" s="4">
        <v>44757</v>
      </c>
      <c r="G2491" s="3" t="s">
        <v>39</v>
      </c>
      <c r="H2491" s="4">
        <v>44962</v>
      </c>
      <c r="I2491" s="4">
        <f>_xlfn.XLOOKUP(#REF!,[1]!Backup_F8_Previous_Wave[ODINO],[1]!Backup_F8_Previous_Wave[Production Date],"")</f>
      </c>
      <c r="J2491" s="10">
        <f>_xlfn.XLOOKUP(#REF!,[1]!Backup_F8_Previous_Wave[ODINO],[1]!Backup_F8_Previous_Wave[Wave Date],"")</f>
      </c>
      <c r="K2491" s="6">
        <f>_xlfn.XLOOKUP(#REF!,[1]!Backup_F8_Previous_Wave[ODINO],[1]!Backup_F8_Previous_Wave[Full VIN],"")</f>
      </c>
      <c r="L2491" s="3" t="s">
        <v>5608</v>
      </c>
      <c r="M2491" s="3" t="s">
        <v>4</v>
      </c>
      <c r="N2491" s="3" t="s">
        <v>7783</v>
      </c>
      <c r="O2491" s="3" t="s">
        <v>196</v>
      </c>
      <c r="P2491" s="6">
        <f>_xlfn.XLOOKUP(#REF!,[1]!Table2[BINNING],[1]!Table2[VFG],"")</f>
      </c>
      <c r="Q2491" s="6">
        <f>IF(ISNUMBER(FIND("|",#REF!,1)),LEFT(#REF!,FIND("|",#REF!,1)-2),#REF!)</f>
      </c>
      <c r="R2491" s="6">
        <f>IF(ISNUMBER(FIND("|",#REF!,1)),RIGHT(#REF!,LEN(#REF!)-FIND("|",#REF!,1)-1),"")</f>
      </c>
      <c r="S2491" s="3" t="s">
        <v>7</v>
      </c>
      <c r="T2491" s="3" t="s">
        <v>7</v>
      </c>
      <c r="U2491" s="2">
        <v>0</v>
      </c>
      <c r="V2491" s="2">
        <v>0</v>
      </c>
      <c r="W2491" s="2"/>
      <c r="X2491" s="3" t="s">
        <v>229</v>
      </c>
      <c r="Y2491" s="2">
        <v>70</v>
      </c>
      <c r="Z2491" s="3"/>
      <c r="AA2491" s="3"/>
      <c r="AB2491" s="7" t="s">
        <v>7784</v>
      </c>
      <c r="AC2491" s="3" t="s">
        <v>297</v>
      </c>
      <c r="AD2491" s="3" t="s">
        <v>298</v>
      </c>
      <c r="AE2491" s="3" t="s">
        <v>299</v>
      </c>
      <c r="AF2491" s="3" t="s">
        <v>198</v>
      </c>
      <c r="AG2491" s="4"/>
      <c r="AH2491" s="3"/>
      <c r="AI2491" s="4"/>
      <c r="AJ24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1" s="8">
        <f>IF(#REF!=MAX(#REF!),"New","Old")</f>
      </c>
      <c r="AL2491" s="3"/>
      <c r="AM2491" s="9">
        <f>IF(OR(#REF!="",#REF!=0),"",IF(#REF!&lt;12000,"&lt;12k",IF(AND(#REF!&gt;=12000,#REF!&lt;24000),"12k to 24k",IF(AND(#REF!&gt;=24000,#REF!&lt;=36000),"24k to 36k",IF(#REF!&gt;36000,"&gt;36k","")))))</f>
      </c>
    </row>
    <row x14ac:dyDescent="0.25" r="2492" customHeight="1" ht="18.75">
      <c r="A2492" s="1">
        <v>1870550</v>
      </c>
      <c r="B2492" s="2">
        <v>11505692</v>
      </c>
      <c r="C2492" s="3" t="s">
        <v>0</v>
      </c>
      <c r="D2492" s="3" t="s">
        <v>4843</v>
      </c>
      <c r="E2492" s="2">
        <v>2023</v>
      </c>
      <c r="F2492" s="4">
        <v>44962</v>
      </c>
      <c r="G2492" s="3" t="s">
        <v>2</v>
      </c>
      <c r="H2492" s="4">
        <v>44962</v>
      </c>
      <c r="I2492" s="4">
        <f>_xlfn.XLOOKUP(#REF!,[1]!Backup_F8_Previous_Wave[ODINO],[1]!Backup_F8_Previous_Wave[Production Date],"")</f>
      </c>
      <c r="J2492" s="10">
        <f>_xlfn.XLOOKUP(#REF!,[1]!Backup_F8_Previous_Wave[ODINO],[1]!Backup_F8_Previous_Wave[Wave Date],"")</f>
      </c>
      <c r="K2492" s="6">
        <f>_xlfn.XLOOKUP(#REF!,[1]!Backup_F8_Previous_Wave[ODINO],[1]!Backup_F8_Previous_Wave[Full VIN],"")</f>
      </c>
      <c r="L2492" s="3" t="s">
        <v>7491</v>
      </c>
      <c r="M2492" s="3" t="s">
        <v>4</v>
      </c>
      <c r="N2492" s="3" t="s">
        <v>7785</v>
      </c>
      <c r="O2492" s="3" t="s">
        <v>3849</v>
      </c>
      <c r="P2492" s="6">
        <f>_xlfn.XLOOKUP(#REF!,[1]!Table2[BINNING],[1]!Table2[VFG],"")</f>
      </c>
      <c r="Q2492" s="6">
        <f>IF(ISNUMBER(FIND("|",#REF!,1)),LEFT(#REF!,FIND("|",#REF!,1)-2),#REF!)</f>
      </c>
      <c r="R2492" s="6">
        <f>IF(ISNUMBER(FIND("|",#REF!,1)),RIGHT(#REF!,LEN(#REF!)-FIND("|",#REF!,1)-1),"")</f>
      </c>
      <c r="S2492" s="3" t="s">
        <v>7</v>
      </c>
      <c r="T2492" s="3" t="s">
        <v>7</v>
      </c>
      <c r="U2492" s="2">
        <v>0</v>
      </c>
      <c r="V2492" s="2">
        <v>0</v>
      </c>
      <c r="W2492" s="2"/>
      <c r="X2492" s="3" t="s">
        <v>583</v>
      </c>
      <c r="Y2492" s="2"/>
      <c r="Z2492" s="3"/>
      <c r="AA2492" s="3"/>
      <c r="AB2492" s="7" t="s">
        <v>7786</v>
      </c>
      <c r="AC2492" s="3" t="s">
        <v>4847</v>
      </c>
      <c r="AD2492" s="3" t="s">
        <v>4848</v>
      </c>
      <c r="AE2492" s="3" t="s">
        <v>4849</v>
      </c>
      <c r="AF2492" s="3" t="s">
        <v>102</v>
      </c>
      <c r="AG2492" s="4"/>
      <c r="AH2492" s="3"/>
      <c r="AI2492" s="4"/>
      <c r="AJ24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2" s="8">
        <f>IF(#REF!=MAX(#REF!),"New","Old")</f>
      </c>
      <c r="AL2492" s="3"/>
      <c r="AM2492" s="9">
        <f>IF(OR(#REF!="",#REF!=0),"",IF(#REF!&lt;12000,"&lt;12k",IF(AND(#REF!&gt;=12000,#REF!&lt;24000),"12k to 24k",IF(AND(#REF!&gt;=24000,#REF!&lt;=36000),"24k to 36k",IF(#REF!&gt;36000,"&gt;36k","")))))</f>
      </c>
    </row>
    <row x14ac:dyDescent="0.25" r="2493" customHeight="1" ht="18.75">
      <c r="A2493" s="1">
        <v>1870587</v>
      </c>
      <c r="B2493" s="2">
        <v>11505725</v>
      </c>
      <c r="C2493" s="3" t="s">
        <v>0</v>
      </c>
      <c r="D2493" s="3" t="s">
        <v>4843</v>
      </c>
      <c r="E2493" s="2">
        <v>2023</v>
      </c>
      <c r="F2493" s="4">
        <v>44961</v>
      </c>
      <c r="G2493" s="3" t="s">
        <v>2</v>
      </c>
      <c r="H2493" s="4">
        <v>44963</v>
      </c>
      <c r="I2493" s="4"/>
      <c r="J2493" s="10">
        <f>_xlfn.XLOOKUP(#REF!,[1]!Backup_F8_Previous_Wave[ODINO],[1]!Backup_F8_Previous_Wave[Wave Date],"")</f>
      </c>
      <c r="K2493" s="3"/>
      <c r="L2493" s="3" t="s">
        <v>7787</v>
      </c>
      <c r="M2493" s="3" t="s">
        <v>4</v>
      </c>
      <c r="N2493" s="3" t="s">
        <v>7788</v>
      </c>
      <c r="O2493" s="3" t="s">
        <v>3849</v>
      </c>
      <c r="P2493" s="6">
        <f>_xlfn.XLOOKUP(#REF!,[1]!Table2[BINNING],[1]!Table2[VFG],"")</f>
      </c>
      <c r="Q2493" s="6">
        <f>IF(ISNUMBER(FIND("|",#REF!,1)),LEFT(#REF!,FIND("|",#REF!,1)-2),#REF!)</f>
      </c>
      <c r="R2493" s="6">
        <f>IF(ISNUMBER(FIND("|",#REF!,1)),RIGHT(#REF!,LEN(#REF!)-FIND("|",#REF!,1)-1),"")</f>
      </c>
      <c r="S2493" s="3" t="s">
        <v>7</v>
      </c>
      <c r="T2493" s="3" t="s">
        <v>7</v>
      </c>
      <c r="U2493" s="2">
        <v>0</v>
      </c>
      <c r="V2493" s="2">
        <v>0</v>
      </c>
      <c r="W2493" s="2"/>
      <c r="X2493" s="3" t="s">
        <v>90</v>
      </c>
      <c r="Y2493" s="2">
        <v>70</v>
      </c>
      <c r="Z2493" s="3"/>
      <c r="AA2493" s="3"/>
      <c r="AB2493" s="7" t="s">
        <v>7789</v>
      </c>
      <c r="AC2493" s="3" t="s">
        <v>44</v>
      </c>
      <c r="AD2493" s="3" t="s">
        <v>44</v>
      </c>
      <c r="AE2493" s="3" t="s">
        <v>44</v>
      </c>
      <c r="AF2493" s="3" t="s">
        <v>102</v>
      </c>
      <c r="AG2493" s="4"/>
      <c r="AH2493" s="3"/>
      <c r="AI2493" s="4"/>
      <c r="AJ24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3" s="8">
        <f>IF(#REF!=MAX(#REF!),"New","Old")</f>
      </c>
      <c r="AL2493" s="3"/>
      <c r="AM2493" s="9">
        <f>IF(OR(#REF!="",#REF!=0),"",IF(#REF!&lt;12000,"&lt;12k",IF(AND(#REF!&gt;=12000,#REF!&lt;24000),"12k to 24k",IF(AND(#REF!&gt;=24000,#REF!&lt;=36000),"24k to 36k",IF(#REF!&gt;36000,"&gt;36k","")))))</f>
      </c>
    </row>
    <row x14ac:dyDescent="0.25" r="2494" customHeight="1" ht="18.75">
      <c r="A2494" s="1">
        <v>1870659</v>
      </c>
      <c r="B2494" s="2">
        <v>11505774</v>
      </c>
      <c r="C2494" s="3" t="s">
        <v>0</v>
      </c>
      <c r="D2494" s="3" t="s">
        <v>136</v>
      </c>
      <c r="E2494" s="2">
        <v>2018</v>
      </c>
      <c r="F2494" s="4">
        <v>44963</v>
      </c>
      <c r="G2494" s="3" t="s">
        <v>2</v>
      </c>
      <c r="H2494" s="4">
        <v>44963</v>
      </c>
      <c r="I2494" s="4">
        <f>_xlfn.XLOOKUP(#REF!,[1]!Backup_F8_Previous_Wave[ODINO],[1]!Backup_F8_Previous_Wave[Production Date],"")</f>
      </c>
      <c r="J2494" s="10">
        <f>_xlfn.XLOOKUP(#REF!,[1]!Backup_F8_Previous_Wave[ODINO],[1]!Backup_F8_Previous_Wave[Wave Date],"")</f>
      </c>
      <c r="K2494" s="6">
        <f>_xlfn.XLOOKUP(#REF!,[1]!Backup_F8_Previous_Wave[ODINO],[1]!Backup_F8_Previous_Wave[Full VIN],"")</f>
      </c>
      <c r="L2494" s="3" t="s">
        <v>7790</v>
      </c>
      <c r="M2494" s="3" t="s">
        <v>4</v>
      </c>
      <c r="N2494" s="3" t="s">
        <v>7791</v>
      </c>
      <c r="O2494" s="3" t="s">
        <v>62</v>
      </c>
      <c r="P2494" s="6">
        <f>_xlfn.XLOOKUP(#REF!,[1]!Table2[BINNING],[1]!Table2[VFG],"")</f>
      </c>
      <c r="Q2494" s="6">
        <f>IF(ISNUMBER(FIND("|",#REF!,1)),LEFT(#REF!,FIND("|",#REF!,1)-2),#REF!)</f>
      </c>
      <c r="R2494" s="6">
        <f>IF(ISNUMBER(FIND("|",#REF!,1)),RIGHT(#REF!,LEN(#REF!)-FIND("|",#REF!,1)-1),"")</f>
      </c>
      <c r="S2494" s="3" t="s">
        <v>7</v>
      </c>
      <c r="T2494" s="3" t="s">
        <v>7</v>
      </c>
      <c r="U2494" s="2">
        <v>0</v>
      </c>
      <c r="V2494" s="2">
        <v>0</v>
      </c>
      <c r="W2494" s="2"/>
      <c r="X2494" s="3" t="s">
        <v>518</v>
      </c>
      <c r="Y2494" s="2">
        <v>0</v>
      </c>
      <c r="Z2494" s="3"/>
      <c r="AA2494" s="3"/>
      <c r="AB2494" s="7" t="s">
        <v>7792</v>
      </c>
      <c r="AC2494" s="3" t="s">
        <v>341</v>
      </c>
      <c r="AD2494" s="3" t="s">
        <v>342</v>
      </c>
      <c r="AE2494" s="3" t="s">
        <v>343</v>
      </c>
      <c r="AF2494" s="3" t="s">
        <v>141</v>
      </c>
      <c r="AG2494" s="4"/>
      <c r="AH2494" s="3"/>
      <c r="AI2494" s="4"/>
      <c r="AJ24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4" s="8">
        <f>IF(#REF!=MAX(#REF!),"New","Old")</f>
      </c>
      <c r="AL2494" s="3"/>
      <c r="AM2494" s="9">
        <f>IF(OR(#REF!="",#REF!=0),"",IF(#REF!&lt;12000,"&lt;12k",IF(AND(#REF!&gt;=12000,#REF!&lt;24000),"12k to 24k",IF(AND(#REF!&gt;=24000,#REF!&lt;=36000),"24k to 36k",IF(#REF!&gt;36000,"&gt;36k","")))))</f>
      </c>
    </row>
    <row x14ac:dyDescent="0.25" r="2495" customHeight="1" ht="18.75">
      <c r="A2495" s="1">
        <v>1870665</v>
      </c>
      <c r="B2495" s="2">
        <v>11505778</v>
      </c>
      <c r="C2495" s="3" t="s">
        <v>0</v>
      </c>
      <c r="D2495" s="3" t="s">
        <v>1</v>
      </c>
      <c r="E2495" s="2">
        <v>2019</v>
      </c>
      <c r="F2495" s="4">
        <v>44928</v>
      </c>
      <c r="G2495" s="3" t="s">
        <v>2</v>
      </c>
      <c r="H2495" s="4">
        <v>44963</v>
      </c>
      <c r="I2495" s="4">
        <f>_xlfn.XLOOKUP(#REF!,[1]!Backup_F8_Previous_Wave[ODINO],[1]!Backup_F8_Previous_Wave[Production Date],"")</f>
      </c>
      <c r="J2495" s="10">
        <f>_xlfn.XLOOKUP(#REF!,[1]!Backup_F8_Previous_Wave[ODINO],[1]!Backup_F8_Previous_Wave[Wave Date],"")</f>
      </c>
      <c r="K2495" s="6">
        <f>_xlfn.XLOOKUP(#REF!,[1]!Backup_F8_Previous_Wave[ODINO],[1]!Backup_F8_Previous_Wave[Full VIN],"")</f>
      </c>
      <c r="L2495" s="3" t="s">
        <v>7793</v>
      </c>
      <c r="M2495" s="3" t="s">
        <v>4</v>
      </c>
      <c r="N2495" s="3" t="s">
        <v>7794</v>
      </c>
      <c r="O2495" s="3" t="s">
        <v>593</v>
      </c>
      <c r="P2495" s="6">
        <f>_xlfn.XLOOKUP(#REF!,[1]!Table2[BINNING],[1]!Table2[VFG],"")</f>
      </c>
      <c r="Q2495" s="6">
        <f>IF(ISNUMBER(FIND("|",#REF!,1)),LEFT(#REF!,FIND("|",#REF!,1)-2),#REF!)</f>
      </c>
      <c r="R2495" s="6">
        <f>IF(ISNUMBER(FIND("|",#REF!,1)),RIGHT(#REF!,LEN(#REF!)-FIND("|",#REF!,1)-1),"")</f>
      </c>
      <c r="S2495" s="3" t="s">
        <v>7</v>
      </c>
      <c r="T2495" s="3" t="s">
        <v>7</v>
      </c>
      <c r="U2495" s="2">
        <v>0</v>
      </c>
      <c r="V2495" s="2">
        <v>0</v>
      </c>
      <c r="W2495" s="2"/>
      <c r="X2495" s="3" t="s">
        <v>63</v>
      </c>
      <c r="Y2495" s="2"/>
      <c r="Z2495" s="3"/>
      <c r="AA2495" s="3"/>
      <c r="AB2495" s="7" t="s">
        <v>7795</v>
      </c>
      <c r="AC2495" s="3" t="s">
        <v>20</v>
      </c>
      <c r="AD2495" s="3" t="s">
        <v>11</v>
      </c>
      <c r="AE2495" s="3" t="s">
        <v>21</v>
      </c>
      <c r="AF2495" s="3" t="s">
        <v>13</v>
      </c>
      <c r="AG2495" s="4"/>
      <c r="AH2495" s="3"/>
      <c r="AI2495" s="4"/>
      <c r="AJ24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5" s="8">
        <f>IF(#REF!=MAX(#REF!),"New","Old")</f>
      </c>
      <c r="AL2495" s="3"/>
      <c r="AM2495" s="9">
        <f>IF(OR(#REF!="",#REF!=0),"",IF(#REF!&lt;12000,"&lt;12k",IF(AND(#REF!&gt;=12000,#REF!&lt;24000),"12k to 24k",IF(AND(#REF!&gt;=24000,#REF!&lt;=36000),"24k to 36k",IF(#REF!&gt;36000,"&gt;36k","")))))</f>
      </c>
    </row>
    <row x14ac:dyDescent="0.25" r="2496" customHeight="1" ht="18.75">
      <c r="A2496" s="1">
        <v>1870686</v>
      </c>
      <c r="B2496" s="2">
        <v>11505795</v>
      </c>
      <c r="C2496" s="3" t="s">
        <v>0</v>
      </c>
      <c r="D2496" s="3" t="s">
        <v>38</v>
      </c>
      <c r="E2496" s="2">
        <v>2018</v>
      </c>
      <c r="F2496" s="4">
        <v>43606</v>
      </c>
      <c r="G2496" s="3" t="s">
        <v>108</v>
      </c>
      <c r="H2496" s="4">
        <v>44963</v>
      </c>
      <c r="I2496" s="4"/>
      <c r="J2496" s="10">
        <f>_xlfn.XLOOKUP(#REF!,[1]!Backup_F8_Previous_Wave[ODINO],[1]!Backup_F8_Previous_Wave[Wave Date],"")</f>
      </c>
      <c r="K2496" s="3"/>
      <c r="L2496" s="3" t="s">
        <v>7796</v>
      </c>
      <c r="M2496" s="3" t="s">
        <v>4</v>
      </c>
      <c r="N2496" s="3" t="s">
        <v>7797</v>
      </c>
      <c r="O2496" s="3" t="s">
        <v>7798</v>
      </c>
      <c r="P2496" s="6">
        <f>_xlfn.XLOOKUP(#REF!,[1]!Table2[BINNING],[1]!Table2[VFG],"")</f>
      </c>
      <c r="Q2496" s="6">
        <f>IF(ISNUMBER(FIND("|",#REF!,1)),LEFT(#REF!,FIND("|",#REF!,1)-2),#REF!)</f>
      </c>
      <c r="R2496" s="6">
        <f>IF(ISNUMBER(FIND("|",#REF!,1)),RIGHT(#REF!,LEN(#REF!)-FIND("|",#REF!,1)-1),"")</f>
      </c>
      <c r="S2496" s="3" t="s">
        <v>7</v>
      </c>
      <c r="T2496" s="3" t="s">
        <v>7</v>
      </c>
      <c r="U2496" s="2">
        <v>0</v>
      </c>
      <c r="V2496" s="2">
        <v>0</v>
      </c>
      <c r="W2496" s="2"/>
      <c r="X2496" s="3" t="s">
        <v>63</v>
      </c>
      <c r="Y2496" s="2">
        <v>65</v>
      </c>
      <c r="Z2496" s="3"/>
      <c r="AA2496" s="3"/>
      <c r="AB2496" s="7" t="s">
        <v>7799</v>
      </c>
      <c r="AC2496" s="3" t="s">
        <v>44</v>
      </c>
      <c r="AD2496" s="3" t="s">
        <v>44</v>
      </c>
      <c r="AE2496" s="3" t="s">
        <v>44</v>
      </c>
      <c r="AF2496" s="3" t="s">
        <v>45</v>
      </c>
      <c r="AG2496" s="4"/>
      <c r="AH2496" s="3"/>
      <c r="AI2496" s="4"/>
      <c r="AJ24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6" s="8">
        <f>IF(#REF!=MAX(#REF!),"New","Old")</f>
      </c>
      <c r="AL2496" s="3"/>
      <c r="AM2496" s="9">
        <f>IF(OR(#REF!="",#REF!=0),"",IF(#REF!&lt;12000,"&lt;12k",IF(AND(#REF!&gt;=12000,#REF!&lt;24000),"12k to 24k",IF(AND(#REF!&gt;=24000,#REF!&lt;=36000),"24k to 36k",IF(#REF!&gt;36000,"&gt;36k","")))))</f>
      </c>
    </row>
    <row x14ac:dyDescent="0.25" r="2497" customHeight="1" ht="18.75">
      <c r="A2497" s="1">
        <v>1870699</v>
      </c>
      <c r="B2497" s="2">
        <v>11505802</v>
      </c>
      <c r="C2497" s="3" t="s">
        <v>0</v>
      </c>
      <c r="D2497" s="3" t="s">
        <v>86</v>
      </c>
      <c r="E2497" s="2">
        <v>2020</v>
      </c>
      <c r="F2497" s="4">
        <v>44454</v>
      </c>
      <c r="G2497" s="3" t="s">
        <v>39</v>
      </c>
      <c r="H2497" s="4">
        <v>44963</v>
      </c>
      <c r="I2497" s="4"/>
      <c r="J2497" s="10">
        <f>_xlfn.XLOOKUP(#REF!,[1]!Backup_F8_Previous_Wave[ODINO],[1]!Backup_F8_Previous_Wave[Wave Date],"")</f>
      </c>
      <c r="K2497" s="3"/>
      <c r="L2497" s="3"/>
      <c r="M2497" s="3" t="s">
        <v>4</v>
      </c>
      <c r="N2497" s="3" t="s">
        <v>7800</v>
      </c>
      <c r="O2497" s="3" t="s">
        <v>62</v>
      </c>
      <c r="P2497" s="6">
        <f>_xlfn.XLOOKUP(#REF!,[1]!Table2[BINNING],[1]!Table2[VFG],"")</f>
      </c>
      <c r="Q2497" s="6">
        <f>IF(ISNUMBER(FIND("|",#REF!,1)),LEFT(#REF!,FIND("|",#REF!,1)-2),#REF!)</f>
      </c>
      <c r="R2497" s="6">
        <f>IF(ISNUMBER(FIND("|",#REF!,1)),RIGHT(#REF!,LEN(#REF!)-FIND("|",#REF!,1)-1),"")</f>
      </c>
      <c r="S2497" s="3" t="s">
        <v>7</v>
      </c>
      <c r="T2497" s="3" t="s">
        <v>7</v>
      </c>
      <c r="U2497" s="2">
        <v>0</v>
      </c>
      <c r="V2497" s="2">
        <v>0</v>
      </c>
      <c r="W2497" s="2"/>
      <c r="X2497" s="3" t="s">
        <v>100</v>
      </c>
      <c r="Y2497" s="2"/>
      <c r="Z2497" s="3" t="s">
        <v>7801</v>
      </c>
      <c r="AA2497" s="3" t="s">
        <v>2631</v>
      </c>
      <c r="AB2497" s="7" t="s">
        <v>7802</v>
      </c>
      <c r="AC2497" s="3" t="s">
        <v>44</v>
      </c>
      <c r="AD2497" s="3" t="s">
        <v>44</v>
      </c>
      <c r="AE2497" s="3" t="s">
        <v>44</v>
      </c>
      <c r="AF2497" s="3" t="s">
        <v>44</v>
      </c>
      <c r="AG2497" s="4"/>
      <c r="AH2497" s="3"/>
      <c r="AI2497" s="4"/>
      <c r="AJ24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7" s="8">
        <f>IF(#REF!=MAX(#REF!),"New","Old")</f>
      </c>
      <c r="AL2497" s="3"/>
      <c r="AM2497" s="9">
        <f>IF(OR(#REF!="",#REF!=0),"",IF(#REF!&lt;12000,"&lt;12k",IF(AND(#REF!&gt;=12000,#REF!&lt;24000),"12k to 24k",IF(AND(#REF!&gt;=24000,#REF!&lt;=36000),"24k to 36k",IF(#REF!&gt;36000,"&gt;36k","")))))</f>
      </c>
    </row>
    <row x14ac:dyDescent="0.25" r="2498" customHeight="1" ht="18.75">
      <c r="A2498" s="1">
        <v>1870757</v>
      </c>
      <c r="B2498" s="2">
        <v>11505839</v>
      </c>
      <c r="C2498" s="3" t="s">
        <v>0</v>
      </c>
      <c r="D2498" s="3" t="s">
        <v>181</v>
      </c>
      <c r="E2498" s="2">
        <v>2018</v>
      </c>
      <c r="F2498" s="4">
        <v>44962</v>
      </c>
      <c r="G2498" s="3" t="s">
        <v>2</v>
      </c>
      <c r="H2498" s="4">
        <v>44963</v>
      </c>
      <c r="I2498" s="4">
        <f>_xlfn.XLOOKUP(#REF!,[1]!Backup_F8_Previous_Wave[ODINO],[1]!Backup_F8_Previous_Wave[Production Date],"")</f>
      </c>
      <c r="J2498" s="10">
        <f>_xlfn.XLOOKUP(#REF!,[1]!Backup_F8_Previous_Wave[ODINO],[1]!Backup_F8_Previous_Wave[Wave Date],"")</f>
      </c>
      <c r="K2498" s="6">
        <f>_xlfn.XLOOKUP(#REF!,[1]!Backup_F8_Previous_Wave[ODINO],[1]!Backup_F8_Previous_Wave[Full VIN],"")</f>
      </c>
      <c r="L2498" s="3" t="s">
        <v>2498</v>
      </c>
      <c r="M2498" s="3" t="s">
        <v>4</v>
      </c>
      <c r="N2498" s="3" t="s">
        <v>7803</v>
      </c>
      <c r="O2498" s="3" t="s">
        <v>196</v>
      </c>
      <c r="P2498" s="6">
        <f>_xlfn.XLOOKUP(#REF!,[1]!Table2[BINNING],[1]!Table2[VFG],"")</f>
      </c>
      <c r="Q2498" s="6">
        <f>IF(ISNUMBER(FIND("|",#REF!,1)),LEFT(#REF!,FIND("|",#REF!,1)-2),#REF!)</f>
      </c>
      <c r="R2498" s="6">
        <f>IF(ISNUMBER(FIND("|",#REF!,1)),RIGHT(#REF!,LEN(#REF!)-FIND("|",#REF!,1)-1),"")</f>
      </c>
      <c r="S2498" s="3" t="s">
        <v>7</v>
      </c>
      <c r="T2498" s="3" t="s">
        <v>7</v>
      </c>
      <c r="U2498" s="2">
        <v>0</v>
      </c>
      <c r="V2498" s="2">
        <v>0</v>
      </c>
      <c r="W2498" s="2"/>
      <c r="X2498" s="3" t="s">
        <v>72</v>
      </c>
      <c r="Y2498" s="2">
        <v>65</v>
      </c>
      <c r="Z2498" s="3"/>
      <c r="AA2498" s="3"/>
      <c r="AB2498" s="7" t="s">
        <v>7804</v>
      </c>
      <c r="AC2498" s="3" t="s">
        <v>297</v>
      </c>
      <c r="AD2498" s="3" t="s">
        <v>298</v>
      </c>
      <c r="AE2498" s="3" t="s">
        <v>299</v>
      </c>
      <c r="AF2498" s="3" t="s">
        <v>198</v>
      </c>
      <c r="AG2498" s="4"/>
      <c r="AH2498" s="3"/>
      <c r="AI2498" s="4"/>
      <c r="AJ24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8" s="8">
        <f>IF(#REF!=MAX(#REF!),"New","Old")</f>
      </c>
      <c r="AL2498" s="3"/>
      <c r="AM2498" s="9">
        <f>IF(OR(#REF!="",#REF!=0),"",IF(#REF!&lt;12000,"&lt;12k",IF(AND(#REF!&gt;=12000,#REF!&lt;24000),"12k to 24k",IF(AND(#REF!&gt;=24000,#REF!&lt;=36000),"24k to 36k",IF(#REF!&gt;36000,"&gt;36k","")))))</f>
      </c>
    </row>
    <row x14ac:dyDescent="0.25" r="2499" customHeight="1" ht="18.75">
      <c r="A2499" s="1">
        <v>1870802</v>
      </c>
      <c r="B2499" s="2">
        <v>11505868</v>
      </c>
      <c r="C2499" s="3" t="s">
        <v>0</v>
      </c>
      <c r="D2499" s="3" t="s">
        <v>181</v>
      </c>
      <c r="E2499" s="2">
        <v>2018</v>
      </c>
      <c r="F2499" s="4">
        <v>44963</v>
      </c>
      <c r="G2499" s="3" t="s">
        <v>2</v>
      </c>
      <c r="H2499" s="4">
        <v>44963</v>
      </c>
      <c r="I2499" s="4">
        <f>_xlfn.XLOOKUP(#REF!,[1]!Backup_F8_Previous_Wave[ODINO],[1]!Backup_F8_Previous_Wave[Production Date],"")</f>
      </c>
      <c r="J2499" s="10">
        <f>_xlfn.XLOOKUP(#REF!,[1]!Backup_F8_Previous_Wave[ODINO],[1]!Backup_F8_Previous_Wave[Wave Date],"")</f>
      </c>
      <c r="K2499" s="6">
        <f>_xlfn.XLOOKUP(#REF!,[1]!Backup_F8_Previous_Wave[ODINO],[1]!Backup_F8_Previous_Wave[Full VIN],"")</f>
      </c>
      <c r="L2499" s="3" t="s">
        <v>1023</v>
      </c>
      <c r="M2499" s="3" t="s">
        <v>4</v>
      </c>
      <c r="N2499" s="3" t="s">
        <v>7805</v>
      </c>
      <c r="O2499" s="3" t="s">
        <v>196</v>
      </c>
      <c r="P2499" s="6">
        <f>_xlfn.XLOOKUP(#REF!,[1]!Table2[BINNING],[1]!Table2[VFG],"")</f>
      </c>
      <c r="Q2499" s="6">
        <f>IF(ISNUMBER(FIND("|",#REF!,1)),LEFT(#REF!,FIND("|",#REF!,1)-2),#REF!)</f>
      </c>
      <c r="R2499" s="6">
        <f>IF(ISNUMBER(FIND("|",#REF!,1)),RIGHT(#REF!,LEN(#REF!)-FIND("|",#REF!,1)-1),"")</f>
      </c>
      <c r="S2499" s="3" t="s">
        <v>7</v>
      </c>
      <c r="T2499" s="3" t="s">
        <v>7</v>
      </c>
      <c r="U2499" s="2">
        <v>0</v>
      </c>
      <c r="V2499" s="2">
        <v>0</v>
      </c>
      <c r="W2499" s="2"/>
      <c r="X2499" s="3" t="s">
        <v>305</v>
      </c>
      <c r="Y2499" s="2"/>
      <c r="Z2499" s="3"/>
      <c r="AA2499" s="3"/>
      <c r="AB2499" s="7" t="s">
        <v>7806</v>
      </c>
      <c r="AC2499" s="3" t="s">
        <v>297</v>
      </c>
      <c r="AD2499" s="3" t="s">
        <v>298</v>
      </c>
      <c r="AE2499" s="3" t="s">
        <v>299</v>
      </c>
      <c r="AF2499" s="3" t="s">
        <v>198</v>
      </c>
      <c r="AG2499" s="4"/>
      <c r="AH2499" s="3"/>
      <c r="AI2499" s="4"/>
      <c r="AJ24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499" s="8">
        <f>IF(#REF!=MAX(#REF!),"New","Old")</f>
      </c>
      <c r="AL2499" s="3"/>
      <c r="AM2499" s="9">
        <f>IF(OR(#REF!="",#REF!=0),"",IF(#REF!&lt;12000,"&lt;12k",IF(AND(#REF!&gt;=12000,#REF!&lt;24000),"12k to 24k",IF(AND(#REF!&gt;=24000,#REF!&lt;=36000),"24k to 36k",IF(#REF!&gt;36000,"&gt;36k","")))))</f>
      </c>
    </row>
    <row x14ac:dyDescent="0.25" r="2500" customHeight="1" ht="18.75">
      <c r="A2500" s="1">
        <v>1870804</v>
      </c>
      <c r="B2500" s="2">
        <v>11505870</v>
      </c>
      <c r="C2500" s="3" t="s">
        <v>0</v>
      </c>
      <c r="D2500" s="3" t="s">
        <v>181</v>
      </c>
      <c r="E2500" s="2">
        <v>2018</v>
      </c>
      <c r="F2500" s="4">
        <v>44957</v>
      </c>
      <c r="G2500" s="3" t="s">
        <v>2</v>
      </c>
      <c r="H2500" s="4">
        <v>44963</v>
      </c>
      <c r="I2500" s="4">
        <f>_xlfn.XLOOKUP(#REF!,[1]!Backup_F8_Previous_Wave[ODINO],[1]!Backup_F8_Previous_Wave[Production Date],"")</f>
      </c>
      <c r="J2500" s="10">
        <f>_xlfn.XLOOKUP(#REF!,[1]!Backup_F8_Previous_Wave[ODINO],[1]!Backup_F8_Previous_Wave[Wave Date],"")</f>
      </c>
      <c r="K2500" s="6">
        <f>_xlfn.XLOOKUP(#REF!,[1]!Backup_F8_Previous_Wave[ODINO],[1]!Backup_F8_Previous_Wave[Full VIN],"")</f>
      </c>
      <c r="L2500" s="3" t="s">
        <v>7807</v>
      </c>
      <c r="M2500" s="3" t="s">
        <v>4</v>
      </c>
      <c r="N2500" s="3" t="s">
        <v>7808</v>
      </c>
      <c r="O2500" s="3" t="s">
        <v>151</v>
      </c>
      <c r="P2500" s="6">
        <f>_xlfn.XLOOKUP(#REF!,[1]!Table2[BINNING],[1]!Table2[VFG],"")</f>
      </c>
      <c r="Q2500" s="6">
        <f>IF(ISNUMBER(FIND("|",#REF!,1)),LEFT(#REF!,FIND("|",#REF!,1)-2),#REF!)</f>
      </c>
      <c r="R2500" s="6">
        <f>IF(ISNUMBER(FIND("|",#REF!,1)),RIGHT(#REF!,LEN(#REF!)-FIND("|",#REF!,1)-1),"")</f>
      </c>
      <c r="S2500" s="3" t="s">
        <v>7</v>
      </c>
      <c r="T2500" s="3" t="s">
        <v>7</v>
      </c>
      <c r="U2500" s="2">
        <v>0</v>
      </c>
      <c r="V2500" s="2">
        <v>0</v>
      </c>
      <c r="W2500" s="2"/>
      <c r="X2500" s="3" t="s">
        <v>525</v>
      </c>
      <c r="Y2500" s="2"/>
      <c r="Z2500" s="3" t="s">
        <v>7809</v>
      </c>
      <c r="AA2500" s="3" t="s">
        <v>133</v>
      </c>
      <c r="AB2500" s="7" t="s">
        <v>7810</v>
      </c>
      <c r="AC2500" s="3" t="s">
        <v>297</v>
      </c>
      <c r="AD2500" s="3" t="s">
        <v>298</v>
      </c>
      <c r="AE2500" s="3" t="s">
        <v>299</v>
      </c>
      <c r="AF2500" s="3" t="s">
        <v>198</v>
      </c>
      <c r="AG2500" s="4"/>
      <c r="AH2500" s="3"/>
      <c r="AI2500" s="4"/>
      <c r="AJ25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0" s="8">
        <f>IF(#REF!=MAX(#REF!),"New","Old")</f>
      </c>
      <c r="AL2500" s="3"/>
      <c r="AM2500" s="9">
        <f>IF(OR(#REF!="",#REF!=0),"",IF(#REF!&lt;12000,"&lt;12k",IF(AND(#REF!&gt;=12000,#REF!&lt;24000),"12k to 24k",IF(AND(#REF!&gt;=24000,#REF!&lt;=36000),"24k to 36k",IF(#REF!&gt;36000,"&gt;36k","")))))</f>
      </c>
    </row>
    <row x14ac:dyDescent="0.25" r="2501" customHeight="1" ht="18.75">
      <c r="A2501" s="1">
        <v>1870990</v>
      </c>
      <c r="B2501" s="2">
        <v>11506011</v>
      </c>
      <c r="C2501" s="3" t="s">
        <v>0</v>
      </c>
      <c r="D2501" s="3" t="s">
        <v>181</v>
      </c>
      <c r="E2501" s="2">
        <v>2016</v>
      </c>
      <c r="F2501" s="4">
        <v>44788</v>
      </c>
      <c r="G2501" s="3" t="s">
        <v>39</v>
      </c>
      <c r="H2501" s="4">
        <v>44964</v>
      </c>
      <c r="I2501" s="4">
        <f>_xlfn.XLOOKUP(#REF!,[1]!Backup_F8_Previous_Wave[ODINO],[1]!Backup_F8_Previous_Wave[Production Date],"")</f>
      </c>
      <c r="J2501" s="10">
        <f>_xlfn.XLOOKUP(#REF!,[1]!Backup_F8_Previous_Wave[ODINO],[1]!Backup_F8_Previous_Wave[Wave Date],"")</f>
      </c>
      <c r="K2501" s="6">
        <f>_xlfn.XLOOKUP(#REF!,[1]!Backup_F8_Previous_Wave[ODINO],[1]!Backup_F8_Previous_Wave[Full VIN],"")</f>
      </c>
      <c r="L2501" s="3" t="s">
        <v>7811</v>
      </c>
      <c r="M2501" s="3" t="s">
        <v>4</v>
      </c>
      <c r="N2501" s="3" t="s">
        <v>7812</v>
      </c>
      <c r="O2501" s="3" t="s">
        <v>196</v>
      </c>
      <c r="P2501" s="6">
        <f>_xlfn.XLOOKUP(#REF!,[1]!Table2[BINNING],[1]!Table2[VFG],"")</f>
      </c>
      <c r="Q2501" s="6">
        <f>IF(ISNUMBER(FIND("|",#REF!,1)),LEFT(#REF!,FIND("|",#REF!,1)-2),#REF!)</f>
      </c>
      <c r="R2501" s="6">
        <f>IF(ISNUMBER(FIND("|",#REF!,1)),RIGHT(#REF!,LEN(#REF!)-FIND("|",#REF!,1)-1),"")</f>
      </c>
      <c r="S2501" s="3" t="s">
        <v>7</v>
      </c>
      <c r="T2501" s="3" t="s">
        <v>7</v>
      </c>
      <c r="U2501" s="2">
        <v>0</v>
      </c>
      <c r="V2501" s="2">
        <v>0</v>
      </c>
      <c r="W2501" s="2"/>
      <c r="X2501" s="3" t="s">
        <v>24</v>
      </c>
      <c r="Y2501" s="2">
        <v>60</v>
      </c>
      <c r="Z2501" s="3"/>
      <c r="AA2501" s="3"/>
      <c r="AB2501" s="7" t="s">
        <v>7813</v>
      </c>
      <c r="AC2501" s="3" t="s">
        <v>297</v>
      </c>
      <c r="AD2501" s="3" t="s">
        <v>298</v>
      </c>
      <c r="AE2501" s="3" t="s">
        <v>299</v>
      </c>
      <c r="AF2501" s="3" t="s">
        <v>198</v>
      </c>
      <c r="AG2501" s="4"/>
      <c r="AH2501" s="3"/>
      <c r="AI2501" s="4"/>
      <c r="AJ25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1" s="8">
        <f>IF(#REF!=MAX(#REF!),"New","Old")</f>
      </c>
      <c r="AL2501" s="3"/>
      <c r="AM2501" s="9">
        <f>IF(OR(#REF!="",#REF!=0),"",IF(#REF!&lt;12000,"&lt;12k",IF(AND(#REF!&gt;=12000,#REF!&lt;24000),"12k to 24k",IF(AND(#REF!&gt;=24000,#REF!&lt;=36000),"24k to 36k",IF(#REF!&gt;36000,"&gt;36k","")))))</f>
      </c>
    </row>
    <row x14ac:dyDescent="0.25" r="2502" customHeight="1" ht="18.75">
      <c r="A2502" s="1">
        <v>1871003</v>
      </c>
      <c r="B2502" s="2">
        <v>11506021</v>
      </c>
      <c r="C2502" s="3" t="s">
        <v>0</v>
      </c>
      <c r="D2502" s="3" t="s">
        <v>181</v>
      </c>
      <c r="E2502" s="2">
        <v>2015</v>
      </c>
      <c r="F2502" s="4">
        <v>44870</v>
      </c>
      <c r="G2502" s="3" t="s">
        <v>14</v>
      </c>
      <c r="H2502" s="4">
        <v>44964</v>
      </c>
      <c r="I2502" s="4">
        <f>_xlfn.XLOOKUP(#REF!,[1]!Backup_F8_Previous_Wave[ODINO],[1]!Backup_F8_Previous_Wave[Production Date],"")</f>
      </c>
      <c r="J2502" s="10">
        <f>_xlfn.XLOOKUP(#REF!,[1]!Backup_F8_Previous_Wave[ODINO],[1]!Backup_F8_Previous_Wave[Wave Date],"")</f>
      </c>
      <c r="K2502" s="6">
        <f>_xlfn.XLOOKUP(#REF!,[1]!Backup_F8_Previous_Wave[ODINO],[1]!Backup_F8_Previous_Wave[Full VIN],"")</f>
      </c>
      <c r="L2502" s="3" t="s">
        <v>7814</v>
      </c>
      <c r="M2502" s="3" t="s">
        <v>4</v>
      </c>
      <c r="N2502" s="3" t="s">
        <v>7815</v>
      </c>
      <c r="O2502" s="3" t="s">
        <v>196</v>
      </c>
      <c r="P2502" s="6">
        <f>_xlfn.XLOOKUP(#REF!,[1]!Table2[BINNING],[1]!Table2[VFG],"")</f>
      </c>
      <c r="Q2502" s="6">
        <f>IF(ISNUMBER(FIND("|",#REF!,1)),LEFT(#REF!,FIND("|",#REF!,1)-2),#REF!)</f>
      </c>
      <c r="R2502" s="6">
        <f>IF(ISNUMBER(FIND("|",#REF!,1)),RIGHT(#REF!,LEN(#REF!)-FIND("|",#REF!,1)-1),"")</f>
      </c>
      <c r="S2502" s="3" t="s">
        <v>7</v>
      </c>
      <c r="T2502" s="3" t="s">
        <v>7</v>
      </c>
      <c r="U2502" s="2">
        <v>0</v>
      </c>
      <c r="V2502" s="2">
        <v>0</v>
      </c>
      <c r="W2502" s="2"/>
      <c r="X2502" s="3" t="s">
        <v>125</v>
      </c>
      <c r="Y2502" s="2">
        <v>65</v>
      </c>
      <c r="Z2502" s="3"/>
      <c r="AA2502" s="3"/>
      <c r="AB2502" s="7" t="s">
        <v>7816</v>
      </c>
      <c r="AC2502" s="3" t="s">
        <v>297</v>
      </c>
      <c r="AD2502" s="3" t="s">
        <v>298</v>
      </c>
      <c r="AE2502" s="3" t="s">
        <v>299</v>
      </c>
      <c r="AF2502" s="3" t="s">
        <v>198</v>
      </c>
      <c r="AG2502" s="4"/>
      <c r="AH2502" s="3"/>
      <c r="AI2502" s="4"/>
      <c r="AJ25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2" s="8">
        <f>IF(#REF!=MAX(#REF!),"New","Old")</f>
      </c>
      <c r="AL2502" s="3"/>
      <c r="AM2502" s="9">
        <f>IF(OR(#REF!="",#REF!=0),"",IF(#REF!&lt;12000,"&lt;12k",IF(AND(#REF!&gt;=12000,#REF!&lt;24000),"12k to 24k",IF(AND(#REF!&gt;=24000,#REF!&lt;=36000),"24k to 36k",IF(#REF!&gt;36000,"&gt;36k","")))))</f>
      </c>
    </row>
    <row x14ac:dyDescent="0.25" r="2503" customHeight="1" ht="18.75">
      <c r="A2503" s="1">
        <v>1871072</v>
      </c>
      <c r="B2503" s="2">
        <v>11506066</v>
      </c>
      <c r="C2503" s="3" t="s">
        <v>0</v>
      </c>
      <c r="D2503" s="3" t="s">
        <v>1</v>
      </c>
      <c r="E2503" s="2">
        <v>2020</v>
      </c>
      <c r="F2503" s="4">
        <v>44843</v>
      </c>
      <c r="G2503" s="3" t="s">
        <v>14</v>
      </c>
      <c r="H2503" s="4">
        <v>44964</v>
      </c>
      <c r="I2503" s="4">
        <f>_xlfn.XLOOKUP(#REF!,[1]!Backup_F8_Previous_Wave[ODINO],[1]!Backup_F8_Previous_Wave[Production Date],"")</f>
      </c>
      <c r="J2503" s="10">
        <f>_xlfn.XLOOKUP(#REF!,[1]!Backup_F8_Previous_Wave[ODINO],[1]!Backup_F8_Previous_Wave[Wave Date],"")</f>
      </c>
      <c r="K2503" s="6">
        <f>_xlfn.XLOOKUP(#REF!,[1]!Backup_F8_Previous_Wave[ODINO],[1]!Backup_F8_Previous_Wave[Full VIN],"")</f>
      </c>
      <c r="L2503" s="3" t="s">
        <v>1678</v>
      </c>
      <c r="M2503" s="3" t="s">
        <v>4</v>
      </c>
      <c r="N2503" s="3" t="s">
        <v>7817</v>
      </c>
      <c r="O2503" s="3" t="s">
        <v>124</v>
      </c>
      <c r="P2503" s="6">
        <f>_xlfn.XLOOKUP(#REF!,[1]!Table2[BINNING],[1]!Table2[VFG],"")</f>
      </c>
      <c r="Q2503" s="6">
        <f>IF(ISNUMBER(FIND("|",#REF!,1)),LEFT(#REF!,FIND("|",#REF!,1)-2),#REF!)</f>
      </c>
      <c r="R2503" s="6">
        <f>IF(ISNUMBER(FIND("|",#REF!,1)),RIGHT(#REF!,LEN(#REF!)-FIND("|",#REF!,1)-1),"")</f>
      </c>
      <c r="S2503" s="3" t="s">
        <v>7</v>
      </c>
      <c r="T2503" s="3" t="s">
        <v>7</v>
      </c>
      <c r="U2503" s="2">
        <v>0</v>
      </c>
      <c r="V2503" s="2">
        <v>0</v>
      </c>
      <c r="W2503" s="2"/>
      <c r="X2503" s="3" t="s">
        <v>229</v>
      </c>
      <c r="Y2503" s="2">
        <v>55</v>
      </c>
      <c r="Z2503" s="3"/>
      <c r="AA2503" s="3"/>
      <c r="AB2503" s="7" t="s">
        <v>7818</v>
      </c>
      <c r="AC2503" s="3" t="s">
        <v>20</v>
      </c>
      <c r="AD2503" s="3" t="s">
        <v>11</v>
      </c>
      <c r="AE2503" s="3" t="s">
        <v>21</v>
      </c>
      <c r="AF2503" s="3" t="s">
        <v>13</v>
      </c>
      <c r="AG2503" s="4"/>
      <c r="AH2503" s="3"/>
      <c r="AI2503" s="4"/>
      <c r="AJ25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3" s="8">
        <f>IF(#REF!=MAX(#REF!),"New","Old")</f>
      </c>
      <c r="AL2503" s="3"/>
      <c r="AM2503" s="9">
        <f>IF(OR(#REF!="",#REF!=0),"",IF(#REF!&lt;12000,"&lt;12k",IF(AND(#REF!&gt;=12000,#REF!&lt;24000),"12k to 24k",IF(AND(#REF!&gt;=24000,#REF!&lt;=36000),"24k to 36k",IF(#REF!&gt;36000,"&gt;36k","")))))</f>
      </c>
    </row>
    <row x14ac:dyDescent="0.25" r="2504" customHeight="1" ht="18.75">
      <c r="A2504" s="1">
        <v>1871137</v>
      </c>
      <c r="B2504" s="2">
        <v>11506112</v>
      </c>
      <c r="C2504" s="3" t="s">
        <v>0</v>
      </c>
      <c r="D2504" s="3" t="s">
        <v>59</v>
      </c>
      <c r="E2504" s="2">
        <v>2019</v>
      </c>
      <c r="F2504" s="4">
        <v>44961</v>
      </c>
      <c r="G2504" s="3" t="s">
        <v>2</v>
      </c>
      <c r="H2504" s="4">
        <v>44964</v>
      </c>
      <c r="I2504" s="4">
        <f>_xlfn.XLOOKUP(#REF!,[1]!Backup_F8_Previous_Wave[ODINO],[1]!Backup_F8_Previous_Wave[Production Date],"")</f>
      </c>
      <c r="J2504" s="10">
        <f>_xlfn.XLOOKUP(#REF!,[1]!Backup_F8_Previous_Wave[ODINO],[1]!Backup_F8_Previous_Wave[Wave Date],"")</f>
      </c>
      <c r="K2504" s="6">
        <f>_xlfn.XLOOKUP(#REF!,[1]!Backup_F8_Previous_Wave[ODINO],[1]!Backup_F8_Previous_Wave[Full VIN],"")</f>
      </c>
      <c r="L2504" s="3" t="s">
        <v>7819</v>
      </c>
      <c r="M2504" s="3" t="s">
        <v>4</v>
      </c>
      <c r="N2504" s="3" t="s">
        <v>7820</v>
      </c>
      <c r="O2504" s="3" t="s">
        <v>552</v>
      </c>
      <c r="P2504" s="6">
        <f>_xlfn.XLOOKUP(#REF!,[1]!Table2[BINNING],[1]!Table2[VFG],"")</f>
      </c>
      <c r="Q2504" s="6">
        <f>IF(ISNUMBER(FIND("|",#REF!,1)),LEFT(#REF!,FIND("|",#REF!,1)-2),#REF!)</f>
      </c>
      <c r="R2504" s="6">
        <f>IF(ISNUMBER(FIND("|",#REF!,1)),RIGHT(#REF!,LEN(#REF!)-FIND("|",#REF!,1)-1),"")</f>
      </c>
      <c r="S2504" s="3" t="s">
        <v>7</v>
      </c>
      <c r="T2504" s="3" t="s">
        <v>7</v>
      </c>
      <c r="U2504" s="2">
        <v>0</v>
      </c>
      <c r="V2504" s="2">
        <v>0</v>
      </c>
      <c r="W2504" s="2"/>
      <c r="X2504" s="3" t="s">
        <v>525</v>
      </c>
      <c r="Y2504" s="2">
        <v>0</v>
      </c>
      <c r="Z2504" s="3"/>
      <c r="AA2504" s="3"/>
      <c r="AB2504" s="7" t="s">
        <v>7821</v>
      </c>
      <c r="AC2504" s="3" t="s">
        <v>65</v>
      </c>
      <c r="AD2504" s="3" t="s">
        <v>84</v>
      </c>
      <c r="AE2504" s="3" t="s">
        <v>319</v>
      </c>
      <c r="AF2504" s="3" t="s">
        <v>68</v>
      </c>
      <c r="AG2504" s="4"/>
      <c r="AH2504" s="3"/>
      <c r="AI2504" s="4"/>
      <c r="AJ25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4" s="8">
        <f>IF(#REF!=MAX(#REF!),"New","Old")</f>
      </c>
      <c r="AL2504" s="3"/>
      <c r="AM2504" s="9">
        <f>IF(OR(#REF!="",#REF!=0),"",IF(#REF!&lt;12000,"&lt;12k",IF(AND(#REF!&gt;=12000,#REF!&lt;24000),"12k to 24k",IF(AND(#REF!&gt;=24000,#REF!&lt;=36000),"24k to 36k",IF(#REF!&gt;36000,"&gt;36k","")))))</f>
      </c>
    </row>
    <row x14ac:dyDescent="0.25" r="2505" customHeight="1" ht="18.75">
      <c r="A2505" s="1">
        <v>1871191</v>
      </c>
      <c r="B2505" s="2">
        <v>11506145</v>
      </c>
      <c r="C2505" s="3" t="s">
        <v>0</v>
      </c>
      <c r="D2505" s="3" t="s">
        <v>181</v>
      </c>
      <c r="E2505" s="2">
        <v>2015</v>
      </c>
      <c r="F2505" s="4">
        <v>44737</v>
      </c>
      <c r="G2505" s="3" t="s">
        <v>108</v>
      </c>
      <c r="H2505" s="4">
        <v>44965</v>
      </c>
      <c r="I2505" s="4">
        <f>_xlfn.XLOOKUP(#REF!,[1]!Backup_F8_Previous_Wave[ODINO],[1]!Backup_F8_Previous_Wave[Production Date],"")</f>
      </c>
      <c r="J2505" s="10">
        <f>_xlfn.XLOOKUP(#REF!,[1]!Backup_F8_Previous_Wave[ODINO],[1]!Backup_F8_Previous_Wave[Wave Date],"")</f>
      </c>
      <c r="K2505" s="6">
        <f>_xlfn.XLOOKUP(#REF!,[1]!Backup_F8_Previous_Wave[ODINO],[1]!Backup_F8_Previous_Wave[Full VIN],"")</f>
      </c>
      <c r="L2505" s="3" t="s">
        <v>7597</v>
      </c>
      <c r="M2505" s="3" t="s">
        <v>4</v>
      </c>
      <c r="N2505" s="3" t="s">
        <v>7822</v>
      </c>
      <c r="O2505" s="3" t="s">
        <v>196</v>
      </c>
      <c r="P2505" s="6">
        <f>_xlfn.XLOOKUP(#REF!,[1]!Table2[BINNING],[1]!Table2[VFG],"")</f>
      </c>
      <c r="Q2505" s="6">
        <f>IF(ISNUMBER(FIND("|",#REF!,1)),LEFT(#REF!,FIND("|",#REF!,1)-2),#REF!)</f>
      </c>
      <c r="R2505" s="6">
        <f>IF(ISNUMBER(FIND("|",#REF!,1)),RIGHT(#REF!,LEN(#REF!)-FIND("|",#REF!,1)-1),"")</f>
      </c>
      <c r="S2505" s="3" t="s">
        <v>7</v>
      </c>
      <c r="T2505" s="3" t="s">
        <v>7</v>
      </c>
      <c r="U2505" s="2">
        <v>0</v>
      </c>
      <c r="V2505" s="2">
        <v>0</v>
      </c>
      <c r="W2505" s="2"/>
      <c r="X2505" s="3" t="s">
        <v>90</v>
      </c>
      <c r="Y2505" s="2">
        <v>65</v>
      </c>
      <c r="Z2505" s="3"/>
      <c r="AA2505" s="3"/>
      <c r="AB2505" s="7" t="s">
        <v>7823</v>
      </c>
      <c r="AC2505" s="3" t="s">
        <v>297</v>
      </c>
      <c r="AD2505" s="3" t="s">
        <v>298</v>
      </c>
      <c r="AE2505" s="3" t="s">
        <v>299</v>
      </c>
      <c r="AF2505" s="3" t="s">
        <v>198</v>
      </c>
      <c r="AG2505" s="4"/>
      <c r="AH2505" s="3"/>
      <c r="AI2505" s="4"/>
      <c r="AJ25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5" s="8">
        <f>IF(#REF!=MAX(#REF!),"New","Old")</f>
      </c>
      <c r="AL2505" s="3"/>
      <c r="AM2505" s="9">
        <f>IF(OR(#REF!="",#REF!=0),"",IF(#REF!&lt;12000,"&lt;12k",IF(AND(#REF!&gt;=12000,#REF!&lt;24000),"12k to 24k",IF(AND(#REF!&gt;=24000,#REF!&lt;=36000),"24k to 36k",IF(#REF!&gt;36000,"&gt;36k","")))))</f>
      </c>
    </row>
    <row x14ac:dyDescent="0.25" r="2506" customHeight="1" ht="18.75">
      <c r="A2506" s="1">
        <v>1871206</v>
      </c>
      <c r="B2506" s="2">
        <v>11506155</v>
      </c>
      <c r="C2506" s="3" t="s">
        <v>0</v>
      </c>
      <c r="D2506" s="3" t="s">
        <v>181</v>
      </c>
      <c r="E2506" s="2">
        <v>2016</v>
      </c>
      <c r="F2506" s="4">
        <v>44774</v>
      </c>
      <c r="G2506" s="3" t="s">
        <v>39</v>
      </c>
      <c r="H2506" s="4">
        <v>44965</v>
      </c>
      <c r="I2506" s="4">
        <f>_xlfn.XLOOKUP(#REF!,[1]!Backup_F8_Previous_Wave[ODINO],[1]!Backup_F8_Previous_Wave[Production Date],"")</f>
      </c>
      <c r="J2506" s="10">
        <f>_xlfn.XLOOKUP(#REF!,[1]!Backup_F8_Previous_Wave[ODINO],[1]!Backup_F8_Previous_Wave[Wave Date],"")</f>
      </c>
      <c r="K2506" s="6">
        <f>_xlfn.XLOOKUP(#REF!,[1]!Backup_F8_Previous_Wave[ODINO],[1]!Backup_F8_Previous_Wave[Full VIN],"")</f>
      </c>
      <c r="L2506" s="3" t="s">
        <v>7608</v>
      </c>
      <c r="M2506" s="3" t="s">
        <v>4</v>
      </c>
      <c r="N2506" s="3" t="s">
        <v>7824</v>
      </c>
      <c r="O2506" s="3" t="s">
        <v>196</v>
      </c>
      <c r="P2506" s="6">
        <f>_xlfn.XLOOKUP(#REF!,[1]!Table2[BINNING],[1]!Table2[VFG],"")</f>
      </c>
      <c r="Q2506" s="6">
        <f>IF(ISNUMBER(FIND("|",#REF!,1)),LEFT(#REF!,FIND("|",#REF!,1)-2),#REF!)</f>
      </c>
      <c r="R2506" s="6">
        <f>IF(ISNUMBER(FIND("|",#REF!,1)),RIGHT(#REF!,LEN(#REF!)-FIND("|",#REF!,1)-1),"")</f>
      </c>
      <c r="S2506" s="3" t="s">
        <v>7</v>
      </c>
      <c r="T2506" s="3" t="s">
        <v>7</v>
      </c>
      <c r="U2506" s="2">
        <v>0</v>
      </c>
      <c r="V2506" s="2">
        <v>0</v>
      </c>
      <c r="W2506" s="2"/>
      <c r="X2506" s="3" t="s">
        <v>225</v>
      </c>
      <c r="Y2506" s="2">
        <v>72</v>
      </c>
      <c r="Z2506" s="3"/>
      <c r="AA2506" s="3"/>
      <c r="AB2506" s="7" t="s">
        <v>7825</v>
      </c>
      <c r="AC2506" s="3" t="s">
        <v>297</v>
      </c>
      <c r="AD2506" s="3" t="s">
        <v>298</v>
      </c>
      <c r="AE2506" s="3" t="s">
        <v>299</v>
      </c>
      <c r="AF2506" s="3" t="s">
        <v>198</v>
      </c>
      <c r="AG2506" s="4"/>
      <c r="AH2506" s="3"/>
      <c r="AI2506" s="4"/>
      <c r="AJ25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6" s="8">
        <f>IF(#REF!=MAX(#REF!),"New","Old")</f>
      </c>
      <c r="AL2506" s="3"/>
      <c r="AM2506" s="9">
        <f>IF(OR(#REF!="",#REF!=0),"",IF(#REF!&lt;12000,"&lt;12k",IF(AND(#REF!&gt;=12000,#REF!&lt;24000),"12k to 24k",IF(AND(#REF!&gt;=24000,#REF!&lt;=36000),"24k to 36k",IF(#REF!&gt;36000,"&gt;36k","")))))</f>
      </c>
    </row>
    <row x14ac:dyDescent="0.25" r="2507" customHeight="1" ht="18.75">
      <c r="A2507" s="1">
        <v>1871224</v>
      </c>
      <c r="B2507" s="2">
        <v>11506166</v>
      </c>
      <c r="C2507" s="3" t="s">
        <v>0</v>
      </c>
      <c r="D2507" s="3" t="s">
        <v>4843</v>
      </c>
      <c r="E2507" s="2">
        <v>2022</v>
      </c>
      <c r="F2507" s="4">
        <v>44965</v>
      </c>
      <c r="G2507" s="3" t="s">
        <v>2</v>
      </c>
      <c r="H2507" s="4">
        <v>44965</v>
      </c>
      <c r="I2507" s="4">
        <f>_xlfn.XLOOKUP(#REF!,[1]!Backup_F8_Previous_Wave[ODINO],[1]!Backup_F8_Previous_Wave[Production Date],"")</f>
      </c>
      <c r="J2507" s="10">
        <f>_xlfn.XLOOKUP(#REF!,[1]!Backup_F8_Previous_Wave[ODINO],[1]!Backup_F8_Previous_Wave[Wave Date],"")</f>
      </c>
      <c r="K2507" s="6">
        <f>_xlfn.XLOOKUP(#REF!,[1]!Backup_F8_Previous_Wave[ODINO],[1]!Backup_F8_Previous_Wave[Full VIN],"")</f>
      </c>
      <c r="L2507" s="3" t="s">
        <v>7343</v>
      </c>
      <c r="M2507" s="3" t="s">
        <v>4</v>
      </c>
      <c r="N2507" s="3" t="s">
        <v>7826</v>
      </c>
      <c r="O2507" s="3" t="s">
        <v>3849</v>
      </c>
      <c r="P2507" s="6">
        <f>_xlfn.XLOOKUP(#REF!,[1]!Table2[BINNING],[1]!Table2[VFG],"")</f>
      </c>
      <c r="Q2507" s="6">
        <f>IF(ISNUMBER(FIND("|",#REF!,1)),LEFT(#REF!,FIND("|",#REF!,1)-2),#REF!)</f>
      </c>
      <c r="R2507" s="6">
        <f>IF(ISNUMBER(FIND("|",#REF!,1)),RIGHT(#REF!,LEN(#REF!)-FIND("|",#REF!,1)-1),"")</f>
      </c>
      <c r="S2507" s="3" t="s">
        <v>7</v>
      </c>
      <c r="T2507" s="3" t="s">
        <v>7</v>
      </c>
      <c r="U2507" s="2">
        <v>0</v>
      </c>
      <c r="V2507" s="2">
        <v>0</v>
      </c>
      <c r="W2507" s="2"/>
      <c r="X2507" s="3" t="s">
        <v>404</v>
      </c>
      <c r="Y2507" s="2">
        <v>70</v>
      </c>
      <c r="Z2507" s="3"/>
      <c r="AA2507" s="3"/>
      <c r="AB2507" s="7" t="s">
        <v>7827</v>
      </c>
      <c r="AC2507" s="3" t="s">
        <v>4847</v>
      </c>
      <c r="AD2507" s="3" t="s">
        <v>4848</v>
      </c>
      <c r="AE2507" s="3" t="s">
        <v>4849</v>
      </c>
      <c r="AF2507" s="3" t="s">
        <v>102</v>
      </c>
      <c r="AG2507" s="4"/>
      <c r="AH2507" s="3"/>
      <c r="AI2507" s="4"/>
      <c r="AJ25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7" s="8">
        <f>IF(#REF!=MAX(#REF!),"New","Old")</f>
      </c>
      <c r="AL2507" s="3"/>
      <c r="AM2507" s="9">
        <f>IF(OR(#REF!="",#REF!=0),"",IF(#REF!&lt;12000,"&lt;12k",IF(AND(#REF!&gt;=12000,#REF!&lt;24000),"12k to 24k",IF(AND(#REF!&gt;=24000,#REF!&lt;=36000),"24k to 36k",IF(#REF!&gt;36000,"&gt;36k","")))))</f>
      </c>
    </row>
    <row x14ac:dyDescent="0.25" r="2508" customHeight="1" ht="18.75">
      <c r="A2508" s="1">
        <v>1871234</v>
      </c>
      <c r="B2508" s="2">
        <v>11506173</v>
      </c>
      <c r="C2508" s="3" t="s">
        <v>0</v>
      </c>
      <c r="D2508" s="3" t="s">
        <v>181</v>
      </c>
      <c r="E2508" s="2">
        <v>2017</v>
      </c>
      <c r="F2508" s="4">
        <v>44211</v>
      </c>
      <c r="G2508" s="3" t="s">
        <v>2</v>
      </c>
      <c r="H2508" s="4">
        <v>44965</v>
      </c>
      <c r="I2508" s="4"/>
      <c r="J2508" s="10">
        <f>_xlfn.XLOOKUP(#REF!,[1]!Backup_F8_Previous_Wave[ODINO],[1]!Backup_F8_Previous_Wave[Wave Date],"")</f>
      </c>
      <c r="K2508" s="3"/>
      <c r="L2508" s="3"/>
      <c r="M2508" s="3" t="s">
        <v>4</v>
      </c>
      <c r="N2508" s="3" t="s">
        <v>7828</v>
      </c>
      <c r="O2508" s="3" t="s">
        <v>196</v>
      </c>
      <c r="P2508" s="6">
        <f>_xlfn.XLOOKUP(#REF!,[1]!Table2[BINNING],[1]!Table2[VFG],"")</f>
      </c>
      <c r="Q2508" s="6">
        <f>IF(ISNUMBER(FIND("|",#REF!,1)),LEFT(#REF!,FIND("|",#REF!,1)-2),#REF!)</f>
      </c>
      <c r="R2508" s="6">
        <f>IF(ISNUMBER(FIND("|",#REF!,1)),RIGHT(#REF!,LEN(#REF!)-FIND("|",#REF!,1)-1),"")</f>
      </c>
      <c r="S2508" s="3" t="s">
        <v>7</v>
      </c>
      <c r="T2508" s="3" t="s">
        <v>7</v>
      </c>
      <c r="U2508" s="2">
        <v>0</v>
      </c>
      <c r="V2508" s="2">
        <v>0</v>
      </c>
      <c r="W2508" s="2">
        <v>3000</v>
      </c>
      <c r="X2508" s="3" t="s">
        <v>32</v>
      </c>
      <c r="Y2508" s="2">
        <v>65</v>
      </c>
      <c r="Z2508" s="3" t="s">
        <v>7829</v>
      </c>
      <c r="AA2508" s="3" t="s">
        <v>3422</v>
      </c>
      <c r="AB2508" s="7" t="s">
        <v>7830</v>
      </c>
      <c r="AC2508" s="3" t="s">
        <v>44</v>
      </c>
      <c r="AD2508" s="3" t="s">
        <v>44</v>
      </c>
      <c r="AE2508" s="3" t="s">
        <v>44</v>
      </c>
      <c r="AF2508" s="3" t="s">
        <v>44</v>
      </c>
      <c r="AG2508" s="4"/>
      <c r="AH2508" s="3"/>
      <c r="AI2508" s="4"/>
      <c r="AJ25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8" s="8">
        <f>IF(#REF!=MAX(#REF!),"New","Old")</f>
      </c>
      <c r="AL2508" s="3"/>
      <c r="AM2508" s="9">
        <f>IF(OR(#REF!="",#REF!=0),"",IF(#REF!&lt;12000,"&lt;12k",IF(AND(#REF!&gt;=12000,#REF!&lt;24000),"12k to 24k",IF(AND(#REF!&gt;=24000,#REF!&lt;=36000),"24k to 36k",IF(#REF!&gt;36000,"&gt;36k","")))))</f>
      </c>
    </row>
    <row x14ac:dyDescent="0.25" r="2509" customHeight="1" ht="18.75">
      <c r="A2509" s="1">
        <v>1871300</v>
      </c>
      <c r="B2509" s="2">
        <v>11506225</v>
      </c>
      <c r="C2509" s="3" t="s">
        <v>0</v>
      </c>
      <c r="D2509" s="3" t="s">
        <v>181</v>
      </c>
      <c r="E2509" s="2">
        <v>2016</v>
      </c>
      <c r="F2509" s="4">
        <v>44961</v>
      </c>
      <c r="G2509" s="3" t="s">
        <v>2</v>
      </c>
      <c r="H2509" s="4">
        <v>44965</v>
      </c>
      <c r="I2509" s="4">
        <f>_xlfn.XLOOKUP(#REF!,[1]!Backup_F8_Previous_Wave[ODINO],[1]!Backup_F8_Previous_Wave[Production Date],"")</f>
      </c>
      <c r="J2509" s="10">
        <f>_xlfn.XLOOKUP(#REF!,[1]!Backup_F8_Previous_Wave[ODINO],[1]!Backup_F8_Previous_Wave[Wave Date],"")</f>
      </c>
      <c r="K2509" s="6">
        <f>_xlfn.XLOOKUP(#REF!,[1]!Backup_F8_Previous_Wave[ODINO],[1]!Backup_F8_Previous_Wave[Full VIN],"")</f>
      </c>
      <c r="L2509" s="3" t="s">
        <v>7697</v>
      </c>
      <c r="M2509" s="3" t="s">
        <v>4</v>
      </c>
      <c r="N2509" s="3" t="s">
        <v>7831</v>
      </c>
      <c r="O2509" s="3" t="s">
        <v>196</v>
      </c>
      <c r="P2509" s="6">
        <f>_xlfn.XLOOKUP(#REF!,[1]!Table2[BINNING],[1]!Table2[VFG],"")</f>
      </c>
      <c r="Q2509" s="6">
        <f>IF(ISNUMBER(FIND("|",#REF!,1)),LEFT(#REF!,FIND("|",#REF!,1)-2),#REF!)</f>
      </c>
      <c r="R2509" s="6">
        <f>IF(ISNUMBER(FIND("|",#REF!,1)),RIGHT(#REF!,LEN(#REF!)-FIND("|",#REF!,1)-1),"")</f>
      </c>
      <c r="S2509" s="3" t="s">
        <v>7</v>
      </c>
      <c r="T2509" s="3" t="s">
        <v>7</v>
      </c>
      <c r="U2509" s="2">
        <v>0</v>
      </c>
      <c r="V2509" s="2">
        <v>0</v>
      </c>
      <c r="W2509" s="2"/>
      <c r="X2509" s="3" t="s">
        <v>72</v>
      </c>
      <c r="Y2509" s="2">
        <v>70</v>
      </c>
      <c r="Z2509" s="3"/>
      <c r="AA2509" s="3"/>
      <c r="AB2509" s="7" t="s">
        <v>7832</v>
      </c>
      <c r="AC2509" s="3" t="s">
        <v>297</v>
      </c>
      <c r="AD2509" s="3" t="s">
        <v>298</v>
      </c>
      <c r="AE2509" s="3" t="s">
        <v>299</v>
      </c>
      <c r="AF2509" s="3" t="s">
        <v>198</v>
      </c>
      <c r="AG2509" s="4"/>
      <c r="AH2509" s="3"/>
      <c r="AI2509" s="4"/>
      <c r="AJ25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09" s="8">
        <f>IF(#REF!=MAX(#REF!),"New","Old")</f>
      </c>
      <c r="AL2509" s="3"/>
      <c r="AM2509" s="9">
        <f>IF(OR(#REF!="",#REF!=0),"",IF(#REF!&lt;12000,"&lt;12k",IF(AND(#REF!&gt;=12000,#REF!&lt;24000),"12k to 24k",IF(AND(#REF!&gt;=24000,#REF!&lt;=36000),"24k to 36k",IF(#REF!&gt;36000,"&gt;36k","")))))</f>
      </c>
    </row>
    <row x14ac:dyDescent="0.25" r="2510" customHeight="1" ht="18.75">
      <c r="A2510" s="1">
        <v>1871342</v>
      </c>
      <c r="B2510" s="2">
        <v>11506255</v>
      </c>
      <c r="C2510" s="3" t="s">
        <v>0</v>
      </c>
      <c r="D2510" s="3" t="s">
        <v>4843</v>
      </c>
      <c r="E2510" s="2">
        <v>2023</v>
      </c>
      <c r="F2510" s="4">
        <v>44965</v>
      </c>
      <c r="G2510" s="3" t="s">
        <v>2</v>
      </c>
      <c r="H2510" s="4">
        <v>44965</v>
      </c>
      <c r="I2510" s="4">
        <f>_xlfn.XLOOKUP(#REF!,[1]!Backup_F8_Previous_Wave[ODINO],[1]!Backup_F8_Previous_Wave[Production Date],"")</f>
      </c>
      <c r="J2510" s="10">
        <f>_xlfn.XLOOKUP(#REF!,[1]!Backup_F8_Previous_Wave[ODINO],[1]!Backup_F8_Previous_Wave[Wave Date],"")</f>
      </c>
      <c r="K2510" s="6">
        <f>_xlfn.XLOOKUP(#REF!,[1]!Backup_F8_Previous_Wave[ODINO],[1]!Backup_F8_Previous_Wave[Full VIN],"")</f>
      </c>
      <c r="L2510" s="3" t="s">
        <v>7432</v>
      </c>
      <c r="M2510" s="3" t="s">
        <v>4</v>
      </c>
      <c r="N2510" s="3" t="s">
        <v>7833</v>
      </c>
      <c r="O2510" s="3" t="s">
        <v>3849</v>
      </c>
      <c r="P2510" s="6">
        <f>_xlfn.XLOOKUP(#REF!,[1]!Table2[BINNING],[1]!Table2[VFG],"")</f>
      </c>
      <c r="Q2510" s="6">
        <f>IF(ISNUMBER(FIND("|",#REF!,1)),LEFT(#REF!,FIND("|",#REF!,1)-2),#REF!)</f>
      </c>
      <c r="R2510" s="6">
        <f>IF(ISNUMBER(FIND("|",#REF!,1)),RIGHT(#REF!,LEN(#REF!)-FIND("|",#REF!,1)-1),"")</f>
      </c>
      <c r="S2510" s="3" t="s">
        <v>7</v>
      </c>
      <c r="T2510" s="3" t="s">
        <v>7</v>
      </c>
      <c r="U2510" s="2">
        <v>0</v>
      </c>
      <c r="V2510" s="2">
        <v>0</v>
      </c>
      <c r="W2510" s="2"/>
      <c r="X2510" s="3" t="s">
        <v>63</v>
      </c>
      <c r="Y2510" s="2">
        <v>65</v>
      </c>
      <c r="Z2510" s="3"/>
      <c r="AA2510" s="3"/>
      <c r="AB2510" s="7" t="s">
        <v>7834</v>
      </c>
      <c r="AC2510" s="3" t="s">
        <v>4847</v>
      </c>
      <c r="AD2510" s="3" t="s">
        <v>4848</v>
      </c>
      <c r="AE2510" s="3" t="s">
        <v>4849</v>
      </c>
      <c r="AF2510" s="3" t="s">
        <v>102</v>
      </c>
      <c r="AG2510" s="4"/>
      <c r="AH2510" s="3"/>
      <c r="AI2510" s="4"/>
      <c r="AJ25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0" s="8">
        <f>IF(#REF!=MAX(#REF!),"New","Old")</f>
      </c>
      <c r="AL2510" s="3"/>
      <c r="AM2510" s="9">
        <f>IF(OR(#REF!="",#REF!=0),"",IF(#REF!&lt;12000,"&lt;12k",IF(AND(#REF!&gt;=12000,#REF!&lt;24000),"12k to 24k",IF(AND(#REF!&gt;=24000,#REF!&lt;=36000),"24k to 36k",IF(#REF!&gt;36000,"&gt;36k","")))))</f>
      </c>
    </row>
    <row x14ac:dyDescent="0.25" r="2511" customHeight="1" ht="18.75">
      <c r="A2511" s="1">
        <v>1871387</v>
      </c>
      <c r="B2511" s="2">
        <v>11506288</v>
      </c>
      <c r="C2511" s="3" t="s">
        <v>0</v>
      </c>
      <c r="D2511" s="3" t="s">
        <v>4843</v>
      </c>
      <c r="E2511" s="2">
        <v>2022</v>
      </c>
      <c r="F2511" s="4">
        <v>44965</v>
      </c>
      <c r="G2511" s="3" t="s">
        <v>2</v>
      </c>
      <c r="H2511" s="4">
        <v>44965</v>
      </c>
      <c r="I2511" s="4"/>
      <c r="J2511" s="10">
        <f>_xlfn.XLOOKUP(#REF!,[1]!Backup_F8_Previous_Wave[ODINO],[1]!Backup_F8_Previous_Wave[Wave Date],"")</f>
      </c>
      <c r="K2511" s="3"/>
      <c r="L2511" s="3" t="s">
        <v>7835</v>
      </c>
      <c r="M2511" s="3" t="s">
        <v>4</v>
      </c>
      <c r="N2511" s="3" t="s">
        <v>7836</v>
      </c>
      <c r="O2511" s="3" t="s">
        <v>3849</v>
      </c>
      <c r="P2511" s="6">
        <f>_xlfn.XLOOKUP(#REF!,[1]!Table2[BINNING],[1]!Table2[VFG],"")</f>
      </c>
      <c r="Q2511" s="6">
        <f>IF(ISNUMBER(FIND("|",#REF!,1)),LEFT(#REF!,FIND("|",#REF!,1)-2),#REF!)</f>
      </c>
      <c r="R2511" s="6">
        <f>IF(ISNUMBER(FIND("|",#REF!,1)),RIGHT(#REF!,LEN(#REF!)-FIND("|",#REF!,1)-1),"")</f>
      </c>
      <c r="S2511" s="3" t="s">
        <v>7</v>
      </c>
      <c r="T2511" s="3" t="s">
        <v>7</v>
      </c>
      <c r="U2511" s="2">
        <v>0</v>
      </c>
      <c r="V2511" s="2">
        <v>0</v>
      </c>
      <c r="W2511" s="2"/>
      <c r="X2511" s="3" t="s">
        <v>404</v>
      </c>
      <c r="Y2511" s="2">
        <v>60</v>
      </c>
      <c r="Z2511" s="3"/>
      <c r="AA2511" s="3"/>
      <c r="AB2511" s="7" t="s">
        <v>7837</v>
      </c>
      <c r="AC2511" s="3" t="s">
        <v>44</v>
      </c>
      <c r="AD2511" s="3" t="s">
        <v>44</v>
      </c>
      <c r="AE2511" s="3" t="s">
        <v>44</v>
      </c>
      <c r="AF2511" s="3" t="s">
        <v>102</v>
      </c>
      <c r="AG2511" s="4"/>
      <c r="AH2511" s="3"/>
      <c r="AI2511" s="4"/>
      <c r="AJ25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1" s="8">
        <f>IF(#REF!=MAX(#REF!),"New","Old")</f>
      </c>
      <c r="AL2511" s="3"/>
      <c r="AM2511" s="9">
        <f>IF(OR(#REF!="",#REF!=0),"",IF(#REF!&lt;12000,"&lt;12k",IF(AND(#REF!&gt;=12000,#REF!&lt;24000),"12k to 24k",IF(AND(#REF!&gt;=24000,#REF!&lt;=36000),"24k to 36k",IF(#REF!&gt;36000,"&gt;36k","")))))</f>
      </c>
    </row>
    <row x14ac:dyDescent="0.25" r="2512" customHeight="1" ht="18.75">
      <c r="A2512" s="1">
        <v>1871424</v>
      </c>
      <c r="B2512" s="2">
        <v>11506311</v>
      </c>
      <c r="C2512" s="3" t="s">
        <v>0</v>
      </c>
      <c r="D2512" s="3" t="s">
        <v>136</v>
      </c>
      <c r="E2512" s="2">
        <v>2018</v>
      </c>
      <c r="F2512" s="4">
        <v>44927</v>
      </c>
      <c r="G2512" s="3" t="s">
        <v>2</v>
      </c>
      <c r="H2512" s="4">
        <v>44965</v>
      </c>
      <c r="I2512" s="4"/>
      <c r="J2512" s="10">
        <f>_xlfn.XLOOKUP(#REF!,[1]!Backup_F8_Previous_Wave[ODINO],[1]!Backup_F8_Previous_Wave[Wave Date],"")</f>
      </c>
      <c r="K2512" s="3"/>
      <c r="L2512" s="3" t="s">
        <v>6695</v>
      </c>
      <c r="M2512" s="3" t="s">
        <v>4</v>
      </c>
      <c r="N2512" s="3" t="s">
        <v>7838</v>
      </c>
      <c r="O2512" s="3" t="s">
        <v>49</v>
      </c>
      <c r="P2512" s="6">
        <f>_xlfn.XLOOKUP(#REF!,[1]!Table2[BINNING],[1]!Table2[VFG],"")</f>
      </c>
      <c r="Q2512" s="6">
        <f>IF(ISNUMBER(FIND("|",#REF!,1)),LEFT(#REF!,FIND("|",#REF!,1)-2),#REF!)</f>
      </c>
      <c r="R2512" s="6">
        <f>IF(ISNUMBER(FIND("|",#REF!,1)),RIGHT(#REF!,LEN(#REF!)-FIND("|",#REF!,1)-1),"")</f>
      </c>
      <c r="S2512" s="3" t="s">
        <v>7</v>
      </c>
      <c r="T2512" s="3" t="s">
        <v>7</v>
      </c>
      <c r="U2512" s="2">
        <v>0</v>
      </c>
      <c r="V2512" s="2">
        <v>0</v>
      </c>
      <c r="W2512" s="2"/>
      <c r="X2512" s="3" t="s">
        <v>1436</v>
      </c>
      <c r="Y2512" s="2">
        <v>0</v>
      </c>
      <c r="Z2512" s="3"/>
      <c r="AA2512" s="3"/>
      <c r="AB2512" s="7" t="s">
        <v>7839</v>
      </c>
      <c r="AC2512" s="3" t="s">
        <v>44</v>
      </c>
      <c r="AD2512" s="3" t="s">
        <v>44</v>
      </c>
      <c r="AE2512" s="3" t="s">
        <v>44</v>
      </c>
      <c r="AF2512" s="3" t="s">
        <v>141</v>
      </c>
      <c r="AG2512" s="4"/>
      <c r="AH2512" s="3"/>
      <c r="AI2512" s="4"/>
      <c r="AJ25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2" s="8">
        <f>IF(#REF!=MAX(#REF!),"New","Old")</f>
      </c>
      <c r="AL2512" s="3"/>
      <c r="AM2512" s="9">
        <f>IF(OR(#REF!="",#REF!=0),"",IF(#REF!&lt;12000,"&lt;12k",IF(AND(#REF!&gt;=12000,#REF!&lt;24000),"12k to 24k",IF(AND(#REF!&gt;=24000,#REF!&lt;=36000),"24k to 36k",IF(#REF!&gt;36000,"&gt;36k","")))))</f>
      </c>
    </row>
    <row x14ac:dyDescent="0.25" r="2513" customHeight="1" ht="18.75">
      <c r="A2513" s="1">
        <v>1871448</v>
      </c>
      <c r="B2513" s="2">
        <v>11506327</v>
      </c>
      <c r="C2513" s="3" t="s">
        <v>0</v>
      </c>
      <c r="D2513" s="3" t="s">
        <v>4843</v>
      </c>
      <c r="E2513" s="2">
        <v>2022</v>
      </c>
      <c r="F2513" s="4">
        <v>44929</v>
      </c>
      <c r="G2513" s="3" t="s">
        <v>2</v>
      </c>
      <c r="H2513" s="4">
        <v>44965</v>
      </c>
      <c r="I2513" s="4">
        <f>_xlfn.XLOOKUP(#REF!,[1]!Backup_F8_Previous_Wave[ODINO],[1]!Backup_F8_Previous_Wave[Production Date],"")</f>
      </c>
      <c r="J2513" s="10">
        <f>_xlfn.XLOOKUP(#REF!,[1]!Backup_F8_Previous_Wave[ODINO],[1]!Backup_F8_Previous_Wave[Wave Date],"")</f>
      </c>
      <c r="K2513" s="6">
        <f>_xlfn.XLOOKUP(#REF!,[1]!Backup_F8_Previous_Wave[ODINO],[1]!Backup_F8_Previous_Wave[Full VIN],"")</f>
      </c>
      <c r="L2513" s="3" t="s">
        <v>7835</v>
      </c>
      <c r="M2513" s="3" t="s">
        <v>4</v>
      </c>
      <c r="N2513" s="3" t="s">
        <v>7840</v>
      </c>
      <c r="O2513" s="3" t="s">
        <v>3849</v>
      </c>
      <c r="P2513" s="6">
        <f>_xlfn.XLOOKUP(#REF!,[1]!Table2[BINNING],[1]!Table2[VFG],"")</f>
      </c>
      <c r="Q2513" s="6">
        <f>IF(ISNUMBER(FIND("|",#REF!,1)),LEFT(#REF!,FIND("|",#REF!,1)-2),#REF!)</f>
      </c>
      <c r="R2513" s="6">
        <f>IF(ISNUMBER(FIND("|",#REF!,1)),RIGHT(#REF!,LEN(#REF!)-FIND("|",#REF!,1)-1),"")</f>
      </c>
      <c r="S2513" s="3" t="s">
        <v>7</v>
      </c>
      <c r="T2513" s="3" t="s">
        <v>7</v>
      </c>
      <c r="U2513" s="2">
        <v>0</v>
      </c>
      <c r="V2513" s="2">
        <v>0</v>
      </c>
      <c r="W2513" s="2"/>
      <c r="X2513" s="3" t="s">
        <v>433</v>
      </c>
      <c r="Y2513" s="2">
        <v>65</v>
      </c>
      <c r="Z2513" s="3"/>
      <c r="AA2513" s="3"/>
      <c r="AB2513" s="7" t="s">
        <v>7841</v>
      </c>
      <c r="AC2513" s="3" t="s">
        <v>4847</v>
      </c>
      <c r="AD2513" s="3" t="s">
        <v>4848</v>
      </c>
      <c r="AE2513" s="3" t="s">
        <v>4849</v>
      </c>
      <c r="AF2513" s="3" t="s">
        <v>102</v>
      </c>
      <c r="AG2513" s="4"/>
      <c r="AH2513" s="3"/>
      <c r="AI2513" s="4"/>
      <c r="AJ25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3" s="8">
        <f>IF(#REF!=MAX(#REF!),"New","Old")</f>
      </c>
      <c r="AL2513" s="3"/>
      <c r="AM2513" s="9">
        <f>IF(OR(#REF!="",#REF!=0),"",IF(#REF!&lt;12000,"&lt;12k",IF(AND(#REF!&gt;=12000,#REF!&lt;24000),"12k to 24k",IF(AND(#REF!&gt;=24000,#REF!&lt;=36000),"24k to 36k",IF(#REF!&gt;36000,"&gt;36k","")))))</f>
      </c>
    </row>
    <row x14ac:dyDescent="0.25" r="2514" customHeight="1" ht="18.75">
      <c r="A2514" s="1">
        <v>1871467</v>
      </c>
      <c r="B2514" s="2">
        <v>11506342</v>
      </c>
      <c r="C2514" s="3" t="s">
        <v>0</v>
      </c>
      <c r="D2514" s="3" t="s">
        <v>4843</v>
      </c>
      <c r="E2514" s="2">
        <v>2023</v>
      </c>
      <c r="F2514" s="4">
        <v>44966</v>
      </c>
      <c r="G2514" s="3" t="s">
        <v>2</v>
      </c>
      <c r="H2514" s="4">
        <v>44966</v>
      </c>
      <c r="I2514" s="4"/>
      <c r="J2514" s="10">
        <f>_xlfn.XLOOKUP(#REF!,[1]!Backup_F8_Previous_Wave[ODINO],[1]!Backup_F8_Previous_Wave[Wave Date],"")</f>
      </c>
      <c r="K2514" s="3"/>
      <c r="L2514" s="3" t="s">
        <v>7842</v>
      </c>
      <c r="M2514" s="3" t="s">
        <v>4</v>
      </c>
      <c r="N2514" s="3" t="s">
        <v>7843</v>
      </c>
      <c r="O2514" s="3" t="s">
        <v>3849</v>
      </c>
      <c r="P2514" s="6">
        <f>_xlfn.XLOOKUP(#REF!,[1]!Table2[BINNING],[1]!Table2[VFG],"")</f>
      </c>
      <c r="Q2514" s="6">
        <f>IF(ISNUMBER(FIND("|",#REF!,1)),LEFT(#REF!,FIND("|",#REF!,1)-2),#REF!)</f>
      </c>
      <c r="R2514" s="6">
        <f>IF(ISNUMBER(FIND("|",#REF!,1)),RIGHT(#REF!,LEN(#REF!)-FIND("|",#REF!,1)-1),"")</f>
      </c>
      <c r="S2514" s="3" t="s">
        <v>7</v>
      </c>
      <c r="T2514" s="3" t="s">
        <v>7</v>
      </c>
      <c r="U2514" s="2">
        <v>0</v>
      </c>
      <c r="V2514" s="2">
        <v>0</v>
      </c>
      <c r="W2514" s="2"/>
      <c r="X2514" s="3" t="s">
        <v>1993</v>
      </c>
      <c r="Y2514" s="2"/>
      <c r="Z2514" s="3"/>
      <c r="AA2514" s="3"/>
      <c r="AB2514" s="7" t="s">
        <v>7844</v>
      </c>
      <c r="AC2514" s="3" t="s">
        <v>44</v>
      </c>
      <c r="AD2514" s="3" t="s">
        <v>44</v>
      </c>
      <c r="AE2514" s="3" t="s">
        <v>44</v>
      </c>
      <c r="AF2514" s="3" t="s">
        <v>102</v>
      </c>
      <c r="AG2514" s="4"/>
      <c r="AH2514" s="3"/>
      <c r="AI2514" s="4"/>
      <c r="AJ25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4" s="8">
        <f>IF(#REF!=MAX(#REF!),"New","Old")</f>
      </c>
      <c r="AL2514" s="3"/>
      <c r="AM2514" s="9">
        <f>IF(OR(#REF!="",#REF!=0),"",IF(#REF!&lt;12000,"&lt;12k",IF(AND(#REF!&gt;=12000,#REF!&lt;24000),"12k to 24k",IF(AND(#REF!&gt;=24000,#REF!&lt;=36000),"24k to 36k",IF(#REF!&gt;36000,"&gt;36k","")))))</f>
      </c>
    </row>
    <row x14ac:dyDescent="0.25" r="2515" customHeight="1" ht="18.75">
      <c r="A2515" s="1">
        <v>1871500</v>
      </c>
      <c r="B2515" s="2">
        <v>11506364</v>
      </c>
      <c r="C2515" s="3" t="s">
        <v>0</v>
      </c>
      <c r="D2515" s="3" t="s">
        <v>181</v>
      </c>
      <c r="E2515" s="2">
        <v>2018</v>
      </c>
      <c r="F2515" s="4">
        <v>44937</v>
      </c>
      <c r="G2515" s="3" t="s">
        <v>2</v>
      </c>
      <c r="H2515" s="4">
        <v>44966</v>
      </c>
      <c r="I2515" s="4">
        <f>_xlfn.XLOOKUP(#REF!,[1]!Backup_F8_Previous_Wave[ODINO],[1]!Backup_F8_Previous_Wave[Production Date],"")</f>
      </c>
      <c r="J2515" s="10">
        <f>_xlfn.XLOOKUP(#REF!,[1]!Backup_F8_Previous_Wave[ODINO],[1]!Backup_F8_Previous_Wave[Wave Date],"")</f>
      </c>
      <c r="K2515" s="6">
        <f>_xlfn.XLOOKUP(#REF!,[1]!Backup_F8_Previous_Wave[ODINO],[1]!Backup_F8_Previous_Wave[Full VIN],"")</f>
      </c>
      <c r="L2515" s="3" t="s">
        <v>7545</v>
      </c>
      <c r="M2515" s="3" t="s">
        <v>4</v>
      </c>
      <c r="N2515" s="3" t="s">
        <v>7845</v>
      </c>
      <c r="O2515" s="3" t="s">
        <v>196</v>
      </c>
      <c r="P2515" s="6">
        <f>_xlfn.XLOOKUP(#REF!,[1]!Table2[BINNING],[1]!Table2[VFG],"")</f>
      </c>
      <c r="Q2515" s="6">
        <f>IF(ISNUMBER(FIND("|",#REF!,1)),LEFT(#REF!,FIND("|",#REF!,1)-2),#REF!)</f>
      </c>
      <c r="R2515" s="6">
        <f>IF(ISNUMBER(FIND("|",#REF!,1)),RIGHT(#REF!,LEN(#REF!)-FIND("|",#REF!,1)-1),"")</f>
      </c>
      <c r="S2515" s="3" t="s">
        <v>7</v>
      </c>
      <c r="T2515" s="3" t="s">
        <v>7</v>
      </c>
      <c r="U2515" s="2">
        <v>0</v>
      </c>
      <c r="V2515" s="2">
        <v>0</v>
      </c>
      <c r="W2515" s="2"/>
      <c r="X2515" s="3" t="s">
        <v>238</v>
      </c>
      <c r="Y2515" s="2">
        <v>70</v>
      </c>
      <c r="Z2515" s="3"/>
      <c r="AA2515" s="3"/>
      <c r="AB2515" s="7" t="s">
        <v>7846</v>
      </c>
      <c r="AC2515" s="3" t="s">
        <v>297</v>
      </c>
      <c r="AD2515" s="3" t="s">
        <v>298</v>
      </c>
      <c r="AE2515" s="3" t="s">
        <v>299</v>
      </c>
      <c r="AF2515" s="3" t="s">
        <v>198</v>
      </c>
      <c r="AG2515" s="4"/>
      <c r="AH2515" s="3"/>
      <c r="AI2515" s="4"/>
      <c r="AJ25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5" s="8">
        <f>IF(#REF!=MAX(#REF!),"New","Old")</f>
      </c>
      <c r="AL2515" s="3"/>
      <c r="AM2515" s="9">
        <f>IF(OR(#REF!="",#REF!=0),"",IF(#REF!&lt;12000,"&lt;12k",IF(AND(#REF!&gt;=12000,#REF!&lt;24000),"12k to 24k",IF(AND(#REF!&gt;=24000,#REF!&lt;=36000),"24k to 36k",IF(#REF!&gt;36000,"&gt;36k","")))))</f>
      </c>
    </row>
    <row x14ac:dyDescent="0.25" r="2516" customHeight="1" ht="18.75">
      <c r="A2516" s="1">
        <v>1871514</v>
      </c>
      <c r="B2516" s="2">
        <v>11506376</v>
      </c>
      <c r="C2516" s="3" t="s">
        <v>0</v>
      </c>
      <c r="D2516" s="3" t="s">
        <v>181</v>
      </c>
      <c r="E2516" s="2">
        <v>2017</v>
      </c>
      <c r="F2516" s="4">
        <v>44952</v>
      </c>
      <c r="G2516" s="3" t="s">
        <v>2</v>
      </c>
      <c r="H2516" s="4">
        <v>44966</v>
      </c>
      <c r="I2516" s="4">
        <f>_xlfn.XLOOKUP(#REF!,[1]!Backup_F8_Previous_Wave[ODINO],[1]!Backup_F8_Previous_Wave[Production Date],"")</f>
      </c>
      <c r="J2516" s="10">
        <f>_xlfn.XLOOKUP(#REF!,[1]!Backup_F8_Previous_Wave[ODINO],[1]!Backup_F8_Previous_Wave[Wave Date],"")</f>
      </c>
      <c r="K2516" s="6">
        <f>_xlfn.XLOOKUP(#REF!,[1]!Backup_F8_Previous_Wave[ODINO],[1]!Backup_F8_Previous_Wave[Full VIN],"")</f>
      </c>
      <c r="L2516" s="3" t="s">
        <v>942</v>
      </c>
      <c r="M2516" s="3" t="s">
        <v>4</v>
      </c>
      <c r="N2516" s="3" t="s">
        <v>7847</v>
      </c>
      <c r="O2516" s="3" t="s">
        <v>196</v>
      </c>
      <c r="P2516" s="6">
        <f>_xlfn.XLOOKUP(#REF!,[1]!Table2[BINNING],[1]!Table2[VFG],"")</f>
      </c>
      <c r="Q2516" s="6">
        <f>IF(ISNUMBER(FIND("|",#REF!,1)),LEFT(#REF!,FIND("|",#REF!,1)-2),#REF!)</f>
      </c>
      <c r="R2516" s="6">
        <f>IF(ISNUMBER(FIND("|",#REF!,1)),RIGHT(#REF!,LEN(#REF!)-FIND("|",#REF!,1)-1),"")</f>
      </c>
      <c r="S2516" s="3" t="s">
        <v>7</v>
      </c>
      <c r="T2516" s="3" t="s">
        <v>7</v>
      </c>
      <c r="U2516" s="2">
        <v>0</v>
      </c>
      <c r="V2516" s="2">
        <v>0</v>
      </c>
      <c r="W2516" s="2"/>
      <c r="X2516" s="3" t="s">
        <v>305</v>
      </c>
      <c r="Y2516" s="2">
        <v>55</v>
      </c>
      <c r="Z2516" s="3"/>
      <c r="AA2516" s="3"/>
      <c r="AB2516" s="7" t="s">
        <v>7848</v>
      </c>
      <c r="AC2516" s="3" t="s">
        <v>297</v>
      </c>
      <c r="AD2516" s="3" t="s">
        <v>298</v>
      </c>
      <c r="AE2516" s="3" t="s">
        <v>299</v>
      </c>
      <c r="AF2516" s="3" t="s">
        <v>198</v>
      </c>
      <c r="AG2516" s="4"/>
      <c r="AH2516" s="3"/>
      <c r="AI2516" s="4"/>
      <c r="AJ25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6" s="8">
        <f>IF(#REF!=MAX(#REF!),"New","Old")</f>
      </c>
      <c r="AL2516" s="3"/>
      <c r="AM2516" s="9">
        <f>IF(OR(#REF!="",#REF!=0),"",IF(#REF!&lt;12000,"&lt;12k",IF(AND(#REF!&gt;=12000,#REF!&lt;24000),"12k to 24k",IF(AND(#REF!&gt;=24000,#REF!&lt;=36000),"24k to 36k",IF(#REF!&gt;36000,"&gt;36k","")))))</f>
      </c>
    </row>
    <row x14ac:dyDescent="0.25" r="2517" customHeight="1" ht="18.75">
      <c r="A2517" s="1">
        <v>1871528</v>
      </c>
      <c r="B2517" s="2">
        <v>11506387</v>
      </c>
      <c r="C2517" s="3" t="s">
        <v>0</v>
      </c>
      <c r="D2517" s="3" t="s">
        <v>86</v>
      </c>
      <c r="E2517" s="2">
        <v>2020</v>
      </c>
      <c r="F2517" s="4">
        <v>44962</v>
      </c>
      <c r="G2517" s="3" t="s">
        <v>2</v>
      </c>
      <c r="H2517" s="4">
        <v>44966</v>
      </c>
      <c r="I2517" s="4">
        <f>_xlfn.XLOOKUP(#REF!,[1]!Backup_F8_Previous_Wave[ODINO],[1]!Backup_F8_Previous_Wave[Production Date],"")</f>
      </c>
      <c r="J2517" s="10">
        <f>_xlfn.XLOOKUP(#REF!,[1]!Backup_F8_Previous_Wave[ODINO],[1]!Backup_F8_Previous_Wave[Wave Date],"")</f>
      </c>
      <c r="K2517" s="6">
        <f>_xlfn.XLOOKUP(#REF!,[1]!Backup_F8_Previous_Wave[ODINO],[1]!Backup_F8_Previous_Wave[Full VIN],"")</f>
      </c>
      <c r="L2517" s="3" t="s">
        <v>6488</v>
      </c>
      <c r="M2517" s="3" t="s">
        <v>4</v>
      </c>
      <c r="N2517" s="3" t="s">
        <v>7849</v>
      </c>
      <c r="O2517" s="3" t="s">
        <v>4771</v>
      </c>
      <c r="P2517" s="6">
        <f>_xlfn.XLOOKUP(#REF!,[1]!Table2[BINNING],[1]!Table2[VFG],"")</f>
      </c>
      <c r="Q2517" s="6">
        <f>IF(ISNUMBER(FIND("|",#REF!,1)),LEFT(#REF!,FIND("|",#REF!,1)-2),#REF!)</f>
      </c>
      <c r="R2517" s="6">
        <f>IF(ISNUMBER(FIND("|",#REF!,1)),RIGHT(#REF!,LEN(#REF!)-FIND("|",#REF!,1)-1),"")</f>
      </c>
      <c r="S2517" s="3" t="s">
        <v>7</v>
      </c>
      <c r="T2517" s="3" t="s">
        <v>7</v>
      </c>
      <c r="U2517" s="2">
        <v>0</v>
      </c>
      <c r="V2517" s="2">
        <v>0</v>
      </c>
      <c r="W2517" s="2">
        <v>43640</v>
      </c>
      <c r="X2517" s="3" t="s">
        <v>404</v>
      </c>
      <c r="Y2517" s="2">
        <v>0</v>
      </c>
      <c r="Z2517" s="3"/>
      <c r="AA2517" s="3"/>
      <c r="AB2517" s="7" t="s">
        <v>7850</v>
      </c>
      <c r="AC2517" s="3" t="s">
        <v>685</v>
      </c>
      <c r="AD2517" s="3" t="s">
        <v>93</v>
      </c>
      <c r="AE2517" s="3" t="s">
        <v>94</v>
      </c>
      <c r="AF2517" s="3" t="s">
        <v>95</v>
      </c>
      <c r="AG2517" s="4"/>
      <c r="AH2517" s="3"/>
      <c r="AI2517" s="4"/>
      <c r="AJ25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7" s="8">
        <f>IF(#REF!=MAX(#REF!),"New","Old")</f>
      </c>
      <c r="AL2517" s="3"/>
      <c r="AM2517" s="9">
        <f>IF(OR(#REF!="",#REF!=0),"",IF(#REF!&lt;12000,"&lt;12k",IF(AND(#REF!&gt;=12000,#REF!&lt;24000),"12k to 24k",IF(AND(#REF!&gt;=24000,#REF!&lt;=36000),"24k to 36k",IF(#REF!&gt;36000,"&gt;36k","")))))</f>
      </c>
    </row>
    <row x14ac:dyDescent="0.25" r="2518" customHeight="1" ht="18.75">
      <c r="A2518" s="1">
        <v>1871532</v>
      </c>
      <c r="B2518" s="2">
        <v>11506390</v>
      </c>
      <c r="C2518" s="3" t="s">
        <v>0</v>
      </c>
      <c r="D2518" s="3" t="s">
        <v>86</v>
      </c>
      <c r="E2518" s="2">
        <v>2020</v>
      </c>
      <c r="F2518" s="4">
        <v>44899</v>
      </c>
      <c r="G2518" s="3" t="s">
        <v>14</v>
      </c>
      <c r="H2518" s="4">
        <v>44966</v>
      </c>
      <c r="I2518" s="4">
        <f>_xlfn.XLOOKUP(#REF!,[1]!Backup_F8_Previous_Wave[ODINO],[1]!Backup_F8_Previous_Wave[Production Date],"")</f>
      </c>
      <c r="J2518" s="10">
        <f>_xlfn.XLOOKUP(#REF!,[1]!Backup_F8_Previous_Wave[ODINO],[1]!Backup_F8_Previous_Wave[Wave Date],"")</f>
      </c>
      <c r="K2518" s="6">
        <f>_xlfn.XLOOKUP(#REF!,[1]!Backup_F8_Previous_Wave[ODINO],[1]!Backup_F8_Previous_Wave[Full VIN],"")</f>
      </c>
      <c r="L2518" s="3" t="s">
        <v>7396</v>
      </c>
      <c r="M2518" s="3" t="s">
        <v>4</v>
      </c>
      <c r="N2518" s="3" t="s">
        <v>7851</v>
      </c>
      <c r="O2518" s="3" t="s">
        <v>62</v>
      </c>
      <c r="P2518" s="6">
        <f>_xlfn.XLOOKUP(#REF!,[1]!Table2[BINNING],[1]!Table2[VFG],"")</f>
      </c>
      <c r="Q2518" s="6">
        <f>IF(ISNUMBER(FIND("|",#REF!,1)),LEFT(#REF!,FIND("|",#REF!,1)-2),#REF!)</f>
      </c>
      <c r="R2518" s="6">
        <f>IF(ISNUMBER(FIND("|",#REF!,1)),RIGHT(#REF!,LEN(#REF!)-FIND("|",#REF!,1)-1),"")</f>
      </c>
      <c r="S2518" s="3" t="s">
        <v>957</v>
      </c>
      <c r="T2518" s="3" t="s">
        <v>7</v>
      </c>
      <c r="U2518" s="2">
        <v>1</v>
      </c>
      <c r="V2518" s="2">
        <v>0</v>
      </c>
      <c r="W2518" s="2">
        <v>12700</v>
      </c>
      <c r="X2518" s="3" t="s">
        <v>691</v>
      </c>
      <c r="Y2518" s="2"/>
      <c r="Z2518" s="3"/>
      <c r="AA2518" s="3"/>
      <c r="AB2518" s="7" t="s">
        <v>7852</v>
      </c>
      <c r="AC2518" s="3" t="s">
        <v>685</v>
      </c>
      <c r="AD2518" s="3" t="s">
        <v>93</v>
      </c>
      <c r="AE2518" s="3" t="s">
        <v>94</v>
      </c>
      <c r="AF2518" s="3" t="s">
        <v>95</v>
      </c>
      <c r="AG2518" s="4"/>
      <c r="AH2518" s="3"/>
      <c r="AI2518" s="4"/>
      <c r="AJ25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8" s="8">
        <f>IF(#REF!=MAX(#REF!),"New","Old")</f>
      </c>
      <c r="AL2518" s="3"/>
      <c r="AM2518" s="9">
        <f>IF(OR(#REF!="",#REF!=0),"",IF(#REF!&lt;12000,"&lt;12k",IF(AND(#REF!&gt;=12000,#REF!&lt;24000),"12k to 24k",IF(AND(#REF!&gt;=24000,#REF!&lt;=36000),"24k to 36k",IF(#REF!&gt;36000,"&gt;36k","")))))</f>
      </c>
    </row>
    <row x14ac:dyDescent="0.25" r="2519" customHeight="1" ht="18.75">
      <c r="A2519" s="1">
        <v>1871552</v>
      </c>
      <c r="B2519" s="2">
        <v>11506405</v>
      </c>
      <c r="C2519" s="3" t="s">
        <v>0</v>
      </c>
      <c r="D2519" s="3" t="s">
        <v>4843</v>
      </c>
      <c r="E2519" s="2">
        <v>2022</v>
      </c>
      <c r="F2519" s="4">
        <v>44966</v>
      </c>
      <c r="G2519" s="3" t="s">
        <v>2</v>
      </c>
      <c r="H2519" s="4">
        <v>44966</v>
      </c>
      <c r="I2519" s="4"/>
      <c r="J2519" s="10">
        <f>_xlfn.XLOOKUP(#REF!,[1]!Backup_F8_Previous_Wave[ODINO],[1]!Backup_F8_Previous_Wave[Wave Date],"")</f>
      </c>
      <c r="K2519" s="3"/>
      <c r="L2519" s="3" t="s">
        <v>7321</v>
      </c>
      <c r="M2519" s="3" t="s">
        <v>4</v>
      </c>
      <c r="N2519" s="3" t="s">
        <v>7853</v>
      </c>
      <c r="O2519" s="3" t="s">
        <v>3849</v>
      </c>
      <c r="P2519" s="6">
        <f>_xlfn.XLOOKUP(#REF!,[1]!Table2[BINNING],[1]!Table2[VFG],"")</f>
      </c>
      <c r="Q2519" s="6">
        <f>IF(ISNUMBER(FIND("|",#REF!,1)),LEFT(#REF!,FIND("|",#REF!,1)-2),#REF!)</f>
      </c>
      <c r="R2519" s="6">
        <f>IF(ISNUMBER(FIND("|",#REF!,1)),RIGHT(#REF!,LEN(#REF!)-FIND("|",#REF!,1)-1),"")</f>
      </c>
      <c r="S2519" s="3" t="s">
        <v>7</v>
      </c>
      <c r="T2519" s="3" t="s">
        <v>7</v>
      </c>
      <c r="U2519" s="2">
        <v>0</v>
      </c>
      <c r="V2519" s="2">
        <v>0</v>
      </c>
      <c r="W2519" s="2"/>
      <c r="X2519" s="3" t="s">
        <v>282</v>
      </c>
      <c r="Y2519" s="2">
        <v>70</v>
      </c>
      <c r="Z2519" s="3"/>
      <c r="AA2519" s="3"/>
      <c r="AB2519" s="7" t="s">
        <v>7854</v>
      </c>
      <c r="AC2519" s="3" t="s">
        <v>44</v>
      </c>
      <c r="AD2519" s="3" t="s">
        <v>44</v>
      </c>
      <c r="AE2519" s="3" t="s">
        <v>44</v>
      </c>
      <c r="AF2519" s="3" t="s">
        <v>102</v>
      </c>
      <c r="AG2519" s="4"/>
      <c r="AH2519" s="3"/>
      <c r="AI2519" s="4"/>
      <c r="AJ25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19" s="8">
        <f>IF(#REF!=MAX(#REF!),"New","Old")</f>
      </c>
      <c r="AL2519" s="3"/>
      <c r="AM2519" s="9">
        <f>IF(OR(#REF!="",#REF!=0),"",IF(#REF!&lt;12000,"&lt;12k",IF(AND(#REF!&gt;=12000,#REF!&lt;24000),"12k to 24k",IF(AND(#REF!&gt;=24000,#REF!&lt;=36000),"24k to 36k",IF(#REF!&gt;36000,"&gt;36k","")))))</f>
      </c>
    </row>
    <row x14ac:dyDescent="0.25" r="2520" customHeight="1" ht="18.75">
      <c r="A2520" s="1">
        <v>1871586</v>
      </c>
      <c r="B2520" s="2">
        <v>11506428</v>
      </c>
      <c r="C2520" s="3" t="s">
        <v>0</v>
      </c>
      <c r="D2520" s="3" t="s">
        <v>4843</v>
      </c>
      <c r="E2520" s="2">
        <v>2022</v>
      </c>
      <c r="F2520" s="4">
        <v>44876</v>
      </c>
      <c r="G2520" s="3" t="s">
        <v>14</v>
      </c>
      <c r="H2520" s="4">
        <v>44966</v>
      </c>
      <c r="I2520" s="4">
        <f>_xlfn.XLOOKUP(#REF!,[1]!Backup_F8_Previous_Wave[ODINO],[1]!Backup_F8_Previous_Wave[Production Date],"")</f>
      </c>
      <c r="J2520" s="10">
        <f>_xlfn.XLOOKUP(#REF!,[1]!Backup_F8_Previous_Wave[ODINO],[1]!Backup_F8_Previous_Wave[Wave Date],"")</f>
      </c>
      <c r="K2520" s="6">
        <f>_xlfn.XLOOKUP(#REF!,[1]!Backup_F8_Previous_Wave[ODINO],[1]!Backup_F8_Previous_Wave[Full VIN],"")</f>
      </c>
      <c r="L2520" s="3" t="s">
        <v>7259</v>
      </c>
      <c r="M2520" s="3" t="s">
        <v>4</v>
      </c>
      <c r="N2520" s="3" t="s">
        <v>7855</v>
      </c>
      <c r="O2520" s="3" t="s">
        <v>3849</v>
      </c>
      <c r="P2520" s="6">
        <f>_xlfn.XLOOKUP(#REF!,[1]!Table2[BINNING],[1]!Table2[VFG],"")</f>
      </c>
      <c r="Q2520" s="6">
        <f>IF(ISNUMBER(FIND("|",#REF!,1)),LEFT(#REF!,FIND("|",#REF!,1)-2),#REF!)</f>
      </c>
      <c r="R2520" s="6">
        <f>IF(ISNUMBER(FIND("|",#REF!,1)),RIGHT(#REF!,LEN(#REF!)-FIND("|",#REF!,1)-1),"")</f>
      </c>
      <c r="S2520" s="3" t="s">
        <v>7</v>
      </c>
      <c r="T2520" s="3" t="s">
        <v>7</v>
      </c>
      <c r="U2520" s="2">
        <v>0</v>
      </c>
      <c r="V2520" s="2">
        <v>0</v>
      </c>
      <c r="W2520" s="2">
        <v>0</v>
      </c>
      <c r="X2520" s="3" t="s">
        <v>8</v>
      </c>
      <c r="Y2520" s="2"/>
      <c r="Z2520" s="3"/>
      <c r="AA2520" s="3"/>
      <c r="AB2520" s="7" t="s">
        <v>7856</v>
      </c>
      <c r="AC2520" s="3" t="s">
        <v>4847</v>
      </c>
      <c r="AD2520" s="3" t="s">
        <v>4848</v>
      </c>
      <c r="AE2520" s="3" t="s">
        <v>4849</v>
      </c>
      <c r="AF2520" s="3" t="s">
        <v>102</v>
      </c>
      <c r="AG2520" s="4"/>
      <c r="AH2520" s="3"/>
      <c r="AI2520" s="4"/>
      <c r="AJ25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0" s="8">
        <f>IF(#REF!=MAX(#REF!),"New","Old")</f>
      </c>
      <c r="AL2520" s="3"/>
      <c r="AM2520" s="9">
        <f>IF(OR(#REF!="",#REF!=0),"",IF(#REF!&lt;12000,"&lt;12k",IF(AND(#REF!&gt;=12000,#REF!&lt;24000),"12k to 24k",IF(AND(#REF!&gt;=24000,#REF!&lt;=36000),"24k to 36k",IF(#REF!&gt;36000,"&gt;36k","")))))</f>
      </c>
    </row>
    <row x14ac:dyDescent="0.25" r="2521" customHeight="1" ht="18.75">
      <c r="A2521" s="1">
        <v>1871587</v>
      </c>
      <c r="B2521" s="2">
        <v>11506429</v>
      </c>
      <c r="C2521" s="3" t="s">
        <v>0</v>
      </c>
      <c r="D2521" s="3" t="s">
        <v>4843</v>
      </c>
      <c r="E2521" s="2">
        <v>2022</v>
      </c>
      <c r="F2521" s="4">
        <v>44908</v>
      </c>
      <c r="G2521" s="3" t="s">
        <v>14</v>
      </c>
      <c r="H2521" s="4">
        <v>44966</v>
      </c>
      <c r="I2521" s="4">
        <f>_xlfn.XLOOKUP(#REF!,[1]!Backup_F8_Previous_Wave[ODINO],[1]!Backup_F8_Previous_Wave[Production Date],"")</f>
      </c>
      <c r="J2521" s="10">
        <f>_xlfn.XLOOKUP(#REF!,[1]!Backup_F8_Previous_Wave[ODINO],[1]!Backup_F8_Previous_Wave[Wave Date],"")</f>
      </c>
      <c r="K2521" s="6">
        <f>_xlfn.XLOOKUP(#REF!,[1]!Backup_F8_Previous_Wave[ODINO],[1]!Backup_F8_Previous_Wave[Full VIN],"")</f>
      </c>
      <c r="L2521" s="3" t="s">
        <v>7857</v>
      </c>
      <c r="M2521" s="3" t="s">
        <v>4</v>
      </c>
      <c r="N2521" s="3" t="s">
        <v>7858</v>
      </c>
      <c r="O2521" s="3" t="s">
        <v>3849</v>
      </c>
      <c r="P2521" s="6">
        <f>_xlfn.XLOOKUP(#REF!,[1]!Table2[BINNING],[1]!Table2[VFG],"")</f>
      </c>
      <c r="Q2521" s="6">
        <f>IF(ISNUMBER(FIND("|",#REF!,1)),LEFT(#REF!,FIND("|",#REF!,1)-2),#REF!)</f>
      </c>
      <c r="R2521" s="6">
        <f>IF(ISNUMBER(FIND("|",#REF!,1)),RIGHT(#REF!,LEN(#REF!)-FIND("|",#REF!,1)-1),"")</f>
      </c>
      <c r="S2521" s="3" t="s">
        <v>7</v>
      </c>
      <c r="T2521" s="3" t="s">
        <v>7</v>
      </c>
      <c r="U2521" s="2">
        <v>0</v>
      </c>
      <c r="V2521" s="2">
        <v>0</v>
      </c>
      <c r="W2521" s="2"/>
      <c r="X2521" s="3" t="s">
        <v>253</v>
      </c>
      <c r="Y2521" s="2"/>
      <c r="Z2521" s="3"/>
      <c r="AA2521" s="3"/>
      <c r="AB2521" s="7" t="s">
        <v>7859</v>
      </c>
      <c r="AC2521" s="3" t="s">
        <v>4847</v>
      </c>
      <c r="AD2521" s="3" t="s">
        <v>4848</v>
      </c>
      <c r="AE2521" s="3" t="s">
        <v>4849</v>
      </c>
      <c r="AF2521" s="3" t="s">
        <v>102</v>
      </c>
      <c r="AG2521" s="4"/>
      <c r="AH2521" s="3"/>
      <c r="AI2521" s="4"/>
      <c r="AJ25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1" s="8">
        <f>IF(#REF!=MAX(#REF!),"New","Old")</f>
      </c>
      <c r="AL2521" s="3"/>
      <c r="AM2521" s="9">
        <f>IF(OR(#REF!="",#REF!=0),"",IF(#REF!&lt;12000,"&lt;12k",IF(AND(#REF!&gt;=12000,#REF!&lt;24000),"12k to 24k",IF(AND(#REF!&gt;=24000,#REF!&lt;=36000),"24k to 36k",IF(#REF!&gt;36000,"&gt;36k","")))))</f>
      </c>
    </row>
    <row x14ac:dyDescent="0.25" r="2522" customHeight="1" ht="18.75">
      <c r="A2522" s="1">
        <v>1871674</v>
      </c>
      <c r="B2522" s="2">
        <v>11506497</v>
      </c>
      <c r="C2522" s="3" t="s">
        <v>0</v>
      </c>
      <c r="D2522" s="3" t="s">
        <v>181</v>
      </c>
      <c r="E2522" s="2">
        <v>2018</v>
      </c>
      <c r="F2522" s="4">
        <v>44841</v>
      </c>
      <c r="G2522" s="3" t="s">
        <v>14</v>
      </c>
      <c r="H2522" s="4">
        <v>44966</v>
      </c>
      <c r="I2522" s="4">
        <f>_xlfn.XLOOKUP(#REF!,[1]!Backup_F8_Previous_Wave[ODINO],[1]!Backup_F8_Previous_Wave[Production Date],"")</f>
      </c>
      <c r="J2522" s="10">
        <f>_xlfn.XLOOKUP(#REF!,[1]!Backup_F8_Previous_Wave[ODINO],[1]!Backup_F8_Previous_Wave[Wave Date],"")</f>
      </c>
      <c r="K2522" s="6">
        <f>_xlfn.XLOOKUP(#REF!,[1]!Backup_F8_Previous_Wave[ODINO],[1]!Backup_F8_Previous_Wave[Full VIN],"")</f>
      </c>
      <c r="L2522" s="3" t="s">
        <v>7807</v>
      </c>
      <c r="M2522" s="3" t="s">
        <v>4</v>
      </c>
      <c r="N2522" s="3" t="s">
        <v>7860</v>
      </c>
      <c r="O2522" s="3" t="s">
        <v>196</v>
      </c>
      <c r="P2522" s="6">
        <f>_xlfn.XLOOKUP(#REF!,[1]!Table2[BINNING],[1]!Table2[VFG],"")</f>
      </c>
      <c r="Q2522" s="6">
        <f>IF(ISNUMBER(FIND("|",#REF!,1)),LEFT(#REF!,FIND("|",#REF!,1)-2),#REF!)</f>
      </c>
      <c r="R2522" s="6">
        <f>IF(ISNUMBER(FIND("|",#REF!,1)),RIGHT(#REF!,LEN(#REF!)-FIND("|",#REF!,1)-1),"")</f>
      </c>
      <c r="S2522" s="3" t="s">
        <v>7</v>
      </c>
      <c r="T2522" s="3" t="s">
        <v>7</v>
      </c>
      <c r="U2522" s="2">
        <v>0</v>
      </c>
      <c r="V2522" s="2">
        <v>0</v>
      </c>
      <c r="W2522" s="2"/>
      <c r="X2522" s="3" t="s">
        <v>2931</v>
      </c>
      <c r="Y2522" s="2">
        <v>70</v>
      </c>
      <c r="Z2522" s="3"/>
      <c r="AA2522" s="3"/>
      <c r="AB2522" s="7" t="s">
        <v>7861</v>
      </c>
      <c r="AC2522" s="3" t="s">
        <v>297</v>
      </c>
      <c r="AD2522" s="3" t="s">
        <v>298</v>
      </c>
      <c r="AE2522" s="3" t="s">
        <v>299</v>
      </c>
      <c r="AF2522" s="3" t="s">
        <v>198</v>
      </c>
      <c r="AG2522" s="4"/>
      <c r="AH2522" s="3"/>
      <c r="AI2522" s="4"/>
      <c r="AJ25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2" s="8">
        <f>IF(#REF!=MAX(#REF!),"New","Old")</f>
      </c>
      <c r="AL2522" s="3"/>
      <c r="AM2522" s="9">
        <f>IF(OR(#REF!="",#REF!=0),"",IF(#REF!&lt;12000,"&lt;12k",IF(AND(#REF!&gt;=12000,#REF!&lt;24000),"12k to 24k",IF(AND(#REF!&gt;=24000,#REF!&lt;=36000),"24k to 36k",IF(#REF!&gt;36000,"&gt;36k","")))))</f>
      </c>
    </row>
    <row x14ac:dyDescent="0.25" r="2523" customHeight="1" ht="18.75">
      <c r="A2523" s="1">
        <v>1871702</v>
      </c>
      <c r="B2523" s="2">
        <v>11506515</v>
      </c>
      <c r="C2523" s="3" t="s">
        <v>0</v>
      </c>
      <c r="D2523" s="3" t="s">
        <v>181</v>
      </c>
      <c r="E2523" s="2">
        <v>2017</v>
      </c>
      <c r="F2523" s="4">
        <v>44737</v>
      </c>
      <c r="G2523" s="3" t="s">
        <v>108</v>
      </c>
      <c r="H2523" s="4">
        <v>44966</v>
      </c>
      <c r="I2523" s="4"/>
      <c r="J2523" s="10">
        <f>_xlfn.XLOOKUP(#REF!,[1]!Backup_F8_Previous_Wave[ODINO],[1]!Backup_F8_Previous_Wave[Wave Date],"")</f>
      </c>
      <c r="K2523" s="3"/>
      <c r="L2523" s="3" t="s">
        <v>7166</v>
      </c>
      <c r="M2523" s="3" t="s">
        <v>4</v>
      </c>
      <c r="N2523" s="3" t="s">
        <v>7862</v>
      </c>
      <c r="O2523" s="3" t="s">
        <v>196</v>
      </c>
      <c r="P2523" s="6">
        <f>_xlfn.XLOOKUP(#REF!,[1]!Table2[BINNING],[1]!Table2[VFG],"")</f>
      </c>
      <c r="Q2523" s="6">
        <f>IF(ISNUMBER(FIND("|",#REF!,1)),LEFT(#REF!,FIND("|",#REF!,1)-2),#REF!)</f>
      </c>
      <c r="R2523" s="6">
        <f>IF(ISNUMBER(FIND("|",#REF!,1)),RIGHT(#REF!,LEN(#REF!)-FIND("|",#REF!,1)-1),"")</f>
      </c>
      <c r="S2523" s="3" t="s">
        <v>7</v>
      </c>
      <c r="T2523" s="3" t="s">
        <v>7</v>
      </c>
      <c r="U2523" s="2">
        <v>0</v>
      </c>
      <c r="V2523" s="2">
        <v>0</v>
      </c>
      <c r="W2523" s="2"/>
      <c r="X2523" s="3" t="s">
        <v>282</v>
      </c>
      <c r="Y2523" s="2">
        <v>55</v>
      </c>
      <c r="Z2523" s="3"/>
      <c r="AA2523" s="3"/>
      <c r="AB2523" s="7" t="s">
        <v>7863</v>
      </c>
      <c r="AC2523" s="3" t="s">
        <v>44</v>
      </c>
      <c r="AD2523" s="3" t="s">
        <v>44</v>
      </c>
      <c r="AE2523" s="3" t="s">
        <v>44</v>
      </c>
      <c r="AF2523" s="3" t="s">
        <v>198</v>
      </c>
      <c r="AG2523" s="4"/>
      <c r="AH2523" s="3"/>
      <c r="AI2523" s="4"/>
      <c r="AJ25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3" s="8">
        <f>IF(#REF!=MAX(#REF!),"New","Old")</f>
      </c>
      <c r="AL2523" s="3"/>
      <c r="AM2523" s="9">
        <f>IF(OR(#REF!="",#REF!=0),"",IF(#REF!&lt;12000,"&lt;12k",IF(AND(#REF!&gt;=12000,#REF!&lt;24000),"12k to 24k",IF(AND(#REF!&gt;=24000,#REF!&lt;=36000),"24k to 36k",IF(#REF!&gt;36000,"&gt;36k","")))))</f>
      </c>
    </row>
    <row x14ac:dyDescent="0.25" r="2524" customHeight="1" ht="18.75">
      <c r="A2524" s="1">
        <v>1871703</v>
      </c>
      <c r="B2524" s="2">
        <v>11506516</v>
      </c>
      <c r="C2524" s="3" t="s">
        <v>0</v>
      </c>
      <c r="D2524" s="3" t="s">
        <v>4843</v>
      </c>
      <c r="E2524" s="2">
        <v>2022</v>
      </c>
      <c r="F2524" s="4">
        <v>44966</v>
      </c>
      <c r="G2524" s="3" t="s">
        <v>2</v>
      </c>
      <c r="H2524" s="4">
        <v>44966</v>
      </c>
      <c r="I2524" s="4"/>
      <c r="J2524" s="10">
        <f>_xlfn.XLOOKUP(#REF!,[1]!Backup_F8_Previous_Wave[ODINO],[1]!Backup_F8_Previous_Wave[Wave Date],"")</f>
      </c>
      <c r="K2524" s="3"/>
      <c r="L2524" s="3" t="s">
        <v>7864</v>
      </c>
      <c r="M2524" s="3" t="s">
        <v>4</v>
      </c>
      <c r="N2524" s="3" t="s">
        <v>7865</v>
      </c>
      <c r="O2524" s="3" t="s">
        <v>3849</v>
      </c>
      <c r="P2524" s="6">
        <f>_xlfn.XLOOKUP(#REF!,[1]!Table2[BINNING],[1]!Table2[VFG],"")</f>
      </c>
      <c r="Q2524" s="6">
        <f>IF(ISNUMBER(FIND("|",#REF!,1)),LEFT(#REF!,FIND("|",#REF!,1)-2),#REF!)</f>
      </c>
      <c r="R2524" s="6">
        <f>IF(ISNUMBER(FIND("|",#REF!,1)),RIGHT(#REF!,LEN(#REF!)-FIND("|",#REF!,1)-1),"")</f>
      </c>
      <c r="S2524" s="3" t="s">
        <v>7</v>
      </c>
      <c r="T2524" s="3" t="s">
        <v>7</v>
      </c>
      <c r="U2524" s="2">
        <v>0</v>
      </c>
      <c r="V2524" s="2">
        <v>0</v>
      </c>
      <c r="W2524" s="2"/>
      <c r="X2524" s="3" t="s">
        <v>282</v>
      </c>
      <c r="Y2524" s="2">
        <v>70</v>
      </c>
      <c r="Z2524" s="3"/>
      <c r="AA2524" s="3"/>
      <c r="AB2524" s="7" t="s">
        <v>7866</v>
      </c>
      <c r="AC2524" s="3" t="s">
        <v>44</v>
      </c>
      <c r="AD2524" s="3" t="s">
        <v>44</v>
      </c>
      <c r="AE2524" s="3" t="s">
        <v>44</v>
      </c>
      <c r="AF2524" s="3" t="s">
        <v>102</v>
      </c>
      <c r="AG2524" s="4"/>
      <c r="AH2524" s="3"/>
      <c r="AI2524" s="4"/>
      <c r="AJ25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4" s="8">
        <f>IF(#REF!=MAX(#REF!),"New","Old")</f>
      </c>
      <c r="AL2524" s="3"/>
      <c r="AM2524" s="9">
        <f>IF(OR(#REF!="",#REF!=0),"",IF(#REF!&lt;12000,"&lt;12k",IF(AND(#REF!&gt;=12000,#REF!&lt;24000),"12k to 24k",IF(AND(#REF!&gt;=24000,#REF!&lt;=36000),"24k to 36k",IF(#REF!&gt;36000,"&gt;36k","")))))</f>
      </c>
    </row>
    <row x14ac:dyDescent="0.25" r="2525" customHeight="1" ht="18.75">
      <c r="A2525" s="1">
        <v>1871743</v>
      </c>
      <c r="B2525" s="2">
        <v>11506542</v>
      </c>
      <c r="C2525" s="3" t="s">
        <v>0</v>
      </c>
      <c r="D2525" s="3" t="s">
        <v>181</v>
      </c>
      <c r="E2525" s="2">
        <v>2015</v>
      </c>
      <c r="F2525" s="4">
        <v>44967</v>
      </c>
      <c r="G2525" s="3" t="s">
        <v>2</v>
      </c>
      <c r="H2525" s="4">
        <v>44967</v>
      </c>
      <c r="I2525" s="4">
        <f>_xlfn.XLOOKUP(#REF!,[1]!Backup_F8_Previous_Wave[ODINO],[1]!Backup_F8_Previous_Wave[Production Date],"")</f>
      </c>
      <c r="J2525" s="10">
        <f>_xlfn.XLOOKUP(#REF!,[1]!Backup_F8_Previous_Wave[ODINO],[1]!Backup_F8_Previous_Wave[Wave Date],"")</f>
      </c>
      <c r="K2525" s="6">
        <f>_xlfn.XLOOKUP(#REF!,[1]!Backup_F8_Previous_Wave[ODINO],[1]!Backup_F8_Previous_Wave[Full VIN],"")</f>
      </c>
      <c r="L2525" s="3" t="s">
        <v>7867</v>
      </c>
      <c r="M2525" s="3" t="s">
        <v>4</v>
      </c>
      <c r="N2525" s="3" t="s">
        <v>7868</v>
      </c>
      <c r="O2525" s="3" t="s">
        <v>196</v>
      </c>
      <c r="P2525" s="6">
        <f>_xlfn.XLOOKUP(#REF!,[1]!Table2[BINNING],[1]!Table2[VFG],"")</f>
      </c>
      <c r="Q2525" s="6">
        <f>IF(ISNUMBER(FIND("|",#REF!,1)),LEFT(#REF!,FIND("|",#REF!,1)-2),#REF!)</f>
      </c>
      <c r="R2525" s="6">
        <f>IF(ISNUMBER(FIND("|",#REF!,1)),RIGHT(#REF!,LEN(#REF!)-FIND("|",#REF!,1)-1),"")</f>
      </c>
      <c r="S2525" s="3" t="s">
        <v>7</v>
      </c>
      <c r="T2525" s="3" t="s">
        <v>7</v>
      </c>
      <c r="U2525" s="2">
        <v>0</v>
      </c>
      <c r="V2525" s="2">
        <v>0</v>
      </c>
      <c r="W2525" s="2"/>
      <c r="X2525" s="3" t="s">
        <v>63</v>
      </c>
      <c r="Y2525" s="2">
        <v>70</v>
      </c>
      <c r="Z2525" s="3"/>
      <c r="AA2525" s="3"/>
      <c r="AB2525" s="7" t="s">
        <v>7869</v>
      </c>
      <c r="AC2525" s="3" t="s">
        <v>297</v>
      </c>
      <c r="AD2525" s="3" t="s">
        <v>298</v>
      </c>
      <c r="AE2525" s="3" t="s">
        <v>299</v>
      </c>
      <c r="AF2525" s="3" t="s">
        <v>198</v>
      </c>
      <c r="AG2525" s="4"/>
      <c r="AH2525" s="3"/>
      <c r="AI2525" s="4"/>
      <c r="AJ25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5" s="8">
        <f>IF(#REF!=MAX(#REF!),"New","Old")</f>
      </c>
      <c r="AL2525" s="3"/>
      <c r="AM2525" s="9">
        <f>IF(OR(#REF!="",#REF!=0),"",IF(#REF!&lt;12000,"&lt;12k",IF(AND(#REF!&gt;=12000,#REF!&lt;24000),"12k to 24k",IF(AND(#REF!&gt;=24000,#REF!&lt;=36000),"24k to 36k",IF(#REF!&gt;36000,"&gt;36k","")))))</f>
      </c>
    </row>
    <row x14ac:dyDescent="0.25" r="2526" customHeight="1" ht="18.75">
      <c r="A2526" s="1">
        <v>1871760</v>
      </c>
      <c r="B2526" s="2">
        <v>11506552</v>
      </c>
      <c r="C2526" s="3" t="s">
        <v>0</v>
      </c>
      <c r="D2526" s="3" t="s">
        <v>181</v>
      </c>
      <c r="E2526" s="2">
        <v>2015</v>
      </c>
      <c r="F2526" s="4">
        <v>44966</v>
      </c>
      <c r="G2526" s="3" t="s">
        <v>2</v>
      </c>
      <c r="H2526" s="4">
        <v>44967</v>
      </c>
      <c r="I2526" s="4"/>
      <c r="J2526" s="10">
        <f>_xlfn.XLOOKUP(#REF!,[1]!Backup_F8_Previous_Wave[ODINO],[1]!Backup_F8_Previous_Wave[Wave Date],"")</f>
      </c>
      <c r="K2526" s="3"/>
      <c r="L2526" s="3" t="s">
        <v>7870</v>
      </c>
      <c r="M2526" s="3" t="s">
        <v>4</v>
      </c>
      <c r="N2526" s="3" t="s">
        <v>7871</v>
      </c>
      <c r="O2526" s="3" t="s">
        <v>196</v>
      </c>
      <c r="P2526" s="6">
        <f>_xlfn.XLOOKUP(#REF!,[1]!Table2[BINNING],[1]!Table2[VFG],"")</f>
      </c>
      <c r="Q2526" s="6">
        <f>IF(ISNUMBER(FIND("|",#REF!,1)),LEFT(#REF!,FIND("|",#REF!,1)-2),#REF!)</f>
      </c>
      <c r="R2526" s="6">
        <f>IF(ISNUMBER(FIND("|",#REF!,1)),RIGHT(#REF!,LEN(#REF!)-FIND("|",#REF!,1)-1),"")</f>
      </c>
      <c r="S2526" s="3" t="s">
        <v>7</v>
      </c>
      <c r="T2526" s="3" t="s">
        <v>7</v>
      </c>
      <c r="U2526" s="2">
        <v>0</v>
      </c>
      <c r="V2526" s="2">
        <v>0</v>
      </c>
      <c r="W2526" s="2"/>
      <c r="X2526" s="3" t="s">
        <v>72</v>
      </c>
      <c r="Y2526" s="2">
        <v>70</v>
      </c>
      <c r="Z2526" s="3"/>
      <c r="AA2526" s="3"/>
      <c r="AB2526" s="7" t="s">
        <v>7872</v>
      </c>
      <c r="AC2526" s="3" t="s">
        <v>44</v>
      </c>
      <c r="AD2526" s="3" t="s">
        <v>44</v>
      </c>
      <c r="AE2526" s="3" t="s">
        <v>44</v>
      </c>
      <c r="AF2526" s="3" t="s">
        <v>198</v>
      </c>
      <c r="AG2526" s="4"/>
      <c r="AH2526" s="3"/>
      <c r="AI2526" s="4"/>
      <c r="AJ25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6" s="8">
        <f>IF(#REF!=MAX(#REF!),"New","Old")</f>
      </c>
      <c r="AL2526" s="3"/>
      <c r="AM2526" s="9">
        <f>IF(OR(#REF!="",#REF!=0),"",IF(#REF!&lt;12000,"&lt;12k",IF(AND(#REF!&gt;=12000,#REF!&lt;24000),"12k to 24k",IF(AND(#REF!&gt;=24000,#REF!&lt;=36000),"24k to 36k",IF(#REF!&gt;36000,"&gt;36k","")))))</f>
      </c>
    </row>
    <row x14ac:dyDescent="0.25" r="2527" customHeight="1" ht="18.75">
      <c r="A2527" s="1">
        <v>1871855</v>
      </c>
      <c r="B2527" s="2">
        <v>11506624</v>
      </c>
      <c r="C2527" s="3" t="s">
        <v>0</v>
      </c>
      <c r="D2527" s="3" t="s">
        <v>181</v>
      </c>
      <c r="E2527" s="2">
        <v>2015</v>
      </c>
      <c r="F2527" s="4">
        <v>44805</v>
      </c>
      <c r="G2527" s="3" t="s">
        <v>39</v>
      </c>
      <c r="H2527" s="4">
        <v>44967</v>
      </c>
      <c r="I2527" s="4">
        <f>_xlfn.XLOOKUP(#REF!,[1]!Backup_F8_Previous_Wave[ODINO],[1]!Backup_F8_Previous_Wave[Production Date],"")</f>
      </c>
      <c r="J2527" s="10">
        <f>_xlfn.XLOOKUP(#REF!,[1]!Backup_F8_Previous_Wave[ODINO],[1]!Backup_F8_Previous_Wave[Wave Date],"")</f>
      </c>
      <c r="K2527" s="6">
        <f>_xlfn.XLOOKUP(#REF!,[1]!Backup_F8_Previous_Wave[ODINO],[1]!Backup_F8_Previous_Wave[Full VIN],"")</f>
      </c>
      <c r="L2527" s="3" t="s">
        <v>7873</v>
      </c>
      <c r="M2527" s="3" t="s">
        <v>4</v>
      </c>
      <c r="N2527" s="3" t="s">
        <v>7874</v>
      </c>
      <c r="O2527" s="3" t="s">
        <v>196</v>
      </c>
      <c r="P2527" s="6">
        <f>_xlfn.XLOOKUP(#REF!,[1]!Table2[BINNING],[1]!Table2[VFG],"")</f>
      </c>
      <c r="Q2527" s="6">
        <f>IF(ISNUMBER(FIND("|",#REF!,1)),LEFT(#REF!,FIND("|",#REF!,1)-2),#REF!)</f>
      </c>
      <c r="R2527" s="6">
        <f>IF(ISNUMBER(FIND("|",#REF!,1)),RIGHT(#REF!,LEN(#REF!)-FIND("|",#REF!,1)-1),"")</f>
      </c>
      <c r="S2527" s="3" t="s">
        <v>7</v>
      </c>
      <c r="T2527" s="3" t="s">
        <v>7</v>
      </c>
      <c r="U2527" s="2">
        <v>0</v>
      </c>
      <c r="V2527" s="2">
        <v>0</v>
      </c>
      <c r="W2527" s="2"/>
      <c r="X2527" s="3" t="s">
        <v>155</v>
      </c>
      <c r="Y2527" s="2">
        <v>55</v>
      </c>
      <c r="Z2527" s="3"/>
      <c r="AA2527" s="3"/>
      <c r="AB2527" s="7" t="s">
        <v>7875</v>
      </c>
      <c r="AC2527" s="3" t="s">
        <v>297</v>
      </c>
      <c r="AD2527" s="3" t="s">
        <v>298</v>
      </c>
      <c r="AE2527" s="3" t="s">
        <v>299</v>
      </c>
      <c r="AF2527" s="3" t="s">
        <v>198</v>
      </c>
      <c r="AG2527" s="4"/>
      <c r="AH2527" s="3"/>
      <c r="AI2527" s="4"/>
      <c r="AJ25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7" s="8">
        <f>IF(#REF!=MAX(#REF!),"New","Old")</f>
      </c>
      <c r="AL2527" s="3"/>
      <c r="AM2527" s="9">
        <f>IF(OR(#REF!="",#REF!=0),"",IF(#REF!&lt;12000,"&lt;12k",IF(AND(#REF!&gt;=12000,#REF!&lt;24000),"12k to 24k",IF(AND(#REF!&gt;=24000,#REF!&lt;=36000),"24k to 36k",IF(#REF!&gt;36000,"&gt;36k","")))))</f>
      </c>
    </row>
    <row x14ac:dyDescent="0.25" r="2528" customHeight="1" ht="18.75">
      <c r="A2528" s="1">
        <v>1872065</v>
      </c>
      <c r="B2528" s="2">
        <v>11506765</v>
      </c>
      <c r="C2528" s="3" t="s">
        <v>0</v>
      </c>
      <c r="D2528" s="3" t="s">
        <v>181</v>
      </c>
      <c r="E2528" s="2">
        <v>2015</v>
      </c>
      <c r="F2528" s="4">
        <v>44531</v>
      </c>
      <c r="G2528" s="3" t="s">
        <v>14</v>
      </c>
      <c r="H2528" s="4">
        <v>44968</v>
      </c>
      <c r="I2528" s="4">
        <f>_xlfn.XLOOKUP(#REF!,[1]!Backup_F8_Previous_Wave[ODINO],[1]!Backup_F8_Previous_Wave[Production Date],"")</f>
      </c>
      <c r="J2528" s="10">
        <f>_xlfn.XLOOKUP(#REF!,[1]!Backup_F8_Previous_Wave[ODINO],[1]!Backup_F8_Previous_Wave[Wave Date],"")</f>
      </c>
      <c r="K2528" s="6">
        <f>_xlfn.XLOOKUP(#REF!,[1]!Backup_F8_Previous_Wave[ODINO],[1]!Backup_F8_Previous_Wave[Full VIN],"")</f>
      </c>
      <c r="L2528" s="3" t="s">
        <v>4541</v>
      </c>
      <c r="M2528" s="3" t="s">
        <v>4</v>
      </c>
      <c r="N2528" s="3" t="s">
        <v>7876</v>
      </c>
      <c r="O2528" s="3" t="s">
        <v>196</v>
      </c>
      <c r="P2528" s="6">
        <f>_xlfn.XLOOKUP(#REF!,[1]!Table2[BINNING],[1]!Table2[VFG],"")</f>
      </c>
      <c r="Q2528" s="6">
        <f>IF(ISNUMBER(FIND("|",#REF!,1)),LEFT(#REF!,FIND("|",#REF!,1)-2),#REF!)</f>
      </c>
      <c r="R2528" s="6">
        <f>IF(ISNUMBER(FIND("|",#REF!,1)),RIGHT(#REF!,LEN(#REF!)-FIND("|",#REF!,1)-1),"")</f>
      </c>
      <c r="S2528" s="3" t="s">
        <v>7</v>
      </c>
      <c r="T2528" s="3" t="s">
        <v>7</v>
      </c>
      <c r="U2528" s="2">
        <v>0</v>
      </c>
      <c r="V2528" s="2">
        <v>0</v>
      </c>
      <c r="W2528" s="2"/>
      <c r="X2528" s="3" t="s">
        <v>90</v>
      </c>
      <c r="Y2528" s="2">
        <v>65</v>
      </c>
      <c r="Z2528" s="3"/>
      <c r="AA2528" s="3"/>
      <c r="AB2528" s="7" t="s">
        <v>7877</v>
      </c>
      <c r="AC2528" s="3" t="s">
        <v>297</v>
      </c>
      <c r="AD2528" s="3" t="s">
        <v>298</v>
      </c>
      <c r="AE2528" s="3" t="s">
        <v>299</v>
      </c>
      <c r="AF2528" s="3" t="s">
        <v>198</v>
      </c>
      <c r="AG2528" s="4"/>
      <c r="AH2528" s="3"/>
      <c r="AI2528" s="4"/>
      <c r="AJ25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8" s="8">
        <f>IF(#REF!=MAX(#REF!),"New","Old")</f>
      </c>
      <c r="AL2528" s="3"/>
      <c r="AM2528" s="9">
        <f>IF(OR(#REF!="",#REF!=0),"",IF(#REF!&lt;12000,"&lt;12k",IF(AND(#REF!&gt;=12000,#REF!&lt;24000),"12k to 24k",IF(AND(#REF!&gt;=24000,#REF!&lt;=36000),"24k to 36k",IF(#REF!&gt;36000,"&gt;36k","")))))</f>
      </c>
    </row>
    <row x14ac:dyDescent="0.25" r="2529" customHeight="1" ht="18.75">
      <c r="A2529" s="1">
        <v>1872067</v>
      </c>
      <c r="B2529" s="2">
        <v>11506767</v>
      </c>
      <c r="C2529" s="3" t="s">
        <v>0</v>
      </c>
      <c r="D2529" s="3" t="s">
        <v>181</v>
      </c>
      <c r="E2529" s="2">
        <v>2015</v>
      </c>
      <c r="F2529" s="4">
        <v>44964</v>
      </c>
      <c r="G2529" s="3" t="s">
        <v>2</v>
      </c>
      <c r="H2529" s="4">
        <v>44968</v>
      </c>
      <c r="I2529" s="4">
        <f>_xlfn.XLOOKUP(#REF!,[1]!Backup_F8_Previous_Wave[ODINO],[1]!Backup_F8_Previous_Wave[Production Date],"")</f>
      </c>
      <c r="J2529" s="10">
        <f>_xlfn.XLOOKUP(#REF!,[1]!Backup_F8_Previous_Wave[ODINO],[1]!Backup_F8_Previous_Wave[Wave Date],"")</f>
      </c>
      <c r="K2529" s="6">
        <f>_xlfn.XLOOKUP(#REF!,[1]!Backup_F8_Previous_Wave[ODINO],[1]!Backup_F8_Previous_Wave[Full VIN],"")</f>
      </c>
      <c r="L2529" s="3" t="s">
        <v>4541</v>
      </c>
      <c r="M2529" s="3" t="s">
        <v>4</v>
      </c>
      <c r="N2529" s="3" t="s">
        <v>7878</v>
      </c>
      <c r="O2529" s="3" t="s">
        <v>196</v>
      </c>
      <c r="P2529" s="6">
        <f>_xlfn.XLOOKUP(#REF!,[1]!Table2[BINNING],[1]!Table2[VFG],"")</f>
      </c>
      <c r="Q2529" s="6">
        <f>IF(ISNUMBER(FIND("|",#REF!,1)),LEFT(#REF!,FIND("|",#REF!,1)-2),#REF!)</f>
      </c>
      <c r="R2529" s="6">
        <f>IF(ISNUMBER(FIND("|",#REF!,1)),RIGHT(#REF!,LEN(#REF!)-FIND("|",#REF!,1)-1),"")</f>
      </c>
      <c r="S2529" s="3" t="s">
        <v>7</v>
      </c>
      <c r="T2529" s="3" t="s">
        <v>7</v>
      </c>
      <c r="U2529" s="2">
        <v>0</v>
      </c>
      <c r="V2529" s="2">
        <v>0</v>
      </c>
      <c r="W2529" s="2"/>
      <c r="X2529" s="3" t="s">
        <v>90</v>
      </c>
      <c r="Y2529" s="2">
        <v>60</v>
      </c>
      <c r="Z2529" s="3"/>
      <c r="AA2529" s="3"/>
      <c r="AB2529" s="7" t="s">
        <v>7879</v>
      </c>
      <c r="AC2529" s="3" t="s">
        <v>297</v>
      </c>
      <c r="AD2529" s="3" t="s">
        <v>298</v>
      </c>
      <c r="AE2529" s="3" t="s">
        <v>299</v>
      </c>
      <c r="AF2529" s="3" t="s">
        <v>198</v>
      </c>
      <c r="AG2529" s="4"/>
      <c r="AH2529" s="3"/>
      <c r="AI2529" s="4"/>
      <c r="AJ25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29" s="8">
        <f>IF(#REF!=MAX(#REF!),"New","Old")</f>
      </c>
      <c r="AL2529" s="3"/>
      <c r="AM2529" s="9">
        <f>IF(OR(#REF!="",#REF!=0),"",IF(#REF!&lt;12000,"&lt;12k",IF(AND(#REF!&gt;=12000,#REF!&lt;24000),"12k to 24k",IF(AND(#REF!&gt;=24000,#REF!&lt;=36000),"24k to 36k",IF(#REF!&gt;36000,"&gt;36k","")))))</f>
      </c>
    </row>
    <row x14ac:dyDescent="0.25" r="2530" customHeight="1" ht="18.75">
      <c r="A2530" s="1">
        <v>1872349</v>
      </c>
      <c r="B2530" s="2">
        <v>11506955</v>
      </c>
      <c r="C2530" s="3" t="s">
        <v>0</v>
      </c>
      <c r="D2530" s="3" t="s">
        <v>4843</v>
      </c>
      <c r="E2530" s="2">
        <v>2023</v>
      </c>
      <c r="F2530" s="4">
        <v>44948</v>
      </c>
      <c r="G2530" s="3" t="s">
        <v>2</v>
      </c>
      <c r="H2530" s="4">
        <v>44970</v>
      </c>
      <c r="I2530" s="4">
        <f>_xlfn.XLOOKUP(#REF!,[1]!Backup_F8_Previous_Wave[ODINO],[1]!Backup_F8_Previous_Wave[Production Date],"")</f>
      </c>
      <c r="J2530" s="10">
        <f>_xlfn.XLOOKUP(#REF!,[1]!Backup_F8_Previous_Wave[ODINO],[1]!Backup_F8_Previous_Wave[Wave Date],"")</f>
      </c>
      <c r="K2530" s="6">
        <f>_xlfn.XLOOKUP(#REF!,[1]!Backup_F8_Previous_Wave[ODINO],[1]!Backup_F8_Previous_Wave[Full VIN],"")</f>
      </c>
      <c r="L2530" s="3" t="s">
        <v>7880</v>
      </c>
      <c r="M2530" s="3" t="s">
        <v>4</v>
      </c>
      <c r="N2530" s="3" t="s">
        <v>7881</v>
      </c>
      <c r="O2530" s="3" t="s">
        <v>3849</v>
      </c>
      <c r="P2530" s="6">
        <f>_xlfn.XLOOKUP(#REF!,[1]!Table2[BINNING],[1]!Table2[VFG],"")</f>
      </c>
      <c r="Q2530" s="6">
        <f>IF(ISNUMBER(FIND("|",#REF!,1)),LEFT(#REF!,FIND("|",#REF!,1)-2),#REF!)</f>
      </c>
      <c r="R2530" s="6">
        <f>IF(ISNUMBER(FIND("|",#REF!,1)),RIGHT(#REF!,LEN(#REF!)-FIND("|",#REF!,1)-1),"")</f>
      </c>
      <c r="S2530" s="3" t="s">
        <v>7</v>
      </c>
      <c r="T2530" s="3" t="s">
        <v>7</v>
      </c>
      <c r="U2530" s="2">
        <v>0</v>
      </c>
      <c r="V2530" s="2">
        <v>0</v>
      </c>
      <c r="W2530" s="2">
        <v>100</v>
      </c>
      <c r="X2530" s="3" t="s">
        <v>24</v>
      </c>
      <c r="Y2530" s="2">
        <v>70</v>
      </c>
      <c r="Z2530" s="3" t="s">
        <v>7882</v>
      </c>
      <c r="AA2530" s="3" t="s">
        <v>4997</v>
      </c>
      <c r="AB2530" s="7" t="s">
        <v>7883</v>
      </c>
      <c r="AC2530" s="3" t="s">
        <v>4847</v>
      </c>
      <c r="AD2530" s="3" t="s">
        <v>4848</v>
      </c>
      <c r="AE2530" s="3" t="s">
        <v>4849</v>
      </c>
      <c r="AF2530" s="3" t="s">
        <v>102</v>
      </c>
      <c r="AG2530" s="4"/>
      <c r="AH2530" s="3"/>
      <c r="AI2530" s="4"/>
      <c r="AJ25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0" s="8">
        <f>IF(#REF!=MAX(#REF!),"New","Old")</f>
      </c>
      <c r="AL2530" s="3"/>
      <c r="AM2530" s="9">
        <f>IF(OR(#REF!="",#REF!=0),"",IF(#REF!&lt;12000,"&lt;12k",IF(AND(#REF!&gt;=12000,#REF!&lt;24000),"12k to 24k",IF(AND(#REF!&gt;=24000,#REF!&lt;=36000),"24k to 36k",IF(#REF!&gt;36000,"&gt;36k","")))))</f>
      </c>
    </row>
    <row x14ac:dyDescent="0.25" r="2531" customHeight="1" ht="18.75">
      <c r="A2531" s="1">
        <v>1872445</v>
      </c>
      <c r="B2531" s="2">
        <v>11507025</v>
      </c>
      <c r="C2531" s="3" t="s">
        <v>0</v>
      </c>
      <c r="D2531" s="3" t="s">
        <v>181</v>
      </c>
      <c r="E2531" s="2">
        <v>2017</v>
      </c>
      <c r="F2531" s="4">
        <v>44943</v>
      </c>
      <c r="G2531" s="3" t="s">
        <v>2</v>
      </c>
      <c r="H2531" s="4">
        <v>44970</v>
      </c>
      <c r="I2531" s="4">
        <f>_xlfn.XLOOKUP(#REF!,[1]!Backup_F8_Previous_Wave[ODINO],[1]!Backup_F8_Previous_Wave[Production Date],"")</f>
      </c>
      <c r="J2531" s="10">
        <f>_xlfn.XLOOKUP(#REF!,[1]!Backup_F8_Previous_Wave[ODINO],[1]!Backup_F8_Previous_Wave[Wave Date],"")</f>
      </c>
      <c r="K2531" s="6">
        <f>_xlfn.XLOOKUP(#REF!,[1]!Backup_F8_Previous_Wave[ODINO],[1]!Backup_F8_Previous_Wave[Full VIN],"")</f>
      </c>
      <c r="L2531" s="3" t="s">
        <v>3908</v>
      </c>
      <c r="M2531" s="3" t="s">
        <v>4</v>
      </c>
      <c r="N2531" s="3" t="s">
        <v>7884</v>
      </c>
      <c r="O2531" s="3" t="s">
        <v>196</v>
      </c>
      <c r="P2531" s="6">
        <f>_xlfn.XLOOKUP(#REF!,[1]!Table2[BINNING],[1]!Table2[VFG],"")</f>
      </c>
      <c r="Q2531" s="6">
        <f>IF(ISNUMBER(FIND("|",#REF!,1)),LEFT(#REF!,FIND("|",#REF!,1)-2),#REF!)</f>
      </c>
      <c r="R2531" s="6">
        <f>IF(ISNUMBER(FIND("|",#REF!,1)),RIGHT(#REF!,LEN(#REF!)-FIND("|",#REF!,1)-1),"")</f>
      </c>
      <c r="S2531" s="3" t="s">
        <v>7</v>
      </c>
      <c r="T2531" s="3" t="s">
        <v>7</v>
      </c>
      <c r="U2531" s="2">
        <v>0</v>
      </c>
      <c r="V2531" s="2">
        <v>0</v>
      </c>
      <c r="W2531" s="2"/>
      <c r="X2531" s="3" t="s">
        <v>63</v>
      </c>
      <c r="Y2531" s="2">
        <v>75</v>
      </c>
      <c r="Z2531" s="3"/>
      <c r="AA2531" s="3"/>
      <c r="AB2531" s="7" t="s">
        <v>7885</v>
      </c>
      <c r="AC2531" s="3" t="s">
        <v>297</v>
      </c>
      <c r="AD2531" s="3" t="s">
        <v>298</v>
      </c>
      <c r="AE2531" s="3" t="s">
        <v>299</v>
      </c>
      <c r="AF2531" s="3" t="s">
        <v>198</v>
      </c>
      <c r="AG2531" s="4"/>
      <c r="AH2531" s="3"/>
      <c r="AI2531" s="4"/>
      <c r="AJ25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1" s="8">
        <f>IF(#REF!=MAX(#REF!),"New","Old")</f>
      </c>
      <c r="AL2531" s="3"/>
      <c r="AM2531" s="9">
        <f>IF(OR(#REF!="",#REF!=0),"",IF(#REF!&lt;12000,"&lt;12k",IF(AND(#REF!&gt;=12000,#REF!&lt;24000),"12k to 24k",IF(AND(#REF!&gt;=24000,#REF!&lt;=36000),"24k to 36k",IF(#REF!&gt;36000,"&gt;36k","")))))</f>
      </c>
    </row>
    <row x14ac:dyDescent="0.25" r="2532" customHeight="1" ht="18.75">
      <c r="A2532" s="1">
        <v>1872511</v>
      </c>
      <c r="B2532" s="2">
        <v>11507074</v>
      </c>
      <c r="C2532" s="3" t="s">
        <v>0</v>
      </c>
      <c r="D2532" s="3" t="s">
        <v>86</v>
      </c>
      <c r="E2532" s="2">
        <v>2020</v>
      </c>
      <c r="F2532" s="4">
        <v>44939</v>
      </c>
      <c r="G2532" s="3" t="s">
        <v>2</v>
      </c>
      <c r="H2532" s="4">
        <v>44970</v>
      </c>
      <c r="I2532" s="4">
        <f>_xlfn.XLOOKUP(#REF!,[1]!Backup_F8_Previous_Wave[ODINO],[1]!Backup_F8_Previous_Wave[Production Date],"")</f>
      </c>
      <c r="J2532" s="10">
        <f>_xlfn.XLOOKUP(#REF!,[1]!Backup_F8_Previous_Wave[ODINO],[1]!Backup_F8_Previous_Wave[Wave Date],"")</f>
      </c>
      <c r="K2532" s="6">
        <f>_xlfn.XLOOKUP(#REF!,[1]!Backup_F8_Previous_Wave[ODINO],[1]!Backup_F8_Previous_Wave[Full VIN],"")</f>
      </c>
      <c r="L2532" s="3" t="s">
        <v>7886</v>
      </c>
      <c r="M2532" s="3" t="s">
        <v>4</v>
      </c>
      <c r="N2532" s="3" t="s">
        <v>7887</v>
      </c>
      <c r="O2532" s="3" t="s">
        <v>4771</v>
      </c>
      <c r="P2532" s="6">
        <f>_xlfn.XLOOKUP(#REF!,[1]!Table2[BINNING],[1]!Table2[VFG],"")</f>
      </c>
      <c r="Q2532" s="6">
        <f>IF(ISNUMBER(FIND("|",#REF!,1)),LEFT(#REF!,FIND("|",#REF!,1)-2),#REF!)</f>
      </c>
      <c r="R2532" s="6">
        <f>IF(ISNUMBER(FIND("|",#REF!,1)),RIGHT(#REF!,LEN(#REF!)-FIND("|",#REF!,1)-1),"")</f>
      </c>
      <c r="S2532" s="3" t="s">
        <v>7</v>
      </c>
      <c r="T2532" s="3" t="s">
        <v>7</v>
      </c>
      <c r="U2532" s="2">
        <v>0</v>
      </c>
      <c r="V2532" s="2">
        <v>0</v>
      </c>
      <c r="W2532" s="2">
        <v>76000</v>
      </c>
      <c r="X2532" s="3" t="s">
        <v>125</v>
      </c>
      <c r="Y2532" s="2"/>
      <c r="Z2532" s="3" t="s">
        <v>7888</v>
      </c>
      <c r="AA2532" s="3" t="s">
        <v>3814</v>
      </c>
      <c r="AB2532" s="7" t="s">
        <v>7889</v>
      </c>
      <c r="AC2532" s="3" t="s">
        <v>685</v>
      </c>
      <c r="AD2532" s="3" t="s">
        <v>93</v>
      </c>
      <c r="AE2532" s="3" t="s">
        <v>94</v>
      </c>
      <c r="AF2532" s="3" t="s">
        <v>95</v>
      </c>
      <c r="AG2532" s="4"/>
      <c r="AH2532" s="3"/>
      <c r="AI2532" s="4"/>
      <c r="AJ25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2" s="8">
        <f>IF(#REF!=MAX(#REF!),"New","Old")</f>
      </c>
      <c r="AL2532" s="3"/>
      <c r="AM2532" s="9">
        <f>IF(OR(#REF!="",#REF!=0),"",IF(#REF!&lt;12000,"&lt;12k",IF(AND(#REF!&gt;=12000,#REF!&lt;24000),"12k to 24k",IF(AND(#REF!&gt;=24000,#REF!&lt;=36000),"24k to 36k",IF(#REF!&gt;36000,"&gt;36k","")))))</f>
      </c>
    </row>
    <row x14ac:dyDescent="0.25" r="2533" customHeight="1" ht="18.75">
      <c r="A2533" s="1">
        <v>1872687</v>
      </c>
      <c r="B2533" s="2">
        <v>11507193</v>
      </c>
      <c r="C2533" s="3" t="s">
        <v>0</v>
      </c>
      <c r="D2533" s="3" t="s">
        <v>181</v>
      </c>
      <c r="E2533" s="2">
        <v>2018</v>
      </c>
      <c r="F2533" s="4">
        <v>44891</v>
      </c>
      <c r="G2533" s="3" t="s">
        <v>14</v>
      </c>
      <c r="H2533" s="4">
        <v>44971</v>
      </c>
      <c r="I2533" s="4">
        <f>_xlfn.XLOOKUP(#REF!,[1]!Backup_F8_Previous_Wave[ODINO],[1]!Backup_F8_Previous_Wave[Production Date],"")</f>
      </c>
      <c r="J2533" s="10">
        <f>_xlfn.XLOOKUP(#REF!,[1]!Backup_F8_Previous_Wave[ODINO],[1]!Backup_F8_Previous_Wave[Wave Date],"")</f>
      </c>
      <c r="K2533" s="6">
        <f>_xlfn.XLOOKUP(#REF!,[1]!Backup_F8_Previous_Wave[ODINO],[1]!Backup_F8_Previous_Wave[Full VIN],"")</f>
      </c>
      <c r="L2533" s="3" t="s">
        <v>7890</v>
      </c>
      <c r="M2533" s="3" t="s">
        <v>4</v>
      </c>
      <c r="N2533" s="3" t="s">
        <v>7891</v>
      </c>
      <c r="O2533" s="3" t="s">
        <v>196</v>
      </c>
      <c r="P2533" s="6">
        <f>_xlfn.XLOOKUP(#REF!,[1]!Table2[BINNING],[1]!Table2[VFG],"")</f>
      </c>
      <c r="Q2533" s="6">
        <f>IF(ISNUMBER(FIND("|",#REF!,1)),LEFT(#REF!,FIND("|",#REF!,1)-2),#REF!)</f>
      </c>
      <c r="R2533" s="6">
        <f>IF(ISNUMBER(FIND("|",#REF!,1)),RIGHT(#REF!,LEN(#REF!)-FIND("|",#REF!,1)-1),"")</f>
      </c>
      <c r="S2533" s="3" t="s">
        <v>7</v>
      </c>
      <c r="T2533" s="3" t="s">
        <v>7</v>
      </c>
      <c r="U2533" s="2">
        <v>0</v>
      </c>
      <c r="V2533" s="2">
        <v>0</v>
      </c>
      <c r="W2533" s="2"/>
      <c r="X2533" s="3" t="s">
        <v>32</v>
      </c>
      <c r="Y2533" s="2"/>
      <c r="Z2533" s="3"/>
      <c r="AA2533" s="3"/>
      <c r="AB2533" s="7" t="s">
        <v>7892</v>
      </c>
      <c r="AC2533" s="3" t="s">
        <v>297</v>
      </c>
      <c r="AD2533" s="3" t="s">
        <v>298</v>
      </c>
      <c r="AE2533" s="3" t="s">
        <v>299</v>
      </c>
      <c r="AF2533" s="3" t="s">
        <v>198</v>
      </c>
      <c r="AG2533" s="4"/>
      <c r="AH2533" s="3"/>
      <c r="AI2533" s="4"/>
      <c r="AJ25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3" s="8">
        <f>IF(#REF!=MAX(#REF!),"New","Old")</f>
      </c>
      <c r="AL2533" s="3"/>
      <c r="AM2533" s="9">
        <f>IF(OR(#REF!="",#REF!=0),"",IF(#REF!&lt;12000,"&lt;12k",IF(AND(#REF!&gt;=12000,#REF!&lt;24000),"12k to 24k",IF(AND(#REF!&gt;=24000,#REF!&lt;=36000),"24k to 36k",IF(#REF!&gt;36000,"&gt;36k","")))))</f>
      </c>
    </row>
    <row x14ac:dyDescent="0.25" r="2534" customHeight="1" ht="18.75">
      <c r="A2534" s="1">
        <v>1872729</v>
      </c>
      <c r="B2534" s="2">
        <v>11507225</v>
      </c>
      <c r="C2534" s="3" t="s">
        <v>0</v>
      </c>
      <c r="D2534" s="3" t="s">
        <v>181</v>
      </c>
      <c r="E2534" s="2">
        <v>2017</v>
      </c>
      <c r="F2534" s="4">
        <v>44969</v>
      </c>
      <c r="G2534" s="3" t="s">
        <v>2</v>
      </c>
      <c r="H2534" s="4">
        <v>44971</v>
      </c>
      <c r="I2534" s="4">
        <f>_xlfn.XLOOKUP(#REF!,[1]!Backup_F8_Previous_Wave[ODINO],[1]!Backup_F8_Previous_Wave[Production Date],"")</f>
      </c>
      <c r="J2534" s="10">
        <f>_xlfn.XLOOKUP(#REF!,[1]!Backup_F8_Previous_Wave[ODINO],[1]!Backup_F8_Previous_Wave[Wave Date],"")</f>
      </c>
      <c r="K2534" s="6">
        <f>_xlfn.XLOOKUP(#REF!,[1]!Backup_F8_Previous_Wave[ODINO],[1]!Backup_F8_Previous_Wave[Full VIN],"")</f>
      </c>
      <c r="L2534" s="3" t="s">
        <v>7893</v>
      </c>
      <c r="M2534" s="3" t="s">
        <v>4</v>
      </c>
      <c r="N2534" s="3" t="s">
        <v>7894</v>
      </c>
      <c r="O2534" s="3" t="s">
        <v>196</v>
      </c>
      <c r="P2534" s="6">
        <f>_xlfn.XLOOKUP(#REF!,[1]!Table2[BINNING],[1]!Table2[VFG],"")</f>
      </c>
      <c r="Q2534" s="6">
        <f>IF(ISNUMBER(FIND("|",#REF!,1)),LEFT(#REF!,FIND("|",#REF!,1)-2),#REF!)</f>
      </c>
      <c r="R2534" s="6">
        <f>IF(ISNUMBER(FIND("|",#REF!,1)),RIGHT(#REF!,LEN(#REF!)-FIND("|",#REF!,1)-1),"")</f>
      </c>
      <c r="S2534" s="3" t="s">
        <v>7</v>
      </c>
      <c r="T2534" s="3" t="s">
        <v>7</v>
      </c>
      <c r="U2534" s="2">
        <v>0</v>
      </c>
      <c r="V2534" s="2">
        <v>0</v>
      </c>
      <c r="W2534" s="2"/>
      <c r="X2534" s="3" t="s">
        <v>139</v>
      </c>
      <c r="Y2534" s="2">
        <v>75</v>
      </c>
      <c r="Z2534" s="3"/>
      <c r="AA2534" s="3"/>
      <c r="AB2534" s="7" t="s">
        <v>7895</v>
      </c>
      <c r="AC2534" s="3" t="s">
        <v>297</v>
      </c>
      <c r="AD2534" s="3" t="s">
        <v>298</v>
      </c>
      <c r="AE2534" s="3" t="s">
        <v>299</v>
      </c>
      <c r="AF2534" s="3" t="s">
        <v>198</v>
      </c>
      <c r="AG2534" s="4"/>
      <c r="AH2534" s="3"/>
      <c r="AI2534" s="4"/>
      <c r="AJ25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4" s="8">
        <f>IF(#REF!=MAX(#REF!),"New","Old")</f>
      </c>
      <c r="AL2534" s="3"/>
      <c r="AM2534" s="9">
        <f>IF(OR(#REF!="",#REF!=0),"",IF(#REF!&lt;12000,"&lt;12k",IF(AND(#REF!&gt;=12000,#REF!&lt;24000),"12k to 24k",IF(AND(#REF!&gt;=24000,#REF!&lt;=36000),"24k to 36k",IF(#REF!&gt;36000,"&gt;36k","")))))</f>
      </c>
    </row>
    <row x14ac:dyDescent="0.25" r="2535" customHeight="1" ht="18.75">
      <c r="A2535" s="1">
        <v>1872758</v>
      </c>
      <c r="B2535" s="2">
        <v>11507245</v>
      </c>
      <c r="C2535" s="3" t="s">
        <v>0</v>
      </c>
      <c r="D2535" s="3" t="s">
        <v>4843</v>
      </c>
      <c r="E2535" s="2">
        <v>2022</v>
      </c>
      <c r="F2535" s="4">
        <v>44971</v>
      </c>
      <c r="G2535" s="3" t="s">
        <v>2</v>
      </c>
      <c r="H2535" s="4">
        <v>44971</v>
      </c>
      <c r="I2535" s="4"/>
      <c r="J2535" s="10">
        <f>_xlfn.XLOOKUP(#REF!,[1]!Backup_F8_Previous_Wave[ODINO],[1]!Backup_F8_Previous_Wave[Wave Date],"")</f>
      </c>
      <c r="K2535" s="3"/>
      <c r="L2535" s="3" t="s">
        <v>7896</v>
      </c>
      <c r="M2535" s="3" t="s">
        <v>4</v>
      </c>
      <c r="N2535" s="3" t="s">
        <v>7897</v>
      </c>
      <c r="O2535" s="3" t="s">
        <v>3849</v>
      </c>
      <c r="P2535" s="6">
        <f>_xlfn.XLOOKUP(#REF!,[1]!Table2[BINNING],[1]!Table2[VFG],"")</f>
      </c>
      <c r="Q2535" s="6">
        <f>IF(ISNUMBER(FIND("|",#REF!,1)),LEFT(#REF!,FIND("|",#REF!,1)-2),#REF!)</f>
      </c>
      <c r="R2535" s="6">
        <f>IF(ISNUMBER(FIND("|",#REF!,1)),RIGHT(#REF!,LEN(#REF!)-FIND("|",#REF!,1)-1),"")</f>
      </c>
      <c r="S2535" s="3" t="s">
        <v>7</v>
      </c>
      <c r="T2535" s="3" t="s">
        <v>7</v>
      </c>
      <c r="U2535" s="2">
        <v>0</v>
      </c>
      <c r="V2535" s="2">
        <v>0</v>
      </c>
      <c r="W2535" s="2"/>
      <c r="X2535" s="3" t="s">
        <v>112</v>
      </c>
      <c r="Y2535" s="2">
        <v>45</v>
      </c>
      <c r="Z2535" s="3"/>
      <c r="AA2535" s="3"/>
      <c r="AB2535" s="7" t="s">
        <v>7898</v>
      </c>
      <c r="AC2535" s="3" t="s">
        <v>44</v>
      </c>
      <c r="AD2535" s="3" t="s">
        <v>44</v>
      </c>
      <c r="AE2535" s="3" t="s">
        <v>44</v>
      </c>
      <c r="AF2535" s="3" t="s">
        <v>102</v>
      </c>
      <c r="AG2535" s="4"/>
      <c r="AH2535" s="3"/>
      <c r="AI2535" s="4"/>
      <c r="AJ25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5" s="8">
        <f>IF(#REF!=MAX(#REF!),"New","Old")</f>
      </c>
      <c r="AL2535" s="3"/>
      <c r="AM2535" s="9">
        <f>IF(OR(#REF!="",#REF!=0),"",IF(#REF!&lt;12000,"&lt;12k",IF(AND(#REF!&gt;=12000,#REF!&lt;24000),"12k to 24k",IF(AND(#REF!&gt;=24000,#REF!&lt;=36000),"24k to 36k",IF(#REF!&gt;36000,"&gt;36k","")))))</f>
      </c>
    </row>
    <row x14ac:dyDescent="0.25" r="2536" customHeight="1" ht="18.75">
      <c r="A2536" s="1">
        <v>1872772</v>
      </c>
      <c r="B2536" s="2">
        <v>11507252</v>
      </c>
      <c r="C2536" s="3" t="s">
        <v>0</v>
      </c>
      <c r="D2536" s="3" t="s">
        <v>181</v>
      </c>
      <c r="E2536" s="2">
        <v>2018</v>
      </c>
      <c r="F2536" s="4">
        <v>44962</v>
      </c>
      <c r="G2536" s="3" t="s">
        <v>2</v>
      </c>
      <c r="H2536" s="4">
        <v>44971</v>
      </c>
      <c r="I2536" s="4">
        <f>_xlfn.XLOOKUP(#REF!,[1]!Backup_F8_Previous_Wave[ODINO],[1]!Backup_F8_Previous_Wave[Production Date],"")</f>
      </c>
      <c r="J2536" s="10">
        <f>_xlfn.XLOOKUP(#REF!,[1]!Backup_F8_Previous_Wave[ODINO],[1]!Backup_F8_Previous_Wave[Wave Date],"")</f>
      </c>
      <c r="K2536" s="6">
        <f>_xlfn.XLOOKUP(#REF!,[1]!Backup_F8_Previous_Wave[ODINO],[1]!Backup_F8_Previous_Wave[Full VIN],"")</f>
      </c>
      <c r="L2536" s="3" t="s">
        <v>7899</v>
      </c>
      <c r="M2536" s="3" t="s">
        <v>4</v>
      </c>
      <c r="N2536" s="3" t="s">
        <v>7900</v>
      </c>
      <c r="O2536" s="3" t="s">
        <v>2889</v>
      </c>
      <c r="P2536" s="6">
        <f>_xlfn.XLOOKUP(#REF!,[1]!Table2[BINNING],[1]!Table2[VFG],"")</f>
      </c>
      <c r="Q2536" s="6">
        <f>IF(ISNUMBER(FIND("|",#REF!,1)),LEFT(#REF!,FIND("|",#REF!,1)-2),#REF!)</f>
      </c>
      <c r="R2536" s="6">
        <f>IF(ISNUMBER(FIND("|",#REF!,1)),RIGHT(#REF!,LEN(#REF!)-FIND("|",#REF!,1)-1),"")</f>
      </c>
      <c r="S2536" s="3" t="s">
        <v>7</v>
      </c>
      <c r="T2536" s="3" t="s">
        <v>7</v>
      </c>
      <c r="U2536" s="2">
        <v>0</v>
      </c>
      <c r="V2536" s="2">
        <v>0</v>
      </c>
      <c r="W2536" s="2">
        <v>81000</v>
      </c>
      <c r="X2536" s="3" t="s">
        <v>63</v>
      </c>
      <c r="Y2536" s="2">
        <v>60</v>
      </c>
      <c r="Z2536" s="3"/>
      <c r="AA2536" s="3"/>
      <c r="AB2536" s="7" t="s">
        <v>7901</v>
      </c>
      <c r="AC2536" s="3" t="s">
        <v>297</v>
      </c>
      <c r="AD2536" s="3" t="s">
        <v>298</v>
      </c>
      <c r="AE2536" s="3" t="s">
        <v>299</v>
      </c>
      <c r="AF2536" s="3" t="s">
        <v>198</v>
      </c>
      <c r="AG2536" s="4"/>
      <c r="AH2536" s="3"/>
      <c r="AI2536" s="4"/>
      <c r="AJ25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6" s="8">
        <f>IF(#REF!=MAX(#REF!),"New","Old")</f>
      </c>
      <c r="AL2536" s="3"/>
      <c r="AM2536" s="9">
        <f>IF(OR(#REF!="",#REF!=0),"",IF(#REF!&lt;12000,"&lt;12k",IF(AND(#REF!&gt;=12000,#REF!&lt;24000),"12k to 24k",IF(AND(#REF!&gt;=24000,#REF!&lt;=36000),"24k to 36k",IF(#REF!&gt;36000,"&gt;36k","")))))</f>
      </c>
    </row>
    <row x14ac:dyDescent="0.25" r="2537" customHeight="1" ht="18.75">
      <c r="A2537" s="1">
        <v>1872820</v>
      </c>
      <c r="B2537" s="2">
        <v>11507288</v>
      </c>
      <c r="C2537" s="3" t="s">
        <v>0</v>
      </c>
      <c r="D2537" s="3" t="s">
        <v>4843</v>
      </c>
      <c r="E2537" s="2">
        <v>2022</v>
      </c>
      <c r="F2537" s="4">
        <v>44970</v>
      </c>
      <c r="G2537" s="3" t="s">
        <v>2</v>
      </c>
      <c r="H2537" s="4">
        <v>44971</v>
      </c>
      <c r="I2537" s="4">
        <f>_xlfn.XLOOKUP(#REF!,[1]!Backup_F8_Previous_Wave[ODINO],[1]!Backup_F8_Previous_Wave[Production Date],"")</f>
      </c>
      <c r="J2537" s="10">
        <f>_xlfn.XLOOKUP(#REF!,[1]!Backup_F8_Previous_Wave[ODINO],[1]!Backup_F8_Previous_Wave[Wave Date],"")</f>
      </c>
      <c r="K2537" s="6">
        <f>_xlfn.XLOOKUP(#REF!,[1]!Backup_F8_Previous_Wave[ODINO],[1]!Backup_F8_Previous_Wave[Full VIN],"")</f>
      </c>
      <c r="L2537" s="3" t="s">
        <v>7902</v>
      </c>
      <c r="M2537" s="3" t="s">
        <v>4</v>
      </c>
      <c r="N2537" s="3" t="s">
        <v>7903</v>
      </c>
      <c r="O2537" s="3" t="s">
        <v>3849</v>
      </c>
      <c r="P2537" s="6">
        <f>_xlfn.XLOOKUP(#REF!,[1]!Table2[BINNING],[1]!Table2[VFG],"")</f>
      </c>
      <c r="Q2537" s="6">
        <f>IF(ISNUMBER(FIND("|",#REF!,1)),LEFT(#REF!,FIND("|",#REF!,1)-2),#REF!)</f>
      </c>
      <c r="R2537" s="6">
        <f>IF(ISNUMBER(FIND("|",#REF!,1)),RIGHT(#REF!,LEN(#REF!)-FIND("|",#REF!,1)-1),"")</f>
      </c>
      <c r="S2537" s="3" t="s">
        <v>7</v>
      </c>
      <c r="T2537" s="3" t="s">
        <v>7</v>
      </c>
      <c r="U2537" s="2">
        <v>0</v>
      </c>
      <c r="V2537" s="2">
        <v>0</v>
      </c>
      <c r="W2537" s="2"/>
      <c r="X2537" s="3" t="s">
        <v>90</v>
      </c>
      <c r="Y2537" s="2">
        <v>30</v>
      </c>
      <c r="Z2537" s="3"/>
      <c r="AA2537" s="3"/>
      <c r="AB2537" s="7" t="s">
        <v>7904</v>
      </c>
      <c r="AC2537" s="3" t="s">
        <v>4847</v>
      </c>
      <c r="AD2537" s="3" t="s">
        <v>4848</v>
      </c>
      <c r="AE2537" s="3" t="s">
        <v>4849</v>
      </c>
      <c r="AF2537" s="3" t="s">
        <v>102</v>
      </c>
      <c r="AG2537" s="4"/>
      <c r="AH2537" s="3"/>
      <c r="AI2537" s="4"/>
      <c r="AJ25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7" s="8">
        <f>IF(#REF!=MAX(#REF!),"New","Old")</f>
      </c>
      <c r="AL2537" s="3"/>
      <c r="AM2537" s="9">
        <f>IF(OR(#REF!="",#REF!=0),"",IF(#REF!&lt;12000,"&lt;12k",IF(AND(#REF!&gt;=12000,#REF!&lt;24000),"12k to 24k",IF(AND(#REF!&gt;=24000,#REF!&lt;=36000),"24k to 36k",IF(#REF!&gt;36000,"&gt;36k","")))))</f>
      </c>
    </row>
    <row x14ac:dyDescent="0.25" r="2538" customHeight="1" ht="18.75">
      <c r="A2538" s="1">
        <v>1872827</v>
      </c>
      <c r="B2538" s="2">
        <v>11507292</v>
      </c>
      <c r="C2538" s="3" t="s">
        <v>0</v>
      </c>
      <c r="D2538" s="3" t="s">
        <v>1</v>
      </c>
      <c r="E2538" s="2">
        <v>2022</v>
      </c>
      <c r="F2538" s="4">
        <v>44971</v>
      </c>
      <c r="G2538" s="3" t="s">
        <v>2</v>
      </c>
      <c r="H2538" s="4">
        <v>44971</v>
      </c>
      <c r="I2538" s="4">
        <f>_xlfn.XLOOKUP(#REF!,[1]!Backup_F8_Previous_Wave[ODINO],[1]!Backup_F8_Previous_Wave[Production Date],"")</f>
      </c>
      <c r="J2538" s="10">
        <f>_xlfn.XLOOKUP(#REF!,[1]!Backup_F8_Previous_Wave[ODINO],[1]!Backup_F8_Previous_Wave[Wave Date],"")</f>
      </c>
      <c r="K2538" s="6">
        <f>_xlfn.XLOOKUP(#REF!,[1]!Backup_F8_Previous_Wave[ODINO],[1]!Backup_F8_Previous_Wave[Full VIN],"")</f>
      </c>
      <c r="L2538" s="3" t="s">
        <v>7905</v>
      </c>
      <c r="M2538" s="3" t="s">
        <v>4</v>
      </c>
      <c r="N2538" s="3" t="s">
        <v>7906</v>
      </c>
      <c r="O2538" s="3" t="s">
        <v>105</v>
      </c>
      <c r="P2538" s="6">
        <f>_xlfn.XLOOKUP(#REF!,[1]!Table2[BINNING],[1]!Table2[VFG],"")</f>
      </c>
      <c r="Q2538" s="6">
        <f>IF(ISNUMBER(FIND("|",#REF!,1)),LEFT(#REF!,FIND("|",#REF!,1)-2),#REF!)</f>
      </c>
      <c r="R2538" s="6">
        <f>IF(ISNUMBER(FIND("|",#REF!,1)),RIGHT(#REF!,LEN(#REF!)-FIND("|",#REF!,1)-1),"")</f>
      </c>
      <c r="S2538" s="3" t="s">
        <v>7</v>
      </c>
      <c r="T2538" s="3" t="s">
        <v>7</v>
      </c>
      <c r="U2538" s="2">
        <v>0</v>
      </c>
      <c r="V2538" s="2">
        <v>0</v>
      </c>
      <c r="W2538" s="2"/>
      <c r="X2538" s="3" t="s">
        <v>139</v>
      </c>
      <c r="Y2538" s="2">
        <v>55</v>
      </c>
      <c r="Z2538" s="3"/>
      <c r="AA2538" s="3"/>
      <c r="AB2538" s="7" t="s">
        <v>7907</v>
      </c>
      <c r="AC2538" s="3" t="s">
        <v>4018</v>
      </c>
      <c r="AD2538" s="3" t="s">
        <v>6947</v>
      </c>
      <c r="AE2538" s="3" t="s">
        <v>6948</v>
      </c>
      <c r="AF2538" s="3" t="s">
        <v>6949</v>
      </c>
      <c r="AG2538" s="4"/>
      <c r="AH2538" s="3"/>
      <c r="AI2538" s="4"/>
      <c r="AJ25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8" s="8">
        <f>IF(#REF!=MAX(#REF!),"New","Old")</f>
      </c>
      <c r="AL2538" s="3"/>
      <c r="AM2538" s="9">
        <f>IF(OR(#REF!="",#REF!=0),"",IF(#REF!&lt;12000,"&lt;12k",IF(AND(#REF!&gt;=12000,#REF!&lt;24000),"12k to 24k",IF(AND(#REF!&gt;=24000,#REF!&lt;=36000),"24k to 36k",IF(#REF!&gt;36000,"&gt;36k","")))))</f>
      </c>
    </row>
    <row x14ac:dyDescent="0.25" r="2539" customHeight="1" ht="18.75">
      <c r="A2539" s="1">
        <v>1872877</v>
      </c>
      <c r="B2539" s="2">
        <v>11507324</v>
      </c>
      <c r="C2539" s="3" t="s">
        <v>0</v>
      </c>
      <c r="D2539" s="3" t="s">
        <v>485</v>
      </c>
      <c r="E2539" s="2">
        <v>2020</v>
      </c>
      <c r="F2539" s="4">
        <v>44971</v>
      </c>
      <c r="G2539" s="3" t="s">
        <v>2</v>
      </c>
      <c r="H2539" s="4">
        <v>44971</v>
      </c>
      <c r="I2539" s="4">
        <f>_xlfn.XLOOKUP(#REF!,[1]!Backup_F8_Previous_Wave[ODINO],[1]!Backup_F8_Previous_Wave[Production Date],"")</f>
      </c>
      <c r="J2539" s="10">
        <f>_xlfn.XLOOKUP(#REF!,[1]!Backup_F8_Previous_Wave[ODINO],[1]!Backup_F8_Previous_Wave[Wave Date],"")</f>
      </c>
      <c r="K2539" s="6">
        <f>_xlfn.XLOOKUP(#REF!,[1]!Backup_F8_Previous_Wave[ODINO],[1]!Backup_F8_Previous_Wave[Full VIN],"")</f>
      </c>
      <c r="L2539" s="3" t="s">
        <v>3537</v>
      </c>
      <c r="M2539" s="3" t="s">
        <v>4</v>
      </c>
      <c r="N2539" s="3" t="s">
        <v>7908</v>
      </c>
      <c r="O2539" s="3" t="s">
        <v>7909</v>
      </c>
      <c r="P2539" s="6">
        <f>_xlfn.XLOOKUP(#REF!,[1]!Table2[BINNING],[1]!Table2[VFG],"")</f>
      </c>
      <c r="Q2539" s="6">
        <f>IF(ISNUMBER(FIND("|",#REF!,1)),LEFT(#REF!,FIND("|",#REF!,1)-2),#REF!)</f>
      </c>
      <c r="R2539" s="6">
        <f>IF(ISNUMBER(FIND("|",#REF!,1)),RIGHT(#REF!,LEN(#REF!)-FIND("|",#REF!,1)-1),"")</f>
      </c>
      <c r="S2539" s="3" t="s">
        <v>7</v>
      </c>
      <c r="T2539" s="3" t="s">
        <v>7</v>
      </c>
      <c r="U2539" s="2">
        <v>0</v>
      </c>
      <c r="V2539" s="2">
        <v>0</v>
      </c>
      <c r="W2539" s="2"/>
      <c r="X2539" s="3" t="s">
        <v>18</v>
      </c>
      <c r="Y2539" s="2">
        <v>55</v>
      </c>
      <c r="Z2539" s="3"/>
      <c r="AA2539" s="3"/>
      <c r="AB2539" s="7" t="s">
        <v>7910</v>
      </c>
      <c r="AC2539" s="3" t="s">
        <v>489</v>
      </c>
      <c r="AD2539" s="3" t="s">
        <v>490</v>
      </c>
      <c r="AE2539" s="3" t="s">
        <v>491</v>
      </c>
      <c r="AF2539" s="3" t="s">
        <v>211</v>
      </c>
      <c r="AG2539" s="4"/>
      <c r="AH2539" s="3"/>
      <c r="AI2539" s="4"/>
      <c r="AJ25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39" s="8">
        <f>IF(#REF!=MAX(#REF!),"New","Old")</f>
      </c>
      <c r="AL2539" s="3"/>
      <c r="AM2539" s="9">
        <f>IF(OR(#REF!="",#REF!=0),"",IF(#REF!&lt;12000,"&lt;12k",IF(AND(#REF!&gt;=12000,#REF!&lt;24000),"12k to 24k",IF(AND(#REF!&gt;=24000,#REF!&lt;=36000),"24k to 36k",IF(#REF!&gt;36000,"&gt;36k","")))))</f>
      </c>
    </row>
    <row x14ac:dyDescent="0.25" r="2540" customHeight="1" ht="18.75">
      <c r="A2540" s="1">
        <v>1872924</v>
      </c>
      <c r="B2540" s="2">
        <v>11507356</v>
      </c>
      <c r="C2540" s="3" t="s">
        <v>0</v>
      </c>
      <c r="D2540" s="3" t="s">
        <v>181</v>
      </c>
      <c r="E2540" s="2">
        <v>2016</v>
      </c>
      <c r="F2540" s="4">
        <v>44954</v>
      </c>
      <c r="G2540" s="3" t="s">
        <v>2</v>
      </c>
      <c r="H2540" s="4">
        <v>44972</v>
      </c>
      <c r="I2540" s="4">
        <f>_xlfn.XLOOKUP(#REF!,[1]!Backup_F8_Previous_Wave[ODINO],[1]!Backup_F8_Previous_Wave[Production Date],"")</f>
      </c>
      <c r="J2540" s="10">
        <f>_xlfn.XLOOKUP(#REF!,[1]!Backup_F8_Previous_Wave[ODINO],[1]!Backup_F8_Previous_Wave[Wave Date],"")</f>
      </c>
      <c r="K2540" s="6">
        <f>_xlfn.XLOOKUP(#REF!,[1]!Backup_F8_Previous_Wave[ODINO],[1]!Backup_F8_Previous_Wave[Full VIN],"")</f>
      </c>
      <c r="L2540" s="3" t="s">
        <v>7911</v>
      </c>
      <c r="M2540" s="3" t="s">
        <v>4</v>
      </c>
      <c r="N2540" s="3" t="s">
        <v>7912</v>
      </c>
      <c r="O2540" s="3" t="s">
        <v>196</v>
      </c>
      <c r="P2540" s="6">
        <f>_xlfn.XLOOKUP(#REF!,[1]!Table2[BINNING],[1]!Table2[VFG],"")</f>
      </c>
      <c r="Q2540" s="6">
        <f>IF(ISNUMBER(FIND("|",#REF!,1)),LEFT(#REF!,FIND("|",#REF!,1)-2),#REF!)</f>
      </c>
      <c r="R2540" s="6">
        <f>IF(ISNUMBER(FIND("|",#REF!,1)),RIGHT(#REF!,LEN(#REF!)-FIND("|",#REF!,1)-1),"")</f>
      </c>
      <c r="S2540" s="3" t="s">
        <v>7</v>
      </c>
      <c r="T2540" s="3" t="s">
        <v>7</v>
      </c>
      <c r="U2540" s="2">
        <v>0</v>
      </c>
      <c r="V2540" s="2">
        <v>0</v>
      </c>
      <c r="W2540" s="2"/>
      <c r="X2540" s="3" t="s">
        <v>139</v>
      </c>
      <c r="Y2540" s="2">
        <v>70</v>
      </c>
      <c r="Z2540" s="3"/>
      <c r="AA2540" s="3"/>
      <c r="AB2540" s="7" t="s">
        <v>7913</v>
      </c>
      <c r="AC2540" s="3" t="s">
        <v>297</v>
      </c>
      <c r="AD2540" s="3" t="s">
        <v>298</v>
      </c>
      <c r="AE2540" s="3" t="s">
        <v>299</v>
      </c>
      <c r="AF2540" s="3" t="s">
        <v>198</v>
      </c>
      <c r="AG2540" s="4"/>
      <c r="AH2540" s="3"/>
      <c r="AI2540" s="4"/>
      <c r="AJ25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0" s="8">
        <f>IF(#REF!=MAX(#REF!),"New","Old")</f>
      </c>
      <c r="AL2540" s="3"/>
      <c r="AM2540" s="9">
        <f>IF(OR(#REF!="",#REF!=0),"",IF(#REF!&lt;12000,"&lt;12k",IF(AND(#REF!&gt;=12000,#REF!&lt;24000),"12k to 24k",IF(AND(#REF!&gt;=24000,#REF!&lt;=36000),"24k to 36k",IF(#REF!&gt;36000,"&gt;36k","")))))</f>
      </c>
    </row>
    <row x14ac:dyDescent="0.25" r="2541" customHeight="1" ht="18.75">
      <c r="A2541" s="1">
        <v>1872971</v>
      </c>
      <c r="B2541" s="2">
        <v>11507384</v>
      </c>
      <c r="C2541" s="3" t="s">
        <v>0</v>
      </c>
      <c r="D2541" s="3" t="s">
        <v>4843</v>
      </c>
      <c r="E2541" s="2">
        <v>2021</v>
      </c>
      <c r="F2541" s="4">
        <v>44969</v>
      </c>
      <c r="G2541" s="3" t="s">
        <v>2</v>
      </c>
      <c r="H2541" s="4">
        <v>44972</v>
      </c>
      <c r="I2541" s="4">
        <f>_xlfn.XLOOKUP(#REF!,[1]!Backup_F8_Previous_Wave[ODINO],[1]!Backup_F8_Previous_Wave[Production Date],"")</f>
      </c>
      <c r="J2541" s="10">
        <f>_xlfn.XLOOKUP(#REF!,[1]!Backup_F8_Previous_Wave[ODINO],[1]!Backup_F8_Previous_Wave[Wave Date],"")</f>
      </c>
      <c r="K2541" s="6">
        <f>_xlfn.XLOOKUP(#REF!,[1]!Backup_F8_Previous_Wave[ODINO],[1]!Backup_F8_Previous_Wave[Full VIN],"")</f>
      </c>
      <c r="L2541" s="3" t="s">
        <v>7914</v>
      </c>
      <c r="M2541" s="3" t="s">
        <v>4</v>
      </c>
      <c r="N2541" s="3" t="s">
        <v>7915</v>
      </c>
      <c r="O2541" s="3" t="s">
        <v>3849</v>
      </c>
      <c r="P2541" s="6">
        <f>_xlfn.XLOOKUP(#REF!,[1]!Table2[BINNING],[1]!Table2[VFG],"")</f>
      </c>
      <c r="Q2541" s="6">
        <f>IF(ISNUMBER(FIND("|",#REF!,1)),LEFT(#REF!,FIND("|",#REF!,1)-2),#REF!)</f>
      </c>
      <c r="R2541" s="6">
        <f>IF(ISNUMBER(FIND("|",#REF!,1)),RIGHT(#REF!,LEN(#REF!)-FIND("|",#REF!,1)-1),"")</f>
      </c>
      <c r="S2541" s="3" t="s">
        <v>7</v>
      </c>
      <c r="T2541" s="3" t="s">
        <v>7</v>
      </c>
      <c r="U2541" s="2">
        <v>0</v>
      </c>
      <c r="V2541" s="2">
        <v>0</v>
      </c>
      <c r="W2541" s="2"/>
      <c r="X2541" s="3" t="s">
        <v>106</v>
      </c>
      <c r="Y2541" s="2">
        <v>55</v>
      </c>
      <c r="Z2541" s="3"/>
      <c r="AA2541" s="3"/>
      <c r="AB2541" s="7" t="s">
        <v>7916</v>
      </c>
      <c r="AC2541" s="3" t="s">
        <v>4847</v>
      </c>
      <c r="AD2541" s="3" t="s">
        <v>4848</v>
      </c>
      <c r="AE2541" s="3" t="s">
        <v>4849</v>
      </c>
      <c r="AF2541" s="3" t="s">
        <v>102</v>
      </c>
      <c r="AG2541" s="4"/>
      <c r="AH2541" s="3"/>
      <c r="AI2541" s="4"/>
      <c r="AJ25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1" s="8">
        <f>IF(#REF!=MAX(#REF!),"New","Old")</f>
      </c>
      <c r="AL2541" s="3"/>
      <c r="AM2541" s="9">
        <f>IF(OR(#REF!="",#REF!=0),"",IF(#REF!&lt;12000,"&lt;12k",IF(AND(#REF!&gt;=12000,#REF!&lt;24000),"12k to 24k",IF(AND(#REF!&gt;=24000,#REF!&lt;=36000),"24k to 36k",IF(#REF!&gt;36000,"&gt;36k","")))))</f>
      </c>
    </row>
    <row x14ac:dyDescent="0.25" r="2542" customHeight="1" ht="18.75">
      <c r="A2542" s="1">
        <v>1872982</v>
      </c>
      <c r="B2542" s="2">
        <v>11507393</v>
      </c>
      <c r="C2542" s="3" t="s">
        <v>0</v>
      </c>
      <c r="D2542" s="3" t="s">
        <v>181</v>
      </c>
      <c r="E2542" s="2">
        <v>2016</v>
      </c>
      <c r="F2542" s="4">
        <v>44972</v>
      </c>
      <c r="G2542" s="3" t="s">
        <v>2</v>
      </c>
      <c r="H2542" s="4">
        <v>44972</v>
      </c>
      <c r="I2542" s="4">
        <f>_xlfn.XLOOKUP(#REF!,[1]!Backup_F8_Previous_Wave[ODINO],[1]!Backup_F8_Previous_Wave[Production Date],"")</f>
      </c>
      <c r="J2542" s="10">
        <f>_xlfn.XLOOKUP(#REF!,[1]!Backup_F8_Previous_Wave[ODINO],[1]!Backup_F8_Previous_Wave[Wave Date],"")</f>
      </c>
      <c r="K2542" s="6">
        <f>_xlfn.XLOOKUP(#REF!,[1]!Backup_F8_Previous_Wave[ODINO],[1]!Backup_F8_Previous_Wave[Full VIN],"")</f>
      </c>
      <c r="L2542" s="3" t="s">
        <v>6350</v>
      </c>
      <c r="M2542" s="3" t="s">
        <v>4</v>
      </c>
      <c r="N2542" s="3" t="s">
        <v>7917</v>
      </c>
      <c r="O2542" s="3" t="s">
        <v>196</v>
      </c>
      <c r="P2542" s="6">
        <f>_xlfn.XLOOKUP(#REF!,[1]!Table2[BINNING],[1]!Table2[VFG],"")</f>
      </c>
      <c r="Q2542" s="6">
        <f>IF(ISNUMBER(FIND("|",#REF!,1)),LEFT(#REF!,FIND("|",#REF!,1)-2),#REF!)</f>
      </c>
      <c r="R2542" s="6">
        <f>IF(ISNUMBER(FIND("|",#REF!,1)),RIGHT(#REF!,LEN(#REF!)-FIND("|",#REF!,1)-1),"")</f>
      </c>
      <c r="S2542" s="3" t="s">
        <v>7</v>
      </c>
      <c r="T2542" s="3" t="s">
        <v>7</v>
      </c>
      <c r="U2542" s="2">
        <v>0</v>
      </c>
      <c r="V2542" s="2">
        <v>0</v>
      </c>
      <c r="W2542" s="2"/>
      <c r="X2542" s="3" t="s">
        <v>24</v>
      </c>
      <c r="Y2542" s="2">
        <v>70</v>
      </c>
      <c r="Z2542" s="3"/>
      <c r="AA2542" s="3"/>
      <c r="AB2542" s="7" t="s">
        <v>7918</v>
      </c>
      <c r="AC2542" s="3" t="s">
        <v>297</v>
      </c>
      <c r="AD2542" s="3" t="s">
        <v>298</v>
      </c>
      <c r="AE2542" s="3" t="s">
        <v>299</v>
      </c>
      <c r="AF2542" s="3" t="s">
        <v>198</v>
      </c>
      <c r="AG2542" s="4"/>
      <c r="AH2542" s="3"/>
      <c r="AI2542" s="4"/>
      <c r="AJ25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2" s="8">
        <f>IF(#REF!=MAX(#REF!),"New","Old")</f>
      </c>
      <c r="AL2542" s="3"/>
      <c r="AM2542" s="9">
        <f>IF(OR(#REF!="",#REF!=0),"",IF(#REF!&lt;12000,"&lt;12k",IF(AND(#REF!&gt;=12000,#REF!&lt;24000),"12k to 24k",IF(AND(#REF!&gt;=24000,#REF!&lt;=36000),"24k to 36k",IF(#REF!&gt;36000,"&gt;36k","")))))</f>
      </c>
    </row>
    <row x14ac:dyDescent="0.25" r="2543" customHeight="1" ht="18.75">
      <c r="A2543" s="1">
        <v>1873060</v>
      </c>
      <c r="B2543" s="2">
        <v>11507440</v>
      </c>
      <c r="C2543" s="3" t="s">
        <v>0</v>
      </c>
      <c r="D2543" s="3" t="s">
        <v>4843</v>
      </c>
      <c r="E2543" s="2">
        <v>2022</v>
      </c>
      <c r="F2543" s="4">
        <v>44960</v>
      </c>
      <c r="G2543" s="3" t="s">
        <v>2</v>
      </c>
      <c r="H2543" s="4">
        <v>44972</v>
      </c>
      <c r="I2543" s="4"/>
      <c r="J2543" s="10">
        <f>_xlfn.XLOOKUP(#REF!,[1]!Backup_F8_Previous_Wave[ODINO],[1]!Backup_F8_Previous_Wave[Wave Date],"")</f>
      </c>
      <c r="K2543" s="3"/>
      <c r="L2543" s="3" t="s">
        <v>7191</v>
      </c>
      <c r="M2543" s="3" t="s">
        <v>4</v>
      </c>
      <c r="N2543" s="3" t="s">
        <v>7919</v>
      </c>
      <c r="O2543" s="3" t="s">
        <v>3849</v>
      </c>
      <c r="P2543" s="6">
        <f>_xlfn.XLOOKUP(#REF!,[1]!Table2[BINNING],[1]!Table2[VFG],"")</f>
      </c>
      <c r="Q2543" s="6">
        <f>IF(ISNUMBER(FIND("|",#REF!,1)),LEFT(#REF!,FIND("|",#REF!,1)-2),#REF!)</f>
      </c>
      <c r="R2543" s="6">
        <f>IF(ISNUMBER(FIND("|",#REF!,1)),RIGHT(#REF!,LEN(#REF!)-FIND("|",#REF!,1)-1),"")</f>
      </c>
      <c r="S2543" s="3" t="s">
        <v>7</v>
      </c>
      <c r="T2543" s="3" t="s">
        <v>7</v>
      </c>
      <c r="U2543" s="2">
        <v>0</v>
      </c>
      <c r="V2543" s="2">
        <v>0</v>
      </c>
      <c r="W2543" s="2"/>
      <c r="X2543" s="3" t="s">
        <v>32</v>
      </c>
      <c r="Y2543" s="2">
        <v>55</v>
      </c>
      <c r="Z2543" s="3"/>
      <c r="AA2543" s="3"/>
      <c r="AB2543" s="7" t="s">
        <v>7920</v>
      </c>
      <c r="AC2543" s="3" t="s">
        <v>44</v>
      </c>
      <c r="AD2543" s="3" t="s">
        <v>44</v>
      </c>
      <c r="AE2543" s="3" t="s">
        <v>44</v>
      </c>
      <c r="AF2543" s="3" t="s">
        <v>102</v>
      </c>
      <c r="AG2543" s="4"/>
      <c r="AH2543" s="3"/>
      <c r="AI2543" s="4"/>
      <c r="AJ25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3" s="8">
        <f>IF(#REF!=MAX(#REF!),"New","Old")</f>
      </c>
      <c r="AL2543" s="3"/>
      <c r="AM2543" s="9">
        <f>IF(OR(#REF!="",#REF!=0),"",IF(#REF!&lt;12000,"&lt;12k",IF(AND(#REF!&gt;=12000,#REF!&lt;24000),"12k to 24k",IF(AND(#REF!&gt;=24000,#REF!&lt;=36000),"24k to 36k",IF(#REF!&gt;36000,"&gt;36k","")))))</f>
      </c>
    </row>
    <row x14ac:dyDescent="0.25" r="2544" customHeight="1" ht="18.75">
      <c r="A2544" s="1">
        <v>1873070</v>
      </c>
      <c r="B2544" s="2">
        <v>11507447</v>
      </c>
      <c r="C2544" s="3" t="s">
        <v>0</v>
      </c>
      <c r="D2544" s="3" t="s">
        <v>181</v>
      </c>
      <c r="E2544" s="2">
        <v>2016</v>
      </c>
      <c r="F2544" s="4">
        <v>44971</v>
      </c>
      <c r="G2544" s="3" t="s">
        <v>2</v>
      </c>
      <c r="H2544" s="4">
        <v>44972</v>
      </c>
      <c r="I2544" s="4"/>
      <c r="J2544" s="10">
        <f>_xlfn.XLOOKUP(#REF!,[1]!Backup_F8_Previous_Wave[ODINO],[1]!Backup_F8_Previous_Wave[Wave Date],"")</f>
      </c>
      <c r="K2544" s="3"/>
      <c r="L2544" s="3" t="s">
        <v>7570</v>
      </c>
      <c r="M2544" s="3" t="s">
        <v>4</v>
      </c>
      <c r="N2544" s="3" t="s">
        <v>7921</v>
      </c>
      <c r="O2544" s="3" t="s">
        <v>196</v>
      </c>
      <c r="P2544" s="6">
        <f>_xlfn.XLOOKUP(#REF!,[1]!Table2[BINNING],[1]!Table2[VFG],"")</f>
      </c>
      <c r="Q2544" s="6">
        <f>IF(ISNUMBER(FIND("|",#REF!,1)),LEFT(#REF!,FIND("|",#REF!,1)-2),#REF!)</f>
      </c>
      <c r="R2544" s="6">
        <f>IF(ISNUMBER(FIND("|",#REF!,1)),RIGHT(#REF!,LEN(#REF!)-FIND("|",#REF!,1)-1),"")</f>
      </c>
      <c r="S2544" s="3" t="s">
        <v>7</v>
      </c>
      <c r="T2544" s="3" t="s">
        <v>7</v>
      </c>
      <c r="U2544" s="2">
        <v>0</v>
      </c>
      <c r="V2544" s="2">
        <v>0</v>
      </c>
      <c r="W2544" s="2"/>
      <c r="X2544" s="3" t="s">
        <v>317</v>
      </c>
      <c r="Y2544" s="2">
        <v>75</v>
      </c>
      <c r="Z2544" s="3"/>
      <c r="AA2544" s="3"/>
      <c r="AB2544" s="7" t="s">
        <v>7922</v>
      </c>
      <c r="AC2544" s="3" t="s">
        <v>44</v>
      </c>
      <c r="AD2544" s="3" t="s">
        <v>44</v>
      </c>
      <c r="AE2544" s="3" t="s">
        <v>44</v>
      </c>
      <c r="AF2544" s="3" t="s">
        <v>198</v>
      </c>
      <c r="AG2544" s="4"/>
      <c r="AH2544" s="3"/>
      <c r="AI2544" s="4"/>
      <c r="AJ25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4" s="8">
        <f>IF(#REF!=MAX(#REF!),"New","Old")</f>
      </c>
      <c r="AL2544" s="3"/>
      <c r="AM2544" s="9">
        <f>IF(OR(#REF!="",#REF!=0),"",IF(#REF!&lt;12000,"&lt;12k",IF(AND(#REF!&gt;=12000,#REF!&lt;24000),"12k to 24k",IF(AND(#REF!&gt;=24000,#REF!&lt;=36000),"24k to 36k",IF(#REF!&gt;36000,"&gt;36k","")))))</f>
      </c>
    </row>
    <row x14ac:dyDescent="0.25" r="2545" customHeight="1" ht="18.75">
      <c r="A2545" s="1">
        <v>1873133</v>
      </c>
      <c r="B2545" s="2">
        <v>11507489</v>
      </c>
      <c r="C2545" s="3" t="s">
        <v>0</v>
      </c>
      <c r="D2545" s="3" t="s">
        <v>181</v>
      </c>
      <c r="E2545" s="2">
        <v>2017</v>
      </c>
      <c r="F2545" s="4">
        <v>44963</v>
      </c>
      <c r="G2545" s="3" t="s">
        <v>2</v>
      </c>
      <c r="H2545" s="4">
        <v>44972</v>
      </c>
      <c r="I2545" s="4">
        <f>_xlfn.XLOOKUP(#REF!,[1]!Backup_F8_Previous_Wave[ODINO],[1]!Backup_F8_Previous_Wave[Production Date],"")</f>
      </c>
      <c r="J2545" s="10">
        <f>_xlfn.XLOOKUP(#REF!,[1]!Backup_F8_Previous_Wave[ODINO],[1]!Backup_F8_Previous_Wave[Wave Date],"")</f>
      </c>
      <c r="K2545" s="6">
        <f>_xlfn.XLOOKUP(#REF!,[1]!Backup_F8_Previous_Wave[ODINO],[1]!Backup_F8_Previous_Wave[Full VIN],"")</f>
      </c>
      <c r="L2545" s="3" t="s">
        <v>7923</v>
      </c>
      <c r="M2545" s="3" t="s">
        <v>4</v>
      </c>
      <c r="N2545" s="3" t="s">
        <v>7924</v>
      </c>
      <c r="O2545" s="3" t="s">
        <v>196</v>
      </c>
      <c r="P2545" s="6">
        <f>_xlfn.XLOOKUP(#REF!,[1]!Table2[BINNING],[1]!Table2[VFG],"")</f>
      </c>
      <c r="Q2545" s="6">
        <f>IF(ISNUMBER(FIND("|",#REF!,1)),LEFT(#REF!,FIND("|",#REF!,1)-2),#REF!)</f>
      </c>
      <c r="R2545" s="6">
        <f>IF(ISNUMBER(FIND("|",#REF!,1)),RIGHT(#REF!,LEN(#REF!)-FIND("|",#REF!,1)-1),"")</f>
      </c>
      <c r="S2545" s="3" t="s">
        <v>7</v>
      </c>
      <c r="T2545" s="3" t="s">
        <v>7</v>
      </c>
      <c r="U2545" s="2">
        <v>0</v>
      </c>
      <c r="V2545" s="2">
        <v>0</v>
      </c>
      <c r="W2545" s="2"/>
      <c r="X2545" s="3" t="s">
        <v>583</v>
      </c>
      <c r="Y2545" s="2"/>
      <c r="Z2545" s="3"/>
      <c r="AA2545" s="3"/>
      <c r="AB2545" s="7" t="s">
        <v>7925</v>
      </c>
      <c r="AC2545" s="3" t="s">
        <v>297</v>
      </c>
      <c r="AD2545" s="3" t="s">
        <v>298</v>
      </c>
      <c r="AE2545" s="3" t="s">
        <v>299</v>
      </c>
      <c r="AF2545" s="3" t="s">
        <v>198</v>
      </c>
      <c r="AG2545" s="4"/>
      <c r="AH2545" s="3"/>
      <c r="AI2545" s="4"/>
      <c r="AJ25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5" s="8">
        <f>IF(#REF!=MAX(#REF!),"New","Old")</f>
      </c>
      <c r="AL2545" s="3"/>
      <c r="AM2545" s="9">
        <f>IF(OR(#REF!="",#REF!=0),"",IF(#REF!&lt;12000,"&lt;12k",IF(AND(#REF!&gt;=12000,#REF!&lt;24000),"12k to 24k",IF(AND(#REF!&gt;=24000,#REF!&lt;=36000),"24k to 36k",IF(#REF!&gt;36000,"&gt;36k","")))))</f>
      </c>
    </row>
    <row x14ac:dyDescent="0.25" r="2546" customHeight="1" ht="18.75">
      <c r="A2546" s="1">
        <v>1873147</v>
      </c>
      <c r="B2546" s="2">
        <v>11507501</v>
      </c>
      <c r="C2546" s="3" t="s">
        <v>0</v>
      </c>
      <c r="D2546" s="3" t="s">
        <v>4843</v>
      </c>
      <c r="E2546" s="2">
        <v>2022</v>
      </c>
      <c r="F2546" s="4">
        <v>44971</v>
      </c>
      <c r="G2546" s="3" t="s">
        <v>2</v>
      </c>
      <c r="H2546" s="4">
        <v>44972</v>
      </c>
      <c r="I2546" s="4">
        <f>_xlfn.XLOOKUP(#REF!,[1]!Backup_F8_Previous_Wave[ODINO],[1]!Backup_F8_Previous_Wave[Production Date],"")</f>
      </c>
      <c r="J2546" s="10">
        <f>_xlfn.XLOOKUP(#REF!,[1]!Backup_F8_Previous_Wave[ODINO],[1]!Backup_F8_Previous_Wave[Wave Date],"")</f>
      </c>
      <c r="K2546" s="6">
        <f>_xlfn.XLOOKUP(#REF!,[1]!Backup_F8_Previous_Wave[ODINO],[1]!Backup_F8_Previous_Wave[Full VIN],"")</f>
      </c>
      <c r="L2546" s="3" t="s">
        <v>7926</v>
      </c>
      <c r="M2546" s="3" t="s">
        <v>4</v>
      </c>
      <c r="N2546" s="3" t="s">
        <v>7927</v>
      </c>
      <c r="O2546" s="3" t="s">
        <v>3849</v>
      </c>
      <c r="P2546" s="6">
        <f>_xlfn.XLOOKUP(#REF!,[1]!Table2[BINNING],[1]!Table2[VFG],"")</f>
      </c>
      <c r="Q2546" s="6">
        <f>IF(ISNUMBER(FIND("|",#REF!,1)),LEFT(#REF!,FIND("|",#REF!,1)-2),#REF!)</f>
      </c>
      <c r="R2546" s="6">
        <f>IF(ISNUMBER(FIND("|",#REF!,1)),RIGHT(#REF!,LEN(#REF!)-FIND("|",#REF!,1)-1),"")</f>
      </c>
      <c r="S2546" s="3" t="s">
        <v>7</v>
      </c>
      <c r="T2546" s="3" t="s">
        <v>7</v>
      </c>
      <c r="U2546" s="2">
        <v>0</v>
      </c>
      <c r="V2546" s="2">
        <v>0</v>
      </c>
      <c r="W2546" s="2"/>
      <c r="X2546" s="3" t="s">
        <v>112</v>
      </c>
      <c r="Y2546" s="2">
        <v>65</v>
      </c>
      <c r="Z2546" s="3"/>
      <c r="AA2546" s="3"/>
      <c r="AB2546" s="7" t="s">
        <v>7928</v>
      </c>
      <c r="AC2546" s="3" t="s">
        <v>4847</v>
      </c>
      <c r="AD2546" s="3" t="s">
        <v>4848</v>
      </c>
      <c r="AE2546" s="3" t="s">
        <v>4849</v>
      </c>
      <c r="AF2546" s="3" t="s">
        <v>102</v>
      </c>
      <c r="AG2546" s="4"/>
      <c r="AH2546" s="3"/>
      <c r="AI2546" s="4"/>
      <c r="AJ25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6" s="8">
        <f>IF(#REF!=MAX(#REF!),"New","Old")</f>
      </c>
      <c r="AL2546" s="3"/>
      <c r="AM2546" s="9">
        <f>IF(OR(#REF!="",#REF!=0),"",IF(#REF!&lt;12000,"&lt;12k",IF(AND(#REF!&gt;=12000,#REF!&lt;24000),"12k to 24k",IF(AND(#REF!&gt;=24000,#REF!&lt;=36000),"24k to 36k",IF(#REF!&gt;36000,"&gt;36k","")))))</f>
      </c>
    </row>
    <row x14ac:dyDescent="0.25" r="2547" customHeight="1" ht="18.75">
      <c r="A2547" s="1">
        <v>1873187</v>
      </c>
      <c r="B2547" s="2">
        <v>11507533</v>
      </c>
      <c r="C2547" s="3" t="s">
        <v>0</v>
      </c>
      <c r="D2547" s="3" t="s">
        <v>181</v>
      </c>
      <c r="E2547" s="2">
        <v>2017</v>
      </c>
      <c r="F2547" s="4">
        <v>44914</v>
      </c>
      <c r="G2547" s="3" t="s">
        <v>14</v>
      </c>
      <c r="H2547" s="4">
        <v>44972</v>
      </c>
      <c r="I2547" s="4"/>
      <c r="J2547" s="10">
        <f>_xlfn.XLOOKUP(#REF!,[1]!Backup_F8_Previous_Wave[ODINO],[1]!Backup_F8_Previous_Wave[Wave Date],"")</f>
      </c>
      <c r="K2547" s="3"/>
      <c r="L2547" s="3" t="s">
        <v>4778</v>
      </c>
      <c r="M2547" s="3" t="s">
        <v>4</v>
      </c>
      <c r="N2547" s="3" t="s">
        <v>7929</v>
      </c>
      <c r="O2547" s="3" t="s">
        <v>196</v>
      </c>
      <c r="P2547" s="6">
        <f>_xlfn.XLOOKUP(#REF!,[1]!Table2[BINNING],[1]!Table2[VFG],"")</f>
      </c>
      <c r="Q2547" s="6">
        <f>IF(ISNUMBER(FIND("|",#REF!,1)),LEFT(#REF!,FIND("|",#REF!,1)-2),#REF!)</f>
      </c>
      <c r="R2547" s="6">
        <f>IF(ISNUMBER(FIND("|",#REF!,1)),RIGHT(#REF!,LEN(#REF!)-FIND("|",#REF!,1)-1),"")</f>
      </c>
      <c r="S2547" s="3" t="s">
        <v>7</v>
      </c>
      <c r="T2547" s="3" t="s">
        <v>7</v>
      </c>
      <c r="U2547" s="2">
        <v>0</v>
      </c>
      <c r="V2547" s="2">
        <v>0</v>
      </c>
      <c r="W2547" s="2"/>
      <c r="X2547" s="3" t="s">
        <v>106</v>
      </c>
      <c r="Y2547" s="2">
        <v>65</v>
      </c>
      <c r="Z2547" s="3"/>
      <c r="AA2547" s="3"/>
      <c r="AB2547" s="7" t="s">
        <v>7930</v>
      </c>
      <c r="AC2547" s="3" t="s">
        <v>44</v>
      </c>
      <c r="AD2547" s="3" t="s">
        <v>44</v>
      </c>
      <c r="AE2547" s="3" t="s">
        <v>44</v>
      </c>
      <c r="AF2547" s="3" t="s">
        <v>198</v>
      </c>
      <c r="AG2547" s="4"/>
      <c r="AH2547" s="3"/>
      <c r="AI2547" s="4"/>
      <c r="AJ25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7" s="8">
        <f>IF(#REF!=MAX(#REF!),"New","Old")</f>
      </c>
      <c r="AL2547" s="3"/>
      <c r="AM2547" s="9">
        <f>IF(OR(#REF!="",#REF!=0),"",IF(#REF!&lt;12000,"&lt;12k",IF(AND(#REF!&gt;=12000,#REF!&lt;24000),"12k to 24k",IF(AND(#REF!&gt;=24000,#REF!&lt;=36000),"24k to 36k",IF(#REF!&gt;36000,"&gt;36k","")))))</f>
      </c>
    </row>
    <row x14ac:dyDescent="0.25" r="2548" customHeight="1" ht="18.75">
      <c r="A2548" s="1">
        <v>1873196</v>
      </c>
      <c r="B2548" s="2">
        <v>11507541</v>
      </c>
      <c r="C2548" s="3" t="s">
        <v>0</v>
      </c>
      <c r="D2548" s="3" t="s">
        <v>1</v>
      </c>
      <c r="E2548" s="2">
        <v>2018</v>
      </c>
      <c r="F2548" s="4">
        <v>44907</v>
      </c>
      <c r="G2548" s="3" t="s">
        <v>14</v>
      </c>
      <c r="H2548" s="4">
        <v>44973</v>
      </c>
      <c r="I2548" s="4">
        <f>_xlfn.XLOOKUP(#REF!,[1]!Backup_F8_Previous_Wave[ODINO],[1]!Backup_F8_Previous_Wave[Production Date],"")</f>
      </c>
      <c r="J2548" s="10">
        <f>_xlfn.XLOOKUP(#REF!,[1]!Backup_F8_Previous_Wave[ODINO],[1]!Backup_F8_Previous_Wave[Wave Date],"")</f>
      </c>
      <c r="K2548" s="6">
        <f>_xlfn.XLOOKUP(#REF!,[1]!Backup_F8_Previous_Wave[ODINO],[1]!Backup_F8_Previous_Wave[Full VIN],"")</f>
      </c>
      <c r="L2548" s="3" t="s">
        <v>7931</v>
      </c>
      <c r="M2548" s="3" t="s">
        <v>4</v>
      </c>
      <c r="N2548" s="3" t="s">
        <v>7932</v>
      </c>
      <c r="O2548" s="3" t="s">
        <v>390</v>
      </c>
      <c r="P2548" s="6">
        <f>_xlfn.XLOOKUP(#REF!,[1]!Table2[BINNING],[1]!Table2[VFG],"")</f>
      </c>
      <c r="Q2548" s="6">
        <f>IF(ISNUMBER(FIND("|",#REF!,1)),LEFT(#REF!,FIND("|",#REF!,1)-2),#REF!)</f>
      </c>
      <c r="R2548" s="6">
        <f>IF(ISNUMBER(FIND("|",#REF!,1)),RIGHT(#REF!,LEN(#REF!)-FIND("|",#REF!,1)-1),"")</f>
      </c>
      <c r="S2548" s="3" t="s">
        <v>7</v>
      </c>
      <c r="T2548" s="3" t="s">
        <v>7</v>
      </c>
      <c r="U2548" s="2">
        <v>0</v>
      </c>
      <c r="V2548" s="2">
        <v>0</v>
      </c>
      <c r="W2548" s="2"/>
      <c r="X2548" s="3" t="s">
        <v>897</v>
      </c>
      <c r="Y2548" s="2"/>
      <c r="Z2548" s="3"/>
      <c r="AA2548" s="3"/>
      <c r="AB2548" s="7" t="s">
        <v>7933</v>
      </c>
      <c r="AC2548" s="3" t="s">
        <v>20</v>
      </c>
      <c r="AD2548" s="3" t="s">
        <v>11</v>
      </c>
      <c r="AE2548" s="3" t="s">
        <v>135</v>
      </c>
      <c r="AF2548" s="3" t="s">
        <v>27</v>
      </c>
      <c r="AG2548" s="4"/>
      <c r="AH2548" s="3"/>
      <c r="AI2548" s="4"/>
      <c r="AJ25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8" s="8">
        <f>IF(#REF!=MAX(#REF!),"New","Old")</f>
      </c>
      <c r="AL2548" s="3"/>
      <c r="AM2548" s="9">
        <f>IF(OR(#REF!="",#REF!=0),"",IF(#REF!&lt;12000,"&lt;12k",IF(AND(#REF!&gt;=12000,#REF!&lt;24000),"12k to 24k",IF(AND(#REF!&gt;=24000,#REF!&lt;=36000),"24k to 36k",IF(#REF!&gt;36000,"&gt;36k","")))))</f>
      </c>
    </row>
    <row x14ac:dyDescent="0.25" r="2549" customHeight="1" ht="18.75">
      <c r="A2549" s="1">
        <v>1873242</v>
      </c>
      <c r="B2549" s="2">
        <v>11507568</v>
      </c>
      <c r="C2549" s="3" t="s">
        <v>0</v>
      </c>
      <c r="D2549" s="3" t="s">
        <v>2134</v>
      </c>
      <c r="E2549" s="2">
        <v>2019</v>
      </c>
      <c r="F2549" s="4">
        <v>44972</v>
      </c>
      <c r="G2549" s="3" t="s">
        <v>2</v>
      </c>
      <c r="H2549" s="4">
        <v>44973</v>
      </c>
      <c r="I2549" s="4"/>
      <c r="J2549" s="10">
        <f>_xlfn.XLOOKUP(#REF!,[1]!Backup_F8_Previous_Wave[ODINO],[1]!Backup_F8_Previous_Wave[Wave Date],"")</f>
      </c>
      <c r="K2549" s="6">
        <f>_xlfn.XLOOKUP(#REF!,[1]!Backup_F8_Previous_Wave[ODINO],[1]!Backup_F8_Previous_Wave[Full VIN],"")</f>
      </c>
      <c r="L2549" s="3" t="s">
        <v>7934</v>
      </c>
      <c r="M2549" s="3" t="s">
        <v>4</v>
      </c>
      <c r="N2549" s="3" t="s">
        <v>7935</v>
      </c>
      <c r="O2549" s="3" t="s">
        <v>2707</v>
      </c>
      <c r="P2549" s="6">
        <f>_xlfn.XLOOKUP(#REF!,[1]!Table2[BINNING],[1]!Table2[VFG],"")</f>
      </c>
      <c r="Q2549" s="6">
        <f>IF(ISNUMBER(FIND("|",#REF!,1)),LEFT(#REF!,FIND("|",#REF!,1)-2),#REF!)</f>
      </c>
      <c r="R2549" s="6">
        <f>IF(ISNUMBER(FIND("|",#REF!,1)),RIGHT(#REF!,LEN(#REF!)-FIND("|",#REF!,1)-1),"")</f>
      </c>
      <c r="S2549" s="3" t="s">
        <v>7</v>
      </c>
      <c r="T2549" s="3" t="s">
        <v>7</v>
      </c>
      <c r="U2549" s="2">
        <v>0</v>
      </c>
      <c r="V2549" s="2">
        <v>0</v>
      </c>
      <c r="W2549" s="2">
        <v>155533</v>
      </c>
      <c r="X2549" s="3" t="s">
        <v>106</v>
      </c>
      <c r="Y2549" s="2"/>
      <c r="Z2549" s="3"/>
      <c r="AA2549" s="3"/>
      <c r="AB2549" s="7" t="s">
        <v>7936</v>
      </c>
      <c r="AC2549" s="3"/>
      <c r="AD2549" s="3"/>
      <c r="AE2549" s="3"/>
      <c r="AF2549" s="3"/>
      <c r="AG2549" s="4"/>
      <c r="AH2549" s="3"/>
      <c r="AI2549" s="4"/>
      <c r="AJ25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49" s="8">
        <f>IF(#REF!=MAX(#REF!),"New","Old")</f>
      </c>
      <c r="AL2549" s="3"/>
      <c r="AM2549" s="9">
        <f>IF(OR(#REF!="",#REF!=0),"",IF(#REF!&lt;12000,"&lt;12k",IF(AND(#REF!&gt;=12000,#REF!&lt;24000),"12k to 24k",IF(AND(#REF!&gt;=24000,#REF!&lt;=36000),"24k to 36k",IF(#REF!&gt;36000,"&gt;36k","")))))</f>
      </c>
    </row>
    <row x14ac:dyDescent="0.25" r="2550" customHeight="1" ht="18.75">
      <c r="A2550" s="1">
        <v>1873247</v>
      </c>
      <c r="B2550" s="2">
        <v>11507571</v>
      </c>
      <c r="C2550" s="3" t="s">
        <v>0</v>
      </c>
      <c r="D2550" s="3" t="s">
        <v>2134</v>
      </c>
      <c r="E2550" s="2">
        <v>2019</v>
      </c>
      <c r="F2550" s="4">
        <v>44813</v>
      </c>
      <c r="G2550" s="3" t="s">
        <v>39</v>
      </c>
      <c r="H2550" s="4">
        <v>44973</v>
      </c>
      <c r="I2550" s="4">
        <f>_xlfn.XLOOKUP(#REF!,[1]!Backup_F8_Previous_Wave[ODINO],[1]!Backup_F8_Previous_Wave[Production Date],"")</f>
      </c>
      <c r="J2550" s="10">
        <f>_xlfn.XLOOKUP(#REF!,[1]!Backup_F8_Previous_Wave[ODINO],[1]!Backup_F8_Previous_Wave[Wave Date],"")</f>
      </c>
      <c r="K2550" s="6">
        <f>_xlfn.XLOOKUP(#REF!,[1]!Backup_F8_Previous_Wave[ODINO],[1]!Backup_F8_Previous_Wave[Full VIN],"")</f>
      </c>
      <c r="L2550" s="3" t="s">
        <v>7937</v>
      </c>
      <c r="M2550" s="3" t="s">
        <v>4</v>
      </c>
      <c r="N2550" s="3" t="s">
        <v>7938</v>
      </c>
      <c r="O2550" s="3" t="s">
        <v>2707</v>
      </c>
      <c r="P2550" s="6">
        <f>_xlfn.XLOOKUP(#REF!,[1]!Table2[BINNING],[1]!Table2[VFG],"")</f>
      </c>
      <c r="Q2550" s="6">
        <f>IF(ISNUMBER(FIND("|",#REF!,1)),LEFT(#REF!,FIND("|",#REF!,1)-2),#REF!)</f>
      </c>
      <c r="R2550" s="6">
        <f>IF(ISNUMBER(FIND("|",#REF!,1)),RIGHT(#REF!,LEN(#REF!)-FIND("|",#REF!,1)-1),"")</f>
      </c>
      <c r="S2550" s="3" t="s">
        <v>7</v>
      </c>
      <c r="T2550" s="3" t="s">
        <v>7</v>
      </c>
      <c r="U2550" s="2">
        <v>0</v>
      </c>
      <c r="V2550" s="2">
        <v>0</v>
      </c>
      <c r="W2550" s="2">
        <v>111059</v>
      </c>
      <c r="X2550" s="3" t="s">
        <v>106</v>
      </c>
      <c r="Y2550" s="2"/>
      <c r="Z2550" s="3"/>
      <c r="AA2550" s="3"/>
      <c r="AB2550" s="7" t="s">
        <v>7939</v>
      </c>
      <c r="AC2550" s="3" t="s">
        <v>2139</v>
      </c>
      <c r="AD2550" s="3" t="s">
        <v>2140</v>
      </c>
      <c r="AE2550" s="3" t="s">
        <v>2141</v>
      </c>
      <c r="AF2550" s="3" t="s">
        <v>2142</v>
      </c>
      <c r="AG2550" s="4"/>
      <c r="AH2550" s="3"/>
      <c r="AI2550" s="4"/>
      <c r="AJ25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0" s="8">
        <f>IF(#REF!=MAX(#REF!),"New","Old")</f>
      </c>
      <c r="AL2550" s="3"/>
      <c r="AM2550" s="9">
        <f>IF(OR(#REF!="",#REF!=0),"",IF(#REF!&lt;12000,"&lt;12k",IF(AND(#REF!&gt;=12000,#REF!&lt;24000),"12k to 24k",IF(AND(#REF!&gt;=24000,#REF!&lt;=36000),"24k to 36k",IF(#REF!&gt;36000,"&gt;36k","")))))</f>
      </c>
    </row>
    <row x14ac:dyDescent="0.25" r="2551" customHeight="1" ht="18.75">
      <c r="A2551" s="1">
        <v>1873271</v>
      </c>
      <c r="B2551" s="2">
        <v>11507586</v>
      </c>
      <c r="C2551" s="3" t="s">
        <v>0</v>
      </c>
      <c r="D2551" s="3" t="s">
        <v>4843</v>
      </c>
      <c r="E2551" s="2">
        <v>2022</v>
      </c>
      <c r="F2551" s="4">
        <v>44973</v>
      </c>
      <c r="G2551" s="3" t="s">
        <v>2</v>
      </c>
      <c r="H2551" s="4">
        <v>44973</v>
      </c>
      <c r="I2551" s="4"/>
      <c r="J2551" s="10">
        <f>_xlfn.XLOOKUP(#REF!,[1]!Backup_F8_Previous_Wave[ODINO],[1]!Backup_F8_Previous_Wave[Wave Date],"")</f>
      </c>
      <c r="K2551" s="3"/>
      <c r="L2551" s="3" t="s">
        <v>7423</v>
      </c>
      <c r="M2551" s="3" t="s">
        <v>4</v>
      </c>
      <c r="N2551" s="3" t="s">
        <v>7940</v>
      </c>
      <c r="O2551" s="3" t="s">
        <v>3849</v>
      </c>
      <c r="P2551" s="6">
        <f>_xlfn.XLOOKUP(#REF!,[1]!Table2[BINNING],[1]!Table2[VFG],"")</f>
      </c>
      <c r="Q2551" s="6">
        <f>IF(ISNUMBER(FIND("|",#REF!,1)),LEFT(#REF!,FIND("|",#REF!,1)-2),#REF!)</f>
      </c>
      <c r="R2551" s="6">
        <f>IF(ISNUMBER(FIND("|",#REF!,1)),RIGHT(#REF!,LEN(#REF!)-FIND("|",#REF!,1)-1),"")</f>
      </c>
      <c r="S2551" s="3" t="s">
        <v>7</v>
      </c>
      <c r="T2551" s="3" t="s">
        <v>7</v>
      </c>
      <c r="U2551" s="2">
        <v>0</v>
      </c>
      <c r="V2551" s="2">
        <v>0</v>
      </c>
      <c r="W2551" s="2"/>
      <c r="X2551" s="3" t="s">
        <v>358</v>
      </c>
      <c r="Y2551" s="2">
        <v>65</v>
      </c>
      <c r="Z2551" s="3"/>
      <c r="AA2551" s="3"/>
      <c r="AB2551" s="7" t="s">
        <v>7941</v>
      </c>
      <c r="AC2551" s="3" t="s">
        <v>44</v>
      </c>
      <c r="AD2551" s="3" t="s">
        <v>44</v>
      </c>
      <c r="AE2551" s="3" t="s">
        <v>44</v>
      </c>
      <c r="AF2551" s="3" t="s">
        <v>102</v>
      </c>
      <c r="AG2551" s="4"/>
      <c r="AH2551" s="3"/>
      <c r="AI2551" s="4"/>
      <c r="AJ25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1" s="8">
        <f>IF(#REF!=MAX(#REF!),"New","Old")</f>
      </c>
      <c r="AL2551" s="3"/>
      <c r="AM2551" s="9">
        <f>IF(OR(#REF!="",#REF!=0),"",IF(#REF!&lt;12000,"&lt;12k",IF(AND(#REF!&gt;=12000,#REF!&lt;24000),"12k to 24k",IF(AND(#REF!&gt;=24000,#REF!&lt;=36000),"24k to 36k",IF(#REF!&gt;36000,"&gt;36k","")))))</f>
      </c>
    </row>
    <row x14ac:dyDescent="0.25" r="2552" customHeight="1" ht="18.75">
      <c r="A2552" s="1">
        <v>1873310</v>
      </c>
      <c r="B2552" s="2">
        <v>11507615</v>
      </c>
      <c r="C2552" s="3" t="s">
        <v>0</v>
      </c>
      <c r="D2552" s="3" t="s">
        <v>4843</v>
      </c>
      <c r="E2552" s="2">
        <v>2022</v>
      </c>
      <c r="F2552" s="4">
        <v>44928</v>
      </c>
      <c r="G2552" s="3" t="s">
        <v>2</v>
      </c>
      <c r="H2552" s="4">
        <v>44973</v>
      </c>
      <c r="I2552" s="4"/>
      <c r="J2552" s="10">
        <f>_xlfn.XLOOKUP(#REF!,[1]!Backup_F8_Previous_Wave[ODINO],[1]!Backup_F8_Previous_Wave[Wave Date],"")</f>
      </c>
      <c r="K2552" s="3"/>
      <c r="L2552" s="3" t="s">
        <v>7926</v>
      </c>
      <c r="M2552" s="3" t="s">
        <v>4</v>
      </c>
      <c r="N2552" s="3" t="s">
        <v>7942</v>
      </c>
      <c r="O2552" s="3" t="s">
        <v>7943</v>
      </c>
      <c r="P2552" s="6">
        <f>_xlfn.XLOOKUP(#REF!,[1]!Table2[BINNING],[1]!Table2[VFG],"")</f>
      </c>
      <c r="Q2552" s="6">
        <f>IF(ISNUMBER(FIND("|",#REF!,1)),LEFT(#REF!,FIND("|",#REF!,1)-2),#REF!)</f>
      </c>
      <c r="R2552" s="6">
        <f>IF(ISNUMBER(FIND("|",#REF!,1)),RIGHT(#REF!,LEN(#REF!)-FIND("|",#REF!,1)-1),"")</f>
      </c>
      <c r="S2552" s="3" t="s">
        <v>7</v>
      </c>
      <c r="T2552" s="3" t="s">
        <v>7</v>
      </c>
      <c r="U2552" s="2">
        <v>0</v>
      </c>
      <c r="V2552" s="2">
        <v>0</v>
      </c>
      <c r="W2552" s="2"/>
      <c r="X2552" s="3" t="s">
        <v>583</v>
      </c>
      <c r="Y2552" s="2"/>
      <c r="Z2552" s="3"/>
      <c r="AA2552" s="3"/>
      <c r="AB2552" s="7" t="s">
        <v>7944</v>
      </c>
      <c r="AC2552" s="3" t="s">
        <v>44</v>
      </c>
      <c r="AD2552" s="3" t="s">
        <v>44</v>
      </c>
      <c r="AE2552" s="3" t="s">
        <v>44</v>
      </c>
      <c r="AF2552" s="3" t="s">
        <v>102</v>
      </c>
      <c r="AG2552" s="4"/>
      <c r="AH2552" s="3"/>
      <c r="AI2552" s="4"/>
      <c r="AJ25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2" s="8">
        <f>IF(#REF!=MAX(#REF!),"New","Old")</f>
      </c>
      <c r="AL2552" s="3"/>
      <c r="AM2552" s="9">
        <f>IF(OR(#REF!="",#REF!=0),"",IF(#REF!&lt;12000,"&lt;12k",IF(AND(#REF!&gt;=12000,#REF!&lt;24000),"12k to 24k",IF(AND(#REF!&gt;=24000,#REF!&lt;=36000),"24k to 36k",IF(#REF!&gt;36000,"&gt;36k","")))))</f>
      </c>
    </row>
    <row x14ac:dyDescent="0.25" r="2553" customHeight="1" ht="18.75">
      <c r="A2553" s="1">
        <v>1873366</v>
      </c>
      <c r="B2553" s="2">
        <v>11507652</v>
      </c>
      <c r="C2553" s="3" t="s">
        <v>0</v>
      </c>
      <c r="D2553" s="3" t="s">
        <v>181</v>
      </c>
      <c r="E2553" s="2">
        <v>2016</v>
      </c>
      <c r="F2553" s="4">
        <v>44896</v>
      </c>
      <c r="G2553" s="3" t="s">
        <v>14</v>
      </c>
      <c r="H2553" s="4">
        <v>44973</v>
      </c>
      <c r="I2553" s="4">
        <f>_xlfn.XLOOKUP(#REF!,[1]!Backup_F8_Previous_Wave[ODINO],[1]!Backup_F8_Previous_Wave[Production Date],"")</f>
      </c>
      <c r="J2553" s="10">
        <f>_xlfn.XLOOKUP(#REF!,[1]!Backup_F8_Previous_Wave[ODINO],[1]!Backup_F8_Previous_Wave[Wave Date],"")</f>
      </c>
      <c r="K2553" s="6">
        <f>_xlfn.XLOOKUP(#REF!,[1]!Backup_F8_Previous_Wave[ODINO],[1]!Backup_F8_Previous_Wave[Full VIN],"")</f>
      </c>
      <c r="L2553" s="3" t="s">
        <v>7945</v>
      </c>
      <c r="M2553" s="3" t="s">
        <v>4</v>
      </c>
      <c r="N2553" s="3" t="s">
        <v>7946</v>
      </c>
      <c r="O2553" s="3" t="s">
        <v>196</v>
      </c>
      <c r="P2553" s="6">
        <f>_xlfn.XLOOKUP(#REF!,[1]!Table2[BINNING],[1]!Table2[VFG],"")</f>
      </c>
      <c r="Q2553" s="6">
        <f>IF(ISNUMBER(FIND("|",#REF!,1)),LEFT(#REF!,FIND("|",#REF!,1)-2),#REF!)</f>
      </c>
      <c r="R2553" s="6">
        <f>IF(ISNUMBER(FIND("|",#REF!,1)),RIGHT(#REF!,LEN(#REF!)-FIND("|",#REF!,1)-1),"")</f>
      </c>
      <c r="S2553" s="3" t="s">
        <v>7</v>
      </c>
      <c r="T2553" s="3" t="s">
        <v>7</v>
      </c>
      <c r="U2553" s="2">
        <v>0</v>
      </c>
      <c r="V2553" s="2">
        <v>0</v>
      </c>
      <c r="W2553" s="2"/>
      <c r="X2553" s="3" t="s">
        <v>63</v>
      </c>
      <c r="Y2553" s="2">
        <v>65</v>
      </c>
      <c r="Z2553" s="3"/>
      <c r="AA2553" s="3"/>
      <c r="AB2553" s="7" t="s">
        <v>7947</v>
      </c>
      <c r="AC2553" s="3" t="s">
        <v>297</v>
      </c>
      <c r="AD2553" s="3" t="s">
        <v>298</v>
      </c>
      <c r="AE2553" s="3" t="s">
        <v>299</v>
      </c>
      <c r="AF2553" s="3" t="s">
        <v>198</v>
      </c>
      <c r="AG2553" s="4"/>
      <c r="AH2553" s="3"/>
      <c r="AI2553" s="4"/>
      <c r="AJ25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3" s="8">
        <f>IF(#REF!=MAX(#REF!),"New","Old")</f>
      </c>
      <c r="AL2553" s="3"/>
      <c r="AM2553" s="9">
        <f>IF(OR(#REF!="",#REF!=0),"",IF(#REF!&lt;12000,"&lt;12k",IF(AND(#REF!&gt;=12000,#REF!&lt;24000),"12k to 24k",IF(AND(#REF!&gt;=24000,#REF!&lt;=36000),"24k to 36k",IF(#REF!&gt;36000,"&gt;36k","")))))</f>
      </c>
    </row>
    <row x14ac:dyDescent="0.25" r="2554" customHeight="1" ht="18.75">
      <c r="A2554" s="1">
        <v>1873381</v>
      </c>
      <c r="B2554" s="2">
        <v>11507664</v>
      </c>
      <c r="C2554" s="3" t="s">
        <v>0</v>
      </c>
      <c r="D2554" s="3" t="s">
        <v>1</v>
      </c>
      <c r="E2554" s="2">
        <v>2019</v>
      </c>
      <c r="F2554" s="4">
        <v>44973</v>
      </c>
      <c r="G2554" s="3" t="s">
        <v>2</v>
      </c>
      <c r="H2554" s="4">
        <v>44973</v>
      </c>
      <c r="I2554" s="4">
        <f>_xlfn.XLOOKUP(#REF!,[1]!Backup_F8_Previous_Wave[ODINO],[1]!Backup_F8_Previous_Wave[Production Date],"")</f>
      </c>
      <c r="J2554" s="10">
        <f>_xlfn.XLOOKUP(#REF!,[1]!Backup_F8_Previous_Wave[ODINO],[1]!Backup_F8_Previous_Wave[Wave Date],"")</f>
      </c>
      <c r="K2554" s="6">
        <f>_xlfn.XLOOKUP(#REF!,[1]!Backup_F8_Previous_Wave[ODINO],[1]!Backup_F8_Previous_Wave[Full VIN],"")</f>
      </c>
      <c r="L2554" s="3" t="s">
        <v>7948</v>
      </c>
      <c r="M2554" s="3" t="s">
        <v>4</v>
      </c>
      <c r="N2554" s="3" t="s">
        <v>7949</v>
      </c>
      <c r="O2554" s="3" t="s">
        <v>124</v>
      </c>
      <c r="P2554" s="6">
        <f>_xlfn.XLOOKUP(#REF!,[1]!Table2[BINNING],[1]!Table2[VFG],"")</f>
      </c>
      <c r="Q2554" s="6">
        <f>IF(ISNUMBER(FIND("|",#REF!,1)),LEFT(#REF!,FIND("|",#REF!,1)-2),#REF!)</f>
      </c>
      <c r="R2554" s="6">
        <f>IF(ISNUMBER(FIND("|",#REF!,1)),RIGHT(#REF!,LEN(#REF!)-FIND("|",#REF!,1)-1),"")</f>
      </c>
      <c r="S2554" s="3" t="s">
        <v>7</v>
      </c>
      <c r="T2554" s="3" t="s">
        <v>7</v>
      </c>
      <c r="U2554" s="2">
        <v>0</v>
      </c>
      <c r="V2554" s="2">
        <v>0</v>
      </c>
      <c r="W2554" s="2"/>
      <c r="X2554" s="3" t="s">
        <v>125</v>
      </c>
      <c r="Y2554" s="2"/>
      <c r="Z2554" s="3"/>
      <c r="AA2554" s="3"/>
      <c r="AB2554" s="7" t="s">
        <v>7950</v>
      </c>
      <c r="AC2554" s="3" t="s">
        <v>20</v>
      </c>
      <c r="AD2554" s="3" t="s">
        <v>11</v>
      </c>
      <c r="AE2554" s="3" t="s">
        <v>21</v>
      </c>
      <c r="AF2554" s="3" t="s">
        <v>13</v>
      </c>
      <c r="AG2554" s="4"/>
      <c r="AH2554" s="3"/>
      <c r="AI2554" s="4"/>
      <c r="AJ25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4" s="8">
        <f>IF(#REF!=MAX(#REF!),"New","Old")</f>
      </c>
      <c r="AL2554" s="3"/>
      <c r="AM2554" s="9">
        <f>IF(OR(#REF!="",#REF!=0),"",IF(#REF!&lt;12000,"&lt;12k",IF(AND(#REF!&gt;=12000,#REF!&lt;24000),"12k to 24k",IF(AND(#REF!&gt;=24000,#REF!&lt;=36000),"24k to 36k",IF(#REF!&gt;36000,"&gt;36k","")))))</f>
      </c>
    </row>
    <row x14ac:dyDescent="0.25" r="2555" customHeight="1" ht="18.75">
      <c r="A2555" s="1">
        <v>1873525</v>
      </c>
      <c r="B2555" s="2">
        <v>11507758</v>
      </c>
      <c r="C2555" s="3" t="s">
        <v>0</v>
      </c>
      <c r="D2555" s="3" t="s">
        <v>4843</v>
      </c>
      <c r="E2555" s="2">
        <v>2023</v>
      </c>
      <c r="F2555" s="4">
        <v>44928</v>
      </c>
      <c r="G2555" s="3" t="s">
        <v>2</v>
      </c>
      <c r="H2555" s="4">
        <v>44974</v>
      </c>
      <c r="I2555" s="4"/>
      <c r="J2555" s="10">
        <f>_xlfn.XLOOKUP(#REF!,[1]!Backup_F8_Previous_Wave[ODINO],[1]!Backup_F8_Previous_Wave[Wave Date],"")</f>
      </c>
      <c r="K2555" s="6">
        <f>_xlfn.XLOOKUP(#REF!,[1]!Backup_F8_Previous_Wave[ODINO],[1]!Backup_F8_Previous_Wave[Full VIN],"")</f>
      </c>
      <c r="L2555" s="3" t="s">
        <v>7951</v>
      </c>
      <c r="M2555" s="3" t="s">
        <v>4</v>
      </c>
      <c r="N2555" s="3" t="s">
        <v>7952</v>
      </c>
      <c r="O2555" s="3" t="s">
        <v>3849</v>
      </c>
      <c r="P2555" s="6">
        <f>_xlfn.XLOOKUP(#REF!,[1]!Table2[BINNING],[1]!Table2[VFG],"")</f>
      </c>
      <c r="Q2555" s="6">
        <f>IF(ISNUMBER(FIND("|",#REF!,1)),LEFT(#REF!,FIND("|",#REF!,1)-2),#REF!)</f>
      </c>
      <c r="R2555" s="6">
        <f>IF(ISNUMBER(FIND("|",#REF!,1)),RIGHT(#REF!,LEN(#REF!)-FIND("|",#REF!,1)-1),"")</f>
      </c>
      <c r="S2555" s="3" t="s">
        <v>7</v>
      </c>
      <c r="T2555" s="3" t="s">
        <v>7</v>
      </c>
      <c r="U2555" s="2">
        <v>0</v>
      </c>
      <c r="V2555" s="2">
        <v>0</v>
      </c>
      <c r="W2555" s="2"/>
      <c r="X2555" s="3" t="s">
        <v>8</v>
      </c>
      <c r="Y2555" s="2">
        <v>40</v>
      </c>
      <c r="Z2555" s="3"/>
      <c r="AA2555" s="3"/>
      <c r="AB2555" s="7" t="s">
        <v>7953</v>
      </c>
      <c r="AC2555" s="3"/>
      <c r="AD2555" s="3"/>
      <c r="AE2555" s="3"/>
      <c r="AF2555" s="3"/>
      <c r="AG2555" s="4"/>
      <c r="AH2555" s="3"/>
      <c r="AI2555" s="4"/>
      <c r="AJ25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5" s="8">
        <f>IF(#REF!=MAX(#REF!),"New","Old")</f>
      </c>
      <c r="AL2555" s="3"/>
      <c r="AM2555" s="9">
        <f>IF(OR(#REF!="",#REF!=0),"",IF(#REF!&lt;12000,"&lt;12k",IF(AND(#REF!&gt;=12000,#REF!&lt;24000),"12k to 24k",IF(AND(#REF!&gt;=24000,#REF!&lt;=36000),"24k to 36k",IF(#REF!&gt;36000,"&gt;36k","")))))</f>
      </c>
    </row>
    <row x14ac:dyDescent="0.25" r="2556" customHeight="1" ht="18.75">
      <c r="A2556" s="1">
        <v>1873542</v>
      </c>
      <c r="B2556" s="2">
        <v>11507769</v>
      </c>
      <c r="C2556" s="3" t="s">
        <v>0</v>
      </c>
      <c r="D2556" s="3" t="s">
        <v>86</v>
      </c>
      <c r="E2556" s="2">
        <v>2019</v>
      </c>
      <c r="F2556" s="4">
        <v>44957</v>
      </c>
      <c r="G2556" s="3" t="s">
        <v>2</v>
      </c>
      <c r="H2556" s="4">
        <v>44974</v>
      </c>
      <c r="I2556" s="4">
        <f>_xlfn.XLOOKUP(#REF!,[1]!Backup_F8_Previous_Wave[ODINO],[1]!Backup_F8_Previous_Wave[Production Date],"")</f>
      </c>
      <c r="J2556" s="10">
        <f>_xlfn.XLOOKUP(#REF!,[1]!Backup_F8_Previous_Wave[ODINO],[1]!Backup_F8_Previous_Wave[Wave Date],"")</f>
      </c>
      <c r="K2556" s="6">
        <f>_xlfn.XLOOKUP(#REF!,[1]!Backup_F8_Previous_Wave[ODINO],[1]!Backup_F8_Previous_Wave[Full VIN],"")</f>
      </c>
      <c r="L2556" s="3" t="s">
        <v>1323</v>
      </c>
      <c r="M2556" s="3" t="s">
        <v>4</v>
      </c>
      <c r="N2556" s="3" t="s">
        <v>7954</v>
      </c>
      <c r="O2556" s="3" t="s">
        <v>57</v>
      </c>
      <c r="P2556" s="6">
        <f>_xlfn.XLOOKUP(#REF!,[1]!Table2[BINNING],[1]!Table2[VFG],"")</f>
      </c>
      <c r="Q2556" s="6">
        <f>IF(ISNUMBER(FIND("|",#REF!,1)),LEFT(#REF!,FIND("|",#REF!,1)-2),#REF!)</f>
      </c>
      <c r="R2556" s="6">
        <f>IF(ISNUMBER(FIND("|",#REF!,1)),RIGHT(#REF!,LEN(#REF!)-FIND("|",#REF!,1)-1),"")</f>
      </c>
      <c r="S2556" s="3" t="s">
        <v>7</v>
      </c>
      <c r="T2556" s="3" t="s">
        <v>7</v>
      </c>
      <c r="U2556" s="2">
        <v>0</v>
      </c>
      <c r="V2556" s="2">
        <v>0</v>
      </c>
      <c r="W2556" s="2"/>
      <c r="X2556" s="3" t="s">
        <v>881</v>
      </c>
      <c r="Y2556" s="2">
        <v>55</v>
      </c>
      <c r="Z2556" s="3"/>
      <c r="AA2556" s="3"/>
      <c r="AB2556" s="7" t="s">
        <v>7955</v>
      </c>
      <c r="AC2556" s="3" t="s">
        <v>92</v>
      </c>
      <c r="AD2556" s="3" t="s">
        <v>93</v>
      </c>
      <c r="AE2556" s="3" t="s">
        <v>94</v>
      </c>
      <c r="AF2556" s="3" t="s">
        <v>95</v>
      </c>
      <c r="AG2556" s="4"/>
      <c r="AH2556" s="3"/>
      <c r="AI2556" s="4"/>
      <c r="AJ25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6" s="8">
        <f>IF(#REF!=MAX(#REF!),"New","Old")</f>
      </c>
      <c r="AL2556" s="3"/>
      <c r="AM2556" s="9">
        <f>IF(OR(#REF!="",#REF!=0),"",IF(#REF!&lt;12000,"&lt;12k",IF(AND(#REF!&gt;=12000,#REF!&lt;24000),"12k to 24k",IF(AND(#REF!&gt;=24000,#REF!&lt;=36000),"24k to 36k",IF(#REF!&gt;36000,"&gt;36k","")))))</f>
      </c>
    </row>
    <row x14ac:dyDescent="0.25" r="2557" customHeight="1" ht="18.75">
      <c r="A2557" s="1">
        <v>1873546</v>
      </c>
      <c r="B2557" s="2">
        <v>11507771</v>
      </c>
      <c r="C2557" s="3" t="s">
        <v>0</v>
      </c>
      <c r="D2557" s="3" t="s">
        <v>4843</v>
      </c>
      <c r="E2557" s="2">
        <v>2023</v>
      </c>
      <c r="F2557" s="4">
        <v>44973</v>
      </c>
      <c r="G2557" s="3" t="s">
        <v>2</v>
      </c>
      <c r="H2557" s="4">
        <v>44974</v>
      </c>
      <c r="I2557" s="4">
        <f>_xlfn.XLOOKUP(#REF!,[1]!Backup_F8_Previous_Wave[ODINO],[1]!Backup_F8_Previous_Wave[Production Date],"")</f>
      </c>
      <c r="J2557" s="10">
        <f>_xlfn.XLOOKUP(#REF!,[1]!Backup_F8_Previous_Wave[ODINO],[1]!Backup_F8_Previous_Wave[Wave Date],"")</f>
      </c>
      <c r="K2557" s="6">
        <f>_xlfn.XLOOKUP(#REF!,[1]!Backup_F8_Previous_Wave[ODINO],[1]!Backup_F8_Previous_Wave[Full VIN],"")</f>
      </c>
      <c r="L2557" s="3" t="s">
        <v>7956</v>
      </c>
      <c r="M2557" s="3" t="s">
        <v>4</v>
      </c>
      <c r="N2557" s="3" t="s">
        <v>7957</v>
      </c>
      <c r="O2557" s="3" t="s">
        <v>3849</v>
      </c>
      <c r="P2557" s="6">
        <f>_xlfn.XLOOKUP(#REF!,[1]!Table2[BINNING],[1]!Table2[VFG],"")</f>
      </c>
      <c r="Q2557" s="6">
        <f>IF(ISNUMBER(FIND("|",#REF!,1)),LEFT(#REF!,FIND("|",#REF!,1)-2),#REF!)</f>
      </c>
      <c r="R2557" s="6">
        <f>IF(ISNUMBER(FIND("|",#REF!,1)),RIGHT(#REF!,LEN(#REF!)-FIND("|",#REF!,1)-1),"")</f>
      </c>
      <c r="S2557" s="3" t="s">
        <v>7</v>
      </c>
      <c r="T2557" s="3" t="s">
        <v>7</v>
      </c>
      <c r="U2557" s="2">
        <v>0</v>
      </c>
      <c r="V2557" s="2">
        <v>0</v>
      </c>
      <c r="W2557" s="2"/>
      <c r="X2557" s="3" t="s">
        <v>282</v>
      </c>
      <c r="Y2557" s="2">
        <v>50</v>
      </c>
      <c r="Z2557" s="3"/>
      <c r="AA2557" s="3"/>
      <c r="AB2557" s="7" t="s">
        <v>7958</v>
      </c>
      <c r="AC2557" s="3" t="s">
        <v>4847</v>
      </c>
      <c r="AD2557" s="3" t="s">
        <v>4848</v>
      </c>
      <c r="AE2557" s="3" t="s">
        <v>4849</v>
      </c>
      <c r="AF2557" s="3" t="s">
        <v>102</v>
      </c>
      <c r="AG2557" s="4"/>
      <c r="AH2557" s="3"/>
      <c r="AI2557" s="4"/>
      <c r="AJ25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7" s="8">
        <f>IF(#REF!=MAX(#REF!),"New","Old")</f>
      </c>
      <c r="AL2557" s="3"/>
      <c r="AM2557" s="9">
        <f>IF(OR(#REF!="",#REF!=0),"",IF(#REF!&lt;12000,"&lt;12k",IF(AND(#REF!&gt;=12000,#REF!&lt;24000),"12k to 24k",IF(AND(#REF!&gt;=24000,#REF!&lt;=36000),"24k to 36k",IF(#REF!&gt;36000,"&gt;36k","")))))</f>
      </c>
    </row>
    <row x14ac:dyDescent="0.25" r="2558" customHeight="1" ht="18.75">
      <c r="A2558" s="1">
        <v>1873643</v>
      </c>
      <c r="B2558" s="2">
        <v>11507841</v>
      </c>
      <c r="C2558" s="3" t="s">
        <v>0</v>
      </c>
      <c r="D2558" s="3" t="s">
        <v>4843</v>
      </c>
      <c r="E2558" s="2">
        <v>2022</v>
      </c>
      <c r="F2558" s="4">
        <v>44974</v>
      </c>
      <c r="G2558" s="3" t="s">
        <v>2</v>
      </c>
      <c r="H2558" s="4">
        <v>44974</v>
      </c>
      <c r="I2558" s="4">
        <f>_xlfn.XLOOKUP(#REF!,[1]!Backup_F8_Previous_Wave[ODINO],[1]!Backup_F8_Previous_Wave[Production Date],"")</f>
      </c>
      <c r="J2558" s="10">
        <f>_xlfn.XLOOKUP(#REF!,[1]!Backup_F8_Previous_Wave[ODINO],[1]!Backup_F8_Previous_Wave[Wave Date],"")</f>
      </c>
      <c r="K2558" s="6">
        <f>_xlfn.XLOOKUP(#REF!,[1]!Backup_F8_Previous_Wave[ODINO],[1]!Backup_F8_Previous_Wave[Full VIN],"")</f>
      </c>
      <c r="L2558" s="3" t="s">
        <v>7959</v>
      </c>
      <c r="M2558" s="3" t="s">
        <v>4</v>
      </c>
      <c r="N2558" s="3" t="s">
        <v>7960</v>
      </c>
      <c r="O2558" s="3" t="s">
        <v>3849</v>
      </c>
      <c r="P2558" s="6">
        <f>_xlfn.XLOOKUP(#REF!,[1]!Table2[BINNING],[1]!Table2[VFG],"")</f>
      </c>
      <c r="Q2558" s="6">
        <f>IF(ISNUMBER(FIND("|",#REF!,1)),LEFT(#REF!,FIND("|",#REF!,1)-2),#REF!)</f>
      </c>
      <c r="R2558" s="6">
        <f>IF(ISNUMBER(FIND("|",#REF!,1)),RIGHT(#REF!,LEN(#REF!)-FIND("|",#REF!,1)-1),"")</f>
      </c>
      <c r="S2558" s="3" t="s">
        <v>7</v>
      </c>
      <c r="T2558" s="3" t="s">
        <v>7</v>
      </c>
      <c r="U2558" s="2">
        <v>0</v>
      </c>
      <c r="V2558" s="2">
        <v>0</v>
      </c>
      <c r="W2558" s="2"/>
      <c r="X2558" s="3" t="s">
        <v>282</v>
      </c>
      <c r="Y2558" s="2">
        <v>70</v>
      </c>
      <c r="Z2558" s="3"/>
      <c r="AA2558" s="3"/>
      <c r="AB2558" s="7" t="s">
        <v>7961</v>
      </c>
      <c r="AC2558" s="3" t="s">
        <v>4847</v>
      </c>
      <c r="AD2558" s="3" t="s">
        <v>4848</v>
      </c>
      <c r="AE2558" s="3" t="s">
        <v>4849</v>
      </c>
      <c r="AF2558" s="3" t="s">
        <v>102</v>
      </c>
      <c r="AG2558" s="4"/>
      <c r="AH2558" s="3"/>
      <c r="AI2558" s="4"/>
      <c r="AJ25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8" s="8">
        <f>IF(#REF!=MAX(#REF!),"New","Old")</f>
      </c>
      <c r="AL2558" s="3"/>
      <c r="AM2558" s="9">
        <f>IF(OR(#REF!="",#REF!=0),"",IF(#REF!&lt;12000,"&lt;12k",IF(AND(#REF!&gt;=12000,#REF!&lt;24000),"12k to 24k",IF(AND(#REF!&gt;=24000,#REF!&lt;=36000),"24k to 36k",IF(#REF!&gt;36000,"&gt;36k","")))))</f>
      </c>
    </row>
    <row x14ac:dyDescent="0.25" r="2559" customHeight="1" ht="18.75">
      <c r="A2559" s="1">
        <v>1873814</v>
      </c>
      <c r="B2559" s="2">
        <v>11507947</v>
      </c>
      <c r="C2559" s="3" t="s">
        <v>0</v>
      </c>
      <c r="D2559" s="3" t="s">
        <v>1</v>
      </c>
      <c r="E2559" s="2">
        <v>2018</v>
      </c>
      <c r="F2559" s="4">
        <v>44949</v>
      </c>
      <c r="G2559" s="3" t="s">
        <v>2</v>
      </c>
      <c r="H2559" s="4">
        <v>44975</v>
      </c>
      <c r="I2559" s="4">
        <f>_xlfn.XLOOKUP(#REF!,[1]!Backup_F8_Previous_Wave[ODINO],[1]!Backup_F8_Previous_Wave[Production Date],"")</f>
      </c>
      <c r="J2559" s="10">
        <f>_xlfn.XLOOKUP(#REF!,[1]!Backup_F8_Previous_Wave[ODINO],[1]!Backup_F8_Previous_Wave[Wave Date],"")</f>
      </c>
      <c r="K2559" s="6">
        <f>_xlfn.XLOOKUP(#REF!,[1]!Backup_F8_Previous_Wave[ODINO],[1]!Backup_F8_Previous_Wave[Full VIN],"")</f>
      </c>
      <c r="L2559" s="3" t="s">
        <v>1162</v>
      </c>
      <c r="M2559" s="3" t="s">
        <v>4</v>
      </c>
      <c r="N2559" s="3" t="s">
        <v>7962</v>
      </c>
      <c r="O2559" s="3" t="s">
        <v>57</v>
      </c>
      <c r="P2559" s="6">
        <f>_xlfn.XLOOKUP(#REF!,[1]!Table2[BINNING],[1]!Table2[VFG],"")</f>
      </c>
      <c r="Q2559" s="6">
        <f>IF(ISNUMBER(FIND("|",#REF!,1)),LEFT(#REF!,FIND("|",#REF!,1)-2),#REF!)</f>
      </c>
      <c r="R2559" s="6">
        <f>IF(ISNUMBER(FIND("|",#REF!,1)),RIGHT(#REF!,LEN(#REF!)-FIND("|",#REF!,1)-1),"")</f>
      </c>
      <c r="S2559" s="3" t="s">
        <v>7</v>
      </c>
      <c r="T2559" s="3" t="s">
        <v>7</v>
      </c>
      <c r="U2559" s="2">
        <v>0</v>
      </c>
      <c r="V2559" s="2">
        <v>0</v>
      </c>
      <c r="W2559" s="2"/>
      <c r="X2559" s="3" t="s">
        <v>218</v>
      </c>
      <c r="Y2559" s="2"/>
      <c r="Z2559" s="3"/>
      <c r="AA2559" s="3"/>
      <c r="AB2559" s="7" t="s">
        <v>7963</v>
      </c>
      <c r="AC2559" s="3" t="s">
        <v>20</v>
      </c>
      <c r="AD2559" s="3" t="s">
        <v>11</v>
      </c>
      <c r="AE2559" s="3" t="s">
        <v>21</v>
      </c>
      <c r="AF2559" s="3" t="s">
        <v>13</v>
      </c>
      <c r="AG2559" s="4"/>
      <c r="AH2559" s="3"/>
      <c r="AI2559" s="4"/>
      <c r="AJ25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59" s="8">
        <f>IF(#REF!=MAX(#REF!),"New","Old")</f>
      </c>
      <c r="AL2559" s="3"/>
      <c r="AM2559" s="9">
        <f>IF(OR(#REF!="",#REF!=0),"",IF(#REF!&lt;12000,"&lt;12k",IF(AND(#REF!&gt;=12000,#REF!&lt;24000),"12k to 24k",IF(AND(#REF!&gt;=24000,#REF!&lt;=36000),"24k to 36k",IF(#REF!&gt;36000,"&gt;36k","")))))</f>
      </c>
    </row>
    <row x14ac:dyDescent="0.25" r="2560" customHeight="1" ht="18.75">
      <c r="A2560" s="1">
        <v>1873819</v>
      </c>
      <c r="B2560" s="2">
        <v>11507951</v>
      </c>
      <c r="C2560" s="3" t="s">
        <v>0</v>
      </c>
      <c r="D2560" s="3" t="s">
        <v>4621</v>
      </c>
      <c r="E2560" s="2">
        <v>2021</v>
      </c>
      <c r="F2560" s="4">
        <v>44967</v>
      </c>
      <c r="G2560" s="3" t="s">
        <v>2</v>
      </c>
      <c r="H2560" s="4">
        <v>44975</v>
      </c>
      <c r="I2560" s="4">
        <f>_xlfn.XLOOKUP(#REF!,[1]!Backup_F8_Previous_Wave[ODINO],[1]!Backup_F8_Previous_Wave[Production Date],"")</f>
      </c>
      <c r="J2560" s="10">
        <f>_xlfn.XLOOKUP(#REF!,[1]!Backup_F8_Previous_Wave[ODINO],[1]!Backup_F8_Previous_Wave[Wave Date],"")</f>
      </c>
      <c r="K2560" s="6">
        <f>_xlfn.XLOOKUP(#REF!,[1]!Backup_F8_Previous_Wave[ODINO],[1]!Backup_F8_Previous_Wave[Full VIN],"")</f>
      </c>
      <c r="L2560" s="3" t="s">
        <v>7964</v>
      </c>
      <c r="M2560" s="3" t="s">
        <v>4</v>
      </c>
      <c r="N2560" s="3" t="s">
        <v>7965</v>
      </c>
      <c r="O2560" s="3" t="s">
        <v>1063</v>
      </c>
      <c r="P2560" s="6">
        <f>_xlfn.XLOOKUP(#REF!,[1]!Table2[BINNING],[1]!Table2[VFG],"")</f>
      </c>
      <c r="Q2560" s="6">
        <f>IF(ISNUMBER(FIND("|",#REF!,1)),LEFT(#REF!,FIND("|",#REF!,1)-2),#REF!)</f>
      </c>
      <c r="R2560" s="6">
        <f>IF(ISNUMBER(FIND("|",#REF!,1)),RIGHT(#REF!,LEN(#REF!)-FIND("|",#REF!,1)-1),"")</f>
      </c>
      <c r="S2560" s="3" t="s">
        <v>7</v>
      </c>
      <c r="T2560" s="3" t="s">
        <v>7</v>
      </c>
      <c r="U2560" s="2">
        <v>0</v>
      </c>
      <c r="V2560" s="2">
        <v>0</v>
      </c>
      <c r="W2560" s="2"/>
      <c r="X2560" s="3" t="s">
        <v>106</v>
      </c>
      <c r="Y2560" s="2"/>
      <c r="Z2560" s="3"/>
      <c r="AA2560" s="3"/>
      <c r="AB2560" s="7" t="s">
        <v>7966</v>
      </c>
      <c r="AC2560" s="3" t="s">
        <v>4628</v>
      </c>
      <c r="AD2560" s="3" t="s">
        <v>4629</v>
      </c>
      <c r="AE2560" s="3" t="s">
        <v>4630</v>
      </c>
      <c r="AF2560" s="3" t="s">
        <v>77</v>
      </c>
      <c r="AG2560" s="4"/>
      <c r="AH2560" s="3"/>
      <c r="AI2560" s="4"/>
      <c r="AJ25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0" s="8">
        <f>IF(#REF!=MAX(#REF!),"New","Old")</f>
      </c>
      <c r="AL2560" s="3"/>
      <c r="AM2560" s="9">
        <f>IF(OR(#REF!="",#REF!=0),"",IF(#REF!&lt;12000,"&lt;12k",IF(AND(#REF!&gt;=12000,#REF!&lt;24000),"12k to 24k",IF(AND(#REF!&gt;=24000,#REF!&lt;=36000),"24k to 36k",IF(#REF!&gt;36000,"&gt;36k","")))))</f>
      </c>
    </row>
    <row x14ac:dyDescent="0.25" r="2561" customHeight="1" ht="18.75">
      <c r="A2561" s="1">
        <v>1873885</v>
      </c>
      <c r="B2561" s="2">
        <v>11507990</v>
      </c>
      <c r="C2561" s="3" t="s">
        <v>0</v>
      </c>
      <c r="D2561" s="3" t="s">
        <v>1</v>
      </c>
      <c r="E2561" s="2">
        <v>2020</v>
      </c>
      <c r="F2561" s="4">
        <v>44970</v>
      </c>
      <c r="G2561" s="3" t="s">
        <v>2</v>
      </c>
      <c r="H2561" s="4">
        <v>44975</v>
      </c>
      <c r="I2561" s="4">
        <f>_xlfn.XLOOKUP(#REF!,[1]!Backup_F8_Previous_Wave[ODINO],[1]!Backup_F8_Previous_Wave[Production Date],"")</f>
      </c>
      <c r="J2561" s="10">
        <f>_xlfn.XLOOKUP(#REF!,[1]!Backup_F8_Previous_Wave[ODINO],[1]!Backup_F8_Previous_Wave[Wave Date],"")</f>
      </c>
      <c r="K2561" s="6">
        <f>_xlfn.XLOOKUP(#REF!,[1]!Backup_F8_Previous_Wave[ODINO],[1]!Backup_F8_Previous_Wave[Full VIN],"")</f>
      </c>
      <c r="L2561" s="3" t="s">
        <v>2668</v>
      </c>
      <c r="M2561" s="3" t="s">
        <v>4</v>
      </c>
      <c r="N2561" s="3" t="s">
        <v>7967</v>
      </c>
      <c r="O2561" s="3" t="s">
        <v>600</v>
      </c>
      <c r="P2561" s="6">
        <f>_xlfn.XLOOKUP(#REF!,[1]!Table2[BINNING],[1]!Table2[VFG],"")</f>
      </c>
      <c r="Q2561" s="6">
        <f>IF(ISNUMBER(FIND("|",#REF!,1)),LEFT(#REF!,FIND("|",#REF!,1)-2),#REF!)</f>
      </c>
      <c r="R2561" s="6">
        <f>IF(ISNUMBER(FIND("|",#REF!,1)),RIGHT(#REF!,LEN(#REF!)-FIND("|",#REF!,1)-1),"")</f>
      </c>
      <c r="S2561" s="3" t="s">
        <v>7</v>
      </c>
      <c r="T2561" s="3" t="s">
        <v>7</v>
      </c>
      <c r="U2561" s="2">
        <v>0</v>
      </c>
      <c r="V2561" s="2">
        <v>0</v>
      </c>
      <c r="W2561" s="2"/>
      <c r="X2561" s="3" t="s">
        <v>18</v>
      </c>
      <c r="Y2561" s="2">
        <v>35</v>
      </c>
      <c r="Z2561" s="3"/>
      <c r="AA2561" s="3"/>
      <c r="AB2561" s="7" t="s">
        <v>7968</v>
      </c>
      <c r="AC2561" s="3" t="s">
        <v>20</v>
      </c>
      <c r="AD2561" s="3" t="s">
        <v>11</v>
      </c>
      <c r="AE2561" s="3" t="s">
        <v>21</v>
      </c>
      <c r="AF2561" s="3" t="s">
        <v>13</v>
      </c>
      <c r="AG2561" s="4"/>
      <c r="AH2561" s="3"/>
      <c r="AI2561" s="4"/>
      <c r="AJ25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1" s="8">
        <f>IF(#REF!=MAX(#REF!),"New","Old")</f>
      </c>
      <c r="AL2561" s="3"/>
      <c r="AM2561" s="9">
        <f>IF(OR(#REF!="",#REF!=0),"",IF(#REF!&lt;12000,"&lt;12k",IF(AND(#REF!&gt;=12000,#REF!&lt;24000),"12k to 24k",IF(AND(#REF!&gt;=24000,#REF!&lt;=36000),"24k to 36k",IF(#REF!&gt;36000,"&gt;36k","")))))</f>
      </c>
    </row>
    <row x14ac:dyDescent="0.25" r="2562" customHeight="1" ht="18.75">
      <c r="A2562" s="1">
        <v>1873928</v>
      </c>
      <c r="B2562" s="2">
        <v>11508017</v>
      </c>
      <c r="C2562" s="3" t="s">
        <v>0</v>
      </c>
      <c r="D2562" s="3" t="s">
        <v>4843</v>
      </c>
      <c r="E2562" s="2">
        <v>2022</v>
      </c>
      <c r="F2562" s="4">
        <v>44973</v>
      </c>
      <c r="G2562" s="3" t="s">
        <v>2</v>
      </c>
      <c r="H2562" s="4">
        <v>44975</v>
      </c>
      <c r="I2562" s="4">
        <f>_xlfn.XLOOKUP(#REF!,[1]!Backup_F8_Previous_Wave[ODINO],[1]!Backup_F8_Previous_Wave[Production Date],"")</f>
      </c>
      <c r="J2562" s="10">
        <f>_xlfn.XLOOKUP(#REF!,[1]!Backup_F8_Previous_Wave[ODINO],[1]!Backup_F8_Previous_Wave[Wave Date],"")</f>
      </c>
      <c r="K2562" s="6">
        <f>_xlfn.XLOOKUP(#REF!,[1]!Backup_F8_Previous_Wave[ODINO],[1]!Backup_F8_Previous_Wave[Full VIN],"")</f>
      </c>
      <c r="L2562" s="3" t="s">
        <v>7896</v>
      </c>
      <c r="M2562" s="3" t="s">
        <v>4</v>
      </c>
      <c r="N2562" s="3" t="s">
        <v>7969</v>
      </c>
      <c r="O2562" s="3" t="s">
        <v>3849</v>
      </c>
      <c r="P2562" s="6">
        <f>_xlfn.XLOOKUP(#REF!,[1]!Table2[BINNING],[1]!Table2[VFG],"")</f>
      </c>
      <c r="Q2562" s="6">
        <f>IF(ISNUMBER(FIND("|",#REF!,1)),LEFT(#REF!,FIND("|",#REF!,1)-2),#REF!)</f>
      </c>
      <c r="R2562" s="6">
        <f>IF(ISNUMBER(FIND("|",#REF!,1)),RIGHT(#REF!,LEN(#REF!)-FIND("|",#REF!,1)-1),"")</f>
      </c>
      <c r="S2562" s="3" t="s">
        <v>7</v>
      </c>
      <c r="T2562" s="3" t="s">
        <v>7</v>
      </c>
      <c r="U2562" s="2">
        <v>0</v>
      </c>
      <c r="V2562" s="2">
        <v>0</v>
      </c>
      <c r="W2562" s="2"/>
      <c r="X2562" s="3" t="s">
        <v>125</v>
      </c>
      <c r="Y2562" s="2">
        <v>55</v>
      </c>
      <c r="Z2562" s="3"/>
      <c r="AA2562" s="3"/>
      <c r="AB2562" s="7" t="s">
        <v>7970</v>
      </c>
      <c r="AC2562" s="3" t="s">
        <v>4847</v>
      </c>
      <c r="AD2562" s="3" t="s">
        <v>4848</v>
      </c>
      <c r="AE2562" s="3" t="s">
        <v>4849</v>
      </c>
      <c r="AF2562" s="3" t="s">
        <v>102</v>
      </c>
      <c r="AG2562" s="4"/>
      <c r="AH2562" s="3"/>
      <c r="AI2562" s="4"/>
      <c r="AJ25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2" s="8">
        <f>IF(#REF!=MAX(#REF!),"New","Old")</f>
      </c>
      <c r="AL2562" s="3"/>
      <c r="AM2562" s="9">
        <f>IF(OR(#REF!="",#REF!=0),"",IF(#REF!&lt;12000,"&lt;12k",IF(AND(#REF!&gt;=12000,#REF!&lt;24000),"12k to 24k",IF(AND(#REF!&gt;=24000,#REF!&lt;=36000),"24k to 36k",IF(#REF!&gt;36000,"&gt;36k","")))))</f>
      </c>
    </row>
    <row x14ac:dyDescent="0.25" r="2563" customHeight="1" ht="18.75">
      <c r="A2563" s="1">
        <v>1873969</v>
      </c>
      <c r="B2563" s="2">
        <v>11508044</v>
      </c>
      <c r="C2563" s="3" t="s">
        <v>0</v>
      </c>
      <c r="D2563" s="3" t="s">
        <v>4843</v>
      </c>
      <c r="E2563" s="2">
        <v>2022</v>
      </c>
      <c r="F2563" s="4">
        <v>44976</v>
      </c>
      <c r="G2563" s="3" t="s">
        <v>2</v>
      </c>
      <c r="H2563" s="4">
        <v>44976</v>
      </c>
      <c r="I2563" s="4">
        <f>_xlfn.XLOOKUP(#REF!,[1]!Backup_F8_Previous_Wave[ODINO],[1]!Backup_F8_Previous_Wave[Production Date],"")</f>
      </c>
      <c r="J2563" s="10">
        <f>_xlfn.XLOOKUP(#REF!,[1]!Backup_F8_Previous_Wave[ODINO],[1]!Backup_F8_Previous_Wave[Wave Date],"")</f>
      </c>
      <c r="K2563" s="6">
        <f>_xlfn.XLOOKUP(#REF!,[1]!Backup_F8_Previous_Wave[ODINO],[1]!Backup_F8_Previous_Wave[Full VIN],"")</f>
      </c>
      <c r="L2563" s="3" t="s">
        <v>7971</v>
      </c>
      <c r="M2563" s="3" t="s">
        <v>4</v>
      </c>
      <c r="N2563" s="3" t="s">
        <v>7972</v>
      </c>
      <c r="O2563" s="3" t="s">
        <v>3849</v>
      </c>
      <c r="P2563" s="6">
        <f>_xlfn.XLOOKUP(#REF!,[1]!Table2[BINNING],[1]!Table2[VFG],"")</f>
      </c>
      <c r="Q2563" s="6">
        <f>IF(ISNUMBER(FIND("|",#REF!,1)),LEFT(#REF!,FIND("|",#REF!,1)-2),#REF!)</f>
      </c>
      <c r="R2563" s="6">
        <f>IF(ISNUMBER(FIND("|",#REF!,1)),RIGHT(#REF!,LEN(#REF!)-FIND("|",#REF!,1)-1),"")</f>
      </c>
      <c r="S2563" s="3" t="s">
        <v>7</v>
      </c>
      <c r="T2563" s="3" t="s">
        <v>7</v>
      </c>
      <c r="U2563" s="2">
        <v>0</v>
      </c>
      <c r="V2563" s="2">
        <v>0</v>
      </c>
      <c r="W2563" s="2"/>
      <c r="X2563" s="3" t="s">
        <v>282</v>
      </c>
      <c r="Y2563" s="2">
        <v>70</v>
      </c>
      <c r="Z2563" s="3"/>
      <c r="AA2563" s="3"/>
      <c r="AB2563" s="7" t="s">
        <v>7973</v>
      </c>
      <c r="AC2563" s="3" t="s">
        <v>4847</v>
      </c>
      <c r="AD2563" s="3" t="s">
        <v>4848</v>
      </c>
      <c r="AE2563" s="3" t="s">
        <v>4849</v>
      </c>
      <c r="AF2563" s="3" t="s">
        <v>102</v>
      </c>
      <c r="AG2563" s="4"/>
      <c r="AH2563" s="3"/>
      <c r="AI2563" s="4"/>
      <c r="AJ25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3" s="8">
        <f>IF(#REF!=MAX(#REF!),"New","Old")</f>
      </c>
      <c r="AL2563" s="3"/>
      <c r="AM2563" s="9">
        <f>IF(OR(#REF!="",#REF!=0),"",IF(#REF!&lt;12000,"&lt;12k",IF(AND(#REF!&gt;=12000,#REF!&lt;24000),"12k to 24k",IF(AND(#REF!&gt;=24000,#REF!&lt;=36000),"24k to 36k",IF(#REF!&gt;36000,"&gt;36k","")))))</f>
      </c>
    </row>
    <row x14ac:dyDescent="0.25" r="2564" customHeight="1" ht="18.75">
      <c r="A2564" s="1">
        <v>1873971</v>
      </c>
      <c r="B2564" s="2">
        <v>11508046</v>
      </c>
      <c r="C2564" s="3" t="s">
        <v>0</v>
      </c>
      <c r="D2564" s="3" t="s">
        <v>4843</v>
      </c>
      <c r="E2564" s="2">
        <v>2022</v>
      </c>
      <c r="F2564" s="4">
        <v>44958</v>
      </c>
      <c r="G2564" s="3" t="s">
        <v>2</v>
      </c>
      <c r="H2564" s="4">
        <v>44976</v>
      </c>
      <c r="I2564" s="4"/>
      <c r="J2564" s="10">
        <f>_xlfn.XLOOKUP(#REF!,[1]!Backup_F8_Previous_Wave[ODINO],[1]!Backup_F8_Previous_Wave[Wave Date],"")</f>
      </c>
      <c r="K2564" s="3"/>
      <c r="L2564" s="3" t="s">
        <v>7974</v>
      </c>
      <c r="M2564" s="3" t="s">
        <v>4</v>
      </c>
      <c r="N2564" s="3" t="s">
        <v>7975</v>
      </c>
      <c r="O2564" s="3" t="s">
        <v>3849</v>
      </c>
      <c r="P2564" s="6">
        <f>_xlfn.XLOOKUP(#REF!,[1]!Table2[BINNING],[1]!Table2[VFG],"")</f>
      </c>
      <c r="Q2564" s="6">
        <f>IF(ISNUMBER(FIND("|",#REF!,1)),LEFT(#REF!,FIND("|",#REF!,1)-2),#REF!)</f>
      </c>
      <c r="R2564" s="6">
        <f>IF(ISNUMBER(FIND("|",#REF!,1)),RIGHT(#REF!,LEN(#REF!)-FIND("|",#REF!,1)-1),"")</f>
      </c>
      <c r="S2564" s="3" t="s">
        <v>7</v>
      </c>
      <c r="T2564" s="3" t="s">
        <v>7</v>
      </c>
      <c r="U2564" s="2">
        <v>0</v>
      </c>
      <c r="V2564" s="2">
        <v>0</v>
      </c>
      <c r="W2564" s="2"/>
      <c r="X2564" s="3" t="s">
        <v>32</v>
      </c>
      <c r="Y2564" s="2">
        <v>55</v>
      </c>
      <c r="Z2564" s="3"/>
      <c r="AA2564" s="3"/>
      <c r="AB2564" s="7" t="s">
        <v>7976</v>
      </c>
      <c r="AC2564" s="3" t="s">
        <v>44</v>
      </c>
      <c r="AD2564" s="3" t="s">
        <v>44</v>
      </c>
      <c r="AE2564" s="3" t="s">
        <v>44</v>
      </c>
      <c r="AF2564" s="3" t="s">
        <v>102</v>
      </c>
      <c r="AG2564" s="4"/>
      <c r="AH2564" s="3"/>
      <c r="AI2564" s="4"/>
      <c r="AJ25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4" s="8">
        <f>IF(#REF!=MAX(#REF!),"New","Old")</f>
      </c>
      <c r="AL2564" s="3"/>
      <c r="AM2564" s="9">
        <f>IF(OR(#REF!="",#REF!=0),"",IF(#REF!&lt;12000,"&lt;12k",IF(AND(#REF!&gt;=12000,#REF!&lt;24000),"12k to 24k",IF(AND(#REF!&gt;=24000,#REF!&lt;=36000),"24k to 36k",IF(#REF!&gt;36000,"&gt;36k","")))))</f>
      </c>
    </row>
    <row x14ac:dyDescent="0.25" r="2565" customHeight="1" ht="18.75">
      <c r="A2565" s="1">
        <v>1874033</v>
      </c>
      <c r="B2565" s="2">
        <v>11508082</v>
      </c>
      <c r="C2565" s="3" t="s">
        <v>0</v>
      </c>
      <c r="D2565" s="3" t="s">
        <v>181</v>
      </c>
      <c r="E2565" s="2">
        <v>2017</v>
      </c>
      <c r="F2565" s="4">
        <v>43146</v>
      </c>
      <c r="G2565" s="3" t="s">
        <v>2</v>
      </c>
      <c r="H2565" s="4">
        <v>44976</v>
      </c>
      <c r="I2565" s="4">
        <f>_xlfn.XLOOKUP(#REF!,[1]!Backup_F8_Previous_Wave[ODINO],[1]!Backup_F8_Previous_Wave[Production Date],"")</f>
      </c>
      <c r="J2565" s="10">
        <f>_xlfn.XLOOKUP(#REF!,[1]!Backup_F8_Previous_Wave[ODINO],[1]!Backup_F8_Previous_Wave[Wave Date],"")</f>
      </c>
      <c r="K2565" s="6">
        <f>_xlfn.XLOOKUP(#REF!,[1]!Backup_F8_Previous_Wave[ODINO],[1]!Backup_F8_Previous_Wave[Full VIN],"")</f>
      </c>
      <c r="L2565" s="3" t="s">
        <v>7977</v>
      </c>
      <c r="M2565" s="3" t="s">
        <v>4</v>
      </c>
      <c r="N2565" s="3" t="s">
        <v>7978</v>
      </c>
      <c r="O2565" s="3" t="s">
        <v>196</v>
      </c>
      <c r="P2565" s="6">
        <f>_xlfn.XLOOKUP(#REF!,[1]!Table2[BINNING],[1]!Table2[VFG],"")</f>
      </c>
      <c r="Q2565" s="6">
        <f>IF(ISNUMBER(FIND("|",#REF!,1)),LEFT(#REF!,FIND("|",#REF!,1)-2),#REF!)</f>
      </c>
      <c r="R2565" s="6">
        <f>IF(ISNUMBER(FIND("|",#REF!,1)),RIGHT(#REF!,LEN(#REF!)-FIND("|",#REF!,1)-1),"")</f>
      </c>
      <c r="S2565" s="3" t="s">
        <v>7</v>
      </c>
      <c r="T2565" s="3" t="s">
        <v>7</v>
      </c>
      <c r="U2565" s="2">
        <v>0</v>
      </c>
      <c r="V2565" s="2">
        <v>0</v>
      </c>
      <c r="W2565" s="2"/>
      <c r="X2565" s="3" t="s">
        <v>139</v>
      </c>
      <c r="Y2565" s="2">
        <v>40</v>
      </c>
      <c r="Z2565" s="3"/>
      <c r="AA2565" s="3"/>
      <c r="AB2565" s="7" t="s">
        <v>7979</v>
      </c>
      <c r="AC2565" s="3" t="s">
        <v>297</v>
      </c>
      <c r="AD2565" s="3" t="s">
        <v>298</v>
      </c>
      <c r="AE2565" s="3" t="s">
        <v>299</v>
      </c>
      <c r="AF2565" s="3" t="s">
        <v>198</v>
      </c>
      <c r="AG2565" s="4"/>
      <c r="AH2565" s="3"/>
      <c r="AI2565" s="4"/>
      <c r="AJ25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5" s="8">
        <f>IF(#REF!=MAX(#REF!),"New","Old")</f>
      </c>
      <c r="AL2565" s="3"/>
      <c r="AM2565" s="9">
        <f>IF(OR(#REF!="",#REF!=0),"",IF(#REF!&lt;12000,"&lt;12k",IF(AND(#REF!&gt;=12000,#REF!&lt;24000),"12k to 24k",IF(AND(#REF!&gt;=24000,#REF!&lt;=36000),"24k to 36k",IF(#REF!&gt;36000,"&gt;36k","")))))</f>
      </c>
    </row>
    <row x14ac:dyDescent="0.25" r="2566" customHeight="1" ht="18.75">
      <c r="A2566" s="1">
        <v>1874041</v>
      </c>
      <c r="B2566" s="2">
        <v>11508089</v>
      </c>
      <c r="C2566" s="3" t="s">
        <v>0</v>
      </c>
      <c r="D2566" s="3" t="s">
        <v>181</v>
      </c>
      <c r="E2566" s="2">
        <v>2015</v>
      </c>
      <c r="F2566" s="4">
        <v>44834</v>
      </c>
      <c r="G2566" s="3" t="s">
        <v>39</v>
      </c>
      <c r="H2566" s="4">
        <v>44976</v>
      </c>
      <c r="I2566" s="4">
        <f>_xlfn.XLOOKUP(#REF!,[1]!Backup_F8_Previous_Wave[ODINO],[1]!Backup_F8_Previous_Wave[Production Date],"")</f>
      </c>
      <c r="J2566" s="10">
        <f>_xlfn.XLOOKUP(#REF!,[1]!Backup_F8_Previous_Wave[ODINO],[1]!Backup_F8_Previous_Wave[Wave Date],"")</f>
      </c>
      <c r="K2566" s="6">
        <f>_xlfn.XLOOKUP(#REF!,[1]!Backup_F8_Previous_Wave[ODINO],[1]!Backup_F8_Previous_Wave[Full VIN],"")</f>
      </c>
      <c r="L2566" s="3" t="s">
        <v>7980</v>
      </c>
      <c r="M2566" s="3" t="s">
        <v>4</v>
      </c>
      <c r="N2566" s="3" t="s">
        <v>7981</v>
      </c>
      <c r="O2566" s="3" t="s">
        <v>196</v>
      </c>
      <c r="P2566" s="6">
        <f>_xlfn.XLOOKUP(#REF!,[1]!Table2[BINNING],[1]!Table2[VFG],"")</f>
      </c>
      <c r="Q2566" s="6">
        <f>IF(ISNUMBER(FIND("|",#REF!,1)),LEFT(#REF!,FIND("|",#REF!,1)-2),#REF!)</f>
      </c>
      <c r="R2566" s="6">
        <f>IF(ISNUMBER(FIND("|",#REF!,1)),RIGHT(#REF!,LEN(#REF!)-FIND("|",#REF!,1)-1),"")</f>
      </c>
      <c r="S2566" s="3" t="s">
        <v>7</v>
      </c>
      <c r="T2566" s="3" t="s">
        <v>7</v>
      </c>
      <c r="U2566" s="2">
        <v>0</v>
      </c>
      <c r="V2566" s="2">
        <v>0</v>
      </c>
      <c r="W2566" s="2"/>
      <c r="X2566" s="3" t="s">
        <v>81</v>
      </c>
      <c r="Y2566" s="2"/>
      <c r="Z2566" s="3"/>
      <c r="AA2566" s="3"/>
      <c r="AB2566" s="7" t="s">
        <v>7982</v>
      </c>
      <c r="AC2566" s="3" t="s">
        <v>297</v>
      </c>
      <c r="AD2566" s="3" t="s">
        <v>298</v>
      </c>
      <c r="AE2566" s="3" t="s">
        <v>299</v>
      </c>
      <c r="AF2566" s="3" t="s">
        <v>198</v>
      </c>
      <c r="AG2566" s="4"/>
      <c r="AH2566" s="3"/>
      <c r="AI2566" s="4"/>
      <c r="AJ25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6" s="8">
        <f>IF(#REF!=MAX(#REF!),"New","Old")</f>
      </c>
      <c r="AL2566" s="3"/>
      <c r="AM2566" s="9">
        <f>IF(OR(#REF!="",#REF!=0),"",IF(#REF!&lt;12000,"&lt;12k",IF(AND(#REF!&gt;=12000,#REF!&lt;24000),"12k to 24k",IF(AND(#REF!&gt;=24000,#REF!&lt;=36000),"24k to 36k",IF(#REF!&gt;36000,"&gt;36k","")))))</f>
      </c>
    </row>
    <row x14ac:dyDescent="0.25" r="2567" customHeight="1" ht="18.75">
      <c r="A2567" s="1">
        <v>1874091</v>
      </c>
      <c r="B2567" s="2">
        <v>11508122</v>
      </c>
      <c r="C2567" s="3" t="s">
        <v>0</v>
      </c>
      <c r="D2567" s="3" t="s">
        <v>4843</v>
      </c>
      <c r="E2567" s="2">
        <v>2023</v>
      </c>
      <c r="F2567" s="4">
        <v>44975</v>
      </c>
      <c r="G2567" s="3" t="s">
        <v>2</v>
      </c>
      <c r="H2567" s="4">
        <v>44977</v>
      </c>
      <c r="I2567" s="4">
        <f>_xlfn.XLOOKUP(#REF!,[1]!Backup_F8_Previous_Wave[ODINO],[1]!Backup_F8_Previous_Wave[Production Date],"")</f>
      </c>
      <c r="J2567" s="10">
        <f>_xlfn.XLOOKUP(#REF!,[1]!Backup_F8_Previous_Wave[ODINO],[1]!Backup_F8_Previous_Wave[Wave Date],"")</f>
      </c>
      <c r="K2567" s="6">
        <f>_xlfn.XLOOKUP(#REF!,[1]!Backup_F8_Previous_Wave[ODINO],[1]!Backup_F8_Previous_Wave[Full VIN],"")</f>
      </c>
      <c r="L2567" s="3" t="s">
        <v>7983</v>
      </c>
      <c r="M2567" s="3" t="s">
        <v>4</v>
      </c>
      <c r="N2567" s="3" t="s">
        <v>7984</v>
      </c>
      <c r="O2567" s="3" t="s">
        <v>3849</v>
      </c>
      <c r="P2567" s="6">
        <f>_xlfn.XLOOKUP(#REF!,[1]!Table2[BINNING],[1]!Table2[VFG],"")</f>
      </c>
      <c r="Q2567" s="6">
        <f>IF(ISNUMBER(FIND("|",#REF!,1)),LEFT(#REF!,FIND("|",#REF!,1)-2),#REF!)</f>
      </c>
      <c r="R2567" s="6">
        <f>IF(ISNUMBER(FIND("|",#REF!,1)),RIGHT(#REF!,LEN(#REF!)-FIND("|",#REF!,1)-1),"")</f>
      </c>
      <c r="S2567" s="3" t="s">
        <v>7</v>
      </c>
      <c r="T2567" s="3" t="s">
        <v>7</v>
      </c>
      <c r="U2567" s="2">
        <v>0</v>
      </c>
      <c r="V2567" s="2">
        <v>0</v>
      </c>
      <c r="W2567" s="2"/>
      <c r="X2567" s="3" t="s">
        <v>24</v>
      </c>
      <c r="Y2567" s="2">
        <v>45</v>
      </c>
      <c r="Z2567" s="3"/>
      <c r="AA2567" s="3"/>
      <c r="AB2567" s="7" t="s">
        <v>7985</v>
      </c>
      <c r="AC2567" s="3" t="s">
        <v>4847</v>
      </c>
      <c r="AD2567" s="3" t="s">
        <v>4848</v>
      </c>
      <c r="AE2567" s="3" t="s">
        <v>4849</v>
      </c>
      <c r="AF2567" s="3" t="s">
        <v>102</v>
      </c>
      <c r="AG2567" s="4"/>
      <c r="AH2567" s="3"/>
      <c r="AI2567" s="4"/>
      <c r="AJ25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7" s="8">
        <f>IF(#REF!=MAX(#REF!),"New","Old")</f>
      </c>
      <c r="AL2567" s="3"/>
      <c r="AM2567" s="9">
        <f>IF(OR(#REF!="",#REF!=0),"",IF(#REF!&lt;12000,"&lt;12k",IF(AND(#REF!&gt;=12000,#REF!&lt;24000),"12k to 24k",IF(AND(#REF!&gt;=24000,#REF!&lt;=36000),"24k to 36k",IF(#REF!&gt;36000,"&gt;36k","")))))</f>
      </c>
    </row>
    <row x14ac:dyDescent="0.25" r="2568" customHeight="1" ht="18.75">
      <c r="A2568" s="1">
        <v>1874129</v>
      </c>
      <c r="B2568" s="2">
        <v>11508144</v>
      </c>
      <c r="C2568" s="3" t="s">
        <v>0</v>
      </c>
      <c r="D2568" s="3" t="s">
        <v>86</v>
      </c>
      <c r="E2568" s="2">
        <v>2022</v>
      </c>
      <c r="F2568" s="4">
        <v>44926</v>
      </c>
      <c r="G2568" s="3" t="s">
        <v>14</v>
      </c>
      <c r="H2568" s="4">
        <v>44977</v>
      </c>
      <c r="I2568" s="4">
        <f>_xlfn.XLOOKUP(#REF!,[1]!Backup_F8_Previous_Wave[ODINO],[1]!Backup_F8_Previous_Wave[Production Date],"")</f>
      </c>
      <c r="J2568" s="10">
        <f>_xlfn.XLOOKUP(#REF!,[1]!Backup_F8_Previous_Wave[ODINO],[1]!Backup_F8_Previous_Wave[Wave Date],"")</f>
      </c>
      <c r="K2568" s="6">
        <f>_xlfn.XLOOKUP(#REF!,[1]!Backup_F8_Previous_Wave[ODINO],[1]!Backup_F8_Previous_Wave[Full VIN],"")</f>
      </c>
      <c r="L2568" s="3" t="s">
        <v>7986</v>
      </c>
      <c r="M2568" s="3" t="s">
        <v>4</v>
      </c>
      <c r="N2568" s="3" t="s">
        <v>7987</v>
      </c>
      <c r="O2568" s="3" t="s">
        <v>7988</v>
      </c>
      <c r="P2568" s="6">
        <f>_xlfn.XLOOKUP(#REF!,[1]!Table2[BINNING],[1]!Table2[VFG],"")</f>
      </c>
      <c r="Q2568" s="6">
        <f>IF(ISNUMBER(FIND("|",#REF!,1)),LEFT(#REF!,FIND("|",#REF!,1)-2),#REF!)</f>
      </c>
      <c r="R2568" s="6">
        <f>IF(ISNUMBER(FIND("|",#REF!,1)),RIGHT(#REF!,LEN(#REF!)-FIND("|",#REF!,1)-1),"")</f>
      </c>
      <c r="S2568" s="3" t="s">
        <v>7</v>
      </c>
      <c r="T2568" s="3" t="s">
        <v>7</v>
      </c>
      <c r="U2568" s="2">
        <v>1</v>
      </c>
      <c r="V2568" s="2">
        <v>0</v>
      </c>
      <c r="W2568" s="2"/>
      <c r="X2568" s="3" t="s">
        <v>317</v>
      </c>
      <c r="Y2568" s="2">
        <v>0</v>
      </c>
      <c r="Z2568" s="3"/>
      <c r="AA2568" s="3"/>
      <c r="AB2568" s="7" t="s">
        <v>7989</v>
      </c>
      <c r="AC2568" s="3" t="s">
        <v>685</v>
      </c>
      <c r="AD2568" s="3" t="s">
        <v>1962</v>
      </c>
      <c r="AE2568" s="3" t="s">
        <v>2404</v>
      </c>
      <c r="AF2568" s="3" t="s">
        <v>95</v>
      </c>
      <c r="AG2568" s="4"/>
      <c r="AH2568" s="3"/>
      <c r="AI2568" s="4"/>
      <c r="AJ25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8" s="8">
        <f>IF(#REF!=MAX(#REF!),"New","Old")</f>
      </c>
      <c r="AL2568" s="3"/>
      <c r="AM2568" s="9">
        <f>IF(OR(#REF!="",#REF!=0),"",IF(#REF!&lt;12000,"&lt;12k",IF(AND(#REF!&gt;=12000,#REF!&lt;24000),"12k to 24k",IF(AND(#REF!&gt;=24000,#REF!&lt;=36000),"24k to 36k",IF(#REF!&gt;36000,"&gt;36k","")))))</f>
      </c>
    </row>
    <row x14ac:dyDescent="0.25" r="2569" customHeight="1" ht="18.75">
      <c r="A2569" s="1">
        <v>1874203</v>
      </c>
      <c r="B2569" s="2">
        <v>11508194</v>
      </c>
      <c r="C2569" s="3" t="s">
        <v>0</v>
      </c>
      <c r="D2569" s="3" t="s">
        <v>86</v>
      </c>
      <c r="E2569" s="2">
        <v>2020</v>
      </c>
      <c r="F2569" s="4">
        <v>44941</v>
      </c>
      <c r="G2569" s="3" t="s">
        <v>2</v>
      </c>
      <c r="H2569" s="4">
        <v>44977</v>
      </c>
      <c r="I2569" s="4">
        <f>_xlfn.XLOOKUP(#REF!,[1]!Backup_F8_Previous_Wave[ODINO],[1]!Backup_F8_Previous_Wave[Production Date],"")</f>
      </c>
      <c r="J2569" s="10">
        <f>_xlfn.XLOOKUP(#REF!,[1]!Backup_F8_Previous_Wave[ODINO],[1]!Backup_F8_Previous_Wave[Wave Date],"")</f>
      </c>
      <c r="K2569" s="6">
        <f>_xlfn.XLOOKUP(#REF!,[1]!Backup_F8_Previous_Wave[ODINO],[1]!Backup_F8_Previous_Wave[Full VIN],"")</f>
      </c>
      <c r="L2569" s="3" t="s">
        <v>4142</v>
      </c>
      <c r="M2569" s="3" t="s">
        <v>4</v>
      </c>
      <c r="N2569" s="3" t="s">
        <v>7990</v>
      </c>
      <c r="O2569" s="3" t="s">
        <v>4771</v>
      </c>
      <c r="P2569" s="6">
        <f>_xlfn.XLOOKUP(#REF!,[1]!Table2[BINNING],[1]!Table2[VFG],"")</f>
      </c>
      <c r="Q2569" s="6">
        <f>IF(ISNUMBER(FIND("|",#REF!,1)),LEFT(#REF!,FIND("|",#REF!,1)-2),#REF!)</f>
      </c>
      <c r="R2569" s="6">
        <f>IF(ISNUMBER(FIND("|",#REF!,1)),RIGHT(#REF!,LEN(#REF!)-FIND("|",#REF!,1)-1),"")</f>
      </c>
      <c r="S2569" s="3" t="s">
        <v>7</v>
      </c>
      <c r="T2569" s="3" t="s">
        <v>7</v>
      </c>
      <c r="U2569" s="2">
        <v>0</v>
      </c>
      <c r="V2569" s="2">
        <v>0</v>
      </c>
      <c r="W2569" s="2"/>
      <c r="X2569" s="3" t="s">
        <v>32</v>
      </c>
      <c r="Y2569" s="2"/>
      <c r="Z2569" s="3"/>
      <c r="AA2569" s="3"/>
      <c r="AB2569" s="7" t="s">
        <v>7991</v>
      </c>
      <c r="AC2569" s="3" t="s">
        <v>685</v>
      </c>
      <c r="AD2569" s="3" t="s">
        <v>93</v>
      </c>
      <c r="AE2569" s="3" t="s">
        <v>94</v>
      </c>
      <c r="AF2569" s="3" t="s">
        <v>95</v>
      </c>
      <c r="AG2569" s="4"/>
      <c r="AH2569" s="3"/>
      <c r="AI2569" s="4"/>
      <c r="AJ25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69" s="8">
        <f>IF(#REF!=MAX(#REF!),"New","Old")</f>
      </c>
      <c r="AL2569" s="3"/>
      <c r="AM2569" s="9">
        <f>IF(OR(#REF!="",#REF!=0),"",IF(#REF!&lt;12000,"&lt;12k",IF(AND(#REF!&gt;=12000,#REF!&lt;24000),"12k to 24k",IF(AND(#REF!&gt;=24000,#REF!&lt;=36000),"24k to 36k",IF(#REF!&gt;36000,"&gt;36k","")))))</f>
      </c>
    </row>
    <row x14ac:dyDescent="0.25" r="2570" customHeight="1" ht="18.75">
      <c r="A2570" s="1">
        <v>1874344</v>
      </c>
      <c r="B2570" s="2">
        <v>11508283</v>
      </c>
      <c r="C2570" s="3" t="s">
        <v>0</v>
      </c>
      <c r="D2570" s="3" t="s">
        <v>181</v>
      </c>
      <c r="E2570" s="2">
        <v>2017</v>
      </c>
      <c r="F2570" s="4">
        <v>44947</v>
      </c>
      <c r="G2570" s="3" t="s">
        <v>2</v>
      </c>
      <c r="H2570" s="4">
        <v>44978</v>
      </c>
      <c r="I2570" s="4">
        <f>_xlfn.XLOOKUP(#REF!,[1]!Backup_F8_Previous_Wave[ODINO],[1]!Backup_F8_Previous_Wave[Production Date],"")</f>
      </c>
      <c r="J2570" s="10">
        <f>_xlfn.XLOOKUP(#REF!,[1]!Backup_F8_Previous_Wave[ODINO],[1]!Backup_F8_Previous_Wave[Wave Date],"")</f>
      </c>
      <c r="K2570" s="6">
        <f>_xlfn.XLOOKUP(#REF!,[1]!Backup_F8_Previous_Wave[ODINO],[1]!Backup_F8_Previous_Wave[Full VIN],"")</f>
      </c>
      <c r="L2570" s="3" t="s">
        <v>7656</v>
      </c>
      <c r="M2570" s="3" t="s">
        <v>4</v>
      </c>
      <c r="N2570" s="3" t="s">
        <v>7992</v>
      </c>
      <c r="O2570" s="3" t="s">
        <v>196</v>
      </c>
      <c r="P2570" s="6">
        <f>_xlfn.XLOOKUP(#REF!,[1]!Table2[BINNING],[1]!Table2[VFG],"")</f>
      </c>
      <c r="Q2570" s="6">
        <f>IF(ISNUMBER(FIND("|",#REF!,1)),LEFT(#REF!,FIND("|",#REF!,1)-2),#REF!)</f>
      </c>
      <c r="R2570" s="6">
        <f>IF(ISNUMBER(FIND("|",#REF!,1)),RIGHT(#REF!,LEN(#REF!)-FIND("|",#REF!,1)-1),"")</f>
      </c>
      <c r="S2570" s="3" t="s">
        <v>7</v>
      </c>
      <c r="T2570" s="3" t="s">
        <v>7</v>
      </c>
      <c r="U2570" s="2">
        <v>0</v>
      </c>
      <c r="V2570" s="2">
        <v>0</v>
      </c>
      <c r="W2570" s="2"/>
      <c r="X2570" s="3" t="s">
        <v>18</v>
      </c>
      <c r="Y2570" s="2">
        <v>70</v>
      </c>
      <c r="Z2570" s="3"/>
      <c r="AA2570" s="3"/>
      <c r="AB2570" s="7" t="s">
        <v>7993</v>
      </c>
      <c r="AC2570" s="3" t="s">
        <v>297</v>
      </c>
      <c r="AD2570" s="3" t="s">
        <v>298</v>
      </c>
      <c r="AE2570" s="3" t="s">
        <v>299</v>
      </c>
      <c r="AF2570" s="3" t="s">
        <v>198</v>
      </c>
      <c r="AG2570" s="4"/>
      <c r="AH2570" s="3"/>
      <c r="AI2570" s="4"/>
      <c r="AJ25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0" s="8">
        <f>IF(#REF!=MAX(#REF!),"New","Old")</f>
      </c>
      <c r="AL2570" s="3"/>
      <c r="AM2570" s="9">
        <f>IF(OR(#REF!="",#REF!=0),"",IF(#REF!&lt;12000,"&lt;12k",IF(AND(#REF!&gt;=12000,#REF!&lt;24000),"12k to 24k",IF(AND(#REF!&gt;=24000,#REF!&lt;=36000),"24k to 36k",IF(#REF!&gt;36000,"&gt;36k","")))))</f>
      </c>
    </row>
    <row x14ac:dyDescent="0.25" r="2571" customHeight="1" ht="18.75">
      <c r="A2571" s="1">
        <v>1874382</v>
      </c>
      <c r="B2571" s="2">
        <v>11508313</v>
      </c>
      <c r="C2571" s="3" t="s">
        <v>0</v>
      </c>
      <c r="D2571" s="3" t="s">
        <v>1</v>
      </c>
      <c r="E2571" s="2">
        <v>2018</v>
      </c>
      <c r="F2571" s="4">
        <v>44978</v>
      </c>
      <c r="G2571" s="3" t="s">
        <v>2</v>
      </c>
      <c r="H2571" s="4">
        <v>44978</v>
      </c>
      <c r="I2571" s="4"/>
      <c r="J2571" s="10">
        <f>_xlfn.XLOOKUP(#REF!,[1]!Backup_F8_Previous_Wave[ODINO],[1]!Backup_F8_Previous_Wave[Wave Date],"")</f>
      </c>
      <c r="K2571" s="3"/>
      <c r="L2571" s="3" t="s">
        <v>3914</v>
      </c>
      <c r="M2571" s="3" t="s">
        <v>4</v>
      </c>
      <c r="N2571" s="3" t="s">
        <v>7994</v>
      </c>
      <c r="O2571" s="3" t="s">
        <v>49</v>
      </c>
      <c r="P2571" s="6">
        <f>_xlfn.XLOOKUP(#REF!,[1]!Table2[BINNING],[1]!Table2[VFG],"")</f>
      </c>
      <c r="Q2571" s="6">
        <f>IF(ISNUMBER(FIND("|",#REF!,1)),LEFT(#REF!,FIND("|",#REF!,1)-2),#REF!)</f>
      </c>
      <c r="R2571" s="6">
        <f>IF(ISNUMBER(FIND("|",#REF!,1)),RIGHT(#REF!,LEN(#REF!)-FIND("|",#REF!,1)-1),"")</f>
      </c>
      <c r="S2571" s="3" t="s">
        <v>7</v>
      </c>
      <c r="T2571" s="3" t="s">
        <v>7</v>
      </c>
      <c r="U2571" s="2">
        <v>0</v>
      </c>
      <c r="V2571" s="2">
        <v>0</v>
      </c>
      <c r="W2571" s="2"/>
      <c r="X2571" s="3" t="s">
        <v>32</v>
      </c>
      <c r="Y2571" s="2">
        <v>0</v>
      </c>
      <c r="Z2571" s="3"/>
      <c r="AA2571" s="3"/>
      <c r="AB2571" s="7" t="s">
        <v>7995</v>
      </c>
      <c r="AC2571" s="3" t="s">
        <v>44</v>
      </c>
      <c r="AD2571" s="3" t="s">
        <v>44</v>
      </c>
      <c r="AE2571" s="3" t="s">
        <v>44</v>
      </c>
      <c r="AF2571" s="3" t="s">
        <v>13</v>
      </c>
      <c r="AG2571" s="4"/>
      <c r="AH2571" s="3"/>
      <c r="AI2571" s="4"/>
      <c r="AJ25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1" s="8">
        <f>IF(#REF!=MAX(#REF!),"New","Old")</f>
      </c>
      <c r="AL2571" s="3"/>
      <c r="AM2571" s="9">
        <f>IF(OR(#REF!="",#REF!=0),"",IF(#REF!&lt;12000,"&lt;12k",IF(AND(#REF!&gt;=12000,#REF!&lt;24000),"12k to 24k",IF(AND(#REF!&gt;=24000,#REF!&lt;=36000),"24k to 36k",IF(#REF!&gt;36000,"&gt;36k","")))))</f>
      </c>
    </row>
    <row x14ac:dyDescent="0.25" r="2572" customHeight="1" ht="18.75">
      <c r="A2572" s="1">
        <v>1874424</v>
      </c>
      <c r="B2572" s="2">
        <v>11508339</v>
      </c>
      <c r="C2572" s="3" t="s">
        <v>0</v>
      </c>
      <c r="D2572" s="3" t="s">
        <v>136</v>
      </c>
      <c r="E2572" s="2">
        <v>2022</v>
      </c>
      <c r="F2572" s="4">
        <v>44977</v>
      </c>
      <c r="G2572" s="3" t="s">
        <v>2</v>
      </c>
      <c r="H2572" s="4">
        <v>44978</v>
      </c>
      <c r="I2572" s="4"/>
      <c r="J2572" s="10">
        <f>_xlfn.XLOOKUP(#REF!,[1]!Backup_F8_Previous_Wave[ODINO],[1]!Backup_F8_Previous_Wave[Wave Date],"")</f>
      </c>
      <c r="K2572" s="3"/>
      <c r="L2572" s="3" t="s">
        <v>6495</v>
      </c>
      <c r="M2572" s="3" t="s">
        <v>4</v>
      </c>
      <c r="N2572" s="3" t="s">
        <v>7996</v>
      </c>
      <c r="O2572" s="3" t="s">
        <v>105</v>
      </c>
      <c r="P2572" s="6">
        <f>_xlfn.XLOOKUP(#REF!,[1]!Table2[BINNING],[1]!Table2[VFG],"")</f>
      </c>
      <c r="Q2572" s="6">
        <f>IF(ISNUMBER(FIND("|",#REF!,1)),LEFT(#REF!,FIND("|",#REF!,1)-2),#REF!)</f>
      </c>
      <c r="R2572" s="6">
        <f>IF(ISNUMBER(FIND("|",#REF!,1)),RIGHT(#REF!,LEN(#REF!)-FIND("|",#REF!,1)-1),"")</f>
      </c>
      <c r="S2572" s="3" t="s">
        <v>7</v>
      </c>
      <c r="T2572" s="3" t="s">
        <v>7</v>
      </c>
      <c r="U2572" s="2">
        <v>0</v>
      </c>
      <c r="V2572" s="2">
        <v>0</v>
      </c>
      <c r="W2572" s="2"/>
      <c r="X2572" s="3" t="s">
        <v>63</v>
      </c>
      <c r="Y2572" s="2">
        <v>50</v>
      </c>
      <c r="Z2572" s="3"/>
      <c r="AA2572" s="3"/>
      <c r="AB2572" s="7" t="s">
        <v>7997</v>
      </c>
      <c r="AC2572" s="3" t="s">
        <v>44</v>
      </c>
      <c r="AD2572" s="3" t="s">
        <v>44</v>
      </c>
      <c r="AE2572" s="3" t="s">
        <v>44</v>
      </c>
      <c r="AF2572" s="3" t="s">
        <v>141</v>
      </c>
      <c r="AG2572" s="4"/>
      <c r="AH2572" s="3"/>
      <c r="AI2572" s="4"/>
      <c r="AJ25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2" s="8">
        <f>IF(#REF!=MAX(#REF!),"New","Old")</f>
      </c>
      <c r="AL2572" s="3"/>
      <c r="AM2572" s="9">
        <f>IF(OR(#REF!="",#REF!=0),"",IF(#REF!&lt;12000,"&lt;12k",IF(AND(#REF!&gt;=12000,#REF!&lt;24000),"12k to 24k",IF(AND(#REF!&gt;=24000,#REF!&lt;=36000),"24k to 36k",IF(#REF!&gt;36000,"&gt;36k","")))))</f>
      </c>
    </row>
    <row x14ac:dyDescent="0.25" r="2573" customHeight="1" ht="18.75">
      <c r="A2573" s="1">
        <v>1874482</v>
      </c>
      <c r="B2573" s="2">
        <v>11508381</v>
      </c>
      <c r="C2573" s="3" t="s">
        <v>0</v>
      </c>
      <c r="D2573" s="3" t="s">
        <v>181</v>
      </c>
      <c r="E2573" s="2">
        <v>2016</v>
      </c>
      <c r="F2573" s="4">
        <v>44974</v>
      </c>
      <c r="G2573" s="3" t="s">
        <v>2</v>
      </c>
      <c r="H2573" s="4">
        <v>44978</v>
      </c>
      <c r="I2573" s="4">
        <f>_xlfn.XLOOKUP(#REF!,[1]!Backup_F8_Previous_Wave[ODINO],[1]!Backup_F8_Previous_Wave[Production Date],"")</f>
      </c>
      <c r="J2573" s="10">
        <f>_xlfn.XLOOKUP(#REF!,[1]!Backup_F8_Previous_Wave[ODINO],[1]!Backup_F8_Previous_Wave[Wave Date],"")</f>
      </c>
      <c r="K2573" s="6">
        <f>_xlfn.XLOOKUP(#REF!,[1]!Backup_F8_Previous_Wave[ODINO],[1]!Backup_F8_Previous_Wave[Full VIN],"")</f>
      </c>
      <c r="L2573" s="3" t="s">
        <v>7911</v>
      </c>
      <c r="M2573" s="3" t="s">
        <v>4</v>
      </c>
      <c r="N2573" s="3" t="s">
        <v>7998</v>
      </c>
      <c r="O2573" s="3" t="s">
        <v>196</v>
      </c>
      <c r="P2573" s="6">
        <f>_xlfn.XLOOKUP(#REF!,[1]!Table2[BINNING],[1]!Table2[VFG],"")</f>
      </c>
      <c r="Q2573" s="6">
        <f>IF(ISNUMBER(FIND("|",#REF!,1)),LEFT(#REF!,FIND("|",#REF!,1)-2),#REF!)</f>
      </c>
      <c r="R2573" s="6">
        <f>IF(ISNUMBER(FIND("|",#REF!,1)),RIGHT(#REF!,LEN(#REF!)-FIND("|",#REF!,1)-1),"")</f>
      </c>
      <c r="S2573" s="3" t="s">
        <v>7</v>
      </c>
      <c r="T2573" s="3" t="s">
        <v>7</v>
      </c>
      <c r="U2573" s="2">
        <v>0</v>
      </c>
      <c r="V2573" s="2">
        <v>0</v>
      </c>
      <c r="W2573" s="2">
        <v>110000</v>
      </c>
      <c r="X2573" s="3" t="s">
        <v>63</v>
      </c>
      <c r="Y2573" s="2">
        <v>65</v>
      </c>
      <c r="Z2573" s="3"/>
      <c r="AA2573" s="3"/>
      <c r="AB2573" s="7" t="s">
        <v>7999</v>
      </c>
      <c r="AC2573" s="3" t="s">
        <v>297</v>
      </c>
      <c r="AD2573" s="3" t="s">
        <v>298</v>
      </c>
      <c r="AE2573" s="3" t="s">
        <v>299</v>
      </c>
      <c r="AF2573" s="3" t="s">
        <v>198</v>
      </c>
      <c r="AG2573" s="4"/>
      <c r="AH2573" s="3"/>
      <c r="AI2573" s="4"/>
      <c r="AJ25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3" s="8">
        <f>IF(#REF!=MAX(#REF!),"New","Old")</f>
      </c>
      <c r="AL2573" s="3"/>
      <c r="AM2573" s="9">
        <f>IF(OR(#REF!="",#REF!=0),"",IF(#REF!&lt;12000,"&lt;12k",IF(AND(#REF!&gt;=12000,#REF!&lt;24000),"12k to 24k",IF(AND(#REF!&gt;=24000,#REF!&lt;=36000),"24k to 36k",IF(#REF!&gt;36000,"&gt;36k","")))))</f>
      </c>
    </row>
    <row x14ac:dyDescent="0.25" r="2574" customHeight="1" ht="18.75">
      <c r="A2574" s="1">
        <v>1874512</v>
      </c>
      <c r="B2574" s="2">
        <v>11508405</v>
      </c>
      <c r="C2574" s="3" t="s">
        <v>0</v>
      </c>
      <c r="D2574" s="3" t="s">
        <v>4843</v>
      </c>
      <c r="E2574" s="2">
        <v>2022</v>
      </c>
      <c r="F2574" s="4">
        <v>44965</v>
      </c>
      <c r="G2574" s="3" t="s">
        <v>2</v>
      </c>
      <c r="H2574" s="4">
        <v>44978</v>
      </c>
      <c r="I2574" s="4"/>
      <c r="J2574" s="10">
        <f>_xlfn.XLOOKUP(#REF!,[1]!Backup_F8_Previous_Wave[ODINO],[1]!Backup_F8_Previous_Wave[Wave Date],"")</f>
      </c>
      <c r="K2574" s="3"/>
      <c r="L2574" s="3" t="s">
        <v>8000</v>
      </c>
      <c r="M2574" s="3" t="s">
        <v>4</v>
      </c>
      <c r="N2574" s="3" t="s">
        <v>8001</v>
      </c>
      <c r="O2574" s="3" t="s">
        <v>3149</v>
      </c>
      <c r="P2574" s="6">
        <f>_xlfn.XLOOKUP(#REF!,[1]!Table2[BINNING],[1]!Table2[VFG],"")</f>
      </c>
      <c r="Q2574" s="6">
        <f>IF(ISNUMBER(FIND("|",#REF!,1)),LEFT(#REF!,FIND("|",#REF!,1)-2),#REF!)</f>
      </c>
      <c r="R2574" s="6">
        <f>IF(ISNUMBER(FIND("|",#REF!,1)),RIGHT(#REF!,LEN(#REF!)-FIND("|",#REF!,1)-1),"")</f>
      </c>
      <c r="S2574" s="3" t="s">
        <v>7</v>
      </c>
      <c r="T2574" s="3" t="s">
        <v>7</v>
      </c>
      <c r="U2574" s="2">
        <v>0</v>
      </c>
      <c r="V2574" s="2">
        <v>0</v>
      </c>
      <c r="W2574" s="2"/>
      <c r="X2574" s="3" t="s">
        <v>63</v>
      </c>
      <c r="Y2574" s="2">
        <v>0</v>
      </c>
      <c r="Z2574" s="3"/>
      <c r="AA2574" s="3"/>
      <c r="AB2574" s="7" t="s">
        <v>8002</v>
      </c>
      <c r="AC2574" s="3" t="s">
        <v>44</v>
      </c>
      <c r="AD2574" s="3" t="s">
        <v>44</v>
      </c>
      <c r="AE2574" s="3" t="s">
        <v>44</v>
      </c>
      <c r="AF2574" s="3" t="s">
        <v>102</v>
      </c>
      <c r="AG2574" s="4"/>
      <c r="AH2574" s="3"/>
      <c r="AI2574" s="4"/>
      <c r="AJ25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4" s="8">
        <f>IF(#REF!=MAX(#REF!),"New","Old")</f>
      </c>
      <c r="AL2574" s="3"/>
      <c r="AM2574" s="9">
        <f>IF(OR(#REF!="",#REF!=0),"",IF(#REF!&lt;12000,"&lt;12k",IF(AND(#REF!&gt;=12000,#REF!&lt;24000),"12k to 24k",IF(AND(#REF!&gt;=24000,#REF!&lt;=36000),"24k to 36k",IF(#REF!&gt;36000,"&gt;36k","")))))</f>
      </c>
    </row>
    <row x14ac:dyDescent="0.25" r="2575" customHeight="1" ht="18.75">
      <c r="A2575" s="1">
        <v>1874535</v>
      </c>
      <c r="B2575" s="2">
        <v>11508423</v>
      </c>
      <c r="C2575" s="3" t="s">
        <v>0</v>
      </c>
      <c r="D2575" s="3" t="s">
        <v>1</v>
      </c>
      <c r="E2575" s="2">
        <v>2019</v>
      </c>
      <c r="F2575" s="4">
        <v>44977</v>
      </c>
      <c r="G2575" s="3" t="s">
        <v>2</v>
      </c>
      <c r="H2575" s="4">
        <v>44978</v>
      </c>
      <c r="I2575" s="4">
        <f>_xlfn.XLOOKUP(#REF!,[1]!Backup_F8_Previous_Wave[ODINO],[1]!Backup_F8_Previous_Wave[Production Date],"")</f>
      </c>
      <c r="J2575" s="10">
        <f>_xlfn.XLOOKUP(#REF!,[1]!Backup_F8_Previous_Wave[ODINO],[1]!Backup_F8_Previous_Wave[Wave Date],"")</f>
      </c>
      <c r="K2575" s="6">
        <f>_xlfn.XLOOKUP(#REF!,[1]!Backup_F8_Previous_Wave[ODINO],[1]!Backup_F8_Previous_Wave[Full VIN],"")</f>
      </c>
      <c r="L2575" s="3" t="s">
        <v>8003</v>
      </c>
      <c r="M2575" s="3" t="s">
        <v>4</v>
      </c>
      <c r="N2575" s="3" t="s">
        <v>8004</v>
      </c>
      <c r="O2575" s="3" t="s">
        <v>151</v>
      </c>
      <c r="P2575" s="6">
        <f>_xlfn.XLOOKUP(#REF!,[1]!Table2[BINNING],[1]!Table2[VFG],"")</f>
      </c>
      <c r="Q2575" s="6">
        <f>IF(ISNUMBER(FIND("|",#REF!,1)),LEFT(#REF!,FIND("|",#REF!,1)-2),#REF!)</f>
      </c>
      <c r="R2575" s="6">
        <f>IF(ISNUMBER(FIND("|",#REF!,1)),RIGHT(#REF!,LEN(#REF!)-FIND("|",#REF!,1)-1),"")</f>
      </c>
      <c r="S2575" s="3" t="s">
        <v>7</v>
      </c>
      <c r="T2575" s="3" t="s">
        <v>7</v>
      </c>
      <c r="U2575" s="2">
        <v>0</v>
      </c>
      <c r="V2575" s="2">
        <v>0</v>
      </c>
      <c r="W2575" s="2"/>
      <c r="X2575" s="3" t="s">
        <v>185</v>
      </c>
      <c r="Y2575" s="2">
        <v>15</v>
      </c>
      <c r="Z2575" s="3"/>
      <c r="AA2575" s="3"/>
      <c r="AB2575" s="7" t="s">
        <v>8005</v>
      </c>
      <c r="AC2575" s="3" t="s">
        <v>20</v>
      </c>
      <c r="AD2575" s="3" t="s">
        <v>11</v>
      </c>
      <c r="AE2575" s="3" t="s">
        <v>135</v>
      </c>
      <c r="AF2575" s="3" t="s">
        <v>27</v>
      </c>
      <c r="AG2575" s="4"/>
      <c r="AH2575" s="3"/>
      <c r="AI2575" s="4"/>
      <c r="AJ25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5" s="8">
        <f>IF(#REF!=MAX(#REF!),"New","Old")</f>
      </c>
      <c r="AL2575" s="3"/>
      <c r="AM2575" s="9">
        <f>IF(OR(#REF!="",#REF!=0),"",IF(#REF!&lt;12000,"&lt;12k",IF(AND(#REF!&gt;=12000,#REF!&lt;24000),"12k to 24k",IF(AND(#REF!&gt;=24000,#REF!&lt;=36000),"24k to 36k",IF(#REF!&gt;36000,"&gt;36k","")))))</f>
      </c>
    </row>
    <row x14ac:dyDescent="0.25" r="2576" customHeight="1" ht="18.75">
      <c r="A2576" s="1">
        <v>1874626</v>
      </c>
      <c r="B2576" s="2">
        <v>11508478</v>
      </c>
      <c r="C2576" s="3" t="s">
        <v>0</v>
      </c>
      <c r="D2576" s="3" t="s">
        <v>181</v>
      </c>
      <c r="E2576" s="2">
        <v>2016</v>
      </c>
      <c r="F2576" s="4">
        <v>44604</v>
      </c>
      <c r="G2576" s="3" t="s">
        <v>2</v>
      </c>
      <c r="H2576" s="4">
        <v>44979</v>
      </c>
      <c r="I2576" s="4">
        <f>_xlfn.XLOOKUP(#REF!,[1]!Backup_F8_Previous_Wave[ODINO],[1]!Backup_F8_Previous_Wave[Production Date],"")</f>
      </c>
      <c r="J2576" s="10">
        <f>_xlfn.XLOOKUP(#REF!,[1]!Backup_F8_Previous_Wave[ODINO],[1]!Backup_F8_Previous_Wave[Wave Date],"")</f>
      </c>
      <c r="K2576" s="6">
        <f>_xlfn.XLOOKUP(#REF!,[1]!Backup_F8_Previous_Wave[ODINO],[1]!Backup_F8_Previous_Wave[Full VIN],"")</f>
      </c>
      <c r="L2576" s="3" t="s">
        <v>4137</v>
      </c>
      <c r="M2576" s="3" t="s">
        <v>4</v>
      </c>
      <c r="N2576" s="3" t="s">
        <v>8006</v>
      </c>
      <c r="O2576" s="3" t="s">
        <v>196</v>
      </c>
      <c r="P2576" s="6">
        <f>_xlfn.XLOOKUP(#REF!,[1]!Table2[BINNING],[1]!Table2[VFG],"")</f>
      </c>
      <c r="Q2576" s="6">
        <f>IF(ISNUMBER(FIND("|",#REF!,1)),LEFT(#REF!,FIND("|",#REF!,1)-2),#REF!)</f>
      </c>
      <c r="R2576" s="6">
        <f>IF(ISNUMBER(FIND("|",#REF!,1)),RIGHT(#REF!,LEN(#REF!)-FIND("|",#REF!,1)-1),"")</f>
      </c>
      <c r="S2576" s="3" t="s">
        <v>7</v>
      </c>
      <c r="T2576" s="3" t="s">
        <v>7</v>
      </c>
      <c r="U2576" s="2">
        <v>0</v>
      </c>
      <c r="V2576" s="2">
        <v>0</v>
      </c>
      <c r="W2576" s="2"/>
      <c r="X2576" s="3" t="s">
        <v>63</v>
      </c>
      <c r="Y2576" s="2">
        <v>65</v>
      </c>
      <c r="Z2576" s="3"/>
      <c r="AA2576" s="3"/>
      <c r="AB2576" s="7" t="s">
        <v>8007</v>
      </c>
      <c r="AC2576" s="3" t="s">
        <v>297</v>
      </c>
      <c r="AD2576" s="3" t="s">
        <v>298</v>
      </c>
      <c r="AE2576" s="3" t="s">
        <v>299</v>
      </c>
      <c r="AF2576" s="3" t="s">
        <v>198</v>
      </c>
      <c r="AG2576" s="4"/>
      <c r="AH2576" s="3"/>
      <c r="AI2576" s="4"/>
      <c r="AJ25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6" s="8">
        <f>IF(#REF!=MAX(#REF!),"New","Old")</f>
      </c>
      <c r="AL2576" s="3"/>
      <c r="AM2576" s="9">
        <f>IF(OR(#REF!="",#REF!=0),"",IF(#REF!&lt;12000,"&lt;12k",IF(AND(#REF!&gt;=12000,#REF!&lt;24000),"12k to 24k",IF(AND(#REF!&gt;=24000,#REF!&lt;=36000),"24k to 36k",IF(#REF!&gt;36000,"&gt;36k","")))))</f>
      </c>
    </row>
    <row x14ac:dyDescent="0.25" r="2577" customHeight="1" ht="18.75">
      <c r="A2577" s="1">
        <v>1874657</v>
      </c>
      <c r="B2577" s="2">
        <v>11508501</v>
      </c>
      <c r="C2577" s="3" t="s">
        <v>0</v>
      </c>
      <c r="D2577" s="3" t="s">
        <v>4843</v>
      </c>
      <c r="E2577" s="2">
        <v>2023</v>
      </c>
      <c r="F2577" s="4">
        <v>44979</v>
      </c>
      <c r="G2577" s="3" t="s">
        <v>2</v>
      </c>
      <c r="H2577" s="4">
        <v>44979</v>
      </c>
      <c r="I2577" s="4">
        <f>_xlfn.XLOOKUP(#REF!,[1]!Backup_F8_Previous_Wave[ODINO],[1]!Backup_F8_Previous_Wave[Production Date],"")</f>
      </c>
      <c r="J2577" s="10">
        <f>_xlfn.XLOOKUP(#REF!,[1]!Backup_F8_Previous_Wave[ODINO],[1]!Backup_F8_Previous_Wave[Wave Date],"")</f>
      </c>
      <c r="K2577" s="6">
        <f>_xlfn.XLOOKUP(#REF!,[1]!Backup_F8_Previous_Wave[ODINO],[1]!Backup_F8_Previous_Wave[Full VIN],"")</f>
      </c>
      <c r="L2577" s="3" t="s">
        <v>8008</v>
      </c>
      <c r="M2577" s="3" t="s">
        <v>4</v>
      </c>
      <c r="N2577" s="3" t="s">
        <v>8009</v>
      </c>
      <c r="O2577" s="3" t="s">
        <v>3849</v>
      </c>
      <c r="P2577" s="6">
        <f>_xlfn.XLOOKUP(#REF!,[1]!Table2[BINNING],[1]!Table2[VFG],"")</f>
      </c>
      <c r="Q2577" s="6">
        <f>IF(ISNUMBER(FIND("|",#REF!,1)),LEFT(#REF!,FIND("|",#REF!,1)-2),#REF!)</f>
      </c>
      <c r="R2577" s="6">
        <f>IF(ISNUMBER(FIND("|",#REF!,1)),RIGHT(#REF!,LEN(#REF!)-FIND("|",#REF!,1)-1),"")</f>
      </c>
      <c r="S2577" s="3" t="s">
        <v>7</v>
      </c>
      <c r="T2577" s="3" t="s">
        <v>7</v>
      </c>
      <c r="U2577" s="2">
        <v>0</v>
      </c>
      <c r="V2577" s="2">
        <v>0</v>
      </c>
      <c r="W2577" s="2"/>
      <c r="X2577" s="3" t="s">
        <v>583</v>
      </c>
      <c r="Y2577" s="2">
        <v>40</v>
      </c>
      <c r="Z2577" s="3"/>
      <c r="AA2577" s="3"/>
      <c r="AB2577" s="7" t="s">
        <v>8010</v>
      </c>
      <c r="AC2577" s="3" t="s">
        <v>4847</v>
      </c>
      <c r="AD2577" s="3" t="s">
        <v>4848</v>
      </c>
      <c r="AE2577" s="3" t="s">
        <v>4849</v>
      </c>
      <c r="AF2577" s="3" t="s">
        <v>102</v>
      </c>
      <c r="AG2577" s="4"/>
      <c r="AH2577" s="3"/>
      <c r="AI2577" s="4"/>
      <c r="AJ25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7" s="8">
        <f>IF(#REF!=MAX(#REF!),"New","Old")</f>
      </c>
      <c r="AL2577" s="3"/>
      <c r="AM2577" s="9">
        <f>IF(OR(#REF!="",#REF!=0),"",IF(#REF!&lt;12000,"&lt;12k",IF(AND(#REF!&gt;=12000,#REF!&lt;24000),"12k to 24k",IF(AND(#REF!&gt;=24000,#REF!&lt;=36000),"24k to 36k",IF(#REF!&gt;36000,"&gt;36k","")))))</f>
      </c>
    </row>
    <row x14ac:dyDescent="0.25" r="2578" customHeight="1" ht="18.75">
      <c r="A2578" s="1">
        <v>1874659</v>
      </c>
      <c r="B2578" s="2">
        <v>11508503</v>
      </c>
      <c r="C2578" s="3" t="s">
        <v>0</v>
      </c>
      <c r="D2578" s="3" t="s">
        <v>86</v>
      </c>
      <c r="E2578" s="2">
        <v>2020</v>
      </c>
      <c r="F2578" s="4">
        <v>44896</v>
      </c>
      <c r="G2578" s="3" t="s">
        <v>14</v>
      </c>
      <c r="H2578" s="4">
        <v>44979</v>
      </c>
      <c r="I2578" s="4">
        <f>_xlfn.XLOOKUP(#REF!,[1]!Backup_F8_Previous_Wave[ODINO],[1]!Backup_F8_Previous_Wave[Production Date],"")</f>
      </c>
      <c r="J2578" s="10">
        <f>_xlfn.XLOOKUP(#REF!,[1]!Backup_F8_Previous_Wave[ODINO],[1]!Backup_F8_Previous_Wave[Wave Date],"")</f>
      </c>
      <c r="K2578" s="6">
        <f>_xlfn.XLOOKUP(#REF!,[1]!Backup_F8_Previous_Wave[ODINO],[1]!Backup_F8_Previous_Wave[Full VIN],"")</f>
      </c>
      <c r="L2578" s="3" t="s">
        <v>4769</v>
      </c>
      <c r="M2578" s="3" t="s">
        <v>4</v>
      </c>
      <c r="N2578" s="3" t="s">
        <v>8011</v>
      </c>
      <c r="O2578" s="3" t="s">
        <v>4771</v>
      </c>
      <c r="P2578" s="6">
        <f>_xlfn.XLOOKUP(#REF!,[1]!Table2[BINNING],[1]!Table2[VFG],"")</f>
      </c>
      <c r="Q2578" s="6">
        <f>IF(ISNUMBER(FIND("|",#REF!,1)),LEFT(#REF!,FIND("|",#REF!,1)-2),#REF!)</f>
      </c>
      <c r="R2578" s="6">
        <f>IF(ISNUMBER(FIND("|",#REF!,1)),RIGHT(#REF!,LEN(#REF!)-FIND("|",#REF!,1)-1),"")</f>
      </c>
      <c r="S2578" s="3" t="s">
        <v>7</v>
      </c>
      <c r="T2578" s="3" t="s">
        <v>7</v>
      </c>
      <c r="U2578" s="2">
        <v>0</v>
      </c>
      <c r="V2578" s="2">
        <v>0</v>
      </c>
      <c r="W2578" s="2"/>
      <c r="X2578" s="3" t="s">
        <v>305</v>
      </c>
      <c r="Y2578" s="2"/>
      <c r="Z2578" s="3"/>
      <c r="AA2578" s="3"/>
      <c r="AB2578" s="7" t="s">
        <v>8012</v>
      </c>
      <c r="AC2578" s="3" t="s">
        <v>685</v>
      </c>
      <c r="AD2578" s="3" t="s">
        <v>93</v>
      </c>
      <c r="AE2578" s="3" t="s">
        <v>94</v>
      </c>
      <c r="AF2578" s="3" t="s">
        <v>95</v>
      </c>
      <c r="AG2578" s="4"/>
      <c r="AH2578" s="3"/>
      <c r="AI2578" s="4"/>
      <c r="AJ25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8" s="8">
        <f>IF(#REF!=MAX(#REF!),"New","Old")</f>
      </c>
      <c r="AL2578" s="3"/>
      <c r="AM2578" s="9">
        <f>IF(OR(#REF!="",#REF!=0),"",IF(#REF!&lt;12000,"&lt;12k",IF(AND(#REF!&gt;=12000,#REF!&lt;24000),"12k to 24k",IF(AND(#REF!&gt;=24000,#REF!&lt;=36000),"24k to 36k",IF(#REF!&gt;36000,"&gt;36k","")))))</f>
      </c>
    </row>
    <row x14ac:dyDescent="0.25" r="2579" customHeight="1" ht="18.75">
      <c r="A2579" s="1">
        <v>1874782</v>
      </c>
      <c r="B2579" s="2">
        <v>11508580</v>
      </c>
      <c r="C2579" s="3" t="s">
        <v>0</v>
      </c>
      <c r="D2579" s="3" t="s">
        <v>4843</v>
      </c>
      <c r="E2579" s="2">
        <v>2023</v>
      </c>
      <c r="F2579" s="4">
        <v>44941</v>
      </c>
      <c r="G2579" s="3" t="s">
        <v>2</v>
      </c>
      <c r="H2579" s="4">
        <v>44979</v>
      </c>
      <c r="I2579" s="4">
        <f>_xlfn.XLOOKUP(#REF!,[1]!Backup_F8_Previous_Wave[ODINO],[1]!Backup_F8_Previous_Wave[Production Date],"")</f>
      </c>
      <c r="J2579" s="10">
        <f>_xlfn.XLOOKUP(#REF!,[1]!Backup_F8_Previous_Wave[ODINO],[1]!Backup_F8_Previous_Wave[Wave Date],"")</f>
      </c>
      <c r="K2579" s="6">
        <f>_xlfn.XLOOKUP(#REF!,[1]!Backup_F8_Previous_Wave[ODINO],[1]!Backup_F8_Previous_Wave[Full VIN],"")</f>
      </c>
      <c r="L2579" s="3" t="s">
        <v>8013</v>
      </c>
      <c r="M2579" s="3" t="s">
        <v>4</v>
      </c>
      <c r="N2579" s="3" t="s">
        <v>8014</v>
      </c>
      <c r="O2579" s="3" t="s">
        <v>3849</v>
      </c>
      <c r="P2579" s="6">
        <f>_xlfn.XLOOKUP(#REF!,[1]!Table2[BINNING],[1]!Table2[VFG],"")</f>
      </c>
      <c r="Q2579" s="6">
        <f>IF(ISNUMBER(FIND("|",#REF!,1)),LEFT(#REF!,FIND("|",#REF!,1)-2),#REF!)</f>
      </c>
      <c r="R2579" s="6">
        <f>IF(ISNUMBER(FIND("|",#REF!,1)),RIGHT(#REF!,LEN(#REF!)-FIND("|",#REF!,1)-1),"")</f>
      </c>
      <c r="S2579" s="3" t="s">
        <v>7</v>
      </c>
      <c r="T2579" s="3" t="s">
        <v>7</v>
      </c>
      <c r="U2579" s="2">
        <v>0</v>
      </c>
      <c r="V2579" s="2">
        <v>0</v>
      </c>
      <c r="W2579" s="2">
        <v>25</v>
      </c>
      <c r="X2579" s="3" t="s">
        <v>81</v>
      </c>
      <c r="Y2579" s="2"/>
      <c r="Z2579" s="3" t="s">
        <v>8015</v>
      </c>
      <c r="AA2579" s="3" t="s">
        <v>2700</v>
      </c>
      <c r="AB2579" s="7" t="s">
        <v>8016</v>
      </c>
      <c r="AC2579" s="3" t="s">
        <v>4847</v>
      </c>
      <c r="AD2579" s="3" t="s">
        <v>4848</v>
      </c>
      <c r="AE2579" s="3" t="s">
        <v>4849</v>
      </c>
      <c r="AF2579" s="3" t="s">
        <v>102</v>
      </c>
      <c r="AG2579" s="4"/>
      <c r="AH2579" s="3"/>
      <c r="AI2579" s="4"/>
      <c r="AJ25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79" s="8">
        <f>IF(#REF!=MAX(#REF!),"New","Old")</f>
      </c>
      <c r="AL2579" s="3"/>
      <c r="AM2579" s="9">
        <f>IF(OR(#REF!="",#REF!=0),"",IF(#REF!&lt;12000,"&lt;12k",IF(AND(#REF!&gt;=12000,#REF!&lt;24000),"12k to 24k",IF(AND(#REF!&gt;=24000,#REF!&lt;=36000),"24k to 36k",IF(#REF!&gt;36000,"&gt;36k","")))))</f>
      </c>
    </row>
    <row x14ac:dyDescent="0.25" r="2580" customHeight="1" ht="18.75">
      <c r="A2580" s="1">
        <v>1874882</v>
      </c>
      <c r="B2580" s="2">
        <v>11508647</v>
      </c>
      <c r="C2580" s="3" t="s">
        <v>0</v>
      </c>
      <c r="D2580" s="3" t="s">
        <v>4843</v>
      </c>
      <c r="E2580" s="2">
        <v>2023</v>
      </c>
      <c r="F2580" s="4">
        <v>44979</v>
      </c>
      <c r="G2580" s="3" t="s">
        <v>2</v>
      </c>
      <c r="H2580" s="4">
        <v>44979</v>
      </c>
      <c r="I2580" s="4">
        <f>_xlfn.XLOOKUP(#REF!,[1]!Backup_F8_Previous_Wave[ODINO],[1]!Backup_F8_Previous_Wave[Production Date],"")</f>
      </c>
      <c r="J2580" s="10">
        <f>_xlfn.XLOOKUP(#REF!,[1]!Backup_F8_Previous_Wave[ODINO],[1]!Backup_F8_Previous_Wave[Wave Date],"")</f>
      </c>
      <c r="K2580" s="6">
        <f>_xlfn.XLOOKUP(#REF!,[1]!Backup_F8_Previous_Wave[ODINO],[1]!Backup_F8_Previous_Wave[Full VIN],"")</f>
      </c>
      <c r="L2580" s="3" t="s">
        <v>8017</v>
      </c>
      <c r="M2580" s="3" t="s">
        <v>4</v>
      </c>
      <c r="N2580" s="3" t="s">
        <v>8018</v>
      </c>
      <c r="O2580" s="3" t="s">
        <v>3849</v>
      </c>
      <c r="P2580" s="6">
        <f>_xlfn.XLOOKUP(#REF!,[1]!Table2[BINNING],[1]!Table2[VFG],"")</f>
      </c>
      <c r="Q2580" s="6">
        <f>IF(ISNUMBER(FIND("|",#REF!,1)),LEFT(#REF!,FIND("|",#REF!,1)-2),#REF!)</f>
      </c>
      <c r="R2580" s="6">
        <f>IF(ISNUMBER(FIND("|",#REF!,1)),RIGHT(#REF!,LEN(#REF!)-FIND("|",#REF!,1)-1),"")</f>
      </c>
      <c r="S2580" s="3" t="s">
        <v>7</v>
      </c>
      <c r="T2580" s="3" t="s">
        <v>7</v>
      </c>
      <c r="U2580" s="2">
        <v>0</v>
      </c>
      <c r="V2580" s="2">
        <v>0</v>
      </c>
      <c r="W2580" s="2"/>
      <c r="X2580" s="3" t="s">
        <v>8</v>
      </c>
      <c r="Y2580" s="2"/>
      <c r="Z2580" s="3"/>
      <c r="AA2580" s="3"/>
      <c r="AB2580" s="7" t="s">
        <v>8019</v>
      </c>
      <c r="AC2580" s="3" t="s">
        <v>4847</v>
      </c>
      <c r="AD2580" s="3" t="s">
        <v>4848</v>
      </c>
      <c r="AE2580" s="3" t="s">
        <v>4849</v>
      </c>
      <c r="AF2580" s="3" t="s">
        <v>102</v>
      </c>
      <c r="AG2580" s="4"/>
      <c r="AH2580" s="3"/>
      <c r="AI2580" s="4"/>
      <c r="AJ25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0" s="8">
        <f>IF(#REF!=MAX(#REF!),"New","Old")</f>
      </c>
      <c r="AL2580" s="3"/>
      <c r="AM2580" s="9">
        <f>IF(OR(#REF!="",#REF!=0),"",IF(#REF!&lt;12000,"&lt;12k",IF(AND(#REF!&gt;=12000,#REF!&lt;24000),"12k to 24k",IF(AND(#REF!&gt;=24000,#REF!&lt;=36000),"24k to 36k",IF(#REF!&gt;36000,"&gt;36k","")))))</f>
      </c>
    </row>
    <row x14ac:dyDescent="0.25" r="2581" customHeight="1" ht="18.75">
      <c r="A2581" s="1">
        <v>1874886</v>
      </c>
      <c r="B2581" s="2">
        <v>11508650</v>
      </c>
      <c r="C2581" s="3" t="s">
        <v>0</v>
      </c>
      <c r="D2581" s="3" t="s">
        <v>4843</v>
      </c>
      <c r="E2581" s="2">
        <v>2023</v>
      </c>
      <c r="F2581" s="4">
        <v>44965</v>
      </c>
      <c r="G2581" s="3" t="s">
        <v>2</v>
      </c>
      <c r="H2581" s="4">
        <v>44980</v>
      </c>
      <c r="I2581" s="4"/>
      <c r="J2581" s="10">
        <f>_xlfn.XLOOKUP(#REF!,[1]!Backup_F8_Previous_Wave[ODINO],[1]!Backup_F8_Previous_Wave[Wave Date],"")</f>
      </c>
      <c r="K2581" s="3"/>
      <c r="L2581" s="3" t="s">
        <v>7432</v>
      </c>
      <c r="M2581" s="3" t="s">
        <v>4</v>
      </c>
      <c r="N2581" s="3" t="s">
        <v>8020</v>
      </c>
      <c r="O2581" s="3" t="s">
        <v>3849</v>
      </c>
      <c r="P2581" s="6">
        <f>_xlfn.XLOOKUP(#REF!,[1]!Table2[BINNING],[1]!Table2[VFG],"")</f>
      </c>
      <c r="Q2581" s="6">
        <f>IF(ISNUMBER(FIND("|",#REF!,1)),LEFT(#REF!,FIND("|",#REF!,1)-2),#REF!)</f>
      </c>
      <c r="R2581" s="6">
        <f>IF(ISNUMBER(FIND("|",#REF!,1)),RIGHT(#REF!,LEN(#REF!)-FIND("|",#REF!,1)-1),"")</f>
      </c>
      <c r="S2581" s="3" t="s">
        <v>7</v>
      </c>
      <c r="T2581" s="3" t="s">
        <v>7</v>
      </c>
      <c r="U2581" s="2">
        <v>0</v>
      </c>
      <c r="V2581" s="2">
        <v>0</v>
      </c>
      <c r="W2581" s="2"/>
      <c r="X2581" s="3" t="s">
        <v>63</v>
      </c>
      <c r="Y2581" s="2"/>
      <c r="Z2581" s="3"/>
      <c r="AA2581" s="3"/>
      <c r="AB2581" s="7" t="s">
        <v>8021</v>
      </c>
      <c r="AC2581" s="3" t="s">
        <v>44</v>
      </c>
      <c r="AD2581" s="3" t="s">
        <v>44</v>
      </c>
      <c r="AE2581" s="3" t="s">
        <v>44</v>
      </c>
      <c r="AF2581" s="3" t="s">
        <v>102</v>
      </c>
      <c r="AG2581" s="4"/>
      <c r="AH2581" s="3"/>
      <c r="AI2581" s="4"/>
      <c r="AJ25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1" s="8">
        <f>IF(#REF!=MAX(#REF!),"New","Old")</f>
      </c>
      <c r="AL2581" s="3"/>
      <c r="AM2581" s="9">
        <f>IF(OR(#REF!="",#REF!=0),"",IF(#REF!&lt;12000,"&lt;12k",IF(AND(#REF!&gt;=12000,#REF!&lt;24000),"12k to 24k",IF(AND(#REF!&gt;=24000,#REF!&lt;=36000),"24k to 36k",IF(#REF!&gt;36000,"&gt;36k","")))))</f>
      </c>
    </row>
    <row x14ac:dyDescent="0.25" r="2582" customHeight="1" ht="18.75">
      <c r="A2582" s="1">
        <v>1874900</v>
      </c>
      <c r="B2582" s="2">
        <v>11508659</v>
      </c>
      <c r="C2582" s="3" t="s">
        <v>0</v>
      </c>
      <c r="D2582" s="3" t="s">
        <v>181</v>
      </c>
      <c r="E2582" s="2">
        <v>2016</v>
      </c>
      <c r="F2582" s="4">
        <v>44980</v>
      </c>
      <c r="G2582" s="3" t="s">
        <v>2</v>
      </c>
      <c r="H2582" s="4">
        <v>44980</v>
      </c>
      <c r="I2582" s="4"/>
      <c r="J2582" s="10">
        <f>_xlfn.XLOOKUP(#REF!,[1]!Backup_F8_Previous_Wave[ODINO],[1]!Backup_F8_Previous_Wave[Wave Date],"")</f>
      </c>
      <c r="K2582" s="3"/>
      <c r="L2582" s="3" t="s">
        <v>2143</v>
      </c>
      <c r="M2582" s="3" t="s">
        <v>4</v>
      </c>
      <c r="N2582" s="3" t="s">
        <v>8022</v>
      </c>
      <c r="O2582" s="3" t="s">
        <v>196</v>
      </c>
      <c r="P2582" s="6">
        <f>_xlfn.XLOOKUP(#REF!,[1]!Table2[BINNING],[1]!Table2[VFG],"")</f>
      </c>
      <c r="Q2582" s="6">
        <f>IF(ISNUMBER(FIND("|",#REF!,1)),LEFT(#REF!,FIND("|",#REF!,1)-2),#REF!)</f>
      </c>
      <c r="R2582" s="6">
        <f>IF(ISNUMBER(FIND("|",#REF!,1)),RIGHT(#REF!,LEN(#REF!)-FIND("|",#REF!,1)-1),"")</f>
      </c>
      <c r="S2582" s="3" t="s">
        <v>7</v>
      </c>
      <c r="T2582" s="3" t="s">
        <v>7</v>
      </c>
      <c r="U2582" s="2">
        <v>0</v>
      </c>
      <c r="V2582" s="2">
        <v>0</v>
      </c>
      <c r="W2582" s="2"/>
      <c r="X2582" s="3" t="s">
        <v>139</v>
      </c>
      <c r="Y2582" s="2">
        <v>70</v>
      </c>
      <c r="Z2582" s="3"/>
      <c r="AA2582" s="3"/>
      <c r="AB2582" s="7" t="s">
        <v>8023</v>
      </c>
      <c r="AC2582" s="3" t="s">
        <v>44</v>
      </c>
      <c r="AD2582" s="3" t="s">
        <v>44</v>
      </c>
      <c r="AE2582" s="3" t="s">
        <v>44</v>
      </c>
      <c r="AF2582" s="3" t="s">
        <v>198</v>
      </c>
      <c r="AG2582" s="4"/>
      <c r="AH2582" s="3"/>
      <c r="AI2582" s="4"/>
      <c r="AJ25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2" s="8">
        <f>IF(#REF!=MAX(#REF!),"New","Old")</f>
      </c>
      <c r="AL2582" s="3"/>
      <c r="AM2582" s="9">
        <f>IF(OR(#REF!="",#REF!=0),"",IF(#REF!&lt;12000,"&lt;12k",IF(AND(#REF!&gt;=12000,#REF!&lt;24000),"12k to 24k",IF(AND(#REF!&gt;=24000,#REF!&lt;=36000),"24k to 36k",IF(#REF!&gt;36000,"&gt;36k","")))))</f>
      </c>
    </row>
    <row x14ac:dyDescent="0.25" r="2583" customHeight="1" ht="18.75">
      <c r="A2583" s="1">
        <v>1874946</v>
      </c>
      <c r="B2583" s="2">
        <v>11508691</v>
      </c>
      <c r="C2583" s="3" t="s">
        <v>0</v>
      </c>
      <c r="D2583" s="3" t="s">
        <v>4843</v>
      </c>
      <c r="E2583" s="2">
        <v>2023</v>
      </c>
      <c r="F2583" s="4">
        <v>44958</v>
      </c>
      <c r="G2583" s="3" t="s">
        <v>2</v>
      </c>
      <c r="H2583" s="4">
        <v>44980</v>
      </c>
      <c r="I2583" s="4">
        <f>_xlfn.XLOOKUP(#REF!,[1]!Backup_F8_Previous_Wave[ODINO],[1]!Backup_F8_Previous_Wave[Production Date],"")</f>
      </c>
      <c r="J2583" s="10">
        <f>_xlfn.XLOOKUP(#REF!,[1]!Backup_F8_Previous_Wave[ODINO],[1]!Backup_F8_Previous_Wave[Wave Date],"")</f>
      </c>
      <c r="K2583" s="6">
        <f>_xlfn.XLOOKUP(#REF!,[1]!Backup_F8_Previous_Wave[ODINO],[1]!Backup_F8_Previous_Wave[Full VIN],"")</f>
      </c>
      <c r="L2583" s="3" t="s">
        <v>8024</v>
      </c>
      <c r="M2583" s="3" t="s">
        <v>4</v>
      </c>
      <c r="N2583" s="3" t="s">
        <v>8025</v>
      </c>
      <c r="O2583" s="3" t="s">
        <v>3849</v>
      </c>
      <c r="P2583" s="6">
        <f>_xlfn.XLOOKUP(#REF!,[1]!Table2[BINNING],[1]!Table2[VFG],"")</f>
      </c>
      <c r="Q2583" s="6">
        <f>IF(ISNUMBER(FIND("|",#REF!,1)),LEFT(#REF!,FIND("|",#REF!,1)-2),#REF!)</f>
      </c>
      <c r="R2583" s="6">
        <f>IF(ISNUMBER(FIND("|",#REF!,1)),RIGHT(#REF!,LEN(#REF!)-FIND("|",#REF!,1)-1),"")</f>
      </c>
      <c r="S2583" s="3" t="s">
        <v>7</v>
      </c>
      <c r="T2583" s="3" t="s">
        <v>7</v>
      </c>
      <c r="U2583" s="2">
        <v>0</v>
      </c>
      <c r="V2583" s="2">
        <v>0</v>
      </c>
      <c r="W2583" s="2"/>
      <c r="X2583" s="3" t="s">
        <v>72</v>
      </c>
      <c r="Y2583" s="2"/>
      <c r="Z2583" s="3"/>
      <c r="AA2583" s="3"/>
      <c r="AB2583" s="7" t="s">
        <v>8026</v>
      </c>
      <c r="AC2583" s="3" t="s">
        <v>4847</v>
      </c>
      <c r="AD2583" s="3" t="s">
        <v>4848</v>
      </c>
      <c r="AE2583" s="3" t="s">
        <v>4849</v>
      </c>
      <c r="AF2583" s="3" t="s">
        <v>102</v>
      </c>
      <c r="AG2583" s="4"/>
      <c r="AH2583" s="3"/>
      <c r="AI2583" s="4"/>
      <c r="AJ25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3" s="8">
        <f>IF(#REF!=MAX(#REF!),"New","Old")</f>
      </c>
      <c r="AL2583" s="3"/>
      <c r="AM2583" s="9">
        <f>IF(OR(#REF!="",#REF!=0),"",IF(#REF!&lt;12000,"&lt;12k",IF(AND(#REF!&gt;=12000,#REF!&lt;24000),"12k to 24k",IF(AND(#REF!&gt;=24000,#REF!&lt;=36000),"24k to 36k",IF(#REF!&gt;36000,"&gt;36k","")))))</f>
      </c>
    </row>
    <row x14ac:dyDescent="0.25" r="2584" customHeight="1" ht="18.75">
      <c r="A2584" s="1">
        <v>1875146</v>
      </c>
      <c r="B2584" s="2">
        <v>11508817</v>
      </c>
      <c r="C2584" s="3" t="s">
        <v>0</v>
      </c>
      <c r="D2584" s="3" t="s">
        <v>181</v>
      </c>
      <c r="E2584" s="2">
        <v>2015</v>
      </c>
      <c r="F2584" s="4">
        <v>44722</v>
      </c>
      <c r="G2584" s="3" t="s">
        <v>108</v>
      </c>
      <c r="H2584" s="4">
        <v>44980</v>
      </c>
      <c r="I2584" s="4">
        <f>_xlfn.XLOOKUP(#REF!,[1]!Backup_F8_Previous_Wave[ODINO],[1]!Backup_F8_Previous_Wave[Production Date],"")</f>
      </c>
      <c r="J2584" s="10">
        <f>_xlfn.XLOOKUP(#REF!,[1]!Backup_F8_Previous_Wave[ODINO],[1]!Backup_F8_Previous_Wave[Wave Date],"")</f>
      </c>
      <c r="K2584" s="6">
        <f>_xlfn.XLOOKUP(#REF!,[1]!Backup_F8_Previous_Wave[ODINO],[1]!Backup_F8_Previous_Wave[Full VIN],"")</f>
      </c>
      <c r="L2584" s="3" t="s">
        <v>8027</v>
      </c>
      <c r="M2584" s="3" t="s">
        <v>4</v>
      </c>
      <c r="N2584" s="3" t="s">
        <v>8028</v>
      </c>
      <c r="O2584" s="3" t="s">
        <v>196</v>
      </c>
      <c r="P2584" s="6">
        <f>_xlfn.XLOOKUP(#REF!,[1]!Table2[BINNING],[1]!Table2[VFG],"")</f>
      </c>
      <c r="Q2584" s="6">
        <f>IF(ISNUMBER(FIND("|",#REF!,1)),LEFT(#REF!,FIND("|",#REF!,1)-2),#REF!)</f>
      </c>
      <c r="R2584" s="6">
        <f>IF(ISNUMBER(FIND("|",#REF!,1)),RIGHT(#REF!,LEN(#REF!)-FIND("|",#REF!,1)-1),"")</f>
      </c>
      <c r="S2584" s="3" t="s">
        <v>7</v>
      </c>
      <c r="T2584" s="3" t="s">
        <v>7</v>
      </c>
      <c r="U2584" s="2">
        <v>0</v>
      </c>
      <c r="V2584" s="2">
        <v>0</v>
      </c>
      <c r="W2584" s="2"/>
      <c r="X2584" s="3" t="s">
        <v>106</v>
      </c>
      <c r="Y2584" s="2">
        <v>75</v>
      </c>
      <c r="Z2584" s="3"/>
      <c r="AA2584" s="3"/>
      <c r="AB2584" s="7" t="s">
        <v>8029</v>
      </c>
      <c r="AC2584" s="3" t="s">
        <v>297</v>
      </c>
      <c r="AD2584" s="3" t="s">
        <v>298</v>
      </c>
      <c r="AE2584" s="3" t="s">
        <v>299</v>
      </c>
      <c r="AF2584" s="3" t="s">
        <v>198</v>
      </c>
      <c r="AG2584" s="4"/>
      <c r="AH2584" s="3"/>
      <c r="AI2584" s="4"/>
      <c r="AJ25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4" s="8">
        <f>IF(#REF!=MAX(#REF!),"New","Old")</f>
      </c>
      <c r="AL2584" s="3"/>
      <c r="AM2584" s="9">
        <f>IF(OR(#REF!="",#REF!=0),"",IF(#REF!&lt;12000,"&lt;12k",IF(AND(#REF!&gt;=12000,#REF!&lt;24000),"12k to 24k",IF(AND(#REF!&gt;=24000,#REF!&lt;=36000),"24k to 36k",IF(#REF!&gt;36000,"&gt;36k","")))))</f>
      </c>
    </row>
    <row x14ac:dyDescent="0.25" r="2585" customHeight="1" ht="18.75">
      <c r="A2585" s="1">
        <v>1875149</v>
      </c>
      <c r="B2585" s="2">
        <v>11508820</v>
      </c>
      <c r="C2585" s="3" t="s">
        <v>0</v>
      </c>
      <c r="D2585" s="3" t="s">
        <v>4843</v>
      </c>
      <c r="E2585" s="2">
        <v>2023</v>
      </c>
      <c r="F2585" s="4">
        <v>44970</v>
      </c>
      <c r="G2585" s="3" t="s">
        <v>2</v>
      </c>
      <c r="H2585" s="4">
        <v>44980</v>
      </c>
      <c r="I2585" s="4">
        <f>_xlfn.XLOOKUP(#REF!,[1]!Backup_F8_Previous_Wave[ODINO],[1]!Backup_F8_Previous_Wave[Production Date],"")</f>
      </c>
      <c r="J2585" s="10">
        <f>_xlfn.XLOOKUP(#REF!,[1]!Backup_F8_Previous_Wave[ODINO],[1]!Backup_F8_Previous_Wave[Wave Date],"")</f>
      </c>
      <c r="K2585" s="6">
        <f>_xlfn.XLOOKUP(#REF!,[1]!Backup_F8_Previous_Wave[ODINO],[1]!Backup_F8_Previous_Wave[Full VIN],"")</f>
      </c>
      <c r="L2585" s="3" t="s">
        <v>7491</v>
      </c>
      <c r="M2585" s="3" t="s">
        <v>4</v>
      </c>
      <c r="N2585" s="3" t="s">
        <v>8030</v>
      </c>
      <c r="O2585" s="3" t="s">
        <v>3849</v>
      </c>
      <c r="P2585" s="6">
        <f>_xlfn.XLOOKUP(#REF!,[1]!Table2[BINNING],[1]!Table2[VFG],"")</f>
      </c>
      <c r="Q2585" s="6">
        <f>IF(ISNUMBER(FIND("|",#REF!,1)),LEFT(#REF!,FIND("|",#REF!,1)-2),#REF!)</f>
      </c>
      <c r="R2585" s="6">
        <f>IF(ISNUMBER(FIND("|",#REF!,1)),RIGHT(#REF!,LEN(#REF!)-FIND("|",#REF!,1)-1),"")</f>
      </c>
      <c r="S2585" s="3" t="s">
        <v>7</v>
      </c>
      <c r="T2585" s="3" t="s">
        <v>7</v>
      </c>
      <c r="U2585" s="2">
        <v>0</v>
      </c>
      <c r="V2585" s="2">
        <v>0</v>
      </c>
      <c r="W2585" s="2"/>
      <c r="X2585" s="3" t="s">
        <v>139</v>
      </c>
      <c r="Y2585" s="2">
        <v>65</v>
      </c>
      <c r="Z2585" s="3"/>
      <c r="AA2585" s="3"/>
      <c r="AB2585" s="7" t="s">
        <v>8031</v>
      </c>
      <c r="AC2585" s="3" t="s">
        <v>4847</v>
      </c>
      <c r="AD2585" s="3" t="s">
        <v>4848</v>
      </c>
      <c r="AE2585" s="3" t="s">
        <v>4849</v>
      </c>
      <c r="AF2585" s="3" t="s">
        <v>102</v>
      </c>
      <c r="AG2585" s="4"/>
      <c r="AH2585" s="3"/>
      <c r="AI2585" s="4"/>
      <c r="AJ25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5" s="8">
        <f>IF(#REF!=MAX(#REF!),"New","Old")</f>
      </c>
      <c r="AL2585" s="3"/>
      <c r="AM2585" s="9">
        <f>IF(OR(#REF!="",#REF!=0),"",IF(#REF!&lt;12000,"&lt;12k",IF(AND(#REF!&gt;=12000,#REF!&lt;24000),"12k to 24k",IF(AND(#REF!&gt;=24000,#REF!&lt;=36000),"24k to 36k",IF(#REF!&gt;36000,"&gt;36k","")))))</f>
      </c>
    </row>
    <row x14ac:dyDescent="0.25" r="2586" customHeight="1" ht="18.75">
      <c r="A2586" s="1">
        <v>1875191</v>
      </c>
      <c r="B2586" s="2">
        <v>11508847</v>
      </c>
      <c r="C2586" s="3" t="s">
        <v>0</v>
      </c>
      <c r="D2586" s="3" t="s">
        <v>181</v>
      </c>
      <c r="E2586" s="2">
        <v>2019</v>
      </c>
      <c r="F2586" s="4">
        <v>44770</v>
      </c>
      <c r="G2586" s="3" t="s">
        <v>39</v>
      </c>
      <c r="H2586" s="4">
        <v>44981</v>
      </c>
      <c r="I2586" s="4">
        <f>_xlfn.XLOOKUP(#REF!,[1]!Backup_F8_Previous_Wave[ODINO],[1]!Backup_F8_Previous_Wave[Production Date],"")</f>
      </c>
      <c r="J2586" s="10">
        <f>_xlfn.XLOOKUP(#REF!,[1]!Backup_F8_Previous_Wave[ODINO],[1]!Backup_F8_Previous_Wave[Wave Date],"")</f>
      </c>
      <c r="K2586" s="6">
        <f>_xlfn.XLOOKUP(#REF!,[1]!Backup_F8_Previous_Wave[ODINO],[1]!Backup_F8_Previous_Wave[Full VIN],"")</f>
      </c>
      <c r="L2586" s="3" t="s">
        <v>8032</v>
      </c>
      <c r="M2586" s="3" t="s">
        <v>4</v>
      </c>
      <c r="N2586" s="3" t="s">
        <v>8033</v>
      </c>
      <c r="O2586" s="3" t="s">
        <v>196</v>
      </c>
      <c r="P2586" s="6">
        <f>_xlfn.XLOOKUP(#REF!,[1]!Table2[BINNING],[1]!Table2[VFG],"")</f>
      </c>
      <c r="Q2586" s="6">
        <f>IF(ISNUMBER(FIND("|",#REF!,1)),LEFT(#REF!,FIND("|",#REF!,1)-2),#REF!)</f>
      </c>
      <c r="R2586" s="6">
        <f>IF(ISNUMBER(FIND("|",#REF!,1)),RIGHT(#REF!,LEN(#REF!)-FIND("|",#REF!,1)-1),"")</f>
      </c>
      <c r="S2586" s="3" t="s">
        <v>7</v>
      </c>
      <c r="T2586" s="3" t="s">
        <v>7</v>
      </c>
      <c r="U2586" s="2">
        <v>0</v>
      </c>
      <c r="V2586" s="2">
        <v>0</v>
      </c>
      <c r="W2586" s="2"/>
      <c r="X2586" s="3" t="s">
        <v>282</v>
      </c>
      <c r="Y2586" s="2">
        <v>70</v>
      </c>
      <c r="Z2586" s="3"/>
      <c r="AA2586" s="3"/>
      <c r="AB2586" s="7" t="s">
        <v>8034</v>
      </c>
      <c r="AC2586" s="3" t="s">
        <v>297</v>
      </c>
      <c r="AD2586" s="3" t="s">
        <v>298</v>
      </c>
      <c r="AE2586" s="3" t="s">
        <v>299</v>
      </c>
      <c r="AF2586" s="3" t="s">
        <v>198</v>
      </c>
      <c r="AG2586" s="4"/>
      <c r="AH2586" s="3"/>
      <c r="AI2586" s="4"/>
      <c r="AJ25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6" s="8">
        <f>IF(#REF!=MAX(#REF!),"New","Old")</f>
      </c>
      <c r="AL2586" s="3"/>
      <c r="AM2586" s="9">
        <f>IF(OR(#REF!="",#REF!=0),"",IF(#REF!&lt;12000,"&lt;12k",IF(AND(#REF!&gt;=12000,#REF!&lt;24000),"12k to 24k",IF(AND(#REF!&gt;=24000,#REF!&lt;=36000),"24k to 36k",IF(#REF!&gt;36000,"&gt;36k","")))))</f>
      </c>
    </row>
    <row x14ac:dyDescent="0.25" r="2587" customHeight="1" ht="18.75">
      <c r="A2587" s="1">
        <v>1875227</v>
      </c>
      <c r="B2587" s="2">
        <v>11508875</v>
      </c>
      <c r="C2587" s="3" t="s">
        <v>0</v>
      </c>
      <c r="D2587" s="3" t="s">
        <v>181</v>
      </c>
      <c r="E2587" s="2">
        <v>2016</v>
      </c>
      <c r="F2587" s="4">
        <v>44295</v>
      </c>
      <c r="G2587" s="3" t="s">
        <v>108</v>
      </c>
      <c r="H2587" s="4">
        <v>44981</v>
      </c>
      <c r="I2587" s="4">
        <f>_xlfn.XLOOKUP(#REF!,[1]!Backup_F8_Previous_Wave[ODINO],[1]!Backup_F8_Previous_Wave[Production Date],"")</f>
      </c>
      <c r="J2587" s="10">
        <f>_xlfn.XLOOKUP(#REF!,[1]!Backup_F8_Previous_Wave[ODINO],[1]!Backup_F8_Previous_Wave[Wave Date],"")</f>
      </c>
      <c r="K2587" s="6">
        <f>_xlfn.XLOOKUP(#REF!,[1]!Backup_F8_Previous_Wave[ODINO],[1]!Backup_F8_Previous_Wave[Full VIN],"")</f>
      </c>
      <c r="L2587" s="3" t="s">
        <v>8035</v>
      </c>
      <c r="M2587" s="3" t="s">
        <v>4</v>
      </c>
      <c r="N2587" s="3" t="s">
        <v>8036</v>
      </c>
      <c r="O2587" s="3" t="s">
        <v>196</v>
      </c>
      <c r="P2587" s="6">
        <f>_xlfn.XLOOKUP(#REF!,[1]!Table2[BINNING],[1]!Table2[VFG],"")</f>
      </c>
      <c r="Q2587" s="6">
        <f>IF(ISNUMBER(FIND("|",#REF!,1)),LEFT(#REF!,FIND("|",#REF!,1)-2),#REF!)</f>
      </c>
      <c r="R2587" s="6">
        <f>IF(ISNUMBER(FIND("|",#REF!,1)),RIGHT(#REF!,LEN(#REF!)-FIND("|",#REF!,1)-1),"")</f>
      </c>
      <c r="S2587" s="3" t="s">
        <v>7</v>
      </c>
      <c r="T2587" s="3" t="s">
        <v>7</v>
      </c>
      <c r="U2587" s="2">
        <v>0</v>
      </c>
      <c r="V2587" s="2">
        <v>0</v>
      </c>
      <c r="W2587" s="2"/>
      <c r="X2587" s="3" t="s">
        <v>139</v>
      </c>
      <c r="Y2587" s="2">
        <v>72</v>
      </c>
      <c r="Z2587" s="3"/>
      <c r="AA2587" s="3"/>
      <c r="AB2587" s="7" t="s">
        <v>8037</v>
      </c>
      <c r="AC2587" s="3" t="s">
        <v>297</v>
      </c>
      <c r="AD2587" s="3" t="s">
        <v>298</v>
      </c>
      <c r="AE2587" s="3" t="s">
        <v>299</v>
      </c>
      <c r="AF2587" s="3" t="s">
        <v>198</v>
      </c>
      <c r="AG2587" s="4"/>
      <c r="AH2587" s="3"/>
      <c r="AI2587" s="4"/>
      <c r="AJ25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7" s="8">
        <f>IF(#REF!=MAX(#REF!),"New","Old")</f>
      </c>
      <c r="AL2587" s="3"/>
      <c r="AM2587" s="9">
        <f>IF(OR(#REF!="",#REF!=0),"",IF(#REF!&lt;12000,"&lt;12k",IF(AND(#REF!&gt;=12000,#REF!&lt;24000),"12k to 24k",IF(AND(#REF!&gt;=24000,#REF!&lt;=36000),"24k to 36k",IF(#REF!&gt;36000,"&gt;36k","")))))</f>
      </c>
    </row>
    <row x14ac:dyDescent="0.25" r="2588" customHeight="1" ht="18.75">
      <c r="A2588" s="1">
        <v>1875244</v>
      </c>
      <c r="B2588" s="2">
        <v>11508885</v>
      </c>
      <c r="C2588" s="3" t="s">
        <v>0</v>
      </c>
      <c r="D2588" s="3" t="s">
        <v>1</v>
      </c>
      <c r="E2588" s="2">
        <v>2021</v>
      </c>
      <c r="F2588" s="4">
        <v>44981</v>
      </c>
      <c r="G2588" s="3" t="s">
        <v>2</v>
      </c>
      <c r="H2588" s="4">
        <v>44981</v>
      </c>
      <c r="I2588" s="4"/>
      <c r="J2588" s="10">
        <f>_xlfn.XLOOKUP(#REF!,[1]!Backup_F8_Previous_Wave[ODINO],[1]!Backup_F8_Previous_Wave[Wave Date],"")</f>
      </c>
      <c r="K2588" s="3"/>
      <c r="L2588" s="3" t="s">
        <v>8038</v>
      </c>
      <c r="M2588" s="3" t="s">
        <v>4</v>
      </c>
      <c r="N2588" s="3" t="s">
        <v>8039</v>
      </c>
      <c r="O2588" s="3" t="s">
        <v>390</v>
      </c>
      <c r="P2588" s="6">
        <f>_xlfn.XLOOKUP(#REF!,[1]!Table2[BINNING],[1]!Table2[VFG],"")</f>
      </c>
      <c r="Q2588" s="6">
        <f>IF(ISNUMBER(FIND("|",#REF!,1)),LEFT(#REF!,FIND("|",#REF!,1)-2),#REF!)</f>
      </c>
      <c r="R2588" s="6">
        <f>IF(ISNUMBER(FIND("|",#REF!,1)),RIGHT(#REF!,LEN(#REF!)-FIND("|",#REF!,1)-1),"")</f>
      </c>
      <c r="S2588" s="3" t="s">
        <v>7</v>
      </c>
      <c r="T2588" s="3" t="s">
        <v>7</v>
      </c>
      <c r="U2588" s="2">
        <v>0</v>
      </c>
      <c r="V2588" s="2">
        <v>0</v>
      </c>
      <c r="W2588" s="2"/>
      <c r="X2588" s="3" t="s">
        <v>63</v>
      </c>
      <c r="Y2588" s="2"/>
      <c r="Z2588" s="3"/>
      <c r="AA2588" s="3"/>
      <c r="AB2588" s="7" t="s">
        <v>8040</v>
      </c>
      <c r="AC2588" s="3" t="s">
        <v>44</v>
      </c>
      <c r="AD2588" s="3" t="s">
        <v>44</v>
      </c>
      <c r="AE2588" s="3" t="s">
        <v>44</v>
      </c>
      <c r="AF2588" s="3" t="s">
        <v>13</v>
      </c>
      <c r="AG2588" s="4"/>
      <c r="AH2588" s="3"/>
      <c r="AI2588" s="4"/>
      <c r="AJ25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8" s="8">
        <f>IF(#REF!=MAX(#REF!),"New","Old")</f>
      </c>
      <c r="AL2588" s="3"/>
      <c r="AM2588" s="9">
        <f>IF(OR(#REF!="",#REF!=0),"",IF(#REF!&lt;12000,"&lt;12k",IF(AND(#REF!&gt;=12000,#REF!&lt;24000),"12k to 24k",IF(AND(#REF!&gt;=24000,#REF!&lt;=36000),"24k to 36k",IF(#REF!&gt;36000,"&gt;36k","")))))</f>
      </c>
    </row>
    <row x14ac:dyDescent="0.25" r="2589" customHeight="1" ht="18.75">
      <c r="A2589" s="1">
        <v>1875281</v>
      </c>
      <c r="B2589" s="2">
        <v>11508910</v>
      </c>
      <c r="C2589" s="3" t="s">
        <v>0</v>
      </c>
      <c r="D2589" s="3" t="s">
        <v>86</v>
      </c>
      <c r="E2589" s="2">
        <v>2020</v>
      </c>
      <c r="F2589" s="4">
        <v>44946</v>
      </c>
      <c r="G2589" s="3" t="s">
        <v>2</v>
      </c>
      <c r="H2589" s="4">
        <v>44981</v>
      </c>
      <c r="I2589" s="4">
        <f>_xlfn.XLOOKUP(#REF!,[1]!Backup_F8_Previous_Wave[ODINO],[1]!Backup_F8_Previous_Wave[Production Date],"")</f>
      </c>
      <c r="J2589" s="10">
        <f>_xlfn.XLOOKUP(#REF!,[1]!Backup_F8_Previous_Wave[ODINO],[1]!Backup_F8_Previous_Wave[Wave Date],"")</f>
      </c>
      <c r="K2589" s="6">
        <f>_xlfn.XLOOKUP(#REF!,[1]!Backup_F8_Previous_Wave[ODINO],[1]!Backup_F8_Previous_Wave[Full VIN],"")</f>
      </c>
      <c r="L2589" s="3" t="s">
        <v>8041</v>
      </c>
      <c r="M2589" s="3" t="s">
        <v>4</v>
      </c>
      <c r="N2589" s="3" t="s">
        <v>8042</v>
      </c>
      <c r="O2589" s="3" t="s">
        <v>4771</v>
      </c>
      <c r="P2589" s="6">
        <f>_xlfn.XLOOKUP(#REF!,[1]!Table2[BINNING],[1]!Table2[VFG],"")</f>
      </c>
      <c r="Q2589" s="6">
        <f>IF(ISNUMBER(FIND("|",#REF!,1)),LEFT(#REF!,FIND("|",#REF!,1)-2),#REF!)</f>
      </c>
      <c r="R2589" s="6">
        <f>IF(ISNUMBER(FIND("|",#REF!,1)),RIGHT(#REF!,LEN(#REF!)-FIND("|",#REF!,1)-1),"")</f>
      </c>
      <c r="S2589" s="3" t="s">
        <v>7</v>
      </c>
      <c r="T2589" s="3" t="s">
        <v>7</v>
      </c>
      <c r="U2589" s="2">
        <v>0</v>
      </c>
      <c r="V2589" s="2">
        <v>0</v>
      </c>
      <c r="W2589" s="2">
        <v>10500</v>
      </c>
      <c r="X2589" s="3" t="s">
        <v>253</v>
      </c>
      <c r="Y2589" s="2"/>
      <c r="Z2589" s="3" t="s">
        <v>8043</v>
      </c>
      <c r="AA2589" s="3" t="s">
        <v>4986</v>
      </c>
      <c r="AB2589" s="7" t="s">
        <v>8044</v>
      </c>
      <c r="AC2589" s="3" t="s">
        <v>685</v>
      </c>
      <c r="AD2589" s="3" t="s">
        <v>1962</v>
      </c>
      <c r="AE2589" s="3" t="s">
        <v>2404</v>
      </c>
      <c r="AF2589" s="3" t="s">
        <v>95</v>
      </c>
      <c r="AG2589" s="4"/>
      <c r="AH2589" s="3"/>
      <c r="AI2589" s="4"/>
      <c r="AJ25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89" s="8">
        <f>IF(#REF!=MAX(#REF!),"New","Old")</f>
      </c>
      <c r="AL2589" s="3"/>
      <c r="AM2589" s="9">
        <f>IF(OR(#REF!="",#REF!=0),"",IF(#REF!&lt;12000,"&lt;12k",IF(AND(#REF!&gt;=12000,#REF!&lt;24000),"12k to 24k",IF(AND(#REF!&gt;=24000,#REF!&lt;=36000),"24k to 36k",IF(#REF!&gt;36000,"&gt;36k","")))))</f>
      </c>
    </row>
    <row x14ac:dyDescent="0.25" r="2590" customHeight="1" ht="18.75">
      <c r="A2590" s="1">
        <v>1875290</v>
      </c>
      <c r="B2590" s="2">
        <v>11508918</v>
      </c>
      <c r="C2590" s="3" t="s">
        <v>0</v>
      </c>
      <c r="D2590" s="3" t="s">
        <v>181</v>
      </c>
      <c r="E2590" s="2">
        <v>2016</v>
      </c>
      <c r="F2590" s="4">
        <v>44938</v>
      </c>
      <c r="G2590" s="3" t="s">
        <v>2</v>
      </c>
      <c r="H2590" s="4">
        <v>44981</v>
      </c>
      <c r="I2590" s="4"/>
      <c r="J2590" s="10">
        <f>_xlfn.XLOOKUP(#REF!,[1]!Backup_F8_Previous_Wave[ODINO],[1]!Backup_F8_Previous_Wave[Wave Date],"")</f>
      </c>
      <c r="K2590" s="3"/>
      <c r="L2590" s="3" t="s">
        <v>8045</v>
      </c>
      <c r="M2590" s="3" t="s">
        <v>4</v>
      </c>
      <c r="N2590" s="3" t="s">
        <v>8046</v>
      </c>
      <c r="O2590" s="3" t="s">
        <v>196</v>
      </c>
      <c r="P2590" s="6">
        <f>_xlfn.XLOOKUP(#REF!,[1]!Table2[BINNING],[1]!Table2[VFG],"")</f>
      </c>
      <c r="Q2590" s="6">
        <f>IF(ISNUMBER(FIND("|",#REF!,1)),LEFT(#REF!,FIND("|",#REF!,1)-2),#REF!)</f>
      </c>
      <c r="R2590" s="6">
        <f>IF(ISNUMBER(FIND("|",#REF!,1)),RIGHT(#REF!,LEN(#REF!)-FIND("|",#REF!,1)-1),"")</f>
      </c>
      <c r="S2590" s="3" t="s">
        <v>7</v>
      </c>
      <c r="T2590" s="3" t="s">
        <v>7</v>
      </c>
      <c r="U2590" s="2">
        <v>0</v>
      </c>
      <c r="V2590" s="2">
        <v>0</v>
      </c>
      <c r="W2590" s="2"/>
      <c r="X2590" s="3" t="s">
        <v>106</v>
      </c>
      <c r="Y2590" s="2">
        <v>0</v>
      </c>
      <c r="Z2590" s="3"/>
      <c r="AA2590" s="3"/>
      <c r="AB2590" s="7" t="s">
        <v>8047</v>
      </c>
      <c r="AC2590" s="3" t="s">
        <v>44</v>
      </c>
      <c r="AD2590" s="3" t="s">
        <v>44</v>
      </c>
      <c r="AE2590" s="3" t="s">
        <v>44</v>
      </c>
      <c r="AF2590" s="3" t="s">
        <v>198</v>
      </c>
      <c r="AG2590" s="4"/>
      <c r="AH2590" s="3"/>
      <c r="AI2590" s="4"/>
      <c r="AJ25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0" s="8">
        <f>IF(#REF!=MAX(#REF!),"New","Old")</f>
      </c>
      <c r="AL2590" s="3"/>
      <c r="AM2590" s="9">
        <f>IF(OR(#REF!="",#REF!=0),"",IF(#REF!&lt;12000,"&lt;12k",IF(AND(#REF!&gt;=12000,#REF!&lt;24000),"12k to 24k",IF(AND(#REF!&gt;=24000,#REF!&lt;=36000),"24k to 36k",IF(#REF!&gt;36000,"&gt;36k","")))))</f>
      </c>
    </row>
    <row x14ac:dyDescent="0.25" r="2591" customHeight="1" ht="18.75">
      <c r="A2591" s="1">
        <v>1875514</v>
      </c>
      <c r="B2591" s="2">
        <v>11509068</v>
      </c>
      <c r="C2591" s="3" t="s">
        <v>0</v>
      </c>
      <c r="D2591" s="3" t="s">
        <v>181</v>
      </c>
      <c r="E2591" s="2">
        <v>2017</v>
      </c>
      <c r="F2591" s="4">
        <v>44962</v>
      </c>
      <c r="G2591" s="3" t="s">
        <v>2</v>
      </c>
      <c r="H2591" s="4">
        <v>44982</v>
      </c>
      <c r="I2591" s="4">
        <f>_xlfn.XLOOKUP(#REF!,[1]!Backup_F8_Previous_Wave[ODINO],[1]!Backup_F8_Previous_Wave[Production Date],"")</f>
      </c>
      <c r="J2591" s="10">
        <f>_xlfn.XLOOKUP(#REF!,[1]!Backup_F8_Previous_Wave[ODINO],[1]!Backup_F8_Previous_Wave[Wave Date],"")</f>
      </c>
      <c r="K2591" s="6">
        <f>_xlfn.XLOOKUP(#REF!,[1]!Backup_F8_Previous_Wave[ODINO],[1]!Backup_F8_Previous_Wave[Full VIN],"")</f>
      </c>
      <c r="L2591" s="3" t="s">
        <v>8048</v>
      </c>
      <c r="M2591" s="3" t="s">
        <v>4</v>
      </c>
      <c r="N2591" s="3" t="s">
        <v>8049</v>
      </c>
      <c r="O2591" s="3" t="s">
        <v>196</v>
      </c>
      <c r="P2591" s="6">
        <f>_xlfn.XLOOKUP(#REF!,[1]!Table2[BINNING],[1]!Table2[VFG],"")</f>
      </c>
      <c r="Q2591" s="6">
        <f>IF(ISNUMBER(FIND("|",#REF!,1)),LEFT(#REF!,FIND("|",#REF!,1)-2),#REF!)</f>
      </c>
      <c r="R2591" s="6">
        <f>IF(ISNUMBER(FIND("|",#REF!,1)),RIGHT(#REF!,LEN(#REF!)-FIND("|",#REF!,1)-1),"")</f>
      </c>
      <c r="S2591" s="3" t="s">
        <v>7</v>
      </c>
      <c r="T2591" s="3" t="s">
        <v>7</v>
      </c>
      <c r="U2591" s="2">
        <v>0</v>
      </c>
      <c r="V2591" s="2">
        <v>0</v>
      </c>
      <c r="W2591" s="2"/>
      <c r="X2591" s="3" t="s">
        <v>657</v>
      </c>
      <c r="Y2591" s="2">
        <v>70</v>
      </c>
      <c r="Z2591" s="3"/>
      <c r="AA2591" s="3"/>
      <c r="AB2591" s="7" t="s">
        <v>8050</v>
      </c>
      <c r="AC2591" s="3" t="s">
        <v>297</v>
      </c>
      <c r="AD2591" s="3" t="s">
        <v>298</v>
      </c>
      <c r="AE2591" s="3" t="s">
        <v>299</v>
      </c>
      <c r="AF2591" s="3" t="s">
        <v>198</v>
      </c>
      <c r="AG2591" s="4"/>
      <c r="AH2591" s="3"/>
      <c r="AI2591" s="4"/>
      <c r="AJ25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1" s="8">
        <f>IF(#REF!=MAX(#REF!),"New","Old")</f>
      </c>
      <c r="AL2591" s="3"/>
      <c r="AM2591" s="9">
        <f>IF(OR(#REF!="",#REF!=0),"",IF(#REF!&lt;12000,"&lt;12k",IF(AND(#REF!&gt;=12000,#REF!&lt;24000),"12k to 24k",IF(AND(#REF!&gt;=24000,#REF!&lt;=36000),"24k to 36k",IF(#REF!&gt;36000,"&gt;36k","")))))</f>
      </c>
    </row>
    <row x14ac:dyDescent="0.25" r="2592" customHeight="1" ht="18.75">
      <c r="A2592" s="1">
        <v>1875556</v>
      </c>
      <c r="B2592" s="2">
        <v>11509094</v>
      </c>
      <c r="C2592" s="3" t="s">
        <v>0</v>
      </c>
      <c r="D2592" s="3" t="s">
        <v>1</v>
      </c>
      <c r="E2592" s="2">
        <v>2022</v>
      </c>
      <c r="F2592" s="4">
        <v>44942</v>
      </c>
      <c r="G2592" s="3" t="s">
        <v>2</v>
      </c>
      <c r="H2592" s="4">
        <v>44982</v>
      </c>
      <c r="I2592" s="4">
        <f>_xlfn.XLOOKUP(#REF!,[1]!Backup_F8_Previous_Wave[ODINO],[1]!Backup_F8_Previous_Wave[Production Date],"")</f>
      </c>
      <c r="J2592" s="10">
        <f>_xlfn.XLOOKUP(#REF!,[1]!Backup_F8_Previous_Wave[ODINO],[1]!Backup_F8_Previous_Wave[Wave Date],"")</f>
      </c>
      <c r="K2592" s="6">
        <f>_xlfn.XLOOKUP(#REF!,[1]!Backup_F8_Previous_Wave[ODINO],[1]!Backup_F8_Previous_Wave[Full VIN],"")</f>
      </c>
      <c r="L2592" s="3" t="s">
        <v>8051</v>
      </c>
      <c r="M2592" s="3" t="s">
        <v>4</v>
      </c>
      <c r="N2592" s="3" t="s">
        <v>8052</v>
      </c>
      <c r="O2592" s="3" t="s">
        <v>8053</v>
      </c>
      <c r="P2592" s="6">
        <f>_xlfn.XLOOKUP(#REF!,[1]!Table2[BINNING],[1]!Table2[VFG],"")</f>
      </c>
      <c r="Q2592" s="6">
        <f>IF(ISNUMBER(FIND("|",#REF!,1)),LEFT(#REF!,FIND("|",#REF!,1)-2),#REF!)</f>
      </c>
      <c r="R2592" s="6">
        <f>IF(ISNUMBER(FIND("|",#REF!,1)),RIGHT(#REF!,LEN(#REF!)-FIND("|",#REF!,1)-1),"")</f>
      </c>
      <c r="S2592" s="3" t="s">
        <v>7</v>
      </c>
      <c r="T2592" s="3" t="s">
        <v>7</v>
      </c>
      <c r="U2592" s="2">
        <v>0</v>
      </c>
      <c r="V2592" s="2">
        <v>0</v>
      </c>
      <c r="W2592" s="2"/>
      <c r="X2592" s="3" t="s">
        <v>1436</v>
      </c>
      <c r="Y2592" s="2">
        <v>0</v>
      </c>
      <c r="Z2592" s="3"/>
      <c r="AA2592" s="3"/>
      <c r="AB2592" s="7" t="s">
        <v>8054</v>
      </c>
      <c r="AC2592" s="3" t="s">
        <v>4018</v>
      </c>
      <c r="AD2592" s="3" t="s">
        <v>11</v>
      </c>
      <c r="AE2592" s="3" t="s">
        <v>21</v>
      </c>
      <c r="AF2592" s="3" t="s">
        <v>13</v>
      </c>
      <c r="AG2592" s="4"/>
      <c r="AH2592" s="3"/>
      <c r="AI2592" s="4"/>
      <c r="AJ25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2" s="8">
        <f>IF(#REF!=MAX(#REF!),"New","Old")</f>
      </c>
      <c r="AL2592" s="3"/>
      <c r="AM2592" s="9">
        <f>IF(OR(#REF!="",#REF!=0),"",IF(#REF!&lt;12000,"&lt;12k",IF(AND(#REF!&gt;=12000,#REF!&lt;24000),"12k to 24k",IF(AND(#REF!&gt;=24000,#REF!&lt;=36000),"24k to 36k",IF(#REF!&gt;36000,"&gt;36k","")))))</f>
      </c>
    </row>
    <row x14ac:dyDescent="0.25" r="2593" customHeight="1" ht="18.75">
      <c r="A2593" s="1">
        <v>1875608</v>
      </c>
      <c r="B2593" s="2">
        <v>11509124</v>
      </c>
      <c r="C2593" s="3" t="s">
        <v>0</v>
      </c>
      <c r="D2593" s="3" t="s">
        <v>181</v>
      </c>
      <c r="E2593" s="2">
        <v>2018</v>
      </c>
      <c r="F2593" s="4">
        <v>44982</v>
      </c>
      <c r="G2593" s="3" t="s">
        <v>2</v>
      </c>
      <c r="H2593" s="4">
        <v>44982</v>
      </c>
      <c r="I2593" s="4">
        <f>_xlfn.XLOOKUP(#REF!,[1]!Backup_F8_Previous_Wave[ODINO],[1]!Backup_F8_Previous_Wave[Production Date],"")</f>
      </c>
      <c r="J2593" s="10">
        <f>_xlfn.XLOOKUP(#REF!,[1]!Backup_F8_Previous_Wave[ODINO],[1]!Backup_F8_Previous_Wave[Wave Date],"")</f>
      </c>
      <c r="K2593" s="6">
        <f>_xlfn.XLOOKUP(#REF!,[1]!Backup_F8_Previous_Wave[ODINO],[1]!Backup_F8_Previous_Wave[Full VIN],"")</f>
      </c>
      <c r="L2593" s="3" t="s">
        <v>7542</v>
      </c>
      <c r="M2593" s="3" t="s">
        <v>4</v>
      </c>
      <c r="N2593" s="3" t="s">
        <v>8055</v>
      </c>
      <c r="O2593" s="3" t="s">
        <v>196</v>
      </c>
      <c r="P2593" s="6">
        <f>_xlfn.XLOOKUP(#REF!,[1]!Table2[BINNING],[1]!Table2[VFG],"")</f>
      </c>
      <c r="Q2593" s="6">
        <f>IF(ISNUMBER(FIND("|",#REF!,1)),LEFT(#REF!,FIND("|",#REF!,1)-2),#REF!)</f>
      </c>
      <c r="R2593" s="6">
        <f>IF(ISNUMBER(FIND("|",#REF!,1)),RIGHT(#REF!,LEN(#REF!)-FIND("|",#REF!,1)-1),"")</f>
      </c>
      <c r="S2593" s="3" t="s">
        <v>7</v>
      </c>
      <c r="T2593" s="3" t="s">
        <v>7</v>
      </c>
      <c r="U2593" s="2">
        <v>0</v>
      </c>
      <c r="V2593" s="2">
        <v>0</v>
      </c>
      <c r="W2593" s="2"/>
      <c r="X2593" s="3" t="s">
        <v>106</v>
      </c>
      <c r="Y2593" s="2">
        <v>75</v>
      </c>
      <c r="Z2593" s="3"/>
      <c r="AA2593" s="3"/>
      <c r="AB2593" s="7" t="s">
        <v>8056</v>
      </c>
      <c r="AC2593" s="3" t="s">
        <v>297</v>
      </c>
      <c r="AD2593" s="3" t="s">
        <v>298</v>
      </c>
      <c r="AE2593" s="3" t="s">
        <v>299</v>
      </c>
      <c r="AF2593" s="3" t="s">
        <v>198</v>
      </c>
      <c r="AG2593" s="4"/>
      <c r="AH2593" s="3"/>
      <c r="AI2593" s="4"/>
      <c r="AJ25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3" s="8">
        <f>IF(#REF!=MAX(#REF!),"New","Old")</f>
      </c>
      <c r="AL2593" s="3"/>
      <c r="AM2593" s="9">
        <f>IF(OR(#REF!="",#REF!=0),"",IF(#REF!&lt;12000,"&lt;12k",IF(AND(#REF!&gt;=12000,#REF!&lt;24000),"12k to 24k",IF(AND(#REF!&gt;=24000,#REF!&lt;=36000),"24k to 36k",IF(#REF!&gt;36000,"&gt;36k","")))))</f>
      </c>
    </row>
    <row x14ac:dyDescent="0.25" r="2594" customHeight="1" ht="18.75">
      <c r="A2594" s="1">
        <v>1875644</v>
      </c>
      <c r="B2594" s="2">
        <v>11509149</v>
      </c>
      <c r="C2594" s="3" t="s">
        <v>0</v>
      </c>
      <c r="D2594" s="3" t="s">
        <v>181</v>
      </c>
      <c r="E2594" s="2">
        <v>2017</v>
      </c>
      <c r="F2594" s="4">
        <v>44980</v>
      </c>
      <c r="G2594" s="3" t="s">
        <v>2</v>
      </c>
      <c r="H2594" s="4">
        <v>44983</v>
      </c>
      <c r="I2594" s="4">
        <f>_xlfn.XLOOKUP(#REF!,[1]!Backup_F8_Previous_Wave[ODINO],[1]!Backup_F8_Previous_Wave[Production Date],"")</f>
      </c>
      <c r="J2594" s="10">
        <f>_xlfn.XLOOKUP(#REF!,[1]!Backup_F8_Previous_Wave[ODINO],[1]!Backup_F8_Previous_Wave[Wave Date],"")</f>
      </c>
      <c r="K2594" s="6">
        <f>_xlfn.XLOOKUP(#REF!,[1]!Backup_F8_Previous_Wave[ODINO],[1]!Backup_F8_Previous_Wave[Full VIN],"")</f>
      </c>
      <c r="L2594" s="3" t="s">
        <v>4684</v>
      </c>
      <c r="M2594" s="3" t="s">
        <v>4</v>
      </c>
      <c r="N2594" s="3" t="s">
        <v>8057</v>
      </c>
      <c r="O2594" s="3" t="s">
        <v>196</v>
      </c>
      <c r="P2594" s="6">
        <f>_xlfn.XLOOKUP(#REF!,[1]!Table2[BINNING],[1]!Table2[VFG],"")</f>
      </c>
      <c r="Q2594" s="6">
        <f>IF(ISNUMBER(FIND("|",#REF!,1)),LEFT(#REF!,FIND("|",#REF!,1)-2),#REF!)</f>
      </c>
      <c r="R2594" s="6">
        <f>IF(ISNUMBER(FIND("|",#REF!,1)),RIGHT(#REF!,LEN(#REF!)-FIND("|",#REF!,1)-1),"")</f>
      </c>
      <c r="S2594" s="3" t="s">
        <v>7</v>
      </c>
      <c r="T2594" s="3" t="s">
        <v>7</v>
      </c>
      <c r="U2594" s="2">
        <v>0</v>
      </c>
      <c r="V2594" s="2">
        <v>0</v>
      </c>
      <c r="W2594" s="2"/>
      <c r="X2594" s="3" t="s">
        <v>63</v>
      </c>
      <c r="Y2594" s="2">
        <v>70</v>
      </c>
      <c r="Z2594" s="3"/>
      <c r="AA2594" s="3"/>
      <c r="AB2594" s="7" t="s">
        <v>8058</v>
      </c>
      <c r="AC2594" s="3" t="s">
        <v>297</v>
      </c>
      <c r="AD2594" s="3" t="s">
        <v>298</v>
      </c>
      <c r="AE2594" s="3" t="s">
        <v>299</v>
      </c>
      <c r="AF2594" s="3" t="s">
        <v>198</v>
      </c>
      <c r="AG2594" s="4"/>
      <c r="AH2594" s="3"/>
      <c r="AI2594" s="4"/>
      <c r="AJ25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4" s="8">
        <f>IF(#REF!=MAX(#REF!),"New","Old")</f>
      </c>
      <c r="AL2594" s="3"/>
      <c r="AM2594" s="9">
        <f>IF(OR(#REF!="",#REF!=0),"",IF(#REF!&lt;12000,"&lt;12k",IF(AND(#REF!&gt;=12000,#REF!&lt;24000),"12k to 24k",IF(AND(#REF!&gt;=24000,#REF!&lt;=36000),"24k to 36k",IF(#REF!&gt;36000,"&gt;36k","")))))</f>
      </c>
    </row>
    <row x14ac:dyDescent="0.25" r="2595" customHeight="1" ht="18.75">
      <c r="A2595" s="1">
        <v>1875670</v>
      </c>
      <c r="B2595" s="2">
        <v>11509166</v>
      </c>
      <c r="C2595" s="3" t="s">
        <v>0</v>
      </c>
      <c r="D2595" s="3" t="s">
        <v>4843</v>
      </c>
      <c r="E2595" s="2">
        <v>2023</v>
      </c>
      <c r="F2595" s="4">
        <v>44982</v>
      </c>
      <c r="G2595" s="3" t="s">
        <v>2</v>
      </c>
      <c r="H2595" s="4">
        <v>44983</v>
      </c>
      <c r="I2595" s="4">
        <f>_xlfn.XLOOKUP(#REF!,[1]!Backup_F8_Previous_Wave[ODINO],[1]!Backup_F8_Previous_Wave[Production Date],"")</f>
      </c>
      <c r="J2595" s="10">
        <f>_xlfn.XLOOKUP(#REF!,[1]!Backup_F8_Previous_Wave[ODINO],[1]!Backup_F8_Previous_Wave[Wave Date],"")</f>
      </c>
      <c r="K2595" s="6">
        <f>_xlfn.XLOOKUP(#REF!,[1]!Backup_F8_Previous_Wave[ODINO],[1]!Backup_F8_Previous_Wave[Full VIN],"")</f>
      </c>
      <c r="L2595" s="3" t="s">
        <v>8059</v>
      </c>
      <c r="M2595" s="3" t="s">
        <v>4</v>
      </c>
      <c r="N2595" s="3" t="s">
        <v>8060</v>
      </c>
      <c r="O2595" s="3" t="s">
        <v>3849</v>
      </c>
      <c r="P2595" s="6">
        <f>_xlfn.XLOOKUP(#REF!,[1]!Table2[BINNING],[1]!Table2[VFG],"")</f>
      </c>
      <c r="Q2595" s="6">
        <f>IF(ISNUMBER(FIND("|",#REF!,1)),LEFT(#REF!,FIND("|",#REF!,1)-2),#REF!)</f>
      </c>
      <c r="R2595" s="6">
        <f>IF(ISNUMBER(FIND("|",#REF!,1)),RIGHT(#REF!,LEN(#REF!)-FIND("|",#REF!,1)-1),"")</f>
      </c>
      <c r="S2595" s="3" t="s">
        <v>7</v>
      </c>
      <c r="T2595" s="3" t="s">
        <v>7</v>
      </c>
      <c r="U2595" s="2">
        <v>0</v>
      </c>
      <c r="V2595" s="2">
        <v>0</v>
      </c>
      <c r="W2595" s="2"/>
      <c r="X2595" s="3" t="s">
        <v>657</v>
      </c>
      <c r="Y2595" s="2"/>
      <c r="Z2595" s="3"/>
      <c r="AA2595" s="3"/>
      <c r="AB2595" s="7" t="s">
        <v>8061</v>
      </c>
      <c r="AC2595" s="3" t="s">
        <v>4847</v>
      </c>
      <c r="AD2595" s="3" t="s">
        <v>4848</v>
      </c>
      <c r="AE2595" s="3" t="s">
        <v>4849</v>
      </c>
      <c r="AF2595" s="3" t="s">
        <v>102</v>
      </c>
      <c r="AG2595" s="4"/>
      <c r="AH2595" s="3"/>
      <c r="AI2595" s="4"/>
      <c r="AJ25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5" s="8">
        <f>IF(#REF!=MAX(#REF!),"New","Old")</f>
      </c>
      <c r="AL2595" s="3"/>
      <c r="AM2595" s="9">
        <f>IF(OR(#REF!="",#REF!=0),"",IF(#REF!&lt;12000,"&lt;12k",IF(AND(#REF!&gt;=12000,#REF!&lt;24000),"12k to 24k",IF(AND(#REF!&gt;=24000,#REF!&lt;=36000),"24k to 36k",IF(#REF!&gt;36000,"&gt;36k","")))))</f>
      </c>
    </row>
    <row x14ac:dyDescent="0.25" r="2596" customHeight="1" ht="18.75">
      <c r="A2596" s="1">
        <v>1875721</v>
      </c>
      <c r="B2596" s="2">
        <v>11509201</v>
      </c>
      <c r="C2596" s="3" t="s">
        <v>0</v>
      </c>
      <c r="D2596" s="3" t="s">
        <v>181</v>
      </c>
      <c r="E2596" s="2">
        <v>2018</v>
      </c>
      <c r="F2596" s="4">
        <v>44979</v>
      </c>
      <c r="G2596" s="3" t="s">
        <v>2</v>
      </c>
      <c r="H2596" s="4">
        <v>44983</v>
      </c>
      <c r="I2596" s="4">
        <f>_xlfn.XLOOKUP(#REF!,[1]!Backup_F8_Previous_Wave[ODINO],[1]!Backup_F8_Previous_Wave[Production Date],"")</f>
      </c>
      <c r="J2596" s="10">
        <f>_xlfn.XLOOKUP(#REF!,[1]!Backup_F8_Previous_Wave[ODINO],[1]!Backup_F8_Previous_Wave[Wave Date],"")</f>
      </c>
      <c r="K2596" s="6">
        <f>_xlfn.XLOOKUP(#REF!,[1]!Backup_F8_Previous_Wave[ODINO],[1]!Backup_F8_Previous_Wave[Full VIN],"")</f>
      </c>
      <c r="L2596" s="3" t="s">
        <v>8062</v>
      </c>
      <c r="M2596" s="3" t="s">
        <v>4</v>
      </c>
      <c r="N2596" s="3" t="s">
        <v>8063</v>
      </c>
      <c r="O2596" s="3" t="s">
        <v>864</v>
      </c>
      <c r="P2596" s="6">
        <f>_xlfn.XLOOKUP(#REF!,[1]!Table2[BINNING],[1]!Table2[VFG],"")</f>
      </c>
      <c r="Q2596" s="6">
        <f>IF(ISNUMBER(FIND("|",#REF!,1)),LEFT(#REF!,FIND("|",#REF!,1)-2),#REF!)</f>
      </c>
      <c r="R2596" s="6">
        <f>IF(ISNUMBER(FIND("|",#REF!,1)),RIGHT(#REF!,LEN(#REF!)-FIND("|",#REF!,1)-1),"")</f>
      </c>
      <c r="S2596" s="3" t="s">
        <v>7</v>
      </c>
      <c r="T2596" s="3" t="s">
        <v>7</v>
      </c>
      <c r="U2596" s="2">
        <v>0</v>
      </c>
      <c r="V2596" s="2">
        <v>0</v>
      </c>
      <c r="W2596" s="2"/>
      <c r="X2596" s="3" t="s">
        <v>166</v>
      </c>
      <c r="Y2596" s="2">
        <v>65</v>
      </c>
      <c r="Z2596" s="3"/>
      <c r="AA2596" s="3"/>
      <c r="AB2596" s="7" t="s">
        <v>8064</v>
      </c>
      <c r="AC2596" s="3" t="s">
        <v>297</v>
      </c>
      <c r="AD2596" s="3" t="s">
        <v>298</v>
      </c>
      <c r="AE2596" s="3" t="s">
        <v>299</v>
      </c>
      <c r="AF2596" s="3" t="s">
        <v>198</v>
      </c>
      <c r="AG2596" s="4"/>
      <c r="AH2596" s="3"/>
      <c r="AI2596" s="4"/>
      <c r="AJ25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6" s="8">
        <f>IF(#REF!=MAX(#REF!),"New","Old")</f>
      </c>
      <c r="AL2596" s="3"/>
      <c r="AM2596" s="9">
        <f>IF(OR(#REF!="",#REF!=0),"",IF(#REF!&lt;12000,"&lt;12k",IF(AND(#REF!&gt;=12000,#REF!&lt;24000),"12k to 24k",IF(AND(#REF!&gt;=24000,#REF!&lt;=36000),"24k to 36k",IF(#REF!&gt;36000,"&gt;36k","")))))</f>
      </c>
    </row>
    <row x14ac:dyDescent="0.25" r="2597" customHeight="1" ht="18.75">
      <c r="A2597" s="1">
        <v>1875763</v>
      </c>
      <c r="B2597" s="2">
        <v>11509230</v>
      </c>
      <c r="C2597" s="3" t="s">
        <v>0</v>
      </c>
      <c r="D2597" s="3" t="s">
        <v>187</v>
      </c>
      <c r="E2597" s="2">
        <v>2021</v>
      </c>
      <c r="F2597" s="4">
        <v>44980</v>
      </c>
      <c r="G2597" s="3" t="s">
        <v>2</v>
      </c>
      <c r="H2597" s="4">
        <v>44984</v>
      </c>
      <c r="I2597" s="4"/>
      <c r="J2597" s="10">
        <f>_xlfn.XLOOKUP(#REF!,[1]!Backup_F8_Previous_Wave[ODINO],[1]!Backup_F8_Previous_Wave[Wave Date],"")</f>
      </c>
      <c r="K2597" s="3"/>
      <c r="L2597" s="3" t="s">
        <v>8065</v>
      </c>
      <c r="M2597" s="3" t="s">
        <v>4</v>
      </c>
      <c r="N2597" s="3" t="s">
        <v>8066</v>
      </c>
      <c r="O2597" s="3" t="s">
        <v>390</v>
      </c>
      <c r="P2597" s="6">
        <f>_xlfn.XLOOKUP(#REF!,[1]!Table2[BINNING],[1]!Table2[VFG],"")</f>
      </c>
      <c r="Q2597" s="6">
        <f>IF(ISNUMBER(FIND("|",#REF!,1)),LEFT(#REF!,FIND("|",#REF!,1)-2),#REF!)</f>
      </c>
      <c r="R2597" s="6">
        <f>IF(ISNUMBER(FIND("|",#REF!,1)),RIGHT(#REF!,LEN(#REF!)-FIND("|",#REF!,1)-1),"")</f>
      </c>
      <c r="S2597" s="3" t="s">
        <v>7</v>
      </c>
      <c r="T2597" s="3" t="s">
        <v>7</v>
      </c>
      <c r="U2597" s="2">
        <v>0</v>
      </c>
      <c r="V2597" s="2">
        <v>0</v>
      </c>
      <c r="W2597" s="2"/>
      <c r="X2597" s="3" t="s">
        <v>106</v>
      </c>
      <c r="Y2597" s="2"/>
      <c r="Z2597" s="3"/>
      <c r="AA2597" s="3"/>
      <c r="AB2597" s="7" t="s">
        <v>8067</v>
      </c>
      <c r="AC2597" s="3" t="s">
        <v>44</v>
      </c>
      <c r="AD2597" s="3" t="s">
        <v>44</v>
      </c>
      <c r="AE2597" s="3" t="s">
        <v>44</v>
      </c>
      <c r="AF2597" s="3" t="s">
        <v>141</v>
      </c>
      <c r="AG2597" s="4"/>
      <c r="AH2597" s="3"/>
      <c r="AI2597" s="4"/>
      <c r="AJ25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7" s="8">
        <f>IF(#REF!=MAX(#REF!),"New","Old")</f>
      </c>
      <c r="AL2597" s="3"/>
      <c r="AM2597" s="9">
        <f>IF(OR(#REF!="",#REF!=0),"",IF(#REF!&lt;12000,"&lt;12k",IF(AND(#REF!&gt;=12000,#REF!&lt;24000),"12k to 24k",IF(AND(#REF!&gt;=24000,#REF!&lt;=36000),"24k to 36k",IF(#REF!&gt;36000,"&gt;36k","")))))</f>
      </c>
    </row>
    <row x14ac:dyDescent="0.25" r="2598" customHeight="1" ht="18.75">
      <c r="A2598" s="1">
        <v>1875774</v>
      </c>
      <c r="B2598" s="2">
        <v>11509237</v>
      </c>
      <c r="C2598" s="3" t="s">
        <v>0</v>
      </c>
      <c r="D2598" s="3" t="s">
        <v>4843</v>
      </c>
      <c r="E2598" s="2">
        <v>2022</v>
      </c>
      <c r="F2598" s="4">
        <v>44984</v>
      </c>
      <c r="G2598" s="3" t="s">
        <v>2</v>
      </c>
      <c r="H2598" s="4">
        <v>44984</v>
      </c>
      <c r="I2598" s="4">
        <f>_xlfn.XLOOKUP(#REF!,[1]!Backup_F8_Previous_Wave[ODINO],[1]!Backup_F8_Previous_Wave[Production Date],"")</f>
      </c>
      <c r="J2598" s="10">
        <f>_xlfn.XLOOKUP(#REF!,[1]!Backup_F8_Previous_Wave[ODINO],[1]!Backup_F8_Previous_Wave[Wave Date],"")</f>
      </c>
      <c r="K2598" s="6">
        <f>_xlfn.XLOOKUP(#REF!,[1]!Backup_F8_Previous_Wave[ODINO],[1]!Backup_F8_Previous_Wave[Full VIN],"")</f>
      </c>
      <c r="L2598" s="3" t="s">
        <v>7423</v>
      </c>
      <c r="M2598" s="3" t="s">
        <v>4</v>
      </c>
      <c r="N2598" s="3" t="s">
        <v>8068</v>
      </c>
      <c r="O2598" s="3" t="s">
        <v>3849</v>
      </c>
      <c r="P2598" s="6">
        <f>_xlfn.XLOOKUP(#REF!,[1]!Table2[BINNING],[1]!Table2[VFG],"")</f>
      </c>
      <c r="Q2598" s="6">
        <f>IF(ISNUMBER(FIND("|",#REF!,1)),LEFT(#REF!,FIND("|",#REF!,1)-2),#REF!)</f>
      </c>
      <c r="R2598" s="6">
        <f>IF(ISNUMBER(FIND("|",#REF!,1)),RIGHT(#REF!,LEN(#REF!)-FIND("|",#REF!,1)-1),"")</f>
      </c>
      <c r="S2598" s="3" t="s">
        <v>7</v>
      </c>
      <c r="T2598" s="3" t="s">
        <v>7</v>
      </c>
      <c r="U2598" s="2">
        <v>0</v>
      </c>
      <c r="V2598" s="2">
        <v>0</v>
      </c>
      <c r="W2598" s="2"/>
      <c r="X2598" s="3" t="s">
        <v>229</v>
      </c>
      <c r="Y2598" s="2">
        <v>45</v>
      </c>
      <c r="Z2598" s="3"/>
      <c r="AA2598" s="3"/>
      <c r="AB2598" s="7" t="s">
        <v>8069</v>
      </c>
      <c r="AC2598" s="3" t="s">
        <v>4847</v>
      </c>
      <c r="AD2598" s="3" t="s">
        <v>4848</v>
      </c>
      <c r="AE2598" s="3" t="s">
        <v>4849</v>
      </c>
      <c r="AF2598" s="3" t="s">
        <v>102</v>
      </c>
      <c r="AG2598" s="4"/>
      <c r="AH2598" s="3"/>
      <c r="AI2598" s="4"/>
      <c r="AJ25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8" s="8">
        <f>IF(#REF!=MAX(#REF!),"New","Old")</f>
      </c>
      <c r="AL2598" s="3"/>
      <c r="AM2598" s="9">
        <f>IF(OR(#REF!="",#REF!=0),"",IF(#REF!&lt;12000,"&lt;12k",IF(AND(#REF!&gt;=12000,#REF!&lt;24000),"12k to 24k",IF(AND(#REF!&gt;=24000,#REF!&lt;=36000),"24k to 36k",IF(#REF!&gt;36000,"&gt;36k","")))))</f>
      </c>
    </row>
    <row x14ac:dyDescent="0.25" r="2599" customHeight="1" ht="18.75">
      <c r="A2599" s="1">
        <v>1875839</v>
      </c>
      <c r="B2599" s="2">
        <v>11509278</v>
      </c>
      <c r="C2599" s="3" t="s">
        <v>0</v>
      </c>
      <c r="D2599" s="3" t="s">
        <v>4843</v>
      </c>
      <c r="E2599" s="2">
        <v>2023</v>
      </c>
      <c r="F2599" s="4">
        <v>44982</v>
      </c>
      <c r="G2599" s="3" t="s">
        <v>2</v>
      </c>
      <c r="H2599" s="4">
        <v>44984</v>
      </c>
      <c r="I2599" s="4">
        <f>_xlfn.XLOOKUP(#REF!,[1]!Backup_F8_Previous_Wave[ODINO],[1]!Backup_F8_Previous_Wave[Production Date],"")</f>
      </c>
      <c r="J2599" s="10">
        <f>_xlfn.XLOOKUP(#REF!,[1]!Backup_F8_Previous_Wave[ODINO],[1]!Backup_F8_Previous_Wave[Wave Date],"")</f>
      </c>
      <c r="K2599" s="6">
        <f>_xlfn.XLOOKUP(#REF!,[1]!Backup_F8_Previous_Wave[ODINO],[1]!Backup_F8_Previous_Wave[Full VIN],"")</f>
      </c>
      <c r="L2599" s="3" t="s">
        <v>8070</v>
      </c>
      <c r="M2599" s="3" t="s">
        <v>4</v>
      </c>
      <c r="N2599" s="3" t="s">
        <v>8071</v>
      </c>
      <c r="O2599" s="3" t="s">
        <v>3849</v>
      </c>
      <c r="P2599" s="6">
        <f>_xlfn.XLOOKUP(#REF!,[1]!Table2[BINNING],[1]!Table2[VFG],"")</f>
      </c>
      <c r="Q2599" s="6">
        <f>IF(ISNUMBER(FIND("|",#REF!,1)),LEFT(#REF!,FIND("|",#REF!,1)-2),#REF!)</f>
      </c>
      <c r="R2599" s="6">
        <f>IF(ISNUMBER(FIND("|",#REF!,1)),RIGHT(#REF!,LEN(#REF!)-FIND("|",#REF!,1)-1),"")</f>
      </c>
      <c r="S2599" s="3" t="s">
        <v>7</v>
      </c>
      <c r="T2599" s="3" t="s">
        <v>7</v>
      </c>
      <c r="U2599" s="2">
        <v>0</v>
      </c>
      <c r="V2599" s="2">
        <v>0</v>
      </c>
      <c r="W2599" s="2"/>
      <c r="X2599" s="3" t="s">
        <v>106</v>
      </c>
      <c r="Y2599" s="2">
        <v>40</v>
      </c>
      <c r="Z2599" s="3"/>
      <c r="AA2599" s="3"/>
      <c r="AB2599" s="7" t="s">
        <v>8072</v>
      </c>
      <c r="AC2599" s="3" t="s">
        <v>4847</v>
      </c>
      <c r="AD2599" s="3" t="s">
        <v>4848</v>
      </c>
      <c r="AE2599" s="3" t="s">
        <v>4849</v>
      </c>
      <c r="AF2599" s="3" t="s">
        <v>102</v>
      </c>
      <c r="AG2599" s="4"/>
      <c r="AH2599" s="3"/>
      <c r="AI2599" s="4"/>
      <c r="AJ25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599" s="8">
        <f>IF(#REF!=MAX(#REF!),"New","Old")</f>
      </c>
      <c r="AL2599" s="3"/>
      <c r="AM2599" s="9">
        <f>IF(OR(#REF!="",#REF!=0),"",IF(#REF!&lt;12000,"&lt;12k",IF(AND(#REF!&gt;=12000,#REF!&lt;24000),"12k to 24k",IF(AND(#REF!&gt;=24000,#REF!&lt;=36000),"24k to 36k",IF(#REF!&gt;36000,"&gt;36k","")))))</f>
      </c>
    </row>
    <row x14ac:dyDescent="0.25" r="2600" customHeight="1" ht="18.75">
      <c r="A2600" s="1">
        <v>1875934</v>
      </c>
      <c r="B2600" s="2">
        <v>11509342</v>
      </c>
      <c r="C2600" s="3" t="s">
        <v>0</v>
      </c>
      <c r="D2600" s="3" t="s">
        <v>3638</v>
      </c>
      <c r="E2600" s="2">
        <v>2023</v>
      </c>
      <c r="F2600" s="4">
        <v>44984</v>
      </c>
      <c r="G2600" s="3" t="s">
        <v>2</v>
      </c>
      <c r="H2600" s="4">
        <v>44984</v>
      </c>
      <c r="I2600" s="4">
        <f>_xlfn.XLOOKUP(#REF!,[1]!Backup_F8_Previous_Wave[ODINO],[1]!Backup_F8_Previous_Wave[Production Date],"")</f>
      </c>
      <c r="J2600" s="10">
        <f>_xlfn.XLOOKUP(#REF!,[1]!Backup_F8_Previous_Wave[ODINO],[1]!Backup_F8_Previous_Wave[Wave Date],"")</f>
      </c>
      <c r="K2600" s="6">
        <f>_xlfn.XLOOKUP(#REF!,[1]!Backup_F8_Previous_Wave[ODINO],[1]!Backup_F8_Previous_Wave[Full VIN],"")</f>
      </c>
      <c r="L2600" s="3" t="s">
        <v>8073</v>
      </c>
      <c r="M2600" s="3" t="s">
        <v>4</v>
      </c>
      <c r="N2600" s="3" t="s">
        <v>8074</v>
      </c>
      <c r="O2600" s="3" t="s">
        <v>105</v>
      </c>
      <c r="P2600" s="6">
        <f>_xlfn.XLOOKUP(#REF!,[1]!Table2[BINNING],[1]!Table2[VFG],"")</f>
      </c>
      <c r="Q2600" s="6">
        <f>IF(ISNUMBER(FIND("|",#REF!,1)),LEFT(#REF!,FIND("|",#REF!,1)-2),#REF!)</f>
      </c>
      <c r="R2600" s="6">
        <f>IF(ISNUMBER(FIND("|",#REF!,1)),RIGHT(#REF!,LEN(#REF!)-FIND("|",#REF!,1)-1),"")</f>
      </c>
      <c r="S2600" s="3" t="s">
        <v>7</v>
      </c>
      <c r="T2600" s="3" t="s">
        <v>7</v>
      </c>
      <c r="U2600" s="2">
        <v>0</v>
      </c>
      <c r="V2600" s="2">
        <v>0</v>
      </c>
      <c r="W2600" s="2">
        <v>1000</v>
      </c>
      <c r="X2600" s="3" t="s">
        <v>81</v>
      </c>
      <c r="Y2600" s="2">
        <v>70</v>
      </c>
      <c r="Z2600" s="3" t="s">
        <v>8075</v>
      </c>
      <c r="AA2600" s="3" t="s">
        <v>2700</v>
      </c>
      <c r="AB2600" s="7" t="s">
        <v>8076</v>
      </c>
      <c r="AC2600" s="3" t="s">
        <v>3642</v>
      </c>
      <c r="AD2600" s="3" t="s">
        <v>3643</v>
      </c>
      <c r="AE2600" s="3" t="s">
        <v>3644</v>
      </c>
      <c r="AF2600" s="3" t="s">
        <v>68</v>
      </c>
      <c r="AG2600" s="4"/>
      <c r="AH2600" s="3"/>
      <c r="AI2600" s="4"/>
      <c r="AJ26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0" s="8">
        <f>IF(#REF!=MAX(#REF!),"New","Old")</f>
      </c>
      <c r="AL2600" s="3"/>
      <c r="AM2600" s="9">
        <f>IF(OR(#REF!="",#REF!=0),"",IF(#REF!&lt;12000,"&lt;12k",IF(AND(#REF!&gt;=12000,#REF!&lt;24000),"12k to 24k",IF(AND(#REF!&gt;=24000,#REF!&lt;=36000),"24k to 36k",IF(#REF!&gt;36000,"&gt;36k","")))))</f>
      </c>
    </row>
    <row x14ac:dyDescent="0.25" r="2601" customHeight="1" ht="18.75">
      <c r="A2601" s="1">
        <v>1875938</v>
      </c>
      <c r="B2601" s="2">
        <v>11509344</v>
      </c>
      <c r="C2601" s="3" t="s">
        <v>0</v>
      </c>
      <c r="D2601" s="3" t="s">
        <v>38</v>
      </c>
      <c r="E2601" s="2">
        <v>2018</v>
      </c>
      <c r="F2601" s="4">
        <v>44977</v>
      </c>
      <c r="G2601" s="3" t="s">
        <v>2</v>
      </c>
      <c r="H2601" s="4">
        <v>44984</v>
      </c>
      <c r="I2601" s="4">
        <f>_xlfn.XLOOKUP(#REF!,[1]!Backup_F8_Previous_Wave[ODINO],[1]!Backup_F8_Previous_Wave[Production Date],"")</f>
      </c>
      <c r="J2601" s="10">
        <f>_xlfn.XLOOKUP(#REF!,[1]!Backup_F8_Previous_Wave[ODINO],[1]!Backup_F8_Previous_Wave[Wave Date],"")</f>
      </c>
      <c r="K2601" s="6">
        <f>_xlfn.XLOOKUP(#REF!,[1]!Backup_F8_Previous_Wave[ODINO],[1]!Backup_F8_Previous_Wave[Full VIN],"")</f>
      </c>
      <c r="L2601" s="3" t="s">
        <v>8077</v>
      </c>
      <c r="M2601" s="3" t="s">
        <v>4</v>
      </c>
      <c r="N2601" s="3" t="s">
        <v>8078</v>
      </c>
      <c r="O2601" s="3" t="s">
        <v>824</v>
      </c>
      <c r="P2601" s="6">
        <f>_xlfn.XLOOKUP(#REF!,[1]!Table2[BINNING],[1]!Table2[VFG],"")</f>
      </c>
      <c r="Q2601" s="6">
        <f>IF(ISNUMBER(FIND("|",#REF!,1)),LEFT(#REF!,FIND("|",#REF!,1)-2),#REF!)</f>
      </c>
      <c r="R2601" s="6">
        <f>IF(ISNUMBER(FIND("|",#REF!,1)),RIGHT(#REF!,LEN(#REF!)-FIND("|",#REF!,1)-1),"")</f>
      </c>
      <c r="S2601" s="3" t="s">
        <v>7</v>
      </c>
      <c r="T2601" s="3" t="s">
        <v>7</v>
      </c>
      <c r="U2601" s="2">
        <v>0</v>
      </c>
      <c r="V2601" s="2">
        <v>0</v>
      </c>
      <c r="W2601" s="2">
        <v>74600</v>
      </c>
      <c r="X2601" s="3" t="s">
        <v>583</v>
      </c>
      <c r="Y2601" s="2"/>
      <c r="Z2601" s="3" t="s">
        <v>8079</v>
      </c>
      <c r="AA2601" s="3"/>
      <c r="AB2601" s="7" t="s">
        <v>8080</v>
      </c>
      <c r="AC2601" s="3" t="s">
        <v>826</v>
      </c>
      <c r="AD2601" s="3" t="s">
        <v>147</v>
      </c>
      <c r="AE2601" s="3" t="s">
        <v>148</v>
      </c>
      <c r="AF2601" s="3" t="s">
        <v>45</v>
      </c>
      <c r="AG2601" s="4"/>
      <c r="AH2601" s="3"/>
      <c r="AI2601" s="4"/>
      <c r="AJ26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1" s="8">
        <f>IF(#REF!=MAX(#REF!),"New","Old")</f>
      </c>
      <c r="AL2601" s="3"/>
      <c r="AM2601" s="9">
        <f>IF(OR(#REF!="",#REF!=0),"",IF(#REF!&lt;12000,"&lt;12k",IF(AND(#REF!&gt;=12000,#REF!&lt;24000),"12k to 24k",IF(AND(#REF!&gt;=24000,#REF!&lt;=36000),"24k to 36k",IF(#REF!&gt;36000,"&gt;36k","")))))</f>
      </c>
    </row>
    <row x14ac:dyDescent="0.25" r="2602" customHeight="1" ht="18.75">
      <c r="A2602" s="1">
        <v>1876036</v>
      </c>
      <c r="B2602" s="2">
        <v>11509415</v>
      </c>
      <c r="C2602" s="3" t="s">
        <v>0</v>
      </c>
      <c r="D2602" s="3" t="s">
        <v>4843</v>
      </c>
      <c r="E2602" s="2">
        <v>2023</v>
      </c>
      <c r="F2602" s="4">
        <v>44984</v>
      </c>
      <c r="G2602" s="3" t="s">
        <v>2</v>
      </c>
      <c r="H2602" s="4">
        <v>44984</v>
      </c>
      <c r="I2602" s="4"/>
      <c r="J2602" s="10">
        <f>_xlfn.XLOOKUP(#REF!,[1]!Backup_F8_Previous_Wave[ODINO],[1]!Backup_F8_Previous_Wave[Wave Date],"")</f>
      </c>
      <c r="K2602" s="3"/>
      <c r="L2602" s="3" t="s">
        <v>8081</v>
      </c>
      <c r="M2602" s="3" t="s">
        <v>4</v>
      </c>
      <c r="N2602" s="3" t="s">
        <v>8082</v>
      </c>
      <c r="O2602" s="3" t="s">
        <v>3849</v>
      </c>
      <c r="P2602" s="6">
        <f>_xlfn.XLOOKUP(#REF!,[1]!Table2[BINNING],[1]!Table2[VFG],"")</f>
      </c>
      <c r="Q2602" s="6">
        <f>IF(ISNUMBER(FIND("|",#REF!,1)),LEFT(#REF!,FIND("|",#REF!,1)-2),#REF!)</f>
      </c>
      <c r="R2602" s="6">
        <f>IF(ISNUMBER(FIND("|",#REF!,1)),RIGHT(#REF!,LEN(#REF!)-FIND("|",#REF!,1)-1),"")</f>
      </c>
      <c r="S2602" s="3" t="s">
        <v>7</v>
      </c>
      <c r="T2602" s="3" t="s">
        <v>7</v>
      </c>
      <c r="U2602" s="2">
        <v>0</v>
      </c>
      <c r="V2602" s="2">
        <v>0</v>
      </c>
      <c r="W2602" s="2"/>
      <c r="X2602" s="3" t="s">
        <v>282</v>
      </c>
      <c r="Y2602" s="2">
        <v>70</v>
      </c>
      <c r="Z2602" s="3"/>
      <c r="AA2602" s="3"/>
      <c r="AB2602" s="7" t="s">
        <v>8083</v>
      </c>
      <c r="AC2602" s="3" t="s">
        <v>44</v>
      </c>
      <c r="AD2602" s="3" t="s">
        <v>44</v>
      </c>
      <c r="AE2602" s="3" t="s">
        <v>44</v>
      </c>
      <c r="AF2602" s="3" t="s">
        <v>102</v>
      </c>
      <c r="AG2602" s="4"/>
      <c r="AH2602" s="3"/>
      <c r="AI2602" s="4"/>
      <c r="AJ26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2" s="8">
        <f>IF(#REF!=MAX(#REF!),"New","Old")</f>
      </c>
      <c r="AL2602" s="3"/>
      <c r="AM2602" s="9">
        <f>IF(OR(#REF!="",#REF!=0),"",IF(#REF!&lt;12000,"&lt;12k",IF(AND(#REF!&gt;=12000,#REF!&lt;24000),"12k to 24k",IF(AND(#REF!&gt;=24000,#REF!&lt;=36000),"24k to 36k",IF(#REF!&gt;36000,"&gt;36k","")))))</f>
      </c>
    </row>
    <row x14ac:dyDescent="0.25" r="2603" customHeight="1" ht="18.75">
      <c r="A2603" s="1">
        <v>1876037</v>
      </c>
      <c r="B2603" s="2">
        <v>11509416</v>
      </c>
      <c r="C2603" s="3" t="s">
        <v>0</v>
      </c>
      <c r="D2603" s="3" t="s">
        <v>1</v>
      </c>
      <c r="E2603" s="2">
        <v>2019</v>
      </c>
      <c r="F2603" s="4">
        <v>44984</v>
      </c>
      <c r="G2603" s="3" t="s">
        <v>2</v>
      </c>
      <c r="H2603" s="4">
        <v>44984</v>
      </c>
      <c r="I2603" s="4">
        <f>_xlfn.XLOOKUP(#REF!,[1]!Backup_F8_Previous_Wave[ODINO],[1]!Backup_F8_Previous_Wave[Production Date],"")</f>
      </c>
      <c r="J2603" s="10">
        <f>_xlfn.XLOOKUP(#REF!,[1]!Backup_F8_Previous_Wave[ODINO],[1]!Backup_F8_Previous_Wave[Wave Date],"")</f>
      </c>
      <c r="K2603" s="6">
        <f>_xlfn.XLOOKUP(#REF!,[1]!Backup_F8_Previous_Wave[ODINO],[1]!Backup_F8_Previous_Wave[Full VIN],"")</f>
      </c>
      <c r="L2603" s="3" t="s">
        <v>8084</v>
      </c>
      <c r="M2603" s="3" t="s">
        <v>4</v>
      </c>
      <c r="N2603" s="3" t="s">
        <v>8085</v>
      </c>
      <c r="O2603" s="3" t="s">
        <v>151</v>
      </c>
      <c r="P2603" s="6">
        <f>_xlfn.XLOOKUP(#REF!,[1]!Table2[BINNING],[1]!Table2[VFG],"")</f>
      </c>
      <c r="Q2603" s="6">
        <f>IF(ISNUMBER(FIND("|",#REF!,1)),LEFT(#REF!,FIND("|",#REF!,1)-2),#REF!)</f>
      </c>
      <c r="R2603" s="6">
        <f>IF(ISNUMBER(FIND("|",#REF!,1)),RIGHT(#REF!,LEN(#REF!)-FIND("|",#REF!,1)-1),"")</f>
      </c>
      <c r="S2603" s="3" t="s">
        <v>7</v>
      </c>
      <c r="T2603" s="3" t="s">
        <v>7</v>
      </c>
      <c r="U2603" s="2">
        <v>0</v>
      </c>
      <c r="V2603" s="2">
        <v>0</v>
      </c>
      <c r="W2603" s="2"/>
      <c r="X2603" s="3" t="s">
        <v>225</v>
      </c>
      <c r="Y2603" s="2">
        <v>45</v>
      </c>
      <c r="Z2603" s="3"/>
      <c r="AA2603" s="3"/>
      <c r="AB2603" s="7" t="s">
        <v>8086</v>
      </c>
      <c r="AC2603" s="3" t="s">
        <v>20</v>
      </c>
      <c r="AD2603" s="3" t="s">
        <v>11</v>
      </c>
      <c r="AE2603" s="3" t="s">
        <v>135</v>
      </c>
      <c r="AF2603" s="3" t="s">
        <v>27</v>
      </c>
      <c r="AG2603" s="4"/>
      <c r="AH2603" s="3"/>
      <c r="AI2603" s="4"/>
      <c r="AJ26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3" s="8">
        <f>IF(#REF!=MAX(#REF!),"New","Old")</f>
      </c>
      <c r="AL2603" s="3"/>
      <c r="AM2603" s="9">
        <f>IF(OR(#REF!="",#REF!=0),"",IF(#REF!&lt;12000,"&lt;12k",IF(AND(#REF!&gt;=12000,#REF!&lt;24000),"12k to 24k",IF(AND(#REF!&gt;=24000,#REF!&lt;=36000),"24k to 36k",IF(#REF!&gt;36000,"&gt;36k","")))))</f>
      </c>
    </row>
    <row x14ac:dyDescent="0.25" r="2604" customHeight="1" ht="18.75">
      <c r="A2604" s="1">
        <v>1876040</v>
      </c>
      <c r="B2604" s="2">
        <v>11509417</v>
      </c>
      <c r="C2604" s="3" t="s">
        <v>0</v>
      </c>
      <c r="D2604" s="3" t="s">
        <v>86</v>
      </c>
      <c r="E2604" s="2">
        <v>2020</v>
      </c>
      <c r="F2604" s="4">
        <v>44865</v>
      </c>
      <c r="G2604" s="3" t="s">
        <v>14</v>
      </c>
      <c r="H2604" s="4">
        <v>44984</v>
      </c>
      <c r="I2604" s="4">
        <f>_xlfn.XLOOKUP(#REF!,[1]!Backup_F8_Previous_Wave[ODINO],[1]!Backup_F8_Previous_Wave[Production Date],"")</f>
      </c>
      <c r="J2604" s="10">
        <f>_xlfn.XLOOKUP(#REF!,[1]!Backup_F8_Previous_Wave[ODINO],[1]!Backup_F8_Previous_Wave[Wave Date],"")</f>
      </c>
      <c r="K2604" s="6">
        <f>_xlfn.XLOOKUP(#REF!,[1]!Backup_F8_Previous_Wave[ODINO],[1]!Backup_F8_Previous_Wave[Full VIN],"")</f>
      </c>
      <c r="L2604" s="3" t="s">
        <v>8087</v>
      </c>
      <c r="M2604" s="3" t="s">
        <v>4</v>
      </c>
      <c r="N2604" s="3" t="s">
        <v>8088</v>
      </c>
      <c r="O2604" s="3" t="s">
        <v>4771</v>
      </c>
      <c r="P2604" s="6">
        <f>_xlfn.XLOOKUP(#REF!,[1]!Table2[BINNING],[1]!Table2[VFG],"")</f>
      </c>
      <c r="Q2604" s="6">
        <f>IF(ISNUMBER(FIND("|",#REF!,1)),LEFT(#REF!,FIND("|",#REF!,1)-2),#REF!)</f>
      </c>
      <c r="R2604" s="6">
        <f>IF(ISNUMBER(FIND("|",#REF!,1)),RIGHT(#REF!,LEN(#REF!)-FIND("|",#REF!,1)-1),"")</f>
      </c>
      <c r="S2604" s="3" t="s">
        <v>7</v>
      </c>
      <c r="T2604" s="3" t="s">
        <v>7</v>
      </c>
      <c r="U2604" s="2">
        <v>0</v>
      </c>
      <c r="V2604" s="2">
        <v>0</v>
      </c>
      <c r="W2604" s="2"/>
      <c r="X2604" s="3" t="s">
        <v>50</v>
      </c>
      <c r="Y2604" s="2"/>
      <c r="Z2604" s="3"/>
      <c r="AA2604" s="3"/>
      <c r="AB2604" s="7" t="s">
        <v>8089</v>
      </c>
      <c r="AC2604" s="3" t="s">
        <v>685</v>
      </c>
      <c r="AD2604" s="3" t="s">
        <v>93</v>
      </c>
      <c r="AE2604" s="3" t="s">
        <v>94</v>
      </c>
      <c r="AF2604" s="3" t="s">
        <v>95</v>
      </c>
      <c r="AG2604" s="4"/>
      <c r="AH2604" s="3"/>
      <c r="AI2604" s="4"/>
      <c r="AJ26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4" s="8">
        <f>IF(#REF!=MAX(#REF!),"New","Old")</f>
      </c>
      <c r="AL2604" s="3"/>
      <c r="AM2604" s="9">
        <f>IF(OR(#REF!="",#REF!=0),"",IF(#REF!&lt;12000,"&lt;12k",IF(AND(#REF!&gt;=12000,#REF!&lt;24000),"12k to 24k",IF(AND(#REF!&gt;=24000,#REF!&lt;=36000),"24k to 36k",IF(#REF!&gt;36000,"&gt;36k","")))))</f>
      </c>
    </row>
    <row x14ac:dyDescent="0.25" r="2605" customHeight="1" ht="18.75">
      <c r="A2605" s="1">
        <v>1876055</v>
      </c>
      <c r="B2605" s="2">
        <v>11509425</v>
      </c>
      <c r="C2605" s="3" t="s">
        <v>0</v>
      </c>
      <c r="D2605" s="3" t="s">
        <v>4843</v>
      </c>
      <c r="E2605" s="2">
        <v>2023</v>
      </c>
      <c r="F2605" s="4">
        <v>44984</v>
      </c>
      <c r="G2605" s="3" t="s">
        <v>2</v>
      </c>
      <c r="H2605" s="4">
        <v>44984</v>
      </c>
      <c r="I2605" s="4">
        <f>_xlfn.XLOOKUP(#REF!,[1]!Backup_F8_Previous_Wave[ODINO],[1]!Backup_F8_Previous_Wave[Production Date],"")</f>
      </c>
      <c r="J2605" s="10">
        <f>_xlfn.XLOOKUP(#REF!,[1]!Backup_F8_Previous_Wave[ODINO],[1]!Backup_F8_Previous_Wave[Wave Date],"")</f>
      </c>
      <c r="K2605" s="6">
        <f>_xlfn.XLOOKUP(#REF!,[1]!Backup_F8_Previous_Wave[ODINO],[1]!Backup_F8_Previous_Wave[Full VIN],"")</f>
      </c>
      <c r="L2605" s="3" t="s">
        <v>8090</v>
      </c>
      <c r="M2605" s="3" t="s">
        <v>4</v>
      </c>
      <c r="N2605" s="3" t="s">
        <v>8091</v>
      </c>
      <c r="O2605" s="3" t="s">
        <v>3849</v>
      </c>
      <c r="P2605" s="6">
        <f>_xlfn.XLOOKUP(#REF!,[1]!Table2[BINNING],[1]!Table2[VFG],"")</f>
      </c>
      <c r="Q2605" s="6">
        <f>IF(ISNUMBER(FIND("|",#REF!,1)),LEFT(#REF!,FIND("|",#REF!,1)-2),#REF!)</f>
      </c>
      <c r="R2605" s="6">
        <f>IF(ISNUMBER(FIND("|",#REF!,1)),RIGHT(#REF!,LEN(#REF!)-FIND("|",#REF!,1)-1),"")</f>
      </c>
      <c r="S2605" s="3" t="s">
        <v>7</v>
      </c>
      <c r="T2605" s="3" t="s">
        <v>7</v>
      </c>
      <c r="U2605" s="2">
        <v>0</v>
      </c>
      <c r="V2605" s="2">
        <v>0</v>
      </c>
      <c r="W2605" s="2"/>
      <c r="X2605" s="3" t="s">
        <v>106</v>
      </c>
      <c r="Y2605" s="2">
        <v>45</v>
      </c>
      <c r="Z2605" s="3"/>
      <c r="AA2605" s="3"/>
      <c r="AB2605" s="7" t="s">
        <v>8092</v>
      </c>
      <c r="AC2605" s="3" t="s">
        <v>4847</v>
      </c>
      <c r="AD2605" s="3" t="s">
        <v>4848</v>
      </c>
      <c r="AE2605" s="3" t="s">
        <v>4849</v>
      </c>
      <c r="AF2605" s="3" t="s">
        <v>102</v>
      </c>
      <c r="AG2605" s="4"/>
      <c r="AH2605" s="3"/>
      <c r="AI2605" s="4"/>
      <c r="AJ26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5" s="8">
        <f>IF(#REF!=MAX(#REF!),"New","Old")</f>
      </c>
      <c r="AL2605" s="3"/>
      <c r="AM2605" s="9">
        <f>IF(OR(#REF!="",#REF!=0),"",IF(#REF!&lt;12000,"&lt;12k",IF(AND(#REF!&gt;=12000,#REF!&lt;24000),"12k to 24k",IF(AND(#REF!&gt;=24000,#REF!&lt;=36000),"24k to 36k",IF(#REF!&gt;36000,"&gt;36k","")))))</f>
      </c>
    </row>
    <row x14ac:dyDescent="0.25" r="2606" customHeight="1" ht="18.75">
      <c r="A2606" s="1">
        <v>1876071</v>
      </c>
      <c r="B2606" s="2">
        <v>11509436</v>
      </c>
      <c r="C2606" s="3" t="s">
        <v>0</v>
      </c>
      <c r="D2606" s="3" t="s">
        <v>4843</v>
      </c>
      <c r="E2606" s="2">
        <v>2023</v>
      </c>
      <c r="F2606" s="4">
        <v>44972</v>
      </c>
      <c r="G2606" s="3" t="s">
        <v>2</v>
      </c>
      <c r="H2606" s="4">
        <v>44985</v>
      </c>
      <c r="I2606" s="4"/>
      <c r="J2606" s="10">
        <f>_xlfn.XLOOKUP(#REF!,[1]!Backup_F8_Previous_Wave[ODINO],[1]!Backup_F8_Previous_Wave[Wave Date],"")</f>
      </c>
      <c r="K2606" s="3"/>
      <c r="L2606" s="3" t="s">
        <v>7432</v>
      </c>
      <c r="M2606" s="3" t="s">
        <v>4</v>
      </c>
      <c r="N2606" s="3" t="s">
        <v>8093</v>
      </c>
      <c r="O2606" s="3" t="s">
        <v>3849</v>
      </c>
      <c r="P2606" s="6">
        <f>_xlfn.XLOOKUP(#REF!,[1]!Table2[BINNING],[1]!Table2[VFG],"")</f>
      </c>
      <c r="Q2606" s="6">
        <f>IF(ISNUMBER(FIND("|",#REF!,1)),LEFT(#REF!,FIND("|",#REF!,1)-2),#REF!)</f>
      </c>
      <c r="R2606" s="6">
        <f>IF(ISNUMBER(FIND("|",#REF!,1)),RIGHT(#REF!,LEN(#REF!)-FIND("|",#REF!,1)-1),"")</f>
      </c>
      <c r="S2606" s="3" t="s">
        <v>7</v>
      </c>
      <c r="T2606" s="3" t="s">
        <v>7</v>
      </c>
      <c r="U2606" s="2">
        <v>0</v>
      </c>
      <c r="V2606" s="2">
        <v>0</v>
      </c>
      <c r="W2606" s="2"/>
      <c r="X2606" s="3" t="s">
        <v>253</v>
      </c>
      <c r="Y2606" s="2">
        <v>50</v>
      </c>
      <c r="Z2606" s="3"/>
      <c r="AA2606" s="3"/>
      <c r="AB2606" s="7" t="s">
        <v>8094</v>
      </c>
      <c r="AC2606" s="3" t="s">
        <v>44</v>
      </c>
      <c r="AD2606" s="3" t="s">
        <v>44</v>
      </c>
      <c r="AE2606" s="3" t="s">
        <v>44</v>
      </c>
      <c r="AF2606" s="3" t="s">
        <v>102</v>
      </c>
      <c r="AG2606" s="4"/>
      <c r="AH2606" s="3"/>
      <c r="AI2606" s="4"/>
      <c r="AJ26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6" s="8">
        <f>IF(#REF!=MAX(#REF!),"New","Old")</f>
      </c>
      <c r="AL2606" s="3"/>
      <c r="AM2606" s="9">
        <f>IF(OR(#REF!="",#REF!=0),"",IF(#REF!&lt;12000,"&lt;12k",IF(AND(#REF!&gt;=12000,#REF!&lt;24000),"12k to 24k",IF(AND(#REF!&gt;=24000,#REF!&lt;=36000),"24k to 36k",IF(#REF!&gt;36000,"&gt;36k","")))))</f>
      </c>
    </row>
    <row x14ac:dyDescent="0.25" r="2607" customHeight="1" ht="18.75">
      <c r="A2607" s="1">
        <v>1876126</v>
      </c>
      <c r="B2607" s="2">
        <v>11509474</v>
      </c>
      <c r="C2607" s="3" t="s">
        <v>0</v>
      </c>
      <c r="D2607" s="3" t="s">
        <v>1</v>
      </c>
      <c r="E2607" s="2">
        <v>2021</v>
      </c>
      <c r="F2607" s="4">
        <v>44985</v>
      </c>
      <c r="G2607" s="3" t="s">
        <v>2</v>
      </c>
      <c r="H2607" s="4">
        <v>44985</v>
      </c>
      <c r="I2607" s="4"/>
      <c r="J2607" s="10">
        <f>_xlfn.XLOOKUP(#REF!,[1]!Backup_F8_Previous_Wave[ODINO],[1]!Backup_F8_Previous_Wave[Wave Date],"")</f>
      </c>
      <c r="K2607" s="3"/>
      <c r="L2607" s="3" t="s">
        <v>8095</v>
      </c>
      <c r="M2607" s="3" t="s">
        <v>4</v>
      </c>
      <c r="N2607" s="3" t="s">
        <v>8096</v>
      </c>
      <c r="O2607" s="3" t="s">
        <v>57</v>
      </c>
      <c r="P2607" s="6">
        <f>_xlfn.XLOOKUP(#REF!,[1]!Table2[BINNING],[1]!Table2[VFG],"")</f>
      </c>
      <c r="Q2607" s="6">
        <f>IF(ISNUMBER(FIND("|",#REF!,1)),LEFT(#REF!,FIND("|",#REF!,1)-2),#REF!)</f>
      </c>
      <c r="R2607" s="6">
        <f>IF(ISNUMBER(FIND("|",#REF!,1)),RIGHT(#REF!,LEN(#REF!)-FIND("|",#REF!,1)-1),"")</f>
      </c>
      <c r="S2607" s="3" t="s">
        <v>7</v>
      </c>
      <c r="T2607" s="3" t="s">
        <v>7</v>
      </c>
      <c r="U2607" s="2">
        <v>0</v>
      </c>
      <c r="V2607" s="2">
        <v>0</v>
      </c>
      <c r="W2607" s="2"/>
      <c r="X2607" s="3" t="s">
        <v>305</v>
      </c>
      <c r="Y2607" s="2"/>
      <c r="Z2607" s="3"/>
      <c r="AA2607" s="3"/>
      <c r="AB2607" s="7" t="s">
        <v>8097</v>
      </c>
      <c r="AC2607" s="3" t="s">
        <v>44</v>
      </c>
      <c r="AD2607" s="3" t="s">
        <v>44</v>
      </c>
      <c r="AE2607" s="3" t="s">
        <v>44</v>
      </c>
      <c r="AF2607" s="3" t="s">
        <v>27</v>
      </c>
      <c r="AG2607" s="4"/>
      <c r="AH2607" s="3"/>
      <c r="AI2607" s="4"/>
      <c r="AJ26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7" s="8">
        <f>IF(#REF!=MAX(#REF!),"New","Old")</f>
      </c>
      <c r="AL2607" s="3"/>
      <c r="AM2607" s="9">
        <f>IF(OR(#REF!="",#REF!=0),"",IF(#REF!&lt;12000,"&lt;12k",IF(AND(#REF!&gt;=12000,#REF!&lt;24000),"12k to 24k",IF(AND(#REF!&gt;=24000,#REF!&lt;=36000),"24k to 36k",IF(#REF!&gt;36000,"&gt;36k","")))))</f>
      </c>
    </row>
    <row x14ac:dyDescent="0.25" r="2608" customHeight="1" ht="18.75">
      <c r="A2608" s="1">
        <v>1876133</v>
      </c>
      <c r="B2608" s="2">
        <v>11509480</v>
      </c>
      <c r="C2608" s="3" t="s">
        <v>0</v>
      </c>
      <c r="D2608" s="3" t="s">
        <v>4843</v>
      </c>
      <c r="E2608" s="2">
        <v>2023</v>
      </c>
      <c r="F2608" s="4">
        <v>44958</v>
      </c>
      <c r="G2608" s="3" t="s">
        <v>2</v>
      </c>
      <c r="H2608" s="4">
        <v>44985</v>
      </c>
      <c r="I2608" s="4">
        <f>_xlfn.XLOOKUP(#REF!,[1]!Backup_F8_Previous_Wave[ODINO],[1]!Backup_F8_Previous_Wave[Production Date],"")</f>
      </c>
      <c r="J2608" s="10">
        <f>_xlfn.XLOOKUP(#REF!,[1]!Backup_F8_Previous_Wave[ODINO],[1]!Backup_F8_Previous_Wave[Wave Date],"")</f>
      </c>
      <c r="K2608" s="6">
        <f>_xlfn.XLOOKUP(#REF!,[1]!Backup_F8_Previous_Wave[ODINO],[1]!Backup_F8_Previous_Wave[Full VIN],"")</f>
      </c>
      <c r="L2608" s="3" t="s">
        <v>7432</v>
      </c>
      <c r="M2608" s="3" t="s">
        <v>4</v>
      </c>
      <c r="N2608" s="3" t="s">
        <v>8098</v>
      </c>
      <c r="O2608" s="3" t="s">
        <v>3849</v>
      </c>
      <c r="P2608" s="6">
        <f>_xlfn.XLOOKUP(#REF!,[1]!Table2[BINNING],[1]!Table2[VFG],"")</f>
      </c>
      <c r="Q2608" s="6">
        <f>IF(ISNUMBER(FIND("|",#REF!,1)),LEFT(#REF!,FIND("|",#REF!,1)-2),#REF!)</f>
      </c>
      <c r="R2608" s="6">
        <f>IF(ISNUMBER(FIND("|",#REF!,1)),RIGHT(#REF!,LEN(#REF!)-FIND("|",#REF!,1)-1),"")</f>
      </c>
      <c r="S2608" s="3" t="s">
        <v>7</v>
      </c>
      <c r="T2608" s="3" t="s">
        <v>7</v>
      </c>
      <c r="U2608" s="2">
        <v>0</v>
      </c>
      <c r="V2608" s="2">
        <v>0</v>
      </c>
      <c r="W2608" s="2">
        <v>900</v>
      </c>
      <c r="X2608" s="3" t="s">
        <v>229</v>
      </c>
      <c r="Y2608" s="2"/>
      <c r="Z2608" s="3"/>
      <c r="AA2608" s="3"/>
      <c r="AB2608" s="7" t="s">
        <v>8099</v>
      </c>
      <c r="AC2608" s="3" t="s">
        <v>4847</v>
      </c>
      <c r="AD2608" s="3" t="s">
        <v>4848</v>
      </c>
      <c r="AE2608" s="3" t="s">
        <v>4849</v>
      </c>
      <c r="AF2608" s="3" t="s">
        <v>102</v>
      </c>
      <c r="AG2608" s="4"/>
      <c r="AH2608" s="3"/>
      <c r="AI2608" s="4"/>
      <c r="AJ26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8" s="8">
        <f>IF(#REF!=MAX(#REF!),"New","Old")</f>
      </c>
      <c r="AL2608" s="3"/>
      <c r="AM2608" s="9">
        <f>IF(OR(#REF!="",#REF!=0),"",IF(#REF!&lt;12000,"&lt;12k",IF(AND(#REF!&gt;=12000,#REF!&lt;24000),"12k to 24k",IF(AND(#REF!&gt;=24000,#REF!&lt;=36000),"24k to 36k",IF(#REF!&gt;36000,"&gt;36k","")))))</f>
      </c>
    </row>
    <row x14ac:dyDescent="0.25" r="2609" customHeight="1" ht="18.75">
      <c r="A2609" s="1">
        <v>1876286</v>
      </c>
      <c r="B2609" s="2">
        <v>11509592</v>
      </c>
      <c r="C2609" s="3" t="s">
        <v>0</v>
      </c>
      <c r="D2609" s="3" t="s">
        <v>3129</v>
      </c>
      <c r="E2609" s="2">
        <v>2019</v>
      </c>
      <c r="F2609" s="4">
        <v>44984</v>
      </c>
      <c r="G2609" s="3" t="s">
        <v>2</v>
      </c>
      <c r="H2609" s="4">
        <v>44985</v>
      </c>
      <c r="I2609" s="4">
        <f>_xlfn.XLOOKUP(#REF!,[1]!Backup_F8_Previous_Wave[ODINO],[1]!Backup_F8_Previous_Wave[Production Date],"")</f>
      </c>
      <c r="J2609" s="10">
        <f>_xlfn.XLOOKUP(#REF!,[1]!Backup_F8_Previous_Wave[ODINO],[1]!Backup_F8_Previous_Wave[Wave Date],"")</f>
      </c>
      <c r="K2609" s="6">
        <f>_xlfn.XLOOKUP(#REF!,[1]!Backup_F8_Previous_Wave[ODINO],[1]!Backup_F8_Previous_Wave[Full VIN],"")</f>
      </c>
      <c r="L2609" s="3" t="s">
        <v>8100</v>
      </c>
      <c r="M2609" s="3" t="s">
        <v>4</v>
      </c>
      <c r="N2609" s="3" t="s">
        <v>8101</v>
      </c>
      <c r="O2609" s="3" t="s">
        <v>552</v>
      </c>
      <c r="P2609" s="6">
        <f>_xlfn.XLOOKUP(#REF!,[1]!Table2[BINNING],[1]!Table2[VFG],"")</f>
      </c>
      <c r="Q2609" s="6">
        <f>IF(ISNUMBER(FIND("|",#REF!,1)),LEFT(#REF!,FIND("|",#REF!,1)-2),#REF!)</f>
      </c>
      <c r="R2609" s="6">
        <f>IF(ISNUMBER(FIND("|",#REF!,1)),RIGHT(#REF!,LEN(#REF!)-FIND("|",#REF!,1)-1),"")</f>
      </c>
      <c r="S2609" s="3" t="s">
        <v>7</v>
      </c>
      <c r="T2609" s="3" t="s">
        <v>7</v>
      </c>
      <c r="U2609" s="2">
        <v>0</v>
      </c>
      <c r="V2609" s="2">
        <v>0</v>
      </c>
      <c r="W2609" s="2"/>
      <c r="X2609" s="3" t="s">
        <v>218</v>
      </c>
      <c r="Y2609" s="2">
        <v>0</v>
      </c>
      <c r="Z2609" s="3"/>
      <c r="AA2609" s="3"/>
      <c r="AB2609" s="7" t="s">
        <v>8102</v>
      </c>
      <c r="AC2609" s="3" t="s">
        <v>5102</v>
      </c>
      <c r="AD2609" s="3" t="s">
        <v>5103</v>
      </c>
      <c r="AE2609" s="3" t="s">
        <v>5104</v>
      </c>
      <c r="AF2609" s="3" t="s">
        <v>3134</v>
      </c>
      <c r="AG2609" s="4"/>
      <c r="AH2609" s="3"/>
      <c r="AI2609" s="4"/>
      <c r="AJ26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09" s="8">
        <f>IF(#REF!=MAX(#REF!),"New","Old")</f>
      </c>
      <c r="AL2609" s="3"/>
      <c r="AM2609" s="9">
        <f>IF(OR(#REF!="",#REF!=0),"",IF(#REF!&lt;12000,"&lt;12k",IF(AND(#REF!&gt;=12000,#REF!&lt;24000),"12k to 24k",IF(AND(#REF!&gt;=24000,#REF!&lt;=36000),"24k to 36k",IF(#REF!&gt;36000,"&gt;36k","")))))</f>
      </c>
    </row>
    <row x14ac:dyDescent="0.25" r="2610" customHeight="1" ht="18.75">
      <c r="A2610" s="1">
        <v>1876325</v>
      </c>
      <c r="B2610" s="2">
        <v>11509624</v>
      </c>
      <c r="C2610" s="3" t="s">
        <v>0</v>
      </c>
      <c r="D2610" s="3" t="s">
        <v>4843</v>
      </c>
      <c r="E2610" s="2">
        <v>2023</v>
      </c>
      <c r="F2610" s="4">
        <v>44985</v>
      </c>
      <c r="G2610" s="3" t="s">
        <v>2</v>
      </c>
      <c r="H2610" s="4">
        <v>44986</v>
      </c>
      <c r="I2610" s="4">
        <f>_xlfn.XLOOKUP(#REF!,[1]!Backup_F8_Previous_Wave[ODINO],[1]!Backup_F8_Previous_Wave[Production Date],"")</f>
      </c>
      <c r="J2610" s="10">
        <f>_xlfn.XLOOKUP(#REF!,[1]!Backup_F8_Previous_Wave[ODINO],[1]!Backup_F8_Previous_Wave[Wave Date],"")</f>
      </c>
      <c r="K2610" s="6">
        <f>_xlfn.XLOOKUP(#REF!,[1]!Backup_F8_Previous_Wave[ODINO],[1]!Backup_F8_Previous_Wave[Full VIN],"")</f>
      </c>
      <c r="L2610" s="3" t="s">
        <v>8103</v>
      </c>
      <c r="M2610" s="3" t="s">
        <v>4</v>
      </c>
      <c r="N2610" s="3" t="s">
        <v>8104</v>
      </c>
      <c r="O2610" s="3" t="s">
        <v>3849</v>
      </c>
      <c r="P2610" s="6">
        <f>_xlfn.XLOOKUP(#REF!,[1]!Table2[BINNING],[1]!Table2[VFG],"")</f>
      </c>
      <c r="Q2610" s="6">
        <f>IF(ISNUMBER(FIND("|",#REF!,1)),LEFT(#REF!,FIND("|",#REF!,1)-2),#REF!)</f>
      </c>
      <c r="R2610" s="6">
        <f>IF(ISNUMBER(FIND("|",#REF!,1)),RIGHT(#REF!,LEN(#REF!)-FIND("|",#REF!,1)-1),"")</f>
      </c>
      <c r="S2610" s="3" t="s">
        <v>7</v>
      </c>
      <c r="T2610" s="3" t="s">
        <v>7</v>
      </c>
      <c r="U2610" s="2">
        <v>0</v>
      </c>
      <c r="V2610" s="2">
        <v>0</v>
      </c>
      <c r="W2610" s="2"/>
      <c r="X2610" s="3" t="s">
        <v>106</v>
      </c>
      <c r="Y2610" s="2">
        <v>35</v>
      </c>
      <c r="Z2610" s="3"/>
      <c r="AA2610" s="3"/>
      <c r="AB2610" s="7" t="s">
        <v>8105</v>
      </c>
      <c r="AC2610" s="3" t="s">
        <v>4847</v>
      </c>
      <c r="AD2610" s="3" t="s">
        <v>4848</v>
      </c>
      <c r="AE2610" s="3" t="s">
        <v>4849</v>
      </c>
      <c r="AF2610" s="3" t="s">
        <v>102</v>
      </c>
      <c r="AG2610" s="4"/>
      <c r="AH2610" s="3"/>
      <c r="AI2610" s="4"/>
      <c r="AJ26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0" s="8">
        <f>IF(#REF!=MAX(#REF!),"New","Old")</f>
      </c>
      <c r="AL2610" s="3"/>
      <c r="AM2610" s="9">
        <f>IF(OR(#REF!="",#REF!=0),"",IF(#REF!&lt;12000,"&lt;12k",IF(AND(#REF!&gt;=12000,#REF!&lt;24000),"12k to 24k",IF(AND(#REF!&gt;=24000,#REF!&lt;=36000),"24k to 36k",IF(#REF!&gt;36000,"&gt;36k","")))))</f>
      </c>
    </row>
    <row x14ac:dyDescent="0.25" r="2611" customHeight="1" ht="18.75">
      <c r="A2611" s="1">
        <v>1876352</v>
      </c>
      <c r="B2611" s="2">
        <v>11509641</v>
      </c>
      <c r="C2611" s="3" t="s">
        <v>0</v>
      </c>
      <c r="D2611" s="3" t="s">
        <v>4843</v>
      </c>
      <c r="E2611" s="2">
        <v>2023</v>
      </c>
      <c r="F2611" s="4">
        <v>44983</v>
      </c>
      <c r="G2611" s="3" t="s">
        <v>2</v>
      </c>
      <c r="H2611" s="4">
        <v>44986</v>
      </c>
      <c r="I2611" s="4"/>
      <c r="J2611" s="10">
        <f>_xlfn.XLOOKUP(#REF!,[1]!Backup_F8_Previous_Wave[ODINO],[1]!Backup_F8_Previous_Wave[Wave Date],"")</f>
      </c>
      <c r="K2611" s="3"/>
      <c r="L2611" s="3" t="s">
        <v>8106</v>
      </c>
      <c r="M2611" s="3" t="s">
        <v>4</v>
      </c>
      <c r="N2611" s="3" t="s">
        <v>8107</v>
      </c>
      <c r="O2611" s="3" t="s">
        <v>3849</v>
      </c>
      <c r="P2611" s="6">
        <f>_xlfn.XLOOKUP(#REF!,[1]!Table2[BINNING],[1]!Table2[VFG],"")</f>
      </c>
      <c r="Q2611" s="6">
        <f>IF(ISNUMBER(FIND("|",#REF!,1)),LEFT(#REF!,FIND("|",#REF!,1)-2),#REF!)</f>
      </c>
      <c r="R2611" s="6">
        <f>IF(ISNUMBER(FIND("|",#REF!,1)),RIGHT(#REF!,LEN(#REF!)-FIND("|",#REF!,1)-1),"")</f>
      </c>
      <c r="S2611" s="3" t="s">
        <v>7</v>
      </c>
      <c r="T2611" s="3" t="s">
        <v>7</v>
      </c>
      <c r="U2611" s="2">
        <v>0</v>
      </c>
      <c r="V2611" s="2">
        <v>0</v>
      </c>
      <c r="W2611" s="2"/>
      <c r="X2611" s="3" t="s">
        <v>63</v>
      </c>
      <c r="Y2611" s="2">
        <v>50</v>
      </c>
      <c r="Z2611" s="3"/>
      <c r="AA2611" s="3"/>
      <c r="AB2611" s="7" t="s">
        <v>8108</v>
      </c>
      <c r="AC2611" s="3" t="s">
        <v>44</v>
      </c>
      <c r="AD2611" s="3" t="s">
        <v>44</v>
      </c>
      <c r="AE2611" s="3" t="s">
        <v>44</v>
      </c>
      <c r="AF2611" s="3" t="s">
        <v>102</v>
      </c>
      <c r="AG2611" s="4"/>
      <c r="AH2611" s="3"/>
      <c r="AI2611" s="4"/>
      <c r="AJ26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1" s="8">
        <f>IF(#REF!=MAX(#REF!),"New","Old")</f>
      </c>
      <c r="AL2611" s="3"/>
      <c r="AM2611" s="9">
        <f>IF(OR(#REF!="",#REF!=0),"",IF(#REF!&lt;12000,"&lt;12k",IF(AND(#REF!&gt;=12000,#REF!&lt;24000),"12k to 24k",IF(AND(#REF!&gt;=24000,#REF!&lt;=36000),"24k to 36k",IF(#REF!&gt;36000,"&gt;36k","")))))</f>
      </c>
    </row>
    <row x14ac:dyDescent="0.25" r="2612" customHeight="1" ht="18.75">
      <c r="A2612" s="1">
        <v>1876414</v>
      </c>
      <c r="B2612" s="2">
        <v>11509689</v>
      </c>
      <c r="C2612" s="3" t="s">
        <v>0</v>
      </c>
      <c r="D2612" s="3" t="s">
        <v>1</v>
      </c>
      <c r="E2612" s="2">
        <v>2021</v>
      </c>
      <c r="F2612" s="4">
        <v>44986</v>
      </c>
      <c r="G2612" s="3" t="s">
        <v>2</v>
      </c>
      <c r="H2612" s="4">
        <v>44986</v>
      </c>
      <c r="I2612" s="4">
        <f>_xlfn.XLOOKUP(#REF!,[1]!Backup_F8_Previous_Wave[ODINO],[1]!Backup_F8_Previous_Wave[Production Date],"")</f>
      </c>
      <c r="J2612" s="10">
        <f>_xlfn.XLOOKUP(#REF!,[1]!Backup_F8_Previous_Wave[ODINO],[1]!Backup_F8_Previous_Wave[Wave Date],"")</f>
      </c>
      <c r="K2612" s="6">
        <f>_xlfn.XLOOKUP(#REF!,[1]!Backup_F8_Previous_Wave[ODINO],[1]!Backup_F8_Previous_Wave[Full VIN],"")</f>
      </c>
      <c r="L2612" s="3" t="s">
        <v>8109</v>
      </c>
      <c r="M2612" s="3" t="s">
        <v>4</v>
      </c>
      <c r="N2612" s="3" t="s">
        <v>8110</v>
      </c>
      <c r="O2612" s="3" t="s">
        <v>3149</v>
      </c>
      <c r="P2612" s="6">
        <f>_xlfn.XLOOKUP(#REF!,[1]!Table2[BINNING],[1]!Table2[VFG],"")</f>
      </c>
      <c r="Q2612" s="6">
        <f>IF(ISNUMBER(FIND("|",#REF!,1)),LEFT(#REF!,FIND("|",#REF!,1)-2),#REF!)</f>
      </c>
      <c r="R2612" s="6">
        <f>IF(ISNUMBER(FIND("|",#REF!,1)),RIGHT(#REF!,LEN(#REF!)-FIND("|",#REF!,1)-1),"")</f>
      </c>
      <c r="S2612" s="3" t="s">
        <v>7</v>
      </c>
      <c r="T2612" s="3" t="s">
        <v>7</v>
      </c>
      <c r="U2612" s="2">
        <v>0</v>
      </c>
      <c r="V2612" s="2">
        <v>0</v>
      </c>
      <c r="W2612" s="2"/>
      <c r="X2612" s="3" t="s">
        <v>282</v>
      </c>
      <c r="Y2612" s="2">
        <v>70</v>
      </c>
      <c r="Z2612" s="3"/>
      <c r="AA2612" s="3"/>
      <c r="AB2612" s="7" t="s">
        <v>8111</v>
      </c>
      <c r="AC2612" s="3" t="s">
        <v>4018</v>
      </c>
      <c r="AD2612" s="3" t="s">
        <v>11</v>
      </c>
      <c r="AE2612" s="3" t="s">
        <v>21</v>
      </c>
      <c r="AF2612" s="3" t="s">
        <v>13</v>
      </c>
      <c r="AG2612" s="4"/>
      <c r="AH2612" s="3"/>
      <c r="AI2612" s="4"/>
      <c r="AJ26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2" s="8">
        <f>IF(#REF!=MAX(#REF!),"New","Old")</f>
      </c>
      <c r="AL2612" s="3"/>
      <c r="AM2612" s="9">
        <f>IF(OR(#REF!="",#REF!=0),"",IF(#REF!&lt;12000,"&lt;12k",IF(AND(#REF!&gt;=12000,#REF!&lt;24000),"12k to 24k",IF(AND(#REF!&gt;=24000,#REF!&lt;=36000),"24k to 36k",IF(#REF!&gt;36000,"&gt;36k","")))))</f>
      </c>
    </row>
    <row x14ac:dyDescent="0.25" r="2613" customHeight="1" ht="18.75">
      <c r="A2613" s="1">
        <v>1876493</v>
      </c>
      <c r="B2613" s="2">
        <v>11509745</v>
      </c>
      <c r="C2613" s="3" t="s">
        <v>0</v>
      </c>
      <c r="D2613" s="3" t="s">
        <v>86</v>
      </c>
      <c r="E2613" s="2">
        <v>2020</v>
      </c>
      <c r="F2613" s="4">
        <v>44985</v>
      </c>
      <c r="G2613" s="3" t="s">
        <v>2</v>
      </c>
      <c r="H2613" s="4">
        <v>44986</v>
      </c>
      <c r="I2613" s="4">
        <f>_xlfn.XLOOKUP(#REF!,[1]!Backup_F8_Previous_Wave[ODINO],[1]!Backup_F8_Previous_Wave[Production Date],"")</f>
      </c>
      <c r="J2613" s="10">
        <f>_xlfn.XLOOKUP(#REF!,[1]!Backup_F8_Previous_Wave[ODINO],[1]!Backup_F8_Previous_Wave[Wave Date],"")</f>
      </c>
      <c r="K2613" s="6">
        <f>_xlfn.XLOOKUP(#REF!,[1]!Backup_F8_Previous_Wave[ODINO],[1]!Backup_F8_Previous_Wave[Full VIN],"")</f>
      </c>
      <c r="L2613" s="3" t="s">
        <v>8112</v>
      </c>
      <c r="M2613" s="3" t="s">
        <v>4</v>
      </c>
      <c r="N2613" s="3" t="s">
        <v>8113</v>
      </c>
      <c r="O2613" s="3" t="s">
        <v>4771</v>
      </c>
      <c r="P2613" s="6">
        <f>_xlfn.XLOOKUP(#REF!,[1]!Table2[BINNING],[1]!Table2[VFG],"")</f>
      </c>
      <c r="Q2613" s="6">
        <f>IF(ISNUMBER(FIND("|",#REF!,1)),LEFT(#REF!,FIND("|",#REF!,1)-2),#REF!)</f>
      </c>
      <c r="R2613" s="6">
        <f>IF(ISNUMBER(FIND("|",#REF!,1)),RIGHT(#REF!,LEN(#REF!)-FIND("|",#REF!,1)-1),"")</f>
      </c>
      <c r="S2613" s="3" t="s">
        <v>7</v>
      </c>
      <c r="T2613" s="3" t="s">
        <v>7</v>
      </c>
      <c r="U2613" s="2">
        <v>0</v>
      </c>
      <c r="V2613" s="2">
        <v>0</v>
      </c>
      <c r="W2613" s="2">
        <v>22000</v>
      </c>
      <c r="X2613" s="3" t="s">
        <v>125</v>
      </c>
      <c r="Y2613" s="2"/>
      <c r="Z2613" s="3" t="s">
        <v>8114</v>
      </c>
      <c r="AA2613" s="3" t="s">
        <v>3814</v>
      </c>
      <c r="AB2613" s="7" t="s">
        <v>8115</v>
      </c>
      <c r="AC2613" s="3" t="s">
        <v>685</v>
      </c>
      <c r="AD2613" s="3" t="s">
        <v>93</v>
      </c>
      <c r="AE2613" s="3" t="s">
        <v>94</v>
      </c>
      <c r="AF2613" s="3" t="s">
        <v>95</v>
      </c>
      <c r="AG2613" s="4"/>
      <c r="AH2613" s="3"/>
      <c r="AI2613" s="4"/>
      <c r="AJ26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3" s="8">
        <f>IF(#REF!=MAX(#REF!),"New","Old")</f>
      </c>
      <c r="AL2613" s="3"/>
      <c r="AM2613" s="9">
        <f>IF(OR(#REF!="",#REF!=0),"",IF(#REF!&lt;12000,"&lt;12k",IF(AND(#REF!&gt;=12000,#REF!&lt;24000),"12k to 24k",IF(AND(#REF!&gt;=24000,#REF!&lt;=36000),"24k to 36k",IF(#REF!&gt;36000,"&gt;36k","")))))</f>
      </c>
    </row>
    <row x14ac:dyDescent="0.25" r="2614" customHeight="1" ht="18.75">
      <c r="A2614" s="1">
        <v>1876552</v>
      </c>
      <c r="B2614" s="2">
        <v>11509782</v>
      </c>
      <c r="C2614" s="3" t="s">
        <v>0</v>
      </c>
      <c r="D2614" s="3" t="s">
        <v>1</v>
      </c>
      <c r="E2614" s="2">
        <v>2022</v>
      </c>
      <c r="F2614" s="4">
        <v>44986</v>
      </c>
      <c r="G2614" s="3" t="s">
        <v>2</v>
      </c>
      <c r="H2614" s="4">
        <v>44986</v>
      </c>
      <c r="I2614" s="4">
        <f>_xlfn.XLOOKUP(#REF!,[1]!Backup_F8_Previous_Wave[ODINO],[1]!Backup_F8_Previous_Wave[Production Date],"")</f>
      </c>
      <c r="J2614" s="10">
        <f>_xlfn.XLOOKUP(#REF!,[1]!Backup_F8_Previous_Wave[ODINO],[1]!Backup_F8_Previous_Wave[Wave Date],"")</f>
      </c>
      <c r="K2614" s="6">
        <f>_xlfn.XLOOKUP(#REF!,[1]!Backup_F8_Previous_Wave[ODINO],[1]!Backup_F8_Previous_Wave[Full VIN],"")</f>
      </c>
      <c r="L2614" s="3" t="s">
        <v>8116</v>
      </c>
      <c r="M2614" s="3" t="s">
        <v>4</v>
      </c>
      <c r="N2614" s="3" t="s">
        <v>8117</v>
      </c>
      <c r="O2614" s="3" t="s">
        <v>471</v>
      </c>
      <c r="P2614" s="6">
        <f>_xlfn.XLOOKUP(#REF!,[1]!Table2[BINNING],[1]!Table2[VFG],"")</f>
      </c>
      <c r="Q2614" s="6">
        <f>IF(ISNUMBER(FIND("|",#REF!,1)),LEFT(#REF!,FIND("|",#REF!,1)-2),#REF!)</f>
      </c>
      <c r="R2614" s="6">
        <f>IF(ISNUMBER(FIND("|",#REF!,1)),RIGHT(#REF!,LEN(#REF!)-FIND("|",#REF!,1)-1),"")</f>
      </c>
      <c r="S2614" s="3" t="s">
        <v>7</v>
      </c>
      <c r="T2614" s="3" t="s">
        <v>7</v>
      </c>
      <c r="U2614" s="2">
        <v>0</v>
      </c>
      <c r="V2614" s="2">
        <v>0</v>
      </c>
      <c r="W2614" s="2"/>
      <c r="X2614" s="3" t="s">
        <v>63</v>
      </c>
      <c r="Y2614" s="2">
        <v>70</v>
      </c>
      <c r="Z2614" s="3"/>
      <c r="AA2614" s="3"/>
      <c r="AB2614" s="7" t="s">
        <v>8118</v>
      </c>
      <c r="AC2614" s="3" t="s">
        <v>4018</v>
      </c>
      <c r="AD2614" s="3" t="s">
        <v>6947</v>
      </c>
      <c r="AE2614" s="3" t="s">
        <v>6948</v>
      </c>
      <c r="AF2614" s="3" t="s">
        <v>6949</v>
      </c>
      <c r="AG2614" s="4"/>
      <c r="AH2614" s="3"/>
      <c r="AI2614" s="4"/>
      <c r="AJ26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4" s="8">
        <f>IF(#REF!=MAX(#REF!),"New","Old")</f>
      </c>
      <c r="AL2614" s="3"/>
      <c r="AM2614" s="9">
        <f>IF(OR(#REF!="",#REF!=0),"",IF(#REF!&lt;12000,"&lt;12k",IF(AND(#REF!&gt;=12000,#REF!&lt;24000),"12k to 24k",IF(AND(#REF!&gt;=24000,#REF!&lt;=36000),"24k to 36k",IF(#REF!&gt;36000,"&gt;36k","")))))</f>
      </c>
    </row>
    <row x14ac:dyDescent="0.25" r="2615" customHeight="1" ht="18.75">
      <c r="A2615" s="1">
        <v>1876560</v>
      </c>
      <c r="B2615" s="2">
        <v>11509787</v>
      </c>
      <c r="C2615" s="3" t="s">
        <v>0</v>
      </c>
      <c r="D2615" s="3" t="s">
        <v>4843</v>
      </c>
      <c r="E2615" s="2">
        <v>2023</v>
      </c>
      <c r="F2615" s="4">
        <v>44986</v>
      </c>
      <c r="G2615" s="3" t="s">
        <v>2</v>
      </c>
      <c r="H2615" s="4">
        <v>44987</v>
      </c>
      <c r="I2615" s="4">
        <f>_xlfn.XLOOKUP(#REF!,[1]!Backup_F8_Previous_Wave[ODINO],[1]!Backup_F8_Previous_Wave[Production Date],"")</f>
      </c>
      <c r="J2615" s="10">
        <f>_xlfn.XLOOKUP(#REF!,[1]!Backup_F8_Previous_Wave[ODINO],[1]!Backup_F8_Previous_Wave[Wave Date],"")</f>
      </c>
      <c r="K2615" s="6">
        <f>_xlfn.XLOOKUP(#REF!,[1]!Backup_F8_Previous_Wave[ODINO],[1]!Backup_F8_Previous_Wave[Full VIN],"")</f>
      </c>
      <c r="L2615" s="3" t="s">
        <v>7956</v>
      </c>
      <c r="M2615" s="3" t="s">
        <v>4</v>
      </c>
      <c r="N2615" s="3" t="s">
        <v>8119</v>
      </c>
      <c r="O2615" s="3" t="s">
        <v>3849</v>
      </c>
      <c r="P2615" s="6">
        <f>_xlfn.XLOOKUP(#REF!,[1]!Table2[BINNING],[1]!Table2[VFG],"")</f>
      </c>
      <c r="Q2615" s="6">
        <f>IF(ISNUMBER(FIND("|",#REF!,1)),LEFT(#REF!,FIND("|",#REF!,1)-2),#REF!)</f>
      </c>
      <c r="R2615" s="6">
        <f>IF(ISNUMBER(FIND("|",#REF!,1)),RIGHT(#REF!,LEN(#REF!)-FIND("|",#REF!,1)-1),"")</f>
      </c>
      <c r="S2615" s="3" t="s">
        <v>7</v>
      </c>
      <c r="T2615" s="3" t="s">
        <v>7</v>
      </c>
      <c r="U2615" s="2">
        <v>0</v>
      </c>
      <c r="V2615" s="2">
        <v>0</v>
      </c>
      <c r="W2615" s="2"/>
      <c r="X2615" s="3" t="s">
        <v>202</v>
      </c>
      <c r="Y2615" s="2">
        <v>60</v>
      </c>
      <c r="Z2615" s="3"/>
      <c r="AA2615" s="3"/>
      <c r="AB2615" s="7" t="s">
        <v>8120</v>
      </c>
      <c r="AC2615" s="3" t="s">
        <v>4847</v>
      </c>
      <c r="AD2615" s="3" t="s">
        <v>4848</v>
      </c>
      <c r="AE2615" s="3" t="s">
        <v>4849</v>
      </c>
      <c r="AF2615" s="3" t="s">
        <v>102</v>
      </c>
      <c r="AG2615" s="4"/>
      <c r="AH2615" s="3"/>
      <c r="AI2615" s="4"/>
      <c r="AJ26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5" s="8">
        <f>IF(#REF!=MAX(#REF!),"New","Old")</f>
      </c>
      <c r="AL2615" s="3"/>
      <c r="AM2615" s="9">
        <f>IF(OR(#REF!="",#REF!=0),"",IF(#REF!&lt;12000,"&lt;12k",IF(AND(#REF!&gt;=12000,#REF!&lt;24000),"12k to 24k",IF(AND(#REF!&gt;=24000,#REF!&lt;=36000),"24k to 36k",IF(#REF!&gt;36000,"&gt;36k","")))))</f>
      </c>
    </row>
    <row x14ac:dyDescent="0.25" r="2616" customHeight="1" ht="18.75">
      <c r="A2616" s="1">
        <v>1876578</v>
      </c>
      <c r="B2616" s="2">
        <v>11509801</v>
      </c>
      <c r="C2616" s="3" t="s">
        <v>0</v>
      </c>
      <c r="D2616" s="3" t="s">
        <v>4843</v>
      </c>
      <c r="E2616" s="2">
        <v>2022</v>
      </c>
      <c r="F2616" s="4">
        <v>44987</v>
      </c>
      <c r="G2616" s="3" t="s">
        <v>2</v>
      </c>
      <c r="H2616" s="4">
        <v>44987</v>
      </c>
      <c r="I2616" s="4">
        <f>_xlfn.XLOOKUP(#REF!,[1]!Backup_F8_Previous_Wave[ODINO],[1]!Backup_F8_Previous_Wave[Production Date],"")</f>
      </c>
      <c r="J2616" s="10">
        <f>_xlfn.XLOOKUP(#REF!,[1]!Backup_F8_Previous_Wave[ODINO],[1]!Backup_F8_Previous_Wave[Wave Date],"")</f>
      </c>
      <c r="K2616" s="6">
        <f>_xlfn.XLOOKUP(#REF!,[1]!Backup_F8_Previous_Wave[ODINO],[1]!Backup_F8_Previous_Wave[Full VIN],"")</f>
      </c>
      <c r="L2616" s="3" t="s">
        <v>8121</v>
      </c>
      <c r="M2616" s="3" t="s">
        <v>4</v>
      </c>
      <c r="N2616" s="3" t="s">
        <v>8122</v>
      </c>
      <c r="O2616" s="3" t="s">
        <v>3849</v>
      </c>
      <c r="P2616" s="6">
        <f>_xlfn.XLOOKUP(#REF!,[1]!Table2[BINNING],[1]!Table2[VFG],"")</f>
      </c>
      <c r="Q2616" s="6">
        <f>IF(ISNUMBER(FIND("|",#REF!,1)),LEFT(#REF!,FIND("|",#REF!,1)-2),#REF!)</f>
      </c>
      <c r="R2616" s="6">
        <f>IF(ISNUMBER(FIND("|",#REF!,1)),RIGHT(#REF!,LEN(#REF!)-FIND("|",#REF!,1)-1),"")</f>
      </c>
      <c r="S2616" s="3" t="s">
        <v>7</v>
      </c>
      <c r="T2616" s="3" t="s">
        <v>7</v>
      </c>
      <c r="U2616" s="2">
        <v>0</v>
      </c>
      <c r="V2616" s="2">
        <v>0</v>
      </c>
      <c r="W2616" s="2"/>
      <c r="X2616" s="3" t="s">
        <v>305</v>
      </c>
      <c r="Y2616" s="2"/>
      <c r="Z2616" s="3"/>
      <c r="AA2616" s="3"/>
      <c r="AB2616" s="7" t="s">
        <v>8123</v>
      </c>
      <c r="AC2616" s="3" t="s">
        <v>4847</v>
      </c>
      <c r="AD2616" s="3" t="s">
        <v>4848</v>
      </c>
      <c r="AE2616" s="3" t="s">
        <v>4849</v>
      </c>
      <c r="AF2616" s="3" t="s">
        <v>102</v>
      </c>
      <c r="AG2616" s="4"/>
      <c r="AH2616" s="3"/>
      <c r="AI2616" s="4"/>
      <c r="AJ26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6" s="8">
        <f>IF(#REF!=MAX(#REF!),"New","Old")</f>
      </c>
      <c r="AL2616" s="3"/>
      <c r="AM2616" s="9">
        <f>IF(OR(#REF!="",#REF!=0),"",IF(#REF!&lt;12000,"&lt;12k",IF(AND(#REF!&gt;=12000,#REF!&lt;24000),"12k to 24k",IF(AND(#REF!&gt;=24000,#REF!&lt;=36000),"24k to 36k",IF(#REF!&gt;36000,"&gt;36k","")))))</f>
      </c>
    </row>
    <row x14ac:dyDescent="0.25" r="2617" customHeight="1" ht="18.75">
      <c r="A2617" s="1">
        <v>1876765</v>
      </c>
      <c r="B2617" s="2">
        <v>11509939</v>
      </c>
      <c r="C2617" s="3" t="s">
        <v>0</v>
      </c>
      <c r="D2617" s="3" t="s">
        <v>86</v>
      </c>
      <c r="E2617" s="2">
        <v>2020</v>
      </c>
      <c r="F2617" s="4">
        <v>44975</v>
      </c>
      <c r="G2617" s="3" t="s">
        <v>2</v>
      </c>
      <c r="H2617" s="4">
        <v>44987</v>
      </c>
      <c r="I2617" s="4">
        <f>_xlfn.XLOOKUP(#REF!,[1]!Backup_F8_Previous_Wave[ODINO],[1]!Backup_F8_Previous_Wave[Production Date],"")</f>
      </c>
      <c r="J2617" s="10">
        <f>_xlfn.XLOOKUP(#REF!,[1]!Backup_F8_Previous_Wave[ODINO],[1]!Backup_F8_Previous_Wave[Wave Date],"")</f>
      </c>
      <c r="K2617" s="6">
        <f>_xlfn.XLOOKUP(#REF!,[1]!Backup_F8_Previous_Wave[ODINO],[1]!Backup_F8_Previous_Wave[Full VIN],"")</f>
      </c>
      <c r="L2617" s="3" t="s">
        <v>1100</v>
      </c>
      <c r="M2617" s="3" t="s">
        <v>4</v>
      </c>
      <c r="N2617" s="3" t="s">
        <v>8124</v>
      </c>
      <c r="O2617" s="3" t="s">
        <v>4771</v>
      </c>
      <c r="P2617" s="6">
        <f>_xlfn.XLOOKUP(#REF!,[1]!Table2[BINNING],[1]!Table2[VFG],"")</f>
      </c>
      <c r="Q2617" s="6">
        <f>IF(ISNUMBER(FIND("|",#REF!,1)),LEFT(#REF!,FIND("|",#REF!,1)-2),#REF!)</f>
      </c>
      <c r="R2617" s="6">
        <f>IF(ISNUMBER(FIND("|",#REF!,1)),RIGHT(#REF!,LEN(#REF!)-FIND("|",#REF!,1)-1),"")</f>
      </c>
      <c r="S2617" s="3" t="s">
        <v>7</v>
      </c>
      <c r="T2617" s="3" t="s">
        <v>7</v>
      </c>
      <c r="U2617" s="2">
        <v>0</v>
      </c>
      <c r="V2617" s="2">
        <v>0</v>
      </c>
      <c r="W2617" s="2"/>
      <c r="X2617" s="3" t="s">
        <v>229</v>
      </c>
      <c r="Y2617" s="2"/>
      <c r="Z2617" s="3"/>
      <c r="AA2617" s="3"/>
      <c r="AB2617" s="7" t="s">
        <v>8125</v>
      </c>
      <c r="AC2617" s="3" t="s">
        <v>685</v>
      </c>
      <c r="AD2617" s="3" t="s">
        <v>93</v>
      </c>
      <c r="AE2617" s="3" t="s">
        <v>94</v>
      </c>
      <c r="AF2617" s="3" t="s">
        <v>95</v>
      </c>
      <c r="AG2617" s="4"/>
      <c r="AH2617" s="3"/>
      <c r="AI2617" s="4"/>
      <c r="AJ26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7" s="8">
        <f>IF(#REF!=MAX(#REF!),"New","Old")</f>
      </c>
      <c r="AL2617" s="3"/>
      <c r="AM2617" s="9">
        <f>IF(OR(#REF!="",#REF!=0),"",IF(#REF!&lt;12000,"&lt;12k",IF(AND(#REF!&gt;=12000,#REF!&lt;24000),"12k to 24k",IF(AND(#REF!&gt;=24000,#REF!&lt;=36000),"24k to 36k",IF(#REF!&gt;36000,"&gt;36k","")))))</f>
      </c>
    </row>
    <row x14ac:dyDescent="0.25" r="2618" customHeight="1" ht="18.75">
      <c r="A2618" s="1">
        <v>1876868</v>
      </c>
      <c r="B2618" s="2">
        <v>11510011</v>
      </c>
      <c r="C2618" s="3" t="s">
        <v>0</v>
      </c>
      <c r="D2618" s="3" t="s">
        <v>4843</v>
      </c>
      <c r="E2618" s="2">
        <v>2022</v>
      </c>
      <c r="F2618" s="4">
        <v>44988</v>
      </c>
      <c r="G2618" s="3" t="s">
        <v>2</v>
      </c>
      <c r="H2618" s="4">
        <v>44988</v>
      </c>
      <c r="I2618" s="4">
        <f>_xlfn.XLOOKUP(#REF!,[1]!Backup_F8_Previous_Wave[ODINO],[1]!Backup_F8_Previous_Wave[Production Date],"")</f>
      </c>
      <c r="J2618" s="10">
        <f>_xlfn.XLOOKUP(#REF!,[1]!Backup_F8_Previous_Wave[ODINO],[1]!Backup_F8_Previous_Wave[Wave Date],"")</f>
      </c>
      <c r="K2618" s="6">
        <f>_xlfn.XLOOKUP(#REF!,[1]!Backup_F8_Previous_Wave[ODINO],[1]!Backup_F8_Previous_Wave[Full VIN],"")</f>
      </c>
      <c r="L2618" s="3" t="s">
        <v>8126</v>
      </c>
      <c r="M2618" s="3" t="s">
        <v>4</v>
      </c>
      <c r="N2618" s="3" t="s">
        <v>8127</v>
      </c>
      <c r="O2618" s="3" t="s">
        <v>3849</v>
      </c>
      <c r="P2618" s="6">
        <f>_xlfn.XLOOKUP(#REF!,[1]!Table2[BINNING],[1]!Table2[VFG],"")</f>
      </c>
      <c r="Q2618" s="6">
        <f>IF(ISNUMBER(FIND("|",#REF!,1)),LEFT(#REF!,FIND("|",#REF!,1)-2),#REF!)</f>
      </c>
      <c r="R2618" s="6">
        <f>IF(ISNUMBER(FIND("|",#REF!,1)),RIGHT(#REF!,LEN(#REF!)-FIND("|",#REF!,1)-1),"")</f>
      </c>
      <c r="S2618" s="3" t="s">
        <v>7</v>
      </c>
      <c r="T2618" s="3" t="s">
        <v>7</v>
      </c>
      <c r="U2618" s="2">
        <v>0</v>
      </c>
      <c r="V2618" s="2">
        <v>0</v>
      </c>
      <c r="W2618" s="2"/>
      <c r="X2618" s="3" t="s">
        <v>72</v>
      </c>
      <c r="Y2618" s="2"/>
      <c r="Z2618" s="3"/>
      <c r="AA2618" s="3"/>
      <c r="AB2618" s="7" t="s">
        <v>8128</v>
      </c>
      <c r="AC2618" s="3" t="s">
        <v>4847</v>
      </c>
      <c r="AD2618" s="3" t="s">
        <v>4848</v>
      </c>
      <c r="AE2618" s="3" t="s">
        <v>4849</v>
      </c>
      <c r="AF2618" s="3" t="s">
        <v>102</v>
      </c>
      <c r="AG2618" s="4"/>
      <c r="AH2618" s="3"/>
      <c r="AI2618" s="4"/>
      <c r="AJ26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8" s="8">
        <f>IF(#REF!=MAX(#REF!),"New","Old")</f>
      </c>
      <c r="AL2618" s="3"/>
      <c r="AM2618" s="9">
        <f>IF(OR(#REF!="",#REF!=0),"",IF(#REF!&lt;12000,"&lt;12k",IF(AND(#REF!&gt;=12000,#REF!&lt;24000),"12k to 24k",IF(AND(#REF!&gt;=24000,#REF!&lt;=36000),"24k to 36k",IF(#REF!&gt;36000,"&gt;36k","")))))</f>
      </c>
    </row>
    <row x14ac:dyDescent="0.25" r="2619" customHeight="1" ht="18.75">
      <c r="A2619" s="1">
        <v>1876928</v>
      </c>
      <c r="B2619" s="2">
        <v>11510053</v>
      </c>
      <c r="C2619" s="3" t="s">
        <v>0</v>
      </c>
      <c r="D2619" s="3" t="s">
        <v>4843</v>
      </c>
      <c r="E2619" s="2">
        <v>2023</v>
      </c>
      <c r="F2619" s="4">
        <v>44988</v>
      </c>
      <c r="G2619" s="3" t="s">
        <v>2</v>
      </c>
      <c r="H2619" s="4">
        <v>44988</v>
      </c>
      <c r="I2619" s="4">
        <f>_xlfn.XLOOKUP(#REF!,[1]!Backup_F8_Previous_Wave[ODINO],[1]!Backup_F8_Previous_Wave[Production Date],"")</f>
      </c>
      <c r="J2619" s="10">
        <f>_xlfn.XLOOKUP(#REF!,[1]!Backup_F8_Previous_Wave[ODINO],[1]!Backup_F8_Previous_Wave[Wave Date],"")</f>
      </c>
      <c r="K2619" s="6">
        <f>_xlfn.XLOOKUP(#REF!,[1]!Backup_F8_Previous_Wave[ODINO],[1]!Backup_F8_Previous_Wave[Full VIN],"")</f>
      </c>
      <c r="L2619" s="3" t="s">
        <v>8129</v>
      </c>
      <c r="M2619" s="3" t="s">
        <v>4</v>
      </c>
      <c r="N2619" s="3" t="s">
        <v>8130</v>
      </c>
      <c r="O2619" s="3" t="s">
        <v>3849</v>
      </c>
      <c r="P2619" s="6">
        <f>_xlfn.XLOOKUP(#REF!,[1]!Table2[BINNING],[1]!Table2[VFG],"")</f>
      </c>
      <c r="Q2619" s="6">
        <f>IF(ISNUMBER(FIND("|",#REF!,1)),LEFT(#REF!,FIND("|",#REF!,1)-2),#REF!)</f>
      </c>
      <c r="R2619" s="6">
        <f>IF(ISNUMBER(FIND("|",#REF!,1)),RIGHT(#REF!,LEN(#REF!)-FIND("|",#REF!,1)-1),"")</f>
      </c>
      <c r="S2619" s="3" t="s">
        <v>7</v>
      </c>
      <c r="T2619" s="3" t="s">
        <v>7</v>
      </c>
      <c r="U2619" s="2">
        <v>0</v>
      </c>
      <c r="V2619" s="2">
        <v>0</v>
      </c>
      <c r="W2619" s="2"/>
      <c r="X2619" s="3" t="s">
        <v>100</v>
      </c>
      <c r="Y2619" s="2"/>
      <c r="Z2619" s="3"/>
      <c r="AA2619" s="3"/>
      <c r="AB2619" s="7" t="s">
        <v>8131</v>
      </c>
      <c r="AC2619" s="3" t="s">
        <v>4847</v>
      </c>
      <c r="AD2619" s="3" t="s">
        <v>4848</v>
      </c>
      <c r="AE2619" s="3" t="s">
        <v>4849</v>
      </c>
      <c r="AF2619" s="3" t="s">
        <v>102</v>
      </c>
      <c r="AG2619" s="4"/>
      <c r="AH2619" s="3"/>
      <c r="AI2619" s="4"/>
      <c r="AJ26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19" s="8">
        <f>IF(#REF!=MAX(#REF!),"New","Old")</f>
      </c>
      <c r="AL2619" s="3"/>
      <c r="AM2619" s="9">
        <f>IF(OR(#REF!="",#REF!=0),"",IF(#REF!&lt;12000,"&lt;12k",IF(AND(#REF!&gt;=12000,#REF!&lt;24000),"12k to 24k",IF(AND(#REF!&gt;=24000,#REF!&lt;=36000),"24k to 36k",IF(#REF!&gt;36000,"&gt;36k","")))))</f>
      </c>
    </row>
    <row x14ac:dyDescent="0.25" r="2620" customHeight="1" ht="18.75">
      <c r="A2620" s="1">
        <v>1876957</v>
      </c>
      <c r="B2620" s="2">
        <v>11510073</v>
      </c>
      <c r="C2620" s="3" t="s">
        <v>0</v>
      </c>
      <c r="D2620" s="3" t="s">
        <v>4843</v>
      </c>
      <c r="E2620" s="2">
        <v>2022</v>
      </c>
      <c r="F2620" s="4">
        <v>44988</v>
      </c>
      <c r="G2620" s="3" t="s">
        <v>2</v>
      </c>
      <c r="H2620" s="4">
        <v>44988</v>
      </c>
      <c r="I2620" s="4"/>
      <c r="J2620" s="10">
        <f>_xlfn.XLOOKUP(#REF!,[1]!Backup_F8_Previous_Wave[ODINO],[1]!Backup_F8_Previous_Wave[Wave Date],"")</f>
      </c>
      <c r="K2620" s="3"/>
      <c r="L2620" s="3" t="s">
        <v>8126</v>
      </c>
      <c r="M2620" s="3" t="s">
        <v>4</v>
      </c>
      <c r="N2620" s="3" t="s">
        <v>8132</v>
      </c>
      <c r="O2620" s="3" t="s">
        <v>3849</v>
      </c>
      <c r="P2620" s="6">
        <f>_xlfn.XLOOKUP(#REF!,[1]!Table2[BINNING],[1]!Table2[VFG],"")</f>
      </c>
      <c r="Q2620" s="6">
        <f>IF(ISNUMBER(FIND("|",#REF!,1)),LEFT(#REF!,FIND("|",#REF!,1)-2),#REF!)</f>
      </c>
      <c r="R2620" s="6">
        <f>IF(ISNUMBER(FIND("|",#REF!,1)),RIGHT(#REF!,LEN(#REF!)-FIND("|",#REF!,1)-1),"")</f>
      </c>
      <c r="S2620" s="3" t="s">
        <v>7</v>
      </c>
      <c r="T2620" s="3" t="s">
        <v>7</v>
      </c>
      <c r="U2620" s="2">
        <v>0</v>
      </c>
      <c r="V2620" s="2">
        <v>0</v>
      </c>
      <c r="W2620" s="2"/>
      <c r="X2620" s="3" t="s">
        <v>100</v>
      </c>
      <c r="Y2620" s="2">
        <v>35</v>
      </c>
      <c r="Z2620" s="3"/>
      <c r="AA2620" s="3"/>
      <c r="AB2620" s="7" t="s">
        <v>8133</v>
      </c>
      <c r="AC2620" s="3" t="s">
        <v>44</v>
      </c>
      <c r="AD2620" s="3" t="s">
        <v>44</v>
      </c>
      <c r="AE2620" s="3" t="s">
        <v>44</v>
      </c>
      <c r="AF2620" s="3" t="s">
        <v>102</v>
      </c>
      <c r="AG2620" s="4"/>
      <c r="AH2620" s="3"/>
      <c r="AI2620" s="4"/>
      <c r="AJ26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0" s="8">
        <f>IF(#REF!=MAX(#REF!),"New","Old")</f>
      </c>
      <c r="AL2620" s="3"/>
      <c r="AM2620" s="9">
        <f>IF(OR(#REF!="",#REF!=0),"",IF(#REF!&lt;12000,"&lt;12k",IF(AND(#REF!&gt;=12000,#REF!&lt;24000),"12k to 24k",IF(AND(#REF!&gt;=24000,#REF!&lt;=36000),"24k to 36k",IF(#REF!&gt;36000,"&gt;36k","")))))</f>
      </c>
    </row>
    <row x14ac:dyDescent="0.25" r="2621" customHeight="1" ht="18.75">
      <c r="A2621" s="1">
        <v>1876965</v>
      </c>
      <c r="B2621" s="2">
        <v>11510078</v>
      </c>
      <c r="C2621" s="3" t="s">
        <v>0</v>
      </c>
      <c r="D2621" s="3" t="s">
        <v>181</v>
      </c>
      <c r="E2621" s="2">
        <v>2016</v>
      </c>
      <c r="F2621" s="4">
        <v>44988</v>
      </c>
      <c r="G2621" s="3" t="s">
        <v>2</v>
      </c>
      <c r="H2621" s="4">
        <v>44988</v>
      </c>
      <c r="I2621" s="4">
        <f>_xlfn.XLOOKUP(#REF!,[1]!Backup_F8_Previous_Wave[ODINO],[1]!Backup_F8_Previous_Wave[Production Date],"")</f>
      </c>
      <c r="J2621" s="10">
        <f>_xlfn.XLOOKUP(#REF!,[1]!Backup_F8_Previous_Wave[ODINO],[1]!Backup_F8_Previous_Wave[Wave Date],"")</f>
      </c>
      <c r="K2621" s="6">
        <f>_xlfn.XLOOKUP(#REF!,[1]!Backup_F8_Previous_Wave[ODINO],[1]!Backup_F8_Previous_Wave[Full VIN],"")</f>
      </c>
      <c r="L2621" s="3" t="s">
        <v>8134</v>
      </c>
      <c r="M2621" s="3" t="s">
        <v>4</v>
      </c>
      <c r="N2621" s="3" t="s">
        <v>8135</v>
      </c>
      <c r="O2621" s="3" t="s">
        <v>196</v>
      </c>
      <c r="P2621" s="6">
        <f>_xlfn.XLOOKUP(#REF!,[1]!Table2[BINNING],[1]!Table2[VFG],"")</f>
      </c>
      <c r="Q2621" s="6">
        <f>IF(ISNUMBER(FIND("|",#REF!,1)),LEFT(#REF!,FIND("|",#REF!,1)-2),#REF!)</f>
      </c>
      <c r="R2621" s="6">
        <f>IF(ISNUMBER(FIND("|",#REF!,1)),RIGHT(#REF!,LEN(#REF!)-FIND("|",#REF!,1)-1),"")</f>
      </c>
      <c r="S2621" s="3" t="s">
        <v>7</v>
      </c>
      <c r="T2621" s="3" t="s">
        <v>7</v>
      </c>
      <c r="U2621" s="2">
        <v>0</v>
      </c>
      <c r="V2621" s="2">
        <v>0</v>
      </c>
      <c r="W2621" s="2"/>
      <c r="X2621" s="3" t="s">
        <v>467</v>
      </c>
      <c r="Y2621" s="2">
        <v>50</v>
      </c>
      <c r="Z2621" s="3"/>
      <c r="AA2621" s="3"/>
      <c r="AB2621" s="7" t="s">
        <v>8136</v>
      </c>
      <c r="AC2621" s="3" t="s">
        <v>297</v>
      </c>
      <c r="AD2621" s="3" t="s">
        <v>298</v>
      </c>
      <c r="AE2621" s="3" t="s">
        <v>299</v>
      </c>
      <c r="AF2621" s="3" t="s">
        <v>198</v>
      </c>
      <c r="AG2621" s="4"/>
      <c r="AH2621" s="3"/>
      <c r="AI2621" s="4"/>
      <c r="AJ26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1" s="8">
        <f>IF(#REF!=MAX(#REF!),"New","Old")</f>
      </c>
      <c r="AL2621" s="3"/>
      <c r="AM2621" s="9">
        <f>IF(OR(#REF!="",#REF!=0),"",IF(#REF!&lt;12000,"&lt;12k",IF(AND(#REF!&gt;=12000,#REF!&lt;24000),"12k to 24k",IF(AND(#REF!&gt;=24000,#REF!&lt;=36000),"24k to 36k",IF(#REF!&gt;36000,"&gt;36k","")))))</f>
      </c>
    </row>
    <row x14ac:dyDescent="0.25" r="2622" customHeight="1" ht="18.75">
      <c r="A2622" s="1">
        <v>1876999</v>
      </c>
      <c r="B2622" s="2">
        <v>11510099</v>
      </c>
      <c r="C2622" s="3" t="s">
        <v>0</v>
      </c>
      <c r="D2622" s="3" t="s">
        <v>4843</v>
      </c>
      <c r="E2622" s="2">
        <v>2023</v>
      </c>
      <c r="F2622" s="4">
        <v>44988</v>
      </c>
      <c r="G2622" s="3" t="s">
        <v>2</v>
      </c>
      <c r="H2622" s="4">
        <v>44989</v>
      </c>
      <c r="I2622" s="4">
        <f>_xlfn.XLOOKUP(#REF!,[1]!Backup_F8_Previous_Wave[ODINO],[1]!Backup_F8_Previous_Wave[Production Date],"")</f>
      </c>
      <c r="J2622" s="10">
        <f>_xlfn.XLOOKUP(#REF!,[1]!Backup_F8_Previous_Wave[ODINO],[1]!Backup_F8_Previous_Wave[Wave Date],"")</f>
      </c>
      <c r="K2622" s="6">
        <f>_xlfn.XLOOKUP(#REF!,[1]!Backup_F8_Previous_Wave[ODINO],[1]!Backup_F8_Previous_Wave[Full VIN],"")</f>
      </c>
      <c r="L2622" s="3" t="s">
        <v>8137</v>
      </c>
      <c r="M2622" s="3" t="s">
        <v>4</v>
      </c>
      <c r="N2622" s="3" t="s">
        <v>8138</v>
      </c>
      <c r="O2622" s="3" t="s">
        <v>3849</v>
      </c>
      <c r="P2622" s="6">
        <f>_xlfn.XLOOKUP(#REF!,[1]!Table2[BINNING],[1]!Table2[VFG],"")</f>
      </c>
      <c r="Q2622" s="6">
        <f>IF(ISNUMBER(FIND("|",#REF!,1)),LEFT(#REF!,FIND("|",#REF!,1)-2),#REF!)</f>
      </c>
      <c r="R2622" s="6">
        <f>IF(ISNUMBER(FIND("|",#REF!,1)),RIGHT(#REF!,LEN(#REF!)-FIND("|",#REF!,1)-1),"")</f>
      </c>
      <c r="S2622" s="3" t="s">
        <v>7</v>
      </c>
      <c r="T2622" s="3" t="s">
        <v>7</v>
      </c>
      <c r="U2622" s="2">
        <v>0</v>
      </c>
      <c r="V2622" s="2">
        <v>0</v>
      </c>
      <c r="W2622" s="2"/>
      <c r="X2622" s="3" t="s">
        <v>90</v>
      </c>
      <c r="Y2622" s="2">
        <v>45</v>
      </c>
      <c r="Z2622" s="3"/>
      <c r="AA2622" s="3"/>
      <c r="AB2622" s="7" t="s">
        <v>8139</v>
      </c>
      <c r="AC2622" s="3" t="s">
        <v>4847</v>
      </c>
      <c r="AD2622" s="3" t="s">
        <v>4848</v>
      </c>
      <c r="AE2622" s="3" t="s">
        <v>4849</v>
      </c>
      <c r="AF2622" s="3" t="s">
        <v>102</v>
      </c>
      <c r="AG2622" s="4"/>
      <c r="AH2622" s="3"/>
      <c r="AI2622" s="4"/>
      <c r="AJ26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2" s="8">
        <f>IF(#REF!=MAX(#REF!),"New","Old")</f>
      </c>
      <c r="AL2622" s="3"/>
      <c r="AM2622" s="9">
        <f>IF(OR(#REF!="",#REF!=0),"",IF(#REF!&lt;12000,"&lt;12k",IF(AND(#REF!&gt;=12000,#REF!&lt;24000),"12k to 24k",IF(AND(#REF!&gt;=24000,#REF!&lt;=36000),"24k to 36k",IF(#REF!&gt;36000,"&gt;36k","")))))</f>
      </c>
    </row>
    <row x14ac:dyDescent="0.25" r="2623" customHeight="1" ht="18.75">
      <c r="A2623" s="1">
        <v>1877044</v>
      </c>
      <c r="B2623" s="2">
        <v>11510127</v>
      </c>
      <c r="C2623" s="3" t="s">
        <v>0</v>
      </c>
      <c r="D2623" s="3" t="s">
        <v>1</v>
      </c>
      <c r="E2623" s="2">
        <v>2018</v>
      </c>
      <c r="F2623" s="4">
        <v>44989</v>
      </c>
      <c r="G2623" s="3" t="s">
        <v>2</v>
      </c>
      <c r="H2623" s="4">
        <v>44989</v>
      </c>
      <c r="I2623" s="4">
        <f>_xlfn.XLOOKUP(#REF!,[1]!Backup_F8_Previous_Wave[ODINO],[1]!Backup_F8_Previous_Wave[Production Date],"")</f>
      </c>
      <c r="J2623" s="10">
        <f>_xlfn.XLOOKUP(#REF!,[1]!Backup_F8_Previous_Wave[ODINO],[1]!Backup_F8_Previous_Wave[Wave Date],"")</f>
      </c>
      <c r="K2623" s="6">
        <f>_xlfn.XLOOKUP(#REF!,[1]!Backup_F8_Previous_Wave[ODINO],[1]!Backup_F8_Previous_Wave[Full VIN],"")</f>
      </c>
      <c r="L2623" s="3" t="s">
        <v>231</v>
      </c>
      <c r="M2623" s="3" t="s">
        <v>4</v>
      </c>
      <c r="N2623" s="3" t="s">
        <v>8140</v>
      </c>
      <c r="O2623" s="3" t="s">
        <v>5433</v>
      </c>
      <c r="P2623" s="6">
        <f>_xlfn.XLOOKUP(#REF!,[1]!Table2[BINNING],[1]!Table2[VFG],"")</f>
      </c>
      <c r="Q2623" s="6">
        <f>IF(ISNUMBER(FIND("|",#REF!,1)),LEFT(#REF!,FIND("|",#REF!,1)-2),#REF!)</f>
      </c>
      <c r="R2623" s="6">
        <f>IF(ISNUMBER(FIND("|",#REF!,1)),RIGHT(#REF!,LEN(#REF!)-FIND("|",#REF!,1)-1),"")</f>
      </c>
      <c r="S2623" s="3" t="s">
        <v>7</v>
      </c>
      <c r="T2623" s="3" t="s">
        <v>7</v>
      </c>
      <c r="U2623" s="2">
        <v>0</v>
      </c>
      <c r="V2623" s="2">
        <v>0</v>
      </c>
      <c r="W2623" s="2"/>
      <c r="X2623" s="3" t="s">
        <v>32</v>
      </c>
      <c r="Y2623" s="2">
        <v>0</v>
      </c>
      <c r="Z2623" s="3"/>
      <c r="AA2623" s="3"/>
      <c r="AB2623" s="7" t="s">
        <v>8141</v>
      </c>
      <c r="AC2623" s="3" t="s">
        <v>20</v>
      </c>
      <c r="AD2623" s="3" t="s">
        <v>11</v>
      </c>
      <c r="AE2623" s="3" t="s">
        <v>21</v>
      </c>
      <c r="AF2623" s="3" t="s">
        <v>13</v>
      </c>
      <c r="AG2623" s="4"/>
      <c r="AH2623" s="3"/>
      <c r="AI2623" s="4"/>
      <c r="AJ26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3" s="8">
        <f>IF(#REF!=MAX(#REF!),"New","Old")</f>
      </c>
      <c r="AL2623" s="3"/>
      <c r="AM2623" s="9">
        <f>IF(OR(#REF!="",#REF!=0),"",IF(#REF!&lt;12000,"&lt;12k",IF(AND(#REF!&gt;=12000,#REF!&lt;24000),"12k to 24k",IF(AND(#REF!&gt;=24000,#REF!&lt;=36000),"24k to 36k",IF(#REF!&gt;36000,"&gt;36k","")))))</f>
      </c>
    </row>
    <row x14ac:dyDescent="0.25" r="2624" customHeight="1" ht="18.75">
      <c r="A2624" s="1">
        <v>1877090</v>
      </c>
      <c r="B2624" s="2">
        <v>11510154</v>
      </c>
      <c r="C2624" s="3" t="s">
        <v>0</v>
      </c>
      <c r="D2624" s="3" t="s">
        <v>1</v>
      </c>
      <c r="E2624" s="2">
        <v>2019</v>
      </c>
      <c r="F2624" s="4">
        <v>44841</v>
      </c>
      <c r="G2624" s="3" t="s">
        <v>14</v>
      </c>
      <c r="H2624" s="4">
        <v>44989</v>
      </c>
      <c r="I2624" s="4">
        <f>_xlfn.XLOOKUP(#REF!,[1]!Backup_F8_Previous_Wave[ODINO],[1]!Backup_F8_Previous_Wave[Production Date],"")</f>
      </c>
      <c r="J2624" s="10">
        <f>_xlfn.XLOOKUP(#REF!,[1]!Backup_F8_Previous_Wave[ODINO],[1]!Backup_F8_Previous_Wave[Wave Date],"")</f>
      </c>
      <c r="K2624" s="6">
        <f>_xlfn.XLOOKUP(#REF!,[1]!Backup_F8_Previous_Wave[ODINO],[1]!Backup_F8_Previous_Wave[Full VIN],"")</f>
      </c>
      <c r="L2624" s="3" t="s">
        <v>8142</v>
      </c>
      <c r="M2624" s="3" t="s">
        <v>4</v>
      </c>
      <c r="N2624" s="3" t="s">
        <v>8143</v>
      </c>
      <c r="O2624" s="3" t="s">
        <v>437</v>
      </c>
      <c r="P2624" s="6">
        <f>_xlfn.XLOOKUP(#REF!,[1]!Table2[BINNING],[1]!Table2[VFG],"")</f>
      </c>
      <c r="Q2624" s="6">
        <f>IF(ISNUMBER(FIND("|",#REF!,1)),LEFT(#REF!,FIND("|",#REF!,1)-2),#REF!)</f>
      </c>
      <c r="R2624" s="6">
        <f>IF(ISNUMBER(FIND("|",#REF!,1)),RIGHT(#REF!,LEN(#REF!)-FIND("|",#REF!,1)-1),"")</f>
      </c>
      <c r="S2624" s="3" t="s">
        <v>7</v>
      </c>
      <c r="T2624" s="3" t="s">
        <v>7</v>
      </c>
      <c r="U2624" s="2">
        <v>0</v>
      </c>
      <c r="V2624" s="2">
        <v>0</v>
      </c>
      <c r="W2624" s="2"/>
      <c r="X2624" s="3" t="s">
        <v>282</v>
      </c>
      <c r="Y2624" s="2"/>
      <c r="Z2624" s="3"/>
      <c r="AA2624" s="3"/>
      <c r="AB2624" s="7" t="s">
        <v>8144</v>
      </c>
      <c r="AC2624" s="3" t="s">
        <v>20</v>
      </c>
      <c r="AD2624" s="3" t="s">
        <v>11</v>
      </c>
      <c r="AE2624" s="3" t="s">
        <v>135</v>
      </c>
      <c r="AF2624" s="3" t="s">
        <v>27</v>
      </c>
      <c r="AG2624" s="4"/>
      <c r="AH2624" s="3"/>
      <c r="AI2624" s="4"/>
      <c r="AJ26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4" s="8">
        <f>IF(#REF!=MAX(#REF!),"New","Old")</f>
      </c>
      <c r="AL2624" s="3"/>
      <c r="AM2624" s="9">
        <f>IF(OR(#REF!="",#REF!=0),"",IF(#REF!&lt;12000,"&lt;12k",IF(AND(#REF!&gt;=12000,#REF!&lt;24000),"12k to 24k",IF(AND(#REF!&gt;=24000,#REF!&lt;=36000),"24k to 36k",IF(#REF!&gt;36000,"&gt;36k","")))))</f>
      </c>
    </row>
    <row x14ac:dyDescent="0.25" r="2625" customHeight="1" ht="18.75">
      <c r="A2625" s="1">
        <v>1877091</v>
      </c>
      <c r="B2625" s="2">
        <v>11510155</v>
      </c>
      <c r="C2625" s="3" t="s">
        <v>173</v>
      </c>
      <c r="D2625" s="3" t="s">
        <v>2601</v>
      </c>
      <c r="E2625" s="2">
        <v>2021</v>
      </c>
      <c r="F2625" s="4">
        <v>44743</v>
      </c>
      <c r="G2625" s="3" t="s">
        <v>39</v>
      </c>
      <c r="H2625" s="4">
        <v>44989</v>
      </c>
      <c r="I2625" s="4"/>
      <c r="J2625" s="10">
        <f>_xlfn.XLOOKUP(#REF!,[1]!Backup_F8_Previous_Wave[ODINO],[1]!Backup_F8_Previous_Wave[Wave Date],"")</f>
      </c>
      <c r="K2625" s="3"/>
      <c r="L2625" s="3" t="s">
        <v>8145</v>
      </c>
      <c r="M2625" s="3" t="s">
        <v>4</v>
      </c>
      <c r="N2625" s="3" t="s">
        <v>8146</v>
      </c>
      <c r="O2625" s="3" t="s">
        <v>5433</v>
      </c>
      <c r="P2625" s="6">
        <f>_xlfn.XLOOKUP(#REF!,[1]!Table2[BINNING],[1]!Table2[VFG],"")</f>
      </c>
      <c r="Q2625" s="6">
        <f>IF(ISNUMBER(FIND("|",#REF!,1)),LEFT(#REF!,FIND("|",#REF!,1)-2),#REF!)</f>
      </c>
      <c r="R2625" s="6">
        <f>IF(ISNUMBER(FIND("|",#REF!,1)),RIGHT(#REF!,LEN(#REF!)-FIND("|",#REF!,1)-1),"")</f>
      </c>
      <c r="S2625" s="3" t="s">
        <v>7</v>
      </c>
      <c r="T2625" s="3" t="s">
        <v>7</v>
      </c>
      <c r="U2625" s="2">
        <v>0</v>
      </c>
      <c r="V2625" s="2">
        <v>0</v>
      </c>
      <c r="W2625" s="2"/>
      <c r="X2625" s="3" t="s">
        <v>32</v>
      </c>
      <c r="Y2625" s="2"/>
      <c r="Z2625" s="3"/>
      <c r="AA2625" s="3"/>
      <c r="AB2625" s="7" t="s">
        <v>8147</v>
      </c>
      <c r="AC2625" s="3" t="s">
        <v>44</v>
      </c>
      <c r="AD2625" s="3" t="s">
        <v>44</v>
      </c>
      <c r="AE2625" s="3" t="s">
        <v>44</v>
      </c>
      <c r="AF2625" s="3" t="s">
        <v>141</v>
      </c>
      <c r="AG2625" s="4"/>
      <c r="AH2625" s="3"/>
      <c r="AI2625" s="4"/>
      <c r="AJ26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5" s="8">
        <f>IF(#REF!=MAX(#REF!),"New","Old")</f>
      </c>
      <c r="AL2625" s="3"/>
      <c r="AM2625" s="9">
        <f>IF(OR(#REF!="",#REF!=0),"",IF(#REF!&lt;12000,"&lt;12k",IF(AND(#REF!&gt;=12000,#REF!&lt;24000),"12k to 24k",IF(AND(#REF!&gt;=24000,#REF!&lt;=36000),"24k to 36k",IF(#REF!&gt;36000,"&gt;36k","")))))</f>
      </c>
    </row>
    <row x14ac:dyDescent="0.25" r="2626" customHeight="1" ht="18.75">
      <c r="A2626" s="1">
        <v>1877117</v>
      </c>
      <c r="B2626" s="2">
        <v>11510168</v>
      </c>
      <c r="C2626" s="3" t="s">
        <v>0</v>
      </c>
      <c r="D2626" s="3" t="s">
        <v>4843</v>
      </c>
      <c r="E2626" s="2">
        <v>2023</v>
      </c>
      <c r="F2626" s="4">
        <v>44986</v>
      </c>
      <c r="G2626" s="3" t="s">
        <v>2</v>
      </c>
      <c r="H2626" s="4">
        <v>44989</v>
      </c>
      <c r="I2626" s="4">
        <f>_xlfn.XLOOKUP(#REF!,[1]!Backup_F8_Previous_Wave[ODINO],[1]!Backup_F8_Previous_Wave[Production Date],"")</f>
      </c>
      <c r="J2626" s="10">
        <f>_xlfn.XLOOKUP(#REF!,[1]!Backup_F8_Previous_Wave[ODINO],[1]!Backup_F8_Previous_Wave[Wave Date],"")</f>
      </c>
      <c r="K2626" s="6">
        <f>_xlfn.XLOOKUP(#REF!,[1]!Backup_F8_Previous_Wave[ODINO],[1]!Backup_F8_Previous_Wave[Full VIN],"")</f>
      </c>
      <c r="L2626" s="3" t="s">
        <v>7432</v>
      </c>
      <c r="M2626" s="3" t="s">
        <v>4</v>
      </c>
      <c r="N2626" s="3" t="s">
        <v>8148</v>
      </c>
      <c r="O2626" s="3" t="s">
        <v>3849</v>
      </c>
      <c r="P2626" s="6">
        <f>_xlfn.XLOOKUP(#REF!,[1]!Table2[BINNING],[1]!Table2[VFG],"")</f>
      </c>
      <c r="Q2626" s="6">
        <f>IF(ISNUMBER(FIND("|",#REF!,1)),LEFT(#REF!,FIND("|",#REF!,1)-2),#REF!)</f>
      </c>
      <c r="R2626" s="6">
        <f>IF(ISNUMBER(FIND("|",#REF!,1)),RIGHT(#REF!,LEN(#REF!)-FIND("|",#REF!,1)-1),"")</f>
      </c>
      <c r="S2626" s="3" t="s">
        <v>7</v>
      </c>
      <c r="T2626" s="3" t="s">
        <v>7</v>
      </c>
      <c r="U2626" s="2">
        <v>0</v>
      </c>
      <c r="V2626" s="2">
        <v>0</v>
      </c>
      <c r="W2626" s="2"/>
      <c r="X2626" s="3" t="s">
        <v>583</v>
      </c>
      <c r="Y2626" s="2">
        <v>55</v>
      </c>
      <c r="Z2626" s="3"/>
      <c r="AA2626" s="3"/>
      <c r="AB2626" s="7" t="s">
        <v>8149</v>
      </c>
      <c r="AC2626" s="3" t="s">
        <v>4847</v>
      </c>
      <c r="AD2626" s="3" t="s">
        <v>4848</v>
      </c>
      <c r="AE2626" s="3" t="s">
        <v>4849</v>
      </c>
      <c r="AF2626" s="3" t="s">
        <v>102</v>
      </c>
      <c r="AG2626" s="4"/>
      <c r="AH2626" s="3"/>
      <c r="AI2626" s="4"/>
      <c r="AJ26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6" s="8">
        <f>IF(#REF!=MAX(#REF!),"New","Old")</f>
      </c>
      <c r="AL2626" s="3"/>
      <c r="AM2626" s="9">
        <f>IF(OR(#REF!="",#REF!=0),"",IF(#REF!&lt;12000,"&lt;12k",IF(AND(#REF!&gt;=12000,#REF!&lt;24000),"12k to 24k",IF(AND(#REF!&gt;=24000,#REF!&lt;=36000),"24k to 36k",IF(#REF!&gt;36000,"&gt;36k","")))))</f>
      </c>
    </row>
    <row x14ac:dyDescent="0.25" r="2627" customHeight="1" ht="18.75">
      <c r="A2627" s="1">
        <v>1877240</v>
      </c>
      <c r="B2627" s="2">
        <v>11510256</v>
      </c>
      <c r="C2627" s="3" t="s">
        <v>0</v>
      </c>
      <c r="D2627" s="3" t="s">
        <v>4843</v>
      </c>
      <c r="E2627" s="2">
        <v>2023</v>
      </c>
      <c r="F2627" s="4">
        <v>44988</v>
      </c>
      <c r="G2627" s="3" t="s">
        <v>2</v>
      </c>
      <c r="H2627" s="4">
        <v>44990</v>
      </c>
      <c r="I2627" s="4"/>
      <c r="J2627" s="10">
        <f>_xlfn.XLOOKUP(#REF!,[1]!Backup_F8_Previous_Wave[ODINO],[1]!Backup_F8_Previous_Wave[Wave Date],"")</f>
      </c>
      <c r="K2627" s="3"/>
      <c r="L2627" s="3" t="s">
        <v>7777</v>
      </c>
      <c r="M2627" s="3" t="s">
        <v>4</v>
      </c>
      <c r="N2627" s="3" t="s">
        <v>8150</v>
      </c>
      <c r="O2627" s="3" t="s">
        <v>3849</v>
      </c>
      <c r="P2627" s="6">
        <f>_xlfn.XLOOKUP(#REF!,[1]!Table2[BINNING],[1]!Table2[VFG],"")</f>
      </c>
      <c r="Q2627" s="6">
        <f>IF(ISNUMBER(FIND("|",#REF!,1)),LEFT(#REF!,FIND("|",#REF!,1)-2),#REF!)</f>
      </c>
      <c r="R2627" s="6">
        <f>IF(ISNUMBER(FIND("|",#REF!,1)),RIGHT(#REF!,LEN(#REF!)-FIND("|",#REF!,1)-1),"")</f>
      </c>
      <c r="S2627" s="3" t="s">
        <v>7</v>
      </c>
      <c r="T2627" s="3" t="s">
        <v>7</v>
      </c>
      <c r="U2627" s="2">
        <v>0</v>
      </c>
      <c r="V2627" s="2">
        <v>0</v>
      </c>
      <c r="W2627" s="2"/>
      <c r="X2627" s="3" t="s">
        <v>238</v>
      </c>
      <c r="Y2627" s="2"/>
      <c r="Z2627" s="3"/>
      <c r="AA2627" s="3"/>
      <c r="AB2627" s="7" t="s">
        <v>8151</v>
      </c>
      <c r="AC2627" s="3" t="s">
        <v>44</v>
      </c>
      <c r="AD2627" s="3" t="s">
        <v>44</v>
      </c>
      <c r="AE2627" s="3" t="s">
        <v>44</v>
      </c>
      <c r="AF2627" s="3" t="s">
        <v>102</v>
      </c>
      <c r="AG2627" s="4"/>
      <c r="AH2627" s="3"/>
      <c r="AI2627" s="4"/>
      <c r="AJ26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7" s="8">
        <f>IF(#REF!=MAX(#REF!),"New","Old")</f>
      </c>
      <c r="AL2627" s="3"/>
      <c r="AM2627" s="9">
        <f>IF(OR(#REF!="",#REF!=0),"",IF(#REF!&lt;12000,"&lt;12k",IF(AND(#REF!&gt;=12000,#REF!&lt;24000),"12k to 24k",IF(AND(#REF!&gt;=24000,#REF!&lt;=36000),"24k to 36k",IF(#REF!&gt;36000,"&gt;36k","")))))</f>
      </c>
    </row>
    <row x14ac:dyDescent="0.25" r="2628" customHeight="1" ht="18.75">
      <c r="A2628" s="1">
        <v>1877260</v>
      </c>
      <c r="B2628" s="2">
        <v>11510270</v>
      </c>
      <c r="C2628" s="3" t="s">
        <v>0</v>
      </c>
      <c r="D2628" s="3" t="s">
        <v>1</v>
      </c>
      <c r="E2628" s="2">
        <v>2018</v>
      </c>
      <c r="F2628" s="4">
        <v>44902</v>
      </c>
      <c r="G2628" s="3" t="s">
        <v>14</v>
      </c>
      <c r="H2628" s="4">
        <v>44990</v>
      </c>
      <c r="I2628" s="4"/>
      <c r="J2628" s="10">
        <f>_xlfn.XLOOKUP(#REF!,[1]!Backup_F8_Previous_Wave[ODINO],[1]!Backup_F8_Previous_Wave[Wave Date],"")</f>
      </c>
      <c r="K2628" s="3"/>
      <c r="L2628" s="3" t="s">
        <v>8152</v>
      </c>
      <c r="M2628" s="3" t="s">
        <v>4</v>
      </c>
      <c r="N2628" s="3" t="s">
        <v>8153</v>
      </c>
      <c r="O2628" s="3" t="s">
        <v>459</v>
      </c>
      <c r="P2628" s="6">
        <f>_xlfn.XLOOKUP(#REF!,[1]!Table2[BINNING],[1]!Table2[VFG],"")</f>
      </c>
      <c r="Q2628" s="6">
        <f>IF(ISNUMBER(FIND("|",#REF!,1)),LEFT(#REF!,FIND("|",#REF!,1)-2),#REF!)</f>
      </c>
      <c r="R2628" s="6">
        <f>IF(ISNUMBER(FIND("|",#REF!,1)),RIGHT(#REF!,LEN(#REF!)-FIND("|",#REF!,1)-1),"")</f>
      </c>
      <c r="S2628" s="3" t="s">
        <v>7</v>
      </c>
      <c r="T2628" s="3" t="s">
        <v>7</v>
      </c>
      <c r="U2628" s="2">
        <v>0</v>
      </c>
      <c r="V2628" s="2">
        <v>0</v>
      </c>
      <c r="W2628" s="2"/>
      <c r="X2628" s="3" t="s">
        <v>897</v>
      </c>
      <c r="Y2628" s="2"/>
      <c r="Z2628" s="3"/>
      <c r="AA2628" s="3"/>
      <c r="AB2628" s="7" t="s">
        <v>8154</v>
      </c>
      <c r="AC2628" s="3" t="s">
        <v>44</v>
      </c>
      <c r="AD2628" s="3" t="s">
        <v>44</v>
      </c>
      <c r="AE2628" s="3" t="s">
        <v>44</v>
      </c>
      <c r="AF2628" s="3" t="s">
        <v>13</v>
      </c>
      <c r="AG2628" s="4"/>
      <c r="AH2628" s="3"/>
      <c r="AI2628" s="4"/>
      <c r="AJ26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8" s="8">
        <f>IF(#REF!=MAX(#REF!),"New","Old")</f>
      </c>
      <c r="AL2628" s="3"/>
      <c r="AM2628" s="9">
        <f>IF(OR(#REF!="",#REF!=0),"",IF(#REF!&lt;12000,"&lt;12k",IF(AND(#REF!&gt;=12000,#REF!&lt;24000),"12k to 24k",IF(AND(#REF!&gt;=24000,#REF!&lt;=36000),"24k to 36k",IF(#REF!&gt;36000,"&gt;36k","")))))</f>
      </c>
    </row>
    <row x14ac:dyDescent="0.25" r="2629" customHeight="1" ht="18.75">
      <c r="A2629" s="1">
        <v>1877265</v>
      </c>
      <c r="B2629" s="2">
        <v>11510274</v>
      </c>
      <c r="C2629" s="3" t="s">
        <v>0</v>
      </c>
      <c r="D2629" s="3" t="s">
        <v>1</v>
      </c>
      <c r="E2629" s="2">
        <v>2020</v>
      </c>
      <c r="F2629" s="4">
        <v>44990</v>
      </c>
      <c r="G2629" s="3" t="s">
        <v>2</v>
      </c>
      <c r="H2629" s="4">
        <v>44990</v>
      </c>
      <c r="I2629" s="4">
        <f>_xlfn.XLOOKUP(#REF!,[1]!Backup_F8_Previous_Wave[ODINO],[1]!Backup_F8_Previous_Wave[Production Date],"")</f>
      </c>
      <c r="J2629" s="10">
        <f>_xlfn.XLOOKUP(#REF!,[1]!Backup_F8_Previous_Wave[ODINO],[1]!Backup_F8_Previous_Wave[Wave Date],"")</f>
      </c>
      <c r="K2629" s="6">
        <f>_xlfn.XLOOKUP(#REF!,[1]!Backup_F8_Previous_Wave[ODINO],[1]!Backup_F8_Previous_Wave[Full VIN],"")</f>
      </c>
      <c r="L2629" s="3" t="s">
        <v>8155</v>
      </c>
      <c r="M2629" s="3" t="s">
        <v>4</v>
      </c>
      <c r="N2629" s="3" t="s">
        <v>8156</v>
      </c>
      <c r="O2629" s="3" t="s">
        <v>151</v>
      </c>
      <c r="P2629" s="6">
        <f>_xlfn.XLOOKUP(#REF!,[1]!Table2[BINNING],[1]!Table2[VFG],"")</f>
      </c>
      <c r="Q2629" s="6">
        <f>IF(ISNUMBER(FIND("|",#REF!,1)),LEFT(#REF!,FIND("|",#REF!,1)-2),#REF!)</f>
      </c>
      <c r="R2629" s="6">
        <f>IF(ISNUMBER(FIND("|",#REF!,1)),RIGHT(#REF!,LEN(#REF!)-FIND("|",#REF!,1)-1),"")</f>
      </c>
      <c r="S2629" s="3" t="s">
        <v>7</v>
      </c>
      <c r="T2629" s="3" t="s">
        <v>7</v>
      </c>
      <c r="U2629" s="2">
        <v>0</v>
      </c>
      <c r="V2629" s="2">
        <v>0</v>
      </c>
      <c r="W2629" s="2"/>
      <c r="X2629" s="3" t="s">
        <v>63</v>
      </c>
      <c r="Y2629" s="2">
        <v>0</v>
      </c>
      <c r="Z2629" s="3"/>
      <c r="AA2629" s="3"/>
      <c r="AB2629" s="7" t="s">
        <v>8157</v>
      </c>
      <c r="AC2629" s="3" t="s">
        <v>20</v>
      </c>
      <c r="AD2629" s="3" t="s">
        <v>11</v>
      </c>
      <c r="AE2629" s="3" t="s">
        <v>135</v>
      </c>
      <c r="AF2629" s="3" t="s">
        <v>27</v>
      </c>
      <c r="AG2629" s="4"/>
      <c r="AH2629" s="3"/>
      <c r="AI2629" s="4"/>
      <c r="AJ26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29" s="8">
        <f>IF(#REF!=MAX(#REF!),"New","Old")</f>
      </c>
      <c r="AL2629" s="3"/>
      <c r="AM2629" s="9">
        <f>IF(OR(#REF!="",#REF!=0),"",IF(#REF!&lt;12000,"&lt;12k",IF(AND(#REF!&gt;=12000,#REF!&lt;24000),"12k to 24k",IF(AND(#REF!&gt;=24000,#REF!&lt;=36000),"24k to 36k",IF(#REF!&gt;36000,"&gt;36k","")))))</f>
      </c>
    </row>
    <row x14ac:dyDescent="0.25" r="2630" customHeight="1" ht="18.75">
      <c r="A2630" s="1">
        <v>1877322</v>
      </c>
      <c r="B2630" s="2">
        <v>11510316</v>
      </c>
      <c r="C2630" s="3" t="s">
        <v>0</v>
      </c>
      <c r="D2630" s="3" t="s">
        <v>86</v>
      </c>
      <c r="E2630" s="2">
        <v>2020</v>
      </c>
      <c r="F2630" s="4">
        <v>44990</v>
      </c>
      <c r="G2630" s="3" t="s">
        <v>2</v>
      </c>
      <c r="H2630" s="4">
        <v>44991</v>
      </c>
      <c r="I2630" s="4">
        <f>_xlfn.XLOOKUP(#REF!,[1]!Backup_F8_Previous_Wave[ODINO],[1]!Backup_F8_Previous_Wave[Production Date],"")</f>
      </c>
      <c r="J2630" s="10">
        <f>_xlfn.XLOOKUP(#REF!,[1]!Backup_F8_Previous_Wave[ODINO],[1]!Backup_F8_Previous_Wave[Wave Date],"")</f>
      </c>
      <c r="K2630" s="6">
        <f>_xlfn.XLOOKUP(#REF!,[1]!Backup_F8_Previous_Wave[ODINO],[1]!Backup_F8_Previous_Wave[Full VIN],"")</f>
      </c>
      <c r="L2630" s="3" t="s">
        <v>8158</v>
      </c>
      <c r="M2630" s="3" t="s">
        <v>4</v>
      </c>
      <c r="N2630" s="3" t="s">
        <v>8159</v>
      </c>
      <c r="O2630" s="3" t="s">
        <v>4771</v>
      </c>
      <c r="P2630" s="6">
        <f>_xlfn.XLOOKUP(#REF!,[1]!Table2[BINNING],[1]!Table2[VFG],"")</f>
      </c>
      <c r="Q2630" s="6">
        <f>IF(ISNUMBER(FIND("|",#REF!,1)),LEFT(#REF!,FIND("|",#REF!,1)-2),#REF!)</f>
      </c>
      <c r="R2630" s="6">
        <f>IF(ISNUMBER(FIND("|",#REF!,1)),RIGHT(#REF!,LEN(#REF!)-FIND("|",#REF!,1)-1),"")</f>
      </c>
      <c r="S2630" s="3" t="s">
        <v>7</v>
      </c>
      <c r="T2630" s="3" t="s">
        <v>7</v>
      </c>
      <c r="U2630" s="2">
        <v>0</v>
      </c>
      <c r="V2630" s="2">
        <v>0</v>
      </c>
      <c r="W2630" s="2"/>
      <c r="X2630" s="3" t="s">
        <v>81</v>
      </c>
      <c r="Y2630" s="2"/>
      <c r="Z2630" s="3"/>
      <c r="AA2630" s="3"/>
      <c r="AB2630" s="7" t="s">
        <v>8160</v>
      </c>
      <c r="AC2630" s="3" t="s">
        <v>685</v>
      </c>
      <c r="AD2630" s="3" t="s">
        <v>1962</v>
      </c>
      <c r="AE2630" s="3" t="s">
        <v>2404</v>
      </c>
      <c r="AF2630" s="3" t="s">
        <v>95</v>
      </c>
      <c r="AG2630" s="4"/>
      <c r="AH2630" s="3"/>
      <c r="AI2630" s="4"/>
      <c r="AJ26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0" s="8">
        <f>IF(#REF!=MAX(#REF!),"New","Old")</f>
      </c>
      <c r="AL2630" s="3"/>
      <c r="AM2630" s="9">
        <f>IF(OR(#REF!="",#REF!=0),"",IF(#REF!&lt;12000,"&lt;12k",IF(AND(#REF!&gt;=12000,#REF!&lt;24000),"12k to 24k",IF(AND(#REF!&gt;=24000,#REF!&lt;=36000),"24k to 36k",IF(#REF!&gt;36000,"&gt;36k","")))))</f>
      </c>
    </row>
    <row x14ac:dyDescent="0.25" r="2631" customHeight="1" ht="18.75">
      <c r="A2631" s="1">
        <v>1877326</v>
      </c>
      <c r="B2631" s="2">
        <v>11510320</v>
      </c>
      <c r="C2631" s="3" t="s">
        <v>0</v>
      </c>
      <c r="D2631" s="3" t="s">
        <v>4843</v>
      </c>
      <c r="E2631" s="2">
        <v>2023</v>
      </c>
      <c r="F2631" s="4">
        <v>44989</v>
      </c>
      <c r="G2631" s="3" t="s">
        <v>2</v>
      </c>
      <c r="H2631" s="4">
        <v>44991</v>
      </c>
      <c r="I2631" s="4"/>
      <c r="J2631" s="10">
        <f>_xlfn.XLOOKUP(#REF!,[1]!Backup_F8_Previous_Wave[ODINO],[1]!Backup_F8_Previous_Wave[Wave Date],"")</f>
      </c>
      <c r="K2631" s="3"/>
      <c r="L2631" s="3" t="s">
        <v>8161</v>
      </c>
      <c r="M2631" s="3" t="s">
        <v>4</v>
      </c>
      <c r="N2631" s="3" t="s">
        <v>8162</v>
      </c>
      <c r="O2631" s="3" t="s">
        <v>3849</v>
      </c>
      <c r="P2631" s="6">
        <f>_xlfn.XLOOKUP(#REF!,[1]!Table2[BINNING],[1]!Table2[VFG],"")</f>
      </c>
      <c r="Q2631" s="6">
        <f>IF(ISNUMBER(FIND("|",#REF!,1)),LEFT(#REF!,FIND("|",#REF!,1)-2),#REF!)</f>
      </c>
      <c r="R2631" s="6">
        <f>IF(ISNUMBER(FIND("|",#REF!,1)),RIGHT(#REF!,LEN(#REF!)-FIND("|",#REF!,1)-1),"")</f>
      </c>
      <c r="S2631" s="3" t="s">
        <v>7</v>
      </c>
      <c r="T2631" s="3" t="s">
        <v>7</v>
      </c>
      <c r="U2631" s="2">
        <v>0</v>
      </c>
      <c r="V2631" s="2">
        <v>0</v>
      </c>
      <c r="W2631" s="2"/>
      <c r="X2631" s="3" t="s">
        <v>305</v>
      </c>
      <c r="Y2631" s="2"/>
      <c r="Z2631" s="3"/>
      <c r="AA2631" s="3"/>
      <c r="AB2631" s="7" t="s">
        <v>8163</v>
      </c>
      <c r="AC2631" s="3" t="s">
        <v>44</v>
      </c>
      <c r="AD2631" s="3" t="s">
        <v>44</v>
      </c>
      <c r="AE2631" s="3" t="s">
        <v>44</v>
      </c>
      <c r="AF2631" s="3" t="s">
        <v>102</v>
      </c>
      <c r="AG2631" s="4"/>
      <c r="AH2631" s="3"/>
      <c r="AI2631" s="4"/>
      <c r="AJ26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1" s="8">
        <f>IF(#REF!=MAX(#REF!),"New","Old")</f>
      </c>
      <c r="AL2631" s="3"/>
      <c r="AM2631" s="9">
        <f>IF(OR(#REF!="",#REF!=0),"",IF(#REF!&lt;12000,"&lt;12k",IF(AND(#REF!&gt;=12000,#REF!&lt;24000),"12k to 24k",IF(AND(#REF!&gt;=24000,#REF!&lt;=36000),"24k to 36k",IF(#REF!&gt;36000,"&gt;36k","")))))</f>
      </c>
    </row>
    <row x14ac:dyDescent="0.25" r="2632" customHeight="1" ht="18.75">
      <c r="A2632" s="1">
        <v>1877379</v>
      </c>
      <c r="B2632" s="2">
        <v>11510359</v>
      </c>
      <c r="C2632" s="3" t="s">
        <v>0</v>
      </c>
      <c r="D2632" s="3" t="s">
        <v>86</v>
      </c>
      <c r="E2632" s="2">
        <v>2020</v>
      </c>
      <c r="F2632" s="4">
        <v>44988</v>
      </c>
      <c r="G2632" s="3" t="s">
        <v>2</v>
      </c>
      <c r="H2632" s="4">
        <v>44991</v>
      </c>
      <c r="I2632" s="4">
        <f>_xlfn.XLOOKUP(#REF!,[1]!Backup_F8_Previous_Wave[ODINO],[1]!Backup_F8_Previous_Wave[Production Date],"")</f>
      </c>
      <c r="J2632" s="10">
        <f>_xlfn.XLOOKUP(#REF!,[1]!Backup_F8_Previous_Wave[ODINO],[1]!Backup_F8_Previous_Wave[Wave Date],"")</f>
      </c>
      <c r="K2632" s="6">
        <f>_xlfn.XLOOKUP(#REF!,[1]!Backup_F8_Previous_Wave[ODINO],[1]!Backup_F8_Previous_Wave[Full VIN],"")</f>
      </c>
      <c r="L2632" s="3" t="s">
        <v>8164</v>
      </c>
      <c r="M2632" s="3" t="s">
        <v>4</v>
      </c>
      <c r="N2632" s="3" t="s">
        <v>8165</v>
      </c>
      <c r="O2632" s="3" t="s">
        <v>4771</v>
      </c>
      <c r="P2632" s="6">
        <f>_xlfn.XLOOKUP(#REF!,[1]!Table2[BINNING],[1]!Table2[VFG],"")</f>
      </c>
      <c r="Q2632" s="6">
        <f>IF(ISNUMBER(FIND("|",#REF!,1)),LEFT(#REF!,FIND("|",#REF!,1)-2),#REF!)</f>
      </c>
      <c r="R2632" s="6">
        <f>IF(ISNUMBER(FIND("|",#REF!,1)),RIGHT(#REF!,LEN(#REF!)-FIND("|",#REF!,1)-1),"")</f>
      </c>
      <c r="S2632" s="3" t="s">
        <v>7</v>
      </c>
      <c r="T2632" s="3" t="s">
        <v>7</v>
      </c>
      <c r="U2632" s="2">
        <v>0</v>
      </c>
      <c r="V2632" s="2">
        <v>0</v>
      </c>
      <c r="W2632" s="2">
        <v>74000</v>
      </c>
      <c r="X2632" s="3" t="s">
        <v>24</v>
      </c>
      <c r="Y2632" s="2"/>
      <c r="Z2632" s="3" t="s">
        <v>8166</v>
      </c>
      <c r="AA2632" s="3" t="s">
        <v>4997</v>
      </c>
      <c r="AB2632" s="7" t="s">
        <v>8167</v>
      </c>
      <c r="AC2632" s="3" t="s">
        <v>685</v>
      </c>
      <c r="AD2632" s="3" t="s">
        <v>93</v>
      </c>
      <c r="AE2632" s="3" t="s">
        <v>94</v>
      </c>
      <c r="AF2632" s="3" t="s">
        <v>95</v>
      </c>
      <c r="AG2632" s="4"/>
      <c r="AH2632" s="3"/>
      <c r="AI2632" s="4"/>
      <c r="AJ26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2" s="8">
        <f>IF(#REF!=MAX(#REF!),"New","Old")</f>
      </c>
      <c r="AL2632" s="3"/>
      <c r="AM2632" s="9">
        <f>IF(OR(#REF!="",#REF!=0),"",IF(#REF!&lt;12000,"&lt;12k",IF(AND(#REF!&gt;=12000,#REF!&lt;24000),"12k to 24k",IF(AND(#REF!&gt;=24000,#REF!&lt;=36000),"24k to 36k",IF(#REF!&gt;36000,"&gt;36k","")))))</f>
      </c>
    </row>
    <row x14ac:dyDescent="0.25" r="2633" customHeight="1" ht="18.75">
      <c r="A2633" s="1">
        <v>1877404</v>
      </c>
      <c r="B2633" s="2">
        <v>11510377</v>
      </c>
      <c r="C2633" s="3" t="s">
        <v>0</v>
      </c>
      <c r="D2633" s="3" t="s">
        <v>38</v>
      </c>
      <c r="E2633" s="2">
        <v>2022</v>
      </c>
      <c r="F2633" s="4">
        <v>44990</v>
      </c>
      <c r="G2633" s="3" t="s">
        <v>2</v>
      </c>
      <c r="H2633" s="4">
        <v>44991</v>
      </c>
      <c r="I2633" s="4">
        <f>_xlfn.XLOOKUP(#REF!,[1]!Backup_F8_Previous_Wave[ODINO],[1]!Backup_F8_Previous_Wave[Production Date],"")</f>
      </c>
      <c r="J2633" s="10">
        <f>_xlfn.XLOOKUP(#REF!,[1]!Backup_F8_Previous_Wave[ODINO],[1]!Backup_F8_Previous_Wave[Wave Date],"")</f>
      </c>
      <c r="K2633" s="6">
        <f>_xlfn.XLOOKUP(#REF!,[1]!Backup_F8_Previous_Wave[ODINO],[1]!Backup_F8_Previous_Wave[Full VIN],"")</f>
      </c>
      <c r="L2633" s="3" t="s">
        <v>8168</v>
      </c>
      <c r="M2633" s="3" t="s">
        <v>4</v>
      </c>
      <c r="N2633" s="3" t="s">
        <v>8169</v>
      </c>
      <c r="O2633" s="3" t="s">
        <v>105</v>
      </c>
      <c r="P2633" s="6">
        <f>_xlfn.XLOOKUP(#REF!,[1]!Table2[BINNING],[1]!Table2[VFG],"")</f>
      </c>
      <c r="Q2633" s="6">
        <f>IF(ISNUMBER(FIND("|",#REF!,1)),LEFT(#REF!,FIND("|",#REF!,1)-2),#REF!)</f>
      </c>
      <c r="R2633" s="6">
        <f>IF(ISNUMBER(FIND("|",#REF!,1)),RIGHT(#REF!,LEN(#REF!)-FIND("|",#REF!,1)-1),"")</f>
      </c>
      <c r="S2633" s="3" t="s">
        <v>7</v>
      </c>
      <c r="T2633" s="3" t="s">
        <v>7</v>
      </c>
      <c r="U2633" s="2">
        <v>0</v>
      </c>
      <c r="V2633" s="2">
        <v>0</v>
      </c>
      <c r="W2633" s="2"/>
      <c r="X2633" s="3" t="s">
        <v>202</v>
      </c>
      <c r="Y2633" s="2">
        <v>60</v>
      </c>
      <c r="Z2633" s="3"/>
      <c r="AA2633" s="3"/>
      <c r="AB2633" s="7" t="s">
        <v>8170</v>
      </c>
      <c r="AC2633" s="3" t="s">
        <v>826</v>
      </c>
      <c r="AD2633" s="3" t="s">
        <v>147</v>
      </c>
      <c r="AE2633" s="3" t="s">
        <v>148</v>
      </c>
      <c r="AF2633" s="3" t="s">
        <v>45</v>
      </c>
      <c r="AG2633" s="4"/>
      <c r="AH2633" s="3"/>
      <c r="AI2633" s="4"/>
      <c r="AJ26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3" s="8">
        <f>IF(#REF!=MAX(#REF!),"New","Old")</f>
      </c>
      <c r="AL2633" s="3"/>
      <c r="AM2633" s="9">
        <f>IF(OR(#REF!="",#REF!=0),"",IF(#REF!&lt;12000,"&lt;12k",IF(AND(#REF!&gt;=12000,#REF!&lt;24000),"12k to 24k",IF(AND(#REF!&gt;=24000,#REF!&lt;=36000),"24k to 36k",IF(#REF!&gt;36000,"&gt;36k","")))))</f>
      </c>
    </row>
    <row x14ac:dyDescent="0.25" r="2634" customHeight="1" ht="18.75">
      <c r="A2634" s="1">
        <v>1877462</v>
      </c>
      <c r="B2634" s="2">
        <v>11510420</v>
      </c>
      <c r="C2634" s="3" t="s">
        <v>0</v>
      </c>
      <c r="D2634" s="3" t="s">
        <v>4843</v>
      </c>
      <c r="E2634" s="2">
        <v>2022</v>
      </c>
      <c r="F2634" s="4">
        <v>44963</v>
      </c>
      <c r="G2634" s="3" t="s">
        <v>2</v>
      </c>
      <c r="H2634" s="4">
        <v>44991</v>
      </c>
      <c r="I2634" s="4">
        <f>_xlfn.XLOOKUP(#REF!,[1]!Backup_F8_Previous_Wave[ODINO],[1]!Backup_F8_Previous_Wave[Production Date],"")</f>
      </c>
      <c r="J2634" s="10">
        <f>_xlfn.XLOOKUP(#REF!,[1]!Backup_F8_Previous_Wave[ODINO],[1]!Backup_F8_Previous_Wave[Wave Date],"")</f>
      </c>
      <c r="K2634" s="6">
        <f>_xlfn.XLOOKUP(#REF!,[1]!Backup_F8_Previous_Wave[ODINO],[1]!Backup_F8_Previous_Wave[Full VIN],"")</f>
      </c>
      <c r="L2634" s="3" t="s">
        <v>8171</v>
      </c>
      <c r="M2634" s="3" t="s">
        <v>4</v>
      </c>
      <c r="N2634" s="3" t="s">
        <v>8172</v>
      </c>
      <c r="O2634" s="3" t="s">
        <v>3849</v>
      </c>
      <c r="P2634" s="6">
        <f>_xlfn.XLOOKUP(#REF!,[1]!Table2[BINNING],[1]!Table2[VFG],"")</f>
      </c>
      <c r="Q2634" s="6">
        <f>IF(ISNUMBER(FIND("|",#REF!,1)),LEFT(#REF!,FIND("|",#REF!,1)-2),#REF!)</f>
      </c>
      <c r="R2634" s="6">
        <f>IF(ISNUMBER(FIND("|",#REF!,1)),RIGHT(#REF!,LEN(#REF!)-FIND("|",#REF!,1)-1),"")</f>
      </c>
      <c r="S2634" s="3" t="s">
        <v>7</v>
      </c>
      <c r="T2634" s="3" t="s">
        <v>7</v>
      </c>
      <c r="U2634" s="2">
        <v>0</v>
      </c>
      <c r="V2634" s="2">
        <v>0</v>
      </c>
      <c r="W2634" s="2">
        <v>1673</v>
      </c>
      <c r="X2634" s="3" t="s">
        <v>72</v>
      </c>
      <c r="Y2634" s="2"/>
      <c r="Z2634" s="3"/>
      <c r="AA2634" s="3"/>
      <c r="AB2634" s="7" t="s">
        <v>8173</v>
      </c>
      <c r="AC2634" s="3" t="s">
        <v>4847</v>
      </c>
      <c r="AD2634" s="3" t="s">
        <v>4848</v>
      </c>
      <c r="AE2634" s="3" t="s">
        <v>4849</v>
      </c>
      <c r="AF2634" s="3" t="s">
        <v>102</v>
      </c>
      <c r="AG2634" s="4"/>
      <c r="AH2634" s="3"/>
      <c r="AI2634" s="4"/>
      <c r="AJ26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4" s="8">
        <f>IF(#REF!=MAX(#REF!),"New","Old")</f>
      </c>
      <c r="AL2634" s="3"/>
      <c r="AM2634" s="9">
        <f>IF(OR(#REF!="",#REF!=0),"",IF(#REF!&lt;12000,"&lt;12k",IF(AND(#REF!&gt;=12000,#REF!&lt;24000),"12k to 24k",IF(AND(#REF!&gt;=24000,#REF!&lt;=36000),"24k to 36k",IF(#REF!&gt;36000,"&gt;36k","")))))</f>
      </c>
    </row>
    <row x14ac:dyDescent="0.25" r="2635" customHeight="1" ht="18.75">
      <c r="A2635" s="1">
        <v>1877515</v>
      </c>
      <c r="B2635" s="2">
        <v>11510458</v>
      </c>
      <c r="C2635" s="3" t="s">
        <v>0</v>
      </c>
      <c r="D2635" s="3" t="s">
        <v>4843</v>
      </c>
      <c r="E2635" s="2">
        <v>2022</v>
      </c>
      <c r="F2635" s="4">
        <v>44983</v>
      </c>
      <c r="G2635" s="3" t="s">
        <v>2</v>
      </c>
      <c r="H2635" s="4">
        <v>44991</v>
      </c>
      <c r="I2635" s="4">
        <f>_xlfn.XLOOKUP(#REF!,[1]!Backup_F8_Previous_Wave[ODINO],[1]!Backup_F8_Previous_Wave[Production Date],"")</f>
      </c>
      <c r="J2635" s="10">
        <f>_xlfn.XLOOKUP(#REF!,[1]!Backup_F8_Previous_Wave[ODINO],[1]!Backup_F8_Previous_Wave[Wave Date],"")</f>
      </c>
      <c r="K2635" s="6">
        <f>_xlfn.XLOOKUP(#REF!,[1]!Backup_F8_Previous_Wave[ODINO],[1]!Backup_F8_Previous_Wave[Full VIN],"")</f>
      </c>
      <c r="L2635" s="3" t="s">
        <v>8174</v>
      </c>
      <c r="M2635" s="3" t="s">
        <v>4</v>
      </c>
      <c r="N2635" s="3" t="s">
        <v>8175</v>
      </c>
      <c r="O2635" s="3" t="s">
        <v>3849</v>
      </c>
      <c r="P2635" s="6">
        <f>_xlfn.XLOOKUP(#REF!,[1]!Table2[BINNING],[1]!Table2[VFG],"")</f>
      </c>
      <c r="Q2635" s="6">
        <f>IF(ISNUMBER(FIND("|",#REF!,1)),LEFT(#REF!,FIND("|",#REF!,1)-2),#REF!)</f>
      </c>
      <c r="R2635" s="6">
        <f>IF(ISNUMBER(FIND("|",#REF!,1)),RIGHT(#REF!,LEN(#REF!)-FIND("|",#REF!,1)-1),"")</f>
      </c>
      <c r="S2635" s="3" t="s">
        <v>7</v>
      </c>
      <c r="T2635" s="3" t="s">
        <v>7</v>
      </c>
      <c r="U2635" s="2">
        <v>0</v>
      </c>
      <c r="V2635" s="2">
        <v>0</v>
      </c>
      <c r="W2635" s="2"/>
      <c r="X2635" s="3" t="s">
        <v>229</v>
      </c>
      <c r="Y2635" s="2">
        <v>65</v>
      </c>
      <c r="Z2635" s="3"/>
      <c r="AA2635" s="3"/>
      <c r="AB2635" s="7" t="s">
        <v>8176</v>
      </c>
      <c r="AC2635" s="3" t="s">
        <v>4847</v>
      </c>
      <c r="AD2635" s="3" t="s">
        <v>4848</v>
      </c>
      <c r="AE2635" s="3" t="s">
        <v>4849</v>
      </c>
      <c r="AF2635" s="3" t="s">
        <v>102</v>
      </c>
      <c r="AG2635" s="4"/>
      <c r="AH2635" s="3"/>
      <c r="AI2635" s="4"/>
      <c r="AJ26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5" s="8">
        <f>IF(#REF!=MAX(#REF!),"New","Old")</f>
      </c>
      <c r="AL2635" s="3"/>
      <c r="AM2635" s="9">
        <f>IF(OR(#REF!="",#REF!=0),"",IF(#REF!&lt;12000,"&lt;12k",IF(AND(#REF!&gt;=12000,#REF!&lt;24000),"12k to 24k",IF(AND(#REF!&gt;=24000,#REF!&lt;=36000),"24k to 36k",IF(#REF!&gt;36000,"&gt;36k","")))))</f>
      </c>
    </row>
    <row x14ac:dyDescent="0.25" r="2636" customHeight="1" ht="18.75">
      <c r="A2636" s="1">
        <v>1877533</v>
      </c>
      <c r="B2636" s="2">
        <v>11510471</v>
      </c>
      <c r="C2636" s="3" t="s">
        <v>0</v>
      </c>
      <c r="D2636" s="3" t="s">
        <v>4843</v>
      </c>
      <c r="E2636" s="2">
        <v>2023</v>
      </c>
      <c r="F2636" s="4">
        <v>44985</v>
      </c>
      <c r="G2636" s="3" t="s">
        <v>2</v>
      </c>
      <c r="H2636" s="4">
        <v>44991</v>
      </c>
      <c r="I2636" s="4">
        <f>_xlfn.XLOOKUP(#REF!,[1]!Backup_F8_Previous_Wave[ODINO],[1]!Backup_F8_Previous_Wave[Production Date],"")</f>
      </c>
      <c r="J2636" s="10">
        <f>_xlfn.XLOOKUP(#REF!,[1]!Backup_F8_Previous_Wave[ODINO],[1]!Backup_F8_Previous_Wave[Wave Date],"")</f>
      </c>
      <c r="K2636" s="6">
        <f>_xlfn.XLOOKUP(#REF!,[1]!Backup_F8_Previous_Wave[ODINO],[1]!Backup_F8_Previous_Wave[Full VIN],"")</f>
      </c>
      <c r="L2636" s="3" t="s">
        <v>7842</v>
      </c>
      <c r="M2636" s="3" t="s">
        <v>4</v>
      </c>
      <c r="N2636" s="3" t="s">
        <v>8177</v>
      </c>
      <c r="O2636" s="3" t="s">
        <v>3849</v>
      </c>
      <c r="P2636" s="6">
        <f>_xlfn.XLOOKUP(#REF!,[1]!Table2[BINNING],[1]!Table2[VFG],"")</f>
      </c>
      <c r="Q2636" s="6">
        <f>IF(ISNUMBER(FIND("|",#REF!,1)),LEFT(#REF!,FIND("|",#REF!,1)-2),#REF!)</f>
      </c>
      <c r="R2636" s="6">
        <f>IF(ISNUMBER(FIND("|",#REF!,1)),RIGHT(#REF!,LEN(#REF!)-FIND("|",#REF!,1)-1),"")</f>
      </c>
      <c r="S2636" s="3" t="s">
        <v>7</v>
      </c>
      <c r="T2636" s="3" t="s">
        <v>7</v>
      </c>
      <c r="U2636" s="2">
        <v>0</v>
      </c>
      <c r="V2636" s="2">
        <v>0</v>
      </c>
      <c r="W2636" s="2"/>
      <c r="X2636" s="3" t="s">
        <v>305</v>
      </c>
      <c r="Y2636" s="2">
        <v>60</v>
      </c>
      <c r="Z2636" s="3"/>
      <c r="AA2636" s="3"/>
      <c r="AB2636" s="7" t="s">
        <v>8178</v>
      </c>
      <c r="AC2636" s="3" t="s">
        <v>4847</v>
      </c>
      <c r="AD2636" s="3" t="s">
        <v>4848</v>
      </c>
      <c r="AE2636" s="3" t="s">
        <v>4849</v>
      </c>
      <c r="AF2636" s="3" t="s">
        <v>102</v>
      </c>
      <c r="AG2636" s="4"/>
      <c r="AH2636" s="3"/>
      <c r="AI2636" s="4"/>
      <c r="AJ26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6" s="8">
        <f>IF(#REF!=MAX(#REF!),"New","Old")</f>
      </c>
      <c r="AL2636" s="3"/>
      <c r="AM2636" s="9">
        <f>IF(OR(#REF!="",#REF!=0),"",IF(#REF!&lt;12000,"&lt;12k",IF(AND(#REF!&gt;=12000,#REF!&lt;24000),"12k to 24k",IF(AND(#REF!&gt;=24000,#REF!&lt;=36000),"24k to 36k",IF(#REF!&gt;36000,"&gt;36k","")))))</f>
      </c>
    </row>
    <row x14ac:dyDescent="0.25" r="2637" customHeight="1" ht="18.75">
      <c r="A2637" s="1">
        <v>1877645</v>
      </c>
      <c r="B2637" s="2">
        <v>11510542</v>
      </c>
      <c r="C2637" s="3" t="s">
        <v>0</v>
      </c>
      <c r="D2637" s="3" t="s">
        <v>181</v>
      </c>
      <c r="E2637" s="2">
        <v>2017</v>
      </c>
      <c r="F2637" s="4">
        <v>44987</v>
      </c>
      <c r="G2637" s="3" t="s">
        <v>2</v>
      </c>
      <c r="H2637" s="4">
        <v>44992</v>
      </c>
      <c r="I2637" s="4">
        <f>_xlfn.XLOOKUP(#REF!,[1]!Backup_F8_Previous_Wave[ODINO],[1]!Backup_F8_Previous_Wave[Production Date],"")</f>
      </c>
      <c r="J2637" s="10">
        <f>_xlfn.XLOOKUP(#REF!,[1]!Backup_F8_Previous_Wave[ODINO],[1]!Backup_F8_Previous_Wave[Wave Date],"")</f>
      </c>
      <c r="K2637" s="6">
        <f>_xlfn.XLOOKUP(#REF!,[1]!Backup_F8_Previous_Wave[ODINO],[1]!Backup_F8_Previous_Wave[Full VIN],"")</f>
      </c>
      <c r="L2637" s="3" t="s">
        <v>2369</v>
      </c>
      <c r="M2637" s="3" t="s">
        <v>4</v>
      </c>
      <c r="N2637" s="3" t="s">
        <v>8179</v>
      </c>
      <c r="O2637" s="3" t="s">
        <v>196</v>
      </c>
      <c r="P2637" s="6">
        <f>_xlfn.XLOOKUP(#REF!,[1]!Table2[BINNING],[1]!Table2[VFG],"")</f>
      </c>
      <c r="Q2637" s="6">
        <f>IF(ISNUMBER(FIND("|",#REF!,1)),LEFT(#REF!,FIND("|",#REF!,1)-2),#REF!)</f>
      </c>
      <c r="R2637" s="6">
        <f>IF(ISNUMBER(FIND("|",#REF!,1)),RIGHT(#REF!,LEN(#REF!)-FIND("|",#REF!,1)-1),"")</f>
      </c>
      <c r="S2637" s="3" t="s">
        <v>7</v>
      </c>
      <c r="T2637" s="3" t="s">
        <v>7</v>
      </c>
      <c r="U2637" s="2">
        <v>0</v>
      </c>
      <c r="V2637" s="2">
        <v>0</v>
      </c>
      <c r="W2637" s="2">
        <v>48120</v>
      </c>
      <c r="X2637" s="3" t="s">
        <v>24</v>
      </c>
      <c r="Y2637" s="2"/>
      <c r="Z2637" s="3" t="s">
        <v>8180</v>
      </c>
      <c r="AA2637" s="3" t="s">
        <v>4997</v>
      </c>
      <c r="AB2637" s="7" t="s">
        <v>8181</v>
      </c>
      <c r="AC2637" s="3" t="s">
        <v>297</v>
      </c>
      <c r="AD2637" s="3" t="s">
        <v>298</v>
      </c>
      <c r="AE2637" s="3" t="s">
        <v>299</v>
      </c>
      <c r="AF2637" s="3" t="s">
        <v>198</v>
      </c>
      <c r="AG2637" s="4"/>
      <c r="AH2637" s="3"/>
      <c r="AI2637" s="4"/>
      <c r="AJ26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7" s="8">
        <f>IF(#REF!=MAX(#REF!),"New","Old")</f>
      </c>
      <c r="AL2637" s="3"/>
      <c r="AM2637" s="9">
        <f>IF(OR(#REF!="",#REF!=0),"",IF(#REF!&lt;12000,"&lt;12k",IF(AND(#REF!&gt;=12000,#REF!&lt;24000),"12k to 24k",IF(AND(#REF!&gt;=24000,#REF!&lt;=36000),"24k to 36k",IF(#REF!&gt;36000,"&gt;36k","")))))</f>
      </c>
    </row>
    <row x14ac:dyDescent="0.25" r="2638" customHeight="1" ht="18.75">
      <c r="A2638" s="1">
        <v>1877664</v>
      </c>
      <c r="B2638" s="2">
        <v>11510555</v>
      </c>
      <c r="C2638" s="3" t="s">
        <v>0</v>
      </c>
      <c r="D2638" s="3" t="s">
        <v>86</v>
      </c>
      <c r="E2638" s="2">
        <v>2020</v>
      </c>
      <c r="F2638" s="4">
        <v>44982</v>
      </c>
      <c r="G2638" s="3" t="s">
        <v>2</v>
      </c>
      <c r="H2638" s="4">
        <v>44992</v>
      </c>
      <c r="I2638" s="4">
        <f>_xlfn.XLOOKUP(#REF!,[1]!Backup_F8_Previous_Wave[ODINO],[1]!Backup_F8_Previous_Wave[Production Date],"")</f>
      </c>
      <c r="J2638" s="10">
        <f>_xlfn.XLOOKUP(#REF!,[1]!Backup_F8_Previous_Wave[ODINO],[1]!Backup_F8_Previous_Wave[Wave Date],"")</f>
      </c>
      <c r="K2638" s="6">
        <f>_xlfn.XLOOKUP(#REF!,[1]!Backup_F8_Previous_Wave[ODINO],[1]!Backup_F8_Previous_Wave[Full VIN],"")</f>
      </c>
      <c r="L2638" s="3" t="s">
        <v>8182</v>
      </c>
      <c r="M2638" s="3" t="s">
        <v>4</v>
      </c>
      <c r="N2638" s="3" t="s">
        <v>8183</v>
      </c>
      <c r="O2638" s="3" t="s">
        <v>4771</v>
      </c>
      <c r="P2638" s="6">
        <f>_xlfn.XLOOKUP(#REF!,[1]!Table2[BINNING],[1]!Table2[VFG],"")</f>
      </c>
      <c r="Q2638" s="6">
        <f>IF(ISNUMBER(FIND("|",#REF!,1)),LEFT(#REF!,FIND("|",#REF!,1)-2),#REF!)</f>
      </c>
      <c r="R2638" s="6">
        <f>IF(ISNUMBER(FIND("|",#REF!,1)),RIGHT(#REF!,LEN(#REF!)-FIND("|",#REF!,1)-1),"")</f>
      </c>
      <c r="S2638" s="3" t="s">
        <v>7</v>
      </c>
      <c r="T2638" s="3" t="s">
        <v>7</v>
      </c>
      <c r="U2638" s="2">
        <v>0</v>
      </c>
      <c r="V2638" s="2">
        <v>0</v>
      </c>
      <c r="W2638" s="2">
        <v>50000</v>
      </c>
      <c r="X2638" s="3" t="s">
        <v>229</v>
      </c>
      <c r="Y2638" s="2"/>
      <c r="Z2638" s="3" t="s">
        <v>8184</v>
      </c>
      <c r="AA2638" s="3" t="s">
        <v>3839</v>
      </c>
      <c r="AB2638" s="7" t="s">
        <v>8185</v>
      </c>
      <c r="AC2638" s="3" t="s">
        <v>685</v>
      </c>
      <c r="AD2638" s="3" t="s">
        <v>93</v>
      </c>
      <c r="AE2638" s="3" t="s">
        <v>94</v>
      </c>
      <c r="AF2638" s="3" t="s">
        <v>95</v>
      </c>
      <c r="AG2638" s="4"/>
      <c r="AH2638" s="3"/>
      <c r="AI2638" s="4"/>
      <c r="AJ26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8" s="8">
        <f>IF(#REF!=MAX(#REF!),"New","Old")</f>
      </c>
      <c r="AL2638" s="3"/>
      <c r="AM2638" s="9">
        <f>IF(OR(#REF!="",#REF!=0),"",IF(#REF!&lt;12000,"&lt;12k",IF(AND(#REF!&gt;=12000,#REF!&lt;24000),"12k to 24k",IF(AND(#REF!&gt;=24000,#REF!&lt;=36000),"24k to 36k",IF(#REF!&gt;36000,"&gt;36k","")))))</f>
      </c>
    </row>
    <row x14ac:dyDescent="0.25" r="2639" customHeight="1" ht="18.75">
      <c r="A2639" s="1">
        <v>1877784</v>
      </c>
      <c r="B2639" s="2">
        <v>11510639</v>
      </c>
      <c r="C2639" s="3" t="s">
        <v>0</v>
      </c>
      <c r="D2639" s="3" t="s">
        <v>4843</v>
      </c>
      <c r="E2639" s="2">
        <v>2023</v>
      </c>
      <c r="F2639" s="4">
        <v>44990</v>
      </c>
      <c r="G2639" s="3" t="s">
        <v>2</v>
      </c>
      <c r="H2639" s="4">
        <v>44992</v>
      </c>
      <c r="I2639" s="4"/>
      <c r="J2639" s="10">
        <f>_xlfn.XLOOKUP(#REF!,[1]!Backup_F8_Previous_Wave[ODINO],[1]!Backup_F8_Previous_Wave[Wave Date],"")</f>
      </c>
      <c r="K2639" s="3"/>
      <c r="L2639" s="3" t="s">
        <v>8090</v>
      </c>
      <c r="M2639" s="3" t="s">
        <v>4</v>
      </c>
      <c r="N2639" s="3" t="s">
        <v>8186</v>
      </c>
      <c r="O2639" s="3" t="s">
        <v>3849</v>
      </c>
      <c r="P2639" s="6">
        <f>_xlfn.XLOOKUP(#REF!,[1]!Table2[BINNING],[1]!Table2[VFG],"")</f>
      </c>
      <c r="Q2639" s="6">
        <f>IF(ISNUMBER(FIND("|",#REF!,1)),LEFT(#REF!,FIND("|",#REF!,1)-2),#REF!)</f>
      </c>
      <c r="R2639" s="6">
        <f>IF(ISNUMBER(FIND("|",#REF!,1)),RIGHT(#REF!,LEN(#REF!)-FIND("|",#REF!,1)-1),"")</f>
      </c>
      <c r="S2639" s="3" t="s">
        <v>7</v>
      </c>
      <c r="T2639" s="3" t="s">
        <v>7</v>
      </c>
      <c r="U2639" s="2">
        <v>0</v>
      </c>
      <c r="V2639" s="2">
        <v>0</v>
      </c>
      <c r="W2639" s="2"/>
      <c r="X2639" s="3" t="s">
        <v>583</v>
      </c>
      <c r="Y2639" s="2">
        <v>55</v>
      </c>
      <c r="Z2639" s="3"/>
      <c r="AA2639" s="3"/>
      <c r="AB2639" s="7" t="s">
        <v>8187</v>
      </c>
      <c r="AC2639" s="3" t="s">
        <v>44</v>
      </c>
      <c r="AD2639" s="3" t="s">
        <v>44</v>
      </c>
      <c r="AE2639" s="3" t="s">
        <v>44</v>
      </c>
      <c r="AF2639" s="3" t="s">
        <v>102</v>
      </c>
      <c r="AG2639" s="4"/>
      <c r="AH2639" s="3"/>
      <c r="AI2639" s="4"/>
      <c r="AJ26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39" s="8">
        <f>IF(#REF!=MAX(#REF!),"New","Old")</f>
      </c>
      <c r="AL2639" s="3"/>
      <c r="AM2639" s="9">
        <f>IF(OR(#REF!="",#REF!=0),"",IF(#REF!&lt;12000,"&lt;12k",IF(AND(#REF!&gt;=12000,#REF!&lt;24000),"12k to 24k",IF(AND(#REF!&gt;=24000,#REF!&lt;=36000),"24k to 36k",IF(#REF!&gt;36000,"&gt;36k","")))))</f>
      </c>
    </row>
    <row x14ac:dyDescent="0.25" r="2640" customHeight="1" ht="18.75">
      <c r="A2640" s="1">
        <v>1877863</v>
      </c>
      <c r="B2640" s="2">
        <v>11510697</v>
      </c>
      <c r="C2640" s="3" t="s">
        <v>0</v>
      </c>
      <c r="D2640" s="3" t="s">
        <v>4843</v>
      </c>
      <c r="E2640" s="2">
        <v>2023</v>
      </c>
      <c r="F2640" s="4">
        <v>44985</v>
      </c>
      <c r="G2640" s="3" t="s">
        <v>2</v>
      </c>
      <c r="H2640" s="4">
        <v>44992</v>
      </c>
      <c r="I2640" s="4">
        <f>_xlfn.XLOOKUP(#REF!,[1]!Backup_F8_Previous_Wave[ODINO],[1]!Backup_F8_Previous_Wave[Production Date],"")</f>
      </c>
      <c r="J2640" s="10">
        <f>_xlfn.XLOOKUP(#REF!,[1]!Backup_F8_Previous_Wave[ODINO],[1]!Backup_F8_Previous_Wave[Wave Date],"")</f>
      </c>
      <c r="K2640" s="6">
        <f>_xlfn.XLOOKUP(#REF!,[1]!Backup_F8_Previous_Wave[ODINO],[1]!Backup_F8_Previous_Wave[Full VIN],"")</f>
      </c>
      <c r="L2640" s="3" t="s">
        <v>8188</v>
      </c>
      <c r="M2640" s="3" t="s">
        <v>4</v>
      </c>
      <c r="N2640" s="3" t="s">
        <v>8189</v>
      </c>
      <c r="O2640" s="3" t="s">
        <v>3849</v>
      </c>
      <c r="P2640" s="6">
        <f>_xlfn.XLOOKUP(#REF!,[1]!Table2[BINNING],[1]!Table2[VFG],"")</f>
      </c>
      <c r="Q2640" s="6">
        <f>IF(ISNUMBER(FIND("|",#REF!,1)),LEFT(#REF!,FIND("|",#REF!,1)-2),#REF!)</f>
      </c>
      <c r="R2640" s="6">
        <f>IF(ISNUMBER(FIND("|",#REF!,1)),RIGHT(#REF!,LEN(#REF!)-FIND("|",#REF!,1)-1),"")</f>
      </c>
      <c r="S2640" s="3" t="s">
        <v>7</v>
      </c>
      <c r="T2640" s="3" t="s">
        <v>7</v>
      </c>
      <c r="U2640" s="2">
        <v>0</v>
      </c>
      <c r="V2640" s="2">
        <v>0</v>
      </c>
      <c r="W2640" s="2"/>
      <c r="X2640" s="3" t="s">
        <v>433</v>
      </c>
      <c r="Y2640" s="2">
        <v>50</v>
      </c>
      <c r="Z2640" s="3"/>
      <c r="AA2640" s="3"/>
      <c r="AB2640" s="7" t="s">
        <v>8190</v>
      </c>
      <c r="AC2640" s="3" t="s">
        <v>4847</v>
      </c>
      <c r="AD2640" s="3" t="s">
        <v>4848</v>
      </c>
      <c r="AE2640" s="3" t="s">
        <v>4849</v>
      </c>
      <c r="AF2640" s="3" t="s">
        <v>102</v>
      </c>
      <c r="AG2640" s="4"/>
      <c r="AH2640" s="3"/>
      <c r="AI2640" s="4"/>
      <c r="AJ26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0" s="8">
        <f>IF(#REF!=MAX(#REF!),"New","Old")</f>
      </c>
      <c r="AL2640" s="3"/>
      <c r="AM2640" s="9">
        <f>IF(OR(#REF!="",#REF!=0),"",IF(#REF!&lt;12000,"&lt;12k",IF(AND(#REF!&gt;=12000,#REF!&lt;24000),"12k to 24k",IF(AND(#REF!&gt;=24000,#REF!&lt;=36000),"24k to 36k",IF(#REF!&gt;36000,"&gt;36k","")))))</f>
      </c>
    </row>
    <row x14ac:dyDescent="0.25" r="2641" customHeight="1" ht="18.75">
      <c r="A2641" s="1">
        <v>1877872</v>
      </c>
      <c r="B2641" s="2">
        <v>11510702</v>
      </c>
      <c r="C2641" s="3" t="s">
        <v>0</v>
      </c>
      <c r="D2641" s="3" t="s">
        <v>86</v>
      </c>
      <c r="E2641" s="2">
        <v>2021</v>
      </c>
      <c r="F2641" s="4">
        <v>44971</v>
      </c>
      <c r="G2641" s="3" t="s">
        <v>2</v>
      </c>
      <c r="H2641" s="4">
        <v>44992</v>
      </c>
      <c r="I2641" s="4"/>
      <c r="J2641" s="10">
        <f>_xlfn.XLOOKUP(#REF!,[1]!Backup_F8_Previous_Wave[ODINO],[1]!Backup_F8_Previous_Wave[Wave Date],"")</f>
      </c>
      <c r="K2641" s="3"/>
      <c r="L2641" s="3" t="s">
        <v>8191</v>
      </c>
      <c r="M2641" s="3" t="s">
        <v>4</v>
      </c>
      <c r="N2641" s="3" t="s">
        <v>8192</v>
      </c>
      <c r="O2641" s="3" t="s">
        <v>3149</v>
      </c>
      <c r="P2641" s="6">
        <f>_xlfn.XLOOKUP(#REF!,[1]!Table2[BINNING],[1]!Table2[VFG],"")</f>
      </c>
      <c r="Q2641" s="6">
        <f>IF(ISNUMBER(FIND("|",#REF!,1)),LEFT(#REF!,FIND("|",#REF!,1)-2),#REF!)</f>
      </c>
      <c r="R2641" s="6">
        <f>IF(ISNUMBER(FIND("|",#REF!,1)),RIGHT(#REF!,LEN(#REF!)-FIND("|",#REF!,1)-1),"")</f>
      </c>
      <c r="S2641" s="3" t="s">
        <v>7</v>
      </c>
      <c r="T2641" s="3" t="s">
        <v>7</v>
      </c>
      <c r="U2641" s="2">
        <v>0</v>
      </c>
      <c r="V2641" s="2">
        <v>0</v>
      </c>
      <c r="W2641" s="2"/>
      <c r="X2641" s="3" t="s">
        <v>238</v>
      </c>
      <c r="Y2641" s="2"/>
      <c r="Z2641" s="3"/>
      <c r="AA2641" s="3"/>
      <c r="AB2641" s="7" t="s">
        <v>8193</v>
      </c>
      <c r="AC2641" s="3" t="s">
        <v>44</v>
      </c>
      <c r="AD2641" s="3" t="s">
        <v>44</v>
      </c>
      <c r="AE2641" s="3" t="s">
        <v>44</v>
      </c>
      <c r="AF2641" s="3" t="s">
        <v>95</v>
      </c>
      <c r="AG2641" s="4"/>
      <c r="AH2641" s="3"/>
      <c r="AI2641" s="4"/>
      <c r="AJ26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1" s="8">
        <f>IF(#REF!=MAX(#REF!),"New","Old")</f>
      </c>
      <c r="AL2641" s="3"/>
      <c r="AM2641" s="9">
        <f>IF(OR(#REF!="",#REF!=0),"",IF(#REF!&lt;12000,"&lt;12k",IF(AND(#REF!&gt;=12000,#REF!&lt;24000),"12k to 24k",IF(AND(#REF!&gt;=24000,#REF!&lt;=36000),"24k to 36k",IF(#REF!&gt;36000,"&gt;36k","")))))</f>
      </c>
    </row>
    <row x14ac:dyDescent="0.25" r="2642" customHeight="1" ht="18.75">
      <c r="A2642" s="1">
        <v>1877884</v>
      </c>
      <c r="B2642" s="2">
        <v>11510711</v>
      </c>
      <c r="C2642" s="3" t="s">
        <v>0</v>
      </c>
      <c r="D2642" s="3" t="s">
        <v>4843</v>
      </c>
      <c r="E2642" s="2">
        <v>2022</v>
      </c>
      <c r="F2642" s="4">
        <v>44986</v>
      </c>
      <c r="G2642" s="3" t="s">
        <v>2</v>
      </c>
      <c r="H2642" s="4">
        <v>44992</v>
      </c>
      <c r="I2642" s="4">
        <f>_xlfn.XLOOKUP(#REF!,[1]!Backup_F8_Previous_Wave[ODINO],[1]!Backup_F8_Previous_Wave[Production Date],"")</f>
      </c>
      <c r="J2642" s="10">
        <f>_xlfn.XLOOKUP(#REF!,[1]!Backup_F8_Previous_Wave[ODINO],[1]!Backup_F8_Previous_Wave[Wave Date],"")</f>
      </c>
      <c r="K2642" s="6">
        <f>_xlfn.XLOOKUP(#REF!,[1]!Backup_F8_Previous_Wave[ODINO],[1]!Backup_F8_Previous_Wave[Full VIN],"")</f>
      </c>
      <c r="L2642" s="3" t="s">
        <v>8194</v>
      </c>
      <c r="M2642" s="3" t="s">
        <v>4</v>
      </c>
      <c r="N2642" s="3" t="s">
        <v>8195</v>
      </c>
      <c r="O2642" s="3" t="s">
        <v>3849</v>
      </c>
      <c r="P2642" s="6">
        <f>_xlfn.XLOOKUP(#REF!,[1]!Table2[BINNING],[1]!Table2[VFG],"")</f>
      </c>
      <c r="Q2642" s="6">
        <f>IF(ISNUMBER(FIND("|",#REF!,1)),LEFT(#REF!,FIND("|",#REF!,1)-2),#REF!)</f>
      </c>
      <c r="R2642" s="6">
        <f>IF(ISNUMBER(FIND("|",#REF!,1)),RIGHT(#REF!,LEN(#REF!)-FIND("|",#REF!,1)-1),"")</f>
      </c>
      <c r="S2642" s="3" t="s">
        <v>7</v>
      </c>
      <c r="T2642" s="3" t="s">
        <v>7</v>
      </c>
      <c r="U2642" s="2">
        <v>0</v>
      </c>
      <c r="V2642" s="2">
        <v>0</v>
      </c>
      <c r="W2642" s="2"/>
      <c r="X2642" s="3" t="s">
        <v>72</v>
      </c>
      <c r="Y2642" s="2">
        <v>65</v>
      </c>
      <c r="Z2642" s="3"/>
      <c r="AA2642" s="3"/>
      <c r="AB2642" s="7" t="s">
        <v>8196</v>
      </c>
      <c r="AC2642" s="3" t="s">
        <v>4847</v>
      </c>
      <c r="AD2642" s="3" t="s">
        <v>4848</v>
      </c>
      <c r="AE2642" s="3" t="s">
        <v>4849</v>
      </c>
      <c r="AF2642" s="3" t="s">
        <v>102</v>
      </c>
      <c r="AG2642" s="4"/>
      <c r="AH2642" s="3"/>
      <c r="AI2642" s="4"/>
      <c r="AJ26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2" s="8">
        <f>IF(#REF!=MAX(#REF!),"New","Old")</f>
      </c>
      <c r="AL2642" s="3"/>
      <c r="AM2642" s="9">
        <f>IF(OR(#REF!="",#REF!=0),"",IF(#REF!&lt;12000,"&lt;12k",IF(AND(#REF!&gt;=12000,#REF!&lt;24000),"12k to 24k",IF(AND(#REF!&gt;=24000,#REF!&lt;=36000),"24k to 36k",IF(#REF!&gt;36000,"&gt;36k","")))))</f>
      </c>
    </row>
    <row x14ac:dyDescent="0.25" r="2643" customHeight="1" ht="18.75">
      <c r="A2643" s="1">
        <v>1877896</v>
      </c>
      <c r="B2643" s="2">
        <v>11510719</v>
      </c>
      <c r="C2643" s="3" t="s">
        <v>0</v>
      </c>
      <c r="D2643" s="3" t="s">
        <v>4843</v>
      </c>
      <c r="E2643" s="2">
        <v>2023</v>
      </c>
      <c r="F2643" s="4">
        <v>44986</v>
      </c>
      <c r="G2643" s="3" t="s">
        <v>2</v>
      </c>
      <c r="H2643" s="4">
        <v>44993</v>
      </c>
      <c r="I2643" s="4">
        <f>_xlfn.XLOOKUP(#REF!,[1]!Backup_F8_Previous_Wave[ODINO],[1]!Backup_F8_Previous_Wave[Production Date],"")</f>
      </c>
      <c r="J2643" s="10">
        <f>_xlfn.XLOOKUP(#REF!,[1]!Backup_F8_Previous_Wave[ODINO],[1]!Backup_F8_Previous_Wave[Wave Date],"")</f>
      </c>
      <c r="K2643" s="6">
        <f>_xlfn.XLOOKUP(#REF!,[1]!Backup_F8_Previous_Wave[ODINO],[1]!Backup_F8_Previous_Wave[Full VIN],"")</f>
      </c>
      <c r="L2643" s="3" t="s">
        <v>8129</v>
      </c>
      <c r="M2643" s="3" t="s">
        <v>4</v>
      </c>
      <c r="N2643" s="3" t="s">
        <v>8197</v>
      </c>
      <c r="O2643" s="3" t="s">
        <v>3849</v>
      </c>
      <c r="P2643" s="6">
        <f>_xlfn.XLOOKUP(#REF!,[1]!Table2[BINNING],[1]!Table2[VFG],"")</f>
      </c>
      <c r="Q2643" s="6">
        <f>IF(ISNUMBER(FIND("|",#REF!,1)),LEFT(#REF!,FIND("|",#REF!,1)-2),#REF!)</f>
      </c>
      <c r="R2643" s="6">
        <f>IF(ISNUMBER(FIND("|",#REF!,1)),RIGHT(#REF!,LEN(#REF!)-FIND("|",#REF!,1)-1),"")</f>
      </c>
      <c r="S2643" s="3" t="s">
        <v>7</v>
      </c>
      <c r="T2643" s="3" t="s">
        <v>7</v>
      </c>
      <c r="U2643" s="2">
        <v>0</v>
      </c>
      <c r="V2643" s="2">
        <v>0</v>
      </c>
      <c r="W2643" s="2"/>
      <c r="X2643" s="3" t="s">
        <v>90</v>
      </c>
      <c r="Y2643" s="2">
        <v>45</v>
      </c>
      <c r="Z2643" s="3"/>
      <c r="AA2643" s="3"/>
      <c r="AB2643" s="7" t="s">
        <v>8198</v>
      </c>
      <c r="AC2643" s="3" t="s">
        <v>4847</v>
      </c>
      <c r="AD2643" s="3" t="s">
        <v>4848</v>
      </c>
      <c r="AE2643" s="3" t="s">
        <v>4849</v>
      </c>
      <c r="AF2643" s="3" t="s">
        <v>102</v>
      </c>
      <c r="AG2643" s="4"/>
      <c r="AH2643" s="3"/>
      <c r="AI2643" s="4"/>
      <c r="AJ26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3" s="8">
        <f>IF(#REF!=MAX(#REF!),"New","Old")</f>
      </c>
      <c r="AL2643" s="3"/>
      <c r="AM2643" s="9">
        <f>IF(OR(#REF!="",#REF!=0),"",IF(#REF!&lt;12000,"&lt;12k",IF(AND(#REF!&gt;=12000,#REF!&lt;24000),"12k to 24k",IF(AND(#REF!&gt;=24000,#REF!&lt;=36000),"24k to 36k",IF(#REF!&gt;36000,"&gt;36k","")))))</f>
      </c>
    </row>
    <row x14ac:dyDescent="0.25" r="2644" customHeight="1" ht="18.75">
      <c r="A2644" s="1">
        <v>1878028</v>
      </c>
      <c r="B2644" s="2">
        <v>11510811</v>
      </c>
      <c r="C2644" s="3" t="s">
        <v>0</v>
      </c>
      <c r="D2644" s="3" t="s">
        <v>1</v>
      </c>
      <c r="E2644" s="2">
        <v>2022</v>
      </c>
      <c r="F2644" s="4">
        <v>44988</v>
      </c>
      <c r="G2644" s="3" t="s">
        <v>2</v>
      </c>
      <c r="H2644" s="4">
        <v>44993</v>
      </c>
      <c r="I2644" s="4">
        <f>_xlfn.XLOOKUP(#REF!,[1]!Backup_F8_Previous_Wave[ODINO],[1]!Backup_F8_Previous_Wave[Production Date],"")</f>
      </c>
      <c r="J2644" s="10">
        <f>_xlfn.XLOOKUP(#REF!,[1]!Backup_F8_Previous_Wave[ODINO],[1]!Backup_F8_Previous_Wave[Wave Date],"")</f>
      </c>
      <c r="K2644" s="6">
        <f>_xlfn.XLOOKUP(#REF!,[1]!Backup_F8_Previous_Wave[ODINO],[1]!Backup_F8_Previous_Wave[Full VIN],"")</f>
      </c>
      <c r="L2644" s="3" t="s">
        <v>5939</v>
      </c>
      <c r="M2644" s="3" t="s">
        <v>4</v>
      </c>
      <c r="N2644" s="3" t="s">
        <v>8199</v>
      </c>
      <c r="O2644" s="3" t="s">
        <v>390</v>
      </c>
      <c r="P2644" s="6">
        <f>_xlfn.XLOOKUP(#REF!,[1]!Table2[BINNING],[1]!Table2[VFG],"")</f>
      </c>
      <c r="Q2644" s="6">
        <f>IF(ISNUMBER(FIND("|",#REF!,1)),LEFT(#REF!,FIND("|",#REF!,1)-2),#REF!)</f>
      </c>
      <c r="R2644" s="6">
        <f>IF(ISNUMBER(FIND("|",#REF!,1)),RIGHT(#REF!,LEN(#REF!)-FIND("|",#REF!,1)-1),"")</f>
      </c>
      <c r="S2644" s="3" t="s">
        <v>957</v>
      </c>
      <c r="T2644" s="3" t="s">
        <v>7</v>
      </c>
      <c r="U2644" s="2">
        <v>0</v>
      </c>
      <c r="V2644" s="2">
        <v>0</v>
      </c>
      <c r="W2644" s="2">
        <v>4000</v>
      </c>
      <c r="X2644" s="3" t="s">
        <v>282</v>
      </c>
      <c r="Y2644" s="2"/>
      <c r="Z2644" s="3" t="s">
        <v>8200</v>
      </c>
      <c r="AA2644" s="3" t="s">
        <v>4038</v>
      </c>
      <c r="AB2644" s="7" t="s">
        <v>8201</v>
      </c>
      <c r="AC2644" s="3" t="s">
        <v>4018</v>
      </c>
      <c r="AD2644" s="3" t="s">
        <v>11</v>
      </c>
      <c r="AE2644" s="3" t="s">
        <v>135</v>
      </c>
      <c r="AF2644" s="3" t="s">
        <v>27</v>
      </c>
      <c r="AG2644" s="4"/>
      <c r="AH2644" s="3"/>
      <c r="AI2644" s="4"/>
      <c r="AJ26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4" s="8">
        <f>IF(#REF!=MAX(#REF!),"New","Old")</f>
      </c>
      <c r="AL2644" s="3"/>
      <c r="AM2644" s="9">
        <f>IF(OR(#REF!="",#REF!=0),"",IF(#REF!&lt;12000,"&lt;12k",IF(AND(#REF!&gt;=12000,#REF!&lt;24000),"12k to 24k",IF(AND(#REF!&gt;=24000,#REF!&lt;=36000),"24k to 36k",IF(#REF!&gt;36000,"&gt;36k","")))))</f>
      </c>
    </row>
    <row x14ac:dyDescent="0.25" r="2645" customHeight="1" ht="18.75">
      <c r="A2645" s="1">
        <v>1878049</v>
      </c>
      <c r="B2645" s="2">
        <v>11510826</v>
      </c>
      <c r="C2645" s="3" t="s">
        <v>0</v>
      </c>
      <c r="D2645" s="3" t="s">
        <v>4843</v>
      </c>
      <c r="E2645" s="2">
        <v>2022</v>
      </c>
      <c r="F2645" s="4">
        <v>44971</v>
      </c>
      <c r="G2645" s="3" t="s">
        <v>2</v>
      </c>
      <c r="H2645" s="4">
        <v>44993</v>
      </c>
      <c r="I2645" s="4"/>
      <c r="J2645" s="10">
        <f>_xlfn.XLOOKUP(#REF!,[1]!Backup_F8_Previous_Wave[ODINO],[1]!Backup_F8_Previous_Wave[Wave Date],"")</f>
      </c>
      <c r="K2645" s="3"/>
      <c r="L2645" s="3" t="s">
        <v>8202</v>
      </c>
      <c r="M2645" s="3" t="s">
        <v>4</v>
      </c>
      <c r="N2645" s="3" t="s">
        <v>8203</v>
      </c>
      <c r="O2645" s="3" t="s">
        <v>3849</v>
      </c>
      <c r="P2645" s="6">
        <f>_xlfn.XLOOKUP(#REF!,[1]!Table2[BINNING],[1]!Table2[VFG],"")</f>
      </c>
      <c r="Q2645" s="6">
        <f>IF(ISNUMBER(FIND("|",#REF!,1)),LEFT(#REF!,FIND("|",#REF!,1)-2),#REF!)</f>
      </c>
      <c r="R2645" s="6">
        <f>IF(ISNUMBER(FIND("|",#REF!,1)),RIGHT(#REF!,LEN(#REF!)-FIND("|",#REF!,1)-1),"")</f>
      </c>
      <c r="S2645" s="3" t="s">
        <v>7</v>
      </c>
      <c r="T2645" s="3" t="s">
        <v>7</v>
      </c>
      <c r="U2645" s="2">
        <v>0</v>
      </c>
      <c r="V2645" s="2">
        <v>0</v>
      </c>
      <c r="W2645" s="2"/>
      <c r="X2645" s="3" t="s">
        <v>282</v>
      </c>
      <c r="Y2645" s="2">
        <v>45</v>
      </c>
      <c r="Z2645" s="3"/>
      <c r="AA2645" s="3"/>
      <c r="AB2645" s="7" t="s">
        <v>8204</v>
      </c>
      <c r="AC2645" s="3" t="s">
        <v>44</v>
      </c>
      <c r="AD2645" s="3" t="s">
        <v>44</v>
      </c>
      <c r="AE2645" s="3" t="s">
        <v>44</v>
      </c>
      <c r="AF2645" s="3" t="s">
        <v>102</v>
      </c>
      <c r="AG2645" s="4"/>
      <c r="AH2645" s="3"/>
      <c r="AI2645" s="4"/>
      <c r="AJ26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5" s="8">
        <f>IF(#REF!=MAX(#REF!),"New","Old")</f>
      </c>
      <c r="AL2645" s="3"/>
      <c r="AM2645" s="9">
        <f>IF(OR(#REF!="",#REF!=0),"",IF(#REF!&lt;12000,"&lt;12k",IF(AND(#REF!&gt;=12000,#REF!&lt;24000),"12k to 24k",IF(AND(#REF!&gt;=24000,#REF!&lt;=36000),"24k to 36k",IF(#REF!&gt;36000,"&gt;36k","")))))</f>
      </c>
    </row>
    <row x14ac:dyDescent="0.25" r="2646" customHeight="1" ht="18.75">
      <c r="A2646" s="1">
        <v>1878103</v>
      </c>
      <c r="B2646" s="2">
        <v>11510864</v>
      </c>
      <c r="C2646" s="3" t="s">
        <v>0</v>
      </c>
      <c r="D2646" s="3" t="s">
        <v>1</v>
      </c>
      <c r="E2646" s="2">
        <v>2021</v>
      </c>
      <c r="F2646" s="4">
        <v>44936</v>
      </c>
      <c r="G2646" s="3" t="s">
        <v>2</v>
      </c>
      <c r="H2646" s="4">
        <v>44993</v>
      </c>
      <c r="I2646" s="4">
        <f>_xlfn.XLOOKUP(#REF!,[1]!Backup_F8_Previous_Wave[ODINO],[1]!Backup_F8_Previous_Wave[Production Date],"")</f>
      </c>
      <c r="J2646" s="10">
        <f>_xlfn.XLOOKUP(#REF!,[1]!Backup_F8_Previous_Wave[ODINO],[1]!Backup_F8_Previous_Wave[Wave Date],"")</f>
      </c>
      <c r="K2646" s="6">
        <f>_xlfn.XLOOKUP(#REF!,[1]!Backup_F8_Previous_Wave[ODINO],[1]!Backup_F8_Previous_Wave[Full VIN],"")</f>
      </c>
      <c r="L2646" s="3" t="s">
        <v>8205</v>
      </c>
      <c r="M2646" s="3" t="s">
        <v>4</v>
      </c>
      <c r="N2646" s="3" t="s">
        <v>8206</v>
      </c>
      <c r="O2646" s="3" t="s">
        <v>124</v>
      </c>
      <c r="P2646" s="6">
        <f>_xlfn.XLOOKUP(#REF!,[1]!Table2[BINNING],[1]!Table2[VFG],"")</f>
      </c>
      <c r="Q2646" s="6">
        <f>IF(ISNUMBER(FIND("|",#REF!,1)),LEFT(#REF!,FIND("|",#REF!,1)-2),#REF!)</f>
      </c>
      <c r="R2646" s="6">
        <f>IF(ISNUMBER(FIND("|",#REF!,1)),RIGHT(#REF!,LEN(#REF!)-FIND("|",#REF!,1)-1),"")</f>
      </c>
      <c r="S2646" s="3" t="s">
        <v>7</v>
      </c>
      <c r="T2646" s="3" t="s">
        <v>7</v>
      </c>
      <c r="U2646" s="2">
        <v>0</v>
      </c>
      <c r="V2646" s="2">
        <v>0</v>
      </c>
      <c r="W2646" s="2">
        <v>44000</v>
      </c>
      <c r="X2646" s="3" t="s">
        <v>106</v>
      </c>
      <c r="Y2646" s="2">
        <v>25</v>
      </c>
      <c r="Z2646" s="3"/>
      <c r="AA2646" s="3"/>
      <c r="AB2646" s="7" t="s">
        <v>8207</v>
      </c>
      <c r="AC2646" s="3" t="s">
        <v>4018</v>
      </c>
      <c r="AD2646" s="3" t="s">
        <v>11</v>
      </c>
      <c r="AE2646" s="3" t="s">
        <v>135</v>
      </c>
      <c r="AF2646" s="3" t="s">
        <v>27</v>
      </c>
      <c r="AG2646" s="4"/>
      <c r="AH2646" s="3"/>
      <c r="AI2646" s="4"/>
      <c r="AJ26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6" s="8">
        <f>IF(#REF!=MAX(#REF!),"New","Old")</f>
      </c>
      <c r="AL2646" s="3"/>
      <c r="AM2646" s="9">
        <f>IF(OR(#REF!="",#REF!=0),"",IF(#REF!&lt;12000,"&lt;12k",IF(AND(#REF!&gt;=12000,#REF!&lt;24000),"12k to 24k",IF(AND(#REF!&gt;=24000,#REF!&lt;=36000),"24k to 36k",IF(#REF!&gt;36000,"&gt;36k","")))))</f>
      </c>
    </row>
    <row x14ac:dyDescent="0.25" r="2647" customHeight="1" ht="18.75">
      <c r="A2647" s="1">
        <v>1878230</v>
      </c>
      <c r="B2647" s="2">
        <v>11510946</v>
      </c>
      <c r="C2647" s="3" t="s">
        <v>0</v>
      </c>
      <c r="D2647" s="3" t="s">
        <v>4843</v>
      </c>
      <c r="E2647" s="2">
        <v>2023</v>
      </c>
      <c r="F2647" s="4">
        <v>44982</v>
      </c>
      <c r="G2647" s="3" t="s">
        <v>2</v>
      </c>
      <c r="H2647" s="4">
        <v>44994</v>
      </c>
      <c r="I2647" s="4">
        <f>_xlfn.XLOOKUP(#REF!,[1]!Backup_F8_Previous_Wave[ODINO],[1]!Backup_F8_Previous_Wave[Production Date],"")</f>
      </c>
      <c r="J2647" s="10">
        <f>_xlfn.XLOOKUP(#REF!,[1]!Backup_F8_Previous_Wave[ODINO],[1]!Backup_F8_Previous_Wave[Wave Date],"")</f>
      </c>
      <c r="K2647" s="6">
        <f>_xlfn.XLOOKUP(#REF!,[1]!Backup_F8_Previous_Wave[ODINO],[1]!Backup_F8_Previous_Wave[Full VIN],"")</f>
      </c>
      <c r="L2647" s="3" t="s">
        <v>8059</v>
      </c>
      <c r="M2647" s="3" t="s">
        <v>4</v>
      </c>
      <c r="N2647" s="3" t="s">
        <v>8208</v>
      </c>
      <c r="O2647" s="3" t="s">
        <v>3849</v>
      </c>
      <c r="P2647" s="6">
        <f>_xlfn.XLOOKUP(#REF!,[1]!Table2[BINNING],[1]!Table2[VFG],"")</f>
      </c>
      <c r="Q2647" s="6">
        <f>IF(ISNUMBER(FIND("|",#REF!,1)),LEFT(#REF!,FIND("|",#REF!,1)-2),#REF!)</f>
      </c>
      <c r="R2647" s="6">
        <f>IF(ISNUMBER(FIND("|",#REF!,1)),RIGHT(#REF!,LEN(#REF!)-FIND("|",#REF!,1)-1),"")</f>
      </c>
      <c r="S2647" s="3" t="s">
        <v>7</v>
      </c>
      <c r="T2647" s="3" t="s">
        <v>7</v>
      </c>
      <c r="U2647" s="2">
        <v>0</v>
      </c>
      <c r="V2647" s="2">
        <v>0</v>
      </c>
      <c r="W2647" s="2"/>
      <c r="X2647" s="3" t="s">
        <v>657</v>
      </c>
      <c r="Y2647" s="2"/>
      <c r="Z2647" s="3"/>
      <c r="AA2647" s="3"/>
      <c r="AB2647" s="7" t="s">
        <v>8209</v>
      </c>
      <c r="AC2647" s="3" t="s">
        <v>4847</v>
      </c>
      <c r="AD2647" s="3" t="s">
        <v>4848</v>
      </c>
      <c r="AE2647" s="3" t="s">
        <v>4849</v>
      </c>
      <c r="AF2647" s="3" t="s">
        <v>102</v>
      </c>
      <c r="AG2647" s="4"/>
      <c r="AH2647" s="3"/>
      <c r="AI2647" s="4"/>
      <c r="AJ26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7" s="8">
        <f>IF(#REF!=MAX(#REF!),"New","Old")</f>
      </c>
      <c r="AL2647" s="3"/>
      <c r="AM2647" s="9">
        <f>IF(OR(#REF!="",#REF!=0),"",IF(#REF!&lt;12000,"&lt;12k",IF(AND(#REF!&gt;=12000,#REF!&lt;24000),"12k to 24k",IF(AND(#REF!&gt;=24000,#REF!&lt;=36000),"24k to 36k",IF(#REF!&gt;36000,"&gt;36k","")))))</f>
      </c>
    </row>
    <row x14ac:dyDescent="0.25" r="2648" customHeight="1" ht="18.75">
      <c r="A2648" s="1">
        <v>1878295</v>
      </c>
      <c r="B2648" s="2">
        <v>11510987</v>
      </c>
      <c r="C2648" s="3" t="s">
        <v>0</v>
      </c>
      <c r="D2648" s="3" t="s">
        <v>181</v>
      </c>
      <c r="E2648" s="2">
        <v>2016</v>
      </c>
      <c r="F2648" s="4">
        <v>44621</v>
      </c>
      <c r="G2648" s="3" t="s">
        <v>2</v>
      </c>
      <c r="H2648" s="4">
        <v>44994</v>
      </c>
      <c r="I2648" s="4">
        <f>_xlfn.XLOOKUP(#REF!,[1]!Backup_F8_Previous_Wave[ODINO],[1]!Backup_F8_Previous_Wave[Production Date],"")</f>
      </c>
      <c r="J2648" s="10">
        <f>_xlfn.XLOOKUP(#REF!,[1]!Backup_F8_Previous_Wave[ODINO],[1]!Backup_F8_Previous_Wave[Wave Date],"")</f>
      </c>
      <c r="K2648" s="6">
        <f>_xlfn.XLOOKUP(#REF!,[1]!Backup_F8_Previous_Wave[ODINO],[1]!Backup_F8_Previous_Wave[Full VIN],"")</f>
      </c>
      <c r="L2648" s="3" t="s">
        <v>8045</v>
      </c>
      <c r="M2648" s="3" t="s">
        <v>4</v>
      </c>
      <c r="N2648" s="3" t="s">
        <v>8210</v>
      </c>
      <c r="O2648" s="3" t="s">
        <v>196</v>
      </c>
      <c r="P2648" s="6">
        <f>_xlfn.XLOOKUP(#REF!,[1]!Table2[BINNING],[1]!Table2[VFG],"")</f>
      </c>
      <c r="Q2648" s="6">
        <f>IF(ISNUMBER(FIND("|",#REF!,1)),LEFT(#REF!,FIND("|",#REF!,1)-2),#REF!)</f>
      </c>
      <c r="R2648" s="6">
        <f>IF(ISNUMBER(FIND("|",#REF!,1)),RIGHT(#REF!,LEN(#REF!)-FIND("|",#REF!,1)-1),"")</f>
      </c>
      <c r="S2648" s="3" t="s">
        <v>7</v>
      </c>
      <c r="T2648" s="3" t="s">
        <v>7</v>
      </c>
      <c r="U2648" s="2">
        <v>0</v>
      </c>
      <c r="V2648" s="2">
        <v>0</v>
      </c>
      <c r="W2648" s="2"/>
      <c r="X2648" s="3" t="s">
        <v>63</v>
      </c>
      <c r="Y2648" s="2">
        <v>65</v>
      </c>
      <c r="Z2648" s="3"/>
      <c r="AA2648" s="3"/>
      <c r="AB2648" s="7" t="s">
        <v>8211</v>
      </c>
      <c r="AC2648" s="3" t="s">
        <v>297</v>
      </c>
      <c r="AD2648" s="3" t="s">
        <v>298</v>
      </c>
      <c r="AE2648" s="3" t="s">
        <v>299</v>
      </c>
      <c r="AF2648" s="3" t="s">
        <v>198</v>
      </c>
      <c r="AG2648" s="4"/>
      <c r="AH2648" s="3"/>
      <c r="AI2648" s="4"/>
      <c r="AJ26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8" s="8">
        <f>IF(#REF!=MAX(#REF!),"New","Old")</f>
      </c>
      <c r="AL2648" s="3"/>
      <c r="AM2648" s="9">
        <f>IF(OR(#REF!="",#REF!=0),"",IF(#REF!&lt;12000,"&lt;12k",IF(AND(#REF!&gt;=12000,#REF!&lt;24000),"12k to 24k",IF(AND(#REF!&gt;=24000,#REF!&lt;=36000),"24k to 36k",IF(#REF!&gt;36000,"&gt;36k","")))))</f>
      </c>
    </row>
    <row x14ac:dyDescent="0.25" r="2649" customHeight="1" ht="18.75">
      <c r="A2649" s="1">
        <v>1878357</v>
      </c>
      <c r="B2649" s="2">
        <v>11511031</v>
      </c>
      <c r="C2649" s="3" t="s">
        <v>0</v>
      </c>
      <c r="D2649" s="3" t="s">
        <v>181</v>
      </c>
      <c r="E2649" s="2">
        <v>2017</v>
      </c>
      <c r="F2649" s="4">
        <v>44990</v>
      </c>
      <c r="G2649" s="3" t="s">
        <v>2</v>
      </c>
      <c r="H2649" s="4">
        <v>44994</v>
      </c>
      <c r="I2649" s="4">
        <f>_xlfn.XLOOKUP(#REF!,[1]!Backup_F8_Previous_Wave[ODINO],[1]!Backup_F8_Previous_Wave[Production Date],"")</f>
      </c>
      <c r="J2649" s="10">
        <f>_xlfn.XLOOKUP(#REF!,[1]!Backup_F8_Previous_Wave[ODINO],[1]!Backup_F8_Previous_Wave[Wave Date],"")</f>
      </c>
      <c r="K2649" s="6">
        <f>_xlfn.XLOOKUP(#REF!,[1]!Backup_F8_Previous_Wave[ODINO],[1]!Backup_F8_Previous_Wave[Full VIN],"")</f>
      </c>
      <c r="L2649" s="3" t="s">
        <v>2772</v>
      </c>
      <c r="M2649" s="3" t="s">
        <v>4</v>
      </c>
      <c r="N2649" s="3" t="s">
        <v>8212</v>
      </c>
      <c r="O2649" s="3" t="s">
        <v>196</v>
      </c>
      <c r="P2649" s="6">
        <f>_xlfn.XLOOKUP(#REF!,[1]!Table2[BINNING],[1]!Table2[VFG],"")</f>
      </c>
      <c r="Q2649" s="6">
        <f>IF(ISNUMBER(FIND("|",#REF!,1)),LEFT(#REF!,FIND("|",#REF!,1)-2),#REF!)</f>
      </c>
      <c r="R2649" s="6">
        <f>IF(ISNUMBER(FIND("|",#REF!,1)),RIGHT(#REF!,LEN(#REF!)-FIND("|",#REF!,1)-1),"")</f>
      </c>
      <c r="S2649" s="3" t="s">
        <v>7</v>
      </c>
      <c r="T2649" s="3" t="s">
        <v>7</v>
      </c>
      <c r="U2649" s="2">
        <v>0</v>
      </c>
      <c r="V2649" s="2">
        <v>0</v>
      </c>
      <c r="W2649" s="2"/>
      <c r="X2649" s="3" t="s">
        <v>18</v>
      </c>
      <c r="Y2649" s="2">
        <v>70</v>
      </c>
      <c r="Z2649" s="3"/>
      <c r="AA2649" s="3"/>
      <c r="AB2649" s="7" t="s">
        <v>8213</v>
      </c>
      <c r="AC2649" s="3" t="s">
        <v>297</v>
      </c>
      <c r="AD2649" s="3" t="s">
        <v>298</v>
      </c>
      <c r="AE2649" s="3" t="s">
        <v>299</v>
      </c>
      <c r="AF2649" s="3" t="s">
        <v>198</v>
      </c>
      <c r="AG2649" s="4"/>
      <c r="AH2649" s="3"/>
      <c r="AI2649" s="4"/>
      <c r="AJ26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49" s="8">
        <f>IF(#REF!=MAX(#REF!),"New","Old")</f>
      </c>
      <c r="AL2649" s="3"/>
      <c r="AM2649" s="9">
        <f>IF(OR(#REF!="",#REF!=0),"",IF(#REF!&lt;12000,"&lt;12k",IF(AND(#REF!&gt;=12000,#REF!&lt;24000),"12k to 24k",IF(AND(#REF!&gt;=24000,#REF!&lt;=36000),"24k to 36k",IF(#REF!&gt;36000,"&gt;36k","")))))</f>
      </c>
    </row>
    <row x14ac:dyDescent="0.25" r="2650" customHeight="1" ht="18.75">
      <c r="A2650" s="1">
        <v>1878404</v>
      </c>
      <c r="B2650" s="2">
        <v>11511064</v>
      </c>
      <c r="C2650" s="3" t="s">
        <v>0</v>
      </c>
      <c r="D2650" s="3" t="s">
        <v>181</v>
      </c>
      <c r="E2650" s="2">
        <v>2019</v>
      </c>
      <c r="F2650" s="4">
        <v>44987</v>
      </c>
      <c r="G2650" s="3" t="s">
        <v>2</v>
      </c>
      <c r="H2650" s="4">
        <v>44994</v>
      </c>
      <c r="I2650" s="4">
        <f>_xlfn.XLOOKUP(#REF!,[1]!Backup_F8_Previous_Wave[ODINO],[1]!Backup_F8_Previous_Wave[Production Date],"")</f>
      </c>
      <c r="J2650" s="10">
        <f>_xlfn.XLOOKUP(#REF!,[1]!Backup_F8_Previous_Wave[ODINO],[1]!Backup_F8_Previous_Wave[Wave Date],"")</f>
      </c>
      <c r="K2650" s="6">
        <f>_xlfn.XLOOKUP(#REF!,[1]!Backup_F8_Previous_Wave[ODINO],[1]!Backup_F8_Previous_Wave[Full VIN],"")</f>
      </c>
      <c r="L2650" s="3" t="s">
        <v>4439</v>
      </c>
      <c r="M2650" s="3" t="s">
        <v>4</v>
      </c>
      <c r="N2650" s="3" t="s">
        <v>8214</v>
      </c>
      <c r="O2650" s="3" t="s">
        <v>196</v>
      </c>
      <c r="P2650" s="6">
        <f>_xlfn.XLOOKUP(#REF!,[1]!Table2[BINNING],[1]!Table2[VFG],"")</f>
      </c>
      <c r="Q2650" s="6">
        <f>IF(ISNUMBER(FIND("|",#REF!,1)),LEFT(#REF!,FIND("|",#REF!,1)-2),#REF!)</f>
      </c>
      <c r="R2650" s="6">
        <f>IF(ISNUMBER(FIND("|",#REF!,1)),RIGHT(#REF!,LEN(#REF!)-FIND("|",#REF!,1)-1),"")</f>
      </c>
      <c r="S2650" s="3" t="s">
        <v>7</v>
      </c>
      <c r="T2650" s="3" t="s">
        <v>7</v>
      </c>
      <c r="U2650" s="2">
        <v>0</v>
      </c>
      <c r="V2650" s="2">
        <v>0</v>
      </c>
      <c r="W2650" s="2"/>
      <c r="X2650" s="3" t="s">
        <v>139</v>
      </c>
      <c r="Y2650" s="2">
        <v>45</v>
      </c>
      <c r="Z2650" s="3"/>
      <c r="AA2650" s="3"/>
      <c r="AB2650" s="7" t="s">
        <v>8215</v>
      </c>
      <c r="AC2650" s="3" t="s">
        <v>297</v>
      </c>
      <c r="AD2650" s="3" t="s">
        <v>298</v>
      </c>
      <c r="AE2650" s="3" t="s">
        <v>299</v>
      </c>
      <c r="AF2650" s="3" t="s">
        <v>198</v>
      </c>
      <c r="AG2650" s="4"/>
      <c r="AH2650" s="3"/>
      <c r="AI2650" s="4"/>
      <c r="AJ26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0" s="8">
        <f>IF(#REF!=MAX(#REF!),"New","Old")</f>
      </c>
      <c r="AL2650" s="3"/>
      <c r="AM2650" s="9">
        <f>IF(OR(#REF!="",#REF!=0),"",IF(#REF!&lt;12000,"&lt;12k",IF(AND(#REF!&gt;=12000,#REF!&lt;24000),"12k to 24k",IF(AND(#REF!&gt;=24000,#REF!&lt;=36000),"24k to 36k",IF(#REF!&gt;36000,"&gt;36k","")))))</f>
      </c>
    </row>
    <row x14ac:dyDescent="0.25" r="2651" customHeight="1" ht="18.75">
      <c r="A2651" s="1">
        <v>1878462</v>
      </c>
      <c r="B2651" s="2">
        <v>11511100</v>
      </c>
      <c r="C2651" s="3" t="s">
        <v>0</v>
      </c>
      <c r="D2651" s="3" t="s">
        <v>4843</v>
      </c>
      <c r="E2651" s="2">
        <v>2023</v>
      </c>
      <c r="F2651" s="4">
        <v>44993</v>
      </c>
      <c r="G2651" s="3" t="s">
        <v>2</v>
      </c>
      <c r="H2651" s="4">
        <v>44994</v>
      </c>
      <c r="I2651" s="4">
        <f>_xlfn.XLOOKUP(#REF!,[1]!Backup_F8_Previous_Wave[ODINO],[1]!Backup_F8_Previous_Wave[Production Date],"")</f>
      </c>
      <c r="J2651" s="10">
        <f>_xlfn.XLOOKUP(#REF!,[1]!Backup_F8_Previous_Wave[ODINO],[1]!Backup_F8_Previous_Wave[Wave Date],"")</f>
      </c>
      <c r="K2651" s="6">
        <f>_xlfn.XLOOKUP(#REF!,[1]!Backup_F8_Previous_Wave[ODINO],[1]!Backup_F8_Previous_Wave[Full VIN],"")</f>
      </c>
      <c r="L2651" s="3" t="s">
        <v>8216</v>
      </c>
      <c r="M2651" s="3" t="s">
        <v>4</v>
      </c>
      <c r="N2651" s="3" t="s">
        <v>8217</v>
      </c>
      <c r="O2651" s="3" t="s">
        <v>3849</v>
      </c>
      <c r="P2651" s="6">
        <f>_xlfn.XLOOKUP(#REF!,[1]!Table2[BINNING],[1]!Table2[VFG],"")</f>
      </c>
      <c r="Q2651" s="6">
        <f>IF(ISNUMBER(FIND("|",#REF!,1)),LEFT(#REF!,FIND("|",#REF!,1)-2),#REF!)</f>
      </c>
      <c r="R2651" s="6">
        <f>IF(ISNUMBER(FIND("|",#REF!,1)),RIGHT(#REF!,LEN(#REF!)-FIND("|",#REF!,1)-1),"")</f>
      </c>
      <c r="S2651" s="3" t="s">
        <v>7</v>
      </c>
      <c r="T2651" s="3" t="s">
        <v>7</v>
      </c>
      <c r="U2651" s="2">
        <v>0</v>
      </c>
      <c r="V2651" s="2">
        <v>0</v>
      </c>
      <c r="W2651" s="2"/>
      <c r="X2651" s="3" t="s">
        <v>583</v>
      </c>
      <c r="Y2651" s="2">
        <v>60</v>
      </c>
      <c r="Z2651" s="3"/>
      <c r="AA2651" s="3"/>
      <c r="AB2651" s="7" t="s">
        <v>8218</v>
      </c>
      <c r="AC2651" s="3" t="s">
        <v>4847</v>
      </c>
      <c r="AD2651" s="3" t="s">
        <v>4848</v>
      </c>
      <c r="AE2651" s="3" t="s">
        <v>4849</v>
      </c>
      <c r="AF2651" s="3" t="s">
        <v>102</v>
      </c>
      <c r="AG2651" s="4"/>
      <c r="AH2651" s="3"/>
      <c r="AI2651" s="4"/>
      <c r="AJ26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1" s="8">
        <f>IF(#REF!=MAX(#REF!),"New","Old")</f>
      </c>
      <c r="AL2651" s="3"/>
      <c r="AM2651" s="9">
        <f>IF(OR(#REF!="",#REF!=0),"",IF(#REF!&lt;12000,"&lt;12k",IF(AND(#REF!&gt;=12000,#REF!&lt;24000),"12k to 24k",IF(AND(#REF!&gt;=24000,#REF!&lt;=36000),"24k to 36k",IF(#REF!&gt;36000,"&gt;36k","")))))</f>
      </c>
    </row>
    <row x14ac:dyDescent="0.25" r="2652" customHeight="1" ht="18.75">
      <c r="A2652" s="1">
        <v>1878507</v>
      </c>
      <c r="B2652" s="2">
        <v>11511123</v>
      </c>
      <c r="C2652" s="3" t="s">
        <v>0</v>
      </c>
      <c r="D2652" s="3" t="s">
        <v>181</v>
      </c>
      <c r="E2652" s="2">
        <v>2017</v>
      </c>
      <c r="F2652" s="4">
        <v>44934</v>
      </c>
      <c r="G2652" s="3" t="s">
        <v>2</v>
      </c>
      <c r="H2652" s="4">
        <v>44995</v>
      </c>
      <c r="I2652" s="4">
        <f>_xlfn.XLOOKUP(#REF!,[1]!Backup_F8_Previous_Wave[ODINO],[1]!Backup_F8_Previous_Wave[Production Date],"")</f>
      </c>
      <c r="J2652" s="10">
        <f>_xlfn.XLOOKUP(#REF!,[1]!Backup_F8_Previous_Wave[ODINO],[1]!Backup_F8_Previous_Wave[Wave Date],"")</f>
      </c>
      <c r="K2652" s="6">
        <f>_xlfn.XLOOKUP(#REF!,[1]!Backup_F8_Previous_Wave[ODINO],[1]!Backup_F8_Previous_Wave[Full VIN],"")</f>
      </c>
      <c r="L2652" s="3" t="s">
        <v>3997</v>
      </c>
      <c r="M2652" s="3" t="s">
        <v>4</v>
      </c>
      <c r="N2652" s="3" t="s">
        <v>8219</v>
      </c>
      <c r="O2652" s="3" t="s">
        <v>196</v>
      </c>
      <c r="P2652" s="6">
        <f>_xlfn.XLOOKUP(#REF!,[1]!Table2[BINNING],[1]!Table2[VFG],"")</f>
      </c>
      <c r="Q2652" s="6">
        <f>IF(ISNUMBER(FIND("|",#REF!,1)),LEFT(#REF!,FIND("|",#REF!,1)-2),#REF!)</f>
      </c>
      <c r="R2652" s="6">
        <f>IF(ISNUMBER(FIND("|",#REF!,1)),RIGHT(#REF!,LEN(#REF!)-FIND("|",#REF!,1)-1),"")</f>
      </c>
      <c r="S2652" s="3" t="s">
        <v>7</v>
      </c>
      <c r="T2652" s="3" t="s">
        <v>7</v>
      </c>
      <c r="U2652" s="2">
        <v>0</v>
      </c>
      <c r="V2652" s="2">
        <v>0</v>
      </c>
      <c r="W2652" s="2"/>
      <c r="X2652" s="3" t="s">
        <v>63</v>
      </c>
      <c r="Y2652" s="2">
        <v>65</v>
      </c>
      <c r="Z2652" s="3"/>
      <c r="AA2652" s="3"/>
      <c r="AB2652" s="7" t="s">
        <v>8220</v>
      </c>
      <c r="AC2652" s="3" t="s">
        <v>297</v>
      </c>
      <c r="AD2652" s="3" t="s">
        <v>298</v>
      </c>
      <c r="AE2652" s="3" t="s">
        <v>299</v>
      </c>
      <c r="AF2652" s="3" t="s">
        <v>198</v>
      </c>
      <c r="AG2652" s="4"/>
      <c r="AH2652" s="3"/>
      <c r="AI2652" s="4"/>
      <c r="AJ26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2" s="8">
        <f>IF(#REF!=MAX(#REF!),"New","Old")</f>
      </c>
      <c r="AL2652" s="3"/>
      <c r="AM2652" s="9">
        <f>IF(OR(#REF!="",#REF!=0),"",IF(#REF!&lt;12000,"&lt;12k",IF(AND(#REF!&gt;=12000,#REF!&lt;24000),"12k to 24k",IF(AND(#REF!&gt;=24000,#REF!&lt;=36000),"24k to 36k",IF(#REF!&gt;36000,"&gt;36k","")))))</f>
      </c>
    </row>
    <row x14ac:dyDescent="0.25" r="2653" customHeight="1" ht="18.75">
      <c r="A2653" s="1">
        <v>1878568</v>
      </c>
      <c r="B2653" s="2">
        <v>11511162</v>
      </c>
      <c r="C2653" s="3" t="s">
        <v>0</v>
      </c>
      <c r="D2653" s="3" t="s">
        <v>136</v>
      </c>
      <c r="E2653" s="2">
        <v>2020</v>
      </c>
      <c r="F2653" s="4">
        <v>44995</v>
      </c>
      <c r="G2653" s="3" t="s">
        <v>2</v>
      </c>
      <c r="H2653" s="4">
        <v>44995</v>
      </c>
      <c r="I2653" s="4"/>
      <c r="J2653" s="10">
        <f>_xlfn.XLOOKUP(#REF!,[1]!Backup_F8_Previous_Wave[ODINO],[1]!Backup_F8_Previous_Wave[Wave Date],"")</f>
      </c>
      <c r="K2653" s="3"/>
      <c r="L2653" s="3" t="s">
        <v>8221</v>
      </c>
      <c r="M2653" s="3" t="s">
        <v>4</v>
      </c>
      <c r="N2653" s="3" t="s">
        <v>8222</v>
      </c>
      <c r="O2653" s="3" t="s">
        <v>5433</v>
      </c>
      <c r="P2653" s="6">
        <f>_xlfn.XLOOKUP(#REF!,[1]!Table2[BINNING],[1]!Table2[VFG],"")</f>
      </c>
      <c r="Q2653" s="6">
        <f>IF(ISNUMBER(FIND("|",#REF!,1)),LEFT(#REF!,FIND("|",#REF!,1)-2),#REF!)</f>
      </c>
      <c r="R2653" s="6">
        <f>IF(ISNUMBER(FIND("|",#REF!,1)),RIGHT(#REF!,LEN(#REF!)-FIND("|",#REF!,1)-1),"")</f>
      </c>
      <c r="S2653" s="3" t="s">
        <v>7</v>
      </c>
      <c r="T2653" s="3" t="s">
        <v>7</v>
      </c>
      <c r="U2653" s="2">
        <v>0</v>
      </c>
      <c r="V2653" s="2">
        <v>0</v>
      </c>
      <c r="W2653" s="2"/>
      <c r="X2653" s="3" t="s">
        <v>1436</v>
      </c>
      <c r="Y2653" s="2"/>
      <c r="Z2653" s="3"/>
      <c r="AA2653" s="3"/>
      <c r="AB2653" s="7" t="s">
        <v>8223</v>
      </c>
      <c r="AC2653" s="3" t="s">
        <v>44</v>
      </c>
      <c r="AD2653" s="3" t="s">
        <v>44</v>
      </c>
      <c r="AE2653" s="3" t="s">
        <v>44</v>
      </c>
      <c r="AF2653" s="3" t="s">
        <v>141</v>
      </c>
      <c r="AG2653" s="4"/>
      <c r="AH2653" s="3"/>
      <c r="AI2653" s="4"/>
      <c r="AJ26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3" s="8">
        <f>IF(#REF!=MAX(#REF!),"New","Old")</f>
      </c>
      <c r="AL2653" s="3"/>
      <c r="AM2653" s="9">
        <f>IF(OR(#REF!="",#REF!=0),"",IF(#REF!&lt;12000,"&lt;12k",IF(AND(#REF!&gt;=12000,#REF!&lt;24000),"12k to 24k",IF(AND(#REF!&gt;=24000,#REF!&lt;=36000),"24k to 36k",IF(#REF!&gt;36000,"&gt;36k","")))))</f>
      </c>
    </row>
    <row x14ac:dyDescent="0.25" r="2654" customHeight="1" ht="18.75">
      <c r="A2654" s="1">
        <v>1878572</v>
      </c>
      <c r="B2654" s="2">
        <v>11511166</v>
      </c>
      <c r="C2654" s="3" t="s">
        <v>0</v>
      </c>
      <c r="D2654" s="3" t="s">
        <v>4843</v>
      </c>
      <c r="E2654" s="2">
        <v>2023</v>
      </c>
      <c r="F2654" s="4">
        <v>44966</v>
      </c>
      <c r="G2654" s="3" t="s">
        <v>2</v>
      </c>
      <c r="H2654" s="4">
        <v>44995</v>
      </c>
      <c r="I2654" s="4">
        <f>_xlfn.XLOOKUP(#REF!,[1]!Backup_F8_Previous_Wave[ODINO],[1]!Backup_F8_Previous_Wave[Production Date],"")</f>
      </c>
      <c r="J2654" s="10">
        <f>_xlfn.XLOOKUP(#REF!,[1]!Backup_F8_Previous_Wave[ODINO],[1]!Backup_F8_Previous_Wave[Wave Date],"")</f>
      </c>
      <c r="K2654" s="6">
        <f>_xlfn.XLOOKUP(#REF!,[1]!Backup_F8_Previous_Wave[ODINO],[1]!Backup_F8_Previous_Wave[Full VIN],"")</f>
      </c>
      <c r="L2654" s="3" t="s">
        <v>8224</v>
      </c>
      <c r="M2654" s="3" t="s">
        <v>4</v>
      </c>
      <c r="N2654" s="3" t="s">
        <v>8225</v>
      </c>
      <c r="O2654" s="3" t="s">
        <v>3849</v>
      </c>
      <c r="P2654" s="6">
        <f>_xlfn.XLOOKUP(#REF!,[1]!Table2[BINNING],[1]!Table2[VFG],"")</f>
      </c>
      <c r="Q2654" s="6">
        <f>IF(ISNUMBER(FIND("|",#REF!,1)),LEFT(#REF!,FIND("|",#REF!,1)-2),#REF!)</f>
      </c>
      <c r="R2654" s="6">
        <f>IF(ISNUMBER(FIND("|",#REF!,1)),RIGHT(#REF!,LEN(#REF!)-FIND("|",#REF!,1)-1),"")</f>
      </c>
      <c r="S2654" s="3" t="s">
        <v>7</v>
      </c>
      <c r="T2654" s="3" t="s">
        <v>7</v>
      </c>
      <c r="U2654" s="2">
        <v>0</v>
      </c>
      <c r="V2654" s="2">
        <v>0</v>
      </c>
      <c r="W2654" s="2"/>
      <c r="X2654" s="3" t="s">
        <v>112</v>
      </c>
      <c r="Y2654" s="2">
        <v>55</v>
      </c>
      <c r="Z2654" s="3"/>
      <c r="AA2654" s="3"/>
      <c r="AB2654" s="7" t="s">
        <v>8226</v>
      </c>
      <c r="AC2654" s="3" t="s">
        <v>4847</v>
      </c>
      <c r="AD2654" s="3" t="s">
        <v>4848</v>
      </c>
      <c r="AE2654" s="3" t="s">
        <v>4849</v>
      </c>
      <c r="AF2654" s="3" t="s">
        <v>102</v>
      </c>
      <c r="AG2654" s="4"/>
      <c r="AH2654" s="3"/>
      <c r="AI2654" s="4"/>
      <c r="AJ26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4" s="8">
        <f>IF(#REF!=MAX(#REF!),"New","Old")</f>
      </c>
      <c r="AL2654" s="3"/>
      <c r="AM2654" s="9">
        <f>IF(OR(#REF!="",#REF!=0),"",IF(#REF!&lt;12000,"&lt;12k",IF(AND(#REF!&gt;=12000,#REF!&lt;24000),"12k to 24k",IF(AND(#REF!&gt;=24000,#REF!&lt;=36000),"24k to 36k",IF(#REF!&gt;36000,"&gt;36k","")))))</f>
      </c>
    </row>
    <row x14ac:dyDescent="0.25" r="2655" customHeight="1" ht="18.75">
      <c r="A2655" s="1">
        <v>1878599</v>
      </c>
      <c r="B2655" s="2">
        <v>11511184</v>
      </c>
      <c r="C2655" s="3" t="s">
        <v>0</v>
      </c>
      <c r="D2655" s="3" t="s">
        <v>4843</v>
      </c>
      <c r="E2655" s="2">
        <v>2023</v>
      </c>
      <c r="F2655" s="4">
        <v>44995</v>
      </c>
      <c r="G2655" s="3" t="s">
        <v>2</v>
      </c>
      <c r="H2655" s="4">
        <v>44995</v>
      </c>
      <c r="I2655" s="4">
        <f>_xlfn.XLOOKUP(#REF!,[1]!Backup_F8_Previous_Wave[ODINO],[1]!Backup_F8_Previous_Wave[Production Date],"")</f>
      </c>
      <c r="J2655" s="10">
        <f>_xlfn.XLOOKUP(#REF!,[1]!Backup_F8_Previous_Wave[ODINO],[1]!Backup_F8_Previous_Wave[Wave Date],"")</f>
      </c>
      <c r="K2655" s="6">
        <f>_xlfn.XLOOKUP(#REF!,[1]!Backup_F8_Previous_Wave[ODINO],[1]!Backup_F8_Previous_Wave[Full VIN],"")</f>
      </c>
      <c r="L2655" s="3" t="s">
        <v>8227</v>
      </c>
      <c r="M2655" s="3" t="s">
        <v>4</v>
      </c>
      <c r="N2655" s="3" t="s">
        <v>8228</v>
      </c>
      <c r="O2655" s="3" t="s">
        <v>3849</v>
      </c>
      <c r="P2655" s="6">
        <f>_xlfn.XLOOKUP(#REF!,[1]!Table2[BINNING],[1]!Table2[VFG],"")</f>
      </c>
      <c r="Q2655" s="6">
        <f>IF(ISNUMBER(FIND("|",#REF!,1)),LEFT(#REF!,FIND("|",#REF!,1)-2),#REF!)</f>
      </c>
      <c r="R2655" s="6">
        <f>IF(ISNUMBER(FIND("|",#REF!,1)),RIGHT(#REF!,LEN(#REF!)-FIND("|",#REF!,1)-1),"")</f>
      </c>
      <c r="S2655" s="3" t="s">
        <v>7</v>
      </c>
      <c r="T2655" s="3" t="s">
        <v>7</v>
      </c>
      <c r="U2655" s="2">
        <v>0</v>
      </c>
      <c r="V2655" s="2">
        <v>0</v>
      </c>
      <c r="W2655" s="2"/>
      <c r="X2655" s="3" t="s">
        <v>583</v>
      </c>
      <c r="Y2655" s="2"/>
      <c r="Z2655" s="3"/>
      <c r="AA2655" s="3"/>
      <c r="AB2655" s="7" t="s">
        <v>8229</v>
      </c>
      <c r="AC2655" s="3" t="s">
        <v>4847</v>
      </c>
      <c r="AD2655" s="3" t="s">
        <v>4848</v>
      </c>
      <c r="AE2655" s="3" t="s">
        <v>4849</v>
      </c>
      <c r="AF2655" s="3" t="s">
        <v>102</v>
      </c>
      <c r="AG2655" s="4"/>
      <c r="AH2655" s="3"/>
      <c r="AI2655" s="4"/>
      <c r="AJ26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5" s="8">
        <f>IF(#REF!=MAX(#REF!),"New","Old")</f>
      </c>
      <c r="AL2655" s="3"/>
      <c r="AM2655" s="9">
        <f>IF(OR(#REF!="",#REF!=0),"",IF(#REF!&lt;12000,"&lt;12k",IF(AND(#REF!&gt;=12000,#REF!&lt;24000),"12k to 24k",IF(AND(#REF!&gt;=24000,#REF!&lt;=36000),"24k to 36k",IF(#REF!&gt;36000,"&gt;36k","")))))</f>
      </c>
    </row>
    <row x14ac:dyDescent="0.25" r="2656" customHeight="1" ht="18.75">
      <c r="A2656" s="1">
        <v>1878739</v>
      </c>
      <c r="B2656" s="2">
        <v>11511274</v>
      </c>
      <c r="C2656" s="3" t="s">
        <v>0</v>
      </c>
      <c r="D2656" s="3" t="s">
        <v>3638</v>
      </c>
      <c r="E2656" s="2">
        <v>2021</v>
      </c>
      <c r="F2656" s="4">
        <v>44977</v>
      </c>
      <c r="G2656" s="3" t="s">
        <v>2</v>
      </c>
      <c r="H2656" s="4">
        <v>44995</v>
      </c>
      <c r="I2656" s="4">
        <f>_xlfn.XLOOKUP(#REF!,[1]!Backup_F8_Previous_Wave[ODINO],[1]!Backup_F8_Previous_Wave[Production Date],"")</f>
      </c>
      <c r="J2656" s="10">
        <f>_xlfn.XLOOKUP(#REF!,[1]!Backup_F8_Previous_Wave[ODINO],[1]!Backup_F8_Previous_Wave[Wave Date],"")</f>
      </c>
      <c r="K2656" s="6">
        <f>_xlfn.XLOOKUP(#REF!,[1]!Backup_F8_Previous_Wave[ODINO],[1]!Backup_F8_Previous_Wave[Full VIN],"")</f>
      </c>
      <c r="L2656" s="3" t="s">
        <v>4115</v>
      </c>
      <c r="M2656" s="3" t="s">
        <v>4</v>
      </c>
      <c r="N2656" s="3" t="s">
        <v>8230</v>
      </c>
      <c r="O2656" s="3" t="s">
        <v>3149</v>
      </c>
      <c r="P2656" s="6">
        <f>_xlfn.XLOOKUP(#REF!,[1]!Table2[BINNING],[1]!Table2[VFG],"")</f>
      </c>
      <c r="Q2656" s="6">
        <f>IF(ISNUMBER(FIND("|",#REF!,1)),LEFT(#REF!,FIND("|",#REF!,1)-2),#REF!)</f>
      </c>
      <c r="R2656" s="6">
        <f>IF(ISNUMBER(FIND("|",#REF!,1)),RIGHT(#REF!,LEN(#REF!)-FIND("|",#REF!,1)-1),"")</f>
      </c>
      <c r="S2656" s="3" t="s">
        <v>7</v>
      </c>
      <c r="T2656" s="3" t="s">
        <v>7</v>
      </c>
      <c r="U2656" s="2">
        <v>0</v>
      </c>
      <c r="V2656" s="2">
        <v>0</v>
      </c>
      <c r="W2656" s="2"/>
      <c r="X2656" s="3" t="s">
        <v>18</v>
      </c>
      <c r="Y2656" s="2"/>
      <c r="Z2656" s="3"/>
      <c r="AA2656" s="3"/>
      <c r="AB2656" s="7" t="s">
        <v>8231</v>
      </c>
      <c r="AC2656" s="3" t="s">
        <v>3642</v>
      </c>
      <c r="AD2656" s="3" t="s">
        <v>3643</v>
      </c>
      <c r="AE2656" s="3" t="s">
        <v>3644</v>
      </c>
      <c r="AF2656" s="3" t="s">
        <v>68</v>
      </c>
      <c r="AG2656" s="4"/>
      <c r="AH2656" s="3"/>
      <c r="AI2656" s="4"/>
      <c r="AJ26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6" s="8">
        <f>IF(#REF!=MAX(#REF!),"New","Old")</f>
      </c>
      <c r="AL2656" s="3"/>
      <c r="AM2656" s="9">
        <f>IF(OR(#REF!="",#REF!=0),"",IF(#REF!&lt;12000,"&lt;12k",IF(AND(#REF!&gt;=12000,#REF!&lt;24000),"12k to 24k",IF(AND(#REF!&gt;=24000,#REF!&lt;=36000),"24k to 36k",IF(#REF!&gt;36000,"&gt;36k","")))))</f>
      </c>
    </row>
    <row x14ac:dyDescent="0.25" r="2657" customHeight="1" ht="18.75">
      <c r="A2657" s="1">
        <v>1878843</v>
      </c>
      <c r="B2657" s="2">
        <v>11511337</v>
      </c>
      <c r="C2657" s="3" t="s">
        <v>0</v>
      </c>
      <c r="D2657" s="3" t="s">
        <v>181</v>
      </c>
      <c r="E2657" s="2">
        <v>2016</v>
      </c>
      <c r="F2657" s="4">
        <v>44996</v>
      </c>
      <c r="G2657" s="3" t="s">
        <v>2</v>
      </c>
      <c r="H2657" s="4">
        <v>44996</v>
      </c>
      <c r="I2657" s="4">
        <f>_xlfn.XLOOKUP(#REF!,[1]!Backup_F8_Previous_Wave[ODINO],[1]!Backup_F8_Previous_Wave[Production Date],"")</f>
      </c>
      <c r="J2657" s="10">
        <f>_xlfn.XLOOKUP(#REF!,[1]!Backup_F8_Previous_Wave[ODINO],[1]!Backup_F8_Previous_Wave[Wave Date],"")</f>
      </c>
      <c r="K2657" s="6">
        <f>_xlfn.XLOOKUP(#REF!,[1]!Backup_F8_Previous_Wave[ODINO],[1]!Backup_F8_Previous_Wave[Full VIN],"")</f>
      </c>
      <c r="L2657" s="3" t="s">
        <v>7708</v>
      </c>
      <c r="M2657" s="3" t="s">
        <v>4</v>
      </c>
      <c r="N2657" s="3" t="s">
        <v>8232</v>
      </c>
      <c r="O2657" s="3" t="s">
        <v>196</v>
      </c>
      <c r="P2657" s="6">
        <f>_xlfn.XLOOKUP(#REF!,[1]!Table2[BINNING],[1]!Table2[VFG],"")</f>
      </c>
      <c r="Q2657" s="6">
        <f>IF(ISNUMBER(FIND("|",#REF!,1)),LEFT(#REF!,FIND("|",#REF!,1)-2),#REF!)</f>
      </c>
      <c r="R2657" s="6">
        <f>IF(ISNUMBER(FIND("|",#REF!,1)),RIGHT(#REF!,LEN(#REF!)-FIND("|",#REF!,1)-1),"")</f>
      </c>
      <c r="S2657" s="3" t="s">
        <v>7</v>
      </c>
      <c r="T2657" s="3" t="s">
        <v>7</v>
      </c>
      <c r="U2657" s="2">
        <v>0</v>
      </c>
      <c r="V2657" s="2">
        <v>0</v>
      </c>
      <c r="W2657" s="2"/>
      <c r="X2657" s="3" t="s">
        <v>139</v>
      </c>
      <c r="Y2657" s="2">
        <v>75</v>
      </c>
      <c r="Z2657" s="3"/>
      <c r="AA2657" s="3"/>
      <c r="AB2657" s="7" t="s">
        <v>8233</v>
      </c>
      <c r="AC2657" s="3" t="s">
        <v>297</v>
      </c>
      <c r="AD2657" s="3" t="s">
        <v>298</v>
      </c>
      <c r="AE2657" s="3" t="s">
        <v>299</v>
      </c>
      <c r="AF2657" s="3" t="s">
        <v>198</v>
      </c>
      <c r="AG2657" s="4"/>
      <c r="AH2657" s="3"/>
      <c r="AI2657" s="4"/>
      <c r="AJ26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7" s="8">
        <f>IF(#REF!=MAX(#REF!),"New","Old")</f>
      </c>
      <c r="AL2657" s="3"/>
      <c r="AM2657" s="9">
        <f>IF(OR(#REF!="",#REF!=0),"",IF(#REF!&lt;12000,"&lt;12k",IF(AND(#REF!&gt;=12000,#REF!&lt;24000),"12k to 24k",IF(AND(#REF!&gt;=24000,#REF!&lt;=36000),"24k to 36k",IF(#REF!&gt;36000,"&gt;36k","")))))</f>
      </c>
    </row>
    <row x14ac:dyDescent="0.25" r="2658" customHeight="1" ht="18.75">
      <c r="A2658" s="1">
        <v>1879077</v>
      </c>
      <c r="B2658" s="2">
        <v>11511496</v>
      </c>
      <c r="C2658" s="3" t="s">
        <v>0</v>
      </c>
      <c r="D2658" s="3" t="s">
        <v>181</v>
      </c>
      <c r="E2658" s="2">
        <v>2018</v>
      </c>
      <c r="F2658" s="4">
        <v>44993</v>
      </c>
      <c r="G2658" s="3" t="s">
        <v>2</v>
      </c>
      <c r="H2658" s="4">
        <v>44998</v>
      </c>
      <c r="I2658" s="4">
        <f>_xlfn.XLOOKUP(#REF!,[1]!Backup_F8_Previous_Wave[ODINO],[1]!Backup_F8_Previous_Wave[Production Date],"")</f>
      </c>
      <c r="J2658" s="10">
        <f>_xlfn.XLOOKUP(#REF!,[1]!Backup_F8_Previous_Wave[ODINO],[1]!Backup_F8_Previous_Wave[Wave Date],"")</f>
      </c>
      <c r="K2658" s="6">
        <f>_xlfn.XLOOKUP(#REF!,[1]!Backup_F8_Previous_Wave[ODINO],[1]!Backup_F8_Previous_Wave[Full VIN],"")</f>
      </c>
      <c r="L2658" s="3" t="s">
        <v>7780</v>
      </c>
      <c r="M2658" s="3" t="s">
        <v>4</v>
      </c>
      <c r="N2658" s="3" t="s">
        <v>8234</v>
      </c>
      <c r="O2658" s="3" t="s">
        <v>196</v>
      </c>
      <c r="P2658" s="6">
        <f>_xlfn.XLOOKUP(#REF!,[1]!Table2[BINNING],[1]!Table2[VFG],"")</f>
      </c>
      <c r="Q2658" s="6">
        <f>IF(ISNUMBER(FIND("|",#REF!,1)),LEFT(#REF!,FIND("|",#REF!,1)-2),#REF!)</f>
      </c>
      <c r="R2658" s="6">
        <f>IF(ISNUMBER(FIND("|",#REF!,1)),RIGHT(#REF!,LEN(#REF!)-FIND("|",#REF!,1)-1),"")</f>
      </c>
      <c r="S2658" s="3" t="s">
        <v>7</v>
      </c>
      <c r="T2658" s="3" t="s">
        <v>7</v>
      </c>
      <c r="U2658" s="2">
        <v>0</v>
      </c>
      <c r="V2658" s="2">
        <v>0</v>
      </c>
      <c r="W2658" s="2"/>
      <c r="X2658" s="3" t="s">
        <v>24</v>
      </c>
      <c r="Y2658" s="2">
        <v>70</v>
      </c>
      <c r="Z2658" s="3"/>
      <c r="AA2658" s="3"/>
      <c r="AB2658" s="7" t="s">
        <v>8235</v>
      </c>
      <c r="AC2658" s="3" t="s">
        <v>297</v>
      </c>
      <c r="AD2658" s="3" t="s">
        <v>298</v>
      </c>
      <c r="AE2658" s="3" t="s">
        <v>299</v>
      </c>
      <c r="AF2658" s="3" t="s">
        <v>198</v>
      </c>
      <c r="AG2658" s="4"/>
      <c r="AH2658" s="3"/>
      <c r="AI2658" s="4"/>
      <c r="AJ26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8" s="8">
        <f>IF(#REF!=MAX(#REF!),"New","Old")</f>
      </c>
      <c r="AL2658" s="3"/>
      <c r="AM2658" s="9">
        <f>IF(OR(#REF!="",#REF!=0),"",IF(#REF!&lt;12000,"&lt;12k",IF(AND(#REF!&gt;=12000,#REF!&lt;24000),"12k to 24k",IF(AND(#REF!&gt;=24000,#REF!&lt;=36000),"24k to 36k",IF(#REF!&gt;36000,"&gt;36k","")))))</f>
      </c>
    </row>
    <row x14ac:dyDescent="0.25" r="2659" customHeight="1" ht="18.75">
      <c r="A2659" s="1">
        <v>1879119</v>
      </c>
      <c r="B2659" s="2">
        <v>11511530</v>
      </c>
      <c r="C2659" s="3" t="s">
        <v>0</v>
      </c>
      <c r="D2659" s="3" t="s">
        <v>181</v>
      </c>
      <c r="E2659" s="2">
        <v>2016</v>
      </c>
      <c r="F2659" s="4">
        <v>44995</v>
      </c>
      <c r="G2659" s="3" t="s">
        <v>2</v>
      </c>
      <c r="H2659" s="4">
        <v>44998</v>
      </c>
      <c r="I2659" s="4">
        <f>_xlfn.XLOOKUP(#REF!,[1]!Backup_F8_Previous_Wave[ODINO],[1]!Backup_F8_Previous_Wave[Production Date],"")</f>
      </c>
      <c r="J2659" s="10">
        <f>_xlfn.XLOOKUP(#REF!,[1]!Backup_F8_Previous_Wave[ODINO],[1]!Backup_F8_Previous_Wave[Wave Date],"")</f>
      </c>
      <c r="K2659" s="6">
        <f>_xlfn.XLOOKUP(#REF!,[1]!Backup_F8_Previous_Wave[ODINO],[1]!Backup_F8_Previous_Wave[Full VIN],"")</f>
      </c>
      <c r="L2659" s="3" t="s">
        <v>6350</v>
      </c>
      <c r="M2659" s="3" t="s">
        <v>4</v>
      </c>
      <c r="N2659" s="3" t="s">
        <v>8236</v>
      </c>
      <c r="O2659" s="3" t="s">
        <v>196</v>
      </c>
      <c r="P2659" s="6">
        <f>_xlfn.XLOOKUP(#REF!,[1]!Table2[BINNING],[1]!Table2[VFG],"")</f>
      </c>
      <c r="Q2659" s="6">
        <f>IF(ISNUMBER(FIND("|",#REF!,1)),LEFT(#REF!,FIND("|",#REF!,1)-2),#REF!)</f>
      </c>
      <c r="R2659" s="6">
        <f>IF(ISNUMBER(FIND("|",#REF!,1)),RIGHT(#REF!,LEN(#REF!)-FIND("|",#REF!,1)-1),"")</f>
      </c>
      <c r="S2659" s="3" t="s">
        <v>7</v>
      </c>
      <c r="T2659" s="3" t="s">
        <v>7</v>
      </c>
      <c r="U2659" s="2">
        <v>0</v>
      </c>
      <c r="V2659" s="2">
        <v>0</v>
      </c>
      <c r="W2659" s="2">
        <v>64000</v>
      </c>
      <c r="X2659" s="3" t="s">
        <v>139</v>
      </c>
      <c r="Y2659" s="2">
        <v>50</v>
      </c>
      <c r="Z2659" s="3" t="s">
        <v>8237</v>
      </c>
      <c r="AA2659" s="3" t="s">
        <v>4198</v>
      </c>
      <c r="AB2659" s="7" t="s">
        <v>8238</v>
      </c>
      <c r="AC2659" s="3" t="s">
        <v>297</v>
      </c>
      <c r="AD2659" s="3" t="s">
        <v>298</v>
      </c>
      <c r="AE2659" s="3" t="s">
        <v>299</v>
      </c>
      <c r="AF2659" s="3" t="s">
        <v>198</v>
      </c>
      <c r="AG2659" s="4"/>
      <c r="AH2659" s="3"/>
      <c r="AI2659" s="4"/>
      <c r="AJ26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59" s="8">
        <f>IF(#REF!=MAX(#REF!),"New","Old")</f>
      </c>
      <c r="AL2659" s="3"/>
      <c r="AM2659" s="9">
        <f>IF(OR(#REF!="",#REF!=0),"",IF(#REF!&lt;12000,"&lt;12k",IF(AND(#REF!&gt;=12000,#REF!&lt;24000),"12k to 24k",IF(AND(#REF!&gt;=24000,#REF!&lt;=36000),"24k to 36k",IF(#REF!&gt;36000,"&gt;36k","")))))</f>
      </c>
    </row>
    <row x14ac:dyDescent="0.25" r="2660" customHeight="1" ht="18.75">
      <c r="A2660" s="1">
        <v>1879128</v>
      </c>
      <c r="B2660" s="2">
        <v>11511538</v>
      </c>
      <c r="C2660" s="3" t="s">
        <v>0</v>
      </c>
      <c r="D2660" s="3" t="s">
        <v>86</v>
      </c>
      <c r="E2660" s="2">
        <v>2020</v>
      </c>
      <c r="F2660" s="4">
        <v>44998</v>
      </c>
      <c r="G2660" s="3" t="s">
        <v>2</v>
      </c>
      <c r="H2660" s="4">
        <v>44998</v>
      </c>
      <c r="I2660" s="4">
        <f>_xlfn.XLOOKUP(#REF!,[1]!Backup_F8_Previous_Wave[ODINO],[1]!Backup_F8_Previous_Wave[Production Date],"")</f>
      </c>
      <c r="J2660" s="10">
        <f>_xlfn.XLOOKUP(#REF!,[1]!Backup_F8_Previous_Wave[ODINO],[1]!Backup_F8_Previous_Wave[Wave Date],"")</f>
      </c>
      <c r="K2660" s="6">
        <f>_xlfn.XLOOKUP(#REF!,[1]!Backup_F8_Previous_Wave[ODINO],[1]!Backup_F8_Previous_Wave[Full VIN],"")</f>
      </c>
      <c r="L2660" s="3" t="s">
        <v>8239</v>
      </c>
      <c r="M2660" s="3" t="s">
        <v>4</v>
      </c>
      <c r="N2660" s="3" t="s">
        <v>8240</v>
      </c>
      <c r="O2660" s="3" t="s">
        <v>4771</v>
      </c>
      <c r="P2660" s="6">
        <f>_xlfn.XLOOKUP(#REF!,[1]!Table2[BINNING],[1]!Table2[VFG],"")</f>
      </c>
      <c r="Q2660" s="6">
        <f>IF(ISNUMBER(FIND("|",#REF!,1)),LEFT(#REF!,FIND("|",#REF!,1)-2),#REF!)</f>
      </c>
      <c r="R2660" s="6">
        <f>IF(ISNUMBER(FIND("|",#REF!,1)),RIGHT(#REF!,LEN(#REF!)-FIND("|",#REF!,1)-1),"")</f>
      </c>
      <c r="S2660" s="3" t="s">
        <v>7</v>
      </c>
      <c r="T2660" s="3" t="s">
        <v>7</v>
      </c>
      <c r="U2660" s="2">
        <v>0</v>
      </c>
      <c r="V2660" s="2">
        <v>0</v>
      </c>
      <c r="W2660" s="2"/>
      <c r="X2660" s="3" t="s">
        <v>63</v>
      </c>
      <c r="Y2660" s="2"/>
      <c r="Z2660" s="3"/>
      <c r="AA2660" s="3"/>
      <c r="AB2660" s="7" t="s">
        <v>8241</v>
      </c>
      <c r="AC2660" s="3" t="s">
        <v>685</v>
      </c>
      <c r="AD2660" s="3" t="s">
        <v>93</v>
      </c>
      <c r="AE2660" s="3" t="s">
        <v>94</v>
      </c>
      <c r="AF2660" s="3" t="s">
        <v>95</v>
      </c>
      <c r="AG2660" s="4"/>
      <c r="AH2660" s="3"/>
      <c r="AI2660" s="4"/>
      <c r="AJ26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0" s="8">
        <f>IF(#REF!=MAX(#REF!),"New","Old")</f>
      </c>
      <c r="AL2660" s="3"/>
      <c r="AM2660" s="9">
        <f>IF(OR(#REF!="",#REF!=0),"",IF(#REF!&lt;12000,"&lt;12k",IF(AND(#REF!&gt;=12000,#REF!&lt;24000),"12k to 24k",IF(AND(#REF!&gt;=24000,#REF!&lt;=36000),"24k to 36k",IF(#REF!&gt;36000,"&gt;36k","")))))</f>
      </c>
    </row>
    <row x14ac:dyDescent="0.25" r="2661" customHeight="1" ht="18.75">
      <c r="A2661" s="1">
        <v>1879140</v>
      </c>
      <c r="B2661" s="2">
        <v>11511548</v>
      </c>
      <c r="C2661" s="3" t="s">
        <v>0</v>
      </c>
      <c r="D2661" s="3" t="s">
        <v>59</v>
      </c>
      <c r="E2661" s="2">
        <v>2018</v>
      </c>
      <c r="F2661" s="4">
        <v>44994</v>
      </c>
      <c r="G2661" s="3" t="s">
        <v>2</v>
      </c>
      <c r="H2661" s="4">
        <v>44998</v>
      </c>
      <c r="I2661" s="4">
        <f>_xlfn.XLOOKUP(#REF!,[1]!Backup_F8_Previous_Wave[ODINO],[1]!Backup_F8_Previous_Wave[Production Date],"")</f>
      </c>
      <c r="J2661" s="10">
        <f>_xlfn.XLOOKUP(#REF!,[1]!Backup_F8_Previous_Wave[ODINO],[1]!Backup_F8_Previous_Wave[Wave Date],"")</f>
      </c>
      <c r="K2661" s="6">
        <f>_xlfn.XLOOKUP(#REF!,[1]!Backup_F8_Previous_Wave[ODINO],[1]!Backup_F8_Previous_Wave[Full VIN],"")</f>
      </c>
      <c r="L2661" s="3" t="s">
        <v>2217</v>
      </c>
      <c r="M2661" s="3" t="s">
        <v>4</v>
      </c>
      <c r="N2661" s="3" t="s">
        <v>8242</v>
      </c>
      <c r="O2661" s="3" t="s">
        <v>552</v>
      </c>
      <c r="P2661" s="6">
        <f>_xlfn.XLOOKUP(#REF!,[1]!Table2[BINNING],[1]!Table2[VFG],"")</f>
      </c>
      <c r="Q2661" s="6">
        <f>IF(ISNUMBER(FIND("|",#REF!,1)),LEFT(#REF!,FIND("|",#REF!,1)-2),#REF!)</f>
      </c>
      <c r="R2661" s="6">
        <f>IF(ISNUMBER(FIND("|",#REF!,1)),RIGHT(#REF!,LEN(#REF!)-FIND("|",#REF!,1)-1),"")</f>
      </c>
      <c r="S2661" s="3" t="s">
        <v>7</v>
      </c>
      <c r="T2661" s="3" t="s">
        <v>7</v>
      </c>
      <c r="U2661" s="2">
        <v>0</v>
      </c>
      <c r="V2661" s="2">
        <v>0</v>
      </c>
      <c r="W2661" s="2">
        <v>67205</v>
      </c>
      <c r="X2661" s="3" t="s">
        <v>282</v>
      </c>
      <c r="Y2661" s="2">
        <v>30</v>
      </c>
      <c r="Z2661" s="3" t="s">
        <v>4809</v>
      </c>
      <c r="AA2661" s="3"/>
      <c r="AB2661" s="7" t="s">
        <v>8243</v>
      </c>
      <c r="AC2661" s="3" t="s">
        <v>65</v>
      </c>
      <c r="AD2661" s="3" t="s">
        <v>66</v>
      </c>
      <c r="AE2661" s="3" t="s">
        <v>67</v>
      </c>
      <c r="AF2661" s="3" t="s">
        <v>68</v>
      </c>
      <c r="AG2661" s="4"/>
      <c r="AH2661" s="3"/>
      <c r="AI2661" s="4"/>
      <c r="AJ26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1" s="8">
        <f>IF(#REF!=MAX(#REF!),"New","Old")</f>
      </c>
      <c r="AL2661" s="3"/>
      <c r="AM2661" s="9">
        <f>IF(OR(#REF!="",#REF!=0),"",IF(#REF!&lt;12000,"&lt;12k",IF(AND(#REF!&gt;=12000,#REF!&lt;24000),"12k to 24k",IF(AND(#REF!&gt;=24000,#REF!&lt;=36000),"24k to 36k",IF(#REF!&gt;36000,"&gt;36k","")))))</f>
      </c>
    </row>
    <row x14ac:dyDescent="0.25" r="2662" customHeight="1" ht="18.75">
      <c r="A2662" s="1">
        <v>1879157</v>
      </c>
      <c r="B2662" s="2">
        <v>11511563</v>
      </c>
      <c r="C2662" s="3" t="s">
        <v>0</v>
      </c>
      <c r="D2662" s="3" t="s">
        <v>181</v>
      </c>
      <c r="E2662" s="2">
        <v>2015</v>
      </c>
      <c r="F2662" s="4">
        <v>44878</v>
      </c>
      <c r="G2662" s="3" t="s">
        <v>14</v>
      </c>
      <c r="H2662" s="4">
        <v>44998</v>
      </c>
      <c r="I2662" s="4"/>
      <c r="J2662" s="10">
        <f>_xlfn.XLOOKUP(#REF!,[1]!Backup_F8_Previous_Wave[ODINO],[1]!Backup_F8_Previous_Wave[Wave Date],"")</f>
      </c>
      <c r="K2662" s="3"/>
      <c r="L2662" s="3"/>
      <c r="M2662" s="3" t="s">
        <v>4</v>
      </c>
      <c r="N2662" s="3" t="s">
        <v>8244</v>
      </c>
      <c r="O2662" s="3" t="s">
        <v>196</v>
      </c>
      <c r="P2662" s="6">
        <f>_xlfn.XLOOKUP(#REF!,[1]!Table2[BINNING],[1]!Table2[VFG],"")</f>
      </c>
      <c r="Q2662" s="6">
        <f>IF(ISNUMBER(FIND("|",#REF!,1)),LEFT(#REF!,FIND("|",#REF!,1)-2),#REF!)</f>
      </c>
      <c r="R2662" s="6">
        <f>IF(ISNUMBER(FIND("|",#REF!,1)),RIGHT(#REF!,LEN(#REF!)-FIND("|",#REF!,1)-1),"")</f>
      </c>
      <c r="S2662" s="3" t="s">
        <v>7</v>
      </c>
      <c r="T2662" s="3" t="s">
        <v>7</v>
      </c>
      <c r="U2662" s="2">
        <v>0</v>
      </c>
      <c r="V2662" s="2">
        <v>0</v>
      </c>
      <c r="W2662" s="2"/>
      <c r="X2662" s="3" t="s">
        <v>72</v>
      </c>
      <c r="Y2662" s="2">
        <v>78</v>
      </c>
      <c r="Z2662" s="3"/>
      <c r="AA2662" s="3"/>
      <c r="AB2662" s="7" t="s">
        <v>8245</v>
      </c>
      <c r="AC2662" s="3" t="s">
        <v>44</v>
      </c>
      <c r="AD2662" s="3" t="s">
        <v>44</v>
      </c>
      <c r="AE2662" s="3" t="s">
        <v>44</v>
      </c>
      <c r="AF2662" s="3" t="s">
        <v>44</v>
      </c>
      <c r="AG2662" s="4"/>
      <c r="AH2662" s="3"/>
      <c r="AI2662" s="4"/>
      <c r="AJ26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2" s="8">
        <f>IF(#REF!=MAX(#REF!),"New","Old")</f>
      </c>
      <c r="AL2662" s="3"/>
      <c r="AM2662" s="9">
        <f>IF(OR(#REF!="",#REF!=0),"",IF(#REF!&lt;12000,"&lt;12k",IF(AND(#REF!&gt;=12000,#REF!&lt;24000),"12k to 24k",IF(AND(#REF!&gt;=24000,#REF!&lt;=36000),"24k to 36k",IF(#REF!&gt;36000,"&gt;36k","")))))</f>
      </c>
    </row>
    <row x14ac:dyDescent="0.25" r="2663" customHeight="1" ht="18.75">
      <c r="A2663" s="1">
        <v>1879183</v>
      </c>
      <c r="B2663" s="2">
        <v>11511581</v>
      </c>
      <c r="C2663" s="3" t="s">
        <v>0</v>
      </c>
      <c r="D2663" s="3" t="s">
        <v>4843</v>
      </c>
      <c r="E2663" s="2">
        <v>2023</v>
      </c>
      <c r="F2663" s="4">
        <v>44996</v>
      </c>
      <c r="G2663" s="3" t="s">
        <v>2</v>
      </c>
      <c r="H2663" s="4">
        <v>44998</v>
      </c>
      <c r="I2663" s="4">
        <f>_xlfn.XLOOKUP(#REF!,[1]!Backup_F8_Previous_Wave[ODINO],[1]!Backup_F8_Previous_Wave[Production Date],"")</f>
      </c>
      <c r="J2663" s="10">
        <f>_xlfn.XLOOKUP(#REF!,[1]!Backup_F8_Previous_Wave[ODINO],[1]!Backup_F8_Previous_Wave[Wave Date],"")</f>
      </c>
      <c r="K2663" s="6">
        <f>_xlfn.XLOOKUP(#REF!,[1]!Backup_F8_Previous_Wave[ODINO],[1]!Backup_F8_Previous_Wave[Full VIN],"")</f>
      </c>
      <c r="L2663" s="3" t="s">
        <v>8246</v>
      </c>
      <c r="M2663" s="3" t="s">
        <v>4</v>
      </c>
      <c r="N2663" s="3" t="s">
        <v>8247</v>
      </c>
      <c r="O2663" s="3" t="s">
        <v>3849</v>
      </c>
      <c r="P2663" s="6">
        <f>_xlfn.XLOOKUP(#REF!,[1]!Table2[BINNING],[1]!Table2[VFG],"")</f>
      </c>
      <c r="Q2663" s="6">
        <f>IF(ISNUMBER(FIND("|",#REF!,1)),LEFT(#REF!,FIND("|",#REF!,1)-2),#REF!)</f>
      </c>
      <c r="R2663" s="6">
        <f>IF(ISNUMBER(FIND("|",#REF!,1)),RIGHT(#REF!,LEN(#REF!)-FIND("|",#REF!,1)-1),"")</f>
      </c>
      <c r="S2663" s="3" t="s">
        <v>7</v>
      </c>
      <c r="T2663" s="3" t="s">
        <v>7</v>
      </c>
      <c r="U2663" s="2">
        <v>0</v>
      </c>
      <c r="V2663" s="2">
        <v>0</v>
      </c>
      <c r="W2663" s="2"/>
      <c r="X2663" s="3" t="s">
        <v>253</v>
      </c>
      <c r="Y2663" s="2">
        <v>65</v>
      </c>
      <c r="Z2663" s="3"/>
      <c r="AA2663" s="3"/>
      <c r="AB2663" s="7" t="s">
        <v>8248</v>
      </c>
      <c r="AC2663" s="3" t="s">
        <v>4847</v>
      </c>
      <c r="AD2663" s="3" t="s">
        <v>4848</v>
      </c>
      <c r="AE2663" s="3" t="s">
        <v>4849</v>
      </c>
      <c r="AF2663" s="3" t="s">
        <v>102</v>
      </c>
      <c r="AG2663" s="4"/>
      <c r="AH2663" s="3"/>
      <c r="AI2663" s="4"/>
      <c r="AJ26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3" s="8">
        <f>IF(#REF!=MAX(#REF!),"New","Old")</f>
      </c>
      <c r="AL2663" s="3"/>
      <c r="AM2663" s="9">
        <f>IF(OR(#REF!="",#REF!=0),"",IF(#REF!&lt;12000,"&lt;12k",IF(AND(#REF!&gt;=12000,#REF!&lt;24000),"12k to 24k",IF(AND(#REF!&gt;=24000,#REF!&lt;=36000),"24k to 36k",IF(#REF!&gt;36000,"&gt;36k","")))))</f>
      </c>
    </row>
    <row x14ac:dyDescent="0.25" r="2664" customHeight="1" ht="18.75">
      <c r="A2664" s="1">
        <v>1879378</v>
      </c>
      <c r="B2664" s="2">
        <v>11511708</v>
      </c>
      <c r="C2664" s="3" t="s">
        <v>0</v>
      </c>
      <c r="D2664" s="3" t="s">
        <v>187</v>
      </c>
      <c r="E2664" s="2">
        <v>2021</v>
      </c>
      <c r="F2664" s="4">
        <v>44996</v>
      </c>
      <c r="G2664" s="3" t="s">
        <v>2</v>
      </c>
      <c r="H2664" s="4">
        <v>44999</v>
      </c>
      <c r="I2664" s="4">
        <f>_xlfn.XLOOKUP(#REF!,[1]!Backup_F8_Previous_Wave[ODINO],[1]!Backup_F8_Previous_Wave[Production Date],"")</f>
      </c>
      <c r="J2664" s="10">
        <f>_xlfn.XLOOKUP(#REF!,[1]!Backup_F8_Previous_Wave[ODINO],[1]!Backup_F8_Previous_Wave[Wave Date],"")</f>
      </c>
      <c r="K2664" s="6">
        <f>_xlfn.XLOOKUP(#REF!,[1]!Backup_F8_Previous_Wave[ODINO],[1]!Backup_F8_Previous_Wave[Full VIN],"")</f>
      </c>
      <c r="L2664" s="3" t="s">
        <v>8249</v>
      </c>
      <c r="M2664" s="3" t="s">
        <v>4</v>
      </c>
      <c r="N2664" s="3" t="s">
        <v>8250</v>
      </c>
      <c r="O2664" s="3" t="s">
        <v>57</v>
      </c>
      <c r="P2664" s="6">
        <f>_xlfn.XLOOKUP(#REF!,[1]!Table2[BINNING],[1]!Table2[VFG],"")</f>
      </c>
      <c r="Q2664" s="6">
        <f>IF(ISNUMBER(FIND("|",#REF!,1)),LEFT(#REF!,FIND("|",#REF!,1)-2),#REF!)</f>
      </c>
      <c r="R2664" s="6">
        <f>IF(ISNUMBER(FIND("|",#REF!,1)),RIGHT(#REF!,LEN(#REF!)-FIND("|",#REF!,1)-1),"")</f>
      </c>
      <c r="S2664" s="3" t="s">
        <v>7</v>
      </c>
      <c r="T2664" s="3" t="s">
        <v>7</v>
      </c>
      <c r="U2664" s="2">
        <v>0</v>
      </c>
      <c r="V2664" s="2">
        <v>0</v>
      </c>
      <c r="W2664" s="2"/>
      <c r="X2664" s="3" t="s">
        <v>282</v>
      </c>
      <c r="Y2664" s="2"/>
      <c r="Z2664" s="3"/>
      <c r="AA2664" s="3"/>
      <c r="AB2664" s="7" t="s">
        <v>8251</v>
      </c>
      <c r="AC2664" s="3" t="s">
        <v>191</v>
      </c>
      <c r="AD2664" s="3" t="s">
        <v>192</v>
      </c>
      <c r="AE2664" s="3" t="s">
        <v>193</v>
      </c>
      <c r="AF2664" s="3" t="s">
        <v>141</v>
      </c>
      <c r="AG2664" s="4"/>
      <c r="AH2664" s="3"/>
      <c r="AI2664" s="4"/>
      <c r="AJ26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4" s="8">
        <f>IF(#REF!=MAX(#REF!),"New","Old")</f>
      </c>
      <c r="AL2664" s="3"/>
      <c r="AM2664" s="9">
        <f>IF(OR(#REF!="",#REF!=0),"",IF(#REF!&lt;12000,"&lt;12k",IF(AND(#REF!&gt;=12000,#REF!&lt;24000),"12k to 24k",IF(AND(#REF!&gt;=24000,#REF!&lt;=36000),"24k to 36k",IF(#REF!&gt;36000,"&gt;36k","")))))</f>
      </c>
    </row>
    <row x14ac:dyDescent="0.25" r="2665" customHeight="1" ht="18.75">
      <c r="A2665" s="1">
        <v>1879390</v>
      </c>
      <c r="B2665" s="2">
        <v>11511718</v>
      </c>
      <c r="C2665" s="3" t="s">
        <v>0</v>
      </c>
      <c r="D2665" s="3" t="s">
        <v>3638</v>
      </c>
      <c r="E2665" s="2">
        <v>2021</v>
      </c>
      <c r="F2665" s="4">
        <v>44940</v>
      </c>
      <c r="G2665" s="3" t="s">
        <v>2</v>
      </c>
      <c r="H2665" s="4">
        <v>44999</v>
      </c>
      <c r="I2665" s="4">
        <f>_xlfn.XLOOKUP(#REF!,[1]!Backup_F8_Previous_Wave[ODINO],[1]!Backup_F8_Previous_Wave[Production Date],"")</f>
      </c>
      <c r="J2665" s="10">
        <f>_xlfn.XLOOKUP(#REF!,[1]!Backup_F8_Previous_Wave[ODINO],[1]!Backup_F8_Previous_Wave[Wave Date],"")</f>
      </c>
      <c r="K2665" s="6">
        <f>_xlfn.XLOOKUP(#REF!,[1]!Backup_F8_Previous_Wave[ODINO],[1]!Backup_F8_Previous_Wave[Full VIN],"")</f>
      </c>
      <c r="L2665" s="3" t="s">
        <v>8252</v>
      </c>
      <c r="M2665" s="3" t="s">
        <v>4</v>
      </c>
      <c r="N2665" s="3" t="s">
        <v>8253</v>
      </c>
      <c r="O2665" s="3" t="s">
        <v>3149</v>
      </c>
      <c r="P2665" s="6">
        <f>_xlfn.XLOOKUP(#REF!,[1]!Table2[BINNING],[1]!Table2[VFG],"")</f>
      </c>
      <c r="Q2665" s="6">
        <f>IF(ISNUMBER(FIND("|",#REF!,1)),LEFT(#REF!,FIND("|",#REF!,1)-2),#REF!)</f>
      </c>
      <c r="R2665" s="6">
        <f>IF(ISNUMBER(FIND("|",#REF!,1)),RIGHT(#REF!,LEN(#REF!)-FIND("|",#REF!,1)-1),"")</f>
      </c>
      <c r="S2665" s="3" t="s">
        <v>7</v>
      </c>
      <c r="T2665" s="3" t="s">
        <v>7</v>
      </c>
      <c r="U2665" s="2">
        <v>0</v>
      </c>
      <c r="V2665" s="2">
        <v>0</v>
      </c>
      <c r="W2665" s="2">
        <v>13000</v>
      </c>
      <c r="X2665" s="3" t="s">
        <v>282</v>
      </c>
      <c r="Y2665" s="2"/>
      <c r="Z2665" s="3" t="s">
        <v>8254</v>
      </c>
      <c r="AA2665" s="3" t="s">
        <v>4038</v>
      </c>
      <c r="AB2665" s="7" t="s">
        <v>8255</v>
      </c>
      <c r="AC2665" s="3" t="s">
        <v>3642</v>
      </c>
      <c r="AD2665" s="3" t="s">
        <v>3643</v>
      </c>
      <c r="AE2665" s="3" t="s">
        <v>3644</v>
      </c>
      <c r="AF2665" s="3" t="s">
        <v>68</v>
      </c>
      <c r="AG2665" s="4"/>
      <c r="AH2665" s="3"/>
      <c r="AI2665" s="4"/>
      <c r="AJ26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5" s="8">
        <f>IF(#REF!=MAX(#REF!),"New","Old")</f>
      </c>
      <c r="AL2665" s="3"/>
      <c r="AM2665" s="9">
        <f>IF(OR(#REF!="",#REF!=0),"",IF(#REF!&lt;12000,"&lt;12k",IF(AND(#REF!&gt;=12000,#REF!&lt;24000),"12k to 24k",IF(AND(#REF!&gt;=24000,#REF!&lt;=36000),"24k to 36k",IF(#REF!&gt;36000,"&gt;36k","")))))</f>
      </c>
    </row>
    <row x14ac:dyDescent="0.25" r="2666" customHeight="1" ht="18.75">
      <c r="A2666" s="1">
        <v>1879449</v>
      </c>
      <c r="B2666" s="2">
        <v>11511757</v>
      </c>
      <c r="C2666" s="3" t="s">
        <v>0</v>
      </c>
      <c r="D2666" s="3" t="s">
        <v>86</v>
      </c>
      <c r="E2666" s="2">
        <v>2021</v>
      </c>
      <c r="F2666" s="4">
        <v>44501</v>
      </c>
      <c r="G2666" s="3" t="s">
        <v>14</v>
      </c>
      <c r="H2666" s="4">
        <v>44999</v>
      </c>
      <c r="I2666" s="4">
        <f>_xlfn.XLOOKUP(#REF!,[1]!Backup_F8_Previous_Wave[ODINO],[1]!Backup_F8_Previous_Wave[Production Date],"")</f>
      </c>
      <c r="J2666" s="10">
        <f>_xlfn.XLOOKUP(#REF!,[1]!Backup_F8_Previous_Wave[ODINO],[1]!Backup_F8_Previous_Wave[Wave Date],"")</f>
      </c>
      <c r="K2666" s="6">
        <f>_xlfn.XLOOKUP(#REF!,[1]!Backup_F8_Previous_Wave[ODINO],[1]!Backup_F8_Previous_Wave[Full VIN],"")</f>
      </c>
      <c r="L2666" s="3" t="s">
        <v>8256</v>
      </c>
      <c r="M2666" s="3" t="s">
        <v>4</v>
      </c>
      <c r="N2666" s="3" t="s">
        <v>8257</v>
      </c>
      <c r="O2666" s="3" t="s">
        <v>2148</v>
      </c>
      <c r="P2666" s="6">
        <f>_xlfn.XLOOKUP(#REF!,[1]!Table2[BINNING],[1]!Table2[VFG],"")</f>
      </c>
      <c r="Q2666" s="6">
        <f>IF(ISNUMBER(FIND("|",#REF!,1)),LEFT(#REF!,FIND("|",#REF!,1)-2),#REF!)</f>
      </c>
      <c r="R2666" s="6">
        <f>IF(ISNUMBER(FIND("|",#REF!,1)),RIGHT(#REF!,LEN(#REF!)-FIND("|",#REF!,1)-1),"")</f>
      </c>
      <c r="S2666" s="3" t="s">
        <v>7</v>
      </c>
      <c r="T2666" s="3" t="s">
        <v>7</v>
      </c>
      <c r="U2666" s="2">
        <v>0</v>
      </c>
      <c r="V2666" s="2">
        <v>0</v>
      </c>
      <c r="W2666" s="2"/>
      <c r="X2666" s="3" t="s">
        <v>404</v>
      </c>
      <c r="Y2666" s="2"/>
      <c r="Z2666" s="3"/>
      <c r="AA2666" s="3"/>
      <c r="AB2666" s="7" t="s">
        <v>8258</v>
      </c>
      <c r="AC2666" s="3" t="s">
        <v>685</v>
      </c>
      <c r="AD2666" s="3" t="s">
        <v>93</v>
      </c>
      <c r="AE2666" s="3" t="s">
        <v>94</v>
      </c>
      <c r="AF2666" s="3" t="s">
        <v>95</v>
      </c>
      <c r="AG2666" s="4"/>
      <c r="AH2666" s="3"/>
      <c r="AI2666" s="4"/>
      <c r="AJ26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6" s="8">
        <f>IF(#REF!=MAX(#REF!),"New","Old")</f>
      </c>
      <c r="AL2666" s="3"/>
      <c r="AM2666" s="9">
        <f>IF(OR(#REF!="",#REF!=0),"",IF(#REF!&lt;12000,"&lt;12k",IF(AND(#REF!&gt;=12000,#REF!&lt;24000),"12k to 24k",IF(AND(#REF!&gt;=24000,#REF!&lt;=36000),"24k to 36k",IF(#REF!&gt;36000,"&gt;36k","")))))</f>
      </c>
    </row>
    <row x14ac:dyDescent="0.25" r="2667" customHeight="1" ht="18.75">
      <c r="A2667" s="1">
        <v>1879460</v>
      </c>
      <c r="B2667" s="2">
        <v>11511767</v>
      </c>
      <c r="C2667" s="3" t="s">
        <v>0</v>
      </c>
      <c r="D2667" s="3" t="s">
        <v>1</v>
      </c>
      <c r="E2667" s="2">
        <v>2021</v>
      </c>
      <c r="F2667" s="4">
        <v>44927</v>
      </c>
      <c r="G2667" s="3" t="s">
        <v>2</v>
      </c>
      <c r="H2667" s="4">
        <v>44999</v>
      </c>
      <c r="I2667" s="4">
        <f>_xlfn.XLOOKUP(#REF!,[1]!Backup_F8_Previous_Wave[ODINO],[1]!Backup_F8_Previous_Wave[Production Date],"")</f>
      </c>
      <c r="J2667" s="10">
        <f>_xlfn.XLOOKUP(#REF!,[1]!Backup_F8_Previous_Wave[ODINO],[1]!Backup_F8_Previous_Wave[Wave Date],"")</f>
      </c>
      <c r="K2667" s="6">
        <f>_xlfn.XLOOKUP(#REF!,[1]!Backup_F8_Previous_Wave[ODINO],[1]!Backup_F8_Previous_Wave[Full VIN],"")</f>
      </c>
      <c r="L2667" s="3" t="s">
        <v>6974</v>
      </c>
      <c r="M2667" s="3" t="s">
        <v>4</v>
      </c>
      <c r="N2667" s="3" t="s">
        <v>8259</v>
      </c>
      <c r="O2667" s="3" t="s">
        <v>390</v>
      </c>
      <c r="P2667" s="6">
        <f>_xlfn.XLOOKUP(#REF!,[1]!Table2[BINNING],[1]!Table2[VFG],"")</f>
      </c>
      <c r="Q2667" s="6">
        <f>IF(ISNUMBER(FIND("|",#REF!,1)),LEFT(#REF!,FIND("|",#REF!,1)-2),#REF!)</f>
      </c>
      <c r="R2667" s="6">
        <f>IF(ISNUMBER(FIND("|",#REF!,1)),RIGHT(#REF!,LEN(#REF!)-FIND("|",#REF!,1)-1),"")</f>
      </c>
      <c r="S2667" s="3" t="s">
        <v>7</v>
      </c>
      <c r="T2667" s="3" t="s">
        <v>7</v>
      </c>
      <c r="U2667" s="2">
        <v>0</v>
      </c>
      <c r="V2667" s="2">
        <v>0</v>
      </c>
      <c r="W2667" s="2"/>
      <c r="X2667" s="3" t="s">
        <v>159</v>
      </c>
      <c r="Y2667" s="2">
        <v>45</v>
      </c>
      <c r="Z2667" s="3"/>
      <c r="AA2667" s="3"/>
      <c r="AB2667" s="7" t="s">
        <v>8260</v>
      </c>
      <c r="AC2667" s="3" t="s">
        <v>4018</v>
      </c>
      <c r="AD2667" s="3" t="s">
        <v>11</v>
      </c>
      <c r="AE2667" s="3" t="s">
        <v>21</v>
      </c>
      <c r="AF2667" s="3" t="s">
        <v>13</v>
      </c>
      <c r="AG2667" s="4"/>
      <c r="AH2667" s="3"/>
      <c r="AI2667" s="4"/>
      <c r="AJ26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7" s="8">
        <f>IF(#REF!=MAX(#REF!),"New","Old")</f>
      </c>
      <c r="AL2667" s="3"/>
      <c r="AM2667" s="9">
        <f>IF(OR(#REF!="",#REF!=0),"",IF(#REF!&lt;12000,"&lt;12k",IF(AND(#REF!&gt;=12000,#REF!&lt;24000),"12k to 24k",IF(AND(#REF!&gt;=24000,#REF!&lt;=36000),"24k to 36k",IF(#REF!&gt;36000,"&gt;36k","")))))</f>
      </c>
    </row>
    <row x14ac:dyDescent="0.25" r="2668" customHeight="1" ht="18.75">
      <c r="A2668" s="1">
        <v>1879482</v>
      </c>
      <c r="B2668" s="2">
        <v>11511785</v>
      </c>
      <c r="C2668" s="3" t="s">
        <v>0</v>
      </c>
      <c r="D2668" s="3" t="s">
        <v>4843</v>
      </c>
      <c r="E2668" s="2">
        <v>2023</v>
      </c>
      <c r="F2668" s="4">
        <v>44999</v>
      </c>
      <c r="G2668" s="3" t="s">
        <v>2</v>
      </c>
      <c r="H2668" s="4">
        <v>44999</v>
      </c>
      <c r="I2668" s="4"/>
      <c r="J2668" s="10">
        <f>_xlfn.XLOOKUP(#REF!,[1]!Backup_F8_Previous_Wave[ODINO],[1]!Backup_F8_Previous_Wave[Wave Date],"")</f>
      </c>
      <c r="K2668" s="3"/>
      <c r="L2668" s="3" t="s">
        <v>8261</v>
      </c>
      <c r="M2668" s="3" t="s">
        <v>4</v>
      </c>
      <c r="N2668" s="3" t="s">
        <v>8262</v>
      </c>
      <c r="O2668" s="3" t="s">
        <v>3849</v>
      </c>
      <c r="P2668" s="6">
        <f>_xlfn.XLOOKUP(#REF!,[1]!Table2[BINNING],[1]!Table2[VFG],"")</f>
      </c>
      <c r="Q2668" s="6">
        <f>IF(ISNUMBER(FIND("|",#REF!,1)),LEFT(#REF!,FIND("|",#REF!,1)-2),#REF!)</f>
      </c>
      <c r="R2668" s="6">
        <f>IF(ISNUMBER(FIND("|",#REF!,1)),RIGHT(#REF!,LEN(#REF!)-FIND("|",#REF!,1)-1),"")</f>
      </c>
      <c r="S2668" s="3" t="s">
        <v>7</v>
      </c>
      <c r="T2668" s="3" t="s">
        <v>7</v>
      </c>
      <c r="U2668" s="2">
        <v>0</v>
      </c>
      <c r="V2668" s="2">
        <v>0</v>
      </c>
      <c r="W2668" s="2"/>
      <c r="X2668" s="3" t="s">
        <v>119</v>
      </c>
      <c r="Y2668" s="2">
        <v>35</v>
      </c>
      <c r="Z2668" s="3"/>
      <c r="AA2668" s="3"/>
      <c r="AB2668" s="7" t="s">
        <v>8263</v>
      </c>
      <c r="AC2668" s="3" t="s">
        <v>44</v>
      </c>
      <c r="AD2668" s="3" t="s">
        <v>44</v>
      </c>
      <c r="AE2668" s="3" t="s">
        <v>44</v>
      </c>
      <c r="AF2668" s="3" t="s">
        <v>102</v>
      </c>
      <c r="AG2668" s="4"/>
      <c r="AH2668" s="3"/>
      <c r="AI2668" s="4"/>
      <c r="AJ26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8" s="8">
        <f>IF(#REF!=MAX(#REF!),"New","Old")</f>
      </c>
      <c r="AL2668" s="3"/>
      <c r="AM2668" s="9">
        <f>IF(OR(#REF!="",#REF!=0),"",IF(#REF!&lt;12000,"&lt;12k",IF(AND(#REF!&gt;=12000,#REF!&lt;24000),"12k to 24k",IF(AND(#REF!&gt;=24000,#REF!&lt;=36000),"24k to 36k",IF(#REF!&gt;36000,"&gt;36k","")))))</f>
      </c>
    </row>
    <row x14ac:dyDescent="0.25" r="2669" customHeight="1" ht="18.75">
      <c r="A2669" s="1">
        <v>1879486</v>
      </c>
      <c r="B2669" s="2">
        <v>11511789</v>
      </c>
      <c r="C2669" s="3" t="s">
        <v>0</v>
      </c>
      <c r="D2669" s="3" t="s">
        <v>4843</v>
      </c>
      <c r="E2669" s="2">
        <v>2023</v>
      </c>
      <c r="F2669" s="4">
        <v>44999</v>
      </c>
      <c r="G2669" s="3" t="s">
        <v>2</v>
      </c>
      <c r="H2669" s="4">
        <v>44999</v>
      </c>
      <c r="I2669" s="4">
        <f>_xlfn.XLOOKUP(#REF!,[1]!Backup_F8_Previous_Wave[ODINO],[1]!Backup_F8_Previous_Wave[Production Date],"")</f>
      </c>
      <c r="J2669" s="10">
        <f>_xlfn.XLOOKUP(#REF!,[1]!Backup_F8_Previous_Wave[ODINO],[1]!Backup_F8_Previous_Wave[Wave Date],"")</f>
      </c>
      <c r="K2669" s="6">
        <f>_xlfn.XLOOKUP(#REF!,[1]!Backup_F8_Previous_Wave[ODINO],[1]!Backup_F8_Previous_Wave[Full VIN],"")</f>
      </c>
      <c r="L2669" s="3" t="s">
        <v>8261</v>
      </c>
      <c r="M2669" s="3" t="s">
        <v>4</v>
      </c>
      <c r="N2669" s="3" t="s">
        <v>8264</v>
      </c>
      <c r="O2669" s="3" t="s">
        <v>3849</v>
      </c>
      <c r="P2669" s="6">
        <f>_xlfn.XLOOKUP(#REF!,[1]!Table2[BINNING],[1]!Table2[VFG],"")</f>
      </c>
      <c r="Q2669" s="6">
        <f>IF(ISNUMBER(FIND("|",#REF!,1)),LEFT(#REF!,FIND("|",#REF!,1)-2),#REF!)</f>
      </c>
      <c r="R2669" s="6">
        <f>IF(ISNUMBER(FIND("|",#REF!,1)),RIGHT(#REF!,LEN(#REF!)-FIND("|",#REF!,1)-1),"")</f>
      </c>
      <c r="S2669" s="3" t="s">
        <v>7</v>
      </c>
      <c r="T2669" s="3" t="s">
        <v>7</v>
      </c>
      <c r="U2669" s="2">
        <v>0</v>
      </c>
      <c r="V2669" s="2">
        <v>0</v>
      </c>
      <c r="W2669" s="2"/>
      <c r="X2669" s="3" t="s">
        <v>119</v>
      </c>
      <c r="Y2669" s="2">
        <v>35</v>
      </c>
      <c r="Z2669" s="3"/>
      <c r="AA2669" s="3"/>
      <c r="AB2669" s="7" t="s">
        <v>8265</v>
      </c>
      <c r="AC2669" s="3" t="s">
        <v>4847</v>
      </c>
      <c r="AD2669" s="3" t="s">
        <v>4848</v>
      </c>
      <c r="AE2669" s="3" t="s">
        <v>4849</v>
      </c>
      <c r="AF2669" s="3" t="s">
        <v>102</v>
      </c>
      <c r="AG2669" s="4"/>
      <c r="AH2669" s="3"/>
      <c r="AI2669" s="4"/>
      <c r="AJ26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69" s="8">
        <f>IF(#REF!=MAX(#REF!),"New","Old")</f>
      </c>
      <c r="AL2669" s="3"/>
      <c r="AM2669" s="9">
        <f>IF(OR(#REF!="",#REF!=0),"",IF(#REF!&lt;12000,"&lt;12k",IF(AND(#REF!&gt;=12000,#REF!&lt;24000),"12k to 24k",IF(AND(#REF!&gt;=24000,#REF!&lt;=36000),"24k to 36k",IF(#REF!&gt;36000,"&gt;36k","")))))</f>
      </c>
    </row>
    <row x14ac:dyDescent="0.25" r="2670" customHeight="1" ht="18.75">
      <c r="A2670" s="1">
        <v>1879504</v>
      </c>
      <c r="B2670" s="2">
        <v>11511803</v>
      </c>
      <c r="C2670" s="3" t="s">
        <v>0</v>
      </c>
      <c r="D2670" s="3" t="s">
        <v>4843</v>
      </c>
      <c r="E2670" s="2">
        <v>2023</v>
      </c>
      <c r="F2670" s="4">
        <v>44968</v>
      </c>
      <c r="G2670" s="3" t="s">
        <v>2</v>
      </c>
      <c r="H2670" s="4">
        <v>44999</v>
      </c>
      <c r="I2670" s="4">
        <f>_xlfn.XLOOKUP(#REF!,[1]!Backup_F8_Previous_Wave[ODINO],[1]!Backup_F8_Previous_Wave[Production Date],"")</f>
      </c>
      <c r="J2670" s="10">
        <f>_xlfn.XLOOKUP(#REF!,[1]!Backup_F8_Previous_Wave[ODINO],[1]!Backup_F8_Previous_Wave[Wave Date],"")</f>
      </c>
      <c r="K2670" s="6">
        <f>_xlfn.XLOOKUP(#REF!,[1]!Backup_F8_Previous_Wave[ODINO],[1]!Backup_F8_Previous_Wave[Full VIN],"")</f>
      </c>
      <c r="L2670" s="3" t="s">
        <v>8266</v>
      </c>
      <c r="M2670" s="3" t="s">
        <v>4</v>
      </c>
      <c r="N2670" s="3" t="s">
        <v>8267</v>
      </c>
      <c r="O2670" s="3" t="s">
        <v>3849</v>
      </c>
      <c r="P2670" s="6">
        <f>_xlfn.XLOOKUP(#REF!,[1]!Table2[BINNING],[1]!Table2[VFG],"")</f>
      </c>
      <c r="Q2670" s="6">
        <f>IF(ISNUMBER(FIND("|",#REF!,1)),LEFT(#REF!,FIND("|",#REF!,1)-2),#REF!)</f>
      </c>
      <c r="R2670" s="6">
        <f>IF(ISNUMBER(FIND("|",#REF!,1)),RIGHT(#REF!,LEN(#REF!)-FIND("|",#REF!,1)-1),"")</f>
      </c>
      <c r="S2670" s="3" t="s">
        <v>7</v>
      </c>
      <c r="T2670" s="3" t="s">
        <v>7</v>
      </c>
      <c r="U2670" s="2">
        <v>0</v>
      </c>
      <c r="V2670" s="2">
        <v>0</v>
      </c>
      <c r="W2670" s="2"/>
      <c r="X2670" s="3" t="s">
        <v>81</v>
      </c>
      <c r="Y2670" s="2">
        <v>70</v>
      </c>
      <c r="Z2670" s="3"/>
      <c r="AA2670" s="3"/>
      <c r="AB2670" s="7" t="s">
        <v>8268</v>
      </c>
      <c r="AC2670" s="3" t="s">
        <v>4847</v>
      </c>
      <c r="AD2670" s="3" t="s">
        <v>4848</v>
      </c>
      <c r="AE2670" s="3" t="s">
        <v>4849</v>
      </c>
      <c r="AF2670" s="3" t="s">
        <v>102</v>
      </c>
      <c r="AG2670" s="4"/>
      <c r="AH2670" s="3"/>
      <c r="AI2670" s="4"/>
      <c r="AJ26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0" s="8">
        <f>IF(#REF!=MAX(#REF!),"New","Old")</f>
      </c>
      <c r="AL2670" s="3"/>
      <c r="AM2670" s="9">
        <f>IF(OR(#REF!="",#REF!=0),"",IF(#REF!&lt;12000,"&lt;12k",IF(AND(#REF!&gt;=12000,#REF!&lt;24000),"12k to 24k",IF(AND(#REF!&gt;=24000,#REF!&lt;=36000),"24k to 36k",IF(#REF!&gt;36000,"&gt;36k","")))))</f>
      </c>
    </row>
    <row x14ac:dyDescent="0.25" r="2671" customHeight="1" ht="18.75">
      <c r="A2671" s="1">
        <v>1879564</v>
      </c>
      <c r="B2671" s="2">
        <v>11511842</v>
      </c>
      <c r="C2671" s="3" t="s">
        <v>0</v>
      </c>
      <c r="D2671" s="3" t="s">
        <v>4843</v>
      </c>
      <c r="E2671" s="2">
        <v>2023</v>
      </c>
      <c r="F2671" s="4">
        <v>44999</v>
      </c>
      <c r="G2671" s="3" t="s">
        <v>2</v>
      </c>
      <c r="H2671" s="4">
        <v>44999</v>
      </c>
      <c r="I2671" s="4">
        <f>_xlfn.XLOOKUP(#REF!,[1]!Backup_F8_Previous_Wave[ODINO],[1]!Backup_F8_Previous_Wave[Production Date],"")</f>
      </c>
      <c r="J2671" s="10">
        <f>_xlfn.XLOOKUP(#REF!,[1]!Backup_F8_Previous_Wave[ODINO],[1]!Backup_F8_Previous_Wave[Wave Date],"")</f>
      </c>
      <c r="K2671" s="6">
        <f>_xlfn.XLOOKUP(#REF!,[1]!Backup_F8_Previous_Wave[ODINO],[1]!Backup_F8_Previous_Wave[Full VIN],"")</f>
      </c>
      <c r="L2671" s="3" t="s">
        <v>8266</v>
      </c>
      <c r="M2671" s="3" t="s">
        <v>4</v>
      </c>
      <c r="N2671" s="3" t="s">
        <v>8269</v>
      </c>
      <c r="O2671" s="3" t="s">
        <v>3849</v>
      </c>
      <c r="P2671" s="6">
        <f>_xlfn.XLOOKUP(#REF!,[1]!Table2[BINNING],[1]!Table2[VFG],"")</f>
      </c>
      <c r="Q2671" s="6">
        <f>IF(ISNUMBER(FIND("|",#REF!,1)),LEFT(#REF!,FIND("|",#REF!,1)-2),#REF!)</f>
      </c>
      <c r="R2671" s="6">
        <f>IF(ISNUMBER(FIND("|",#REF!,1)),RIGHT(#REF!,LEN(#REF!)-FIND("|",#REF!,1)-1),"")</f>
      </c>
      <c r="S2671" s="3" t="s">
        <v>7</v>
      </c>
      <c r="T2671" s="3" t="s">
        <v>7</v>
      </c>
      <c r="U2671" s="2">
        <v>0</v>
      </c>
      <c r="V2671" s="2">
        <v>0</v>
      </c>
      <c r="W2671" s="2">
        <v>2200</v>
      </c>
      <c r="X2671" s="3" t="s">
        <v>305</v>
      </c>
      <c r="Y2671" s="2">
        <v>70</v>
      </c>
      <c r="Z2671" s="3"/>
      <c r="AA2671" s="3"/>
      <c r="AB2671" s="7" t="s">
        <v>8270</v>
      </c>
      <c r="AC2671" s="3" t="s">
        <v>4847</v>
      </c>
      <c r="AD2671" s="3" t="s">
        <v>4848</v>
      </c>
      <c r="AE2671" s="3" t="s">
        <v>4849</v>
      </c>
      <c r="AF2671" s="3" t="s">
        <v>102</v>
      </c>
      <c r="AG2671" s="4"/>
      <c r="AH2671" s="3"/>
      <c r="AI2671" s="4"/>
      <c r="AJ26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1" s="8">
        <f>IF(#REF!=MAX(#REF!),"New","Old")</f>
      </c>
      <c r="AL2671" s="3"/>
      <c r="AM2671" s="9">
        <f>IF(OR(#REF!="",#REF!=0),"",IF(#REF!&lt;12000,"&lt;12k",IF(AND(#REF!&gt;=12000,#REF!&lt;24000),"12k to 24k",IF(AND(#REF!&gt;=24000,#REF!&lt;=36000),"24k to 36k",IF(#REF!&gt;36000,"&gt;36k","")))))</f>
      </c>
    </row>
    <row x14ac:dyDescent="0.25" r="2672" customHeight="1" ht="18.75">
      <c r="A2672" s="1">
        <v>1879567</v>
      </c>
      <c r="B2672" s="2">
        <v>11511845</v>
      </c>
      <c r="C2672" s="3" t="s">
        <v>0</v>
      </c>
      <c r="D2672" s="3" t="s">
        <v>181</v>
      </c>
      <c r="E2672" s="2">
        <v>2017</v>
      </c>
      <c r="F2672" s="4">
        <v>44849</v>
      </c>
      <c r="G2672" s="3" t="s">
        <v>14</v>
      </c>
      <c r="H2672" s="4">
        <v>44999</v>
      </c>
      <c r="I2672" s="4">
        <f>_xlfn.XLOOKUP(#REF!,[1]!Backup_F8_Previous_Wave[ODINO],[1]!Backup_F8_Previous_Wave[Production Date],"")</f>
      </c>
      <c r="J2672" s="10">
        <f>_xlfn.XLOOKUP(#REF!,[1]!Backup_F8_Previous_Wave[ODINO],[1]!Backup_F8_Previous_Wave[Wave Date],"")</f>
      </c>
      <c r="K2672" s="6">
        <f>_xlfn.XLOOKUP(#REF!,[1]!Backup_F8_Previous_Wave[ODINO],[1]!Backup_F8_Previous_Wave[Full VIN],"")</f>
      </c>
      <c r="L2672" s="3" t="s">
        <v>8271</v>
      </c>
      <c r="M2672" s="3" t="s">
        <v>4</v>
      </c>
      <c r="N2672" s="3" t="s">
        <v>8272</v>
      </c>
      <c r="O2672" s="3" t="s">
        <v>196</v>
      </c>
      <c r="P2672" s="6">
        <f>_xlfn.XLOOKUP(#REF!,[1]!Table2[BINNING],[1]!Table2[VFG],"")</f>
      </c>
      <c r="Q2672" s="6">
        <f>IF(ISNUMBER(FIND("|",#REF!,1)),LEFT(#REF!,FIND("|",#REF!,1)-2),#REF!)</f>
      </c>
      <c r="R2672" s="6">
        <f>IF(ISNUMBER(FIND("|",#REF!,1)),RIGHT(#REF!,LEN(#REF!)-FIND("|",#REF!,1)-1),"")</f>
      </c>
      <c r="S2672" s="3" t="s">
        <v>7</v>
      </c>
      <c r="T2672" s="3" t="s">
        <v>7</v>
      </c>
      <c r="U2672" s="2">
        <v>0</v>
      </c>
      <c r="V2672" s="2">
        <v>0</v>
      </c>
      <c r="W2672" s="2"/>
      <c r="X2672" s="3" t="s">
        <v>106</v>
      </c>
      <c r="Y2672" s="2">
        <v>75</v>
      </c>
      <c r="Z2672" s="3"/>
      <c r="AA2672" s="3"/>
      <c r="AB2672" s="7" t="s">
        <v>8273</v>
      </c>
      <c r="AC2672" s="3" t="s">
        <v>297</v>
      </c>
      <c r="AD2672" s="3" t="s">
        <v>298</v>
      </c>
      <c r="AE2672" s="3" t="s">
        <v>299</v>
      </c>
      <c r="AF2672" s="3" t="s">
        <v>198</v>
      </c>
      <c r="AG2672" s="4"/>
      <c r="AH2672" s="3"/>
      <c r="AI2672" s="4"/>
      <c r="AJ26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2" s="8">
        <f>IF(#REF!=MAX(#REF!),"New","Old")</f>
      </c>
      <c r="AL2672" s="3"/>
      <c r="AM2672" s="9">
        <f>IF(OR(#REF!="",#REF!=0),"",IF(#REF!&lt;12000,"&lt;12k",IF(AND(#REF!&gt;=12000,#REF!&lt;24000),"12k to 24k",IF(AND(#REF!&gt;=24000,#REF!&lt;=36000),"24k to 36k",IF(#REF!&gt;36000,"&gt;36k","")))))</f>
      </c>
    </row>
    <row x14ac:dyDescent="0.25" r="2673" customHeight="1" ht="18.75">
      <c r="A2673" s="1">
        <v>1879597</v>
      </c>
      <c r="B2673" s="2">
        <v>11511867</v>
      </c>
      <c r="C2673" s="3" t="s">
        <v>0</v>
      </c>
      <c r="D2673" s="3" t="s">
        <v>4843</v>
      </c>
      <c r="E2673" s="2">
        <v>2023</v>
      </c>
      <c r="F2673" s="4">
        <v>44998</v>
      </c>
      <c r="G2673" s="3" t="s">
        <v>2</v>
      </c>
      <c r="H2673" s="4">
        <v>44999</v>
      </c>
      <c r="I2673" s="4">
        <f>_xlfn.XLOOKUP(#REF!,[1]!Backup_F8_Previous_Wave[ODINO],[1]!Backup_F8_Previous_Wave[Production Date],"")</f>
      </c>
      <c r="J2673" s="10">
        <f>_xlfn.XLOOKUP(#REF!,[1]!Backup_F8_Previous_Wave[ODINO],[1]!Backup_F8_Previous_Wave[Wave Date],"")</f>
      </c>
      <c r="K2673" s="6">
        <f>_xlfn.XLOOKUP(#REF!,[1]!Backup_F8_Previous_Wave[ODINO],[1]!Backup_F8_Previous_Wave[Full VIN],"")</f>
      </c>
      <c r="L2673" s="3" t="s">
        <v>8216</v>
      </c>
      <c r="M2673" s="3" t="s">
        <v>4</v>
      </c>
      <c r="N2673" s="3" t="s">
        <v>8274</v>
      </c>
      <c r="O2673" s="3" t="s">
        <v>3849</v>
      </c>
      <c r="P2673" s="6">
        <f>_xlfn.XLOOKUP(#REF!,[1]!Table2[BINNING],[1]!Table2[VFG],"")</f>
      </c>
      <c r="Q2673" s="6">
        <f>IF(ISNUMBER(FIND("|",#REF!,1)),LEFT(#REF!,FIND("|",#REF!,1)-2),#REF!)</f>
      </c>
      <c r="R2673" s="6">
        <f>IF(ISNUMBER(FIND("|",#REF!,1)),RIGHT(#REF!,LEN(#REF!)-FIND("|",#REF!,1)-1),"")</f>
      </c>
      <c r="S2673" s="3" t="s">
        <v>7</v>
      </c>
      <c r="T2673" s="3" t="s">
        <v>7</v>
      </c>
      <c r="U2673" s="2">
        <v>0</v>
      </c>
      <c r="V2673" s="2">
        <v>0</v>
      </c>
      <c r="W2673" s="2"/>
      <c r="X2673" s="3" t="s">
        <v>32</v>
      </c>
      <c r="Y2673" s="2"/>
      <c r="Z2673" s="3"/>
      <c r="AA2673" s="3"/>
      <c r="AB2673" s="7" t="s">
        <v>8275</v>
      </c>
      <c r="AC2673" s="3" t="s">
        <v>4847</v>
      </c>
      <c r="AD2673" s="3" t="s">
        <v>4848</v>
      </c>
      <c r="AE2673" s="3" t="s">
        <v>4849</v>
      </c>
      <c r="AF2673" s="3" t="s">
        <v>102</v>
      </c>
      <c r="AG2673" s="4"/>
      <c r="AH2673" s="3"/>
      <c r="AI2673" s="4"/>
      <c r="AJ26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3" s="8">
        <f>IF(#REF!=MAX(#REF!),"New","Old")</f>
      </c>
      <c r="AL2673" s="3"/>
      <c r="AM2673" s="9">
        <f>IF(OR(#REF!="",#REF!=0),"",IF(#REF!&lt;12000,"&lt;12k",IF(AND(#REF!&gt;=12000,#REF!&lt;24000),"12k to 24k",IF(AND(#REF!&gt;=24000,#REF!&lt;=36000),"24k to 36k",IF(#REF!&gt;36000,"&gt;36k","")))))</f>
      </c>
    </row>
    <row x14ac:dyDescent="0.25" r="2674" customHeight="1" ht="18.75">
      <c r="A2674" s="1">
        <v>1879848</v>
      </c>
      <c r="B2674" s="2">
        <v>11512041</v>
      </c>
      <c r="C2674" s="3" t="s">
        <v>0</v>
      </c>
      <c r="D2674" s="3" t="s">
        <v>181</v>
      </c>
      <c r="E2674" s="2">
        <v>2017</v>
      </c>
      <c r="F2674" s="4">
        <v>44958</v>
      </c>
      <c r="G2674" s="3" t="s">
        <v>2</v>
      </c>
      <c r="H2674" s="4">
        <v>45000</v>
      </c>
      <c r="I2674" s="4">
        <f>_xlfn.XLOOKUP(#REF!,[1]!Backup_F8_Previous_Wave[ODINO],[1]!Backup_F8_Previous_Wave[Production Date],"")</f>
      </c>
      <c r="J2674" s="10">
        <f>_xlfn.XLOOKUP(#REF!,[1]!Backup_F8_Previous_Wave[ODINO],[1]!Backup_F8_Previous_Wave[Wave Date],"")</f>
      </c>
      <c r="K2674" s="6">
        <f>_xlfn.XLOOKUP(#REF!,[1]!Backup_F8_Previous_Wave[ODINO],[1]!Backup_F8_Previous_Wave[Full VIN],"")</f>
      </c>
      <c r="L2674" s="3" t="s">
        <v>3997</v>
      </c>
      <c r="M2674" s="3" t="s">
        <v>4</v>
      </c>
      <c r="N2674" s="3" t="s">
        <v>8276</v>
      </c>
      <c r="O2674" s="3" t="s">
        <v>196</v>
      </c>
      <c r="P2674" s="6">
        <f>_xlfn.XLOOKUP(#REF!,[1]!Table2[BINNING],[1]!Table2[VFG],"")</f>
      </c>
      <c r="Q2674" s="6">
        <f>IF(ISNUMBER(FIND("|",#REF!,1)),LEFT(#REF!,FIND("|",#REF!,1)-2),#REF!)</f>
      </c>
      <c r="R2674" s="6">
        <f>IF(ISNUMBER(FIND("|",#REF!,1)),RIGHT(#REF!,LEN(#REF!)-FIND("|",#REF!,1)-1),"")</f>
      </c>
      <c r="S2674" s="3" t="s">
        <v>7</v>
      </c>
      <c r="T2674" s="3" t="s">
        <v>7</v>
      </c>
      <c r="U2674" s="2">
        <v>0</v>
      </c>
      <c r="V2674" s="2">
        <v>0</v>
      </c>
      <c r="W2674" s="2"/>
      <c r="X2674" s="3" t="s">
        <v>139</v>
      </c>
      <c r="Y2674" s="2">
        <v>45</v>
      </c>
      <c r="Z2674" s="3"/>
      <c r="AA2674" s="3"/>
      <c r="AB2674" s="7" t="s">
        <v>8277</v>
      </c>
      <c r="AC2674" s="3" t="s">
        <v>297</v>
      </c>
      <c r="AD2674" s="3" t="s">
        <v>298</v>
      </c>
      <c r="AE2674" s="3" t="s">
        <v>299</v>
      </c>
      <c r="AF2674" s="3" t="s">
        <v>198</v>
      </c>
      <c r="AG2674" s="4"/>
      <c r="AH2674" s="3"/>
      <c r="AI2674" s="4"/>
      <c r="AJ26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4" s="8">
        <f>IF(#REF!=MAX(#REF!),"New","Old")</f>
      </c>
      <c r="AL2674" s="3"/>
      <c r="AM2674" s="9">
        <f>IF(OR(#REF!="",#REF!=0),"",IF(#REF!&lt;12000,"&lt;12k",IF(AND(#REF!&gt;=12000,#REF!&lt;24000),"12k to 24k",IF(AND(#REF!&gt;=24000,#REF!&lt;=36000),"24k to 36k",IF(#REF!&gt;36000,"&gt;36k","")))))</f>
      </c>
    </row>
    <row x14ac:dyDescent="0.25" r="2675" customHeight="1" ht="18.75">
      <c r="A2675" s="1">
        <v>1879852</v>
      </c>
      <c r="B2675" s="2">
        <v>11512044</v>
      </c>
      <c r="C2675" s="3" t="s">
        <v>0</v>
      </c>
      <c r="D2675" s="3" t="s">
        <v>181</v>
      </c>
      <c r="E2675" s="2">
        <v>2016</v>
      </c>
      <c r="F2675" s="4">
        <v>44986</v>
      </c>
      <c r="G2675" s="3" t="s">
        <v>2</v>
      </c>
      <c r="H2675" s="4">
        <v>45000</v>
      </c>
      <c r="I2675" s="4">
        <f>_xlfn.XLOOKUP(#REF!,[1]!Backup_F8_Previous_Wave[ODINO],[1]!Backup_F8_Previous_Wave[Production Date],"")</f>
      </c>
      <c r="J2675" s="10">
        <f>_xlfn.XLOOKUP(#REF!,[1]!Backup_F8_Previous_Wave[ODINO],[1]!Backup_F8_Previous_Wave[Wave Date],"")</f>
      </c>
      <c r="K2675" s="6">
        <f>_xlfn.XLOOKUP(#REF!,[1]!Backup_F8_Previous_Wave[ODINO],[1]!Backup_F8_Previous_Wave[Full VIN],"")</f>
      </c>
      <c r="L2675" s="3" t="s">
        <v>8278</v>
      </c>
      <c r="M2675" s="3" t="s">
        <v>4</v>
      </c>
      <c r="N2675" s="3" t="s">
        <v>8279</v>
      </c>
      <c r="O2675" s="3" t="s">
        <v>196</v>
      </c>
      <c r="P2675" s="6">
        <f>_xlfn.XLOOKUP(#REF!,[1]!Table2[BINNING],[1]!Table2[VFG],"")</f>
      </c>
      <c r="Q2675" s="6">
        <f>IF(ISNUMBER(FIND("|",#REF!,1)),LEFT(#REF!,FIND("|",#REF!,1)-2),#REF!)</f>
      </c>
      <c r="R2675" s="6">
        <f>IF(ISNUMBER(FIND("|",#REF!,1)),RIGHT(#REF!,LEN(#REF!)-FIND("|",#REF!,1)-1),"")</f>
      </c>
      <c r="S2675" s="3" t="s">
        <v>7</v>
      </c>
      <c r="T2675" s="3" t="s">
        <v>7</v>
      </c>
      <c r="U2675" s="2">
        <v>0</v>
      </c>
      <c r="V2675" s="2">
        <v>0</v>
      </c>
      <c r="W2675" s="2">
        <v>82300</v>
      </c>
      <c r="X2675" s="3" t="s">
        <v>229</v>
      </c>
      <c r="Y2675" s="2">
        <v>70</v>
      </c>
      <c r="Z2675" s="3"/>
      <c r="AA2675" s="3"/>
      <c r="AB2675" s="7" t="s">
        <v>8280</v>
      </c>
      <c r="AC2675" s="3" t="s">
        <v>297</v>
      </c>
      <c r="AD2675" s="3" t="s">
        <v>298</v>
      </c>
      <c r="AE2675" s="3" t="s">
        <v>299</v>
      </c>
      <c r="AF2675" s="3" t="s">
        <v>198</v>
      </c>
      <c r="AG2675" s="4"/>
      <c r="AH2675" s="3"/>
      <c r="AI2675" s="4"/>
      <c r="AJ26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5" s="8">
        <f>IF(#REF!=MAX(#REF!),"New","Old")</f>
      </c>
      <c r="AL2675" s="3"/>
      <c r="AM2675" s="9">
        <f>IF(OR(#REF!="",#REF!=0),"",IF(#REF!&lt;12000,"&lt;12k",IF(AND(#REF!&gt;=12000,#REF!&lt;24000),"12k to 24k",IF(AND(#REF!&gt;=24000,#REF!&lt;=36000),"24k to 36k",IF(#REF!&gt;36000,"&gt;36k","")))))</f>
      </c>
    </row>
    <row x14ac:dyDescent="0.25" r="2676" customHeight="1" ht="18.75">
      <c r="A2676" s="1">
        <v>1879895</v>
      </c>
      <c r="B2676" s="2">
        <v>11512078</v>
      </c>
      <c r="C2676" s="3" t="s">
        <v>0</v>
      </c>
      <c r="D2676" s="3" t="s">
        <v>4843</v>
      </c>
      <c r="E2676" s="2">
        <v>2022</v>
      </c>
      <c r="F2676" s="4">
        <v>44995</v>
      </c>
      <c r="G2676" s="3" t="s">
        <v>2</v>
      </c>
      <c r="H2676" s="4">
        <v>45000</v>
      </c>
      <c r="I2676" s="4">
        <f>_xlfn.XLOOKUP(#REF!,[1]!Backup_F8_Previous_Wave[ODINO],[1]!Backup_F8_Previous_Wave[Production Date],"")</f>
      </c>
      <c r="J2676" s="10">
        <f>_xlfn.XLOOKUP(#REF!,[1]!Backup_F8_Previous_Wave[ODINO],[1]!Backup_F8_Previous_Wave[Wave Date],"")</f>
      </c>
      <c r="K2676" s="6">
        <f>_xlfn.XLOOKUP(#REF!,[1]!Backup_F8_Previous_Wave[ODINO],[1]!Backup_F8_Previous_Wave[Full VIN],"")</f>
      </c>
      <c r="L2676" s="3" t="s">
        <v>7337</v>
      </c>
      <c r="M2676" s="3" t="s">
        <v>4</v>
      </c>
      <c r="N2676" s="3" t="s">
        <v>8281</v>
      </c>
      <c r="O2676" s="3" t="s">
        <v>3849</v>
      </c>
      <c r="P2676" s="6">
        <f>_xlfn.XLOOKUP(#REF!,[1]!Table2[BINNING],[1]!Table2[VFG],"")</f>
      </c>
      <c r="Q2676" s="6">
        <f>IF(ISNUMBER(FIND("|",#REF!,1)),LEFT(#REF!,FIND("|",#REF!,1)-2),#REF!)</f>
      </c>
      <c r="R2676" s="6">
        <f>IF(ISNUMBER(FIND("|",#REF!,1)),RIGHT(#REF!,LEN(#REF!)-FIND("|",#REF!,1)-1),"")</f>
      </c>
      <c r="S2676" s="3" t="s">
        <v>7</v>
      </c>
      <c r="T2676" s="3" t="s">
        <v>7</v>
      </c>
      <c r="U2676" s="2">
        <v>0</v>
      </c>
      <c r="V2676" s="2">
        <v>0</v>
      </c>
      <c r="W2676" s="2"/>
      <c r="X2676" s="3" t="s">
        <v>72</v>
      </c>
      <c r="Y2676" s="2">
        <v>65</v>
      </c>
      <c r="Z2676" s="3"/>
      <c r="AA2676" s="3"/>
      <c r="AB2676" s="7" t="s">
        <v>8282</v>
      </c>
      <c r="AC2676" s="3" t="s">
        <v>4847</v>
      </c>
      <c r="AD2676" s="3" t="s">
        <v>4848</v>
      </c>
      <c r="AE2676" s="3" t="s">
        <v>4849</v>
      </c>
      <c r="AF2676" s="3" t="s">
        <v>102</v>
      </c>
      <c r="AG2676" s="4"/>
      <c r="AH2676" s="3"/>
      <c r="AI2676" s="4"/>
      <c r="AJ26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6" s="8">
        <f>IF(#REF!=MAX(#REF!),"New","Old")</f>
      </c>
      <c r="AL2676" s="3"/>
      <c r="AM2676" s="9">
        <f>IF(OR(#REF!="",#REF!=0),"",IF(#REF!&lt;12000,"&lt;12k",IF(AND(#REF!&gt;=12000,#REF!&lt;24000),"12k to 24k",IF(AND(#REF!&gt;=24000,#REF!&lt;=36000),"24k to 36k",IF(#REF!&gt;36000,"&gt;36k","")))))</f>
      </c>
    </row>
    <row x14ac:dyDescent="0.25" r="2677" customHeight="1" ht="18.75">
      <c r="A2677" s="1">
        <v>1879961</v>
      </c>
      <c r="B2677" s="2">
        <v>11512119</v>
      </c>
      <c r="C2677" s="3" t="s">
        <v>0</v>
      </c>
      <c r="D2677" s="3" t="s">
        <v>1</v>
      </c>
      <c r="E2677" s="2">
        <v>2022</v>
      </c>
      <c r="F2677" s="4">
        <v>44996</v>
      </c>
      <c r="G2677" s="3" t="s">
        <v>2</v>
      </c>
      <c r="H2677" s="4">
        <v>45001</v>
      </c>
      <c r="I2677" s="4">
        <f>_xlfn.XLOOKUP(#REF!,[1]!Backup_F8_Previous_Wave[ODINO],[1]!Backup_F8_Previous_Wave[Production Date],"")</f>
      </c>
      <c r="J2677" s="10">
        <f>_xlfn.XLOOKUP(#REF!,[1]!Backup_F8_Previous_Wave[ODINO],[1]!Backup_F8_Previous_Wave[Wave Date],"")</f>
      </c>
      <c r="K2677" s="6">
        <f>_xlfn.XLOOKUP(#REF!,[1]!Backup_F8_Previous_Wave[ODINO],[1]!Backup_F8_Previous_Wave[Full VIN],"")</f>
      </c>
      <c r="L2677" s="3" t="s">
        <v>8283</v>
      </c>
      <c r="M2677" s="3" t="s">
        <v>4</v>
      </c>
      <c r="N2677" s="3" t="s">
        <v>8284</v>
      </c>
      <c r="O2677" s="3" t="s">
        <v>471</v>
      </c>
      <c r="P2677" s="6">
        <f>_xlfn.XLOOKUP(#REF!,[1]!Table2[BINNING],[1]!Table2[VFG],"")</f>
      </c>
      <c r="Q2677" s="6">
        <f>IF(ISNUMBER(FIND("|",#REF!,1)),LEFT(#REF!,FIND("|",#REF!,1)-2),#REF!)</f>
      </c>
      <c r="R2677" s="6">
        <f>IF(ISNUMBER(FIND("|",#REF!,1)),RIGHT(#REF!,LEN(#REF!)-FIND("|",#REF!,1)-1),"")</f>
      </c>
      <c r="S2677" s="3" t="s">
        <v>7</v>
      </c>
      <c r="T2677" s="3" t="s">
        <v>7</v>
      </c>
      <c r="U2677" s="2">
        <v>0</v>
      </c>
      <c r="V2677" s="2">
        <v>0</v>
      </c>
      <c r="W2677" s="2"/>
      <c r="X2677" s="3" t="s">
        <v>72</v>
      </c>
      <c r="Y2677" s="2"/>
      <c r="Z2677" s="3"/>
      <c r="AA2677" s="3"/>
      <c r="AB2677" s="7" t="s">
        <v>8285</v>
      </c>
      <c r="AC2677" s="3" t="s">
        <v>4018</v>
      </c>
      <c r="AD2677" s="3" t="s">
        <v>6947</v>
      </c>
      <c r="AE2677" s="3" t="s">
        <v>6948</v>
      </c>
      <c r="AF2677" s="3" t="s">
        <v>6949</v>
      </c>
      <c r="AG2677" s="4"/>
      <c r="AH2677" s="3"/>
      <c r="AI2677" s="4"/>
      <c r="AJ26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7" s="8">
        <f>IF(#REF!=MAX(#REF!),"New","Old")</f>
      </c>
      <c r="AL2677" s="3"/>
      <c r="AM2677" s="9">
        <f>IF(OR(#REF!="",#REF!=0),"",IF(#REF!&lt;12000,"&lt;12k",IF(AND(#REF!&gt;=12000,#REF!&lt;24000),"12k to 24k",IF(AND(#REF!&gt;=24000,#REF!&lt;=36000),"24k to 36k",IF(#REF!&gt;36000,"&gt;36k","")))))</f>
      </c>
    </row>
    <row x14ac:dyDescent="0.25" r="2678" customHeight="1" ht="18.75">
      <c r="A2678" s="1">
        <v>1879988</v>
      </c>
      <c r="B2678" s="2">
        <v>11512141</v>
      </c>
      <c r="C2678" s="3" t="s">
        <v>0</v>
      </c>
      <c r="D2678" s="3" t="s">
        <v>86</v>
      </c>
      <c r="E2678" s="2">
        <v>2020</v>
      </c>
      <c r="F2678" s="4">
        <v>44977</v>
      </c>
      <c r="G2678" s="3" t="s">
        <v>2</v>
      </c>
      <c r="H2678" s="4">
        <v>45001</v>
      </c>
      <c r="I2678" s="4">
        <f>_xlfn.XLOOKUP(#REF!,[1]!Backup_F8_Previous_Wave[ODINO],[1]!Backup_F8_Previous_Wave[Production Date],"")</f>
      </c>
      <c r="J2678" s="10">
        <f>_xlfn.XLOOKUP(#REF!,[1]!Backup_F8_Previous_Wave[ODINO],[1]!Backup_F8_Previous_Wave[Wave Date],"")</f>
      </c>
      <c r="K2678" s="6">
        <f>_xlfn.XLOOKUP(#REF!,[1]!Backup_F8_Previous_Wave[ODINO],[1]!Backup_F8_Previous_Wave[Full VIN],"")</f>
      </c>
      <c r="L2678" s="3" t="s">
        <v>8286</v>
      </c>
      <c r="M2678" s="3" t="s">
        <v>4</v>
      </c>
      <c r="N2678" s="3" t="s">
        <v>8287</v>
      </c>
      <c r="O2678" s="3" t="s">
        <v>4771</v>
      </c>
      <c r="P2678" s="6">
        <f>_xlfn.XLOOKUP(#REF!,[1]!Table2[BINNING],[1]!Table2[VFG],"")</f>
      </c>
      <c r="Q2678" s="6">
        <f>IF(ISNUMBER(FIND("|",#REF!,1)),LEFT(#REF!,FIND("|",#REF!,1)-2),#REF!)</f>
      </c>
      <c r="R2678" s="6">
        <f>IF(ISNUMBER(FIND("|",#REF!,1)),RIGHT(#REF!,LEN(#REF!)-FIND("|",#REF!,1)-1),"")</f>
      </c>
      <c r="S2678" s="3" t="s">
        <v>7</v>
      </c>
      <c r="T2678" s="3" t="s">
        <v>7</v>
      </c>
      <c r="U2678" s="2">
        <v>0</v>
      </c>
      <c r="V2678" s="2">
        <v>0</v>
      </c>
      <c r="W2678" s="2">
        <v>19000</v>
      </c>
      <c r="X2678" s="3" t="s">
        <v>100</v>
      </c>
      <c r="Y2678" s="2"/>
      <c r="Z2678" s="3" t="s">
        <v>8288</v>
      </c>
      <c r="AA2678" s="3" t="s">
        <v>2631</v>
      </c>
      <c r="AB2678" s="7" t="s">
        <v>8289</v>
      </c>
      <c r="AC2678" s="3" t="s">
        <v>685</v>
      </c>
      <c r="AD2678" s="3" t="s">
        <v>93</v>
      </c>
      <c r="AE2678" s="3" t="s">
        <v>94</v>
      </c>
      <c r="AF2678" s="3" t="s">
        <v>95</v>
      </c>
      <c r="AG2678" s="4"/>
      <c r="AH2678" s="3"/>
      <c r="AI2678" s="4"/>
      <c r="AJ26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8" s="8">
        <f>IF(#REF!=MAX(#REF!),"New","Old")</f>
      </c>
      <c r="AL2678" s="3"/>
      <c r="AM2678" s="9">
        <f>IF(OR(#REF!="",#REF!=0),"",IF(#REF!&lt;12000,"&lt;12k",IF(AND(#REF!&gt;=12000,#REF!&lt;24000),"12k to 24k",IF(AND(#REF!&gt;=24000,#REF!&lt;=36000),"24k to 36k",IF(#REF!&gt;36000,"&gt;36k","")))))</f>
      </c>
    </row>
    <row x14ac:dyDescent="0.25" r="2679" customHeight="1" ht="18.75">
      <c r="A2679" s="1">
        <v>1880009</v>
      </c>
      <c r="B2679" s="2">
        <v>11512155</v>
      </c>
      <c r="C2679" s="3" t="s">
        <v>0</v>
      </c>
      <c r="D2679" s="3" t="s">
        <v>1</v>
      </c>
      <c r="E2679" s="2">
        <v>2022</v>
      </c>
      <c r="F2679" s="4">
        <v>45001</v>
      </c>
      <c r="G2679" s="3" t="s">
        <v>2</v>
      </c>
      <c r="H2679" s="4">
        <v>45001</v>
      </c>
      <c r="I2679" s="4"/>
      <c r="J2679" s="10">
        <f>_xlfn.XLOOKUP(#REF!,[1]!Backup_F8_Previous_Wave[ODINO],[1]!Backup_F8_Previous_Wave[Wave Date],"")</f>
      </c>
      <c r="K2679" s="3"/>
      <c r="L2679" s="3" t="s">
        <v>8290</v>
      </c>
      <c r="M2679" s="3" t="s">
        <v>4</v>
      </c>
      <c r="N2679" s="3" t="s">
        <v>8291</v>
      </c>
      <c r="O2679" s="3" t="s">
        <v>4404</v>
      </c>
      <c r="P2679" s="6">
        <f>_xlfn.XLOOKUP(#REF!,[1]!Table2[BINNING],[1]!Table2[VFG],"")</f>
      </c>
      <c r="Q2679" s="6">
        <f>IF(ISNUMBER(FIND("|",#REF!,1)),LEFT(#REF!,FIND("|",#REF!,1)-2),#REF!)</f>
      </c>
      <c r="R2679" s="6">
        <f>IF(ISNUMBER(FIND("|",#REF!,1)),RIGHT(#REF!,LEN(#REF!)-FIND("|",#REF!,1)-1),"")</f>
      </c>
      <c r="S2679" s="3" t="s">
        <v>7</v>
      </c>
      <c r="T2679" s="3" t="s">
        <v>7</v>
      </c>
      <c r="U2679" s="2">
        <v>0</v>
      </c>
      <c r="V2679" s="2">
        <v>0</v>
      </c>
      <c r="W2679" s="2"/>
      <c r="X2679" s="3" t="s">
        <v>106</v>
      </c>
      <c r="Y2679" s="2">
        <v>0</v>
      </c>
      <c r="Z2679" s="3"/>
      <c r="AA2679" s="3"/>
      <c r="AB2679" s="7" t="s">
        <v>8292</v>
      </c>
      <c r="AC2679" s="3" t="s">
        <v>44</v>
      </c>
      <c r="AD2679" s="3" t="s">
        <v>44</v>
      </c>
      <c r="AE2679" s="3" t="s">
        <v>44</v>
      </c>
      <c r="AF2679" s="3" t="s">
        <v>6949</v>
      </c>
      <c r="AG2679" s="4"/>
      <c r="AH2679" s="3"/>
      <c r="AI2679" s="4"/>
      <c r="AJ26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79" s="8">
        <f>IF(#REF!=MAX(#REF!),"New","Old")</f>
      </c>
      <c r="AL2679" s="3"/>
      <c r="AM2679" s="9">
        <f>IF(OR(#REF!="",#REF!=0),"",IF(#REF!&lt;12000,"&lt;12k",IF(AND(#REF!&gt;=12000,#REF!&lt;24000),"12k to 24k",IF(AND(#REF!&gt;=24000,#REF!&lt;=36000),"24k to 36k",IF(#REF!&gt;36000,"&gt;36k","")))))</f>
      </c>
    </row>
    <row x14ac:dyDescent="0.25" r="2680" customHeight="1" ht="18.75">
      <c r="A2680" s="1">
        <v>1880035</v>
      </c>
      <c r="B2680" s="2">
        <v>11512180</v>
      </c>
      <c r="C2680" s="3" t="s">
        <v>0</v>
      </c>
      <c r="D2680" s="3" t="s">
        <v>181</v>
      </c>
      <c r="E2680" s="2">
        <v>2016</v>
      </c>
      <c r="F2680" s="4">
        <v>43906</v>
      </c>
      <c r="G2680" s="3" t="s">
        <v>2</v>
      </c>
      <c r="H2680" s="4">
        <v>45001</v>
      </c>
      <c r="I2680" s="4">
        <f>_xlfn.XLOOKUP(#REF!,[1]!Backup_F8_Previous_Wave[ODINO],[1]!Backup_F8_Previous_Wave[Production Date],"")</f>
      </c>
      <c r="J2680" s="10">
        <f>_xlfn.XLOOKUP(#REF!,[1]!Backup_F8_Previous_Wave[ODINO],[1]!Backup_F8_Previous_Wave[Wave Date],"")</f>
      </c>
      <c r="K2680" s="6">
        <f>_xlfn.XLOOKUP(#REF!,[1]!Backup_F8_Previous_Wave[ODINO],[1]!Backup_F8_Previous_Wave[Full VIN],"")</f>
      </c>
      <c r="L2680" s="3" t="s">
        <v>8278</v>
      </c>
      <c r="M2680" s="3" t="s">
        <v>4</v>
      </c>
      <c r="N2680" s="3" t="s">
        <v>8293</v>
      </c>
      <c r="O2680" s="3" t="s">
        <v>196</v>
      </c>
      <c r="P2680" s="6">
        <f>_xlfn.XLOOKUP(#REF!,[1]!Table2[BINNING],[1]!Table2[VFG],"")</f>
      </c>
      <c r="Q2680" s="6">
        <f>IF(ISNUMBER(FIND("|",#REF!,1)),LEFT(#REF!,FIND("|",#REF!,1)-2),#REF!)</f>
      </c>
      <c r="R2680" s="6">
        <f>IF(ISNUMBER(FIND("|",#REF!,1)),RIGHT(#REF!,LEN(#REF!)-FIND("|",#REF!,1)-1),"")</f>
      </c>
      <c r="S2680" s="3" t="s">
        <v>7</v>
      </c>
      <c r="T2680" s="3" t="s">
        <v>7</v>
      </c>
      <c r="U2680" s="2">
        <v>0</v>
      </c>
      <c r="V2680" s="2">
        <v>0</v>
      </c>
      <c r="W2680" s="2">
        <v>16000</v>
      </c>
      <c r="X2680" s="3" t="s">
        <v>63</v>
      </c>
      <c r="Y2680" s="2">
        <v>65</v>
      </c>
      <c r="Z2680" s="3"/>
      <c r="AA2680" s="3"/>
      <c r="AB2680" s="7" t="s">
        <v>8294</v>
      </c>
      <c r="AC2680" s="3" t="s">
        <v>297</v>
      </c>
      <c r="AD2680" s="3" t="s">
        <v>298</v>
      </c>
      <c r="AE2680" s="3" t="s">
        <v>299</v>
      </c>
      <c r="AF2680" s="3" t="s">
        <v>198</v>
      </c>
      <c r="AG2680" s="4"/>
      <c r="AH2680" s="3"/>
      <c r="AI2680" s="4"/>
      <c r="AJ26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0" s="8">
        <f>IF(#REF!=MAX(#REF!),"New","Old")</f>
      </c>
      <c r="AL2680" s="3"/>
      <c r="AM2680" s="9">
        <f>IF(OR(#REF!="",#REF!=0),"",IF(#REF!&lt;12000,"&lt;12k",IF(AND(#REF!&gt;=12000,#REF!&lt;24000),"12k to 24k",IF(AND(#REF!&gt;=24000,#REF!&lt;=36000),"24k to 36k",IF(#REF!&gt;36000,"&gt;36k","")))))</f>
      </c>
    </row>
    <row x14ac:dyDescent="0.25" r="2681" customHeight="1" ht="18.75">
      <c r="A2681" s="1">
        <v>1880077</v>
      </c>
      <c r="B2681" s="2">
        <v>11512212</v>
      </c>
      <c r="C2681" s="3" t="s">
        <v>0</v>
      </c>
      <c r="D2681" s="3" t="s">
        <v>3638</v>
      </c>
      <c r="E2681" s="2">
        <v>2022</v>
      </c>
      <c r="F2681" s="4">
        <v>44986</v>
      </c>
      <c r="G2681" s="3" t="s">
        <v>2</v>
      </c>
      <c r="H2681" s="4">
        <v>45001</v>
      </c>
      <c r="I2681" s="4"/>
      <c r="J2681" s="10">
        <f>_xlfn.XLOOKUP(#REF!,[1]!Backup_F8_Previous_Wave[ODINO],[1]!Backup_F8_Previous_Wave[Wave Date],"")</f>
      </c>
      <c r="K2681" s="3"/>
      <c r="L2681" s="3" t="s">
        <v>8295</v>
      </c>
      <c r="M2681" s="3" t="s">
        <v>4</v>
      </c>
      <c r="N2681" s="3" t="s">
        <v>8296</v>
      </c>
      <c r="O2681" s="3" t="s">
        <v>3149</v>
      </c>
      <c r="P2681" s="6">
        <f>_xlfn.XLOOKUP(#REF!,[1]!Table2[BINNING],[1]!Table2[VFG],"")</f>
      </c>
      <c r="Q2681" s="6">
        <f>IF(ISNUMBER(FIND("|",#REF!,1)),LEFT(#REF!,FIND("|",#REF!,1)-2),#REF!)</f>
      </c>
      <c r="R2681" s="6">
        <f>IF(ISNUMBER(FIND("|",#REF!,1)),RIGHT(#REF!,LEN(#REF!)-FIND("|",#REF!,1)-1),"")</f>
      </c>
      <c r="S2681" s="3" t="s">
        <v>7</v>
      </c>
      <c r="T2681" s="3" t="s">
        <v>7</v>
      </c>
      <c r="U2681" s="2">
        <v>0</v>
      </c>
      <c r="V2681" s="2">
        <v>0</v>
      </c>
      <c r="W2681" s="2"/>
      <c r="X2681" s="3" t="s">
        <v>81</v>
      </c>
      <c r="Y2681" s="2">
        <v>0</v>
      </c>
      <c r="Z2681" s="3"/>
      <c r="AA2681" s="3"/>
      <c r="AB2681" s="7" t="s">
        <v>8297</v>
      </c>
      <c r="AC2681" s="3" t="s">
        <v>44</v>
      </c>
      <c r="AD2681" s="3" t="s">
        <v>44</v>
      </c>
      <c r="AE2681" s="3" t="s">
        <v>44</v>
      </c>
      <c r="AF2681" s="3" t="s">
        <v>68</v>
      </c>
      <c r="AG2681" s="4"/>
      <c r="AH2681" s="3"/>
      <c r="AI2681" s="4"/>
      <c r="AJ26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1" s="8">
        <f>IF(#REF!=MAX(#REF!),"New","Old")</f>
      </c>
      <c r="AL2681" s="3"/>
      <c r="AM2681" s="9">
        <f>IF(OR(#REF!="",#REF!=0),"",IF(#REF!&lt;12000,"&lt;12k",IF(AND(#REF!&gt;=12000,#REF!&lt;24000),"12k to 24k",IF(AND(#REF!&gt;=24000,#REF!&lt;=36000),"24k to 36k",IF(#REF!&gt;36000,"&gt;36k","")))))</f>
      </c>
    </row>
    <row x14ac:dyDescent="0.25" r="2682" customHeight="1" ht="18.75">
      <c r="A2682" s="1">
        <v>1880092</v>
      </c>
      <c r="B2682" s="2">
        <v>11512221</v>
      </c>
      <c r="C2682" s="3" t="s">
        <v>0</v>
      </c>
      <c r="D2682" s="3" t="s">
        <v>181</v>
      </c>
      <c r="E2682" s="2">
        <v>2018</v>
      </c>
      <c r="F2682" s="4">
        <v>45001</v>
      </c>
      <c r="G2682" s="3" t="s">
        <v>2</v>
      </c>
      <c r="H2682" s="4">
        <v>45001</v>
      </c>
      <c r="I2682" s="4">
        <f>_xlfn.XLOOKUP(#REF!,[1]!Backup_F8_Previous_Wave[ODINO],[1]!Backup_F8_Previous_Wave[Production Date],"")</f>
      </c>
      <c r="J2682" s="10">
        <f>_xlfn.XLOOKUP(#REF!,[1]!Backup_F8_Previous_Wave[ODINO],[1]!Backup_F8_Previous_Wave[Wave Date],"")</f>
      </c>
      <c r="K2682" s="6">
        <f>_xlfn.XLOOKUP(#REF!,[1]!Backup_F8_Previous_Wave[ODINO],[1]!Backup_F8_Previous_Wave[Full VIN],"")</f>
      </c>
      <c r="L2682" s="3" t="s">
        <v>8298</v>
      </c>
      <c r="M2682" s="3" t="s">
        <v>4</v>
      </c>
      <c r="N2682" s="3" t="s">
        <v>8299</v>
      </c>
      <c r="O2682" s="3" t="s">
        <v>196</v>
      </c>
      <c r="P2682" s="6">
        <f>_xlfn.XLOOKUP(#REF!,[1]!Table2[BINNING],[1]!Table2[VFG],"")</f>
      </c>
      <c r="Q2682" s="6">
        <f>IF(ISNUMBER(FIND("|",#REF!,1)),LEFT(#REF!,FIND("|",#REF!,1)-2),#REF!)</f>
      </c>
      <c r="R2682" s="6">
        <f>IF(ISNUMBER(FIND("|",#REF!,1)),RIGHT(#REF!,LEN(#REF!)-FIND("|",#REF!,1)-1),"")</f>
      </c>
      <c r="S2682" s="3" t="s">
        <v>7</v>
      </c>
      <c r="T2682" s="3" t="s">
        <v>7</v>
      </c>
      <c r="U2682" s="2">
        <v>0</v>
      </c>
      <c r="V2682" s="2">
        <v>0</v>
      </c>
      <c r="W2682" s="2">
        <v>55000</v>
      </c>
      <c r="X2682" s="3" t="s">
        <v>18</v>
      </c>
      <c r="Y2682" s="2">
        <v>70</v>
      </c>
      <c r="Z2682" s="3" t="s">
        <v>8300</v>
      </c>
      <c r="AA2682" s="3" t="s">
        <v>2949</v>
      </c>
      <c r="AB2682" s="7" t="s">
        <v>8301</v>
      </c>
      <c r="AC2682" s="3" t="s">
        <v>297</v>
      </c>
      <c r="AD2682" s="3" t="s">
        <v>298</v>
      </c>
      <c r="AE2682" s="3" t="s">
        <v>299</v>
      </c>
      <c r="AF2682" s="3" t="s">
        <v>198</v>
      </c>
      <c r="AG2682" s="4"/>
      <c r="AH2682" s="3"/>
      <c r="AI2682" s="4"/>
      <c r="AJ26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2" s="8">
        <f>IF(#REF!=MAX(#REF!),"New","Old")</f>
      </c>
      <c r="AL2682" s="3"/>
      <c r="AM2682" s="9">
        <f>IF(OR(#REF!="",#REF!=0),"",IF(#REF!&lt;12000,"&lt;12k",IF(AND(#REF!&gt;=12000,#REF!&lt;24000),"12k to 24k",IF(AND(#REF!&gt;=24000,#REF!&lt;=36000),"24k to 36k",IF(#REF!&gt;36000,"&gt;36k","")))))</f>
      </c>
    </row>
    <row x14ac:dyDescent="0.25" r="2683" customHeight="1" ht="18.75">
      <c r="A2683" s="1">
        <v>1880268</v>
      </c>
      <c r="B2683" s="2">
        <v>11512358</v>
      </c>
      <c r="C2683" s="3" t="s">
        <v>0</v>
      </c>
      <c r="D2683" s="3" t="s">
        <v>181</v>
      </c>
      <c r="E2683" s="2">
        <v>2018</v>
      </c>
      <c r="F2683" s="4">
        <v>44997</v>
      </c>
      <c r="G2683" s="3" t="s">
        <v>2</v>
      </c>
      <c r="H2683" s="4">
        <v>45002</v>
      </c>
      <c r="I2683" s="4">
        <f>_xlfn.XLOOKUP(#REF!,[1]!Backup_F8_Previous_Wave[ODINO],[1]!Backup_F8_Previous_Wave[Production Date],"")</f>
      </c>
      <c r="J2683" s="10">
        <f>_xlfn.XLOOKUP(#REF!,[1]!Backup_F8_Previous_Wave[ODINO],[1]!Backup_F8_Previous_Wave[Wave Date],"")</f>
      </c>
      <c r="K2683" s="6">
        <f>_xlfn.XLOOKUP(#REF!,[1]!Backup_F8_Previous_Wave[ODINO],[1]!Backup_F8_Previous_Wave[Full VIN],"")</f>
      </c>
      <c r="L2683" s="3" t="s">
        <v>8302</v>
      </c>
      <c r="M2683" s="3" t="s">
        <v>4</v>
      </c>
      <c r="N2683" s="3" t="s">
        <v>8303</v>
      </c>
      <c r="O2683" s="3" t="s">
        <v>196</v>
      </c>
      <c r="P2683" s="6">
        <f>_xlfn.XLOOKUP(#REF!,[1]!Table2[BINNING],[1]!Table2[VFG],"")</f>
      </c>
      <c r="Q2683" s="6">
        <f>IF(ISNUMBER(FIND("|",#REF!,1)),LEFT(#REF!,FIND("|",#REF!,1)-2),#REF!)</f>
      </c>
      <c r="R2683" s="6">
        <f>IF(ISNUMBER(FIND("|",#REF!,1)),RIGHT(#REF!,LEN(#REF!)-FIND("|",#REF!,1)-1),"")</f>
      </c>
      <c r="S2683" s="3" t="s">
        <v>7</v>
      </c>
      <c r="T2683" s="3" t="s">
        <v>7</v>
      </c>
      <c r="U2683" s="2">
        <v>0</v>
      </c>
      <c r="V2683" s="2">
        <v>0</v>
      </c>
      <c r="W2683" s="2"/>
      <c r="X2683" s="3" t="s">
        <v>63</v>
      </c>
      <c r="Y2683" s="2"/>
      <c r="Z2683" s="3"/>
      <c r="AA2683" s="3"/>
      <c r="AB2683" s="7" t="s">
        <v>8304</v>
      </c>
      <c r="AC2683" s="3" t="s">
        <v>297</v>
      </c>
      <c r="AD2683" s="3" t="s">
        <v>298</v>
      </c>
      <c r="AE2683" s="3" t="s">
        <v>299</v>
      </c>
      <c r="AF2683" s="3" t="s">
        <v>198</v>
      </c>
      <c r="AG2683" s="4"/>
      <c r="AH2683" s="3"/>
      <c r="AI2683" s="4"/>
      <c r="AJ26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3" s="8">
        <f>IF(#REF!=MAX(#REF!),"New","Old")</f>
      </c>
      <c r="AL2683" s="3"/>
      <c r="AM2683" s="9">
        <f>IF(OR(#REF!="",#REF!=0),"",IF(#REF!&lt;12000,"&lt;12k",IF(AND(#REF!&gt;=12000,#REF!&lt;24000),"12k to 24k",IF(AND(#REF!&gt;=24000,#REF!&lt;=36000),"24k to 36k",IF(#REF!&gt;36000,"&gt;36k","")))))</f>
      </c>
    </row>
    <row x14ac:dyDescent="0.25" r="2684" customHeight="1" ht="18.75">
      <c r="A2684" s="1">
        <v>1880279</v>
      </c>
      <c r="B2684" s="2">
        <v>11512366</v>
      </c>
      <c r="C2684" s="3" t="s">
        <v>0</v>
      </c>
      <c r="D2684" s="3" t="s">
        <v>181</v>
      </c>
      <c r="E2684" s="2">
        <v>2017</v>
      </c>
      <c r="F2684" s="4">
        <v>44528</v>
      </c>
      <c r="G2684" s="3" t="s">
        <v>14</v>
      </c>
      <c r="H2684" s="4">
        <v>45002</v>
      </c>
      <c r="I2684" s="4">
        <f>_xlfn.XLOOKUP(#REF!,[1]!Backup_F8_Previous_Wave[ODINO],[1]!Backup_F8_Previous_Wave[Production Date],"")</f>
      </c>
      <c r="J2684" s="10">
        <f>_xlfn.XLOOKUP(#REF!,[1]!Backup_F8_Previous_Wave[ODINO],[1]!Backup_F8_Previous_Wave[Wave Date],"")</f>
      </c>
      <c r="K2684" s="6">
        <f>_xlfn.XLOOKUP(#REF!,[1]!Backup_F8_Previous_Wave[ODINO],[1]!Backup_F8_Previous_Wave[Full VIN],"")</f>
      </c>
      <c r="L2684" s="3" t="s">
        <v>7977</v>
      </c>
      <c r="M2684" s="3" t="s">
        <v>4</v>
      </c>
      <c r="N2684" s="3" t="s">
        <v>8305</v>
      </c>
      <c r="O2684" s="3" t="s">
        <v>196</v>
      </c>
      <c r="P2684" s="6">
        <f>_xlfn.XLOOKUP(#REF!,[1]!Table2[BINNING],[1]!Table2[VFG],"")</f>
      </c>
      <c r="Q2684" s="6">
        <f>IF(ISNUMBER(FIND("|",#REF!,1)),LEFT(#REF!,FIND("|",#REF!,1)-2),#REF!)</f>
      </c>
      <c r="R2684" s="6">
        <f>IF(ISNUMBER(FIND("|",#REF!,1)),RIGHT(#REF!,LEN(#REF!)-FIND("|",#REF!,1)-1),"")</f>
      </c>
      <c r="S2684" s="3" t="s">
        <v>7</v>
      </c>
      <c r="T2684" s="3" t="s">
        <v>7</v>
      </c>
      <c r="U2684" s="2">
        <v>0</v>
      </c>
      <c r="V2684" s="2">
        <v>0</v>
      </c>
      <c r="W2684" s="2"/>
      <c r="X2684" s="3" t="s">
        <v>106</v>
      </c>
      <c r="Y2684" s="2">
        <v>65</v>
      </c>
      <c r="Z2684" s="3"/>
      <c r="AA2684" s="3"/>
      <c r="AB2684" s="7" t="s">
        <v>8306</v>
      </c>
      <c r="AC2684" s="3" t="s">
        <v>297</v>
      </c>
      <c r="AD2684" s="3" t="s">
        <v>298</v>
      </c>
      <c r="AE2684" s="3" t="s">
        <v>299</v>
      </c>
      <c r="AF2684" s="3" t="s">
        <v>198</v>
      </c>
      <c r="AG2684" s="4"/>
      <c r="AH2684" s="3"/>
      <c r="AI2684" s="4"/>
      <c r="AJ26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4" s="8">
        <f>IF(#REF!=MAX(#REF!),"New","Old")</f>
      </c>
      <c r="AL2684" s="3"/>
      <c r="AM2684" s="9">
        <f>IF(OR(#REF!="",#REF!=0),"",IF(#REF!&lt;12000,"&lt;12k",IF(AND(#REF!&gt;=12000,#REF!&lt;24000),"12k to 24k",IF(AND(#REF!&gt;=24000,#REF!&lt;=36000),"24k to 36k",IF(#REF!&gt;36000,"&gt;36k","")))))</f>
      </c>
    </row>
    <row x14ac:dyDescent="0.25" r="2685" customHeight="1" ht="18.75">
      <c r="A2685" s="1">
        <v>1880377</v>
      </c>
      <c r="B2685" s="2">
        <v>11512441</v>
      </c>
      <c r="C2685" s="3" t="s">
        <v>0</v>
      </c>
      <c r="D2685" s="3" t="s">
        <v>86</v>
      </c>
      <c r="E2685" s="2">
        <v>2020</v>
      </c>
      <c r="F2685" s="4">
        <v>44998</v>
      </c>
      <c r="G2685" s="3" t="s">
        <v>2</v>
      </c>
      <c r="H2685" s="4">
        <v>45002</v>
      </c>
      <c r="I2685" s="4">
        <f>_xlfn.XLOOKUP(#REF!,[1]!Backup_F8_Previous_Wave[ODINO],[1]!Backup_F8_Previous_Wave[Production Date],"")</f>
      </c>
      <c r="J2685" s="10">
        <f>_xlfn.XLOOKUP(#REF!,[1]!Backup_F8_Previous_Wave[ODINO],[1]!Backup_F8_Previous_Wave[Wave Date],"")</f>
      </c>
      <c r="K2685" s="6">
        <f>_xlfn.XLOOKUP(#REF!,[1]!Backup_F8_Previous_Wave[ODINO],[1]!Backup_F8_Previous_Wave[Full VIN],"")</f>
      </c>
      <c r="L2685" s="3" t="s">
        <v>8307</v>
      </c>
      <c r="M2685" s="3" t="s">
        <v>4</v>
      </c>
      <c r="N2685" s="3" t="s">
        <v>8308</v>
      </c>
      <c r="O2685" s="3" t="s">
        <v>4771</v>
      </c>
      <c r="P2685" s="6">
        <f>_xlfn.XLOOKUP(#REF!,[1]!Table2[BINNING],[1]!Table2[VFG],"")</f>
      </c>
      <c r="Q2685" s="6">
        <f>IF(ISNUMBER(FIND("|",#REF!,1)),LEFT(#REF!,FIND("|",#REF!,1)-2),#REF!)</f>
      </c>
      <c r="R2685" s="6">
        <f>IF(ISNUMBER(FIND("|",#REF!,1)),RIGHT(#REF!,LEN(#REF!)-FIND("|",#REF!,1)-1),"")</f>
      </c>
      <c r="S2685" s="3" t="s">
        <v>7</v>
      </c>
      <c r="T2685" s="3" t="s">
        <v>7</v>
      </c>
      <c r="U2685" s="2">
        <v>0</v>
      </c>
      <c r="V2685" s="2">
        <v>0</v>
      </c>
      <c r="W2685" s="2"/>
      <c r="X2685" s="3" t="s">
        <v>63</v>
      </c>
      <c r="Y2685" s="2"/>
      <c r="Z2685" s="3"/>
      <c r="AA2685" s="3"/>
      <c r="AB2685" s="7" t="s">
        <v>8309</v>
      </c>
      <c r="AC2685" s="3" t="s">
        <v>685</v>
      </c>
      <c r="AD2685" s="3" t="s">
        <v>93</v>
      </c>
      <c r="AE2685" s="3" t="s">
        <v>94</v>
      </c>
      <c r="AF2685" s="3" t="s">
        <v>95</v>
      </c>
      <c r="AG2685" s="4"/>
      <c r="AH2685" s="3"/>
      <c r="AI2685" s="4"/>
      <c r="AJ26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5" s="8">
        <f>IF(#REF!=MAX(#REF!),"New","Old")</f>
      </c>
      <c r="AL2685" s="3"/>
      <c r="AM2685" s="9">
        <f>IF(OR(#REF!="",#REF!=0),"",IF(#REF!&lt;12000,"&lt;12k",IF(AND(#REF!&gt;=12000,#REF!&lt;24000),"12k to 24k",IF(AND(#REF!&gt;=24000,#REF!&lt;=36000),"24k to 36k",IF(#REF!&gt;36000,"&gt;36k","")))))</f>
      </c>
    </row>
    <row x14ac:dyDescent="0.25" r="2686" customHeight="1" ht="18.75">
      <c r="A2686" s="1">
        <v>1880512</v>
      </c>
      <c r="B2686" s="2">
        <v>11512538</v>
      </c>
      <c r="C2686" s="3" t="s">
        <v>0</v>
      </c>
      <c r="D2686" s="3" t="s">
        <v>1</v>
      </c>
      <c r="E2686" s="2">
        <v>2020</v>
      </c>
      <c r="F2686" s="4">
        <v>45003</v>
      </c>
      <c r="G2686" s="3" t="s">
        <v>2</v>
      </c>
      <c r="H2686" s="4">
        <v>45003</v>
      </c>
      <c r="I2686" s="4">
        <f>_xlfn.XLOOKUP(#REF!,[1]!Backup_F8_Previous_Wave[ODINO],[1]!Backup_F8_Previous_Wave[Production Date],"")</f>
      </c>
      <c r="J2686" s="10">
        <f>_xlfn.XLOOKUP(#REF!,[1]!Backup_F8_Previous_Wave[ODINO],[1]!Backup_F8_Previous_Wave[Wave Date],"")</f>
      </c>
      <c r="K2686" s="6">
        <f>_xlfn.XLOOKUP(#REF!,[1]!Backup_F8_Previous_Wave[ODINO],[1]!Backup_F8_Previous_Wave[Full VIN],"")</f>
      </c>
      <c r="L2686" s="3" t="s">
        <v>8310</v>
      </c>
      <c r="M2686" s="3" t="s">
        <v>4</v>
      </c>
      <c r="N2686" s="3" t="s">
        <v>8311</v>
      </c>
      <c r="O2686" s="3" t="s">
        <v>5433</v>
      </c>
      <c r="P2686" s="6">
        <f>_xlfn.XLOOKUP(#REF!,[1]!Table2[BINNING],[1]!Table2[VFG],"")</f>
      </c>
      <c r="Q2686" s="6">
        <f>IF(ISNUMBER(FIND("|",#REF!,1)),LEFT(#REF!,FIND("|",#REF!,1)-2),#REF!)</f>
      </c>
      <c r="R2686" s="6">
        <f>IF(ISNUMBER(FIND("|",#REF!,1)),RIGHT(#REF!,LEN(#REF!)-FIND("|",#REF!,1)-1),"")</f>
      </c>
      <c r="S2686" s="3" t="s">
        <v>7</v>
      </c>
      <c r="T2686" s="3" t="s">
        <v>7</v>
      </c>
      <c r="U2686" s="2">
        <v>0</v>
      </c>
      <c r="V2686" s="2">
        <v>0</v>
      </c>
      <c r="W2686" s="2"/>
      <c r="X2686" s="3" t="s">
        <v>139</v>
      </c>
      <c r="Y2686" s="2">
        <v>75</v>
      </c>
      <c r="Z2686" s="3"/>
      <c r="AA2686" s="3"/>
      <c r="AB2686" s="7" t="s">
        <v>8312</v>
      </c>
      <c r="AC2686" s="3" t="s">
        <v>20</v>
      </c>
      <c r="AD2686" s="3" t="s">
        <v>11</v>
      </c>
      <c r="AE2686" s="3" t="s">
        <v>21</v>
      </c>
      <c r="AF2686" s="3" t="s">
        <v>13</v>
      </c>
      <c r="AG2686" s="4"/>
      <c r="AH2686" s="3"/>
      <c r="AI2686" s="4"/>
      <c r="AJ26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6" s="8">
        <f>IF(#REF!=MAX(#REF!),"New","Old")</f>
      </c>
      <c r="AL2686" s="3"/>
      <c r="AM2686" s="9">
        <f>IF(OR(#REF!="",#REF!=0),"",IF(#REF!&lt;12000,"&lt;12k",IF(AND(#REF!&gt;=12000,#REF!&lt;24000),"12k to 24k",IF(AND(#REF!&gt;=24000,#REF!&lt;=36000),"24k to 36k",IF(#REF!&gt;36000,"&gt;36k","")))))</f>
      </c>
    </row>
    <row x14ac:dyDescent="0.25" r="2687" customHeight="1" ht="18.75">
      <c r="A2687" s="1">
        <v>1880566</v>
      </c>
      <c r="B2687" s="2">
        <v>11512572</v>
      </c>
      <c r="C2687" s="3" t="s">
        <v>0</v>
      </c>
      <c r="D2687" s="3" t="s">
        <v>38</v>
      </c>
      <c r="E2687" s="2">
        <v>2022</v>
      </c>
      <c r="F2687" s="4">
        <v>45003</v>
      </c>
      <c r="G2687" s="3" t="s">
        <v>2</v>
      </c>
      <c r="H2687" s="4">
        <v>45003</v>
      </c>
      <c r="I2687" s="4">
        <f>_xlfn.XLOOKUP(#REF!,[1]!Backup_F8_Previous_Wave[ODINO],[1]!Backup_F8_Previous_Wave[Production Date],"")</f>
      </c>
      <c r="J2687" s="10">
        <f>_xlfn.XLOOKUP(#REF!,[1]!Backup_F8_Previous_Wave[ODINO],[1]!Backup_F8_Previous_Wave[Wave Date],"")</f>
      </c>
      <c r="K2687" s="6">
        <f>_xlfn.XLOOKUP(#REF!,[1]!Backup_F8_Previous_Wave[ODINO],[1]!Backup_F8_Previous_Wave[Full VIN],"")</f>
      </c>
      <c r="L2687" s="3" t="s">
        <v>8313</v>
      </c>
      <c r="M2687" s="3" t="s">
        <v>4</v>
      </c>
      <c r="N2687" s="3" t="s">
        <v>8314</v>
      </c>
      <c r="O2687" s="3" t="s">
        <v>2597</v>
      </c>
      <c r="P2687" s="6">
        <f>_xlfn.XLOOKUP(#REF!,[1]!Table2[BINNING],[1]!Table2[VFG],"")</f>
      </c>
      <c r="Q2687" s="6">
        <f>IF(ISNUMBER(FIND("|",#REF!,1)),LEFT(#REF!,FIND("|",#REF!,1)-2),#REF!)</f>
      </c>
      <c r="R2687" s="6">
        <f>IF(ISNUMBER(FIND("|",#REF!,1)),RIGHT(#REF!,LEN(#REF!)-FIND("|",#REF!,1)-1),"")</f>
      </c>
      <c r="S2687" s="3" t="s">
        <v>7</v>
      </c>
      <c r="T2687" s="3" t="s">
        <v>7</v>
      </c>
      <c r="U2687" s="2">
        <v>1</v>
      </c>
      <c r="V2687" s="2">
        <v>0</v>
      </c>
      <c r="W2687" s="2"/>
      <c r="X2687" s="3" t="s">
        <v>202</v>
      </c>
      <c r="Y2687" s="2">
        <v>0</v>
      </c>
      <c r="Z2687" s="3"/>
      <c r="AA2687" s="3"/>
      <c r="AB2687" s="7" t="s">
        <v>8315</v>
      </c>
      <c r="AC2687" s="3" t="s">
        <v>826</v>
      </c>
      <c r="AD2687" s="3" t="s">
        <v>147</v>
      </c>
      <c r="AE2687" s="3" t="s">
        <v>148</v>
      </c>
      <c r="AF2687" s="3" t="s">
        <v>45</v>
      </c>
      <c r="AG2687" s="4"/>
      <c r="AH2687" s="3"/>
      <c r="AI2687" s="4"/>
      <c r="AJ26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7" s="8">
        <f>IF(#REF!=MAX(#REF!),"New","Old")</f>
      </c>
      <c r="AL2687" s="3"/>
      <c r="AM2687" s="9">
        <f>IF(OR(#REF!="",#REF!=0),"",IF(#REF!&lt;12000,"&lt;12k",IF(AND(#REF!&gt;=12000,#REF!&lt;24000),"12k to 24k",IF(AND(#REF!&gt;=24000,#REF!&lt;=36000),"24k to 36k",IF(#REF!&gt;36000,"&gt;36k","")))))</f>
      </c>
    </row>
    <row x14ac:dyDescent="0.25" r="2688" customHeight="1" ht="18.75">
      <c r="A2688" s="1">
        <v>1880741</v>
      </c>
      <c r="B2688" s="2">
        <v>11512686</v>
      </c>
      <c r="C2688" s="3" t="s">
        <v>0</v>
      </c>
      <c r="D2688" s="3" t="s">
        <v>4843</v>
      </c>
      <c r="E2688" s="2">
        <v>2022</v>
      </c>
      <c r="F2688" s="4">
        <v>44999</v>
      </c>
      <c r="G2688" s="3" t="s">
        <v>2</v>
      </c>
      <c r="H2688" s="4">
        <v>45004</v>
      </c>
      <c r="I2688" s="4"/>
      <c r="J2688" s="10">
        <f>_xlfn.XLOOKUP(#REF!,[1]!Backup_F8_Previous_Wave[ODINO],[1]!Backup_F8_Previous_Wave[Wave Date],"")</f>
      </c>
      <c r="K2688" s="3"/>
      <c r="L2688" s="3" t="s">
        <v>8316</v>
      </c>
      <c r="M2688" s="3" t="s">
        <v>4</v>
      </c>
      <c r="N2688" s="3" t="s">
        <v>8317</v>
      </c>
      <c r="O2688" s="3" t="s">
        <v>3849</v>
      </c>
      <c r="P2688" s="6">
        <f>_xlfn.XLOOKUP(#REF!,[1]!Table2[BINNING],[1]!Table2[VFG],"")</f>
      </c>
      <c r="Q2688" s="6">
        <f>IF(ISNUMBER(FIND("|",#REF!,1)),LEFT(#REF!,FIND("|",#REF!,1)-2),#REF!)</f>
      </c>
      <c r="R2688" s="6">
        <f>IF(ISNUMBER(FIND("|",#REF!,1)),RIGHT(#REF!,LEN(#REF!)-FIND("|",#REF!,1)-1),"")</f>
      </c>
      <c r="S2688" s="3" t="s">
        <v>7</v>
      </c>
      <c r="T2688" s="3" t="s">
        <v>7</v>
      </c>
      <c r="U2688" s="2">
        <v>0</v>
      </c>
      <c r="V2688" s="2">
        <v>0</v>
      </c>
      <c r="W2688" s="2"/>
      <c r="X2688" s="3" t="s">
        <v>32</v>
      </c>
      <c r="Y2688" s="2">
        <v>55</v>
      </c>
      <c r="Z2688" s="3"/>
      <c r="AA2688" s="3"/>
      <c r="AB2688" s="7" t="s">
        <v>8318</v>
      </c>
      <c r="AC2688" s="3" t="s">
        <v>44</v>
      </c>
      <c r="AD2688" s="3" t="s">
        <v>44</v>
      </c>
      <c r="AE2688" s="3" t="s">
        <v>44</v>
      </c>
      <c r="AF2688" s="3" t="s">
        <v>102</v>
      </c>
      <c r="AG2688" s="4"/>
      <c r="AH2688" s="3"/>
      <c r="AI2688" s="4"/>
      <c r="AJ26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8" s="8">
        <f>IF(#REF!=MAX(#REF!),"New","Old")</f>
      </c>
      <c r="AL2688" s="3"/>
      <c r="AM2688" s="9">
        <f>IF(OR(#REF!="",#REF!=0),"",IF(#REF!&lt;12000,"&lt;12k",IF(AND(#REF!&gt;=12000,#REF!&lt;24000),"12k to 24k",IF(AND(#REF!&gt;=24000,#REF!&lt;=36000),"24k to 36k",IF(#REF!&gt;36000,"&gt;36k","")))))</f>
      </c>
    </row>
    <row x14ac:dyDescent="0.25" r="2689" customHeight="1" ht="18.75">
      <c r="A2689" s="1">
        <v>1880795</v>
      </c>
      <c r="B2689" s="2">
        <v>11512723</v>
      </c>
      <c r="C2689" s="3" t="s">
        <v>0</v>
      </c>
      <c r="D2689" s="3" t="s">
        <v>181</v>
      </c>
      <c r="E2689" s="2">
        <v>2017</v>
      </c>
      <c r="F2689" s="4">
        <v>44982</v>
      </c>
      <c r="G2689" s="3" t="s">
        <v>2</v>
      </c>
      <c r="H2689" s="4">
        <v>45005</v>
      </c>
      <c r="I2689" s="4">
        <f>_xlfn.XLOOKUP(#REF!,[1]!Backup_F8_Previous_Wave[ODINO],[1]!Backup_F8_Previous_Wave[Production Date],"")</f>
      </c>
      <c r="J2689" s="10">
        <f>_xlfn.XLOOKUP(#REF!,[1]!Backup_F8_Previous_Wave[ODINO],[1]!Backup_F8_Previous_Wave[Wave Date],"")</f>
      </c>
      <c r="K2689" s="6">
        <f>_xlfn.XLOOKUP(#REF!,[1]!Backup_F8_Previous_Wave[ODINO],[1]!Backup_F8_Previous_Wave[Full VIN],"")</f>
      </c>
      <c r="L2689" s="3" t="s">
        <v>8319</v>
      </c>
      <c r="M2689" s="3" t="s">
        <v>4</v>
      </c>
      <c r="N2689" s="3" t="s">
        <v>8320</v>
      </c>
      <c r="O2689" s="3" t="s">
        <v>196</v>
      </c>
      <c r="P2689" s="6">
        <f>_xlfn.XLOOKUP(#REF!,[1]!Table2[BINNING],[1]!Table2[VFG],"")</f>
      </c>
      <c r="Q2689" s="6">
        <f>IF(ISNUMBER(FIND("|",#REF!,1)),LEFT(#REF!,FIND("|",#REF!,1)-2),#REF!)</f>
      </c>
      <c r="R2689" s="6">
        <f>IF(ISNUMBER(FIND("|",#REF!,1)),RIGHT(#REF!,LEN(#REF!)-FIND("|",#REF!,1)-1),"")</f>
      </c>
      <c r="S2689" s="3" t="s">
        <v>7</v>
      </c>
      <c r="T2689" s="3" t="s">
        <v>7</v>
      </c>
      <c r="U2689" s="2">
        <v>0</v>
      </c>
      <c r="V2689" s="2">
        <v>0</v>
      </c>
      <c r="W2689" s="2"/>
      <c r="X2689" s="3" t="s">
        <v>404</v>
      </c>
      <c r="Y2689" s="2">
        <v>65</v>
      </c>
      <c r="Z2689" s="3"/>
      <c r="AA2689" s="3"/>
      <c r="AB2689" s="7" t="s">
        <v>8321</v>
      </c>
      <c r="AC2689" s="3" t="s">
        <v>297</v>
      </c>
      <c r="AD2689" s="3" t="s">
        <v>298</v>
      </c>
      <c r="AE2689" s="3" t="s">
        <v>299</v>
      </c>
      <c r="AF2689" s="3" t="s">
        <v>198</v>
      </c>
      <c r="AG2689" s="4"/>
      <c r="AH2689" s="3"/>
      <c r="AI2689" s="4"/>
      <c r="AJ26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89" s="8">
        <f>IF(#REF!=MAX(#REF!),"New","Old")</f>
      </c>
      <c r="AL2689" s="3"/>
      <c r="AM2689" s="9">
        <f>IF(OR(#REF!="",#REF!=0),"",IF(#REF!&lt;12000,"&lt;12k",IF(AND(#REF!&gt;=12000,#REF!&lt;24000),"12k to 24k",IF(AND(#REF!&gt;=24000,#REF!&lt;=36000),"24k to 36k",IF(#REF!&gt;36000,"&gt;36k","")))))</f>
      </c>
    </row>
    <row x14ac:dyDescent="0.25" r="2690" customHeight="1" ht="18.75">
      <c r="A2690" s="1">
        <v>1880837</v>
      </c>
      <c r="B2690" s="2">
        <v>11512755</v>
      </c>
      <c r="C2690" s="3" t="s">
        <v>0</v>
      </c>
      <c r="D2690" s="3" t="s">
        <v>181</v>
      </c>
      <c r="E2690" s="2">
        <v>2017</v>
      </c>
      <c r="F2690" s="4">
        <v>45000</v>
      </c>
      <c r="G2690" s="3" t="s">
        <v>2</v>
      </c>
      <c r="H2690" s="4">
        <v>45005</v>
      </c>
      <c r="I2690" s="4">
        <f>_xlfn.XLOOKUP(#REF!,[1]!Backup_F8_Previous_Wave[ODINO],[1]!Backup_F8_Previous_Wave[Production Date],"")</f>
      </c>
      <c r="J2690" s="10">
        <f>_xlfn.XLOOKUP(#REF!,[1]!Backup_F8_Previous_Wave[ODINO],[1]!Backup_F8_Previous_Wave[Wave Date],"")</f>
      </c>
      <c r="K2690" s="6">
        <f>_xlfn.XLOOKUP(#REF!,[1]!Backup_F8_Previous_Wave[ODINO],[1]!Backup_F8_Previous_Wave[Full VIN],"")</f>
      </c>
      <c r="L2690" s="3" t="s">
        <v>2424</v>
      </c>
      <c r="M2690" s="3" t="s">
        <v>4</v>
      </c>
      <c r="N2690" s="3" t="s">
        <v>8322</v>
      </c>
      <c r="O2690" s="3" t="s">
        <v>196</v>
      </c>
      <c r="P2690" s="6">
        <f>_xlfn.XLOOKUP(#REF!,[1]!Table2[BINNING],[1]!Table2[VFG],"")</f>
      </c>
      <c r="Q2690" s="6">
        <f>IF(ISNUMBER(FIND("|",#REF!,1)),LEFT(#REF!,FIND("|",#REF!,1)-2),#REF!)</f>
      </c>
      <c r="R2690" s="6">
        <f>IF(ISNUMBER(FIND("|",#REF!,1)),RIGHT(#REF!,LEN(#REF!)-FIND("|",#REF!,1)-1),"")</f>
      </c>
      <c r="S2690" s="3" t="s">
        <v>7</v>
      </c>
      <c r="T2690" s="3" t="s">
        <v>7</v>
      </c>
      <c r="U2690" s="2">
        <v>0</v>
      </c>
      <c r="V2690" s="2">
        <v>0</v>
      </c>
      <c r="W2690" s="2"/>
      <c r="X2690" s="3" t="s">
        <v>433</v>
      </c>
      <c r="Y2690" s="2">
        <v>75</v>
      </c>
      <c r="Z2690" s="3"/>
      <c r="AA2690" s="3"/>
      <c r="AB2690" s="7" t="s">
        <v>8323</v>
      </c>
      <c r="AC2690" s="3" t="s">
        <v>297</v>
      </c>
      <c r="AD2690" s="3" t="s">
        <v>298</v>
      </c>
      <c r="AE2690" s="3" t="s">
        <v>299</v>
      </c>
      <c r="AF2690" s="3" t="s">
        <v>198</v>
      </c>
      <c r="AG2690" s="4"/>
      <c r="AH2690" s="3"/>
      <c r="AI2690" s="4"/>
      <c r="AJ26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0" s="8">
        <f>IF(#REF!=MAX(#REF!),"New","Old")</f>
      </c>
      <c r="AL2690" s="3"/>
      <c r="AM2690" s="9">
        <f>IF(OR(#REF!="",#REF!=0),"",IF(#REF!&lt;12000,"&lt;12k",IF(AND(#REF!&gt;=12000,#REF!&lt;24000),"12k to 24k",IF(AND(#REF!&gt;=24000,#REF!&lt;=36000),"24k to 36k",IF(#REF!&gt;36000,"&gt;36k","")))))</f>
      </c>
    </row>
    <row x14ac:dyDescent="0.25" r="2691" customHeight="1" ht="18.75">
      <c r="A2691" s="1">
        <v>1880920</v>
      </c>
      <c r="B2691" s="2">
        <v>11512812</v>
      </c>
      <c r="C2691" s="3" t="s">
        <v>0</v>
      </c>
      <c r="D2691" s="3" t="s">
        <v>181</v>
      </c>
      <c r="E2691" s="2">
        <v>2017</v>
      </c>
      <c r="F2691" s="4">
        <v>45001</v>
      </c>
      <c r="G2691" s="3" t="s">
        <v>2</v>
      </c>
      <c r="H2691" s="4">
        <v>45005</v>
      </c>
      <c r="I2691" s="4">
        <f>_xlfn.XLOOKUP(#REF!,[1]!Backup_F8_Previous_Wave[ODINO],[1]!Backup_F8_Previous_Wave[Production Date],"")</f>
      </c>
      <c r="J2691" s="10">
        <f>_xlfn.XLOOKUP(#REF!,[1]!Backup_F8_Previous_Wave[ODINO],[1]!Backup_F8_Previous_Wave[Wave Date],"")</f>
      </c>
      <c r="K2691" s="6">
        <f>_xlfn.XLOOKUP(#REF!,[1]!Backup_F8_Previous_Wave[ODINO],[1]!Backup_F8_Previous_Wave[Full VIN],"")</f>
      </c>
      <c r="L2691" s="3" t="s">
        <v>8324</v>
      </c>
      <c r="M2691" s="3" t="s">
        <v>4</v>
      </c>
      <c r="N2691" s="3" t="s">
        <v>8325</v>
      </c>
      <c r="O2691" s="3" t="s">
        <v>196</v>
      </c>
      <c r="P2691" s="6">
        <f>_xlfn.XLOOKUP(#REF!,[1]!Table2[BINNING],[1]!Table2[VFG],"")</f>
      </c>
      <c r="Q2691" s="6">
        <f>IF(ISNUMBER(FIND("|",#REF!,1)),LEFT(#REF!,FIND("|",#REF!,1)-2),#REF!)</f>
      </c>
      <c r="R2691" s="6">
        <f>IF(ISNUMBER(FIND("|",#REF!,1)),RIGHT(#REF!,LEN(#REF!)-FIND("|",#REF!,1)-1),"")</f>
      </c>
      <c r="S2691" s="3" t="s">
        <v>7</v>
      </c>
      <c r="T2691" s="3" t="s">
        <v>7</v>
      </c>
      <c r="U2691" s="2">
        <v>0</v>
      </c>
      <c r="V2691" s="2">
        <v>0</v>
      </c>
      <c r="W2691" s="2"/>
      <c r="X2691" s="3" t="s">
        <v>139</v>
      </c>
      <c r="Y2691" s="2">
        <v>70</v>
      </c>
      <c r="Z2691" s="3"/>
      <c r="AA2691" s="3"/>
      <c r="AB2691" s="7" t="s">
        <v>8326</v>
      </c>
      <c r="AC2691" s="3" t="s">
        <v>297</v>
      </c>
      <c r="AD2691" s="3" t="s">
        <v>298</v>
      </c>
      <c r="AE2691" s="3" t="s">
        <v>299</v>
      </c>
      <c r="AF2691" s="3" t="s">
        <v>198</v>
      </c>
      <c r="AG2691" s="4"/>
      <c r="AH2691" s="3"/>
      <c r="AI2691" s="4"/>
      <c r="AJ26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1" s="8">
        <f>IF(#REF!=MAX(#REF!),"New","Old")</f>
      </c>
      <c r="AL2691" s="3"/>
      <c r="AM2691" s="9">
        <f>IF(OR(#REF!="",#REF!=0),"",IF(#REF!&lt;12000,"&lt;12k",IF(AND(#REF!&gt;=12000,#REF!&lt;24000),"12k to 24k",IF(AND(#REF!&gt;=24000,#REF!&lt;=36000),"24k to 36k",IF(#REF!&gt;36000,"&gt;36k","")))))</f>
      </c>
    </row>
    <row x14ac:dyDescent="0.25" r="2692" customHeight="1" ht="18.75">
      <c r="A2692" s="1">
        <v>1880922</v>
      </c>
      <c r="B2692" s="2">
        <v>11512813</v>
      </c>
      <c r="C2692" s="3" t="s">
        <v>173</v>
      </c>
      <c r="D2692" s="3" t="s">
        <v>1060</v>
      </c>
      <c r="E2692" s="2">
        <v>2021</v>
      </c>
      <c r="F2692" s="4">
        <v>44927</v>
      </c>
      <c r="G2692" s="3" t="s">
        <v>2</v>
      </c>
      <c r="H2692" s="4">
        <v>45005</v>
      </c>
      <c r="I2692" s="4">
        <f>_xlfn.XLOOKUP(#REF!,[1]!Backup_F8_Previous_Wave[ODINO],[1]!Backup_F8_Previous_Wave[Production Date],"")</f>
      </c>
      <c r="J2692" s="10">
        <f>_xlfn.XLOOKUP(#REF!,[1]!Backup_F8_Previous_Wave[ODINO],[1]!Backup_F8_Previous_Wave[Wave Date],"")</f>
      </c>
      <c r="K2692" s="6">
        <f>_xlfn.XLOOKUP(#REF!,[1]!Backup_F8_Previous_Wave[ODINO],[1]!Backup_F8_Previous_Wave[Full VIN],"")</f>
      </c>
      <c r="L2692" s="3" t="s">
        <v>8327</v>
      </c>
      <c r="M2692" s="3" t="s">
        <v>4</v>
      </c>
      <c r="N2692" s="3" t="s">
        <v>8328</v>
      </c>
      <c r="O2692" s="3" t="s">
        <v>552</v>
      </c>
      <c r="P2692" s="6">
        <f>_xlfn.XLOOKUP(#REF!,[1]!Table2[BINNING],[1]!Table2[VFG],"")</f>
      </c>
      <c r="Q2692" s="6">
        <f>IF(ISNUMBER(FIND("|",#REF!,1)),LEFT(#REF!,FIND("|",#REF!,1)-2),#REF!)</f>
      </c>
      <c r="R2692" s="6">
        <f>IF(ISNUMBER(FIND("|",#REF!,1)),RIGHT(#REF!,LEN(#REF!)-FIND("|",#REF!,1)-1),"")</f>
      </c>
      <c r="S2692" s="3" t="s">
        <v>7</v>
      </c>
      <c r="T2692" s="3" t="s">
        <v>7</v>
      </c>
      <c r="U2692" s="2">
        <v>0</v>
      </c>
      <c r="V2692" s="2">
        <v>0</v>
      </c>
      <c r="W2692" s="2"/>
      <c r="X2692" s="3" t="s">
        <v>106</v>
      </c>
      <c r="Y2692" s="2">
        <v>0</v>
      </c>
      <c r="Z2692" s="3"/>
      <c r="AA2692" s="3"/>
      <c r="AB2692" s="7" t="s">
        <v>8329</v>
      </c>
      <c r="AC2692" s="3" t="s">
        <v>977</v>
      </c>
      <c r="AD2692" s="3" t="s">
        <v>978</v>
      </c>
      <c r="AE2692" s="3" t="s">
        <v>979</v>
      </c>
      <c r="AF2692" s="3" t="s">
        <v>95</v>
      </c>
      <c r="AG2692" s="4"/>
      <c r="AH2692" s="3"/>
      <c r="AI2692" s="4"/>
      <c r="AJ26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2" s="8">
        <f>IF(#REF!=MAX(#REF!),"New","Old")</f>
      </c>
      <c r="AL2692" s="3"/>
      <c r="AM2692" s="9">
        <f>IF(OR(#REF!="",#REF!=0),"",IF(#REF!&lt;12000,"&lt;12k",IF(AND(#REF!&gt;=12000,#REF!&lt;24000),"12k to 24k",IF(AND(#REF!&gt;=24000,#REF!&lt;=36000),"24k to 36k",IF(#REF!&gt;36000,"&gt;36k","")))))</f>
      </c>
    </row>
    <row x14ac:dyDescent="0.25" r="2693" customHeight="1" ht="18.75">
      <c r="A2693" s="1">
        <v>1880930</v>
      </c>
      <c r="B2693" s="2">
        <v>11512820</v>
      </c>
      <c r="C2693" s="3" t="s">
        <v>0</v>
      </c>
      <c r="D2693" s="3" t="s">
        <v>4843</v>
      </c>
      <c r="E2693" s="2">
        <v>2023</v>
      </c>
      <c r="F2693" s="4">
        <v>44980</v>
      </c>
      <c r="G2693" s="3" t="s">
        <v>2</v>
      </c>
      <c r="H2693" s="4">
        <v>45005</v>
      </c>
      <c r="I2693" s="4">
        <f>_xlfn.XLOOKUP(#REF!,[1]!Backup_F8_Previous_Wave[ODINO],[1]!Backup_F8_Previous_Wave[Production Date],"")</f>
      </c>
      <c r="J2693" s="10">
        <f>_xlfn.XLOOKUP(#REF!,[1]!Backup_F8_Previous_Wave[ODINO],[1]!Backup_F8_Previous_Wave[Wave Date],"")</f>
      </c>
      <c r="K2693" s="6">
        <f>_xlfn.XLOOKUP(#REF!,[1]!Backup_F8_Previous_Wave[ODINO],[1]!Backup_F8_Previous_Wave[Full VIN],"")</f>
      </c>
      <c r="L2693" s="3" t="s">
        <v>8188</v>
      </c>
      <c r="M2693" s="3" t="s">
        <v>4</v>
      </c>
      <c r="N2693" s="3" t="s">
        <v>8330</v>
      </c>
      <c r="O2693" s="3" t="s">
        <v>3849</v>
      </c>
      <c r="P2693" s="6">
        <f>_xlfn.XLOOKUP(#REF!,[1]!Table2[BINNING],[1]!Table2[VFG],"")</f>
      </c>
      <c r="Q2693" s="6">
        <f>IF(ISNUMBER(FIND("|",#REF!,1)),LEFT(#REF!,FIND("|",#REF!,1)-2),#REF!)</f>
      </c>
      <c r="R2693" s="6">
        <f>IF(ISNUMBER(FIND("|",#REF!,1)),RIGHT(#REF!,LEN(#REF!)-FIND("|",#REF!,1)-1),"")</f>
      </c>
      <c r="S2693" s="3" t="s">
        <v>7</v>
      </c>
      <c r="T2693" s="3" t="s">
        <v>7</v>
      </c>
      <c r="U2693" s="2">
        <v>0</v>
      </c>
      <c r="V2693" s="2">
        <v>0</v>
      </c>
      <c r="W2693" s="2"/>
      <c r="X2693" s="3" t="s">
        <v>229</v>
      </c>
      <c r="Y2693" s="2">
        <v>55</v>
      </c>
      <c r="Z2693" s="3"/>
      <c r="AA2693" s="3"/>
      <c r="AB2693" s="7" t="s">
        <v>8331</v>
      </c>
      <c r="AC2693" s="3" t="s">
        <v>4847</v>
      </c>
      <c r="AD2693" s="3" t="s">
        <v>4848</v>
      </c>
      <c r="AE2693" s="3" t="s">
        <v>4849</v>
      </c>
      <c r="AF2693" s="3" t="s">
        <v>102</v>
      </c>
      <c r="AG2693" s="4"/>
      <c r="AH2693" s="3"/>
      <c r="AI2693" s="4"/>
      <c r="AJ26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3" s="8">
        <f>IF(#REF!=MAX(#REF!),"New","Old")</f>
      </c>
      <c r="AL2693" s="3"/>
      <c r="AM2693" s="9">
        <f>IF(OR(#REF!="",#REF!=0),"",IF(#REF!&lt;12000,"&lt;12k",IF(AND(#REF!&gt;=12000,#REF!&lt;24000),"12k to 24k",IF(AND(#REF!&gt;=24000,#REF!&lt;=36000),"24k to 36k",IF(#REF!&gt;36000,"&gt;36k","")))))</f>
      </c>
    </row>
    <row x14ac:dyDescent="0.25" r="2694" customHeight="1" ht="18.75">
      <c r="A2694" s="1">
        <v>1880947</v>
      </c>
      <c r="B2694" s="2">
        <v>11512834</v>
      </c>
      <c r="C2694" s="3" t="s">
        <v>0</v>
      </c>
      <c r="D2694" s="3" t="s">
        <v>86</v>
      </c>
      <c r="E2694" s="2">
        <v>2020</v>
      </c>
      <c r="F2694" s="4">
        <v>44885</v>
      </c>
      <c r="G2694" s="3" t="s">
        <v>14</v>
      </c>
      <c r="H2694" s="4">
        <v>45005</v>
      </c>
      <c r="I2694" s="4">
        <f>_xlfn.XLOOKUP(#REF!,[1]!Backup_F8_Previous_Wave[ODINO],[1]!Backup_F8_Previous_Wave[Production Date],"")</f>
      </c>
      <c r="J2694" s="10">
        <f>_xlfn.XLOOKUP(#REF!,[1]!Backup_F8_Previous_Wave[ODINO],[1]!Backup_F8_Previous_Wave[Wave Date],"")</f>
      </c>
      <c r="K2694" s="6">
        <f>_xlfn.XLOOKUP(#REF!,[1]!Backup_F8_Previous_Wave[ODINO],[1]!Backup_F8_Previous_Wave[Full VIN],"")</f>
      </c>
      <c r="L2694" s="3" t="s">
        <v>6488</v>
      </c>
      <c r="M2694" s="3" t="s">
        <v>4</v>
      </c>
      <c r="N2694" s="3" t="s">
        <v>8332</v>
      </c>
      <c r="O2694" s="3" t="s">
        <v>4771</v>
      </c>
      <c r="P2694" s="6">
        <f>_xlfn.XLOOKUP(#REF!,[1]!Table2[BINNING],[1]!Table2[VFG],"")</f>
      </c>
      <c r="Q2694" s="6">
        <f>IF(ISNUMBER(FIND("|",#REF!,1)),LEFT(#REF!,FIND("|",#REF!,1)-2),#REF!)</f>
      </c>
      <c r="R2694" s="6">
        <f>IF(ISNUMBER(FIND("|",#REF!,1)),RIGHT(#REF!,LEN(#REF!)-FIND("|",#REF!,1)-1),"")</f>
      </c>
      <c r="S2694" s="3" t="s">
        <v>7</v>
      </c>
      <c r="T2694" s="3" t="s">
        <v>7</v>
      </c>
      <c r="U2694" s="2">
        <v>0</v>
      </c>
      <c r="V2694" s="2">
        <v>0</v>
      </c>
      <c r="W2694" s="2">
        <v>29000</v>
      </c>
      <c r="X2694" s="3" t="s">
        <v>282</v>
      </c>
      <c r="Y2694" s="2"/>
      <c r="Z2694" s="3" t="s">
        <v>8254</v>
      </c>
      <c r="AA2694" s="3" t="s">
        <v>4038</v>
      </c>
      <c r="AB2694" s="7" t="s">
        <v>8333</v>
      </c>
      <c r="AC2694" s="3" t="s">
        <v>685</v>
      </c>
      <c r="AD2694" s="3" t="s">
        <v>93</v>
      </c>
      <c r="AE2694" s="3" t="s">
        <v>94</v>
      </c>
      <c r="AF2694" s="3" t="s">
        <v>95</v>
      </c>
      <c r="AG2694" s="4"/>
      <c r="AH2694" s="3"/>
      <c r="AI2694" s="4"/>
      <c r="AJ26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4" s="8">
        <f>IF(#REF!=MAX(#REF!),"New","Old")</f>
      </c>
      <c r="AL2694" s="3"/>
      <c r="AM2694" s="9">
        <f>IF(OR(#REF!="",#REF!=0),"",IF(#REF!&lt;12000,"&lt;12k",IF(AND(#REF!&gt;=12000,#REF!&lt;24000),"12k to 24k",IF(AND(#REF!&gt;=24000,#REF!&lt;=36000),"24k to 36k",IF(#REF!&gt;36000,"&gt;36k","")))))</f>
      </c>
    </row>
    <row x14ac:dyDescent="0.25" r="2695" customHeight="1" ht="18.75">
      <c r="A2695" s="1">
        <v>1881139</v>
      </c>
      <c r="B2695" s="2">
        <v>11512969</v>
      </c>
      <c r="C2695" s="3" t="s">
        <v>0</v>
      </c>
      <c r="D2695" s="3" t="s">
        <v>181</v>
      </c>
      <c r="E2695" s="2">
        <v>2017</v>
      </c>
      <c r="F2695" s="4">
        <v>44448</v>
      </c>
      <c r="G2695" s="3" t="s">
        <v>39</v>
      </c>
      <c r="H2695" s="4">
        <v>45006</v>
      </c>
      <c r="I2695" s="4">
        <f>_xlfn.XLOOKUP(#REF!,[1]!Backup_F8_Previous_Wave[ODINO],[1]!Backup_F8_Previous_Wave[Production Date],"")</f>
      </c>
      <c r="J2695" s="10">
        <f>_xlfn.XLOOKUP(#REF!,[1]!Backup_F8_Previous_Wave[ODINO],[1]!Backup_F8_Previous_Wave[Wave Date],"")</f>
      </c>
      <c r="K2695" s="6">
        <f>_xlfn.XLOOKUP(#REF!,[1]!Backup_F8_Previous_Wave[ODINO],[1]!Backup_F8_Previous_Wave[Full VIN],"")</f>
      </c>
      <c r="L2695" s="3" t="s">
        <v>6812</v>
      </c>
      <c r="M2695" s="3" t="s">
        <v>4</v>
      </c>
      <c r="N2695" s="3" t="s">
        <v>8334</v>
      </c>
      <c r="O2695" s="3" t="s">
        <v>196</v>
      </c>
      <c r="P2695" s="6">
        <f>_xlfn.XLOOKUP(#REF!,[1]!Table2[BINNING],[1]!Table2[VFG],"")</f>
      </c>
      <c r="Q2695" s="6">
        <f>IF(ISNUMBER(FIND("|",#REF!,1)),LEFT(#REF!,FIND("|",#REF!,1)-2),#REF!)</f>
      </c>
      <c r="R2695" s="6">
        <f>IF(ISNUMBER(FIND("|",#REF!,1)),RIGHT(#REF!,LEN(#REF!)-FIND("|",#REF!,1)-1),"")</f>
      </c>
      <c r="S2695" s="3" t="s">
        <v>7</v>
      </c>
      <c r="T2695" s="3" t="s">
        <v>7</v>
      </c>
      <c r="U2695" s="2">
        <v>0</v>
      </c>
      <c r="V2695" s="2">
        <v>0</v>
      </c>
      <c r="W2695" s="2"/>
      <c r="X2695" s="3" t="s">
        <v>63</v>
      </c>
      <c r="Y2695" s="2">
        <v>60</v>
      </c>
      <c r="Z2695" s="3"/>
      <c r="AA2695" s="3"/>
      <c r="AB2695" s="7" t="s">
        <v>8335</v>
      </c>
      <c r="AC2695" s="3" t="s">
        <v>297</v>
      </c>
      <c r="AD2695" s="3" t="s">
        <v>298</v>
      </c>
      <c r="AE2695" s="3" t="s">
        <v>299</v>
      </c>
      <c r="AF2695" s="3" t="s">
        <v>198</v>
      </c>
      <c r="AG2695" s="4"/>
      <c r="AH2695" s="3"/>
      <c r="AI2695" s="4"/>
      <c r="AJ26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5" s="8">
        <f>IF(#REF!=MAX(#REF!),"New","Old")</f>
      </c>
      <c r="AL2695" s="3"/>
      <c r="AM2695" s="9">
        <f>IF(OR(#REF!="",#REF!=0),"",IF(#REF!&lt;12000,"&lt;12k",IF(AND(#REF!&gt;=12000,#REF!&lt;24000),"12k to 24k",IF(AND(#REF!&gt;=24000,#REF!&lt;=36000),"24k to 36k",IF(#REF!&gt;36000,"&gt;36k","")))))</f>
      </c>
    </row>
    <row x14ac:dyDescent="0.25" r="2696" customHeight="1" ht="18.75">
      <c r="A2696" s="1">
        <v>1881153</v>
      </c>
      <c r="B2696" s="2">
        <v>11512977</v>
      </c>
      <c r="C2696" s="3" t="s">
        <v>0</v>
      </c>
      <c r="D2696" s="3" t="s">
        <v>181</v>
      </c>
      <c r="E2696" s="2">
        <v>2018</v>
      </c>
      <c r="F2696" s="4">
        <v>45003</v>
      </c>
      <c r="G2696" s="3" t="s">
        <v>2</v>
      </c>
      <c r="H2696" s="4">
        <v>45006</v>
      </c>
      <c r="I2696" s="4">
        <f>_xlfn.XLOOKUP(#REF!,[1]!Backup_F8_Previous_Wave[ODINO],[1]!Backup_F8_Previous_Wave[Production Date],"")</f>
      </c>
      <c r="J2696" s="10">
        <f>_xlfn.XLOOKUP(#REF!,[1]!Backup_F8_Previous_Wave[ODINO],[1]!Backup_F8_Previous_Wave[Wave Date],"")</f>
      </c>
      <c r="K2696" s="6">
        <f>_xlfn.XLOOKUP(#REF!,[1]!Backup_F8_Previous_Wave[ODINO],[1]!Backup_F8_Previous_Wave[Full VIN],"")</f>
      </c>
      <c r="L2696" s="3" t="s">
        <v>8336</v>
      </c>
      <c r="M2696" s="3" t="s">
        <v>4</v>
      </c>
      <c r="N2696" s="3" t="s">
        <v>8337</v>
      </c>
      <c r="O2696" s="3" t="s">
        <v>196</v>
      </c>
      <c r="P2696" s="6">
        <f>_xlfn.XLOOKUP(#REF!,[1]!Table2[BINNING],[1]!Table2[VFG],"")</f>
      </c>
      <c r="Q2696" s="6">
        <f>IF(ISNUMBER(FIND("|",#REF!,1)),LEFT(#REF!,FIND("|",#REF!,1)-2),#REF!)</f>
      </c>
      <c r="R2696" s="6">
        <f>IF(ISNUMBER(FIND("|",#REF!,1)),RIGHT(#REF!,LEN(#REF!)-FIND("|",#REF!,1)-1),"")</f>
      </c>
      <c r="S2696" s="3" t="s">
        <v>7</v>
      </c>
      <c r="T2696" s="3" t="s">
        <v>7</v>
      </c>
      <c r="U2696" s="2">
        <v>0</v>
      </c>
      <c r="V2696" s="2">
        <v>0</v>
      </c>
      <c r="W2696" s="2"/>
      <c r="X2696" s="3" t="s">
        <v>404</v>
      </c>
      <c r="Y2696" s="2">
        <v>65</v>
      </c>
      <c r="Z2696" s="3"/>
      <c r="AA2696" s="3"/>
      <c r="AB2696" s="7" t="s">
        <v>8338</v>
      </c>
      <c r="AC2696" s="3" t="s">
        <v>297</v>
      </c>
      <c r="AD2696" s="3" t="s">
        <v>298</v>
      </c>
      <c r="AE2696" s="3" t="s">
        <v>299</v>
      </c>
      <c r="AF2696" s="3" t="s">
        <v>198</v>
      </c>
      <c r="AG2696" s="4"/>
      <c r="AH2696" s="3"/>
      <c r="AI2696" s="4"/>
      <c r="AJ26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6" s="8">
        <f>IF(#REF!=MAX(#REF!),"New","Old")</f>
      </c>
      <c r="AL2696" s="3"/>
      <c r="AM2696" s="9">
        <f>IF(OR(#REF!="",#REF!=0),"",IF(#REF!&lt;12000,"&lt;12k",IF(AND(#REF!&gt;=12000,#REF!&lt;24000),"12k to 24k",IF(AND(#REF!&gt;=24000,#REF!&lt;=36000),"24k to 36k",IF(#REF!&gt;36000,"&gt;36k","")))))</f>
      </c>
    </row>
    <row x14ac:dyDescent="0.25" r="2697" customHeight="1" ht="18.75">
      <c r="A2697" s="1">
        <v>1881255</v>
      </c>
      <c r="B2697" s="2">
        <v>11513047</v>
      </c>
      <c r="C2697" s="3" t="s">
        <v>0</v>
      </c>
      <c r="D2697" s="3" t="s">
        <v>4843</v>
      </c>
      <c r="E2697" s="2">
        <v>2022</v>
      </c>
      <c r="F2697" s="4">
        <v>44998</v>
      </c>
      <c r="G2697" s="3" t="s">
        <v>2</v>
      </c>
      <c r="H2697" s="4">
        <v>45006</v>
      </c>
      <c r="I2697" s="4">
        <f>_xlfn.XLOOKUP(#REF!,[1]!Backup_F8_Previous_Wave[ODINO],[1]!Backup_F8_Previous_Wave[Production Date],"")</f>
      </c>
      <c r="J2697" s="10">
        <f>_xlfn.XLOOKUP(#REF!,[1]!Backup_F8_Previous_Wave[ODINO],[1]!Backup_F8_Previous_Wave[Wave Date],"")</f>
      </c>
      <c r="K2697" s="6">
        <f>_xlfn.XLOOKUP(#REF!,[1]!Backup_F8_Previous_Wave[ODINO],[1]!Backup_F8_Previous_Wave[Full VIN],"")</f>
      </c>
      <c r="L2697" s="3" t="s">
        <v>8339</v>
      </c>
      <c r="M2697" s="3" t="s">
        <v>4</v>
      </c>
      <c r="N2697" s="3" t="s">
        <v>8340</v>
      </c>
      <c r="O2697" s="3" t="s">
        <v>3849</v>
      </c>
      <c r="P2697" s="6">
        <f>_xlfn.XLOOKUP(#REF!,[1]!Table2[BINNING],[1]!Table2[VFG],"")</f>
      </c>
      <c r="Q2697" s="6">
        <f>IF(ISNUMBER(FIND("|",#REF!,1)),LEFT(#REF!,FIND("|",#REF!,1)-2),#REF!)</f>
      </c>
      <c r="R2697" s="6">
        <f>IF(ISNUMBER(FIND("|",#REF!,1)),RIGHT(#REF!,LEN(#REF!)-FIND("|",#REF!,1)-1),"")</f>
      </c>
      <c r="S2697" s="3" t="s">
        <v>7</v>
      </c>
      <c r="T2697" s="3" t="s">
        <v>7</v>
      </c>
      <c r="U2697" s="2">
        <v>0</v>
      </c>
      <c r="V2697" s="2">
        <v>0</v>
      </c>
      <c r="W2697" s="2"/>
      <c r="X2697" s="3" t="s">
        <v>125</v>
      </c>
      <c r="Y2697" s="2">
        <v>35</v>
      </c>
      <c r="Z2697" s="3"/>
      <c r="AA2697" s="3"/>
      <c r="AB2697" s="7" t="s">
        <v>8341</v>
      </c>
      <c r="AC2697" s="3" t="s">
        <v>4847</v>
      </c>
      <c r="AD2697" s="3" t="s">
        <v>4848</v>
      </c>
      <c r="AE2697" s="3" t="s">
        <v>4849</v>
      </c>
      <c r="AF2697" s="3" t="s">
        <v>102</v>
      </c>
      <c r="AG2697" s="4"/>
      <c r="AH2697" s="3"/>
      <c r="AI2697" s="4"/>
      <c r="AJ26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7" s="8">
        <f>IF(#REF!=MAX(#REF!),"New","Old")</f>
      </c>
      <c r="AL2697" s="3"/>
      <c r="AM2697" s="9">
        <f>IF(OR(#REF!="",#REF!=0),"",IF(#REF!&lt;12000,"&lt;12k",IF(AND(#REF!&gt;=12000,#REF!&lt;24000),"12k to 24k",IF(AND(#REF!&gt;=24000,#REF!&lt;=36000),"24k to 36k",IF(#REF!&gt;36000,"&gt;36k","")))))</f>
      </c>
    </row>
    <row x14ac:dyDescent="0.25" r="2698" customHeight="1" ht="18.75">
      <c r="A2698" s="1">
        <v>1881299</v>
      </c>
      <c r="B2698" s="2">
        <v>11513081</v>
      </c>
      <c r="C2698" s="3" t="s">
        <v>0</v>
      </c>
      <c r="D2698" s="3" t="s">
        <v>187</v>
      </c>
      <c r="E2698" s="2">
        <v>2020</v>
      </c>
      <c r="F2698" s="4">
        <v>45006</v>
      </c>
      <c r="G2698" s="3" t="s">
        <v>2</v>
      </c>
      <c r="H2698" s="4">
        <v>45006</v>
      </c>
      <c r="I2698" s="4">
        <f>_xlfn.XLOOKUP(#REF!,[1]!Backup_F8_Previous_Wave[ODINO],[1]!Backup_F8_Previous_Wave[Production Date],"")</f>
      </c>
      <c r="J2698" s="10">
        <f>_xlfn.XLOOKUP(#REF!,[1]!Backup_F8_Previous_Wave[ODINO],[1]!Backup_F8_Previous_Wave[Wave Date],"")</f>
      </c>
      <c r="K2698" s="6">
        <f>_xlfn.XLOOKUP(#REF!,[1]!Backup_F8_Previous_Wave[ODINO],[1]!Backup_F8_Previous_Wave[Full VIN],"")</f>
      </c>
      <c r="L2698" s="3" t="s">
        <v>8342</v>
      </c>
      <c r="M2698" s="3" t="s">
        <v>4</v>
      </c>
      <c r="N2698" s="3" t="s">
        <v>8343</v>
      </c>
      <c r="O2698" s="3" t="s">
        <v>390</v>
      </c>
      <c r="P2698" s="6">
        <f>_xlfn.XLOOKUP(#REF!,[1]!Table2[BINNING],[1]!Table2[VFG],"")</f>
      </c>
      <c r="Q2698" s="6">
        <f>IF(ISNUMBER(FIND("|",#REF!,1)),LEFT(#REF!,FIND("|",#REF!,1)-2),#REF!)</f>
      </c>
      <c r="R2698" s="6">
        <f>IF(ISNUMBER(FIND("|",#REF!,1)),RIGHT(#REF!,LEN(#REF!)-FIND("|",#REF!,1)-1),"")</f>
      </c>
      <c r="S2698" s="3" t="s">
        <v>7</v>
      </c>
      <c r="T2698" s="3" t="s">
        <v>7</v>
      </c>
      <c r="U2698" s="2">
        <v>0</v>
      </c>
      <c r="V2698" s="2">
        <v>0</v>
      </c>
      <c r="W2698" s="2"/>
      <c r="X2698" s="3" t="s">
        <v>433</v>
      </c>
      <c r="Y2698" s="2"/>
      <c r="Z2698" s="3"/>
      <c r="AA2698" s="3"/>
      <c r="AB2698" s="7" t="s">
        <v>8344</v>
      </c>
      <c r="AC2698" s="3" t="s">
        <v>191</v>
      </c>
      <c r="AD2698" s="3" t="s">
        <v>192</v>
      </c>
      <c r="AE2698" s="3" t="s">
        <v>193</v>
      </c>
      <c r="AF2698" s="3" t="s">
        <v>141</v>
      </c>
      <c r="AG2698" s="4"/>
      <c r="AH2698" s="3"/>
      <c r="AI2698" s="4"/>
      <c r="AJ26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8" s="8">
        <f>IF(#REF!=MAX(#REF!),"New","Old")</f>
      </c>
      <c r="AL2698" s="3"/>
      <c r="AM2698" s="9">
        <f>IF(OR(#REF!="",#REF!=0),"",IF(#REF!&lt;12000,"&lt;12k",IF(AND(#REF!&gt;=12000,#REF!&lt;24000),"12k to 24k",IF(AND(#REF!&gt;=24000,#REF!&lt;=36000),"24k to 36k",IF(#REF!&gt;36000,"&gt;36k","")))))</f>
      </c>
    </row>
    <row x14ac:dyDescent="0.25" r="2699" customHeight="1" ht="18.75">
      <c r="A2699" s="1">
        <v>1881617</v>
      </c>
      <c r="B2699" s="2">
        <v>11513298</v>
      </c>
      <c r="C2699" s="3" t="s">
        <v>0</v>
      </c>
      <c r="D2699" s="3" t="s">
        <v>4843</v>
      </c>
      <c r="E2699" s="2">
        <v>2023</v>
      </c>
      <c r="F2699" s="4">
        <v>44993</v>
      </c>
      <c r="G2699" s="3" t="s">
        <v>2</v>
      </c>
      <c r="H2699" s="4">
        <v>45007</v>
      </c>
      <c r="I2699" s="4"/>
      <c r="J2699" s="10">
        <f>_xlfn.XLOOKUP(#REF!,[1]!Backup_F8_Previous_Wave[ODINO],[1]!Backup_F8_Previous_Wave[Wave Date],"")</f>
      </c>
      <c r="K2699" s="3"/>
      <c r="L2699" s="3" t="s">
        <v>8345</v>
      </c>
      <c r="M2699" s="3" t="s">
        <v>4</v>
      </c>
      <c r="N2699" s="3" t="s">
        <v>8346</v>
      </c>
      <c r="O2699" s="3" t="s">
        <v>3849</v>
      </c>
      <c r="P2699" s="6">
        <f>_xlfn.XLOOKUP(#REF!,[1]!Table2[BINNING],[1]!Table2[VFG],"")</f>
      </c>
      <c r="Q2699" s="6">
        <f>IF(ISNUMBER(FIND("|",#REF!,1)),LEFT(#REF!,FIND("|",#REF!,1)-2),#REF!)</f>
      </c>
      <c r="R2699" s="6">
        <f>IF(ISNUMBER(FIND("|",#REF!,1)),RIGHT(#REF!,LEN(#REF!)-FIND("|",#REF!,1)-1),"")</f>
      </c>
      <c r="S2699" s="3" t="s">
        <v>7</v>
      </c>
      <c r="T2699" s="3" t="s">
        <v>7</v>
      </c>
      <c r="U2699" s="2">
        <v>0</v>
      </c>
      <c r="V2699" s="2">
        <v>0</v>
      </c>
      <c r="W2699" s="2"/>
      <c r="X2699" s="3" t="s">
        <v>106</v>
      </c>
      <c r="Y2699" s="2">
        <v>35</v>
      </c>
      <c r="Z2699" s="3"/>
      <c r="AA2699" s="3"/>
      <c r="AB2699" s="7" t="s">
        <v>8347</v>
      </c>
      <c r="AC2699" s="3" t="s">
        <v>44</v>
      </c>
      <c r="AD2699" s="3" t="s">
        <v>44</v>
      </c>
      <c r="AE2699" s="3" t="s">
        <v>44</v>
      </c>
      <c r="AF2699" s="3" t="s">
        <v>102</v>
      </c>
      <c r="AG2699" s="4"/>
      <c r="AH2699" s="3"/>
      <c r="AI2699" s="4"/>
      <c r="AJ26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699" s="8">
        <f>IF(#REF!=MAX(#REF!),"New","Old")</f>
      </c>
      <c r="AL2699" s="3"/>
      <c r="AM2699" s="9">
        <f>IF(OR(#REF!="",#REF!=0),"",IF(#REF!&lt;12000,"&lt;12k",IF(AND(#REF!&gt;=12000,#REF!&lt;24000),"12k to 24k",IF(AND(#REF!&gt;=24000,#REF!&lt;=36000),"24k to 36k",IF(#REF!&gt;36000,"&gt;36k","")))))</f>
      </c>
    </row>
    <row x14ac:dyDescent="0.25" r="2700" customHeight="1" ht="18.75">
      <c r="A2700" s="1">
        <v>1881623</v>
      </c>
      <c r="B2700" s="2">
        <v>11513304</v>
      </c>
      <c r="C2700" s="3" t="s">
        <v>0</v>
      </c>
      <c r="D2700" s="3" t="s">
        <v>187</v>
      </c>
      <c r="E2700" s="2">
        <v>2022</v>
      </c>
      <c r="F2700" s="4">
        <v>45007</v>
      </c>
      <c r="G2700" s="3" t="s">
        <v>2</v>
      </c>
      <c r="H2700" s="4">
        <v>45007</v>
      </c>
      <c r="I2700" s="4">
        <f>_xlfn.XLOOKUP(#REF!,[1]!Backup_F8_Previous_Wave[ODINO],[1]!Backup_F8_Previous_Wave[Production Date],"")</f>
      </c>
      <c r="J2700" s="10">
        <f>_xlfn.XLOOKUP(#REF!,[1]!Backup_F8_Previous_Wave[ODINO],[1]!Backup_F8_Previous_Wave[Wave Date],"")</f>
      </c>
      <c r="K2700" s="6">
        <f>_xlfn.XLOOKUP(#REF!,[1]!Backup_F8_Previous_Wave[ODINO],[1]!Backup_F8_Previous_Wave[Full VIN],"")</f>
      </c>
      <c r="L2700" s="3" t="s">
        <v>8348</v>
      </c>
      <c r="M2700" s="3" t="s">
        <v>4</v>
      </c>
      <c r="N2700" s="3" t="s">
        <v>8349</v>
      </c>
      <c r="O2700" s="3" t="s">
        <v>105</v>
      </c>
      <c r="P2700" s="6">
        <f>_xlfn.XLOOKUP(#REF!,[1]!Table2[BINNING],[1]!Table2[VFG],"")</f>
      </c>
      <c r="Q2700" s="6">
        <f>IF(ISNUMBER(FIND("|",#REF!,1)),LEFT(#REF!,FIND("|",#REF!,1)-2),#REF!)</f>
      </c>
      <c r="R2700" s="6">
        <f>IF(ISNUMBER(FIND("|",#REF!,1)),RIGHT(#REF!,LEN(#REF!)-FIND("|",#REF!,1)-1),"")</f>
      </c>
      <c r="S2700" s="3" t="s">
        <v>7</v>
      </c>
      <c r="T2700" s="3" t="s">
        <v>7</v>
      </c>
      <c r="U2700" s="2">
        <v>0</v>
      </c>
      <c r="V2700" s="2">
        <v>0</v>
      </c>
      <c r="W2700" s="2"/>
      <c r="X2700" s="3" t="s">
        <v>897</v>
      </c>
      <c r="Y2700" s="2">
        <v>55</v>
      </c>
      <c r="Z2700" s="3"/>
      <c r="AA2700" s="3"/>
      <c r="AB2700" s="7" t="s">
        <v>8350</v>
      </c>
      <c r="AC2700" s="3" t="s">
        <v>191</v>
      </c>
      <c r="AD2700" s="3" t="s">
        <v>192</v>
      </c>
      <c r="AE2700" s="3" t="s">
        <v>193</v>
      </c>
      <c r="AF2700" s="3" t="s">
        <v>141</v>
      </c>
      <c r="AG2700" s="4"/>
      <c r="AH2700" s="3"/>
      <c r="AI2700" s="4"/>
      <c r="AJ27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0" s="8">
        <f>IF(#REF!=MAX(#REF!),"New","Old")</f>
      </c>
      <c r="AL2700" s="3"/>
      <c r="AM2700" s="9">
        <f>IF(OR(#REF!="",#REF!=0),"",IF(#REF!&lt;12000,"&lt;12k",IF(AND(#REF!&gt;=12000,#REF!&lt;24000),"12k to 24k",IF(AND(#REF!&gt;=24000,#REF!&lt;=36000),"24k to 36k",IF(#REF!&gt;36000,"&gt;36k","")))))</f>
      </c>
    </row>
    <row x14ac:dyDescent="0.25" r="2701" customHeight="1" ht="18.75">
      <c r="A2701" s="1">
        <v>1881709</v>
      </c>
      <c r="B2701" s="2">
        <v>11513358</v>
      </c>
      <c r="C2701" s="3" t="s">
        <v>0</v>
      </c>
      <c r="D2701" s="3" t="s">
        <v>181</v>
      </c>
      <c r="E2701" s="2">
        <v>2019</v>
      </c>
      <c r="F2701" s="4">
        <v>45002</v>
      </c>
      <c r="G2701" s="3" t="s">
        <v>2</v>
      </c>
      <c r="H2701" s="4">
        <v>45008</v>
      </c>
      <c r="I2701" s="4">
        <f>_xlfn.XLOOKUP(#REF!,[1]!Backup_F8_Previous_Wave[ODINO],[1]!Backup_F8_Previous_Wave[Production Date],"")</f>
      </c>
      <c r="J2701" s="10">
        <f>_xlfn.XLOOKUP(#REF!,[1]!Backup_F8_Previous_Wave[ODINO],[1]!Backup_F8_Previous_Wave[Wave Date],"")</f>
      </c>
      <c r="K2701" s="6">
        <f>_xlfn.XLOOKUP(#REF!,[1]!Backup_F8_Previous_Wave[ODINO],[1]!Backup_F8_Previous_Wave[Full VIN],"")</f>
      </c>
      <c r="L2701" s="3" t="s">
        <v>8351</v>
      </c>
      <c r="M2701" s="3" t="s">
        <v>4</v>
      </c>
      <c r="N2701" s="3" t="s">
        <v>8352</v>
      </c>
      <c r="O2701" s="3" t="s">
        <v>196</v>
      </c>
      <c r="P2701" s="6">
        <f>_xlfn.XLOOKUP(#REF!,[1]!Table2[BINNING],[1]!Table2[VFG],"")</f>
      </c>
      <c r="Q2701" s="6">
        <f>IF(ISNUMBER(FIND("|",#REF!,1)),LEFT(#REF!,FIND("|",#REF!,1)-2),#REF!)</f>
      </c>
      <c r="R2701" s="6">
        <f>IF(ISNUMBER(FIND("|",#REF!,1)),RIGHT(#REF!,LEN(#REF!)-FIND("|",#REF!,1)-1),"")</f>
      </c>
      <c r="S2701" s="3" t="s">
        <v>7</v>
      </c>
      <c r="T2701" s="3" t="s">
        <v>7</v>
      </c>
      <c r="U2701" s="2">
        <v>0</v>
      </c>
      <c r="V2701" s="2">
        <v>0</v>
      </c>
      <c r="W2701" s="2"/>
      <c r="X2701" s="3" t="s">
        <v>24</v>
      </c>
      <c r="Y2701" s="2"/>
      <c r="Z2701" s="3"/>
      <c r="AA2701" s="3"/>
      <c r="AB2701" s="7" t="s">
        <v>8353</v>
      </c>
      <c r="AC2701" s="3" t="s">
        <v>297</v>
      </c>
      <c r="AD2701" s="3" t="s">
        <v>298</v>
      </c>
      <c r="AE2701" s="3" t="s">
        <v>299</v>
      </c>
      <c r="AF2701" s="3" t="s">
        <v>198</v>
      </c>
      <c r="AG2701" s="4"/>
      <c r="AH2701" s="3"/>
      <c r="AI2701" s="4"/>
      <c r="AJ27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1" s="8">
        <f>IF(#REF!=MAX(#REF!),"New","Old")</f>
      </c>
      <c r="AL2701" s="3"/>
      <c r="AM2701" s="9">
        <f>IF(OR(#REF!="",#REF!=0),"",IF(#REF!&lt;12000,"&lt;12k",IF(AND(#REF!&gt;=12000,#REF!&lt;24000),"12k to 24k",IF(AND(#REF!&gt;=24000,#REF!&lt;=36000),"24k to 36k",IF(#REF!&gt;36000,"&gt;36k","")))))</f>
      </c>
    </row>
    <row x14ac:dyDescent="0.25" r="2702" customHeight="1" ht="18.75">
      <c r="A2702" s="1">
        <v>1881716</v>
      </c>
      <c r="B2702" s="2">
        <v>11513365</v>
      </c>
      <c r="C2702" s="3" t="s">
        <v>0</v>
      </c>
      <c r="D2702" s="3" t="s">
        <v>1</v>
      </c>
      <c r="E2702" s="2">
        <v>2021</v>
      </c>
      <c r="F2702" s="4">
        <v>44990</v>
      </c>
      <c r="G2702" s="3" t="s">
        <v>2</v>
      </c>
      <c r="H2702" s="4">
        <v>45008</v>
      </c>
      <c r="I2702" s="4">
        <f>_xlfn.XLOOKUP(#REF!,[1]!Backup_F8_Previous_Wave[ODINO],[1]!Backup_F8_Previous_Wave[Production Date],"")</f>
      </c>
      <c r="J2702" s="10">
        <f>_xlfn.XLOOKUP(#REF!,[1]!Backup_F8_Previous_Wave[ODINO],[1]!Backup_F8_Previous_Wave[Wave Date],"")</f>
      </c>
      <c r="K2702" s="6">
        <f>_xlfn.XLOOKUP(#REF!,[1]!Backup_F8_Previous_Wave[ODINO],[1]!Backup_F8_Previous_Wave[Full VIN],"")</f>
      </c>
      <c r="L2702" s="3" t="s">
        <v>8354</v>
      </c>
      <c r="M2702" s="3" t="s">
        <v>4</v>
      </c>
      <c r="N2702" s="3" t="s">
        <v>8355</v>
      </c>
      <c r="O2702" s="3" t="s">
        <v>390</v>
      </c>
      <c r="P2702" s="6">
        <f>_xlfn.XLOOKUP(#REF!,[1]!Table2[BINNING],[1]!Table2[VFG],"")</f>
      </c>
      <c r="Q2702" s="6">
        <f>IF(ISNUMBER(FIND("|",#REF!,1)),LEFT(#REF!,FIND("|",#REF!,1)-2),#REF!)</f>
      </c>
      <c r="R2702" s="6">
        <f>IF(ISNUMBER(FIND("|",#REF!,1)),RIGHT(#REF!,LEN(#REF!)-FIND("|",#REF!,1)-1),"")</f>
      </c>
      <c r="S2702" s="3" t="s">
        <v>7</v>
      </c>
      <c r="T2702" s="3" t="s">
        <v>7</v>
      </c>
      <c r="U2702" s="2">
        <v>0</v>
      </c>
      <c r="V2702" s="2">
        <v>0</v>
      </c>
      <c r="W2702" s="2">
        <v>33000</v>
      </c>
      <c r="X2702" s="3" t="s">
        <v>119</v>
      </c>
      <c r="Y2702" s="2"/>
      <c r="Z2702" s="3" t="s">
        <v>8356</v>
      </c>
      <c r="AA2702" s="3" t="s">
        <v>5810</v>
      </c>
      <c r="AB2702" s="7" t="s">
        <v>8357</v>
      </c>
      <c r="AC2702" s="3" t="s">
        <v>4018</v>
      </c>
      <c r="AD2702" s="3" t="s">
        <v>4525</v>
      </c>
      <c r="AE2702" s="3" t="s">
        <v>4526</v>
      </c>
      <c r="AF2702" s="3" t="s">
        <v>13</v>
      </c>
      <c r="AG2702" s="4"/>
      <c r="AH2702" s="3"/>
      <c r="AI2702" s="4"/>
      <c r="AJ27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2" s="8">
        <f>IF(#REF!=MAX(#REF!),"New","Old")</f>
      </c>
      <c r="AL2702" s="3"/>
      <c r="AM2702" s="9">
        <f>IF(OR(#REF!="",#REF!=0),"",IF(#REF!&lt;12000,"&lt;12k",IF(AND(#REF!&gt;=12000,#REF!&lt;24000),"12k to 24k",IF(AND(#REF!&gt;=24000,#REF!&lt;=36000),"24k to 36k",IF(#REF!&gt;36000,"&gt;36k","")))))</f>
      </c>
    </row>
    <row x14ac:dyDescent="0.25" r="2703" customHeight="1" ht="18.75">
      <c r="A2703" s="1">
        <v>1881740</v>
      </c>
      <c r="B2703" s="2">
        <v>11513384</v>
      </c>
      <c r="C2703" s="3" t="s">
        <v>0</v>
      </c>
      <c r="D2703" s="3" t="s">
        <v>4843</v>
      </c>
      <c r="E2703" s="2">
        <v>2023</v>
      </c>
      <c r="F2703" s="4">
        <v>45008</v>
      </c>
      <c r="G2703" s="3" t="s">
        <v>2</v>
      </c>
      <c r="H2703" s="4">
        <v>45008</v>
      </c>
      <c r="I2703" s="4"/>
      <c r="J2703" s="10">
        <f>_xlfn.XLOOKUP(#REF!,[1]!Backup_F8_Previous_Wave[ODINO],[1]!Backup_F8_Previous_Wave[Wave Date],"")</f>
      </c>
      <c r="K2703" s="3"/>
      <c r="L2703" s="3" t="s">
        <v>7777</v>
      </c>
      <c r="M2703" s="3" t="s">
        <v>4</v>
      </c>
      <c r="N2703" s="3" t="s">
        <v>8358</v>
      </c>
      <c r="O2703" s="3" t="s">
        <v>3849</v>
      </c>
      <c r="P2703" s="6">
        <f>_xlfn.XLOOKUP(#REF!,[1]!Table2[BINNING],[1]!Table2[VFG],"")</f>
      </c>
      <c r="Q2703" s="6">
        <f>IF(ISNUMBER(FIND("|",#REF!,1)),LEFT(#REF!,FIND("|",#REF!,1)-2),#REF!)</f>
      </c>
      <c r="R2703" s="6">
        <f>IF(ISNUMBER(FIND("|",#REF!,1)),RIGHT(#REF!,LEN(#REF!)-FIND("|",#REF!,1)-1),"")</f>
      </c>
      <c r="S2703" s="3" t="s">
        <v>7</v>
      </c>
      <c r="T2703" s="3" t="s">
        <v>7</v>
      </c>
      <c r="U2703" s="2">
        <v>0</v>
      </c>
      <c r="V2703" s="2">
        <v>0</v>
      </c>
      <c r="W2703" s="2"/>
      <c r="X2703" s="3" t="s">
        <v>282</v>
      </c>
      <c r="Y2703" s="2"/>
      <c r="Z2703" s="3"/>
      <c r="AA2703" s="3"/>
      <c r="AB2703" s="7" t="s">
        <v>8359</v>
      </c>
      <c r="AC2703" s="3" t="s">
        <v>44</v>
      </c>
      <c r="AD2703" s="3" t="s">
        <v>44</v>
      </c>
      <c r="AE2703" s="3" t="s">
        <v>44</v>
      </c>
      <c r="AF2703" s="3" t="s">
        <v>102</v>
      </c>
      <c r="AG2703" s="4"/>
      <c r="AH2703" s="3"/>
      <c r="AI2703" s="4"/>
      <c r="AJ27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3" s="8">
        <f>IF(#REF!=MAX(#REF!),"New","Old")</f>
      </c>
      <c r="AL2703" s="3"/>
      <c r="AM2703" s="9">
        <f>IF(OR(#REF!="",#REF!=0),"",IF(#REF!&lt;12000,"&lt;12k",IF(AND(#REF!&gt;=12000,#REF!&lt;24000),"12k to 24k",IF(AND(#REF!&gt;=24000,#REF!&lt;=36000),"24k to 36k",IF(#REF!&gt;36000,"&gt;36k","")))))</f>
      </c>
    </row>
    <row x14ac:dyDescent="0.25" r="2704" customHeight="1" ht="18.75">
      <c r="A2704" s="1">
        <v>1881862</v>
      </c>
      <c r="B2704" s="2">
        <v>11513469</v>
      </c>
      <c r="C2704" s="3" t="s">
        <v>0</v>
      </c>
      <c r="D2704" s="3" t="s">
        <v>181</v>
      </c>
      <c r="E2704" s="2">
        <v>2015</v>
      </c>
      <c r="F2704" s="4">
        <v>44988</v>
      </c>
      <c r="G2704" s="3" t="s">
        <v>2</v>
      </c>
      <c r="H2704" s="4">
        <v>45008</v>
      </c>
      <c r="I2704" s="4">
        <f>_xlfn.XLOOKUP(#REF!,[1]!Backup_F8_Previous_Wave[ODINO],[1]!Backup_F8_Previous_Wave[Production Date],"")</f>
      </c>
      <c r="J2704" s="10">
        <f>_xlfn.XLOOKUP(#REF!,[1]!Backup_F8_Previous_Wave[ODINO],[1]!Backup_F8_Previous_Wave[Wave Date],"")</f>
      </c>
      <c r="K2704" s="6">
        <f>_xlfn.XLOOKUP(#REF!,[1]!Backup_F8_Previous_Wave[ODINO],[1]!Backup_F8_Previous_Wave[Full VIN],"")</f>
      </c>
      <c r="L2704" s="3" t="s">
        <v>8360</v>
      </c>
      <c r="M2704" s="3" t="s">
        <v>4</v>
      </c>
      <c r="N2704" s="3" t="s">
        <v>8361</v>
      </c>
      <c r="O2704" s="3" t="s">
        <v>196</v>
      </c>
      <c r="P2704" s="6">
        <f>_xlfn.XLOOKUP(#REF!,[1]!Table2[BINNING],[1]!Table2[VFG],"")</f>
      </c>
      <c r="Q2704" s="6">
        <f>IF(ISNUMBER(FIND("|",#REF!,1)),LEFT(#REF!,FIND("|",#REF!,1)-2),#REF!)</f>
      </c>
      <c r="R2704" s="6">
        <f>IF(ISNUMBER(FIND("|",#REF!,1)),RIGHT(#REF!,LEN(#REF!)-FIND("|",#REF!,1)-1),"")</f>
      </c>
      <c r="S2704" s="3" t="s">
        <v>7</v>
      </c>
      <c r="T2704" s="3" t="s">
        <v>7</v>
      </c>
      <c r="U2704" s="2">
        <v>0</v>
      </c>
      <c r="V2704" s="2">
        <v>0</v>
      </c>
      <c r="W2704" s="2"/>
      <c r="X2704" s="3" t="s">
        <v>63</v>
      </c>
      <c r="Y2704" s="2">
        <v>70</v>
      </c>
      <c r="Z2704" s="3"/>
      <c r="AA2704" s="3"/>
      <c r="AB2704" s="7" t="s">
        <v>8362</v>
      </c>
      <c r="AC2704" s="3" t="s">
        <v>297</v>
      </c>
      <c r="AD2704" s="3" t="s">
        <v>298</v>
      </c>
      <c r="AE2704" s="3" t="s">
        <v>299</v>
      </c>
      <c r="AF2704" s="3" t="s">
        <v>198</v>
      </c>
      <c r="AG2704" s="4"/>
      <c r="AH2704" s="3"/>
      <c r="AI2704" s="4"/>
      <c r="AJ27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4" s="8">
        <f>IF(#REF!=MAX(#REF!),"New","Old")</f>
      </c>
      <c r="AL2704" s="3"/>
      <c r="AM2704" s="9">
        <f>IF(OR(#REF!="",#REF!=0),"",IF(#REF!&lt;12000,"&lt;12k",IF(AND(#REF!&gt;=12000,#REF!&lt;24000),"12k to 24k",IF(AND(#REF!&gt;=24000,#REF!&lt;=36000),"24k to 36k",IF(#REF!&gt;36000,"&gt;36k","")))))</f>
      </c>
    </row>
    <row x14ac:dyDescent="0.25" r="2705" customHeight="1" ht="18.75">
      <c r="A2705" s="1">
        <v>1881868</v>
      </c>
      <c r="B2705" s="2">
        <v>11513475</v>
      </c>
      <c r="C2705" s="3" t="s">
        <v>0</v>
      </c>
      <c r="D2705" s="3" t="s">
        <v>86</v>
      </c>
      <c r="E2705" s="2">
        <v>2020</v>
      </c>
      <c r="F2705" s="4">
        <v>45008</v>
      </c>
      <c r="G2705" s="3" t="s">
        <v>2</v>
      </c>
      <c r="H2705" s="4">
        <v>45008</v>
      </c>
      <c r="I2705" s="4"/>
      <c r="J2705" s="10">
        <f>_xlfn.XLOOKUP(#REF!,[1]!Backup_F8_Previous_Wave[ODINO],[1]!Backup_F8_Previous_Wave[Wave Date],"")</f>
      </c>
      <c r="K2705" s="3"/>
      <c r="L2705" s="3" t="s">
        <v>5807</v>
      </c>
      <c r="M2705" s="3" t="s">
        <v>4</v>
      </c>
      <c r="N2705" s="3" t="s">
        <v>8363</v>
      </c>
      <c r="O2705" s="3" t="s">
        <v>4771</v>
      </c>
      <c r="P2705" s="6">
        <f>_xlfn.XLOOKUP(#REF!,[1]!Table2[BINNING],[1]!Table2[VFG],"")</f>
      </c>
      <c r="Q2705" s="6">
        <f>IF(ISNUMBER(FIND("|",#REF!,1)),LEFT(#REF!,FIND("|",#REF!,1)-2),#REF!)</f>
      </c>
      <c r="R2705" s="6">
        <f>IF(ISNUMBER(FIND("|",#REF!,1)),RIGHT(#REF!,LEN(#REF!)-FIND("|",#REF!,1)-1),"")</f>
      </c>
      <c r="S2705" s="3" t="s">
        <v>7</v>
      </c>
      <c r="T2705" s="3" t="s">
        <v>7</v>
      </c>
      <c r="U2705" s="2">
        <v>0</v>
      </c>
      <c r="V2705" s="2">
        <v>0</v>
      </c>
      <c r="W2705" s="2"/>
      <c r="X2705" s="3" t="s">
        <v>72</v>
      </c>
      <c r="Y2705" s="2"/>
      <c r="Z2705" s="3"/>
      <c r="AA2705" s="3"/>
      <c r="AB2705" s="7" t="s">
        <v>8364</v>
      </c>
      <c r="AC2705" s="3" t="s">
        <v>44</v>
      </c>
      <c r="AD2705" s="3" t="s">
        <v>44</v>
      </c>
      <c r="AE2705" s="3" t="s">
        <v>44</v>
      </c>
      <c r="AF2705" s="3" t="s">
        <v>95</v>
      </c>
      <c r="AG2705" s="4"/>
      <c r="AH2705" s="3"/>
      <c r="AI2705" s="4"/>
      <c r="AJ27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5" s="8">
        <f>IF(#REF!=MAX(#REF!),"New","Old")</f>
      </c>
      <c r="AL2705" s="3"/>
      <c r="AM2705" s="9">
        <f>IF(OR(#REF!="",#REF!=0),"",IF(#REF!&lt;12000,"&lt;12k",IF(AND(#REF!&gt;=12000,#REF!&lt;24000),"12k to 24k",IF(AND(#REF!&gt;=24000,#REF!&lt;=36000),"24k to 36k",IF(#REF!&gt;36000,"&gt;36k","")))))</f>
      </c>
    </row>
    <row x14ac:dyDescent="0.25" r="2706" customHeight="1" ht="18.75">
      <c r="A2706" s="1">
        <v>1881891</v>
      </c>
      <c r="B2706" s="2">
        <v>11513492</v>
      </c>
      <c r="C2706" s="3" t="s">
        <v>173</v>
      </c>
      <c r="D2706" s="3" t="s">
        <v>510</v>
      </c>
      <c r="E2706" s="2">
        <v>2020</v>
      </c>
      <c r="F2706" s="4">
        <v>45004</v>
      </c>
      <c r="G2706" s="3" t="s">
        <v>2</v>
      </c>
      <c r="H2706" s="4">
        <v>45008</v>
      </c>
      <c r="I2706" s="4"/>
      <c r="J2706" s="10">
        <f>_xlfn.XLOOKUP(#REF!,[1]!Backup_F8_Previous_Wave[ODINO],[1]!Backup_F8_Previous_Wave[Wave Date],"")</f>
      </c>
      <c r="K2706" s="3"/>
      <c r="L2706" s="3" t="s">
        <v>8365</v>
      </c>
      <c r="M2706" s="3" t="s">
        <v>4</v>
      </c>
      <c r="N2706" s="3" t="s">
        <v>8366</v>
      </c>
      <c r="O2706" s="3" t="s">
        <v>105</v>
      </c>
      <c r="P2706" s="6">
        <f>_xlfn.XLOOKUP(#REF!,[1]!Table2[BINNING],[1]!Table2[VFG],"")</f>
      </c>
      <c r="Q2706" s="6">
        <f>IF(ISNUMBER(FIND("|",#REF!,1)),LEFT(#REF!,FIND("|",#REF!,1)-2),#REF!)</f>
      </c>
      <c r="R2706" s="6">
        <f>IF(ISNUMBER(FIND("|",#REF!,1)),RIGHT(#REF!,LEN(#REF!)-FIND("|",#REF!,1)-1),"")</f>
      </c>
      <c r="S2706" s="3" t="s">
        <v>7</v>
      </c>
      <c r="T2706" s="3" t="s">
        <v>7</v>
      </c>
      <c r="U2706" s="2">
        <v>0</v>
      </c>
      <c r="V2706" s="2">
        <v>0</v>
      </c>
      <c r="W2706" s="2"/>
      <c r="X2706" s="3" t="s">
        <v>225</v>
      </c>
      <c r="Y2706" s="2">
        <v>75</v>
      </c>
      <c r="Z2706" s="3"/>
      <c r="AA2706" s="3"/>
      <c r="AB2706" s="7" t="s">
        <v>8367</v>
      </c>
      <c r="AC2706" s="3" t="s">
        <v>44</v>
      </c>
      <c r="AD2706" s="3" t="s">
        <v>44</v>
      </c>
      <c r="AE2706" s="3" t="s">
        <v>44</v>
      </c>
      <c r="AF2706" s="3" t="s">
        <v>45</v>
      </c>
      <c r="AG2706" s="4"/>
      <c r="AH2706" s="3"/>
      <c r="AI2706" s="4"/>
      <c r="AJ27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6" s="8">
        <f>IF(#REF!=MAX(#REF!),"New","Old")</f>
      </c>
      <c r="AL2706" s="3"/>
      <c r="AM2706" s="9">
        <f>IF(OR(#REF!="",#REF!=0),"",IF(#REF!&lt;12000,"&lt;12k",IF(AND(#REF!&gt;=12000,#REF!&lt;24000),"12k to 24k",IF(AND(#REF!&gt;=24000,#REF!&lt;=36000),"24k to 36k",IF(#REF!&gt;36000,"&gt;36k","")))))</f>
      </c>
    </row>
    <row x14ac:dyDescent="0.25" r="2707" customHeight="1" ht="18.75">
      <c r="A2707" s="1">
        <v>1881955</v>
      </c>
      <c r="B2707" s="2">
        <v>11513526</v>
      </c>
      <c r="C2707" s="3" t="s">
        <v>0</v>
      </c>
      <c r="D2707" s="3" t="s">
        <v>3638</v>
      </c>
      <c r="E2707" s="2">
        <v>2022</v>
      </c>
      <c r="F2707" s="4">
        <v>45008</v>
      </c>
      <c r="G2707" s="3" t="s">
        <v>2</v>
      </c>
      <c r="H2707" s="4">
        <v>45009</v>
      </c>
      <c r="I2707" s="4">
        <f>_xlfn.XLOOKUP(#REF!,[1]!Backup_F8_Previous_Wave[ODINO],[1]!Backup_F8_Previous_Wave[Production Date],"")</f>
      </c>
      <c r="J2707" s="10">
        <f>_xlfn.XLOOKUP(#REF!,[1]!Backup_F8_Previous_Wave[ODINO],[1]!Backup_F8_Previous_Wave[Wave Date],"")</f>
      </c>
      <c r="K2707" s="6">
        <f>_xlfn.XLOOKUP(#REF!,[1]!Backup_F8_Previous_Wave[ODINO],[1]!Backup_F8_Previous_Wave[Full VIN],"")</f>
      </c>
      <c r="L2707" s="3" t="s">
        <v>8368</v>
      </c>
      <c r="M2707" s="3" t="s">
        <v>4</v>
      </c>
      <c r="N2707" s="3" t="s">
        <v>8369</v>
      </c>
      <c r="O2707" s="3" t="s">
        <v>151</v>
      </c>
      <c r="P2707" s="6">
        <f>_xlfn.XLOOKUP(#REF!,[1]!Table2[BINNING],[1]!Table2[VFG],"")</f>
      </c>
      <c r="Q2707" s="6">
        <f>IF(ISNUMBER(FIND("|",#REF!,1)),LEFT(#REF!,FIND("|",#REF!,1)-2),#REF!)</f>
      </c>
      <c r="R2707" s="6">
        <f>IF(ISNUMBER(FIND("|",#REF!,1)),RIGHT(#REF!,LEN(#REF!)-FIND("|",#REF!,1)-1),"")</f>
      </c>
      <c r="S2707" s="3" t="s">
        <v>7</v>
      </c>
      <c r="T2707" s="3" t="s">
        <v>7</v>
      </c>
      <c r="U2707" s="2">
        <v>0</v>
      </c>
      <c r="V2707" s="2">
        <v>0</v>
      </c>
      <c r="W2707" s="2"/>
      <c r="X2707" s="3" t="s">
        <v>166</v>
      </c>
      <c r="Y2707" s="2"/>
      <c r="Z2707" s="3"/>
      <c r="AA2707" s="3"/>
      <c r="AB2707" s="7" t="s">
        <v>8370</v>
      </c>
      <c r="AC2707" s="3" t="s">
        <v>3642</v>
      </c>
      <c r="AD2707" s="3" t="s">
        <v>3643</v>
      </c>
      <c r="AE2707" s="3" t="s">
        <v>3644</v>
      </c>
      <c r="AF2707" s="3" t="s">
        <v>68</v>
      </c>
      <c r="AG2707" s="4"/>
      <c r="AH2707" s="3"/>
      <c r="AI2707" s="4"/>
      <c r="AJ27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7" s="8">
        <f>IF(#REF!=MAX(#REF!),"New","Old")</f>
      </c>
      <c r="AL2707" s="3"/>
      <c r="AM2707" s="9">
        <f>IF(OR(#REF!="",#REF!=0),"",IF(#REF!&lt;12000,"&lt;12k",IF(AND(#REF!&gt;=12000,#REF!&lt;24000),"12k to 24k",IF(AND(#REF!&gt;=24000,#REF!&lt;=36000),"24k to 36k",IF(#REF!&gt;36000,"&gt;36k","")))))</f>
      </c>
    </row>
    <row x14ac:dyDescent="0.25" r="2708" customHeight="1" ht="18.75">
      <c r="A2708" s="1">
        <v>1882035</v>
      </c>
      <c r="B2708" s="2">
        <v>11513581</v>
      </c>
      <c r="C2708" s="3" t="s">
        <v>0</v>
      </c>
      <c r="D2708" s="3" t="s">
        <v>181</v>
      </c>
      <c r="E2708" s="2">
        <v>2016</v>
      </c>
      <c r="F2708" s="4">
        <v>45002</v>
      </c>
      <c r="G2708" s="3" t="s">
        <v>2</v>
      </c>
      <c r="H2708" s="4">
        <v>45009</v>
      </c>
      <c r="I2708" s="4"/>
      <c r="J2708" s="10">
        <f>_xlfn.XLOOKUP(#REF!,[1]!Backup_F8_Previous_Wave[ODINO],[1]!Backup_F8_Previous_Wave[Wave Date],"")</f>
      </c>
      <c r="K2708" s="3"/>
      <c r="L2708" s="3" t="s">
        <v>8371</v>
      </c>
      <c r="M2708" s="3" t="s">
        <v>4</v>
      </c>
      <c r="N2708" s="3" t="s">
        <v>8372</v>
      </c>
      <c r="O2708" s="3" t="s">
        <v>196</v>
      </c>
      <c r="P2708" s="6">
        <f>_xlfn.XLOOKUP(#REF!,[1]!Table2[BINNING],[1]!Table2[VFG],"")</f>
      </c>
      <c r="Q2708" s="6">
        <f>IF(ISNUMBER(FIND("|",#REF!,1)),LEFT(#REF!,FIND("|",#REF!,1)-2),#REF!)</f>
      </c>
      <c r="R2708" s="6">
        <f>IF(ISNUMBER(FIND("|",#REF!,1)),RIGHT(#REF!,LEN(#REF!)-FIND("|",#REF!,1)-1),"")</f>
      </c>
      <c r="S2708" s="3" t="s">
        <v>7</v>
      </c>
      <c r="T2708" s="3" t="s">
        <v>7</v>
      </c>
      <c r="U2708" s="2">
        <v>0</v>
      </c>
      <c r="V2708" s="2">
        <v>0</v>
      </c>
      <c r="W2708" s="2"/>
      <c r="X2708" s="3" t="s">
        <v>518</v>
      </c>
      <c r="Y2708" s="2">
        <v>65</v>
      </c>
      <c r="Z2708" s="3"/>
      <c r="AA2708" s="3"/>
      <c r="AB2708" s="7" t="s">
        <v>8373</v>
      </c>
      <c r="AC2708" s="3" t="s">
        <v>44</v>
      </c>
      <c r="AD2708" s="3" t="s">
        <v>44</v>
      </c>
      <c r="AE2708" s="3" t="s">
        <v>44</v>
      </c>
      <c r="AF2708" s="3" t="s">
        <v>198</v>
      </c>
      <c r="AG2708" s="4"/>
      <c r="AH2708" s="3"/>
      <c r="AI2708" s="4"/>
      <c r="AJ27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8" s="8">
        <f>IF(#REF!=MAX(#REF!),"New","Old")</f>
      </c>
      <c r="AL2708" s="3"/>
      <c r="AM2708" s="9">
        <f>IF(OR(#REF!="",#REF!=0),"",IF(#REF!&lt;12000,"&lt;12k",IF(AND(#REF!&gt;=12000,#REF!&lt;24000),"12k to 24k",IF(AND(#REF!&gt;=24000,#REF!&lt;=36000),"24k to 36k",IF(#REF!&gt;36000,"&gt;36k","")))))</f>
      </c>
    </row>
    <row x14ac:dyDescent="0.25" r="2709" customHeight="1" ht="18.75">
      <c r="A2709" s="1">
        <v>1882057</v>
      </c>
      <c r="B2709" s="2">
        <v>11513595</v>
      </c>
      <c r="C2709" s="3" t="s">
        <v>0</v>
      </c>
      <c r="D2709" s="3" t="s">
        <v>4843</v>
      </c>
      <c r="E2709" s="2">
        <v>2023</v>
      </c>
      <c r="F2709" s="4">
        <v>44958</v>
      </c>
      <c r="G2709" s="3" t="s">
        <v>2</v>
      </c>
      <c r="H2709" s="4">
        <v>45009</v>
      </c>
      <c r="I2709" s="4">
        <f>_xlfn.XLOOKUP(#REF!,[1]!Backup_F8_Previous_Wave[ODINO],[1]!Backup_F8_Previous_Wave[Production Date],"")</f>
      </c>
      <c r="J2709" s="10">
        <f>_xlfn.XLOOKUP(#REF!,[1]!Backup_F8_Previous_Wave[ODINO],[1]!Backup_F8_Previous_Wave[Wave Date],"")</f>
      </c>
      <c r="K2709" s="6">
        <f>_xlfn.XLOOKUP(#REF!,[1]!Backup_F8_Previous_Wave[ODINO],[1]!Backup_F8_Previous_Wave[Full VIN],"")</f>
      </c>
      <c r="L2709" s="3" t="s">
        <v>8070</v>
      </c>
      <c r="M2709" s="3" t="s">
        <v>4</v>
      </c>
      <c r="N2709" s="3" t="s">
        <v>8374</v>
      </c>
      <c r="O2709" s="3" t="s">
        <v>3849</v>
      </c>
      <c r="P2709" s="6">
        <f>_xlfn.XLOOKUP(#REF!,[1]!Table2[BINNING],[1]!Table2[VFG],"")</f>
      </c>
      <c r="Q2709" s="6">
        <f>IF(ISNUMBER(FIND("|",#REF!,1)),LEFT(#REF!,FIND("|",#REF!,1)-2),#REF!)</f>
      </c>
      <c r="R2709" s="6">
        <f>IF(ISNUMBER(FIND("|",#REF!,1)),RIGHT(#REF!,LEN(#REF!)-FIND("|",#REF!,1)-1),"")</f>
      </c>
      <c r="S2709" s="3" t="s">
        <v>7</v>
      </c>
      <c r="T2709" s="3" t="s">
        <v>7</v>
      </c>
      <c r="U2709" s="2">
        <v>0</v>
      </c>
      <c r="V2709" s="2">
        <v>0</v>
      </c>
      <c r="W2709" s="2"/>
      <c r="X2709" s="3" t="s">
        <v>90</v>
      </c>
      <c r="Y2709" s="2"/>
      <c r="Z2709" s="3"/>
      <c r="AA2709" s="3"/>
      <c r="AB2709" s="7" t="s">
        <v>8375</v>
      </c>
      <c r="AC2709" s="3" t="s">
        <v>4847</v>
      </c>
      <c r="AD2709" s="3" t="s">
        <v>4848</v>
      </c>
      <c r="AE2709" s="3" t="s">
        <v>4849</v>
      </c>
      <c r="AF2709" s="3" t="s">
        <v>102</v>
      </c>
      <c r="AG2709" s="4"/>
      <c r="AH2709" s="3"/>
      <c r="AI2709" s="4"/>
      <c r="AJ27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09" s="8">
        <f>IF(#REF!=MAX(#REF!),"New","Old")</f>
      </c>
      <c r="AL2709" s="3"/>
      <c r="AM2709" s="9">
        <f>IF(OR(#REF!="",#REF!=0),"",IF(#REF!&lt;12000,"&lt;12k",IF(AND(#REF!&gt;=12000,#REF!&lt;24000),"12k to 24k",IF(AND(#REF!&gt;=24000,#REF!&lt;=36000),"24k to 36k",IF(#REF!&gt;36000,"&gt;36k","")))))</f>
      </c>
    </row>
    <row x14ac:dyDescent="0.25" r="2710" customHeight="1" ht="18.75">
      <c r="A2710" s="1">
        <v>1882135</v>
      </c>
      <c r="B2710" s="2">
        <v>11513651</v>
      </c>
      <c r="C2710" s="3" t="s">
        <v>0</v>
      </c>
      <c r="D2710" s="3" t="s">
        <v>4843</v>
      </c>
      <c r="E2710" s="2">
        <v>2022</v>
      </c>
      <c r="F2710" s="4">
        <v>45008</v>
      </c>
      <c r="G2710" s="3" t="s">
        <v>2</v>
      </c>
      <c r="H2710" s="4">
        <v>45009</v>
      </c>
      <c r="I2710" s="4">
        <f>_xlfn.XLOOKUP(#REF!,[1]!Backup_F8_Previous_Wave[ODINO],[1]!Backup_F8_Previous_Wave[Production Date],"")</f>
      </c>
      <c r="J2710" s="10">
        <f>_xlfn.XLOOKUP(#REF!,[1]!Backup_F8_Previous_Wave[ODINO],[1]!Backup_F8_Previous_Wave[Wave Date],"")</f>
      </c>
      <c r="K2710" s="6">
        <f>_xlfn.XLOOKUP(#REF!,[1]!Backup_F8_Previous_Wave[ODINO],[1]!Backup_F8_Previous_Wave[Full VIN],"")</f>
      </c>
      <c r="L2710" s="3" t="s">
        <v>7423</v>
      </c>
      <c r="M2710" s="3" t="s">
        <v>4</v>
      </c>
      <c r="N2710" s="3" t="s">
        <v>8376</v>
      </c>
      <c r="O2710" s="3" t="s">
        <v>3849</v>
      </c>
      <c r="P2710" s="6">
        <f>_xlfn.XLOOKUP(#REF!,[1]!Table2[BINNING],[1]!Table2[VFG],"")</f>
      </c>
      <c r="Q2710" s="6">
        <f>IF(ISNUMBER(FIND("|",#REF!,1)),LEFT(#REF!,FIND("|",#REF!,1)-2),#REF!)</f>
      </c>
      <c r="R2710" s="6">
        <f>IF(ISNUMBER(FIND("|",#REF!,1)),RIGHT(#REF!,LEN(#REF!)-FIND("|",#REF!,1)-1),"")</f>
      </c>
      <c r="S2710" s="3" t="s">
        <v>7</v>
      </c>
      <c r="T2710" s="3" t="s">
        <v>7</v>
      </c>
      <c r="U2710" s="2">
        <v>0</v>
      </c>
      <c r="V2710" s="2">
        <v>0</v>
      </c>
      <c r="W2710" s="2"/>
      <c r="X2710" s="3" t="s">
        <v>100</v>
      </c>
      <c r="Y2710" s="2">
        <v>35</v>
      </c>
      <c r="Z2710" s="3"/>
      <c r="AA2710" s="3"/>
      <c r="AB2710" s="7" t="s">
        <v>8377</v>
      </c>
      <c r="AC2710" s="3" t="s">
        <v>4847</v>
      </c>
      <c r="AD2710" s="3" t="s">
        <v>4848</v>
      </c>
      <c r="AE2710" s="3" t="s">
        <v>4849</v>
      </c>
      <c r="AF2710" s="3" t="s">
        <v>102</v>
      </c>
      <c r="AG2710" s="4"/>
      <c r="AH2710" s="3"/>
      <c r="AI2710" s="4"/>
      <c r="AJ27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0" s="8">
        <f>IF(#REF!=MAX(#REF!),"New","Old")</f>
      </c>
      <c r="AL2710" s="3"/>
      <c r="AM2710" s="9">
        <f>IF(OR(#REF!="",#REF!=0),"",IF(#REF!&lt;12000,"&lt;12k",IF(AND(#REF!&gt;=12000,#REF!&lt;24000),"12k to 24k",IF(AND(#REF!&gt;=24000,#REF!&lt;=36000),"24k to 36k",IF(#REF!&gt;36000,"&gt;36k","")))))</f>
      </c>
    </row>
    <row x14ac:dyDescent="0.25" r="2711" customHeight="1" ht="18.75">
      <c r="A2711" s="1">
        <v>1882143</v>
      </c>
      <c r="B2711" s="2">
        <v>11513656</v>
      </c>
      <c r="C2711" s="3" t="s">
        <v>0</v>
      </c>
      <c r="D2711" s="3" t="s">
        <v>86</v>
      </c>
      <c r="E2711" s="2">
        <v>2020</v>
      </c>
      <c r="F2711" s="4">
        <v>44965</v>
      </c>
      <c r="G2711" s="3" t="s">
        <v>2</v>
      </c>
      <c r="H2711" s="4">
        <v>45009</v>
      </c>
      <c r="I2711" s="4">
        <f>_xlfn.XLOOKUP(#REF!,[1]!Backup_F8_Previous_Wave[ODINO],[1]!Backup_F8_Previous_Wave[Production Date],"")</f>
      </c>
      <c r="J2711" s="10">
        <f>_xlfn.XLOOKUP(#REF!,[1]!Backup_F8_Previous_Wave[ODINO],[1]!Backup_F8_Previous_Wave[Wave Date],"")</f>
      </c>
      <c r="K2711" s="6">
        <f>_xlfn.XLOOKUP(#REF!,[1]!Backup_F8_Previous_Wave[ODINO],[1]!Backup_F8_Previous_Wave[Full VIN],"")</f>
      </c>
      <c r="L2711" s="3" t="s">
        <v>7396</v>
      </c>
      <c r="M2711" s="3" t="s">
        <v>4</v>
      </c>
      <c r="N2711" s="3" t="s">
        <v>8378</v>
      </c>
      <c r="O2711" s="3" t="s">
        <v>4771</v>
      </c>
      <c r="P2711" s="6">
        <f>_xlfn.XLOOKUP(#REF!,[1]!Table2[BINNING],[1]!Table2[VFG],"")</f>
      </c>
      <c r="Q2711" s="6">
        <f>IF(ISNUMBER(FIND("|",#REF!,1)),LEFT(#REF!,FIND("|",#REF!,1)-2),#REF!)</f>
      </c>
      <c r="R2711" s="6">
        <f>IF(ISNUMBER(FIND("|",#REF!,1)),RIGHT(#REF!,LEN(#REF!)-FIND("|",#REF!,1)-1),"")</f>
      </c>
      <c r="S2711" s="3" t="s">
        <v>7</v>
      </c>
      <c r="T2711" s="3" t="s">
        <v>7</v>
      </c>
      <c r="U2711" s="2">
        <v>0</v>
      </c>
      <c r="V2711" s="2">
        <v>0</v>
      </c>
      <c r="W2711" s="2"/>
      <c r="X2711" s="3" t="s">
        <v>282</v>
      </c>
      <c r="Y2711" s="2">
        <v>0</v>
      </c>
      <c r="Z2711" s="3"/>
      <c r="AA2711" s="3"/>
      <c r="AB2711" s="7" t="s">
        <v>8379</v>
      </c>
      <c r="AC2711" s="3" t="s">
        <v>685</v>
      </c>
      <c r="AD2711" s="3" t="s">
        <v>93</v>
      </c>
      <c r="AE2711" s="3" t="s">
        <v>94</v>
      </c>
      <c r="AF2711" s="3" t="s">
        <v>95</v>
      </c>
      <c r="AG2711" s="4"/>
      <c r="AH2711" s="3"/>
      <c r="AI2711" s="4"/>
      <c r="AJ27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1" s="8">
        <f>IF(#REF!=MAX(#REF!),"New","Old")</f>
      </c>
      <c r="AL2711" s="3"/>
      <c r="AM2711" s="9">
        <f>IF(OR(#REF!="",#REF!=0),"",IF(#REF!&lt;12000,"&lt;12k",IF(AND(#REF!&gt;=12000,#REF!&lt;24000),"12k to 24k",IF(AND(#REF!&gt;=24000,#REF!&lt;=36000),"24k to 36k",IF(#REF!&gt;36000,"&gt;36k","")))))</f>
      </c>
    </row>
    <row x14ac:dyDescent="0.25" r="2712" customHeight="1" ht="18.75">
      <c r="A2712" s="1">
        <v>1882213</v>
      </c>
      <c r="B2712" s="2">
        <v>11513704</v>
      </c>
      <c r="C2712" s="3" t="s">
        <v>0</v>
      </c>
      <c r="D2712" s="3" t="s">
        <v>86</v>
      </c>
      <c r="E2712" s="2">
        <v>2020</v>
      </c>
      <c r="F2712" s="4">
        <v>45007</v>
      </c>
      <c r="G2712" s="3" t="s">
        <v>2</v>
      </c>
      <c r="H2712" s="4">
        <v>45009</v>
      </c>
      <c r="I2712" s="4"/>
      <c r="J2712" s="10">
        <f>_xlfn.XLOOKUP(#REF!,[1]!Backup_F8_Previous_Wave[ODINO],[1]!Backup_F8_Previous_Wave[Wave Date],"")</f>
      </c>
      <c r="K2712" s="3"/>
      <c r="L2712" s="3" t="s">
        <v>8380</v>
      </c>
      <c r="M2712" s="3" t="s">
        <v>4</v>
      </c>
      <c r="N2712" s="3" t="s">
        <v>8381</v>
      </c>
      <c r="O2712" s="3" t="s">
        <v>4771</v>
      </c>
      <c r="P2712" s="6">
        <f>_xlfn.XLOOKUP(#REF!,[1]!Table2[BINNING],[1]!Table2[VFG],"")</f>
      </c>
      <c r="Q2712" s="6">
        <f>IF(ISNUMBER(FIND("|",#REF!,1)),LEFT(#REF!,FIND("|",#REF!,1)-2),#REF!)</f>
      </c>
      <c r="R2712" s="6">
        <f>IF(ISNUMBER(FIND("|",#REF!,1)),RIGHT(#REF!,LEN(#REF!)-FIND("|",#REF!,1)-1),"")</f>
      </c>
      <c r="S2712" s="3" t="s">
        <v>7</v>
      </c>
      <c r="T2712" s="3" t="s">
        <v>7</v>
      </c>
      <c r="U2712" s="2">
        <v>0</v>
      </c>
      <c r="V2712" s="2">
        <v>0</v>
      </c>
      <c r="W2712" s="2"/>
      <c r="X2712" s="3" t="s">
        <v>253</v>
      </c>
      <c r="Y2712" s="2"/>
      <c r="Z2712" s="3"/>
      <c r="AA2712" s="3"/>
      <c r="AB2712" s="7" t="s">
        <v>8382</v>
      </c>
      <c r="AC2712" s="3" t="s">
        <v>44</v>
      </c>
      <c r="AD2712" s="3" t="s">
        <v>44</v>
      </c>
      <c r="AE2712" s="3" t="s">
        <v>44</v>
      </c>
      <c r="AF2712" s="3" t="s">
        <v>95</v>
      </c>
      <c r="AG2712" s="4"/>
      <c r="AH2712" s="3"/>
      <c r="AI2712" s="4"/>
      <c r="AJ27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2" s="8">
        <f>IF(#REF!=MAX(#REF!),"New","Old")</f>
      </c>
      <c r="AL2712" s="3"/>
      <c r="AM2712" s="9">
        <f>IF(OR(#REF!="",#REF!=0),"",IF(#REF!&lt;12000,"&lt;12k",IF(AND(#REF!&gt;=12000,#REF!&lt;24000),"12k to 24k",IF(AND(#REF!&gt;=24000,#REF!&lt;=36000),"24k to 36k",IF(#REF!&gt;36000,"&gt;36k","")))))</f>
      </c>
    </row>
    <row x14ac:dyDescent="0.25" r="2713" customHeight="1" ht="18.75">
      <c r="A2713" s="1">
        <v>1882239</v>
      </c>
      <c r="B2713" s="2">
        <v>11513723</v>
      </c>
      <c r="C2713" s="3" t="s">
        <v>0</v>
      </c>
      <c r="D2713" s="3" t="s">
        <v>4843</v>
      </c>
      <c r="E2713" s="2">
        <v>2022</v>
      </c>
      <c r="F2713" s="4">
        <v>44984</v>
      </c>
      <c r="G2713" s="3" t="s">
        <v>2</v>
      </c>
      <c r="H2713" s="4">
        <v>45010</v>
      </c>
      <c r="I2713" s="4">
        <f>_xlfn.XLOOKUP(#REF!,[1]!Backup_F8_Previous_Wave[ODINO],[1]!Backup_F8_Previous_Wave[Production Date],"")</f>
      </c>
      <c r="J2713" s="10">
        <f>_xlfn.XLOOKUP(#REF!,[1]!Backup_F8_Previous_Wave[ODINO],[1]!Backup_F8_Previous_Wave[Wave Date],"")</f>
      </c>
      <c r="K2713" s="6">
        <f>_xlfn.XLOOKUP(#REF!,[1]!Backup_F8_Previous_Wave[ODINO],[1]!Backup_F8_Previous_Wave[Full VIN],"")</f>
      </c>
      <c r="L2713" s="3" t="s">
        <v>8383</v>
      </c>
      <c r="M2713" s="3" t="s">
        <v>4</v>
      </c>
      <c r="N2713" s="3" t="s">
        <v>8384</v>
      </c>
      <c r="O2713" s="3" t="s">
        <v>3849</v>
      </c>
      <c r="P2713" s="6">
        <f>_xlfn.XLOOKUP(#REF!,[1]!Table2[BINNING],[1]!Table2[VFG],"")</f>
      </c>
      <c r="Q2713" s="6">
        <f>IF(ISNUMBER(FIND("|",#REF!,1)),LEFT(#REF!,FIND("|",#REF!,1)-2),#REF!)</f>
      </c>
      <c r="R2713" s="6">
        <f>IF(ISNUMBER(FIND("|",#REF!,1)),RIGHT(#REF!,LEN(#REF!)-FIND("|",#REF!,1)-1),"")</f>
      </c>
      <c r="S2713" s="3" t="s">
        <v>7</v>
      </c>
      <c r="T2713" s="3" t="s">
        <v>7</v>
      </c>
      <c r="U2713" s="2">
        <v>0</v>
      </c>
      <c r="V2713" s="2">
        <v>0</v>
      </c>
      <c r="W2713" s="2"/>
      <c r="X2713" s="3" t="s">
        <v>106</v>
      </c>
      <c r="Y2713" s="2"/>
      <c r="Z2713" s="3"/>
      <c r="AA2713" s="3"/>
      <c r="AB2713" s="7" t="s">
        <v>8385</v>
      </c>
      <c r="AC2713" s="3" t="s">
        <v>4847</v>
      </c>
      <c r="AD2713" s="3" t="s">
        <v>4848</v>
      </c>
      <c r="AE2713" s="3" t="s">
        <v>4849</v>
      </c>
      <c r="AF2713" s="3" t="s">
        <v>102</v>
      </c>
      <c r="AG2713" s="4"/>
      <c r="AH2713" s="3"/>
      <c r="AI2713" s="4"/>
      <c r="AJ27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3" s="8">
        <f>IF(#REF!=MAX(#REF!),"New","Old")</f>
      </c>
      <c r="AL2713" s="3"/>
      <c r="AM2713" s="9">
        <f>IF(OR(#REF!="",#REF!=0),"",IF(#REF!&lt;12000,"&lt;12k",IF(AND(#REF!&gt;=12000,#REF!&lt;24000),"12k to 24k",IF(AND(#REF!&gt;=24000,#REF!&lt;=36000),"24k to 36k",IF(#REF!&gt;36000,"&gt;36k","")))))</f>
      </c>
    </row>
    <row x14ac:dyDescent="0.25" r="2714" customHeight="1" ht="18.75">
      <c r="A2714" s="1">
        <v>1882241</v>
      </c>
      <c r="B2714" s="2">
        <v>11513725</v>
      </c>
      <c r="C2714" s="3" t="s">
        <v>0</v>
      </c>
      <c r="D2714" s="3" t="s">
        <v>4843</v>
      </c>
      <c r="E2714" s="2">
        <v>2022</v>
      </c>
      <c r="F2714" s="4">
        <v>45010</v>
      </c>
      <c r="G2714" s="3" t="s">
        <v>2</v>
      </c>
      <c r="H2714" s="4">
        <v>45010</v>
      </c>
      <c r="I2714" s="4">
        <f>_xlfn.XLOOKUP(#REF!,[1]!Backup_F8_Previous_Wave[ODINO],[1]!Backup_F8_Previous_Wave[Production Date],"")</f>
      </c>
      <c r="J2714" s="10">
        <f>_xlfn.XLOOKUP(#REF!,[1]!Backup_F8_Previous_Wave[ODINO],[1]!Backup_F8_Previous_Wave[Wave Date],"")</f>
      </c>
      <c r="K2714" s="6">
        <f>_xlfn.XLOOKUP(#REF!,[1]!Backup_F8_Previous_Wave[ODINO],[1]!Backup_F8_Previous_Wave[Full VIN],"")</f>
      </c>
      <c r="L2714" s="3" t="s">
        <v>8386</v>
      </c>
      <c r="M2714" s="3" t="s">
        <v>4</v>
      </c>
      <c r="N2714" s="3" t="s">
        <v>8387</v>
      </c>
      <c r="O2714" s="3" t="s">
        <v>3849</v>
      </c>
      <c r="P2714" s="6">
        <f>_xlfn.XLOOKUP(#REF!,[1]!Table2[BINNING],[1]!Table2[VFG],"")</f>
      </c>
      <c r="Q2714" s="6">
        <f>IF(ISNUMBER(FIND("|",#REF!,1)),LEFT(#REF!,FIND("|",#REF!,1)-2),#REF!)</f>
      </c>
      <c r="R2714" s="6">
        <f>IF(ISNUMBER(FIND("|",#REF!,1)),RIGHT(#REF!,LEN(#REF!)-FIND("|",#REF!,1)-1),"")</f>
      </c>
      <c r="S2714" s="3" t="s">
        <v>7</v>
      </c>
      <c r="T2714" s="3" t="s">
        <v>7</v>
      </c>
      <c r="U2714" s="2">
        <v>0</v>
      </c>
      <c r="V2714" s="2">
        <v>0</v>
      </c>
      <c r="W2714" s="2"/>
      <c r="X2714" s="3" t="s">
        <v>81</v>
      </c>
      <c r="Y2714" s="2"/>
      <c r="Z2714" s="3"/>
      <c r="AA2714" s="3"/>
      <c r="AB2714" s="7" t="s">
        <v>8388</v>
      </c>
      <c r="AC2714" s="3" t="s">
        <v>4847</v>
      </c>
      <c r="AD2714" s="3" t="s">
        <v>4848</v>
      </c>
      <c r="AE2714" s="3" t="s">
        <v>4849</v>
      </c>
      <c r="AF2714" s="3" t="s">
        <v>102</v>
      </c>
      <c r="AG2714" s="4"/>
      <c r="AH2714" s="3"/>
      <c r="AI2714" s="4"/>
      <c r="AJ27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4" s="8">
        <f>IF(#REF!=MAX(#REF!),"New","Old")</f>
      </c>
      <c r="AL2714" s="3"/>
      <c r="AM2714" s="9">
        <f>IF(OR(#REF!="",#REF!=0),"",IF(#REF!&lt;12000,"&lt;12k",IF(AND(#REF!&gt;=12000,#REF!&lt;24000),"12k to 24k",IF(AND(#REF!&gt;=24000,#REF!&lt;=36000),"24k to 36k",IF(#REF!&gt;36000,"&gt;36k","")))))</f>
      </c>
    </row>
    <row x14ac:dyDescent="0.25" r="2715" customHeight="1" ht="18.75">
      <c r="A2715" s="1">
        <v>1882319</v>
      </c>
      <c r="B2715" s="2">
        <v>11513776</v>
      </c>
      <c r="C2715" s="3" t="s">
        <v>0</v>
      </c>
      <c r="D2715" s="3" t="s">
        <v>4843</v>
      </c>
      <c r="E2715" s="2">
        <v>2022</v>
      </c>
      <c r="F2715" s="4">
        <v>45010</v>
      </c>
      <c r="G2715" s="3" t="s">
        <v>2</v>
      </c>
      <c r="H2715" s="4">
        <v>45010</v>
      </c>
      <c r="I2715" s="4"/>
      <c r="J2715" s="10">
        <f>_xlfn.XLOOKUP(#REF!,[1]!Backup_F8_Previous_Wave[ODINO],[1]!Backup_F8_Previous_Wave[Wave Date],"")</f>
      </c>
      <c r="K2715" s="3"/>
      <c r="L2715" s="3" t="s">
        <v>7959</v>
      </c>
      <c r="M2715" s="3" t="s">
        <v>4</v>
      </c>
      <c r="N2715" s="3" t="s">
        <v>8389</v>
      </c>
      <c r="O2715" s="3" t="s">
        <v>3849</v>
      </c>
      <c r="P2715" s="6">
        <f>_xlfn.XLOOKUP(#REF!,[1]!Table2[BINNING],[1]!Table2[VFG],"")</f>
      </c>
      <c r="Q2715" s="6">
        <f>IF(ISNUMBER(FIND("|",#REF!,1)),LEFT(#REF!,FIND("|",#REF!,1)-2),#REF!)</f>
      </c>
      <c r="R2715" s="6">
        <f>IF(ISNUMBER(FIND("|",#REF!,1)),RIGHT(#REF!,LEN(#REF!)-FIND("|",#REF!,1)-1),"")</f>
      </c>
      <c r="S2715" s="3" t="s">
        <v>7</v>
      </c>
      <c r="T2715" s="3" t="s">
        <v>7</v>
      </c>
      <c r="U2715" s="2">
        <v>0</v>
      </c>
      <c r="V2715" s="2">
        <v>0</v>
      </c>
      <c r="W2715" s="2"/>
      <c r="X2715" s="3" t="s">
        <v>282</v>
      </c>
      <c r="Y2715" s="2">
        <v>45</v>
      </c>
      <c r="Z2715" s="3"/>
      <c r="AA2715" s="3"/>
      <c r="AB2715" s="7" t="s">
        <v>8390</v>
      </c>
      <c r="AC2715" s="3" t="s">
        <v>44</v>
      </c>
      <c r="AD2715" s="3" t="s">
        <v>44</v>
      </c>
      <c r="AE2715" s="3" t="s">
        <v>44</v>
      </c>
      <c r="AF2715" s="3" t="s">
        <v>102</v>
      </c>
      <c r="AG2715" s="4"/>
      <c r="AH2715" s="3"/>
      <c r="AI2715" s="4"/>
      <c r="AJ27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5" s="8">
        <f>IF(#REF!=MAX(#REF!),"New","Old")</f>
      </c>
      <c r="AL2715" s="3"/>
      <c r="AM2715" s="9">
        <f>IF(OR(#REF!="",#REF!=0),"",IF(#REF!&lt;12000,"&lt;12k",IF(AND(#REF!&gt;=12000,#REF!&lt;24000),"12k to 24k",IF(AND(#REF!&gt;=24000,#REF!&lt;=36000),"24k to 36k",IF(#REF!&gt;36000,"&gt;36k","")))))</f>
      </c>
    </row>
    <row x14ac:dyDescent="0.25" r="2716" customHeight="1" ht="18.75">
      <c r="A2716" s="1">
        <v>1882423</v>
      </c>
      <c r="B2716" s="2">
        <v>11513844</v>
      </c>
      <c r="C2716" s="3" t="s">
        <v>0</v>
      </c>
      <c r="D2716" s="3" t="s">
        <v>4843</v>
      </c>
      <c r="E2716" s="2">
        <v>2023</v>
      </c>
      <c r="F2716" s="4">
        <v>45011</v>
      </c>
      <c r="G2716" s="3" t="s">
        <v>2</v>
      </c>
      <c r="H2716" s="4">
        <v>45011</v>
      </c>
      <c r="I2716" s="4">
        <f>_xlfn.XLOOKUP(#REF!,[1]!Backup_F8_Previous_Wave[ODINO],[1]!Backup_F8_Previous_Wave[Production Date],"")</f>
      </c>
      <c r="J2716" s="10">
        <f>_xlfn.XLOOKUP(#REF!,[1]!Backup_F8_Previous_Wave[ODINO],[1]!Backup_F8_Previous_Wave[Wave Date],"")</f>
      </c>
      <c r="K2716" s="6">
        <f>_xlfn.XLOOKUP(#REF!,[1]!Backup_F8_Previous_Wave[ODINO],[1]!Backup_F8_Previous_Wave[Full VIN],"")</f>
      </c>
      <c r="L2716" s="3" t="s">
        <v>7524</v>
      </c>
      <c r="M2716" s="3" t="s">
        <v>4</v>
      </c>
      <c r="N2716" s="3" t="s">
        <v>8391</v>
      </c>
      <c r="O2716" s="3" t="s">
        <v>3849</v>
      </c>
      <c r="P2716" s="6">
        <f>_xlfn.XLOOKUP(#REF!,[1]!Table2[BINNING],[1]!Table2[VFG],"")</f>
      </c>
      <c r="Q2716" s="6">
        <f>IF(ISNUMBER(FIND("|",#REF!,1)),LEFT(#REF!,FIND("|",#REF!,1)-2),#REF!)</f>
      </c>
      <c r="R2716" s="6">
        <f>IF(ISNUMBER(FIND("|",#REF!,1)),RIGHT(#REF!,LEN(#REF!)-FIND("|",#REF!,1)-1),"")</f>
      </c>
      <c r="S2716" s="3" t="s">
        <v>7</v>
      </c>
      <c r="T2716" s="3" t="s">
        <v>7</v>
      </c>
      <c r="U2716" s="2">
        <v>0</v>
      </c>
      <c r="V2716" s="2">
        <v>0</v>
      </c>
      <c r="W2716" s="2"/>
      <c r="X2716" s="3" t="s">
        <v>583</v>
      </c>
      <c r="Y2716" s="2">
        <v>60</v>
      </c>
      <c r="Z2716" s="3"/>
      <c r="AA2716" s="3"/>
      <c r="AB2716" s="7" t="s">
        <v>8392</v>
      </c>
      <c r="AC2716" s="3" t="s">
        <v>4847</v>
      </c>
      <c r="AD2716" s="3" t="s">
        <v>4848</v>
      </c>
      <c r="AE2716" s="3" t="s">
        <v>4849</v>
      </c>
      <c r="AF2716" s="3" t="s">
        <v>102</v>
      </c>
      <c r="AG2716" s="4"/>
      <c r="AH2716" s="3"/>
      <c r="AI2716" s="4"/>
      <c r="AJ27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6" s="8">
        <f>IF(#REF!=MAX(#REF!),"New","Old")</f>
      </c>
      <c r="AL2716" s="3"/>
      <c r="AM2716" s="9">
        <f>IF(OR(#REF!="",#REF!=0),"",IF(#REF!&lt;12000,"&lt;12k",IF(AND(#REF!&gt;=12000,#REF!&lt;24000),"12k to 24k",IF(AND(#REF!&gt;=24000,#REF!&lt;=36000),"24k to 36k",IF(#REF!&gt;36000,"&gt;36k","")))))</f>
      </c>
    </row>
    <row x14ac:dyDescent="0.25" r="2717" customHeight="1" ht="18.75">
      <c r="A2717" s="1">
        <v>1882439</v>
      </c>
      <c r="B2717" s="2">
        <v>11513855</v>
      </c>
      <c r="C2717" s="3" t="s">
        <v>0</v>
      </c>
      <c r="D2717" s="3" t="s">
        <v>4843</v>
      </c>
      <c r="E2717" s="2">
        <v>2023</v>
      </c>
      <c r="F2717" s="4">
        <v>45010</v>
      </c>
      <c r="G2717" s="3" t="s">
        <v>2</v>
      </c>
      <c r="H2717" s="4">
        <v>45011</v>
      </c>
      <c r="I2717" s="4">
        <f>_xlfn.XLOOKUP(#REF!,[1]!Backup_F8_Previous_Wave[ODINO],[1]!Backup_F8_Previous_Wave[Production Date],"")</f>
      </c>
      <c r="J2717" s="10">
        <f>_xlfn.XLOOKUP(#REF!,[1]!Backup_F8_Previous_Wave[ODINO],[1]!Backup_F8_Previous_Wave[Wave Date],"")</f>
      </c>
      <c r="K2717" s="6">
        <f>_xlfn.XLOOKUP(#REF!,[1]!Backup_F8_Previous_Wave[ODINO],[1]!Backup_F8_Previous_Wave[Full VIN],"")</f>
      </c>
      <c r="L2717" s="3" t="s">
        <v>8393</v>
      </c>
      <c r="M2717" s="3" t="s">
        <v>4</v>
      </c>
      <c r="N2717" s="3" t="s">
        <v>8394</v>
      </c>
      <c r="O2717" s="3" t="s">
        <v>3849</v>
      </c>
      <c r="P2717" s="6">
        <f>_xlfn.XLOOKUP(#REF!,[1]!Table2[BINNING],[1]!Table2[VFG],"")</f>
      </c>
      <c r="Q2717" s="6">
        <f>IF(ISNUMBER(FIND("|",#REF!,1)),LEFT(#REF!,FIND("|",#REF!,1)-2),#REF!)</f>
      </c>
      <c r="R2717" s="6">
        <f>IF(ISNUMBER(FIND("|",#REF!,1)),RIGHT(#REF!,LEN(#REF!)-FIND("|",#REF!,1)-1),"")</f>
      </c>
      <c r="S2717" s="3" t="s">
        <v>7</v>
      </c>
      <c r="T2717" s="3" t="s">
        <v>7</v>
      </c>
      <c r="U2717" s="2">
        <v>0</v>
      </c>
      <c r="V2717" s="2">
        <v>0</v>
      </c>
      <c r="W2717" s="2"/>
      <c r="X2717" s="3" t="s">
        <v>798</v>
      </c>
      <c r="Y2717" s="2"/>
      <c r="Z2717" s="3"/>
      <c r="AA2717" s="3"/>
      <c r="AB2717" s="7" t="s">
        <v>8395</v>
      </c>
      <c r="AC2717" s="3" t="s">
        <v>4847</v>
      </c>
      <c r="AD2717" s="3" t="s">
        <v>4848</v>
      </c>
      <c r="AE2717" s="3" t="s">
        <v>4849</v>
      </c>
      <c r="AF2717" s="3" t="s">
        <v>102</v>
      </c>
      <c r="AG2717" s="4"/>
      <c r="AH2717" s="3"/>
      <c r="AI2717" s="4"/>
      <c r="AJ27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7" s="8">
        <f>IF(#REF!=MAX(#REF!),"New","Old")</f>
      </c>
      <c r="AL2717" s="3"/>
      <c r="AM2717" s="9">
        <f>IF(OR(#REF!="",#REF!=0),"",IF(#REF!&lt;12000,"&lt;12k",IF(AND(#REF!&gt;=12000,#REF!&lt;24000),"12k to 24k",IF(AND(#REF!&gt;=24000,#REF!&lt;=36000),"24k to 36k",IF(#REF!&gt;36000,"&gt;36k","")))))</f>
      </c>
    </row>
    <row x14ac:dyDescent="0.25" r="2718" customHeight="1" ht="18.75">
      <c r="A2718" s="1">
        <v>1882461</v>
      </c>
      <c r="B2718" s="2">
        <v>11513869</v>
      </c>
      <c r="C2718" s="3" t="s">
        <v>0</v>
      </c>
      <c r="D2718" s="3" t="s">
        <v>181</v>
      </c>
      <c r="E2718" s="2">
        <v>2016</v>
      </c>
      <c r="F2718" s="4">
        <v>45007</v>
      </c>
      <c r="G2718" s="3" t="s">
        <v>2</v>
      </c>
      <c r="H2718" s="4">
        <v>45011</v>
      </c>
      <c r="I2718" s="4"/>
      <c r="J2718" s="10">
        <f>_xlfn.XLOOKUP(#REF!,[1]!Backup_F8_Previous_Wave[ODINO],[1]!Backup_F8_Previous_Wave[Wave Date],"")</f>
      </c>
      <c r="K2718" s="3"/>
      <c r="L2718" s="3" t="s">
        <v>5291</v>
      </c>
      <c r="M2718" s="3" t="s">
        <v>4</v>
      </c>
      <c r="N2718" s="3" t="s">
        <v>8396</v>
      </c>
      <c r="O2718" s="3" t="s">
        <v>196</v>
      </c>
      <c r="P2718" s="6">
        <f>_xlfn.XLOOKUP(#REF!,[1]!Table2[BINNING],[1]!Table2[VFG],"")</f>
      </c>
      <c r="Q2718" s="6">
        <f>IF(ISNUMBER(FIND("|",#REF!,1)),LEFT(#REF!,FIND("|",#REF!,1)-2),#REF!)</f>
      </c>
      <c r="R2718" s="6">
        <f>IF(ISNUMBER(FIND("|",#REF!,1)),RIGHT(#REF!,LEN(#REF!)-FIND("|",#REF!,1)-1),"")</f>
      </c>
      <c r="S2718" s="3" t="s">
        <v>7</v>
      </c>
      <c r="T2718" s="3" t="s">
        <v>7</v>
      </c>
      <c r="U2718" s="2">
        <v>0</v>
      </c>
      <c r="V2718" s="2">
        <v>0</v>
      </c>
      <c r="W2718" s="2"/>
      <c r="X2718" s="3" t="s">
        <v>18</v>
      </c>
      <c r="Y2718" s="2"/>
      <c r="Z2718" s="3"/>
      <c r="AA2718" s="3"/>
      <c r="AB2718" s="7" t="s">
        <v>8397</v>
      </c>
      <c r="AC2718" s="3" t="s">
        <v>44</v>
      </c>
      <c r="AD2718" s="3" t="s">
        <v>44</v>
      </c>
      <c r="AE2718" s="3" t="s">
        <v>44</v>
      </c>
      <c r="AF2718" s="3" t="s">
        <v>198</v>
      </c>
      <c r="AG2718" s="4"/>
      <c r="AH2718" s="3"/>
      <c r="AI2718" s="4"/>
      <c r="AJ27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8" s="8">
        <f>IF(#REF!=MAX(#REF!),"New","Old")</f>
      </c>
      <c r="AL2718" s="3"/>
      <c r="AM2718" s="9">
        <f>IF(OR(#REF!="",#REF!=0),"",IF(#REF!&lt;12000,"&lt;12k",IF(AND(#REF!&gt;=12000,#REF!&lt;24000),"12k to 24k",IF(AND(#REF!&gt;=24000,#REF!&lt;=36000),"24k to 36k",IF(#REF!&gt;36000,"&gt;36k","")))))</f>
      </c>
    </row>
    <row x14ac:dyDescent="0.25" r="2719" customHeight="1" ht="18.75">
      <c r="A2719" s="1">
        <v>1882484</v>
      </c>
      <c r="B2719" s="2">
        <v>11513884</v>
      </c>
      <c r="C2719" s="3" t="s">
        <v>0</v>
      </c>
      <c r="D2719" s="3" t="s">
        <v>4843</v>
      </c>
      <c r="E2719" s="2">
        <v>2022</v>
      </c>
      <c r="F2719" s="4">
        <v>45006</v>
      </c>
      <c r="G2719" s="3" t="s">
        <v>2</v>
      </c>
      <c r="H2719" s="4">
        <v>45011</v>
      </c>
      <c r="I2719" s="4">
        <f>_xlfn.XLOOKUP(#REF!,[1]!Backup_F8_Previous_Wave[ODINO],[1]!Backup_F8_Previous_Wave[Production Date],"")</f>
      </c>
      <c r="J2719" s="10">
        <f>_xlfn.XLOOKUP(#REF!,[1]!Backup_F8_Previous_Wave[ODINO],[1]!Backup_F8_Previous_Wave[Wave Date],"")</f>
      </c>
      <c r="K2719" s="6">
        <f>_xlfn.XLOOKUP(#REF!,[1]!Backup_F8_Previous_Wave[ODINO],[1]!Backup_F8_Previous_Wave[Full VIN],"")</f>
      </c>
      <c r="L2719" s="3" t="s">
        <v>8398</v>
      </c>
      <c r="M2719" s="3" t="s">
        <v>4</v>
      </c>
      <c r="N2719" s="3" t="s">
        <v>8399</v>
      </c>
      <c r="O2719" s="3" t="s">
        <v>3849</v>
      </c>
      <c r="P2719" s="6">
        <f>_xlfn.XLOOKUP(#REF!,[1]!Table2[BINNING],[1]!Table2[VFG],"")</f>
      </c>
      <c r="Q2719" s="6">
        <f>IF(ISNUMBER(FIND("|",#REF!,1)),LEFT(#REF!,FIND("|",#REF!,1)-2),#REF!)</f>
      </c>
      <c r="R2719" s="6">
        <f>IF(ISNUMBER(FIND("|",#REF!,1)),RIGHT(#REF!,LEN(#REF!)-FIND("|",#REF!,1)-1),"")</f>
      </c>
      <c r="S2719" s="3" t="s">
        <v>7</v>
      </c>
      <c r="T2719" s="3" t="s">
        <v>7</v>
      </c>
      <c r="U2719" s="2">
        <v>0</v>
      </c>
      <c r="V2719" s="2">
        <v>0</v>
      </c>
      <c r="W2719" s="2"/>
      <c r="X2719" s="3" t="s">
        <v>112</v>
      </c>
      <c r="Y2719" s="2">
        <v>65</v>
      </c>
      <c r="Z2719" s="3"/>
      <c r="AA2719" s="3"/>
      <c r="AB2719" s="7" t="s">
        <v>8400</v>
      </c>
      <c r="AC2719" s="3" t="s">
        <v>4847</v>
      </c>
      <c r="AD2719" s="3" t="s">
        <v>4848</v>
      </c>
      <c r="AE2719" s="3" t="s">
        <v>4849</v>
      </c>
      <c r="AF2719" s="3" t="s">
        <v>102</v>
      </c>
      <c r="AG2719" s="4"/>
      <c r="AH2719" s="3"/>
      <c r="AI2719" s="4"/>
      <c r="AJ27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19" s="8">
        <f>IF(#REF!=MAX(#REF!),"New","Old")</f>
      </c>
      <c r="AL2719" s="3"/>
      <c r="AM2719" s="9">
        <f>IF(OR(#REF!="",#REF!=0),"",IF(#REF!&lt;12000,"&lt;12k",IF(AND(#REF!&gt;=12000,#REF!&lt;24000),"12k to 24k",IF(AND(#REF!&gt;=24000,#REF!&lt;=36000),"24k to 36k",IF(#REF!&gt;36000,"&gt;36k","")))))</f>
      </c>
    </row>
    <row x14ac:dyDescent="0.25" r="2720" customHeight="1" ht="18.75">
      <c r="A2720" s="1">
        <v>1882720</v>
      </c>
      <c r="B2720" s="2">
        <v>11514049</v>
      </c>
      <c r="C2720" s="3" t="s">
        <v>0</v>
      </c>
      <c r="D2720" s="3" t="s">
        <v>46</v>
      </c>
      <c r="E2720" s="2">
        <v>2023</v>
      </c>
      <c r="F2720" s="4">
        <v>45012</v>
      </c>
      <c r="G2720" s="3" t="s">
        <v>2</v>
      </c>
      <c r="H2720" s="4">
        <v>45012</v>
      </c>
      <c r="I2720" s="4">
        <f>_xlfn.XLOOKUP(#REF!,[1]!Backup_F8_Previous_Wave[ODINO],[1]!Backup_F8_Previous_Wave[Production Date],"")</f>
      </c>
      <c r="J2720" s="10">
        <f>_xlfn.XLOOKUP(#REF!,[1]!Backup_F8_Previous_Wave[ODINO],[1]!Backup_F8_Previous_Wave[Wave Date],"")</f>
      </c>
      <c r="K2720" s="6">
        <f>_xlfn.XLOOKUP(#REF!,[1]!Backup_F8_Previous_Wave[ODINO],[1]!Backup_F8_Previous_Wave[Full VIN],"")</f>
      </c>
      <c r="L2720" s="3" t="s">
        <v>8401</v>
      </c>
      <c r="M2720" s="3" t="s">
        <v>4</v>
      </c>
      <c r="N2720" s="3" t="s">
        <v>8402</v>
      </c>
      <c r="O2720" s="3" t="s">
        <v>7909</v>
      </c>
      <c r="P2720" s="6">
        <f>_xlfn.XLOOKUP(#REF!,[1]!Table2[BINNING],[1]!Table2[VFG],"")</f>
      </c>
      <c r="Q2720" s="6">
        <f>IF(ISNUMBER(FIND("|",#REF!,1)),LEFT(#REF!,FIND("|",#REF!,1)-2),#REF!)</f>
      </c>
      <c r="R2720" s="6">
        <f>IF(ISNUMBER(FIND("|",#REF!,1)),RIGHT(#REF!,LEN(#REF!)-FIND("|",#REF!,1)-1),"")</f>
      </c>
      <c r="S2720" s="3" t="s">
        <v>7</v>
      </c>
      <c r="T2720" s="3" t="s">
        <v>7</v>
      </c>
      <c r="U2720" s="2">
        <v>0</v>
      </c>
      <c r="V2720" s="2">
        <v>0</v>
      </c>
      <c r="W2720" s="2">
        <v>619</v>
      </c>
      <c r="X2720" s="3" t="s">
        <v>81</v>
      </c>
      <c r="Y2720" s="2"/>
      <c r="Z2720" s="3" t="s">
        <v>8403</v>
      </c>
      <c r="AA2720" s="3" t="s">
        <v>2700</v>
      </c>
      <c r="AB2720" s="7" t="s">
        <v>8404</v>
      </c>
      <c r="AC2720" s="3" t="s">
        <v>52</v>
      </c>
      <c r="AD2720" s="3" t="s">
        <v>53</v>
      </c>
      <c r="AE2720" s="3" t="s">
        <v>54</v>
      </c>
      <c r="AF2720" s="3" t="s">
        <v>27</v>
      </c>
      <c r="AG2720" s="4"/>
      <c r="AH2720" s="3"/>
      <c r="AI2720" s="4"/>
      <c r="AJ27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0" s="8">
        <f>IF(#REF!=MAX(#REF!),"New","Old")</f>
      </c>
      <c r="AL2720" s="3"/>
      <c r="AM2720" s="9">
        <f>IF(OR(#REF!="",#REF!=0),"",IF(#REF!&lt;12000,"&lt;12k",IF(AND(#REF!&gt;=12000,#REF!&lt;24000),"12k to 24k",IF(AND(#REF!&gt;=24000,#REF!&lt;=36000),"24k to 36k",IF(#REF!&gt;36000,"&gt;36k","")))))</f>
      </c>
    </row>
    <row x14ac:dyDescent="0.25" r="2721" customHeight="1" ht="18.75">
      <c r="A2721" s="1">
        <v>1882730</v>
      </c>
      <c r="B2721" s="2">
        <v>11514056</v>
      </c>
      <c r="C2721" s="3" t="s">
        <v>0</v>
      </c>
      <c r="D2721" s="3" t="s">
        <v>4843</v>
      </c>
      <c r="E2721" s="2">
        <v>2023</v>
      </c>
      <c r="F2721" s="4">
        <v>45009</v>
      </c>
      <c r="G2721" s="3" t="s">
        <v>2</v>
      </c>
      <c r="H2721" s="4">
        <v>45012</v>
      </c>
      <c r="I2721" s="4">
        <f>_xlfn.XLOOKUP(#REF!,[1]!Backup_F8_Previous_Wave[ODINO],[1]!Backup_F8_Previous_Wave[Production Date],"")</f>
      </c>
      <c r="J2721" s="10">
        <f>_xlfn.XLOOKUP(#REF!,[1]!Backup_F8_Previous_Wave[ODINO],[1]!Backup_F8_Previous_Wave[Wave Date],"")</f>
      </c>
      <c r="K2721" s="6">
        <f>_xlfn.XLOOKUP(#REF!,[1]!Backup_F8_Previous_Wave[ODINO],[1]!Backup_F8_Previous_Wave[Full VIN],"")</f>
      </c>
      <c r="L2721" s="3" t="s">
        <v>8405</v>
      </c>
      <c r="M2721" s="3" t="s">
        <v>4</v>
      </c>
      <c r="N2721" s="3" t="s">
        <v>8406</v>
      </c>
      <c r="O2721" s="3" t="s">
        <v>3849</v>
      </c>
      <c r="P2721" s="6">
        <f>_xlfn.XLOOKUP(#REF!,[1]!Table2[BINNING],[1]!Table2[VFG],"")</f>
      </c>
      <c r="Q2721" s="6">
        <f>IF(ISNUMBER(FIND("|",#REF!,1)),LEFT(#REF!,FIND("|",#REF!,1)-2),#REF!)</f>
      </c>
      <c r="R2721" s="6">
        <f>IF(ISNUMBER(FIND("|",#REF!,1)),RIGHT(#REF!,LEN(#REF!)-FIND("|",#REF!,1)-1),"")</f>
      </c>
      <c r="S2721" s="3" t="s">
        <v>7</v>
      </c>
      <c r="T2721" s="3" t="s">
        <v>7</v>
      </c>
      <c r="U2721" s="2">
        <v>0</v>
      </c>
      <c r="V2721" s="2">
        <v>0</v>
      </c>
      <c r="W2721" s="2">
        <v>200</v>
      </c>
      <c r="X2721" s="3" t="s">
        <v>32</v>
      </c>
      <c r="Y2721" s="2">
        <v>60</v>
      </c>
      <c r="Z2721" s="3"/>
      <c r="AA2721" s="3"/>
      <c r="AB2721" s="7" t="s">
        <v>8407</v>
      </c>
      <c r="AC2721" s="3" t="s">
        <v>4847</v>
      </c>
      <c r="AD2721" s="3" t="s">
        <v>4848</v>
      </c>
      <c r="AE2721" s="3" t="s">
        <v>4849</v>
      </c>
      <c r="AF2721" s="3" t="s">
        <v>102</v>
      </c>
      <c r="AG2721" s="4"/>
      <c r="AH2721" s="3"/>
      <c r="AI2721" s="4"/>
      <c r="AJ27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1" s="8">
        <f>IF(#REF!=MAX(#REF!),"New","Old")</f>
      </c>
      <c r="AL2721" s="3"/>
      <c r="AM2721" s="9">
        <f>IF(OR(#REF!="",#REF!=0),"",IF(#REF!&lt;12000,"&lt;12k",IF(AND(#REF!&gt;=12000,#REF!&lt;24000),"12k to 24k",IF(AND(#REF!&gt;=24000,#REF!&lt;=36000),"24k to 36k",IF(#REF!&gt;36000,"&gt;36k","")))))</f>
      </c>
    </row>
    <row x14ac:dyDescent="0.25" r="2722" customHeight="1" ht="18.75">
      <c r="A2722" s="1">
        <v>1882765</v>
      </c>
      <c r="B2722" s="2">
        <v>11514079</v>
      </c>
      <c r="C2722" s="3" t="s">
        <v>0</v>
      </c>
      <c r="D2722" s="3" t="s">
        <v>181</v>
      </c>
      <c r="E2722" s="2">
        <v>2022</v>
      </c>
      <c r="F2722" s="4">
        <v>45009</v>
      </c>
      <c r="G2722" s="3" t="s">
        <v>2</v>
      </c>
      <c r="H2722" s="4">
        <v>45012</v>
      </c>
      <c r="I2722" s="4"/>
      <c r="J2722" s="10">
        <f>_xlfn.XLOOKUP(#REF!,[1]!Backup_F8_Previous_Wave[ODINO],[1]!Backup_F8_Previous_Wave[Wave Date],"")</f>
      </c>
      <c r="K2722" s="3"/>
      <c r="L2722" s="3" t="s">
        <v>8408</v>
      </c>
      <c r="M2722" s="3" t="s">
        <v>4</v>
      </c>
      <c r="N2722" s="3" t="s">
        <v>8409</v>
      </c>
      <c r="O2722" s="3" t="s">
        <v>105</v>
      </c>
      <c r="P2722" s="6">
        <f>_xlfn.XLOOKUP(#REF!,[1]!Table2[BINNING],[1]!Table2[VFG],"")</f>
      </c>
      <c r="Q2722" s="6">
        <f>IF(ISNUMBER(FIND("|",#REF!,1)),LEFT(#REF!,FIND("|",#REF!,1)-2),#REF!)</f>
      </c>
      <c r="R2722" s="6">
        <f>IF(ISNUMBER(FIND("|",#REF!,1)),RIGHT(#REF!,LEN(#REF!)-FIND("|",#REF!,1)-1),"")</f>
      </c>
      <c r="S2722" s="3" t="s">
        <v>7</v>
      </c>
      <c r="T2722" s="3" t="s">
        <v>7</v>
      </c>
      <c r="U2722" s="2">
        <v>0</v>
      </c>
      <c r="V2722" s="2">
        <v>0</v>
      </c>
      <c r="W2722" s="2"/>
      <c r="X2722" s="3" t="s">
        <v>897</v>
      </c>
      <c r="Y2722" s="2">
        <v>70</v>
      </c>
      <c r="Z2722" s="3"/>
      <c r="AA2722" s="3"/>
      <c r="AB2722" s="7" t="s">
        <v>8410</v>
      </c>
      <c r="AC2722" s="3" t="s">
        <v>44</v>
      </c>
      <c r="AD2722" s="3" t="s">
        <v>44</v>
      </c>
      <c r="AE2722" s="3" t="s">
        <v>44</v>
      </c>
      <c r="AF2722" s="3" t="s">
        <v>198</v>
      </c>
      <c r="AG2722" s="4"/>
      <c r="AH2722" s="3"/>
      <c r="AI2722" s="4"/>
      <c r="AJ27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2" s="8">
        <f>IF(#REF!=MAX(#REF!),"New","Old")</f>
      </c>
      <c r="AL2722" s="3"/>
      <c r="AM2722" s="9">
        <f>IF(OR(#REF!="",#REF!=0),"",IF(#REF!&lt;12000,"&lt;12k",IF(AND(#REF!&gt;=12000,#REF!&lt;24000),"12k to 24k",IF(AND(#REF!&gt;=24000,#REF!&lt;=36000),"24k to 36k",IF(#REF!&gt;36000,"&gt;36k","")))))</f>
      </c>
    </row>
    <row x14ac:dyDescent="0.25" r="2723" customHeight="1" ht="18.75">
      <c r="A2723" s="1">
        <v>1882802</v>
      </c>
      <c r="B2723" s="2">
        <v>11514100</v>
      </c>
      <c r="C2723" s="3" t="s">
        <v>0</v>
      </c>
      <c r="D2723" s="3" t="s">
        <v>4843</v>
      </c>
      <c r="E2723" s="2">
        <v>2023</v>
      </c>
      <c r="F2723" s="4">
        <v>45005</v>
      </c>
      <c r="G2723" s="3" t="s">
        <v>2</v>
      </c>
      <c r="H2723" s="4">
        <v>45012</v>
      </c>
      <c r="I2723" s="4">
        <f>_xlfn.XLOOKUP(#REF!,[1]!Backup_F8_Previous_Wave[ODINO],[1]!Backup_F8_Previous_Wave[Production Date],"")</f>
      </c>
      <c r="J2723" s="10">
        <f>_xlfn.XLOOKUP(#REF!,[1]!Backup_F8_Previous_Wave[ODINO],[1]!Backup_F8_Previous_Wave[Wave Date],"")</f>
      </c>
      <c r="K2723" s="6">
        <f>_xlfn.XLOOKUP(#REF!,[1]!Backup_F8_Previous_Wave[ODINO],[1]!Backup_F8_Previous_Wave[Full VIN],"")</f>
      </c>
      <c r="L2723" s="3" t="s">
        <v>7442</v>
      </c>
      <c r="M2723" s="3" t="s">
        <v>4</v>
      </c>
      <c r="N2723" s="3" t="s">
        <v>8411</v>
      </c>
      <c r="O2723" s="3" t="s">
        <v>3849</v>
      </c>
      <c r="P2723" s="6">
        <f>_xlfn.XLOOKUP(#REF!,[1]!Table2[BINNING],[1]!Table2[VFG],"")</f>
      </c>
      <c r="Q2723" s="6">
        <f>IF(ISNUMBER(FIND("|",#REF!,1)),LEFT(#REF!,FIND("|",#REF!,1)-2),#REF!)</f>
      </c>
      <c r="R2723" s="6">
        <f>IF(ISNUMBER(FIND("|",#REF!,1)),RIGHT(#REF!,LEN(#REF!)-FIND("|",#REF!,1)-1),"")</f>
      </c>
      <c r="S2723" s="3" t="s">
        <v>7</v>
      </c>
      <c r="T2723" s="3" t="s">
        <v>7</v>
      </c>
      <c r="U2723" s="2">
        <v>0</v>
      </c>
      <c r="V2723" s="2">
        <v>0</v>
      </c>
      <c r="W2723" s="2"/>
      <c r="X2723" s="3" t="s">
        <v>106</v>
      </c>
      <c r="Y2723" s="2">
        <v>65</v>
      </c>
      <c r="Z2723" s="3"/>
      <c r="AA2723" s="3"/>
      <c r="AB2723" s="7" t="s">
        <v>8412</v>
      </c>
      <c r="AC2723" s="3" t="s">
        <v>4847</v>
      </c>
      <c r="AD2723" s="3" t="s">
        <v>4848</v>
      </c>
      <c r="AE2723" s="3" t="s">
        <v>4849</v>
      </c>
      <c r="AF2723" s="3" t="s">
        <v>102</v>
      </c>
      <c r="AG2723" s="4"/>
      <c r="AH2723" s="3"/>
      <c r="AI2723" s="4"/>
      <c r="AJ27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3" s="8">
        <f>IF(#REF!=MAX(#REF!),"New","Old")</f>
      </c>
      <c r="AL2723" s="3"/>
      <c r="AM2723" s="9">
        <f>IF(OR(#REF!="",#REF!=0),"",IF(#REF!&lt;12000,"&lt;12k",IF(AND(#REF!&gt;=12000,#REF!&lt;24000),"12k to 24k",IF(AND(#REF!&gt;=24000,#REF!&lt;=36000),"24k to 36k",IF(#REF!&gt;36000,"&gt;36k","")))))</f>
      </c>
    </row>
    <row x14ac:dyDescent="0.25" r="2724" customHeight="1" ht="18.75">
      <c r="A2724" s="1">
        <v>1882866</v>
      </c>
      <c r="B2724" s="2">
        <v>11514151</v>
      </c>
      <c r="C2724" s="3" t="s">
        <v>0</v>
      </c>
      <c r="D2724" s="3" t="s">
        <v>485</v>
      </c>
      <c r="E2724" s="2">
        <v>2018</v>
      </c>
      <c r="F2724" s="4">
        <v>44986</v>
      </c>
      <c r="G2724" s="3" t="s">
        <v>2</v>
      </c>
      <c r="H2724" s="4">
        <v>45013</v>
      </c>
      <c r="I2724" s="4"/>
      <c r="J2724" s="10">
        <f>_xlfn.XLOOKUP(#REF!,[1]!Backup_F8_Previous_Wave[ODINO],[1]!Backup_F8_Previous_Wave[Wave Date],"")</f>
      </c>
      <c r="K2724" s="3"/>
      <c r="L2724" s="3" t="s">
        <v>8413</v>
      </c>
      <c r="M2724" s="3" t="s">
        <v>4</v>
      </c>
      <c r="N2724" s="3" t="s">
        <v>8414</v>
      </c>
      <c r="O2724" s="3" t="s">
        <v>31</v>
      </c>
      <c r="P2724" s="6">
        <f>_xlfn.XLOOKUP(#REF!,[1]!Table2[BINNING],[1]!Table2[VFG],"")</f>
      </c>
      <c r="Q2724" s="6">
        <f>IF(ISNUMBER(FIND("|",#REF!,1)),LEFT(#REF!,FIND("|",#REF!,1)-2),#REF!)</f>
      </c>
      <c r="R2724" s="6">
        <f>IF(ISNUMBER(FIND("|",#REF!,1)),RIGHT(#REF!,LEN(#REF!)-FIND("|",#REF!,1)-1),"")</f>
      </c>
      <c r="S2724" s="3" t="s">
        <v>7</v>
      </c>
      <c r="T2724" s="3" t="s">
        <v>7</v>
      </c>
      <c r="U2724" s="2">
        <v>0</v>
      </c>
      <c r="V2724" s="2">
        <v>0</v>
      </c>
      <c r="W2724" s="2"/>
      <c r="X2724" s="3" t="s">
        <v>139</v>
      </c>
      <c r="Y2724" s="2">
        <v>55</v>
      </c>
      <c r="Z2724" s="3"/>
      <c r="AA2724" s="3"/>
      <c r="AB2724" s="7" t="s">
        <v>8415</v>
      </c>
      <c r="AC2724" s="3" t="s">
        <v>44</v>
      </c>
      <c r="AD2724" s="3" t="s">
        <v>44</v>
      </c>
      <c r="AE2724" s="3" t="s">
        <v>44</v>
      </c>
      <c r="AF2724" s="3" t="s">
        <v>211</v>
      </c>
      <c r="AG2724" s="4"/>
      <c r="AH2724" s="3"/>
      <c r="AI2724" s="4"/>
      <c r="AJ27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4" s="8">
        <f>IF(#REF!=MAX(#REF!),"New","Old")</f>
      </c>
      <c r="AL2724" s="3"/>
      <c r="AM2724" s="9">
        <f>IF(OR(#REF!="",#REF!=0),"",IF(#REF!&lt;12000,"&lt;12k",IF(AND(#REF!&gt;=12000,#REF!&lt;24000),"12k to 24k",IF(AND(#REF!&gt;=24000,#REF!&lt;=36000),"24k to 36k",IF(#REF!&gt;36000,"&gt;36k","")))))</f>
      </c>
    </row>
    <row x14ac:dyDescent="0.25" r="2725" customHeight="1" ht="18.75">
      <c r="A2725" s="1">
        <v>1882981</v>
      </c>
      <c r="B2725" s="2">
        <v>11514237</v>
      </c>
      <c r="C2725" s="3" t="s">
        <v>0</v>
      </c>
      <c r="D2725" s="3" t="s">
        <v>181</v>
      </c>
      <c r="E2725" s="2">
        <v>2017</v>
      </c>
      <c r="F2725" s="4">
        <v>45008</v>
      </c>
      <c r="G2725" s="3" t="s">
        <v>2</v>
      </c>
      <c r="H2725" s="4">
        <v>45013</v>
      </c>
      <c r="I2725" s="4">
        <f>_xlfn.XLOOKUP(#REF!,[1]!Backup_F8_Previous_Wave[ODINO],[1]!Backup_F8_Previous_Wave[Production Date],"")</f>
      </c>
      <c r="J2725" s="10">
        <f>_xlfn.XLOOKUP(#REF!,[1]!Backup_F8_Previous_Wave[ODINO],[1]!Backup_F8_Previous_Wave[Wave Date],"")</f>
      </c>
      <c r="K2725" s="6">
        <f>_xlfn.XLOOKUP(#REF!,[1]!Backup_F8_Previous_Wave[ODINO],[1]!Backup_F8_Previous_Wave[Full VIN],"")</f>
      </c>
      <c r="L2725" s="3" t="s">
        <v>7923</v>
      </c>
      <c r="M2725" s="3" t="s">
        <v>4</v>
      </c>
      <c r="N2725" s="3" t="s">
        <v>8416</v>
      </c>
      <c r="O2725" s="3" t="s">
        <v>196</v>
      </c>
      <c r="P2725" s="6">
        <f>_xlfn.XLOOKUP(#REF!,[1]!Table2[BINNING],[1]!Table2[VFG],"")</f>
      </c>
      <c r="Q2725" s="6">
        <f>IF(ISNUMBER(FIND("|",#REF!,1)),LEFT(#REF!,FIND("|",#REF!,1)-2),#REF!)</f>
      </c>
      <c r="R2725" s="6">
        <f>IF(ISNUMBER(FIND("|",#REF!,1)),RIGHT(#REF!,LEN(#REF!)-FIND("|",#REF!,1)-1),"")</f>
      </c>
      <c r="S2725" s="3" t="s">
        <v>7</v>
      </c>
      <c r="T2725" s="3" t="s">
        <v>7</v>
      </c>
      <c r="U2725" s="2">
        <v>0</v>
      </c>
      <c r="V2725" s="2">
        <v>0</v>
      </c>
      <c r="W2725" s="2"/>
      <c r="X2725" s="3" t="s">
        <v>139</v>
      </c>
      <c r="Y2725" s="2">
        <v>65</v>
      </c>
      <c r="Z2725" s="3"/>
      <c r="AA2725" s="3"/>
      <c r="AB2725" s="7" t="s">
        <v>8417</v>
      </c>
      <c r="AC2725" s="3" t="s">
        <v>297</v>
      </c>
      <c r="AD2725" s="3" t="s">
        <v>298</v>
      </c>
      <c r="AE2725" s="3" t="s">
        <v>299</v>
      </c>
      <c r="AF2725" s="3" t="s">
        <v>198</v>
      </c>
      <c r="AG2725" s="4"/>
      <c r="AH2725" s="3"/>
      <c r="AI2725" s="4"/>
      <c r="AJ27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5" s="8">
        <f>IF(#REF!=MAX(#REF!),"New","Old")</f>
      </c>
      <c r="AL2725" s="3"/>
      <c r="AM2725" s="9">
        <f>IF(OR(#REF!="",#REF!=0),"",IF(#REF!&lt;12000,"&lt;12k",IF(AND(#REF!&gt;=12000,#REF!&lt;24000),"12k to 24k",IF(AND(#REF!&gt;=24000,#REF!&lt;=36000),"24k to 36k",IF(#REF!&gt;36000,"&gt;36k","")))))</f>
      </c>
    </row>
    <row x14ac:dyDescent="0.25" r="2726" customHeight="1" ht="18.75">
      <c r="A2726" s="1">
        <v>1883228</v>
      </c>
      <c r="B2726" s="2">
        <v>11514400</v>
      </c>
      <c r="C2726" s="3" t="s">
        <v>0</v>
      </c>
      <c r="D2726" s="3" t="s">
        <v>86</v>
      </c>
      <c r="E2726" s="2">
        <v>2018</v>
      </c>
      <c r="F2726" s="4">
        <v>44888</v>
      </c>
      <c r="G2726" s="3" t="s">
        <v>14</v>
      </c>
      <c r="H2726" s="4">
        <v>45014</v>
      </c>
      <c r="I2726" s="4">
        <f>_xlfn.XLOOKUP(#REF!,[1]!Backup_F8_Previous_Wave[ODINO],[1]!Backup_F8_Previous_Wave[Production Date],"")</f>
      </c>
      <c r="J2726" s="10">
        <f>_xlfn.XLOOKUP(#REF!,[1]!Backup_F8_Previous_Wave[ODINO],[1]!Backup_F8_Previous_Wave[Wave Date],"")</f>
      </c>
      <c r="K2726" s="6">
        <f>_xlfn.XLOOKUP(#REF!,[1]!Backup_F8_Previous_Wave[ODINO],[1]!Backup_F8_Previous_Wave[Full VIN],"")</f>
      </c>
      <c r="L2726" s="3" t="s">
        <v>8418</v>
      </c>
      <c r="M2726" s="3" t="s">
        <v>4</v>
      </c>
      <c r="N2726" s="3" t="s">
        <v>8419</v>
      </c>
      <c r="O2726" s="3" t="s">
        <v>328</v>
      </c>
      <c r="P2726" s="6">
        <f>_xlfn.XLOOKUP(#REF!,[1]!Table2[BINNING],[1]!Table2[VFG],"")</f>
      </c>
      <c r="Q2726" s="6">
        <f>IF(ISNUMBER(FIND("|",#REF!,1)),LEFT(#REF!,FIND("|",#REF!,1)-2),#REF!)</f>
      </c>
      <c r="R2726" s="6">
        <f>IF(ISNUMBER(FIND("|",#REF!,1)),RIGHT(#REF!,LEN(#REF!)-FIND("|",#REF!,1)-1),"")</f>
      </c>
      <c r="S2726" s="3" t="s">
        <v>7</v>
      </c>
      <c r="T2726" s="3" t="s">
        <v>7</v>
      </c>
      <c r="U2726" s="2">
        <v>0</v>
      </c>
      <c r="V2726" s="2">
        <v>0</v>
      </c>
      <c r="W2726" s="2">
        <v>68000</v>
      </c>
      <c r="X2726" s="3" t="s">
        <v>63</v>
      </c>
      <c r="Y2726" s="2"/>
      <c r="Z2726" s="3"/>
      <c r="AA2726" s="3"/>
      <c r="AB2726" s="7" t="s">
        <v>8420</v>
      </c>
      <c r="AC2726" s="3" t="s">
        <v>92</v>
      </c>
      <c r="AD2726" s="3" t="s">
        <v>93</v>
      </c>
      <c r="AE2726" s="3" t="s">
        <v>94</v>
      </c>
      <c r="AF2726" s="3" t="s">
        <v>95</v>
      </c>
      <c r="AG2726" s="4"/>
      <c r="AH2726" s="3"/>
      <c r="AI2726" s="4"/>
      <c r="AJ27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6" s="8">
        <f>IF(#REF!=MAX(#REF!),"New","Old")</f>
      </c>
      <c r="AL2726" s="3"/>
      <c r="AM2726" s="9">
        <f>IF(OR(#REF!="",#REF!=0),"",IF(#REF!&lt;12000,"&lt;12k",IF(AND(#REF!&gt;=12000,#REF!&lt;24000),"12k to 24k",IF(AND(#REF!&gt;=24000,#REF!&lt;=36000),"24k to 36k",IF(#REF!&gt;36000,"&gt;36k","")))))</f>
      </c>
    </row>
    <row x14ac:dyDescent="0.25" r="2727" customHeight="1" ht="18.75">
      <c r="A2727" s="1">
        <v>1883325</v>
      </c>
      <c r="B2727" s="2">
        <v>11514473</v>
      </c>
      <c r="C2727" s="3" t="s">
        <v>173</v>
      </c>
      <c r="D2727" s="3" t="s">
        <v>2601</v>
      </c>
      <c r="E2727" s="2">
        <v>2022</v>
      </c>
      <c r="F2727" s="4">
        <v>45009</v>
      </c>
      <c r="G2727" s="3" t="s">
        <v>2</v>
      </c>
      <c r="H2727" s="4">
        <v>45014</v>
      </c>
      <c r="I2727" s="4">
        <f>_xlfn.XLOOKUP(#REF!,[1]!Backup_F8_Previous_Wave[ODINO],[1]!Backup_F8_Previous_Wave[Production Date],"")</f>
      </c>
      <c r="J2727" s="10">
        <f>_xlfn.XLOOKUP(#REF!,[1]!Backup_F8_Previous_Wave[ODINO],[1]!Backup_F8_Previous_Wave[Wave Date],"")</f>
      </c>
      <c r="K2727" s="6">
        <f>_xlfn.XLOOKUP(#REF!,[1]!Backup_F8_Previous_Wave[ODINO],[1]!Backup_F8_Previous_Wave[Full VIN],"")</f>
      </c>
      <c r="L2727" s="3" t="s">
        <v>8421</v>
      </c>
      <c r="M2727" s="3" t="s">
        <v>4</v>
      </c>
      <c r="N2727" s="3" t="s">
        <v>8422</v>
      </c>
      <c r="O2727" s="3" t="s">
        <v>105</v>
      </c>
      <c r="P2727" s="6">
        <f>_xlfn.XLOOKUP(#REF!,[1]!Table2[BINNING],[1]!Table2[VFG],"")</f>
      </c>
      <c r="Q2727" s="6">
        <f>IF(ISNUMBER(FIND("|",#REF!,1)),LEFT(#REF!,FIND("|",#REF!,1)-2),#REF!)</f>
      </c>
      <c r="R2727" s="6">
        <f>IF(ISNUMBER(FIND("|",#REF!,1)),RIGHT(#REF!,LEN(#REF!)-FIND("|",#REF!,1)-1),"")</f>
      </c>
      <c r="S2727" s="3" t="s">
        <v>7</v>
      </c>
      <c r="T2727" s="3" t="s">
        <v>7</v>
      </c>
      <c r="U2727" s="2">
        <v>0</v>
      </c>
      <c r="V2727" s="2">
        <v>0</v>
      </c>
      <c r="W2727" s="2"/>
      <c r="X2727" s="3" t="s">
        <v>202</v>
      </c>
      <c r="Y2727" s="2">
        <v>60</v>
      </c>
      <c r="Z2727" s="3"/>
      <c r="AA2727" s="3"/>
      <c r="AB2727" s="7" t="s">
        <v>8423</v>
      </c>
      <c r="AC2727" s="3" t="s">
        <v>3044</v>
      </c>
      <c r="AD2727" s="3" t="s">
        <v>2606</v>
      </c>
      <c r="AE2727" s="3" t="s">
        <v>2607</v>
      </c>
      <c r="AF2727" s="3" t="s">
        <v>141</v>
      </c>
      <c r="AG2727" s="4"/>
      <c r="AH2727" s="3"/>
      <c r="AI2727" s="4"/>
      <c r="AJ27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7" s="8">
        <f>IF(#REF!=MAX(#REF!),"New","Old")</f>
      </c>
      <c r="AL2727" s="3"/>
      <c r="AM2727" s="9">
        <f>IF(OR(#REF!="",#REF!=0),"",IF(#REF!&lt;12000,"&lt;12k",IF(AND(#REF!&gt;=12000,#REF!&lt;24000),"12k to 24k",IF(AND(#REF!&gt;=24000,#REF!&lt;=36000),"24k to 36k",IF(#REF!&gt;36000,"&gt;36k","")))))</f>
      </c>
    </row>
    <row x14ac:dyDescent="0.25" r="2728" customHeight="1" ht="18.75">
      <c r="A2728" s="1">
        <v>1883410</v>
      </c>
      <c r="B2728" s="2">
        <v>11514531</v>
      </c>
      <c r="C2728" s="3" t="s">
        <v>0</v>
      </c>
      <c r="D2728" s="3" t="s">
        <v>181</v>
      </c>
      <c r="E2728" s="2">
        <v>2017</v>
      </c>
      <c r="F2728" s="4">
        <v>44651</v>
      </c>
      <c r="G2728" s="3" t="s">
        <v>2</v>
      </c>
      <c r="H2728" s="4">
        <v>45015</v>
      </c>
      <c r="I2728" s="4"/>
      <c r="J2728" s="10">
        <f>_xlfn.XLOOKUP(#REF!,[1]!Backup_F8_Previous_Wave[ODINO],[1]!Backup_F8_Previous_Wave[Wave Date],"")</f>
      </c>
      <c r="K2728" s="3"/>
      <c r="L2728" s="3" t="s">
        <v>3770</v>
      </c>
      <c r="M2728" s="3" t="s">
        <v>4</v>
      </c>
      <c r="N2728" s="3" t="s">
        <v>8424</v>
      </c>
      <c r="O2728" s="3" t="s">
        <v>196</v>
      </c>
      <c r="P2728" s="6">
        <f>_xlfn.XLOOKUP(#REF!,[1]!Table2[BINNING],[1]!Table2[VFG],"")</f>
      </c>
      <c r="Q2728" s="6">
        <f>IF(ISNUMBER(FIND("|",#REF!,1)),LEFT(#REF!,FIND("|",#REF!,1)-2),#REF!)</f>
      </c>
      <c r="R2728" s="6">
        <f>IF(ISNUMBER(FIND("|",#REF!,1)),RIGHT(#REF!,LEN(#REF!)-FIND("|",#REF!,1)-1),"")</f>
      </c>
      <c r="S2728" s="3" t="s">
        <v>7</v>
      </c>
      <c r="T2728" s="3" t="s">
        <v>7</v>
      </c>
      <c r="U2728" s="2">
        <v>0</v>
      </c>
      <c r="V2728" s="2">
        <v>0</v>
      </c>
      <c r="W2728" s="2"/>
      <c r="X2728" s="3" t="s">
        <v>404</v>
      </c>
      <c r="Y2728" s="2">
        <v>70</v>
      </c>
      <c r="Z2728" s="3"/>
      <c r="AA2728" s="3"/>
      <c r="AB2728" s="7" t="s">
        <v>8425</v>
      </c>
      <c r="AC2728" s="3" t="s">
        <v>44</v>
      </c>
      <c r="AD2728" s="3" t="s">
        <v>44</v>
      </c>
      <c r="AE2728" s="3" t="s">
        <v>44</v>
      </c>
      <c r="AF2728" s="3" t="s">
        <v>198</v>
      </c>
      <c r="AG2728" s="4"/>
      <c r="AH2728" s="3"/>
      <c r="AI2728" s="4"/>
      <c r="AJ27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8" s="8">
        <f>IF(#REF!=MAX(#REF!),"New","Old")</f>
      </c>
      <c r="AL2728" s="3"/>
      <c r="AM2728" s="9">
        <f>IF(OR(#REF!="",#REF!=0),"",IF(#REF!&lt;12000,"&lt;12k",IF(AND(#REF!&gt;=12000,#REF!&lt;24000),"12k to 24k",IF(AND(#REF!&gt;=24000,#REF!&lt;=36000),"24k to 36k",IF(#REF!&gt;36000,"&gt;36k","")))))</f>
      </c>
    </row>
    <row x14ac:dyDescent="0.25" r="2729" customHeight="1" ht="18.75">
      <c r="A2729" s="1">
        <v>1883480</v>
      </c>
      <c r="B2729" s="2">
        <v>11514582</v>
      </c>
      <c r="C2729" s="3" t="s">
        <v>0</v>
      </c>
      <c r="D2729" s="3" t="s">
        <v>181</v>
      </c>
      <c r="E2729" s="2">
        <v>2020</v>
      </c>
      <c r="F2729" s="4">
        <v>45015</v>
      </c>
      <c r="G2729" s="3" t="s">
        <v>2</v>
      </c>
      <c r="H2729" s="4">
        <v>45015</v>
      </c>
      <c r="I2729" s="4">
        <f>_xlfn.XLOOKUP(#REF!,[1]!Backup_F8_Previous_Wave[ODINO],[1]!Backup_F8_Previous_Wave[Production Date],"")</f>
      </c>
      <c r="J2729" s="10">
        <f>_xlfn.XLOOKUP(#REF!,[1]!Backup_F8_Previous_Wave[ODINO],[1]!Backup_F8_Previous_Wave[Wave Date],"")</f>
      </c>
      <c r="K2729" s="6">
        <f>_xlfn.XLOOKUP(#REF!,[1]!Backup_F8_Previous_Wave[ODINO],[1]!Backup_F8_Previous_Wave[Full VIN],"")</f>
      </c>
      <c r="L2729" s="3" t="s">
        <v>8426</v>
      </c>
      <c r="M2729" s="3" t="s">
        <v>4</v>
      </c>
      <c r="N2729" s="3" t="s">
        <v>8427</v>
      </c>
      <c r="O2729" s="3" t="s">
        <v>31</v>
      </c>
      <c r="P2729" s="6">
        <f>_xlfn.XLOOKUP(#REF!,[1]!Table2[BINNING],[1]!Table2[VFG],"")</f>
      </c>
      <c r="Q2729" s="6">
        <f>IF(ISNUMBER(FIND("|",#REF!,1)),LEFT(#REF!,FIND("|",#REF!,1)-2),#REF!)</f>
      </c>
      <c r="R2729" s="6">
        <f>IF(ISNUMBER(FIND("|",#REF!,1)),RIGHT(#REF!,LEN(#REF!)-FIND("|",#REF!,1)-1),"")</f>
      </c>
      <c r="S2729" s="3" t="s">
        <v>7</v>
      </c>
      <c r="T2729" s="3" t="s">
        <v>7</v>
      </c>
      <c r="U2729" s="2">
        <v>0</v>
      </c>
      <c r="V2729" s="2">
        <v>0</v>
      </c>
      <c r="W2729" s="2">
        <v>12000</v>
      </c>
      <c r="X2729" s="3" t="s">
        <v>72</v>
      </c>
      <c r="Y2729" s="2">
        <v>30</v>
      </c>
      <c r="Z2729" s="3" t="s">
        <v>8428</v>
      </c>
      <c r="AA2729" s="3" t="s">
        <v>1092</v>
      </c>
      <c r="AB2729" s="7" t="s">
        <v>8429</v>
      </c>
      <c r="AC2729" s="3" t="s">
        <v>1252</v>
      </c>
      <c r="AD2729" s="3" t="s">
        <v>298</v>
      </c>
      <c r="AE2729" s="3" t="s">
        <v>299</v>
      </c>
      <c r="AF2729" s="3" t="s">
        <v>198</v>
      </c>
      <c r="AG2729" s="4"/>
      <c r="AH2729" s="3"/>
      <c r="AI2729" s="4"/>
      <c r="AJ27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29" s="8">
        <f>IF(#REF!=MAX(#REF!),"New","Old")</f>
      </c>
      <c r="AL2729" s="3"/>
      <c r="AM2729" s="9">
        <f>IF(OR(#REF!="",#REF!=0),"",IF(#REF!&lt;12000,"&lt;12k",IF(AND(#REF!&gt;=12000,#REF!&lt;24000),"12k to 24k",IF(AND(#REF!&gt;=24000,#REF!&lt;=36000),"24k to 36k",IF(#REF!&gt;36000,"&gt;36k","")))))</f>
      </c>
    </row>
    <row x14ac:dyDescent="0.25" r="2730" customHeight="1" ht="18.75">
      <c r="A2730" s="1">
        <v>1883495</v>
      </c>
      <c r="B2730" s="2">
        <v>11514595</v>
      </c>
      <c r="C2730" s="3" t="s">
        <v>0</v>
      </c>
      <c r="D2730" s="3" t="s">
        <v>181</v>
      </c>
      <c r="E2730" s="2">
        <v>2017</v>
      </c>
      <c r="F2730" s="4">
        <v>45015</v>
      </c>
      <c r="G2730" s="3" t="s">
        <v>2</v>
      </c>
      <c r="H2730" s="4">
        <v>45015</v>
      </c>
      <c r="I2730" s="4">
        <f>_xlfn.XLOOKUP(#REF!,[1]!Backup_F8_Previous_Wave[ODINO],[1]!Backup_F8_Previous_Wave[Production Date],"")</f>
      </c>
      <c r="J2730" s="10">
        <f>_xlfn.XLOOKUP(#REF!,[1]!Backup_F8_Previous_Wave[ODINO],[1]!Backup_F8_Previous_Wave[Wave Date],"")</f>
      </c>
      <c r="K2730" s="6">
        <f>_xlfn.XLOOKUP(#REF!,[1]!Backup_F8_Previous_Wave[ODINO],[1]!Backup_F8_Previous_Wave[Full VIN],"")</f>
      </c>
      <c r="L2730" s="3" t="s">
        <v>6812</v>
      </c>
      <c r="M2730" s="3" t="s">
        <v>4</v>
      </c>
      <c r="N2730" s="3" t="s">
        <v>8430</v>
      </c>
      <c r="O2730" s="3" t="s">
        <v>196</v>
      </c>
      <c r="P2730" s="6">
        <f>_xlfn.XLOOKUP(#REF!,[1]!Table2[BINNING],[1]!Table2[VFG],"")</f>
      </c>
      <c r="Q2730" s="6">
        <f>IF(ISNUMBER(FIND("|",#REF!,1)),LEFT(#REF!,FIND("|",#REF!,1)-2),#REF!)</f>
      </c>
      <c r="R2730" s="6">
        <f>IF(ISNUMBER(FIND("|",#REF!,1)),RIGHT(#REF!,LEN(#REF!)-FIND("|",#REF!,1)-1),"")</f>
      </c>
      <c r="S2730" s="3" t="s">
        <v>7</v>
      </c>
      <c r="T2730" s="3" t="s">
        <v>7</v>
      </c>
      <c r="U2730" s="2">
        <v>0</v>
      </c>
      <c r="V2730" s="2">
        <v>0</v>
      </c>
      <c r="W2730" s="2"/>
      <c r="X2730" s="3" t="s">
        <v>100</v>
      </c>
      <c r="Y2730" s="2"/>
      <c r="Z2730" s="3"/>
      <c r="AA2730" s="3"/>
      <c r="AB2730" s="7" t="s">
        <v>8431</v>
      </c>
      <c r="AC2730" s="3" t="s">
        <v>297</v>
      </c>
      <c r="AD2730" s="3" t="s">
        <v>298</v>
      </c>
      <c r="AE2730" s="3" t="s">
        <v>299</v>
      </c>
      <c r="AF2730" s="3" t="s">
        <v>198</v>
      </c>
      <c r="AG2730" s="4"/>
      <c r="AH2730" s="3"/>
      <c r="AI2730" s="4"/>
      <c r="AJ27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0" s="8">
        <f>IF(#REF!=MAX(#REF!),"New","Old")</f>
      </c>
      <c r="AL2730" s="3"/>
      <c r="AM2730" s="9">
        <f>IF(OR(#REF!="",#REF!=0),"",IF(#REF!&lt;12000,"&lt;12k",IF(AND(#REF!&gt;=12000,#REF!&lt;24000),"12k to 24k",IF(AND(#REF!&gt;=24000,#REF!&lt;=36000),"24k to 36k",IF(#REF!&gt;36000,"&gt;36k","")))))</f>
      </c>
    </row>
    <row x14ac:dyDescent="0.25" r="2731" customHeight="1" ht="18.75">
      <c r="A2731" s="1">
        <v>1883522</v>
      </c>
      <c r="B2731" s="2">
        <v>11514613</v>
      </c>
      <c r="C2731" s="3" t="s">
        <v>0</v>
      </c>
      <c r="D2731" s="3" t="s">
        <v>181</v>
      </c>
      <c r="E2731" s="2">
        <v>2015</v>
      </c>
      <c r="F2731" s="4">
        <v>44571</v>
      </c>
      <c r="G2731" s="3" t="s">
        <v>2</v>
      </c>
      <c r="H2731" s="4">
        <v>45015</v>
      </c>
      <c r="I2731" s="4">
        <f>_xlfn.XLOOKUP(#REF!,[1]!Backup_F8_Previous_Wave[ODINO],[1]!Backup_F8_Previous_Wave[Production Date],"")</f>
      </c>
      <c r="J2731" s="10">
        <f>_xlfn.XLOOKUP(#REF!,[1]!Backup_F8_Previous_Wave[ODINO],[1]!Backup_F8_Previous_Wave[Wave Date],"")</f>
      </c>
      <c r="K2731" s="6">
        <f>_xlfn.XLOOKUP(#REF!,[1]!Backup_F8_Previous_Wave[ODINO],[1]!Backup_F8_Previous_Wave[Full VIN],"")</f>
      </c>
      <c r="L2731" s="3" t="s">
        <v>7761</v>
      </c>
      <c r="M2731" s="3" t="s">
        <v>4</v>
      </c>
      <c r="N2731" s="3" t="s">
        <v>8432</v>
      </c>
      <c r="O2731" s="3" t="s">
        <v>196</v>
      </c>
      <c r="P2731" s="6">
        <f>_xlfn.XLOOKUP(#REF!,[1]!Table2[BINNING],[1]!Table2[VFG],"")</f>
      </c>
      <c r="Q2731" s="6">
        <f>IF(ISNUMBER(FIND("|",#REF!,1)),LEFT(#REF!,FIND("|",#REF!,1)-2),#REF!)</f>
      </c>
      <c r="R2731" s="6">
        <f>IF(ISNUMBER(FIND("|",#REF!,1)),RIGHT(#REF!,LEN(#REF!)-FIND("|",#REF!,1)-1),"")</f>
      </c>
      <c r="S2731" s="3" t="s">
        <v>7</v>
      </c>
      <c r="T2731" s="3" t="s">
        <v>7</v>
      </c>
      <c r="U2731" s="2">
        <v>0</v>
      </c>
      <c r="V2731" s="2">
        <v>0</v>
      </c>
      <c r="W2731" s="2">
        <v>45000</v>
      </c>
      <c r="X2731" s="3" t="s">
        <v>72</v>
      </c>
      <c r="Y2731" s="2">
        <v>70</v>
      </c>
      <c r="Z2731" s="3"/>
      <c r="AA2731" s="3"/>
      <c r="AB2731" s="7" t="s">
        <v>8433</v>
      </c>
      <c r="AC2731" s="3" t="s">
        <v>297</v>
      </c>
      <c r="AD2731" s="3" t="s">
        <v>298</v>
      </c>
      <c r="AE2731" s="3" t="s">
        <v>299</v>
      </c>
      <c r="AF2731" s="3" t="s">
        <v>198</v>
      </c>
      <c r="AG2731" s="4"/>
      <c r="AH2731" s="3"/>
      <c r="AI2731" s="4"/>
      <c r="AJ27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1" s="8">
        <f>IF(#REF!=MAX(#REF!),"New","Old")</f>
      </c>
      <c r="AL2731" s="3"/>
      <c r="AM2731" s="9">
        <f>IF(OR(#REF!="",#REF!=0),"",IF(#REF!&lt;12000,"&lt;12k",IF(AND(#REF!&gt;=12000,#REF!&lt;24000),"12k to 24k",IF(AND(#REF!&gt;=24000,#REF!&lt;=36000),"24k to 36k",IF(#REF!&gt;36000,"&gt;36k","")))))</f>
      </c>
    </row>
    <row x14ac:dyDescent="0.25" r="2732" customHeight="1" ht="18.75">
      <c r="A2732" s="1">
        <v>1883639</v>
      </c>
      <c r="B2732" s="2">
        <v>11514689</v>
      </c>
      <c r="C2732" s="3" t="s">
        <v>0</v>
      </c>
      <c r="D2732" s="3" t="s">
        <v>181</v>
      </c>
      <c r="E2732" s="2">
        <v>2016</v>
      </c>
      <c r="F2732" s="4">
        <v>45015</v>
      </c>
      <c r="G2732" s="3" t="s">
        <v>2</v>
      </c>
      <c r="H2732" s="4">
        <v>45015</v>
      </c>
      <c r="I2732" s="4">
        <f>_xlfn.XLOOKUP(#REF!,[1]!Backup_F8_Previous_Wave[ODINO],[1]!Backup_F8_Previous_Wave[Production Date],"")</f>
      </c>
      <c r="J2732" s="10">
        <f>_xlfn.XLOOKUP(#REF!,[1]!Backup_F8_Previous_Wave[ODINO],[1]!Backup_F8_Previous_Wave[Wave Date],"")</f>
      </c>
      <c r="K2732" s="6">
        <f>_xlfn.XLOOKUP(#REF!,[1]!Backup_F8_Previous_Wave[ODINO],[1]!Backup_F8_Previous_Wave[Full VIN],"")</f>
      </c>
      <c r="L2732" s="3" t="s">
        <v>8434</v>
      </c>
      <c r="M2732" s="3" t="s">
        <v>4</v>
      </c>
      <c r="N2732" s="3" t="s">
        <v>8435</v>
      </c>
      <c r="O2732" s="3" t="s">
        <v>196</v>
      </c>
      <c r="P2732" s="6">
        <f>_xlfn.XLOOKUP(#REF!,[1]!Table2[BINNING],[1]!Table2[VFG],"")</f>
      </c>
      <c r="Q2732" s="6">
        <f>IF(ISNUMBER(FIND("|",#REF!,1)),LEFT(#REF!,FIND("|",#REF!,1)-2),#REF!)</f>
      </c>
      <c r="R2732" s="6">
        <f>IF(ISNUMBER(FIND("|",#REF!,1)),RIGHT(#REF!,LEN(#REF!)-FIND("|",#REF!,1)-1),"")</f>
      </c>
      <c r="S2732" s="3" t="s">
        <v>7</v>
      </c>
      <c r="T2732" s="3" t="s">
        <v>7</v>
      </c>
      <c r="U2732" s="2">
        <v>0</v>
      </c>
      <c r="V2732" s="2">
        <v>0</v>
      </c>
      <c r="W2732" s="2"/>
      <c r="X2732" s="3" t="s">
        <v>1087</v>
      </c>
      <c r="Y2732" s="2">
        <v>80</v>
      </c>
      <c r="Z2732" s="3"/>
      <c r="AA2732" s="3"/>
      <c r="AB2732" s="7" t="s">
        <v>8436</v>
      </c>
      <c r="AC2732" s="3" t="s">
        <v>297</v>
      </c>
      <c r="AD2732" s="3" t="s">
        <v>298</v>
      </c>
      <c r="AE2732" s="3" t="s">
        <v>299</v>
      </c>
      <c r="AF2732" s="3" t="s">
        <v>198</v>
      </c>
      <c r="AG2732" s="4"/>
      <c r="AH2732" s="3"/>
      <c r="AI2732" s="4"/>
      <c r="AJ27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2" s="8">
        <f>IF(#REF!=MAX(#REF!),"New","Old")</f>
      </c>
      <c r="AL2732" s="3"/>
      <c r="AM2732" s="9">
        <f>IF(OR(#REF!="",#REF!=0),"",IF(#REF!&lt;12000,"&lt;12k",IF(AND(#REF!&gt;=12000,#REF!&lt;24000),"12k to 24k",IF(AND(#REF!&gt;=24000,#REF!&lt;=36000),"24k to 36k",IF(#REF!&gt;36000,"&gt;36k","")))))</f>
      </c>
    </row>
    <row x14ac:dyDescent="0.25" r="2733" customHeight="1" ht="18.75">
      <c r="A2733" s="1">
        <v>1883761</v>
      </c>
      <c r="B2733" s="2">
        <v>11514774</v>
      </c>
      <c r="C2733" s="3" t="s">
        <v>0</v>
      </c>
      <c r="D2733" s="3" t="s">
        <v>181</v>
      </c>
      <c r="E2733" s="2">
        <v>2017</v>
      </c>
      <c r="F2733" s="4">
        <v>45015</v>
      </c>
      <c r="G2733" s="3" t="s">
        <v>2</v>
      </c>
      <c r="H2733" s="4">
        <v>45016</v>
      </c>
      <c r="I2733" s="4">
        <f>_xlfn.XLOOKUP(#REF!,[1]!Backup_F8_Previous_Wave[ODINO],[1]!Backup_F8_Previous_Wave[Production Date],"")</f>
      </c>
      <c r="J2733" s="10">
        <f>_xlfn.XLOOKUP(#REF!,[1]!Backup_F8_Previous_Wave[ODINO],[1]!Backup_F8_Previous_Wave[Wave Date],"")</f>
      </c>
      <c r="K2733" s="6">
        <f>_xlfn.XLOOKUP(#REF!,[1]!Backup_F8_Previous_Wave[ODINO],[1]!Backup_F8_Previous_Wave[Full VIN],"")</f>
      </c>
      <c r="L2733" s="3" t="s">
        <v>8437</v>
      </c>
      <c r="M2733" s="3" t="s">
        <v>4</v>
      </c>
      <c r="N2733" s="3" t="s">
        <v>8438</v>
      </c>
      <c r="O2733" s="3" t="s">
        <v>196</v>
      </c>
      <c r="P2733" s="6">
        <f>_xlfn.XLOOKUP(#REF!,[1]!Table2[BINNING],[1]!Table2[VFG],"")</f>
      </c>
      <c r="Q2733" s="6">
        <f>IF(ISNUMBER(FIND("|",#REF!,1)),LEFT(#REF!,FIND("|",#REF!,1)-2),#REF!)</f>
      </c>
      <c r="R2733" s="6">
        <f>IF(ISNUMBER(FIND("|",#REF!,1)),RIGHT(#REF!,LEN(#REF!)-FIND("|",#REF!,1)-1),"")</f>
      </c>
      <c r="S2733" s="3" t="s">
        <v>7</v>
      </c>
      <c r="T2733" s="3" t="s">
        <v>7</v>
      </c>
      <c r="U2733" s="2">
        <v>0</v>
      </c>
      <c r="V2733" s="2">
        <v>0</v>
      </c>
      <c r="W2733" s="2">
        <v>53253</v>
      </c>
      <c r="X2733" s="3" t="s">
        <v>63</v>
      </c>
      <c r="Y2733" s="2">
        <v>75</v>
      </c>
      <c r="Z2733" s="3"/>
      <c r="AA2733" s="3"/>
      <c r="AB2733" s="7" t="s">
        <v>8439</v>
      </c>
      <c r="AC2733" s="3" t="s">
        <v>297</v>
      </c>
      <c r="AD2733" s="3" t="s">
        <v>298</v>
      </c>
      <c r="AE2733" s="3" t="s">
        <v>299</v>
      </c>
      <c r="AF2733" s="3" t="s">
        <v>198</v>
      </c>
      <c r="AG2733" s="4"/>
      <c r="AH2733" s="3"/>
      <c r="AI2733" s="4"/>
      <c r="AJ27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3" s="8">
        <f>IF(#REF!=MAX(#REF!),"New","Old")</f>
      </c>
      <c r="AL2733" s="3"/>
      <c r="AM2733" s="9">
        <f>IF(OR(#REF!="",#REF!=0),"",IF(#REF!&lt;12000,"&lt;12k",IF(AND(#REF!&gt;=12000,#REF!&lt;24000),"12k to 24k",IF(AND(#REF!&gt;=24000,#REF!&lt;=36000),"24k to 36k",IF(#REF!&gt;36000,"&gt;36k","")))))</f>
      </c>
    </row>
    <row x14ac:dyDescent="0.25" r="2734" customHeight="1" ht="18.75">
      <c r="A2734" s="1">
        <v>1883934</v>
      </c>
      <c r="B2734" s="2">
        <v>11514897</v>
      </c>
      <c r="C2734" s="3" t="s">
        <v>0</v>
      </c>
      <c r="D2734" s="3" t="s">
        <v>86</v>
      </c>
      <c r="E2734" s="2">
        <v>2020</v>
      </c>
      <c r="F2734" s="4">
        <v>45001</v>
      </c>
      <c r="G2734" s="3" t="s">
        <v>2</v>
      </c>
      <c r="H2734" s="4">
        <v>45017</v>
      </c>
      <c r="I2734" s="4">
        <f>_xlfn.XLOOKUP(#REF!,[1]!Backup_F8_Previous_Wave[ODINO],[1]!Backup_F8_Previous_Wave[Production Date],"")</f>
      </c>
      <c r="J2734" s="10">
        <f>_xlfn.XLOOKUP(#REF!,[1]!Backup_F8_Previous_Wave[ODINO],[1]!Backup_F8_Previous_Wave[Wave Date],"")</f>
      </c>
      <c r="K2734" s="6">
        <f>_xlfn.XLOOKUP(#REF!,[1]!Backup_F8_Previous_Wave[ODINO],[1]!Backup_F8_Previous_Wave[Full VIN],"")</f>
      </c>
      <c r="L2734" s="3" t="s">
        <v>8440</v>
      </c>
      <c r="M2734" s="3" t="s">
        <v>4</v>
      </c>
      <c r="N2734" s="3" t="s">
        <v>8441</v>
      </c>
      <c r="O2734" s="3" t="s">
        <v>4771</v>
      </c>
      <c r="P2734" s="6">
        <f>_xlfn.XLOOKUP(#REF!,[1]!Table2[BINNING],[1]!Table2[VFG],"")</f>
      </c>
      <c r="Q2734" s="6">
        <f>IF(ISNUMBER(FIND("|",#REF!,1)),LEFT(#REF!,FIND("|",#REF!,1)-2),#REF!)</f>
      </c>
      <c r="R2734" s="6">
        <f>IF(ISNUMBER(FIND("|",#REF!,1)),RIGHT(#REF!,LEN(#REF!)-FIND("|",#REF!,1)-1),"")</f>
      </c>
      <c r="S2734" s="3" t="s">
        <v>7</v>
      </c>
      <c r="T2734" s="3" t="s">
        <v>7</v>
      </c>
      <c r="U2734" s="2">
        <v>0</v>
      </c>
      <c r="V2734" s="2">
        <v>0</v>
      </c>
      <c r="W2734" s="2"/>
      <c r="X2734" s="3" t="s">
        <v>139</v>
      </c>
      <c r="Y2734" s="2">
        <v>0</v>
      </c>
      <c r="Z2734" s="3"/>
      <c r="AA2734" s="3"/>
      <c r="AB2734" s="7" t="s">
        <v>8442</v>
      </c>
      <c r="AC2734" s="3" t="s">
        <v>685</v>
      </c>
      <c r="AD2734" s="3" t="s">
        <v>93</v>
      </c>
      <c r="AE2734" s="3" t="s">
        <v>94</v>
      </c>
      <c r="AF2734" s="3" t="s">
        <v>95</v>
      </c>
      <c r="AG2734" s="4"/>
      <c r="AH2734" s="3"/>
      <c r="AI2734" s="4"/>
      <c r="AJ27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4" s="8">
        <f>IF(#REF!=MAX(#REF!),"New","Old")</f>
      </c>
      <c r="AL2734" s="3"/>
      <c r="AM2734" s="9">
        <f>IF(OR(#REF!="",#REF!=0),"",IF(#REF!&lt;12000,"&lt;12k",IF(AND(#REF!&gt;=12000,#REF!&lt;24000),"12k to 24k",IF(AND(#REF!&gt;=24000,#REF!&lt;=36000),"24k to 36k",IF(#REF!&gt;36000,"&gt;36k","")))))</f>
      </c>
    </row>
    <row x14ac:dyDescent="0.25" r="2735" customHeight="1" ht="18.75">
      <c r="A2735" s="1">
        <v>1884018</v>
      </c>
      <c r="B2735" s="2">
        <v>11514947</v>
      </c>
      <c r="C2735" s="3" t="s">
        <v>0</v>
      </c>
      <c r="D2735" s="3" t="s">
        <v>181</v>
      </c>
      <c r="E2735" s="2">
        <v>2018</v>
      </c>
      <c r="F2735" s="4">
        <v>45010</v>
      </c>
      <c r="G2735" s="3" t="s">
        <v>2</v>
      </c>
      <c r="H2735" s="4">
        <v>45017</v>
      </c>
      <c r="I2735" s="4"/>
      <c r="J2735" s="10">
        <f>_xlfn.XLOOKUP(#REF!,[1]!Backup_F8_Previous_Wave[ODINO],[1]!Backup_F8_Previous_Wave[Wave Date],"")</f>
      </c>
      <c r="K2735" s="3"/>
      <c r="L2735" s="3" t="s">
        <v>8443</v>
      </c>
      <c r="M2735" s="3" t="s">
        <v>4</v>
      </c>
      <c r="N2735" s="3" t="s">
        <v>8444</v>
      </c>
      <c r="O2735" s="3" t="s">
        <v>196</v>
      </c>
      <c r="P2735" s="6">
        <f>_xlfn.XLOOKUP(#REF!,[1]!Table2[BINNING],[1]!Table2[VFG],"")</f>
      </c>
      <c r="Q2735" s="6">
        <f>IF(ISNUMBER(FIND("|",#REF!,1)),LEFT(#REF!,FIND("|",#REF!,1)-2),#REF!)</f>
      </c>
      <c r="R2735" s="6">
        <f>IF(ISNUMBER(FIND("|",#REF!,1)),RIGHT(#REF!,LEN(#REF!)-FIND("|",#REF!,1)-1),"")</f>
      </c>
      <c r="S2735" s="3" t="s">
        <v>7</v>
      </c>
      <c r="T2735" s="3" t="s">
        <v>7</v>
      </c>
      <c r="U2735" s="2">
        <v>0</v>
      </c>
      <c r="V2735" s="2">
        <v>0</v>
      </c>
      <c r="W2735" s="2"/>
      <c r="X2735" s="3" t="s">
        <v>8</v>
      </c>
      <c r="Y2735" s="2">
        <v>66</v>
      </c>
      <c r="Z2735" s="3"/>
      <c r="AA2735" s="3"/>
      <c r="AB2735" s="7" t="s">
        <v>8445</v>
      </c>
      <c r="AC2735" s="3" t="s">
        <v>44</v>
      </c>
      <c r="AD2735" s="3" t="s">
        <v>44</v>
      </c>
      <c r="AE2735" s="3" t="s">
        <v>44</v>
      </c>
      <c r="AF2735" s="3" t="s">
        <v>198</v>
      </c>
      <c r="AG2735" s="4"/>
      <c r="AH2735" s="3"/>
      <c r="AI2735" s="4"/>
      <c r="AJ27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5" s="8">
        <f>IF(#REF!=MAX(#REF!),"New","Old")</f>
      </c>
      <c r="AL2735" s="3"/>
      <c r="AM2735" s="9">
        <f>IF(OR(#REF!="",#REF!=0),"",IF(#REF!&lt;12000,"&lt;12k",IF(AND(#REF!&gt;=12000,#REF!&lt;24000),"12k to 24k",IF(AND(#REF!&gt;=24000,#REF!&lt;=36000),"24k to 36k",IF(#REF!&gt;36000,"&gt;36k","")))))</f>
      </c>
    </row>
    <row x14ac:dyDescent="0.25" r="2736" customHeight="1" ht="18.75">
      <c r="A2736" s="1">
        <v>1884045</v>
      </c>
      <c r="B2736" s="2">
        <v>11514970</v>
      </c>
      <c r="C2736" s="3" t="s">
        <v>0</v>
      </c>
      <c r="D2736" s="3" t="s">
        <v>4843</v>
      </c>
      <c r="E2736" s="2">
        <v>2022</v>
      </c>
      <c r="F2736" s="4">
        <v>45016</v>
      </c>
      <c r="G2736" s="3" t="s">
        <v>2</v>
      </c>
      <c r="H2736" s="4">
        <v>45017</v>
      </c>
      <c r="I2736" s="4">
        <f>_xlfn.XLOOKUP(#REF!,[1]!Backup_F8_Previous_Wave[ODINO],[1]!Backup_F8_Previous_Wave[Production Date],"")</f>
      </c>
      <c r="J2736" s="10">
        <f>_xlfn.XLOOKUP(#REF!,[1]!Backup_F8_Previous_Wave[ODINO],[1]!Backup_F8_Previous_Wave[Wave Date],"")</f>
      </c>
      <c r="K2736" s="6">
        <f>_xlfn.XLOOKUP(#REF!,[1]!Backup_F8_Previous_Wave[ODINO],[1]!Backup_F8_Previous_Wave[Full VIN],"")</f>
      </c>
      <c r="L2736" s="3" t="s">
        <v>8446</v>
      </c>
      <c r="M2736" s="3" t="s">
        <v>4</v>
      </c>
      <c r="N2736" s="3" t="s">
        <v>8447</v>
      </c>
      <c r="O2736" s="3" t="s">
        <v>3849</v>
      </c>
      <c r="P2736" s="6">
        <f>_xlfn.XLOOKUP(#REF!,[1]!Table2[BINNING],[1]!Table2[VFG],"")</f>
      </c>
      <c r="Q2736" s="6">
        <f>IF(ISNUMBER(FIND("|",#REF!,1)),LEFT(#REF!,FIND("|",#REF!,1)-2),#REF!)</f>
      </c>
      <c r="R2736" s="6">
        <f>IF(ISNUMBER(FIND("|",#REF!,1)),RIGHT(#REF!,LEN(#REF!)-FIND("|",#REF!,1)-1),"")</f>
      </c>
      <c r="S2736" s="3" t="s">
        <v>7</v>
      </c>
      <c r="T2736" s="3" t="s">
        <v>7</v>
      </c>
      <c r="U2736" s="2">
        <v>0</v>
      </c>
      <c r="V2736" s="2">
        <v>0</v>
      </c>
      <c r="W2736" s="2"/>
      <c r="X2736" s="3" t="s">
        <v>112</v>
      </c>
      <c r="Y2736" s="2">
        <v>55</v>
      </c>
      <c r="Z2736" s="3"/>
      <c r="AA2736" s="3"/>
      <c r="AB2736" s="7" t="s">
        <v>8448</v>
      </c>
      <c r="AC2736" s="3" t="s">
        <v>4847</v>
      </c>
      <c r="AD2736" s="3" t="s">
        <v>4848</v>
      </c>
      <c r="AE2736" s="3" t="s">
        <v>4849</v>
      </c>
      <c r="AF2736" s="3" t="s">
        <v>102</v>
      </c>
      <c r="AG2736" s="4"/>
      <c r="AH2736" s="3"/>
      <c r="AI2736" s="4"/>
      <c r="AJ27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6" s="8">
        <f>IF(#REF!=MAX(#REF!),"New","Old")</f>
      </c>
      <c r="AL2736" s="3"/>
      <c r="AM2736" s="9">
        <f>IF(OR(#REF!="",#REF!=0),"",IF(#REF!&lt;12000,"&lt;12k",IF(AND(#REF!&gt;=12000,#REF!&lt;24000),"12k to 24k",IF(AND(#REF!&gt;=24000,#REF!&lt;=36000),"24k to 36k",IF(#REF!&gt;36000,"&gt;36k","")))))</f>
      </c>
    </row>
    <row x14ac:dyDescent="0.25" r="2737" customHeight="1" ht="18.75">
      <c r="A2737" s="1">
        <v>1884103</v>
      </c>
      <c r="B2737" s="2">
        <v>11515004</v>
      </c>
      <c r="C2737" s="3" t="s">
        <v>0</v>
      </c>
      <c r="D2737" s="3" t="s">
        <v>181</v>
      </c>
      <c r="E2737" s="2">
        <v>2015</v>
      </c>
      <c r="F2737" s="4">
        <v>45017</v>
      </c>
      <c r="G2737" s="3" t="s">
        <v>108</v>
      </c>
      <c r="H2737" s="4">
        <v>45018</v>
      </c>
      <c r="I2737" s="4">
        <f>_xlfn.XLOOKUP(#REF!,[1]!Backup_F8_Previous_Wave[ODINO],[1]!Backup_F8_Previous_Wave[Production Date],"")</f>
      </c>
      <c r="J2737" s="10">
        <f>_xlfn.XLOOKUP(#REF!,[1]!Backup_F8_Previous_Wave[ODINO],[1]!Backup_F8_Previous_Wave[Wave Date],"")</f>
      </c>
      <c r="K2737" s="6">
        <f>_xlfn.XLOOKUP(#REF!,[1]!Backup_F8_Previous_Wave[ODINO],[1]!Backup_F8_Previous_Wave[Full VIN],"")</f>
      </c>
      <c r="L2737" s="3" t="s">
        <v>8449</v>
      </c>
      <c r="M2737" s="3" t="s">
        <v>4</v>
      </c>
      <c r="N2737" s="3" t="s">
        <v>8450</v>
      </c>
      <c r="O2737" s="3" t="s">
        <v>196</v>
      </c>
      <c r="P2737" s="6">
        <f>_xlfn.XLOOKUP(#REF!,[1]!Table2[BINNING],[1]!Table2[VFG],"")</f>
      </c>
      <c r="Q2737" s="6">
        <f>IF(ISNUMBER(FIND("|",#REF!,1)),LEFT(#REF!,FIND("|",#REF!,1)-2),#REF!)</f>
      </c>
      <c r="R2737" s="6">
        <f>IF(ISNUMBER(FIND("|",#REF!,1)),RIGHT(#REF!,LEN(#REF!)-FIND("|",#REF!,1)-1),"")</f>
      </c>
      <c r="S2737" s="3" t="s">
        <v>7</v>
      </c>
      <c r="T2737" s="3" t="s">
        <v>7</v>
      </c>
      <c r="U2737" s="2">
        <v>0</v>
      </c>
      <c r="V2737" s="2">
        <v>0</v>
      </c>
      <c r="W2737" s="2"/>
      <c r="X2737" s="3" t="s">
        <v>90</v>
      </c>
      <c r="Y2737" s="2">
        <v>60</v>
      </c>
      <c r="Z2737" s="3"/>
      <c r="AA2737" s="3"/>
      <c r="AB2737" s="7" t="s">
        <v>8451</v>
      </c>
      <c r="AC2737" s="3" t="s">
        <v>297</v>
      </c>
      <c r="AD2737" s="3" t="s">
        <v>298</v>
      </c>
      <c r="AE2737" s="3" t="s">
        <v>299</v>
      </c>
      <c r="AF2737" s="3" t="s">
        <v>198</v>
      </c>
      <c r="AG2737" s="4"/>
      <c r="AH2737" s="3"/>
      <c r="AI2737" s="4"/>
      <c r="AJ27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7" s="8">
        <f>IF(#REF!=MAX(#REF!),"New","Old")</f>
      </c>
      <c r="AL2737" s="3"/>
      <c r="AM2737" s="9">
        <f>IF(OR(#REF!="",#REF!=0),"",IF(#REF!&lt;12000,"&lt;12k",IF(AND(#REF!&gt;=12000,#REF!&lt;24000),"12k to 24k",IF(AND(#REF!&gt;=24000,#REF!&lt;=36000),"24k to 36k",IF(#REF!&gt;36000,"&gt;36k","")))))</f>
      </c>
    </row>
    <row x14ac:dyDescent="0.25" r="2738" customHeight="1" ht="18.75">
      <c r="A2738" s="1">
        <v>1884113</v>
      </c>
      <c r="B2738" s="2">
        <v>11515010</v>
      </c>
      <c r="C2738" s="3" t="s">
        <v>0</v>
      </c>
      <c r="D2738" s="3" t="s">
        <v>1</v>
      </c>
      <c r="E2738" s="2">
        <v>2011</v>
      </c>
      <c r="F2738" s="4">
        <v>45014</v>
      </c>
      <c r="G2738" s="3" t="s">
        <v>2</v>
      </c>
      <c r="H2738" s="4">
        <v>45018</v>
      </c>
      <c r="I2738" s="4">
        <f>_xlfn.XLOOKUP(#REF!,[1]!Backup_F8_Previous_Wave[ODINO],[1]!Backup_F8_Previous_Wave[Production Date],"")</f>
      </c>
      <c r="J2738" s="10">
        <f>_xlfn.XLOOKUP(#REF!,[1]!Backup_F8_Previous_Wave[ODINO],[1]!Backup_F8_Previous_Wave[Wave Date],"")</f>
      </c>
      <c r="K2738" s="6">
        <f>_xlfn.XLOOKUP(#REF!,[1]!Backup_F8_Previous_Wave[ODINO],[1]!Backup_F8_Previous_Wave[Full VIN],"")</f>
      </c>
      <c r="L2738" s="3" t="s">
        <v>280</v>
      </c>
      <c r="M2738" s="3" t="s">
        <v>4</v>
      </c>
      <c r="N2738" s="3" t="s">
        <v>8452</v>
      </c>
      <c r="O2738" s="3" t="s">
        <v>5024</v>
      </c>
      <c r="P2738" s="6">
        <f>_xlfn.XLOOKUP(#REF!,[1]!Table2[BINNING],[1]!Table2[VFG],"")</f>
      </c>
      <c r="Q2738" s="6">
        <f>IF(ISNUMBER(FIND("|",#REF!,1)),LEFT(#REF!,FIND("|",#REF!,1)-2),#REF!)</f>
      </c>
      <c r="R2738" s="6">
        <f>IF(ISNUMBER(FIND("|",#REF!,1)),RIGHT(#REF!,LEN(#REF!)-FIND("|",#REF!,1)-1),"")</f>
      </c>
      <c r="S2738" s="3" t="s">
        <v>7</v>
      </c>
      <c r="T2738" s="3" t="s">
        <v>7</v>
      </c>
      <c r="U2738" s="2">
        <v>0</v>
      </c>
      <c r="V2738" s="2">
        <v>0</v>
      </c>
      <c r="W2738" s="2"/>
      <c r="X2738" s="3" t="s">
        <v>139</v>
      </c>
      <c r="Y2738" s="2">
        <v>0</v>
      </c>
      <c r="Z2738" s="3"/>
      <c r="AA2738" s="3"/>
      <c r="AB2738" s="7" t="s">
        <v>8453</v>
      </c>
      <c r="AC2738" s="3" t="s">
        <v>10</v>
      </c>
      <c r="AD2738" s="3" t="s">
        <v>11</v>
      </c>
      <c r="AE2738" s="3" t="s">
        <v>12</v>
      </c>
      <c r="AF2738" s="3" t="s">
        <v>13</v>
      </c>
      <c r="AG2738" s="4"/>
      <c r="AH2738" s="3"/>
      <c r="AI2738" s="4"/>
      <c r="AJ27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8" s="8">
        <f>IF(#REF!=MAX(#REF!),"New","Old")</f>
      </c>
      <c r="AL2738" s="3"/>
      <c r="AM2738" s="9">
        <f>IF(OR(#REF!="",#REF!=0),"",IF(#REF!&lt;12000,"&lt;12k",IF(AND(#REF!&gt;=12000,#REF!&lt;24000),"12k to 24k",IF(AND(#REF!&gt;=24000,#REF!&lt;=36000),"24k to 36k",IF(#REF!&gt;36000,"&gt;36k","")))))</f>
      </c>
    </row>
    <row x14ac:dyDescent="0.25" r="2739" customHeight="1" ht="18.75">
      <c r="A2739" s="1">
        <v>1884175</v>
      </c>
      <c r="B2739" s="2">
        <v>11515052</v>
      </c>
      <c r="C2739" s="3" t="s">
        <v>0</v>
      </c>
      <c r="D2739" s="3" t="s">
        <v>181</v>
      </c>
      <c r="E2739" s="2">
        <v>2016</v>
      </c>
      <c r="F2739" s="4">
        <v>45017</v>
      </c>
      <c r="G2739" s="3" t="s">
        <v>108</v>
      </c>
      <c r="H2739" s="4">
        <v>45018</v>
      </c>
      <c r="I2739" s="4">
        <f>_xlfn.XLOOKUP(#REF!,[1]!Backup_F8_Previous_Wave[ODINO],[1]!Backup_F8_Previous_Wave[Production Date],"")</f>
      </c>
      <c r="J2739" s="10">
        <f>_xlfn.XLOOKUP(#REF!,[1]!Backup_F8_Previous_Wave[ODINO],[1]!Backup_F8_Previous_Wave[Wave Date],"")</f>
      </c>
      <c r="K2739" s="6">
        <f>_xlfn.XLOOKUP(#REF!,[1]!Backup_F8_Previous_Wave[ODINO],[1]!Backup_F8_Previous_Wave[Full VIN],"")</f>
      </c>
      <c r="L2739" s="3" t="s">
        <v>8454</v>
      </c>
      <c r="M2739" s="3" t="s">
        <v>4</v>
      </c>
      <c r="N2739" s="3" t="s">
        <v>8455</v>
      </c>
      <c r="O2739" s="3" t="s">
        <v>196</v>
      </c>
      <c r="P2739" s="6">
        <f>_xlfn.XLOOKUP(#REF!,[1]!Table2[BINNING],[1]!Table2[VFG],"")</f>
      </c>
      <c r="Q2739" s="6">
        <f>IF(ISNUMBER(FIND("|",#REF!,1)),LEFT(#REF!,FIND("|",#REF!,1)-2),#REF!)</f>
      </c>
      <c r="R2739" s="6">
        <f>IF(ISNUMBER(FIND("|",#REF!,1)),RIGHT(#REF!,LEN(#REF!)-FIND("|",#REF!,1)-1),"")</f>
      </c>
      <c r="S2739" s="3" t="s">
        <v>7</v>
      </c>
      <c r="T2739" s="3" t="s">
        <v>7</v>
      </c>
      <c r="U2739" s="2">
        <v>0</v>
      </c>
      <c r="V2739" s="2">
        <v>0</v>
      </c>
      <c r="W2739" s="2"/>
      <c r="X2739" s="3" t="s">
        <v>81</v>
      </c>
      <c r="Y2739" s="2">
        <v>65</v>
      </c>
      <c r="Z2739" s="3"/>
      <c r="AA2739" s="3"/>
      <c r="AB2739" s="7" t="s">
        <v>8456</v>
      </c>
      <c r="AC2739" s="3" t="s">
        <v>297</v>
      </c>
      <c r="AD2739" s="3" t="s">
        <v>298</v>
      </c>
      <c r="AE2739" s="3" t="s">
        <v>299</v>
      </c>
      <c r="AF2739" s="3" t="s">
        <v>198</v>
      </c>
      <c r="AG2739" s="4"/>
      <c r="AH2739" s="3"/>
      <c r="AI2739" s="4"/>
      <c r="AJ27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39" s="8">
        <f>IF(#REF!=MAX(#REF!),"New","Old")</f>
      </c>
      <c r="AL2739" s="3"/>
      <c r="AM2739" s="9">
        <f>IF(OR(#REF!="",#REF!=0),"",IF(#REF!&lt;12000,"&lt;12k",IF(AND(#REF!&gt;=12000,#REF!&lt;24000),"12k to 24k",IF(AND(#REF!&gt;=24000,#REF!&lt;=36000),"24k to 36k",IF(#REF!&gt;36000,"&gt;36k","")))))</f>
      </c>
    </row>
    <row x14ac:dyDescent="0.25" r="2740" customHeight="1" ht="18.75">
      <c r="A2740" s="1">
        <v>1884182</v>
      </c>
      <c r="B2740" s="2">
        <v>11515057</v>
      </c>
      <c r="C2740" s="3" t="s">
        <v>0</v>
      </c>
      <c r="D2740" s="3" t="s">
        <v>181</v>
      </c>
      <c r="E2740" s="2">
        <v>2018</v>
      </c>
      <c r="F2740" s="4">
        <v>45016</v>
      </c>
      <c r="G2740" s="3" t="s">
        <v>2</v>
      </c>
      <c r="H2740" s="4">
        <v>45018</v>
      </c>
      <c r="I2740" s="4">
        <f>_xlfn.XLOOKUP(#REF!,[1]!Backup_F8_Previous_Wave[ODINO],[1]!Backup_F8_Previous_Wave[Production Date],"")</f>
      </c>
      <c r="J2740" s="10">
        <f>_xlfn.XLOOKUP(#REF!,[1]!Backup_F8_Previous_Wave[ODINO],[1]!Backup_F8_Previous_Wave[Wave Date],"")</f>
      </c>
      <c r="K2740" s="6">
        <f>_xlfn.XLOOKUP(#REF!,[1]!Backup_F8_Previous_Wave[ODINO],[1]!Backup_F8_Previous_Wave[Full VIN],"")</f>
      </c>
      <c r="L2740" s="3" t="s">
        <v>5032</v>
      </c>
      <c r="M2740" s="3" t="s">
        <v>4</v>
      </c>
      <c r="N2740" s="3" t="s">
        <v>8457</v>
      </c>
      <c r="O2740" s="3" t="s">
        <v>196</v>
      </c>
      <c r="P2740" s="6">
        <f>_xlfn.XLOOKUP(#REF!,[1]!Table2[BINNING],[1]!Table2[VFG],"")</f>
      </c>
      <c r="Q2740" s="6">
        <f>IF(ISNUMBER(FIND("|",#REF!,1)),LEFT(#REF!,FIND("|",#REF!,1)-2),#REF!)</f>
      </c>
      <c r="R2740" s="6">
        <f>IF(ISNUMBER(FIND("|",#REF!,1)),RIGHT(#REF!,LEN(#REF!)-FIND("|",#REF!,1)-1),"")</f>
      </c>
      <c r="S2740" s="3" t="s">
        <v>7</v>
      </c>
      <c r="T2740" s="3" t="s">
        <v>7</v>
      </c>
      <c r="U2740" s="2">
        <v>0</v>
      </c>
      <c r="V2740" s="2">
        <v>0</v>
      </c>
      <c r="W2740" s="2"/>
      <c r="X2740" s="3" t="s">
        <v>525</v>
      </c>
      <c r="Y2740" s="2">
        <v>70</v>
      </c>
      <c r="Z2740" s="3"/>
      <c r="AA2740" s="3"/>
      <c r="AB2740" s="7" t="s">
        <v>8458</v>
      </c>
      <c r="AC2740" s="3" t="s">
        <v>297</v>
      </c>
      <c r="AD2740" s="3" t="s">
        <v>298</v>
      </c>
      <c r="AE2740" s="3" t="s">
        <v>299</v>
      </c>
      <c r="AF2740" s="3" t="s">
        <v>198</v>
      </c>
      <c r="AG2740" s="4"/>
      <c r="AH2740" s="3"/>
      <c r="AI2740" s="4"/>
      <c r="AJ27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0" s="8">
        <f>IF(#REF!=MAX(#REF!),"New","Old")</f>
      </c>
      <c r="AL2740" s="3"/>
      <c r="AM2740" s="9">
        <f>IF(OR(#REF!="",#REF!=0),"",IF(#REF!&lt;12000,"&lt;12k",IF(AND(#REF!&gt;=12000,#REF!&lt;24000),"12k to 24k",IF(AND(#REF!&gt;=24000,#REF!&lt;=36000),"24k to 36k",IF(#REF!&gt;36000,"&gt;36k","")))))</f>
      </c>
    </row>
    <row x14ac:dyDescent="0.25" r="2741" customHeight="1" ht="18.75">
      <c r="A2741" s="1">
        <v>1884303</v>
      </c>
      <c r="B2741" s="2">
        <v>11515143</v>
      </c>
      <c r="C2741" s="3" t="s">
        <v>0</v>
      </c>
      <c r="D2741" s="3" t="s">
        <v>181</v>
      </c>
      <c r="E2741" s="2">
        <v>2018</v>
      </c>
      <c r="F2741" s="4">
        <v>45017</v>
      </c>
      <c r="G2741" s="3" t="s">
        <v>108</v>
      </c>
      <c r="H2741" s="4">
        <v>45019</v>
      </c>
      <c r="I2741" s="4"/>
      <c r="J2741" s="10">
        <f>_xlfn.XLOOKUP(#REF!,[1]!Backup_F8_Previous_Wave[ODINO],[1]!Backup_F8_Previous_Wave[Wave Date],"")</f>
      </c>
      <c r="K2741" s="3"/>
      <c r="L2741" s="3" t="s">
        <v>4752</v>
      </c>
      <c r="M2741" s="3" t="s">
        <v>4</v>
      </c>
      <c r="N2741" s="3" t="s">
        <v>8459</v>
      </c>
      <c r="O2741" s="3" t="s">
        <v>196</v>
      </c>
      <c r="P2741" s="6">
        <f>_xlfn.XLOOKUP(#REF!,[1]!Table2[BINNING],[1]!Table2[VFG],"")</f>
      </c>
      <c r="Q2741" s="6">
        <f>IF(ISNUMBER(FIND("|",#REF!,1)),LEFT(#REF!,FIND("|",#REF!,1)-2),#REF!)</f>
      </c>
      <c r="R2741" s="6">
        <f>IF(ISNUMBER(FIND("|",#REF!,1)),RIGHT(#REF!,LEN(#REF!)-FIND("|",#REF!,1)-1),"")</f>
      </c>
      <c r="S2741" s="3" t="s">
        <v>7</v>
      </c>
      <c r="T2741" s="3" t="s">
        <v>7</v>
      </c>
      <c r="U2741" s="2">
        <v>0</v>
      </c>
      <c r="V2741" s="2">
        <v>0</v>
      </c>
      <c r="W2741" s="2"/>
      <c r="X2741" s="3" t="s">
        <v>139</v>
      </c>
      <c r="Y2741" s="2">
        <v>73</v>
      </c>
      <c r="Z2741" s="3"/>
      <c r="AA2741" s="3"/>
      <c r="AB2741" s="7" t="s">
        <v>8460</v>
      </c>
      <c r="AC2741" s="3" t="s">
        <v>44</v>
      </c>
      <c r="AD2741" s="3" t="s">
        <v>44</v>
      </c>
      <c r="AE2741" s="3" t="s">
        <v>44</v>
      </c>
      <c r="AF2741" s="3" t="s">
        <v>198</v>
      </c>
      <c r="AG2741" s="4"/>
      <c r="AH2741" s="3"/>
      <c r="AI2741" s="4"/>
      <c r="AJ27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1" s="8">
        <f>IF(#REF!=MAX(#REF!),"New","Old")</f>
      </c>
      <c r="AL2741" s="3"/>
      <c r="AM2741" s="9">
        <f>IF(OR(#REF!="",#REF!=0),"",IF(#REF!&lt;12000,"&lt;12k",IF(AND(#REF!&gt;=12000,#REF!&lt;24000),"12k to 24k",IF(AND(#REF!&gt;=24000,#REF!&lt;=36000),"24k to 36k",IF(#REF!&gt;36000,"&gt;36k","")))))</f>
      </c>
    </row>
    <row x14ac:dyDescent="0.25" r="2742" customHeight="1" ht="18.75">
      <c r="A2742" s="1">
        <v>1884430</v>
      </c>
      <c r="B2742" s="2">
        <v>11515230</v>
      </c>
      <c r="C2742" s="3" t="s">
        <v>0</v>
      </c>
      <c r="D2742" s="3" t="s">
        <v>4843</v>
      </c>
      <c r="E2742" s="2">
        <v>2021</v>
      </c>
      <c r="F2742" s="4">
        <v>44669</v>
      </c>
      <c r="G2742" s="3" t="s">
        <v>108</v>
      </c>
      <c r="H2742" s="4">
        <v>45019</v>
      </c>
      <c r="I2742" s="4"/>
      <c r="J2742" s="10">
        <f>_xlfn.XLOOKUP(#REF!,[1]!Backup_F8_Previous_Wave[ODINO],[1]!Backup_F8_Previous_Wave[Wave Date],"")</f>
      </c>
      <c r="K2742" s="3"/>
      <c r="L2742" s="3" t="s">
        <v>8461</v>
      </c>
      <c r="M2742" s="3" t="s">
        <v>4</v>
      </c>
      <c r="N2742" s="3" t="s">
        <v>8462</v>
      </c>
      <c r="O2742" s="3" t="s">
        <v>3849</v>
      </c>
      <c r="P2742" s="6">
        <f>_xlfn.XLOOKUP(#REF!,[1]!Table2[BINNING],[1]!Table2[VFG],"")</f>
      </c>
      <c r="Q2742" s="6">
        <f>IF(ISNUMBER(FIND("|",#REF!,1)),LEFT(#REF!,FIND("|",#REF!,1)-2),#REF!)</f>
      </c>
      <c r="R2742" s="6">
        <f>IF(ISNUMBER(FIND("|",#REF!,1)),RIGHT(#REF!,LEN(#REF!)-FIND("|",#REF!,1)-1),"")</f>
      </c>
      <c r="S2742" s="3" t="s">
        <v>7</v>
      </c>
      <c r="T2742" s="3" t="s">
        <v>7</v>
      </c>
      <c r="U2742" s="2">
        <v>0</v>
      </c>
      <c r="V2742" s="2">
        <v>0</v>
      </c>
      <c r="W2742" s="2"/>
      <c r="X2742" s="3" t="s">
        <v>72</v>
      </c>
      <c r="Y2742" s="2">
        <v>65</v>
      </c>
      <c r="Z2742" s="3"/>
      <c r="AA2742" s="3"/>
      <c r="AB2742" s="7" t="s">
        <v>8463</v>
      </c>
      <c r="AC2742" s="3" t="s">
        <v>44</v>
      </c>
      <c r="AD2742" s="3" t="s">
        <v>44</v>
      </c>
      <c r="AE2742" s="3" t="s">
        <v>44</v>
      </c>
      <c r="AF2742" s="3" t="s">
        <v>102</v>
      </c>
      <c r="AG2742" s="4"/>
      <c r="AH2742" s="3"/>
      <c r="AI2742" s="4"/>
      <c r="AJ27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2" s="8">
        <f>IF(#REF!=MAX(#REF!),"New","Old")</f>
      </c>
      <c r="AL2742" s="3"/>
      <c r="AM2742" s="9">
        <f>IF(OR(#REF!="",#REF!=0),"",IF(#REF!&lt;12000,"&lt;12k",IF(AND(#REF!&gt;=12000,#REF!&lt;24000),"12k to 24k",IF(AND(#REF!&gt;=24000,#REF!&lt;=36000),"24k to 36k",IF(#REF!&gt;36000,"&gt;36k","")))))</f>
      </c>
    </row>
    <row x14ac:dyDescent="0.25" r="2743" customHeight="1" ht="18.75">
      <c r="A2743" s="1">
        <v>1884467</v>
      </c>
      <c r="B2743" s="2">
        <v>11515255</v>
      </c>
      <c r="C2743" s="3" t="s">
        <v>0</v>
      </c>
      <c r="D2743" s="3" t="s">
        <v>86</v>
      </c>
      <c r="E2743" s="2">
        <v>2020</v>
      </c>
      <c r="F2743" s="4">
        <v>45018</v>
      </c>
      <c r="G2743" s="3" t="s">
        <v>108</v>
      </c>
      <c r="H2743" s="4">
        <v>45019</v>
      </c>
      <c r="I2743" s="4">
        <f>_xlfn.XLOOKUP(#REF!,[1]!Backup_F8_Previous_Wave[ODINO],[1]!Backup_F8_Previous_Wave[Production Date],"")</f>
      </c>
      <c r="J2743" s="10">
        <f>_xlfn.XLOOKUP(#REF!,[1]!Backup_F8_Previous_Wave[ODINO],[1]!Backup_F8_Previous_Wave[Wave Date],"")</f>
      </c>
      <c r="K2743" s="6">
        <f>_xlfn.XLOOKUP(#REF!,[1]!Backup_F8_Previous_Wave[ODINO],[1]!Backup_F8_Previous_Wave[Full VIN],"")</f>
      </c>
      <c r="L2743" s="3" t="s">
        <v>8464</v>
      </c>
      <c r="M2743" s="3" t="s">
        <v>4</v>
      </c>
      <c r="N2743" s="3" t="s">
        <v>8465</v>
      </c>
      <c r="O2743" s="3" t="s">
        <v>4771</v>
      </c>
      <c r="P2743" s="6">
        <f>_xlfn.XLOOKUP(#REF!,[1]!Table2[BINNING],[1]!Table2[VFG],"")</f>
      </c>
      <c r="Q2743" s="6">
        <f>IF(ISNUMBER(FIND("|",#REF!,1)),LEFT(#REF!,FIND("|",#REF!,1)-2),#REF!)</f>
      </c>
      <c r="R2743" s="6">
        <f>IF(ISNUMBER(FIND("|",#REF!,1)),RIGHT(#REF!,LEN(#REF!)-FIND("|",#REF!,1)-1),"")</f>
      </c>
      <c r="S2743" s="3" t="s">
        <v>7</v>
      </c>
      <c r="T2743" s="3" t="s">
        <v>7</v>
      </c>
      <c r="U2743" s="2">
        <v>0</v>
      </c>
      <c r="V2743" s="2">
        <v>0</v>
      </c>
      <c r="W2743" s="2"/>
      <c r="X2743" s="3" t="s">
        <v>404</v>
      </c>
      <c r="Y2743" s="2"/>
      <c r="Z2743" s="3"/>
      <c r="AA2743" s="3"/>
      <c r="AB2743" s="7" t="s">
        <v>8466</v>
      </c>
      <c r="AC2743" s="3" t="s">
        <v>685</v>
      </c>
      <c r="AD2743" s="3" t="s">
        <v>1962</v>
      </c>
      <c r="AE2743" s="3" t="s">
        <v>2404</v>
      </c>
      <c r="AF2743" s="3" t="s">
        <v>95</v>
      </c>
      <c r="AG2743" s="4"/>
      <c r="AH2743" s="3"/>
      <c r="AI2743" s="4"/>
      <c r="AJ27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3" s="8">
        <f>IF(#REF!=MAX(#REF!),"New","Old")</f>
      </c>
      <c r="AL2743" s="3"/>
      <c r="AM2743" s="9">
        <f>IF(OR(#REF!="",#REF!=0),"",IF(#REF!&lt;12000,"&lt;12k",IF(AND(#REF!&gt;=12000,#REF!&lt;24000),"12k to 24k",IF(AND(#REF!&gt;=24000,#REF!&lt;=36000),"24k to 36k",IF(#REF!&gt;36000,"&gt;36k","")))))</f>
      </c>
    </row>
    <row x14ac:dyDescent="0.25" r="2744" customHeight="1" ht="18.75">
      <c r="A2744" s="1">
        <v>1884532</v>
      </c>
      <c r="B2744" s="2">
        <v>11515300</v>
      </c>
      <c r="C2744" s="3" t="s">
        <v>0</v>
      </c>
      <c r="D2744" s="3" t="s">
        <v>4843</v>
      </c>
      <c r="E2744" s="2">
        <v>2023</v>
      </c>
      <c r="F2744" s="4">
        <v>45018</v>
      </c>
      <c r="G2744" s="3" t="s">
        <v>108</v>
      </c>
      <c r="H2744" s="4">
        <v>45019</v>
      </c>
      <c r="I2744" s="4">
        <f>_xlfn.XLOOKUP(#REF!,[1]!Backup_F8_Previous_Wave[ODINO],[1]!Backup_F8_Previous_Wave[Production Date],"")</f>
      </c>
      <c r="J2744" s="10">
        <f>_xlfn.XLOOKUP(#REF!,[1]!Backup_F8_Previous_Wave[ODINO],[1]!Backup_F8_Previous_Wave[Wave Date],"")</f>
      </c>
      <c r="K2744" s="6">
        <f>_xlfn.XLOOKUP(#REF!,[1]!Backup_F8_Previous_Wave[ODINO],[1]!Backup_F8_Previous_Wave[Full VIN],"")</f>
      </c>
      <c r="L2744" s="3" t="s">
        <v>8216</v>
      </c>
      <c r="M2744" s="3" t="s">
        <v>4</v>
      </c>
      <c r="N2744" s="3" t="s">
        <v>8467</v>
      </c>
      <c r="O2744" s="3" t="s">
        <v>3849</v>
      </c>
      <c r="P2744" s="6">
        <f>_xlfn.XLOOKUP(#REF!,[1]!Table2[BINNING],[1]!Table2[VFG],"")</f>
      </c>
      <c r="Q2744" s="6">
        <f>IF(ISNUMBER(FIND("|",#REF!,1)),LEFT(#REF!,FIND("|",#REF!,1)-2),#REF!)</f>
      </c>
      <c r="R2744" s="6">
        <f>IF(ISNUMBER(FIND("|",#REF!,1)),RIGHT(#REF!,LEN(#REF!)-FIND("|",#REF!,1)-1),"")</f>
      </c>
      <c r="S2744" s="3" t="s">
        <v>7</v>
      </c>
      <c r="T2744" s="3" t="s">
        <v>7</v>
      </c>
      <c r="U2744" s="2">
        <v>0</v>
      </c>
      <c r="V2744" s="2">
        <v>0</v>
      </c>
      <c r="W2744" s="2"/>
      <c r="X2744" s="3" t="s">
        <v>90</v>
      </c>
      <c r="Y2744" s="2">
        <v>70</v>
      </c>
      <c r="Z2744" s="3"/>
      <c r="AA2744" s="3"/>
      <c r="AB2744" s="7" t="s">
        <v>8468</v>
      </c>
      <c r="AC2744" s="3" t="s">
        <v>4847</v>
      </c>
      <c r="AD2744" s="3" t="s">
        <v>4848</v>
      </c>
      <c r="AE2744" s="3" t="s">
        <v>4849</v>
      </c>
      <c r="AF2744" s="3" t="s">
        <v>102</v>
      </c>
      <c r="AG2744" s="4"/>
      <c r="AH2744" s="3"/>
      <c r="AI2744" s="4"/>
      <c r="AJ27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4" s="8">
        <f>IF(#REF!=MAX(#REF!),"New","Old")</f>
      </c>
      <c r="AL2744" s="3"/>
      <c r="AM2744" s="9">
        <f>IF(OR(#REF!="",#REF!=0),"",IF(#REF!&lt;12000,"&lt;12k",IF(AND(#REF!&gt;=12000,#REF!&lt;24000),"12k to 24k",IF(AND(#REF!&gt;=24000,#REF!&lt;=36000),"24k to 36k",IF(#REF!&gt;36000,"&gt;36k","")))))</f>
      </c>
    </row>
    <row x14ac:dyDescent="0.25" r="2745" customHeight="1" ht="18.75">
      <c r="A2745" s="1">
        <v>1884598</v>
      </c>
      <c r="B2745" s="2">
        <v>11515349</v>
      </c>
      <c r="C2745" s="3" t="s">
        <v>0</v>
      </c>
      <c r="D2745" s="3" t="s">
        <v>181</v>
      </c>
      <c r="E2745" s="2">
        <v>2016</v>
      </c>
      <c r="F2745" s="4">
        <v>45002</v>
      </c>
      <c r="G2745" s="3" t="s">
        <v>2</v>
      </c>
      <c r="H2745" s="4">
        <v>45020</v>
      </c>
      <c r="I2745" s="4">
        <f>_xlfn.XLOOKUP(#REF!,[1]!Backup_F8_Previous_Wave[ODINO],[1]!Backup_F8_Previous_Wave[Production Date],"")</f>
      </c>
      <c r="J2745" s="10">
        <f>_xlfn.XLOOKUP(#REF!,[1]!Backup_F8_Previous_Wave[ODINO],[1]!Backup_F8_Previous_Wave[Wave Date],"")</f>
      </c>
      <c r="K2745" s="6">
        <f>_xlfn.XLOOKUP(#REF!,[1]!Backup_F8_Previous_Wave[ODINO],[1]!Backup_F8_Previous_Wave[Full VIN],"")</f>
      </c>
      <c r="L2745" s="3" t="s">
        <v>8469</v>
      </c>
      <c r="M2745" s="3" t="s">
        <v>4</v>
      </c>
      <c r="N2745" s="3" t="s">
        <v>8470</v>
      </c>
      <c r="O2745" s="3" t="s">
        <v>196</v>
      </c>
      <c r="P2745" s="6">
        <f>_xlfn.XLOOKUP(#REF!,[1]!Table2[BINNING],[1]!Table2[VFG],"")</f>
      </c>
      <c r="Q2745" s="6">
        <f>IF(ISNUMBER(FIND("|",#REF!,1)),LEFT(#REF!,FIND("|",#REF!,1)-2),#REF!)</f>
      </c>
      <c r="R2745" s="6">
        <f>IF(ISNUMBER(FIND("|",#REF!,1)),RIGHT(#REF!,LEN(#REF!)-FIND("|",#REF!,1)-1),"")</f>
      </c>
      <c r="S2745" s="3" t="s">
        <v>7</v>
      </c>
      <c r="T2745" s="3" t="s">
        <v>7</v>
      </c>
      <c r="U2745" s="2">
        <v>0</v>
      </c>
      <c r="V2745" s="2">
        <v>0</v>
      </c>
      <c r="W2745" s="2"/>
      <c r="X2745" s="3" t="s">
        <v>139</v>
      </c>
      <c r="Y2745" s="2">
        <v>65</v>
      </c>
      <c r="Z2745" s="3"/>
      <c r="AA2745" s="3"/>
      <c r="AB2745" s="7" t="s">
        <v>8471</v>
      </c>
      <c r="AC2745" s="3" t="s">
        <v>297</v>
      </c>
      <c r="AD2745" s="3" t="s">
        <v>298</v>
      </c>
      <c r="AE2745" s="3" t="s">
        <v>299</v>
      </c>
      <c r="AF2745" s="3" t="s">
        <v>198</v>
      </c>
      <c r="AG2745" s="4"/>
      <c r="AH2745" s="3"/>
      <c r="AI2745" s="4"/>
      <c r="AJ27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5" s="8">
        <f>IF(#REF!=MAX(#REF!),"New","Old")</f>
      </c>
      <c r="AL2745" s="3"/>
      <c r="AM2745" s="9">
        <f>IF(OR(#REF!="",#REF!=0),"",IF(#REF!&lt;12000,"&lt;12k",IF(AND(#REF!&gt;=12000,#REF!&lt;24000),"12k to 24k",IF(AND(#REF!&gt;=24000,#REF!&lt;=36000),"24k to 36k",IF(#REF!&gt;36000,"&gt;36k","")))))</f>
      </c>
    </row>
    <row x14ac:dyDescent="0.25" r="2746" customHeight="1" ht="18.75">
      <c r="A2746" s="1">
        <v>1884705</v>
      </c>
      <c r="B2746" s="2">
        <v>11515421</v>
      </c>
      <c r="C2746" s="3" t="s">
        <v>0</v>
      </c>
      <c r="D2746" s="3" t="s">
        <v>187</v>
      </c>
      <c r="E2746" s="2">
        <v>2020</v>
      </c>
      <c r="F2746" s="4">
        <v>44931</v>
      </c>
      <c r="G2746" s="3" t="s">
        <v>2</v>
      </c>
      <c r="H2746" s="4">
        <v>45020</v>
      </c>
      <c r="I2746" s="4">
        <f>_xlfn.XLOOKUP(#REF!,[1]!Backup_F8_Previous_Wave[ODINO],[1]!Backup_F8_Previous_Wave[Production Date],"")</f>
      </c>
      <c r="J2746" s="10">
        <f>_xlfn.XLOOKUP(#REF!,[1]!Backup_F8_Previous_Wave[ODINO],[1]!Backup_F8_Previous_Wave[Wave Date],"")</f>
      </c>
      <c r="K2746" s="6">
        <f>_xlfn.XLOOKUP(#REF!,[1]!Backup_F8_Previous_Wave[ODINO],[1]!Backup_F8_Previous_Wave[Full VIN],"")</f>
      </c>
      <c r="L2746" s="3" t="s">
        <v>8472</v>
      </c>
      <c r="M2746" s="3" t="s">
        <v>4</v>
      </c>
      <c r="N2746" s="3" t="s">
        <v>8473</v>
      </c>
      <c r="O2746" s="3" t="s">
        <v>49</v>
      </c>
      <c r="P2746" s="6">
        <f>_xlfn.XLOOKUP(#REF!,[1]!Table2[BINNING],[1]!Table2[VFG],"")</f>
      </c>
      <c r="Q2746" s="6">
        <f>IF(ISNUMBER(FIND("|",#REF!,1)),LEFT(#REF!,FIND("|",#REF!,1)-2),#REF!)</f>
      </c>
      <c r="R2746" s="6">
        <f>IF(ISNUMBER(FIND("|",#REF!,1)),RIGHT(#REF!,LEN(#REF!)-FIND("|",#REF!,1)-1),"")</f>
      </c>
      <c r="S2746" s="3" t="s">
        <v>7</v>
      </c>
      <c r="T2746" s="3" t="s">
        <v>7</v>
      </c>
      <c r="U2746" s="2">
        <v>0</v>
      </c>
      <c r="V2746" s="2">
        <v>0</v>
      </c>
      <c r="W2746" s="2"/>
      <c r="X2746" s="3" t="s">
        <v>155</v>
      </c>
      <c r="Y2746" s="2">
        <v>45</v>
      </c>
      <c r="Z2746" s="3"/>
      <c r="AA2746" s="3"/>
      <c r="AB2746" s="7" t="s">
        <v>8474</v>
      </c>
      <c r="AC2746" s="3" t="s">
        <v>191</v>
      </c>
      <c r="AD2746" s="3" t="s">
        <v>192</v>
      </c>
      <c r="AE2746" s="3" t="s">
        <v>193</v>
      </c>
      <c r="AF2746" s="3" t="s">
        <v>141</v>
      </c>
      <c r="AG2746" s="4"/>
      <c r="AH2746" s="3"/>
      <c r="AI2746" s="4"/>
      <c r="AJ27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6" s="8">
        <f>IF(#REF!=MAX(#REF!),"New","Old")</f>
      </c>
      <c r="AL2746" s="3"/>
      <c r="AM2746" s="9">
        <f>IF(OR(#REF!="",#REF!=0),"",IF(#REF!&lt;12000,"&lt;12k",IF(AND(#REF!&gt;=12000,#REF!&lt;24000),"12k to 24k",IF(AND(#REF!&gt;=24000,#REF!&lt;=36000),"24k to 36k",IF(#REF!&gt;36000,"&gt;36k","")))))</f>
      </c>
    </row>
    <row x14ac:dyDescent="0.25" r="2747" customHeight="1" ht="18.75">
      <c r="A2747" s="1">
        <v>1884756</v>
      </c>
      <c r="B2747" s="2">
        <v>11515457</v>
      </c>
      <c r="C2747" s="3" t="s">
        <v>0</v>
      </c>
      <c r="D2747" s="3" t="s">
        <v>181</v>
      </c>
      <c r="E2747" s="2">
        <v>2018</v>
      </c>
      <c r="F2747" s="4">
        <v>45020</v>
      </c>
      <c r="G2747" s="3" t="s">
        <v>108</v>
      </c>
      <c r="H2747" s="4">
        <v>45020</v>
      </c>
      <c r="I2747" s="4">
        <f>_xlfn.XLOOKUP(#REF!,[1]!Backup_F8_Previous_Wave[ODINO],[1]!Backup_F8_Previous_Wave[Production Date],"")</f>
      </c>
      <c r="J2747" s="10">
        <f>_xlfn.XLOOKUP(#REF!,[1]!Backup_F8_Previous_Wave[ODINO],[1]!Backup_F8_Previous_Wave[Wave Date],"")</f>
      </c>
      <c r="K2747" s="6">
        <f>_xlfn.XLOOKUP(#REF!,[1]!Backup_F8_Previous_Wave[ODINO],[1]!Backup_F8_Previous_Wave[Full VIN],"")</f>
      </c>
      <c r="L2747" s="3" t="s">
        <v>3762</v>
      </c>
      <c r="M2747" s="3" t="s">
        <v>4</v>
      </c>
      <c r="N2747" s="3" t="s">
        <v>8475</v>
      </c>
      <c r="O2747" s="3" t="s">
        <v>196</v>
      </c>
      <c r="P2747" s="6">
        <f>_xlfn.XLOOKUP(#REF!,[1]!Table2[BINNING],[1]!Table2[VFG],"")</f>
      </c>
      <c r="Q2747" s="6">
        <f>IF(ISNUMBER(FIND("|",#REF!,1)),LEFT(#REF!,FIND("|",#REF!,1)-2),#REF!)</f>
      </c>
      <c r="R2747" s="6">
        <f>IF(ISNUMBER(FIND("|",#REF!,1)),RIGHT(#REF!,LEN(#REF!)-FIND("|",#REF!,1)-1),"")</f>
      </c>
      <c r="S2747" s="3" t="s">
        <v>7</v>
      </c>
      <c r="T2747" s="3" t="s">
        <v>7</v>
      </c>
      <c r="U2747" s="2">
        <v>0</v>
      </c>
      <c r="V2747" s="2">
        <v>0</v>
      </c>
      <c r="W2747" s="2"/>
      <c r="X2747" s="3" t="s">
        <v>317</v>
      </c>
      <c r="Y2747" s="2">
        <v>68</v>
      </c>
      <c r="Z2747" s="3"/>
      <c r="AA2747" s="3"/>
      <c r="AB2747" s="7" t="s">
        <v>8476</v>
      </c>
      <c r="AC2747" s="3" t="s">
        <v>297</v>
      </c>
      <c r="AD2747" s="3" t="s">
        <v>298</v>
      </c>
      <c r="AE2747" s="3" t="s">
        <v>299</v>
      </c>
      <c r="AF2747" s="3" t="s">
        <v>198</v>
      </c>
      <c r="AG2747" s="4"/>
      <c r="AH2747" s="3"/>
      <c r="AI2747" s="4"/>
      <c r="AJ27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7" s="8">
        <f>IF(#REF!=MAX(#REF!),"New","Old")</f>
      </c>
      <c r="AL2747" s="3"/>
      <c r="AM2747" s="9">
        <f>IF(OR(#REF!="",#REF!=0),"",IF(#REF!&lt;12000,"&lt;12k",IF(AND(#REF!&gt;=12000,#REF!&lt;24000),"12k to 24k",IF(AND(#REF!&gt;=24000,#REF!&lt;=36000),"24k to 36k",IF(#REF!&gt;36000,"&gt;36k","")))))</f>
      </c>
    </row>
    <row x14ac:dyDescent="0.25" r="2748" customHeight="1" ht="18.75">
      <c r="A2748" s="1">
        <v>1884781</v>
      </c>
      <c r="B2748" s="2">
        <v>11515475</v>
      </c>
      <c r="C2748" s="3" t="s">
        <v>0</v>
      </c>
      <c r="D2748" s="3" t="s">
        <v>86</v>
      </c>
      <c r="E2748" s="2">
        <v>2020</v>
      </c>
      <c r="F2748" s="4">
        <v>45020</v>
      </c>
      <c r="G2748" s="3" t="s">
        <v>108</v>
      </c>
      <c r="H2748" s="4">
        <v>45020</v>
      </c>
      <c r="I2748" s="4">
        <f>_xlfn.XLOOKUP(#REF!,[1]!Backup_F8_Previous_Wave[ODINO],[1]!Backup_F8_Previous_Wave[Production Date],"")</f>
      </c>
      <c r="J2748" s="10">
        <f>_xlfn.XLOOKUP(#REF!,[1]!Backup_F8_Previous_Wave[ODINO],[1]!Backup_F8_Previous_Wave[Wave Date],"")</f>
      </c>
      <c r="K2748" s="6">
        <f>_xlfn.XLOOKUP(#REF!,[1]!Backup_F8_Previous_Wave[ODINO],[1]!Backup_F8_Previous_Wave[Full VIN],"")</f>
      </c>
      <c r="L2748" s="3" t="s">
        <v>4769</v>
      </c>
      <c r="M2748" s="3" t="s">
        <v>4</v>
      </c>
      <c r="N2748" s="3" t="s">
        <v>8477</v>
      </c>
      <c r="O2748" s="3" t="s">
        <v>4771</v>
      </c>
      <c r="P2748" s="6">
        <f>_xlfn.XLOOKUP(#REF!,[1]!Table2[BINNING],[1]!Table2[VFG],"")</f>
      </c>
      <c r="Q2748" s="6">
        <f>IF(ISNUMBER(FIND("|",#REF!,1)),LEFT(#REF!,FIND("|",#REF!,1)-2),#REF!)</f>
      </c>
      <c r="R2748" s="6">
        <f>IF(ISNUMBER(FIND("|",#REF!,1)),RIGHT(#REF!,LEN(#REF!)-FIND("|",#REF!,1)-1),"")</f>
      </c>
      <c r="S2748" s="3" t="s">
        <v>7</v>
      </c>
      <c r="T2748" s="3" t="s">
        <v>7</v>
      </c>
      <c r="U2748" s="2">
        <v>0</v>
      </c>
      <c r="V2748" s="2">
        <v>0</v>
      </c>
      <c r="W2748" s="2"/>
      <c r="X2748" s="3" t="s">
        <v>81</v>
      </c>
      <c r="Y2748" s="2">
        <v>0</v>
      </c>
      <c r="Z2748" s="3"/>
      <c r="AA2748" s="3"/>
      <c r="AB2748" s="7" t="s">
        <v>8478</v>
      </c>
      <c r="AC2748" s="3" t="s">
        <v>685</v>
      </c>
      <c r="AD2748" s="3" t="s">
        <v>93</v>
      </c>
      <c r="AE2748" s="3" t="s">
        <v>94</v>
      </c>
      <c r="AF2748" s="3" t="s">
        <v>95</v>
      </c>
      <c r="AG2748" s="4"/>
      <c r="AH2748" s="3"/>
      <c r="AI2748" s="4"/>
      <c r="AJ27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8" s="8">
        <f>IF(#REF!=MAX(#REF!),"New","Old")</f>
      </c>
      <c r="AL2748" s="3"/>
      <c r="AM2748" s="9">
        <f>IF(OR(#REF!="",#REF!=0),"",IF(#REF!&lt;12000,"&lt;12k",IF(AND(#REF!&gt;=12000,#REF!&lt;24000),"12k to 24k",IF(AND(#REF!&gt;=24000,#REF!&lt;=36000),"24k to 36k",IF(#REF!&gt;36000,"&gt;36k","")))))</f>
      </c>
    </row>
    <row x14ac:dyDescent="0.25" r="2749" customHeight="1" ht="18.75">
      <c r="A2749" s="1">
        <v>1884855</v>
      </c>
      <c r="B2749" s="2">
        <v>11515526</v>
      </c>
      <c r="C2749" s="3" t="s">
        <v>0</v>
      </c>
      <c r="D2749" s="3" t="s">
        <v>181</v>
      </c>
      <c r="E2749" s="2">
        <v>2017</v>
      </c>
      <c r="F2749" s="4">
        <v>45004</v>
      </c>
      <c r="G2749" s="3" t="s">
        <v>2</v>
      </c>
      <c r="H2749" s="4">
        <v>45021</v>
      </c>
      <c r="I2749" s="4">
        <f>_xlfn.XLOOKUP(#REF!,[1]!Backup_F8_Previous_Wave[ODINO],[1]!Backup_F8_Previous_Wave[Production Date],"")</f>
      </c>
      <c r="J2749" s="10">
        <f>_xlfn.XLOOKUP(#REF!,[1]!Backup_F8_Previous_Wave[ODINO],[1]!Backup_F8_Previous_Wave[Wave Date],"")</f>
      </c>
      <c r="K2749" s="6">
        <f>_xlfn.XLOOKUP(#REF!,[1]!Backup_F8_Previous_Wave[ODINO],[1]!Backup_F8_Previous_Wave[Full VIN],"")</f>
      </c>
      <c r="L2749" s="3" t="s">
        <v>2772</v>
      </c>
      <c r="M2749" s="3" t="s">
        <v>4</v>
      </c>
      <c r="N2749" s="3" t="s">
        <v>8479</v>
      </c>
      <c r="O2749" s="3" t="s">
        <v>2597</v>
      </c>
      <c r="P2749" s="6">
        <f>_xlfn.XLOOKUP(#REF!,[1]!Table2[BINNING],[1]!Table2[VFG],"")</f>
      </c>
      <c r="Q2749" s="6">
        <f>IF(ISNUMBER(FIND("|",#REF!,1)),LEFT(#REF!,FIND("|",#REF!,1)-2),#REF!)</f>
      </c>
      <c r="R2749" s="6">
        <f>IF(ISNUMBER(FIND("|",#REF!,1)),RIGHT(#REF!,LEN(#REF!)-FIND("|",#REF!,1)-1),"")</f>
      </c>
      <c r="S2749" s="3" t="s">
        <v>7</v>
      </c>
      <c r="T2749" s="3" t="s">
        <v>7</v>
      </c>
      <c r="U2749" s="2">
        <v>0</v>
      </c>
      <c r="V2749" s="2">
        <v>0</v>
      </c>
      <c r="W2749" s="2"/>
      <c r="X2749" s="3" t="s">
        <v>139</v>
      </c>
      <c r="Y2749" s="2"/>
      <c r="Z2749" s="3"/>
      <c r="AA2749" s="3"/>
      <c r="AB2749" s="7" t="s">
        <v>8480</v>
      </c>
      <c r="AC2749" s="3" t="s">
        <v>297</v>
      </c>
      <c r="AD2749" s="3" t="s">
        <v>298</v>
      </c>
      <c r="AE2749" s="3" t="s">
        <v>299</v>
      </c>
      <c r="AF2749" s="3" t="s">
        <v>198</v>
      </c>
      <c r="AG2749" s="4"/>
      <c r="AH2749" s="3"/>
      <c r="AI2749" s="4"/>
      <c r="AJ27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49" s="8">
        <f>IF(#REF!=MAX(#REF!),"New","Old")</f>
      </c>
      <c r="AL2749" s="3"/>
      <c r="AM2749" s="9">
        <f>IF(OR(#REF!="",#REF!=0),"",IF(#REF!&lt;12000,"&lt;12k",IF(AND(#REF!&gt;=12000,#REF!&lt;24000),"12k to 24k",IF(AND(#REF!&gt;=24000,#REF!&lt;=36000),"24k to 36k",IF(#REF!&gt;36000,"&gt;36k","")))))</f>
      </c>
    </row>
    <row x14ac:dyDescent="0.25" r="2750" customHeight="1" ht="18.75">
      <c r="A2750" s="1">
        <v>1884950</v>
      </c>
      <c r="B2750" s="2">
        <v>11515588</v>
      </c>
      <c r="C2750" s="3" t="s">
        <v>0</v>
      </c>
      <c r="D2750" s="3" t="s">
        <v>181</v>
      </c>
      <c r="E2750" s="2">
        <v>2016</v>
      </c>
      <c r="F2750" s="4">
        <v>45018</v>
      </c>
      <c r="G2750" s="3" t="s">
        <v>108</v>
      </c>
      <c r="H2750" s="4">
        <v>45021</v>
      </c>
      <c r="I2750" s="4">
        <f>_xlfn.XLOOKUP(#REF!,[1]!Backup_F8_Previous_Wave[ODINO],[1]!Backup_F8_Previous_Wave[Production Date],"")</f>
      </c>
      <c r="J2750" s="10">
        <f>_xlfn.XLOOKUP(#REF!,[1]!Backup_F8_Previous_Wave[ODINO],[1]!Backup_F8_Previous_Wave[Wave Date],"")</f>
      </c>
      <c r="K2750" s="6">
        <f>_xlfn.XLOOKUP(#REF!,[1]!Backup_F8_Previous_Wave[ODINO],[1]!Backup_F8_Previous_Wave[Full VIN],"")</f>
      </c>
      <c r="L2750" s="3" t="s">
        <v>4137</v>
      </c>
      <c r="M2750" s="3" t="s">
        <v>4</v>
      </c>
      <c r="N2750" s="3" t="s">
        <v>8481</v>
      </c>
      <c r="O2750" s="3" t="s">
        <v>196</v>
      </c>
      <c r="P2750" s="6">
        <f>_xlfn.XLOOKUP(#REF!,[1]!Table2[BINNING],[1]!Table2[VFG],"")</f>
      </c>
      <c r="Q2750" s="6">
        <f>IF(ISNUMBER(FIND("|",#REF!,1)),LEFT(#REF!,FIND("|",#REF!,1)-2),#REF!)</f>
      </c>
      <c r="R2750" s="6">
        <f>IF(ISNUMBER(FIND("|",#REF!,1)),RIGHT(#REF!,LEN(#REF!)-FIND("|",#REF!,1)-1),"")</f>
      </c>
      <c r="S2750" s="3" t="s">
        <v>7</v>
      </c>
      <c r="T2750" s="3" t="s">
        <v>7</v>
      </c>
      <c r="U2750" s="2">
        <v>0</v>
      </c>
      <c r="V2750" s="2">
        <v>0</v>
      </c>
      <c r="W2750" s="2"/>
      <c r="X2750" s="3" t="s">
        <v>50</v>
      </c>
      <c r="Y2750" s="2">
        <v>75</v>
      </c>
      <c r="Z2750" s="3"/>
      <c r="AA2750" s="3"/>
      <c r="AB2750" s="7" t="s">
        <v>8482</v>
      </c>
      <c r="AC2750" s="3" t="s">
        <v>297</v>
      </c>
      <c r="AD2750" s="3" t="s">
        <v>298</v>
      </c>
      <c r="AE2750" s="3" t="s">
        <v>299</v>
      </c>
      <c r="AF2750" s="3" t="s">
        <v>198</v>
      </c>
      <c r="AG2750" s="4"/>
      <c r="AH2750" s="3"/>
      <c r="AI2750" s="4"/>
      <c r="AJ27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0" s="8">
        <f>IF(#REF!=MAX(#REF!),"New","Old")</f>
      </c>
      <c r="AL2750" s="3"/>
      <c r="AM2750" s="9">
        <f>IF(OR(#REF!="",#REF!=0),"",IF(#REF!&lt;12000,"&lt;12k",IF(AND(#REF!&gt;=12000,#REF!&lt;24000),"12k to 24k",IF(AND(#REF!&gt;=24000,#REF!&lt;=36000),"24k to 36k",IF(#REF!&gt;36000,"&gt;36k","")))))</f>
      </c>
    </row>
    <row x14ac:dyDescent="0.25" r="2751" customHeight="1" ht="18.75">
      <c r="A2751" s="1">
        <v>1884993</v>
      </c>
      <c r="B2751" s="2">
        <v>11515617</v>
      </c>
      <c r="C2751" s="3" t="s">
        <v>0</v>
      </c>
      <c r="D2751" s="3" t="s">
        <v>181</v>
      </c>
      <c r="E2751" s="2">
        <v>2018</v>
      </c>
      <c r="F2751" s="4">
        <v>45017</v>
      </c>
      <c r="G2751" s="3" t="s">
        <v>108</v>
      </c>
      <c r="H2751" s="4">
        <v>45021</v>
      </c>
      <c r="I2751" s="4">
        <f>_xlfn.XLOOKUP(#REF!,[1]!Backup_F8_Previous_Wave[ODINO],[1]!Backup_F8_Previous_Wave[Production Date],"")</f>
      </c>
      <c r="J2751" s="10">
        <f>_xlfn.XLOOKUP(#REF!,[1]!Backup_F8_Previous_Wave[ODINO],[1]!Backup_F8_Previous_Wave[Wave Date],"")</f>
      </c>
      <c r="K2751" s="6">
        <f>_xlfn.XLOOKUP(#REF!,[1]!Backup_F8_Previous_Wave[ODINO],[1]!Backup_F8_Previous_Wave[Full VIN],"")</f>
      </c>
      <c r="L2751" s="3" t="s">
        <v>8483</v>
      </c>
      <c r="M2751" s="3" t="s">
        <v>4</v>
      </c>
      <c r="N2751" s="3" t="s">
        <v>8484</v>
      </c>
      <c r="O2751" s="3" t="s">
        <v>196</v>
      </c>
      <c r="P2751" s="6">
        <f>_xlfn.XLOOKUP(#REF!,[1]!Table2[BINNING],[1]!Table2[VFG],"")</f>
      </c>
      <c r="Q2751" s="6">
        <f>IF(ISNUMBER(FIND("|",#REF!,1)),LEFT(#REF!,FIND("|",#REF!,1)-2),#REF!)</f>
      </c>
      <c r="R2751" s="6">
        <f>IF(ISNUMBER(FIND("|",#REF!,1)),RIGHT(#REF!,LEN(#REF!)-FIND("|",#REF!,1)-1),"")</f>
      </c>
      <c r="S2751" s="3" t="s">
        <v>7</v>
      </c>
      <c r="T2751" s="3" t="s">
        <v>7</v>
      </c>
      <c r="U2751" s="2">
        <v>0</v>
      </c>
      <c r="V2751" s="2">
        <v>0</v>
      </c>
      <c r="W2751" s="2"/>
      <c r="X2751" s="3" t="s">
        <v>282</v>
      </c>
      <c r="Y2751" s="2">
        <v>65</v>
      </c>
      <c r="Z2751" s="3"/>
      <c r="AA2751" s="3"/>
      <c r="AB2751" s="7" t="s">
        <v>8485</v>
      </c>
      <c r="AC2751" s="3" t="s">
        <v>297</v>
      </c>
      <c r="AD2751" s="3" t="s">
        <v>298</v>
      </c>
      <c r="AE2751" s="3" t="s">
        <v>299</v>
      </c>
      <c r="AF2751" s="3" t="s">
        <v>198</v>
      </c>
      <c r="AG2751" s="4"/>
      <c r="AH2751" s="3"/>
      <c r="AI2751" s="4"/>
      <c r="AJ27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1" s="8">
        <f>IF(#REF!=MAX(#REF!),"New","Old")</f>
      </c>
      <c r="AL2751" s="3"/>
      <c r="AM2751" s="9">
        <f>IF(OR(#REF!="",#REF!=0),"",IF(#REF!&lt;12000,"&lt;12k",IF(AND(#REF!&gt;=12000,#REF!&lt;24000),"12k to 24k",IF(AND(#REF!&gt;=24000,#REF!&lt;=36000),"24k to 36k",IF(#REF!&gt;36000,"&gt;36k","")))))</f>
      </c>
    </row>
    <row x14ac:dyDescent="0.25" r="2752" customHeight="1" ht="18.75">
      <c r="A2752" s="1">
        <v>1885156</v>
      </c>
      <c r="B2752" s="2">
        <v>11515722</v>
      </c>
      <c r="C2752" s="3" t="s">
        <v>0</v>
      </c>
      <c r="D2752" s="3" t="s">
        <v>181</v>
      </c>
      <c r="E2752" s="2">
        <v>2016</v>
      </c>
      <c r="F2752" s="4">
        <v>45017</v>
      </c>
      <c r="G2752" s="3" t="s">
        <v>108</v>
      </c>
      <c r="H2752" s="4">
        <v>45022</v>
      </c>
      <c r="I2752" s="4">
        <f>_xlfn.XLOOKUP(#REF!,[1]!Backup_F8_Previous_Wave[ODINO],[1]!Backup_F8_Previous_Wave[Production Date],"")</f>
      </c>
      <c r="J2752" s="10">
        <f>_xlfn.XLOOKUP(#REF!,[1]!Backup_F8_Previous_Wave[ODINO],[1]!Backup_F8_Previous_Wave[Wave Date],"")</f>
      </c>
      <c r="K2752" s="6">
        <f>_xlfn.XLOOKUP(#REF!,[1]!Backup_F8_Previous_Wave[ODINO],[1]!Backup_F8_Previous_Wave[Full VIN],"")</f>
      </c>
      <c r="L2752" s="3" t="s">
        <v>8486</v>
      </c>
      <c r="M2752" s="3" t="s">
        <v>4</v>
      </c>
      <c r="N2752" s="3" t="s">
        <v>8487</v>
      </c>
      <c r="O2752" s="3" t="s">
        <v>196</v>
      </c>
      <c r="P2752" s="6">
        <f>_xlfn.XLOOKUP(#REF!,[1]!Table2[BINNING],[1]!Table2[VFG],"")</f>
      </c>
      <c r="Q2752" s="6">
        <f>IF(ISNUMBER(FIND("|",#REF!,1)),LEFT(#REF!,FIND("|",#REF!,1)-2),#REF!)</f>
      </c>
      <c r="R2752" s="6">
        <f>IF(ISNUMBER(FIND("|",#REF!,1)),RIGHT(#REF!,LEN(#REF!)-FIND("|",#REF!,1)-1),"")</f>
      </c>
      <c r="S2752" s="3" t="s">
        <v>7</v>
      </c>
      <c r="T2752" s="3" t="s">
        <v>7</v>
      </c>
      <c r="U2752" s="2">
        <v>0</v>
      </c>
      <c r="V2752" s="2">
        <v>0</v>
      </c>
      <c r="W2752" s="2">
        <v>70000</v>
      </c>
      <c r="X2752" s="3" t="s">
        <v>72</v>
      </c>
      <c r="Y2752" s="2">
        <v>70</v>
      </c>
      <c r="Z2752" s="3"/>
      <c r="AA2752" s="3"/>
      <c r="AB2752" s="7" t="s">
        <v>8488</v>
      </c>
      <c r="AC2752" s="3" t="s">
        <v>297</v>
      </c>
      <c r="AD2752" s="3" t="s">
        <v>298</v>
      </c>
      <c r="AE2752" s="3" t="s">
        <v>299</v>
      </c>
      <c r="AF2752" s="3" t="s">
        <v>198</v>
      </c>
      <c r="AG2752" s="4"/>
      <c r="AH2752" s="3"/>
      <c r="AI2752" s="4"/>
      <c r="AJ27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2" s="8">
        <f>IF(#REF!=MAX(#REF!),"New","Old")</f>
      </c>
      <c r="AL2752" s="3"/>
      <c r="AM2752" s="9">
        <f>IF(OR(#REF!="",#REF!=0),"",IF(#REF!&lt;12000,"&lt;12k",IF(AND(#REF!&gt;=12000,#REF!&lt;24000),"12k to 24k",IF(AND(#REF!&gt;=24000,#REF!&lt;=36000),"24k to 36k",IF(#REF!&gt;36000,"&gt;36k","")))))</f>
      </c>
    </row>
    <row x14ac:dyDescent="0.25" r="2753" customHeight="1" ht="18.75">
      <c r="A2753" s="1">
        <v>1885199</v>
      </c>
      <c r="B2753" s="2">
        <v>11515755</v>
      </c>
      <c r="C2753" s="3" t="s">
        <v>0</v>
      </c>
      <c r="D2753" s="3" t="s">
        <v>86</v>
      </c>
      <c r="E2753" s="2">
        <v>2020</v>
      </c>
      <c r="F2753" s="4">
        <v>45022</v>
      </c>
      <c r="G2753" s="3" t="s">
        <v>108</v>
      </c>
      <c r="H2753" s="4">
        <v>45022</v>
      </c>
      <c r="I2753" s="4">
        <f>_xlfn.XLOOKUP(#REF!,[1]!Backup_F8_Previous_Wave[ODINO],[1]!Backup_F8_Previous_Wave[Production Date],"")</f>
      </c>
      <c r="J2753" s="10">
        <f>_xlfn.XLOOKUP(#REF!,[1]!Backup_F8_Previous_Wave[ODINO],[1]!Backup_F8_Previous_Wave[Wave Date],"")</f>
      </c>
      <c r="K2753" s="6">
        <f>_xlfn.XLOOKUP(#REF!,[1]!Backup_F8_Previous_Wave[ODINO],[1]!Backup_F8_Previous_Wave[Full VIN],"")</f>
      </c>
      <c r="L2753" s="3" t="s">
        <v>8112</v>
      </c>
      <c r="M2753" s="3" t="s">
        <v>4</v>
      </c>
      <c r="N2753" s="3" t="s">
        <v>8489</v>
      </c>
      <c r="O2753" s="3" t="s">
        <v>4771</v>
      </c>
      <c r="P2753" s="6">
        <f>_xlfn.XLOOKUP(#REF!,[1]!Table2[BINNING],[1]!Table2[VFG],"")</f>
      </c>
      <c r="Q2753" s="6">
        <f>IF(ISNUMBER(FIND("|",#REF!,1)),LEFT(#REF!,FIND("|",#REF!,1)-2),#REF!)</f>
      </c>
      <c r="R2753" s="6">
        <f>IF(ISNUMBER(FIND("|",#REF!,1)),RIGHT(#REF!,LEN(#REF!)-FIND("|",#REF!,1)-1),"")</f>
      </c>
      <c r="S2753" s="3" t="s">
        <v>7</v>
      </c>
      <c r="T2753" s="3" t="s">
        <v>7</v>
      </c>
      <c r="U2753" s="2">
        <v>0</v>
      </c>
      <c r="V2753" s="2">
        <v>0</v>
      </c>
      <c r="W2753" s="2"/>
      <c r="X2753" s="3" t="s">
        <v>798</v>
      </c>
      <c r="Y2753" s="2">
        <v>0</v>
      </c>
      <c r="Z2753" s="3"/>
      <c r="AA2753" s="3"/>
      <c r="AB2753" s="7" t="s">
        <v>8490</v>
      </c>
      <c r="AC2753" s="3" t="s">
        <v>685</v>
      </c>
      <c r="AD2753" s="3" t="s">
        <v>93</v>
      </c>
      <c r="AE2753" s="3" t="s">
        <v>94</v>
      </c>
      <c r="AF2753" s="3" t="s">
        <v>95</v>
      </c>
      <c r="AG2753" s="4"/>
      <c r="AH2753" s="3"/>
      <c r="AI2753" s="4"/>
      <c r="AJ27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3" s="8">
        <f>IF(#REF!=MAX(#REF!),"New","Old")</f>
      </c>
      <c r="AL2753" s="3"/>
      <c r="AM2753" s="9">
        <f>IF(OR(#REF!="",#REF!=0),"",IF(#REF!&lt;12000,"&lt;12k",IF(AND(#REF!&gt;=12000,#REF!&lt;24000),"12k to 24k",IF(AND(#REF!&gt;=24000,#REF!&lt;=36000),"24k to 36k",IF(#REF!&gt;36000,"&gt;36k","")))))</f>
      </c>
    </row>
    <row x14ac:dyDescent="0.25" r="2754" customHeight="1" ht="18.75">
      <c r="A2754" s="1">
        <v>1885233</v>
      </c>
      <c r="B2754" s="2">
        <v>11515783</v>
      </c>
      <c r="C2754" s="3" t="s">
        <v>0</v>
      </c>
      <c r="D2754" s="3" t="s">
        <v>181</v>
      </c>
      <c r="E2754" s="2">
        <v>2017</v>
      </c>
      <c r="F2754" s="4">
        <v>44657</v>
      </c>
      <c r="G2754" s="3" t="s">
        <v>108</v>
      </c>
      <c r="H2754" s="4">
        <v>45022</v>
      </c>
      <c r="I2754" s="4">
        <f>_xlfn.XLOOKUP(#REF!,[1]!Backup_F8_Previous_Wave[ODINO],[1]!Backup_F8_Previous_Wave[Production Date],"")</f>
      </c>
      <c r="J2754" s="10">
        <f>_xlfn.XLOOKUP(#REF!,[1]!Backup_F8_Previous_Wave[ODINO],[1]!Backup_F8_Previous_Wave[Wave Date],"")</f>
      </c>
      <c r="K2754" s="6">
        <f>_xlfn.XLOOKUP(#REF!,[1]!Backup_F8_Previous_Wave[ODINO],[1]!Backup_F8_Previous_Wave[Full VIN],"")</f>
      </c>
      <c r="L2754" s="3" t="s">
        <v>2887</v>
      </c>
      <c r="M2754" s="3" t="s">
        <v>4</v>
      </c>
      <c r="N2754" s="3" t="s">
        <v>8491</v>
      </c>
      <c r="O2754" s="3" t="s">
        <v>196</v>
      </c>
      <c r="P2754" s="6">
        <f>_xlfn.XLOOKUP(#REF!,[1]!Table2[BINNING],[1]!Table2[VFG],"")</f>
      </c>
      <c r="Q2754" s="6">
        <f>IF(ISNUMBER(FIND("|",#REF!,1)),LEFT(#REF!,FIND("|",#REF!,1)-2),#REF!)</f>
      </c>
      <c r="R2754" s="6">
        <f>IF(ISNUMBER(FIND("|",#REF!,1)),RIGHT(#REF!,LEN(#REF!)-FIND("|",#REF!,1)-1),"")</f>
      </c>
      <c r="S2754" s="3" t="s">
        <v>7</v>
      </c>
      <c r="T2754" s="3" t="s">
        <v>7</v>
      </c>
      <c r="U2754" s="2">
        <v>0</v>
      </c>
      <c r="V2754" s="2">
        <v>0</v>
      </c>
      <c r="W2754" s="2">
        <v>73720</v>
      </c>
      <c r="X2754" s="3" t="s">
        <v>185</v>
      </c>
      <c r="Y2754" s="2"/>
      <c r="Z2754" s="3"/>
      <c r="AA2754" s="3"/>
      <c r="AB2754" s="7" t="s">
        <v>8492</v>
      </c>
      <c r="AC2754" s="3" t="s">
        <v>297</v>
      </c>
      <c r="AD2754" s="3" t="s">
        <v>298</v>
      </c>
      <c r="AE2754" s="3" t="s">
        <v>299</v>
      </c>
      <c r="AF2754" s="3" t="s">
        <v>198</v>
      </c>
      <c r="AG2754" s="4"/>
      <c r="AH2754" s="3"/>
      <c r="AI2754" s="4"/>
      <c r="AJ27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4" s="8">
        <f>IF(#REF!=MAX(#REF!),"New","Old")</f>
      </c>
      <c r="AL2754" s="3"/>
      <c r="AM2754" s="9">
        <f>IF(OR(#REF!="",#REF!=0),"",IF(#REF!&lt;12000,"&lt;12k",IF(AND(#REF!&gt;=12000,#REF!&lt;24000),"12k to 24k",IF(AND(#REF!&gt;=24000,#REF!&lt;=36000),"24k to 36k",IF(#REF!&gt;36000,"&gt;36k","")))))</f>
      </c>
    </row>
    <row x14ac:dyDescent="0.25" r="2755" customHeight="1" ht="18.75">
      <c r="A2755" s="1">
        <v>1885248</v>
      </c>
      <c r="B2755" s="2">
        <v>11515792</v>
      </c>
      <c r="C2755" s="3" t="s">
        <v>0</v>
      </c>
      <c r="D2755" s="3" t="s">
        <v>181</v>
      </c>
      <c r="E2755" s="2">
        <v>2016</v>
      </c>
      <c r="F2755" s="4">
        <v>45017</v>
      </c>
      <c r="G2755" s="3" t="s">
        <v>108</v>
      </c>
      <c r="H2755" s="4">
        <v>45022</v>
      </c>
      <c r="I2755" s="4">
        <f>_xlfn.XLOOKUP(#REF!,[1]!Backup_F8_Previous_Wave[ODINO],[1]!Backup_F8_Previous_Wave[Production Date],"")</f>
      </c>
      <c r="J2755" s="10">
        <f>_xlfn.XLOOKUP(#REF!,[1]!Backup_F8_Previous_Wave[ODINO],[1]!Backup_F8_Previous_Wave[Wave Date],"")</f>
      </c>
      <c r="K2755" s="6">
        <f>_xlfn.XLOOKUP(#REF!,[1]!Backup_F8_Previous_Wave[ODINO],[1]!Backup_F8_Previous_Wave[Full VIN],"")</f>
      </c>
      <c r="L2755" s="3" t="s">
        <v>4236</v>
      </c>
      <c r="M2755" s="3" t="s">
        <v>4</v>
      </c>
      <c r="N2755" s="3" t="s">
        <v>8493</v>
      </c>
      <c r="O2755" s="3" t="s">
        <v>196</v>
      </c>
      <c r="P2755" s="6">
        <f>_xlfn.XLOOKUP(#REF!,[1]!Table2[BINNING],[1]!Table2[VFG],"")</f>
      </c>
      <c r="Q2755" s="6">
        <f>IF(ISNUMBER(FIND("|",#REF!,1)),LEFT(#REF!,FIND("|",#REF!,1)-2),#REF!)</f>
      </c>
      <c r="R2755" s="6">
        <f>IF(ISNUMBER(FIND("|",#REF!,1)),RIGHT(#REF!,LEN(#REF!)-FIND("|",#REF!,1)-1),"")</f>
      </c>
      <c r="S2755" s="3" t="s">
        <v>7</v>
      </c>
      <c r="T2755" s="3" t="s">
        <v>7</v>
      </c>
      <c r="U2755" s="2">
        <v>0</v>
      </c>
      <c r="V2755" s="2">
        <v>0</v>
      </c>
      <c r="W2755" s="2"/>
      <c r="X2755" s="3" t="s">
        <v>139</v>
      </c>
      <c r="Y2755" s="2">
        <v>60</v>
      </c>
      <c r="Z2755" s="3"/>
      <c r="AA2755" s="3"/>
      <c r="AB2755" s="7" t="s">
        <v>8494</v>
      </c>
      <c r="AC2755" s="3" t="s">
        <v>297</v>
      </c>
      <c r="AD2755" s="3" t="s">
        <v>298</v>
      </c>
      <c r="AE2755" s="3" t="s">
        <v>299</v>
      </c>
      <c r="AF2755" s="3" t="s">
        <v>198</v>
      </c>
      <c r="AG2755" s="4"/>
      <c r="AH2755" s="3"/>
      <c r="AI2755" s="4"/>
      <c r="AJ27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5" s="8">
        <f>IF(#REF!=MAX(#REF!),"New","Old")</f>
      </c>
      <c r="AL2755" s="3"/>
      <c r="AM2755" s="9">
        <f>IF(OR(#REF!="",#REF!=0),"",IF(#REF!&lt;12000,"&lt;12k",IF(AND(#REF!&gt;=12000,#REF!&lt;24000),"12k to 24k",IF(AND(#REF!&gt;=24000,#REF!&lt;=36000),"24k to 36k",IF(#REF!&gt;36000,"&gt;36k","")))))</f>
      </c>
    </row>
    <row x14ac:dyDescent="0.25" r="2756" customHeight="1" ht="18.75">
      <c r="A2756" s="1">
        <v>1885433</v>
      </c>
      <c r="B2756" s="2">
        <v>11515924</v>
      </c>
      <c r="C2756" s="3" t="s">
        <v>0</v>
      </c>
      <c r="D2756" s="3" t="s">
        <v>6109</v>
      </c>
      <c r="E2756" s="2">
        <v>2023</v>
      </c>
      <c r="F2756" s="4">
        <v>45014</v>
      </c>
      <c r="G2756" s="3" t="s">
        <v>2</v>
      </c>
      <c r="H2756" s="4">
        <v>45023</v>
      </c>
      <c r="I2756" s="4"/>
      <c r="J2756" s="10">
        <f>_xlfn.XLOOKUP(#REF!,[1]!Backup_F8_Previous_Wave[ODINO],[1]!Backup_F8_Previous_Wave[Wave Date],"")</f>
      </c>
      <c r="K2756" s="3"/>
      <c r="L2756" s="3" t="s">
        <v>8495</v>
      </c>
      <c r="M2756" s="3" t="s">
        <v>4</v>
      </c>
      <c r="N2756" s="3" t="s">
        <v>8496</v>
      </c>
      <c r="O2756" s="3" t="s">
        <v>2222</v>
      </c>
      <c r="P2756" s="6">
        <f>_xlfn.XLOOKUP(#REF!,[1]!Table2[BINNING],[1]!Table2[VFG],"")</f>
      </c>
      <c r="Q2756" s="6">
        <f>IF(ISNUMBER(FIND("|",#REF!,1)),LEFT(#REF!,FIND("|",#REF!,1)-2),#REF!)</f>
      </c>
      <c r="R2756" s="6">
        <f>IF(ISNUMBER(FIND("|",#REF!,1)),RIGHT(#REF!,LEN(#REF!)-FIND("|",#REF!,1)-1),"")</f>
      </c>
      <c r="S2756" s="3" t="s">
        <v>7</v>
      </c>
      <c r="T2756" s="3" t="s">
        <v>7</v>
      </c>
      <c r="U2756" s="2">
        <v>0</v>
      </c>
      <c r="V2756" s="2">
        <v>0</v>
      </c>
      <c r="W2756" s="2"/>
      <c r="X2756" s="3" t="s">
        <v>125</v>
      </c>
      <c r="Y2756" s="2">
        <v>65</v>
      </c>
      <c r="Z2756" s="3"/>
      <c r="AA2756" s="3"/>
      <c r="AB2756" s="7" t="s">
        <v>8497</v>
      </c>
      <c r="AC2756" s="3" t="s">
        <v>44</v>
      </c>
      <c r="AD2756" s="3" t="s">
        <v>44</v>
      </c>
      <c r="AE2756" s="3" t="s">
        <v>44</v>
      </c>
      <c r="AF2756" s="3" t="s">
        <v>68</v>
      </c>
      <c r="AG2756" s="4"/>
      <c r="AH2756" s="3"/>
      <c r="AI2756" s="4"/>
      <c r="AJ27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6" s="8">
        <f>IF(#REF!=MAX(#REF!),"New","Old")</f>
      </c>
      <c r="AL2756" s="3"/>
      <c r="AM2756" s="9">
        <f>IF(OR(#REF!="",#REF!=0),"",IF(#REF!&lt;12000,"&lt;12k",IF(AND(#REF!&gt;=12000,#REF!&lt;24000),"12k to 24k",IF(AND(#REF!&gt;=24000,#REF!&lt;=36000),"24k to 36k",IF(#REF!&gt;36000,"&gt;36k","")))))</f>
      </c>
    </row>
    <row x14ac:dyDescent="0.25" r="2757" customHeight="1" ht="18.75">
      <c r="A2757" s="1">
        <v>1885570</v>
      </c>
      <c r="B2757" s="2">
        <v>11516021</v>
      </c>
      <c r="C2757" s="3" t="s">
        <v>0</v>
      </c>
      <c r="D2757" s="3" t="s">
        <v>1</v>
      </c>
      <c r="E2757" s="2">
        <v>2021</v>
      </c>
      <c r="F2757" s="4">
        <v>45023</v>
      </c>
      <c r="G2757" s="3" t="s">
        <v>108</v>
      </c>
      <c r="H2757" s="4">
        <v>45023</v>
      </c>
      <c r="I2757" s="4">
        <f>_xlfn.XLOOKUP(#REF!,[1]!Backup_F8_Previous_Wave[ODINO],[1]!Backup_F8_Previous_Wave[Production Date],"")</f>
      </c>
      <c r="J2757" s="10">
        <f>_xlfn.XLOOKUP(#REF!,[1]!Backup_F8_Previous_Wave[ODINO],[1]!Backup_F8_Previous_Wave[Wave Date],"")</f>
      </c>
      <c r="K2757" s="6">
        <f>_xlfn.XLOOKUP(#REF!,[1]!Backup_F8_Previous_Wave[ODINO],[1]!Backup_F8_Previous_Wave[Full VIN],"")</f>
      </c>
      <c r="L2757" s="3" t="s">
        <v>8498</v>
      </c>
      <c r="M2757" s="3" t="s">
        <v>4</v>
      </c>
      <c r="N2757" s="3" t="s">
        <v>8499</v>
      </c>
      <c r="O2757" s="3" t="s">
        <v>7909</v>
      </c>
      <c r="P2757" s="6">
        <f>_xlfn.XLOOKUP(#REF!,[1]!Table2[BINNING],[1]!Table2[VFG],"")</f>
      </c>
      <c r="Q2757" s="6">
        <f>IF(ISNUMBER(FIND("|",#REF!,1)),LEFT(#REF!,FIND("|",#REF!,1)-2),#REF!)</f>
      </c>
      <c r="R2757" s="6">
        <f>IF(ISNUMBER(FIND("|",#REF!,1)),RIGHT(#REF!,LEN(#REF!)-FIND("|",#REF!,1)-1),"")</f>
      </c>
      <c r="S2757" s="3" t="s">
        <v>7</v>
      </c>
      <c r="T2757" s="3" t="s">
        <v>7</v>
      </c>
      <c r="U2757" s="2">
        <v>0</v>
      </c>
      <c r="V2757" s="2">
        <v>0</v>
      </c>
      <c r="W2757" s="2"/>
      <c r="X2757" s="3" t="s">
        <v>63</v>
      </c>
      <c r="Y2757" s="2"/>
      <c r="Z2757" s="3"/>
      <c r="AA2757" s="3"/>
      <c r="AB2757" s="7" t="s">
        <v>8500</v>
      </c>
      <c r="AC2757" s="3" t="s">
        <v>4018</v>
      </c>
      <c r="AD2757" s="3" t="s">
        <v>11</v>
      </c>
      <c r="AE2757" s="3" t="s">
        <v>135</v>
      </c>
      <c r="AF2757" s="3" t="s">
        <v>27</v>
      </c>
      <c r="AG2757" s="4"/>
      <c r="AH2757" s="3"/>
      <c r="AI2757" s="4"/>
      <c r="AJ27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7" s="8">
        <f>IF(#REF!=MAX(#REF!),"New","Old")</f>
      </c>
      <c r="AL2757" s="3"/>
      <c r="AM2757" s="9">
        <f>IF(OR(#REF!="",#REF!=0),"",IF(#REF!&lt;12000,"&lt;12k",IF(AND(#REF!&gt;=12000,#REF!&lt;24000),"12k to 24k",IF(AND(#REF!&gt;=24000,#REF!&lt;=36000),"24k to 36k",IF(#REF!&gt;36000,"&gt;36k","")))))</f>
      </c>
    </row>
    <row x14ac:dyDescent="0.25" r="2758" customHeight="1" ht="18.75">
      <c r="A2758" s="1">
        <v>1885613</v>
      </c>
      <c r="B2758" s="2">
        <v>11516048</v>
      </c>
      <c r="C2758" s="3" t="s">
        <v>0</v>
      </c>
      <c r="D2758" s="3" t="s">
        <v>86</v>
      </c>
      <c r="E2758" s="2">
        <v>2020</v>
      </c>
      <c r="F2758" s="4">
        <v>45022</v>
      </c>
      <c r="G2758" s="3" t="s">
        <v>108</v>
      </c>
      <c r="H2758" s="4">
        <v>45023</v>
      </c>
      <c r="I2758" s="4">
        <f>_xlfn.XLOOKUP(#REF!,[1]!Backup_F8_Previous_Wave[ODINO],[1]!Backup_F8_Previous_Wave[Production Date],"")</f>
      </c>
      <c r="J2758" s="10">
        <f>_xlfn.XLOOKUP(#REF!,[1]!Backup_F8_Previous_Wave[ODINO],[1]!Backup_F8_Previous_Wave[Wave Date],"")</f>
      </c>
      <c r="K2758" s="6">
        <f>_xlfn.XLOOKUP(#REF!,[1]!Backup_F8_Previous_Wave[ODINO],[1]!Backup_F8_Previous_Wave[Full VIN],"")</f>
      </c>
      <c r="L2758" s="3" t="s">
        <v>3007</v>
      </c>
      <c r="M2758" s="3" t="s">
        <v>4</v>
      </c>
      <c r="N2758" s="3" t="s">
        <v>8501</v>
      </c>
      <c r="O2758" s="3" t="s">
        <v>4771</v>
      </c>
      <c r="P2758" s="6">
        <f>_xlfn.XLOOKUP(#REF!,[1]!Table2[BINNING],[1]!Table2[VFG],"")</f>
      </c>
      <c r="Q2758" s="6">
        <f>IF(ISNUMBER(FIND("|",#REF!,1)),LEFT(#REF!,FIND("|",#REF!,1)-2),#REF!)</f>
      </c>
      <c r="R2758" s="6">
        <f>IF(ISNUMBER(FIND("|",#REF!,1)),RIGHT(#REF!,LEN(#REF!)-FIND("|",#REF!,1)-1),"")</f>
      </c>
      <c r="S2758" s="3" t="s">
        <v>7</v>
      </c>
      <c r="T2758" s="3" t="s">
        <v>7</v>
      </c>
      <c r="U2758" s="2">
        <v>0</v>
      </c>
      <c r="V2758" s="2">
        <v>0</v>
      </c>
      <c r="W2758" s="2"/>
      <c r="X2758" s="3" t="s">
        <v>8</v>
      </c>
      <c r="Y2758" s="2">
        <v>0</v>
      </c>
      <c r="Z2758" s="3"/>
      <c r="AA2758" s="3"/>
      <c r="AB2758" s="7" t="s">
        <v>8502</v>
      </c>
      <c r="AC2758" s="3" t="s">
        <v>685</v>
      </c>
      <c r="AD2758" s="3" t="s">
        <v>93</v>
      </c>
      <c r="AE2758" s="3" t="s">
        <v>94</v>
      </c>
      <c r="AF2758" s="3" t="s">
        <v>95</v>
      </c>
      <c r="AG2758" s="4"/>
      <c r="AH2758" s="3"/>
      <c r="AI2758" s="4"/>
      <c r="AJ27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8" s="8">
        <f>IF(#REF!=MAX(#REF!),"New","Old")</f>
      </c>
      <c r="AL2758" s="3"/>
      <c r="AM2758" s="9">
        <f>IF(OR(#REF!="",#REF!=0),"",IF(#REF!&lt;12000,"&lt;12k",IF(AND(#REF!&gt;=12000,#REF!&lt;24000),"12k to 24k",IF(AND(#REF!&gt;=24000,#REF!&lt;=36000),"24k to 36k",IF(#REF!&gt;36000,"&gt;36k","")))))</f>
      </c>
    </row>
    <row x14ac:dyDescent="0.25" r="2759" customHeight="1" ht="18.75">
      <c r="A2759" s="1">
        <v>1885639</v>
      </c>
      <c r="B2759" s="2">
        <v>11516067</v>
      </c>
      <c r="C2759" s="3" t="s">
        <v>0</v>
      </c>
      <c r="D2759" s="3" t="s">
        <v>6109</v>
      </c>
      <c r="E2759" s="2">
        <v>2023</v>
      </c>
      <c r="F2759" s="4">
        <v>45003</v>
      </c>
      <c r="G2759" s="3" t="s">
        <v>2</v>
      </c>
      <c r="H2759" s="4">
        <v>45023</v>
      </c>
      <c r="I2759" s="4">
        <f>_xlfn.XLOOKUP(#REF!,[1]!Backup_F8_Previous_Wave[ODINO],[1]!Backup_F8_Previous_Wave[Production Date],"")</f>
      </c>
      <c r="J2759" s="10">
        <f>_xlfn.XLOOKUP(#REF!,[1]!Backup_F8_Previous_Wave[ODINO],[1]!Backup_F8_Previous_Wave[Wave Date],"")</f>
      </c>
      <c r="K2759" s="6">
        <f>_xlfn.XLOOKUP(#REF!,[1]!Backup_F8_Previous_Wave[ODINO],[1]!Backup_F8_Previous_Wave[Full VIN],"")</f>
      </c>
      <c r="L2759" s="3" t="s">
        <v>8503</v>
      </c>
      <c r="M2759" s="3" t="s">
        <v>4</v>
      </c>
      <c r="N2759" s="3" t="s">
        <v>8504</v>
      </c>
      <c r="O2759" s="3" t="s">
        <v>8505</v>
      </c>
      <c r="P2759" s="6">
        <f>_xlfn.XLOOKUP(#REF!,[1]!Table2[BINNING],[1]!Table2[VFG],"")</f>
      </c>
      <c r="Q2759" s="6">
        <f>IF(ISNUMBER(FIND("|",#REF!,1)),LEFT(#REF!,FIND("|",#REF!,1)-2),#REF!)</f>
      </c>
      <c r="R2759" s="6">
        <f>IF(ISNUMBER(FIND("|",#REF!,1)),RIGHT(#REF!,LEN(#REF!)-FIND("|",#REF!,1)-1),"")</f>
      </c>
      <c r="S2759" s="3" t="s">
        <v>7</v>
      </c>
      <c r="T2759" s="3" t="s">
        <v>7</v>
      </c>
      <c r="U2759" s="2">
        <v>0</v>
      </c>
      <c r="V2759" s="2">
        <v>0</v>
      </c>
      <c r="W2759" s="2"/>
      <c r="X2759" s="3" t="s">
        <v>202</v>
      </c>
      <c r="Y2759" s="2">
        <v>45</v>
      </c>
      <c r="Z2759" s="3"/>
      <c r="AA2759" s="3"/>
      <c r="AB2759" s="7" t="s">
        <v>8506</v>
      </c>
      <c r="AC2759" s="3" t="s">
        <v>6113</v>
      </c>
      <c r="AD2759" s="3" t="s">
        <v>8507</v>
      </c>
      <c r="AE2759" s="3" t="s">
        <v>8508</v>
      </c>
      <c r="AF2759" s="3" t="s">
        <v>68</v>
      </c>
      <c r="AG2759" s="4"/>
      <c r="AH2759" s="3"/>
      <c r="AI2759" s="4"/>
      <c r="AJ27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59" s="8">
        <f>IF(#REF!=MAX(#REF!),"New","Old")</f>
      </c>
      <c r="AL2759" s="3"/>
      <c r="AM2759" s="9">
        <f>IF(OR(#REF!="",#REF!=0),"",IF(#REF!&lt;12000,"&lt;12k",IF(AND(#REF!&gt;=12000,#REF!&lt;24000),"12k to 24k",IF(AND(#REF!&gt;=24000,#REF!&lt;=36000),"24k to 36k",IF(#REF!&gt;36000,"&gt;36k","")))))</f>
      </c>
    </row>
    <row x14ac:dyDescent="0.25" r="2760" customHeight="1" ht="18.75">
      <c r="A2760" s="1">
        <v>1885660</v>
      </c>
      <c r="B2760" s="2">
        <v>11516083</v>
      </c>
      <c r="C2760" s="3" t="s">
        <v>0</v>
      </c>
      <c r="D2760" s="3" t="s">
        <v>4843</v>
      </c>
      <c r="E2760" s="2">
        <v>2023</v>
      </c>
      <c r="F2760" s="4">
        <v>45024</v>
      </c>
      <c r="G2760" s="3" t="s">
        <v>108</v>
      </c>
      <c r="H2760" s="4">
        <v>45024</v>
      </c>
      <c r="I2760" s="4">
        <f>_xlfn.XLOOKUP(#REF!,[1]!Backup_F8_Previous_Wave[ODINO],[1]!Backup_F8_Previous_Wave[Production Date],"")</f>
      </c>
      <c r="J2760" s="10">
        <f>_xlfn.XLOOKUP(#REF!,[1]!Backup_F8_Previous_Wave[ODINO],[1]!Backup_F8_Previous_Wave[Wave Date],"")</f>
      </c>
      <c r="K2760" s="6">
        <f>_xlfn.XLOOKUP(#REF!,[1]!Backup_F8_Previous_Wave[ODINO],[1]!Backup_F8_Previous_Wave[Full VIN],"")</f>
      </c>
      <c r="L2760" s="3" t="s">
        <v>7524</v>
      </c>
      <c r="M2760" s="3" t="s">
        <v>4</v>
      </c>
      <c r="N2760" s="3" t="s">
        <v>8509</v>
      </c>
      <c r="O2760" s="3" t="s">
        <v>3849</v>
      </c>
      <c r="P2760" s="6">
        <f>_xlfn.XLOOKUP(#REF!,[1]!Table2[BINNING],[1]!Table2[VFG],"")</f>
      </c>
      <c r="Q2760" s="6">
        <f>IF(ISNUMBER(FIND("|",#REF!,1)),LEFT(#REF!,FIND("|",#REF!,1)-2),#REF!)</f>
      </c>
      <c r="R2760" s="6">
        <f>IF(ISNUMBER(FIND("|",#REF!,1)),RIGHT(#REF!,LEN(#REF!)-FIND("|",#REF!,1)-1),"")</f>
      </c>
      <c r="S2760" s="3" t="s">
        <v>7</v>
      </c>
      <c r="T2760" s="3" t="s">
        <v>7</v>
      </c>
      <c r="U2760" s="2">
        <v>0</v>
      </c>
      <c r="V2760" s="2">
        <v>0</v>
      </c>
      <c r="W2760" s="2"/>
      <c r="X2760" s="3" t="s">
        <v>18</v>
      </c>
      <c r="Y2760" s="2"/>
      <c r="Z2760" s="3"/>
      <c r="AA2760" s="3"/>
      <c r="AB2760" s="7" t="s">
        <v>8510</v>
      </c>
      <c r="AC2760" s="3" t="s">
        <v>4847</v>
      </c>
      <c r="AD2760" s="3" t="s">
        <v>4848</v>
      </c>
      <c r="AE2760" s="3" t="s">
        <v>4849</v>
      </c>
      <c r="AF2760" s="3" t="s">
        <v>102</v>
      </c>
      <c r="AG2760" s="4"/>
      <c r="AH2760" s="3"/>
      <c r="AI2760" s="4"/>
      <c r="AJ27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0" s="8">
        <f>IF(#REF!=MAX(#REF!),"New","Old")</f>
      </c>
      <c r="AL2760" s="3"/>
      <c r="AM2760" s="9">
        <f>IF(OR(#REF!="",#REF!=0),"",IF(#REF!&lt;12000,"&lt;12k",IF(AND(#REF!&gt;=12000,#REF!&lt;24000),"12k to 24k",IF(AND(#REF!&gt;=24000,#REF!&lt;=36000),"24k to 36k",IF(#REF!&gt;36000,"&gt;36k","")))))</f>
      </c>
    </row>
    <row x14ac:dyDescent="0.25" r="2761" customHeight="1" ht="18.75">
      <c r="A2761" s="1">
        <v>1885680</v>
      </c>
      <c r="B2761" s="2">
        <v>11516096</v>
      </c>
      <c r="C2761" s="3" t="s">
        <v>0</v>
      </c>
      <c r="D2761" s="3" t="s">
        <v>4843</v>
      </c>
      <c r="E2761" s="2">
        <v>2023</v>
      </c>
      <c r="F2761" s="4">
        <v>45023</v>
      </c>
      <c r="G2761" s="3" t="s">
        <v>108</v>
      </c>
      <c r="H2761" s="4">
        <v>45024</v>
      </c>
      <c r="I2761" s="4">
        <f>_xlfn.XLOOKUP(#REF!,[1]!Backup_F8_Previous_Wave[ODINO],[1]!Backup_F8_Previous_Wave[Production Date],"")</f>
      </c>
      <c r="J2761" s="10">
        <f>_xlfn.XLOOKUP(#REF!,[1]!Backup_F8_Previous_Wave[ODINO],[1]!Backup_F8_Previous_Wave[Wave Date],"")</f>
      </c>
      <c r="K2761" s="6">
        <f>_xlfn.XLOOKUP(#REF!,[1]!Backup_F8_Previous_Wave[ODINO],[1]!Backup_F8_Previous_Wave[Full VIN],"")</f>
      </c>
      <c r="L2761" s="3" t="s">
        <v>7524</v>
      </c>
      <c r="M2761" s="3" t="s">
        <v>4</v>
      </c>
      <c r="N2761" s="3" t="s">
        <v>8511</v>
      </c>
      <c r="O2761" s="3" t="s">
        <v>3849</v>
      </c>
      <c r="P2761" s="6">
        <f>_xlfn.XLOOKUP(#REF!,[1]!Table2[BINNING],[1]!Table2[VFG],"")</f>
      </c>
      <c r="Q2761" s="6">
        <f>IF(ISNUMBER(FIND("|",#REF!,1)),LEFT(#REF!,FIND("|",#REF!,1)-2),#REF!)</f>
      </c>
      <c r="R2761" s="6">
        <f>IF(ISNUMBER(FIND("|",#REF!,1)),RIGHT(#REF!,LEN(#REF!)-FIND("|",#REF!,1)-1),"")</f>
      </c>
      <c r="S2761" s="3" t="s">
        <v>7</v>
      </c>
      <c r="T2761" s="3" t="s">
        <v>7</v>
      </c>
      <c r="U2761" s="2">
        <v>0</v>
      </c>
      <c r="V2761" s="2">
        <v>0</v>
      </c>
      <c r="W2761" s="2"/>
      <c r="X2761" s="3" t="s">
        <v>139</v>
      </c>
      <c r="Y2761" s="2">
        <v>75</v>
      </c>
      <c r="Z2761" s="3"/>
      <c r="AA2761" s="3"/>
      <c r="AB2761" s="7" t="s">
        <v>8512</v>
      </c>
      <c r="AC2761" s="3" t="s">
        <v>4847</v>
      </c>
      <c r="AD2761" s="3" t="s">
        <v>4848</v>
      </c>
      <c r="AE2761" s="3" t="s">
        <v>4849</v>
      </c>
      <c r="AF2761" s="3" t="s">
        <v>102</v>
      </c>
      <c r="AG2761" s="4"/>
      <c r="AH2761" s="3"/>
      <c r="AI2761" s="4"/>
      <c r="AJ27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1" s="8">
        <f>IF(#REF!=MAX(#REF!),"New","Old")</f>
      </c>
      <c r="AL2761" s="3"/>
      <c r="AM2761" s="9">
        <f>IF(OR(#REF!="",#REF!=0),"",IF(#REF!&lt;12000,"&lt;12k",IF(AND(#REF!&gt;=12000,#REF!&lt;24000),"12k to 24k",IF(AND(#REF!&gt;=24000,#REF!&lt;=36000),"24k to 36k",IF(#REF!&gt;36000,"&gt;36k","")))))</f>
      </c>
    </row>
    <row x14ac:dyDescent="0.25" r="2762" customHeight="1" ht="18.75">
      <c r="A2762" s="1">
        <v>1885832</v>
      </c>
      <c r="B2762" s="2">
        <v>11516188</v>
      </c>
      <c r="C2762" s="3" t="s">
        <v>0</v>
      </c>
      <c r="D2762" s="3" t="s">
        <v>181</v>
      </c>
      <c r="E2762" s="2">
        <v>2017</v>
      </c>
      <c r="F2762" s="4">
        <v>45017</v>
      </c>
      <c r="G2762" s="3" t="s">
        <v>108</v>
      </c>
      <c r="H2762" s="4">
        <v>45025</v>
      </c>
      <c r="I2762" s="4">
        <f>_xlfn.XLOOKUP(#REF!,[1]!Backup_F8_Previous_Wave[ODINO],[1]!Backup_F8_Previous_Wave[Production Date],"")</f>
      </c>
      <c r="J2762" s="10">
        <f>_xlfn.XLOOKUP(#REF!,[1]!Backup_F8_Previous_Wave[ODINO],[1]!Backup_F8_Previous_Wave[Wave Date],"")</f>
      </c>
      <c r="K2762" s="6">
        <f>_xlfn.XLOOKUP(#REF!,[1]!Backup_F8_Previous_Wave[ODINO],[1]!Backup_F8_Previous_Wave[Full VIN],"")</f>
      </c>
      <c r="L2762" s="3" t="s">
        <v>8513</v>
      </c>
      <c r="M2762" s="3" t="s">
        <v>4</v>
      </c>
      <c r="N2762" s="3" t="s">
        <v>8514</v>
      </c>
      <c r="O2762" s="3" t="s">
        <v>196</v>
      </c>
      <c r="P2762" s="6">
        <f>_xlfn.XLOOKUP(#REF!,[1]!Table2[BINNING],[1]!Table2[VFG],"")</f>
      </c>
      <c r="Q2762" s="6">
        <f>IF(ISNUMBER(FIND("|",#REF!,1)),LEFT(#REF!,FIND("|",#REF!,1)-2),#REF!)</f>
      </c>
      <c r="R2762" s="6">
        <f>IF(ISNUMBER(FIND("|",#REF!,1)),RIGHT(#REF!,LEN(#REF!)-FIND("|",#REF!,1)-1),"")</f>
      </c>
      <c r="S2762" s="3" t="s">
        <v>7</v>
      </c>
      <c r="T2762" s="3" t="s">
        <v>7</v>
      </c>
      <c r="U2762" s="2">
        <v>0</v>
      </c>
      <c r="V2762" s="2">
        <v>0</v>
      </c>
      <c r="W2762" s="2"/>
      <c r="X2762" s="3" t="s">
        <v>81</v>
      </c>
      <c r="Y2762" s="2">
        <v>70</v>
      </c>
      <c r="Z2762" s="3"/>
      <c r="AA2762" s="3"/>
      <c r="AB2762" s="7" t="s">
        <v>8515</v>
      </c>
      <c r="AC2762" s="3" t="s">
        <v>297</v>
      </c>
      <c r="AD2762" s="3" t="s">
        <v>298</v>
      </c>
      <c r="AE2762" s="3" t="s">
        <v>299</v>
      </c>
      <c r="AF2762" s="3" t="s">
        <v>198</v>
      </c>
      <c r="AG2762" s="4"/>
      <c r="AH2762" s="3"/>
      <c r="AI2762" s="4"/>
      <c r="AJ27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2" s="8">
        <f>IF(#REF!=MAX(#REF!),"New","Old")</f>
      </c>
      <c r="AL2762" s="3"/>
      <c r="AM2762" s="9">
        <f>IF(OR(#REF!="",#REF!=0),"",IF(#REF!&lt;12000,"&lt;12k",IF(AND(#REF!&gt;=12000,#REF!&lt;24000),"12k to 24k",IF(AND(#REF!&gt;=24000,#REF!&lt;=36000),"24k to 36k",IF(#REF!&gt;36000,"&gt;36k","")))))</f>
      </c>
    </row>
    <row x14ac:dyDescent="0.25" r="2763" customHeight="1" ht="18.75">
      <c r="A2763" s="1">
        <v>1885893</v>
      </c>
      <c r="B2763" s="2">
        <v>11516225</v>
      </c>
      <c r="C2763" s="3" t="s">
        <v>173</v>
      </c>
      <c r="D2763" s="3" t="s">
        <v>2601</v>
      </c>
      <c r="E2763" s="2">
        <v>2021</v>
      </c>
      <c r="F2763" s="4">
        <v>45008</v>
      </c>
      <c r="G2763" s="3" t="s">
        <v>2</v>
      </c>
      <c r="H2763" s="4">
        <v>45026</v>
      </c>
      <c r="I2763" s="4">
        <f>_xlfn.XLOOKUP(#REF!,[1]!Backup_F8_Previous_Wave[ODINO],[1]!Backup_F8_Previous_Wave[Production Date],"")</f>
      </c>
      <c r="J2763" s="10">
        <f>_xlfn.XLOOKUP(#REF!,[1]!Backup_F8_Previous_Wave[ODINO],[1]!Backup_F8_Previous_Wave[Wave Date],"")</f>
      </c>
      <c r="K2763" s="6">
        <f>_xlfn.XLOOKUP(#REF!,[1]!Backup_F8_Previous_Wave[ODINO],[1]!Backup_F8_Previous_Wave[Full VIN],"")</f>
      </c>
      <c r="L2763" s="3" t="s">
        <v>8516</v>
      </c>
      <c r="M2763" s="3" t="s">
        <v>4</v>
      </c>
      <c r="N2763" s="3" t="s">
        <v>8517</v>
      </c>
      <c r="O2763" s="3" t="s">
        <v>105</v>
      </c>
      <c r="P2763" s="6">
        <f>_xlfn.XLOOKUP(#REF!,[1]!Table2[BINNING],[1]!Table2[VFG],"")</f>
      </c>
      <c r="Q2763" s="6">
        <f>IF(ISNUMBER(FIND("|",#REF!,1)),LEFT(#REF!,FIND("|",#REF!,1)-2),#REF!)</f>
      </c>
      <c r="R2763" s="6">
        <f>IF(ISNUMBER(FIND("|",#REF!,1)),RIGHT(#REF!,LEN(#REF!)-FIND("|",#REF!,1)-1),"")</f>
      </c>
      <c r="S2763" s="3" t="s">
        <v>7</v>
      </c>
      <c r="T2763" s="3" t="s">
        <v>7</v>
      </c>
      <c r="U2763" s="2">
        <v>0</v>
      </c>
      <c r="V2763" s="2">
        <v>0</v>
      </c>
      <c r="W2763" s="2"/>
      <c r="X2763" s="3" t="s">
        <v>202</v>
      </c>
      <c r="Y2763" s="2">
        <v>40</v>
      </c>
      <c r="Z2763" s="3"/>
      <c r="AA2763" s="3"/>
      <c r="AB2763" s="7" t="s">
        <v>8518</v>
      </c>
      <c r="AC2763" s="3" t="s">
        <v>3044</v>
      </c>
      <c r="AD2763" s="3" t="s">
        <v>2606</v>
      </c>
      <c r="AE2763" s="3" t="s">
        <v>2607</v>
      </c>
      <c r="AF2763" s="3" t="s">
        <v>141</v>
      </c>
      <c r="AG2763" s="4"/>
      <c r="AH2763" s="3"/>
      <c r="AI2763" s="4"/>
      <c r="AJ27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3" s="8">
        <f>IF(#REF!=MAX(#REF!),"New","Old")</f>
      </c>
      <c r="AL2763" s="3"/>
      <c r="AM2763" s="9">
        <f>IF(OR(#REF!="",#REF!=0),"",IF(#REF!&lt;12000,"&lt;12k",IF(AND(#REF!&gt;=12000,#REF!&lt;24000),"12k to 24k",IF(AND(#REF!&gt;=24000,#REF!&lt;=36000),"24k to 36k",IF(#REF!&gt;36000,"&gt;36k","")))))</f>
      </c>
    </row>
    <row x14ac:dyDescent="0.25" r="2764" customHeight="1" ht="18.75">
      <c r="A2764" s="1">
        <v>1885950</v>
      </c>
      <c r="B2764" s="2">
        <v>11516265</v>
      </c>
      <c r="C2764" s="3" t="s">
        <v>0</v>
      </c>
      <c r="D2764" s="3" t="s">
        <v>181</v>
      </c>
      <c r="E2764" s="2">
        <v>2021</v>
      </c>
      <c r="F2764" s="4">
        <v>44874</v>
      </c>
      <c r="G2764" s="3" t="s">
        <v>14</v>
      </c>
      <c r="H2764" s="4">
        <v>45026</v>
      </c>
      <c r="I2764" s="4">
        <f>_xlfn.XLOOKUP(#REF!,[1]!Backup_F8_Previous_Wave[ODINO],[1]!Backup_F8_Previous_Wave[Production Date],"")</f>
      </c>
      <c r="J2764" s="10">
        <f>_xlfn.XLOOKUP(#REF!,[1]!Backup_F8_Previous_Wave[ODINO],[1]!Backup_F8_Previous_Wave[Wave Date],"")</f>
      </c>
      <c r="K2764" s="6">
        <f>_xlfn.XLOOKUP(#REF!,[1]!Backup_F8_Previous_Wave[ODINO],[1]!Backup_F8_Previous_Wave[Full VIN],"")</f>
      </c>
      <c r="L2764" s="3" t="s">
        <v>8519</v>
      </c>
      <c r="M2764" s="3" t="s">
        <v>4</v>
      </c>
      <c r="N2764" s="3" t="s">
        <v>8520</v>
      </c>
      <c r="O2764" s="3" t="s">
        <v>196</v>
      </c>
      <c r="P2764" s="6">
        <f>_xlfn.XLOOKUP(#REF!,[1]!Table2[BINNING],[1]!Table2[VFG],"")</f>
      </c>
      <c r="Q2764" s="6">
        <f>IF(ISNUMBER(FIND("|",#REF!,1)),LEFT(#REF!,FIND("|",#REF!,1)-2),#REF!)</f>
      </c>
      <c r="R2764" s="6">
        <f>IF(ISNUMBER(FIND("|",#REF!,1)),RIGHT(#REF!,LEN(#REF!)-FIND("|",#REF!,1)-1),"")</f>
      </c>
      <c r="S2764" s="3" t="s">
        <v>7</v>
      </c>
      <c r="T2764" s="3" t="s">
        <v>7</v>
      </c>
      <c r="U2764" s="2">
        <v>0</v>
      </c>
      <c r="V2764" s="2">
        <v>0</v>
      </c>
      <c r="W2764" s="2"/>
      <c r="X2764" s="3" t="s">
        <v>63</v>
      </c>
      <c r="Y2764" s="2">
        <v>40</v>
      </c>
      <c r="Z2764" s="3"/>
      <c r="AA2764" s="3"/>
      <c r="AB2764" s="7" t="s">
        <v>8521</v>
      </c>
      <c r="AC2764" s="3" t="s">
        <v>1252</v>
      </c>
      <c r="AD2764" s="3" t="s">
        <v>298</v>
      </c>
      <c r="AE2764" s="3" t="s">
        <v>299</v>
      </c>
      <c r="AF2764" s="3" t="s">
        <v>198</v>
      </c>
      <c r="AG2764" s="4"/>
      <c r="AH2764" s="3"/>
      <c r="AI2764" s="4"/>
      <c r="AJ27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4" s="8">
        <f>IF(#REF!=MAX(#REF!),"New","Old")</f>
      </c>
      <c r="AL2764" s="3"/>
      <c r="AM2764" s="9">
        <f>IF(OR(#REF!="",#REF!=0),"",IF(#REF!&lt;12000,"&lt;12k",IF(AND(#REF!&gt;=12000,#REF!&lt;24000),"12k to 24k",IF(AND(#REF!&gt;=24000,#REF!&lt;=36000),"24k to 36k",IF(#REF!&gt;36000,"&gt;36k","")))))</f>
      </c>
    </row>
    <row x14ac:dyDescent="0.25" r="2765" customHeight="1" ht="18.75">
      <c r="A2765" s="1">
        <v>1885974</v>
      </c>
      <c r="B2765" s="2">
        <v>11516283</v>
      </c>
      <c r="C2765" s="3" t="s">
        <v>0</v>
      </c>
      <c r="D2765" s="3" t="s">
        <v>136</v>
      </c>
      <c r="E2765" s="2">
        <v>2018</v>
      </c>
      <c r="F2765" s="4">
        <v>45012</v>
      </c>
      <c r="G2765" s="3" t="s">
        <v>2</v>
      </c>
      <c r="H2765" s="4">
        <v>45026</v>
      </c>
      <c r="I2765" s="4">
        <f>_xlfn.XLOOKUP(#REF!,[1]!Backup_F8_Previous_Wave[ODINO],[1]!Backup_F8_Previous_Wave[Production Date],"")</f>
      </c>
      <c r="J2765" s="10">
        <f>_xlfn.XLOOKUP(#REF!,[1]!Backup_F8_Previous_Wave[ODINO],[1]!Backup_F8_Previous_Wave[Wave Date],"")</f>
      </c>
      <c r="K2765" s="6">
        <f>_xlfn.XLOOKUP(#REF!,[1]!Backup_F8_Previous_Wave[ODINO],[1]!Backup_F8_Previous_Wave[Full VIN],"")</f>
      </c>
      <c r="L2765" s="3" t="s">
        <v>8522</v>
      </c>
      <c r="M2765" s="3" t="s">
        <v>4</v>
      </c>
      <c r="N2765" s="3" t="s">
        <v>8523</v>
      </c>
      <c r="O2765" s="3" t="s">
        <v>2164</v>
      </c>
      <c r="P2765" s="6">
        <f>_xlfn.XLOOKUP(#REF!,[1]!Table2[BINNING],[1]!Table2[VFG],"")</f>
      </c>
      <c r="Q2765" s="6">
        <f>IF(ISNUMBER(FIND("|",#REF!,1)),LEFT(#REF!,FIND("|",#REF!,1)-2),#REF!)</f>
      </c>
      <c r="R2765" s="6">
        <f>IF(ISNUMBER(FIND("|",#REF!,1)),RIGHT(#REF!,LEN(#REF!)-FIND("|",#REF!,1)-1),"")</f>
      </c>
      <c r="S2765" s="3" t="s">
        <v>7</v>
      </c>
      <c r="T2765" s="3" t="s">
        <v>7</v>
      </c>
      <c r="U2765" s="2">
        <v>0</v>
      </c>
      <c r="V2765" s="2">
        <v>0</v>
      </c>
      <c r="W2765" s="2">
        <v>51271</v>
      </c>
      <c r="X2765" s="3" t="s">
        <v>404</v>
      </c>
      <c r="Y2765" s="2"/>
      <c r="Z2765" s="3" t="s">
        <v>8524</v>
      </c>
      <c r="AA2765" s="3" t="s">
        <v>4712</v>
      </c>
      <c r="AB2765" s="7" t="s">
        <v>8525</v>
      </c>
      <c r="AC2765" s="3" t="s">
        <v>341</v>
      </c>
      <c r="AD2765" s="3" t="s">
        <v>342</v>
      </c>
      <c r="AE2765" s="3" t="s">
        <v>343</v>
      </c>
      <c r="AF2765" s="3" t="s">
        <v>141</v>
      </c>
      <c r="AG2765" s="4"/>
      <c r="AH2765" s="3"/>
      <c r="AI2765" s="4"/>
      <c r="AJ27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5" s="8">
        <f>IF(#REF!=MAX(#REF!),"New","Old")</f>
      </c>
      <c r="AL2765" s="3"/>
      <c r="AM2765" s="9">
        <f>IF(OR(#REF!="",#REF!=0),"",IF(#REF!&lt;12000,"&lt;12k",IF(AND(#REF!&gt;=12000,#REF!&lt;24000),"12k to 24k",IF(AND(#REF!&gt;=24000,#REF!&lt;=36000),"24k to 36k",IF(#REF!&gt;36000,"&gt;36k","")))))</f>
      </c>
    </row>
    <row x14ac:dyDescent="0.25" r="2766" customHeight="1" ht="18.75">
      <c r="A2766" s="1">
        <v>1886122</v>
      </c>
      <c r="B2766" s="2">
        <v>11516387</v>
      </c>
      <c r="C2766" s="3" t="s">
        <v>0</v>
      </c>
      <c r="D2766" s="3" t="s">
        <v>1</v>
      </c>
      <c r="E2766" s="2">
        <v>2021</v>
      </c>
      <c r="F2766" s="4">
        <v>44301</v>
      </c>
      <c r="G2766" s="3" t="s">
        <v>108</v>
      </c>
      <c r="H2766" s="4">
        <v>45026</v>
      </c>
      <c r="I2766" s="4">
        <f>_xlfn.XLOOKUP(#REF!,[1]!Backup_F8_Previous_Wave[ODINO],[1]!Backup_F8_Previous_Wave[Production Date],"")</f>
      </c>
      <c r="J2766" s="10">
        <f>_xlfn.XLOOKUP(#REF!,[1]!Backup_F8_Previous_Wave[ODINO],[1]!Backup_F8_Previous_Wave[Wave Date],"")</f>
      </c>
      <c r="K2766" s="6">
        <f>_xlfn.XLOOKUP(#REF!,[1]!Backup_F8_Previous_Wave[ODINO],[1]!Backup_F8_Previous_Wave[Full VIN],"")</f>
      </c>
      <c r="L2766" s="3" t="s">
        <v>8526</v>
      </c>
      <c r="M2766" s="3" t="s">
        <v>4</v>
      </c>
      <c r="N2766" s="3" t="s">
        <v>8527</v>
      </c>
      <c r="O2766" s="3" t="s">
        <v>62</v>
      </c>
      <c r="P2766" s="6">
        <f>_xlfn.XLOOKUP(#REF!,[1]!Table2[BINNING],[1]!Table2[VFG],"")</f>
      </c>
      <c r="Q2766" s="6">
        <f>IF(ISNUMBER(FIND("|",#REF!,1)),LEFT(#REF!,FIND("|",#REF!,1)-2),#REF!)</f>
      </c>
      <c r="R2766" s="6">
        <f>IF(ISNUMBER(FIND("|",#REF!,1)),RIGHT(#REF!,LEN(#REF!)-FIND("|",#REF!,1)-1),"")</f>
      </c>
      <c r="S2766" s="3" t="s">
        <v>7</v>
      </c>
      <c r="T2766" s="3" t="s">
        <v>7</v>
      </c>
      <c r="U2766" s="2">
        <v>0</v>
      </c>
      <c r="V2766" s="2">
        <v>0</v>
      </c>
      <c r="W2766" s="2">
        <v>200</v>
      </c>
      <c r="X2766" s="3" t="s">
        <v>18</v>
      </c>
      <c r="Y2766" s="2"/>
      <c r="Z2766" s="3" t="s">
        <v>8528</v>
      </c>
      <c r="AA2766" s="3" t="s">
        <v>2949</v>
      </c>
      <c r="AB2766" s="7" t="s">
        <v>8529</v>
      </c>
      <c r="AC2766" s="3" t="s">
        <v>4018</v>
      </c>
      <c r="AD2766" s="3" t="s">
        <v>11</v>
      </c>
      <c r="AE2766" s="3" t="s">
        <v>135</v>
      </c>
      <c r="AF2766" s="3" t="s">
        <v>27</v>
      </c>
      <c r="AG2766" s="4"/>
      <c r="AH2766" s="3"/>
      <c r="AI2766" s="4"/>
      <c r="AJ27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6" s="8">
        <f>IF(#REF!=MAX(#REF!),"New","Old")</f>
      </c>
      <c r="AL2766" s="3"/>
      <c r="AM2766" s="9">
        <f>IF(OR(#REF!="",#REF!=0),"",IF(#REF!&lt;12000,"&lt;12k",IF(AND(#REF!&gt;=12000,#REF!&lt;24000),"12k to 24k",IF(AND(#REF!&gt;=24000,#REF!&lt;=36000),"24k to 36k",IF(#REF!&gt;36000,"&gt;36k","")))))</f>
      </c>
    </row>
    <row x14ac:dyDescent="0.25" r="2767" customHeight="1" ht="18.75">
      <c r="A2767" s="1">
        <v>1886128</v>
      </c>
      <c r="B2767" s="2">
        <v>11516393</v>
      </c>
      <c r="C2767" s="3" t="s">
        <v>0</v>
      </c>
      <c r="D2767" s="3" t="s">
        <v>181</v>
      </c>
      <c r="E2767" s="2">
        <v>2017</v>
      </c>
      <c r="F2767" s="4">
        <v>45025</v>
      </c>
      <c r="G2767" s="3" t="s">
        <v>108</v>
      </c>
      <c r="H2767" s="4">
        <v>45026</v>
      </c>
      <c r="I2767" s="4">
        <f>_xlfn.XLOOKUP(#REF!,[1]!Backup_F8_Previous_Wave[ODINO],[1]!Backup_F8_Previous_Wave[Production Date],"")</f>
      </c>
      <c r="J2767" s="10">
        <f>_xlfn.XLOOKUP(#REF!,[1]!Backup_F8_Previous_Wave[ODINO],[1]!Backup_F8_Previous_Wave[Wave Date],"")</f>
      </c>
      <c r="K2767" s="6">
        <f>_xlfn.XLOOKUP(#REF!,[1]!Backup_F8_Previous_Wave[ODINO],[1]!Backup_F8_Previous_Wave[Full VIN],"")</f>
      </c>
      <c r="L2767" s="3" t="s">
        <v>6812</v>
      </c>
      <c r="M2767" s="3" t="s">
        <v>4</v>
      </c>
      <c r="N2767" s="3" t="s">
        <v>8530</v>
      </c>
      <c r="O2767" s="3" t="s">
        <v>196</v>
      </c>
      <c r="P2767" s="6">
        <f>_xlfn.XLOOKUP(#REF!,[1]!Table2[BINNING],[1]!Table2[VFG],"")</f>
      </c>
      <c r="Q2767" s="6">
        <f>IF(ISNUMBER(FIND("|",#REF!,1)),LEFT(#REF!,FIND("|",#REF!,1)-2),#REF!)</f>
      </c>
      <c r="R2767" s="6">
        <f>IF(ISNUMBER(FIND("|",#REF!,1)),RIGHT(#REF!,LEN(#REF!)-FIND("|",#REF!,1)-1),"")</f>
      </c>
      <c r="S2767" s="3" t="s">
        <v>7</v>
      </c>
      <c r="T2767" s="3" t="s">
        <v>7</v>
      </c>
      <c r="U2767" s="2">
        <v>0</v>
      </c>
      <c r="V2767" s="2">
        <v>0</v>
      </c>
      <c r="W2767" s="2"/>
      <c r="X2767" s="3" t="s">
        <v>81</v>
      </c>
      <c r="Y2767" s="2">
        <v>65</v>
      </c>
      <c r="Z2767" s="3"/>
      <c r="AA2767" s="3"/>
      <c r="AB2767" s="7" t="s">
        <v>8531</v>
      </c>
      <c r="AC2767" s="3" t="s">
        <v>297</v>
      </c>
      <c r="AD2767" s="3" t="s">
        <v>298</v>
      </c>
      <c r="AE2767" s="3" t="s">
        <v>299</v>
      </c>
      <c r="AF2767" s="3" t="s">
        <v>198</v>
      </c>
      <c r="AG2767" s="4"/>
      <c r="AH2767" s="3"/>
      <c r="AI2767" s="4"/>
      <c r="AJ27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7" s="8">
        <f>IF(#REF!=MAX(#REF!),"New","Old")</f>
      </c>
      <c r="AL2767" s="3"/>
      <c r="AM2767" s="9">
        <f>IF(OR(#REF!="",#REF!=0),"",IF(#REF!&lt;12000,"&lt;12k",IF(AND(#REF!&gt;=12000,#REF!&lt;24000),"12k to 24k",IF(AND(#REF!&gt;=24000,#REF!&lt;=36000),"24k to 36k",IF(#REF!&gt;36000,"&gt;36k","")))))</f>
      </c>
    </row>
    <row x14ac:dyDescent="0.25" r="2768" customHeight="1" ht="18.75">
      <c r="A2768" s="1">
        <v>1886194</v>
      </c>
      <c r="B2768" s="2">
        <v>11516431</v>
      </c>
      <c r="C2768" s="3" t="s">
        <v>0</v>
      </c>
      <c r="D2768" s="3" t="s">
        <v>181</v>
      </c>
      <c r="E2768" s="2">
        <v>2018</v>
      </c>
      <c r="F2768" s="4">
        <v>45020</v>
      </c>
      <c r="G2768" s="3" t="s">
        <v>108</v>
      </c>
      <c r="H2768" s="4">
        <v>45027</v>
      </c>
      <c r="I2768" s="4">
        <f>_xlfn.XLOOKUP(#REF!,[1]!Backup_F8_Previous_Wave[ODINO],[1]!Backup_F8_Previous_Wave[Production Date],"")</f>
      </c>
      <c r="J2768" s="10">
        <f>_xlfn.XLOOKUP(#REF!,[1]!Backup_F8_Previous_Wave[ODINO],[1]!Backup_F8_Previous_Wave[Wave Date],"")</f>
      </c>
      <c r="K2768" s="6">
        <f>_xlfn.XLOOKUP(#REF!,[1]!Backup_F8_Previous_Wave[ODINO],[1]!Backup_F8_Previous_Wave[Full VIN],"")</f>
      </c>
      <c r="L2768" s="3" t="s">
        <v>7780</v>
      </c>
      <c r="M2768" s="3" t="s">
        <v>4</v>
      </c>
      <c r="N2768" s="3" t="s">
        <v>8532</v>
      </c>
      <c r="O2768" s="3" t="s">
        <v>196</v>
      </c>
      <c r="P2768" s="6">
        <f>_xlfn.XLOOKUP(#REF!,[1]!Table2[BINNING],[1]!Table2[VFG],"")</f>
      </c>
      <c r="Q2768" s="6">
        <f>IF(ISNUMBER(FIND("|",#REF!,1)),LEFT(#REF!,FIND("|",#REF!,1)-2),#REF!)</f>
      </c>
      <c r="R2768" s="6">
        <f>IF(ISNUMBER(FIND("|",#REF!,1)),RIGHT(#REF!,LEN(#REF!)-FIND("|",#REF!,1)-1),"")</f>
      </c>
      <c r="S2768" s="3" t="s">
        <v>7</v>
      </c>
      <c r="T2768" s="3" t="s">
        <v>7</v>
      </c>
      <c r="U2768" s="2">
        <v>0</v>
      </c>
      <c r="V2768" s="2">
        <v>0</v>
      </c>
      <c r="W2768" s="2"/>
      <c r="X2768" s="3" t="s">
        <v>100</v>
      </c>
      <c r="Y2768" s="2">
        <v>45</v>
      </c>
      <c r="Z2768" s="3"/>
      <c r="AA2768" s="3"/>
      <c r="AB2768" s="7" t="s">
        <v>8533</v>
      </c>
      <c r="AC2768" s="3" t="s">
        <v>297</v>
      </c>
      <c r="AD2768" s="3" t="s">
        <v>298</v>
      </c>
      <c r="AE2768" s="3" t="s">
        <v>299</v>
      </c>
      <c r="AF2768" s="3" t="s">
        <v>198</v>
      </c>
      <c r="AG2768" s="4"/>
      <c r="AH2768" s="3"/>
      <c r="AI2768" s="4"/>
      <c r="AJ27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8" s="8">
        <f>IF(#REF!=MAX(#REF!),"New","Old")</f>
      </c>
      <c r="AL2768" s="3"/>
      <c r="AM2768" s="9">
        <f>IF(OR(#REF!="",#REF!=0),"",IF(#REF!&lt;12000,"&lt;12k",IF(AND(#REF!&gt;=12000,#REF!&lt;24000),"12k to 24k",IF(AND(#REF!&gt;=24000,#REF!&lt;=36000),"24k to 36k",IF(#REF!&gt;36000,"&gt;36k","")))))</f>
      </c>
    </row>
    <row x14ac:dyDescent="0.25" r="2769" customHeight="1" ht="18.75">
      <c r="A2769" s="1">
        <v>1886284</v>
      </c>
      <c r="B2769" s="2">
        <v>11516494</v>
      </c>
      <c r="C2769" s="3" t="s">
        <v>0</v>
      </c>
      <c r="D2769" s="3" t="s">
        <v>38</v>
      </c>
      <c r="E2769" s="2">
        <v>2018</v>
      </c>
      <c r="F2769" s="4">
        <v>45019</v>
      </c>
      <c r="G2769" s="3" t="s">
        <v>108</v>
      </c>
      <c r="H2769" s="4">
        <v>45027</v>
      </c>
      <c r="I2769" s="4">
        <f>_xlfn.XLOOKUP(#REF!,[1]!Backup_F8_Previous_Wave[ODINO],[1]!Backup_F8_Previous_Wave[Production Date],"")</f>
      </c>
      <c r="J2769" s="10">
        <f>_xlfn.XLOOKUP(#REF!,[1]!Backup_F8_Previous_Wave[ODINO],[1]!Backup_F8_Previous_Wave[Wave Date],"")</f>
      </c>
      <c r="K2769" s="6">
        <f>_xlfn.XLOOKUP(#REF!,[1]!Backup_F8_Previous_Wave[ODINO],[1]!Backup_F8_Previous_Wave[Full VIN],"")</f>
      </c>
      <c r="L2769" s="3" t="s">
        <v>8534</v>
      </c>
      <c r="M2769" s="3" t="s">
        <v>4</v>
      </c>
      <c r="N2769" s="3" t="s">
        <v>8535</v>
      </c>
      <c r="O2769" s="3" t="s">
        <v>824</v>
      </c>
      <c r="P2769" s="6">
        <f>_xlfn.XLOOKUP(#REF!,[1]!Table2[BINNING],[1]!Table2[VFG],"")</f>
      </c>
      <c r="Q2769" s="6">
        <f>IF(ISNUMBER(FIND("|",#REF!,1)),LEFT(#REF!,FIND("|",#REF!,1)-2),#REF!)</f>
      </c>
      <c r="R2769" s="6">
        <f>IF(ISNUMBER(FIND("|",#REF!,1)),RIGHT(#REF!,LEN(#REF!)-FIND("|",#REF!,1)-1),"")</f>
      </c>
      <c r="S2769" s="3" t="s">
        <v>7</v>
      </c>
      <c r="T2769" s="3" t="s">
        <v>7</v>
      </c>
      <c r="U2769" s="2">
        <v>0</v>
      </c>
      <c r="V2769" s="2">
        <v>0</v>
      </c>
      <c r="W2769" s="2"/>
      <c r="X2769" s="3" t="s">
        <v>24</v>
      </c>
      <c r="Y2769" s="2">
        <v>40</v>
      </c>
      <c r="Z2769" s="3" t="s">
        <v>8536</v>
      </c>
      <c r="AA2769" s="3" t="s">
        <v>4997</v>
      </c>
      <c r="AB2769" s="7" t="s">
        <v>8537</v>
      </c>
      <c r="AC2769" s="3" t="s">
        <v>826</v>
      </c>
      <c r="AD2769" s="3" t="s">
        <v>147</v>
      </c>
      <c r="AE2769" s="3" t="s">
        <v>148</v>
      </c>
      <c r="AF2769" s="3" t="s">
        <v>45</v>
      </c>
      <c r="AG2769" s="4"/>
      <c r="AH2769" s="3"/>
      <c r="AI2769" s="4"/>
      <c r="AJ27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69" s="8">
        <f>IF(#REF!=MAX(#REF!),"New","Old")</f>
      </c>
      <c r="AL2769" s="3"/>
      <c r="AM2769" s="9">
        <f>IF(OR(#REF!="",#REF!=0),"",IF(#REF!&lt;12000,"&lt;12k",IF(AND(#REF!&gt;=12000,#REF!&lt;24000),"12k to 24k",IF(AND(#REF!&gt;=24000,#REF!&lt;=36000),"24k to 36k",IF(#REF!&gt;36000,"&gt;36k","")))))</f>
      </c>
    </row>
    <row x14ac:dyDescent="0.25" r="2770" customHeight="1" ht="18.75">
      <c r="A2770" s="1">
        <v>1886295</v>
      </c>
      <c r="B2770" s="2">
        <v>11516500</v>
      </c>
      <c r="C2770" s="3" t="s">
        <v>0</v>
      </c>
      <c r="D2770" s="3" t="s">
        <v>59</v>
      </c>
      <c r="E2770" s="2">
        <v>2016</v>
      </c>
      <c r="F2770" s="4">
        <v>44901</v>
      </c>
      <c r="G2770" s="3" t="s">
        <v>14</v>
      </c>
      <c r="H2770" s="4">
        <v>45027</v>
      </c>
      <c r="I2770" s="4">
        <f>_xlfn.XLOOKUP(#REF!,[1]!Backup_F8_Previous_Wave[ODINO],[1]!Backup_F8_Previous_Wave[Production Date],"")</f>
      </c>
      <c r="J2770" s="10">
        <f>_xlfn.XLOOKUP(#REF!,[1]!Backup_F8_Previous_Wave[ODINO],[1]!Backup_F8_Previous_Wave[Wave Date],"")</f>
      </c>
      <c r="K2770" s="6">
        <f>_xlfn.XLOOKUP(#REF!,[1]!Backup_F8_Previous_Wave[ODINO],[1]!Backup_F8_Previous_Wave[Full VIN],"")</f>
      </c>
      <c r="L2770" s="3" t="s">
        <v>1571</v>
      </c>
      <c r="M2770" s="3" t="s">
        <v>4</v>
      </c>
      <c r="N2770" s="3" t="s">
        <v>8538</v>
      </c>
      <c r="O2770" s="3" t="s">
        <v>62</v>
      </c>
      <c r="P2770" s="6">
        <f>_xlfn.XLOOKUP(#REF!,[1]!Table2[BINNING],[1]!Table2[VFG],"")</f>
      </c>
      <c r="Q2770" s="6">
        <f>IF(ISNUMBER(FIND("|",#REF!,1)),LEFT(#REF!,FIND("|",#REF!,1)-2),#REF!)</f>
      </c>
      <c r="R2770" s="6">
        <f>IF(ISNUMBER(FIND("|",#REF!,1)),RIGHT(#REF!,LEN(#REF!)-FIND("|",#REF!,1)-1),"")</f>
      </c>
      <c r="S2770" s="3" t="s">
        <v>7</v>
      </c>
      <c r="T2770" s="3" t="s">
        <v>7</v>
      </c>
      <c r="U2770" s="2">
        <v>0</v>
      </c>
      <c r="V2770" s="2">
        <v>0</v>
      </c>
      <c r="W2770" s="2">
        <v>37995</v>
      </c>
      <c r="X2770" s="3" t="s">
        <v>317</v>
      </c>
      <c r="Y2770" s="2">
        <v>0</v>
      </c>
      <c r="Z2770" s="3" t="s">
        <v>8539</v>
      </c>
      <c r="AA2770" s="3" t="s">
        <v>4544</v>
      </c>
      <c r="AB2770" s="7" t="s">
        <v>8540</v>
      </c>
      <c r="AC2770" s="3" t="s">
        <v>65</v>
      </c>
      <c r="AD2770" s="3" t="s">
        <v>66</v>
      </c>
      <c r="AE2770" s="3" t="s">
        <v>67</v>
      </c>
      <c r="AF2770" s="3" t="s">
        <v>68</v>
      </c>
      <c r="AG2770" s="4"/>
      <c r="AH2770" s="3"/>
      <c r="AI2770" s="4"/>
      <c r="AJ27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0" s="8">
        <f>IF(#REF!=MAX(#REF!),"New","Old")</f>
      </c>
      <c r="AL2770" s="3"/>
      <c r="AM2770" s="9">
        <f>IF(OR(#REF!="",#REF!=0),"",IF(#REF!&lt;12000,"&lt;12k",IF(AND(#REF!&gt;=12000,#REF!&lt;24000),"12k to 24k",IF(AND(#REF!&gt;=24000,#REF!&lt;=36000),"24k to 36k",IF(#REF!&gt;36000,"&gt;36k","")))))</f>
      </c>
    </row>
    <row x14ac:dyDescent="0.25" r="2771" customHeight="1" ht="18.75">
      <c r="A2771" s="1">
        <v>1886339</v>
      </c>
      <c r="B2771" s="2">
        <v>11516532</v>
      </c>
      <c r="C2771" s="3" t="s">
        <v>0</v>
      </c>
      <c r="D2771" s="3" t="s">
        <v>181</v>
      </c>
      <c r="E2771" s="2">
        <v>2017</v>
      </c>
      <c r="F2771" s="4">
        <v>44969</v>
      </c>
      <c r="G2771" s="3" t="s">
        <v>2</v>
      </c>
      <c r="H2771" s="4">
        <v>45027</v>
      </c>
      <c r="I2771" s="4">
        <f>_xlfn.XLOOKUP(#REF!,[1]!Backup_F8_Previous_Wave[ODINO],[1]!Backup_F8_Previous_Wave[Production Date],"")</f>
      </c>
      <c r="J2771" s="10">
        <f>_xlfn.XLOOKUP(#REF!,[1]!Backup_F8_Previous_Wave[ODINO],[1]!Backup_F8_Previous_Wave[Wave Date],"")</f>
      </c>
      <c r="K2771" s="6">
        <f>_xlfn.XLOOKUP(#REF!,[1]!Backup_F8_Previous_Wave[ODINO],[1]!Backup_F8_Previous_Wave[Full VIN],"")</f>
      </c>
      <c r="L2771" s="3" t="s">
        <v>6812</v>
      </c>
      <c r="M2771" s="3" t="s">
        <v>4</v>
      </c>
      <c r="N2771" s="3" t="s">
        <v>8541</v>
      </c>
      <c r="O2771" s="3" t="s">
        <v>196</v>
      </c>
      <c r="P2771" s="6">
        <f>_xlfn.XLOOKUP(#REF!,[1]!Table2[BINNING],[1]!Table2[VFG],"")</f>
      </c>
      <c r="Q2771" s="6">
        <f>IF(ISNUMBER(FIND("|",#REF!,1)),LEFT(#REF!,FIND("|",#REF!,1)-2),#REF!)</f>
      </c>
      <c r="R2771" s="6">
        <f>IF(ISNUMBER(FIND("|",#REF!,1)),RIGHT(#REF!,LEN(#REF!)-FIND("|",#REF!,1)-1),"")</f>
      </c>
      <c r="S2771" s="3" t="s">
        <v>7</v>
      </c>
      <c r="T2771" s="3" t="s">
        <v>7</v>
      </c>
      <c r="U2771" s="2">
        <v>0</v>
      </c>
      <c r="V2771" s="2">
        <v>0</v>
      </c>
      <c r="W2771" s="2"/>
      <c r="X2771" s="3" t="s">
        <v>433</v>
      </c>
      <c r="Y2771" s="2">
        <v>60</v>
      </c>
      <c r="Z2771" s="3"/>
      <c r="AA2771" s="3"/>
      <c r="AB2771" s="7" t="s">
        <v>8542</v>
      </c>
      <c r="AC2771" s="3" t="s">
        <v>297</v>
      </c>
      <c r="AD2771" s="3" t="s">
        <v>298</v>
      </c>
      <c r="AE2771" s="3" t="s">
        <v>299</v>
      </c>
      <c r="AF2771" s="3" t="s">
        <v>198</v>
      </c>
      <c r="AG2771" s="4"/>
      <c r="AH2771" s="3"/>
      <c r="AI2771" s="4"/>
      <c r="AJ27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1" s="8">
        <f>IF(#REF!=MAX(#REF!),"New","Old")</f>
      </c>
      <c r="AL2771" s="3"/>
      <c r="AM2771" s="9">
        <f>IF(OR(#REF!="",#REF!=0),"",IF(#REF!&lt;12000,"&lt;12k",IF(AND(#REF!&gt;=12000,#REF!&lt;24000),"12k to 24k",IF(AND(#REF!&gt;=24000,#REF!&lt;=36000),"24k to 36k",IF(#REF!&gt;36000,"&gt;36k","")))))</f>
      </c>
    </row>
    <row x14ac:dyDescent="0.25" r="2772" customHeight="1" ht="18.75">
      <c r="A2772" s="1">
        <v>1886419</v>
      </c>
      <c r="B2772" s="2">
        <v>11516588</v>
      </c>
      <c r="C2772" s="3" t="s">
        <v>0</v>
      </c>
      <c r="D2772" s="3" t="s">
        <v>1</v>
      </c>
      <c r="E2772" s="2">
        <v>2022</v>
      </c>
      <c r="F2772" s="4">
        <v>45026</v>
      </c>
      <c r="G2772" s="3" t="s">
        <v>108</v>
      </c>
      <c r="H2772" s="4">
        <v>45027</v>
      </c>
      <c r="I2772" s="4">
        <f>_xlfn.XLOOKUP(#REF!,[1]!Backup_F8_Previous_Wave[ODINO],[1]!Backup_F8_Previous_Wave[Production Date],"")</f>
      </c>
      <c r="J2772" s="10">
        <f>_xlfn.XLOOKUP(#REF!,[1]!Backup_F8_Previous_Wave[ODINO],[1]!Backup_F8_Previous_Wave[Wave Date],"")</f>
      </c>
      <c r="K2772" s="6">
        <f>_xlfn.XLOOKUP(#REF!,[1]!Backup_F8_Previous_Wave[ODINO],[1]!Backup_F8_Previous_Wave[Full VIN],"")</f>
      </c>
      <c r="L2772" s="3" t="s">
        <v>8543</v>
      </c>
      <c r="M2772" s="3" t="s">
        <v>4</v>
      </c>
      <c r="N2772" s="3" t="s">
        <v>8544</v>
      </c>
      <c r="O2772" s="3" t="s">
        <v>953</v>
      </c>
      <c r="P2772" s="6">
        <f>_xlfn.XLOOKUP(#REF!,[1]!Table2[BINNING],[1]!Table2[VFG],"")</f>
      </c>
      <c r="Q2772" s="6">
        <f>IF(ISNUMBER(FIND("|",#REF!,1)),LEFT(#REF!,FIND("|",#REF!,1)-2),#REF!)</f>
      </c>
      <c r="R2772" s="6">
        <f>IF(ISNUMBER(FIND("|",#REF!,1)),RIGHT(#REF!,LEN(#REF!)-FIND("|",#REF!,1)-1),"")</f>
      </c>
      <c r="S2772" s="3" t="s">
        <v>7</v>
      </c>
      <c r="T2772" s="3" t="s">
        <v>7</v>
      </c>
      <c r="U2772" s="2">
        <v>0</v>
      </c>
      <c r="V2772" s="2">
        <v>0</v>
      </c>
      <c r="W2772" s="2"/>
      <c r="X2772" s="3" t="s">
        <v>317</v>
      </c>
      <c r="Y2772" s="2">
        <v>90</v>
      </c>
      <c r="Z2772" s="3"/>
      <c r="AA2772" s="3"/>
      <c r="AB2772" s="7" t="s">
        <v>8545</v>
      </c>
      <c r="AC2772" s="3" t="s">
        <v>4018</v>
      </c>
      <c r="AD2772" s="3" t="s">
        <v>11</v>
      </c>
      <c r="AE2772" s="3" t="s">
        <v>21</v>
      </c>
      <c r="AF2772" s="3" t="s">
        <v>13</v>
      </c>
      <c r="AG2772" s="4"/>
      <c r="AH2772" s="3"/>
      <c r="AI2772" s="4"/>
      <c r="AJ27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2" s="8">
        <f>IF(#REF!=MAX(#REF!),"New","Old")</f>
      </c>
      <c r="AL2772" s="3"/>
      <c r="AM2772" s="9">
        <f>IF(OR(#REF!="",#REF!=0),"",IF(#REF!&lt;12000,"&lt;12k",IF(AND(#REF!&gt;=12000,#REF!&lt;24000),"12k to 24k",IF(AND(#REF!&gt;=24000,#REF!&lt;=36000),"24k to 36k",IF(#REF!&gt;36000,"&gt;36k","")))))</f>
      </c>
    </row>
    <row x14ac:dyDescent="0.25" r="2773" customHeight="1" ht="18.75">
      <c r="A2773" s="1">
        <v>1886432</v>
      </c>
      <c r="B2773" s="2">
        <v>11516596</v>
      </c>
      <c r="C2773" s="3" t="s">
        <v>0</v>
      </c>
      <c r="D2773" s="3" t="s">
        <v>181</v>
      </c>
      <c r="E2773" s="2">
        <v>2017</v>
      </c>
      <c r="F2773" s="4">
        <v>45022</v>
      </c>
      <c r="G2773" s="3" t="s">
        <v>108</v>
      </c>
      <c r="H2773" s="4">
        <v>45027</v>
      </c>
      <c r="I2773" s="4">
        <f>_xlfn.XLOOKUP(#REF!,[1]!Backup_F8_Previous_Wave[ODINO],[1]!Backup_F8_Previous_Wave[Production Date],"")</f>
      </c>
      <c r="J2773" s="10">
        <f>_xlfn.XLOOKUP(#REF!,[1]!Backup_F8_Previous_Wave[ODINO],[1]!Backup_F8_Previous_Wave[Wave Date],"")</f>
      </c>
      <c r="K2773" s="6">
        <f>_xlfn.XLOOKUP(#REF!,[1]!Backup_F8_Previous_Wave[ODINO],[1]!Backup_F8_Previous_Wave[Full VIN],"")</f>
      </c>
      <c r="L2773" s="3" t="s">
        <v>942</v>
      </c>
      <c r="M2773" s="3" t="s">
        <v>4</v>
      </c>
      <c r="N2773" s="3" t="s">
        <v>8546</v>
      </c>
      <c r="O2773" s="3" t="s">
        <v>196</v>
      </c>
      <c r="P2773" s="6">
        <f>_xlfn.XLOOKUP(#REF!,[1]!Table2[BINNING],[1]!Table2[VFG],"")</f>
      </c>
      <c r="Q2773" s="6">
        <f>IF(ISNUMBER(FIND("|",#REF!,1)),LEFT(#REF!,FIND("|",#REF!,1)-2),#REF!)</f>
      </c>
      <c r="R2773" s="6">
        <f>IF(ISNUMBER(FIND("|",#REF!,1)),RIGHT(#REF!,LEN(#REF!)-FIND("|",#REF!,1)-1),"")</f>
      </c>
      <c r="S2773" s="3" t="s">
        <v>7</v>
      </c>
      <c r="T2773" s="3" t="s">
        <v>7</v>
      </c>
      <c r="U2773" s="2">
        <v>0</v>
      </c>
      <c r="V2773" s="2">
        <v>0</v>
      </c>
      <c r="W2773" s="2"/>
      <c r="X2773" s="3" t="s">
        <v>525</v>
      </c>
      <c r="Y2773" s="2">
        <v>55</v>
      </c>
      <c r="Z2773" s="3"/>
      <c r="AA2773" s="3"/>
      <c r="AB2773" s="7" t="s">
        <v>8547</v>
      </c>
      <c r="AC2773" s="3" t="s">
        <v>297</v>
      </c>
      <c r="AD2773" s="3" t="s">
        <v>298</v>
      </c>
      <c r="AE2773" s="3" t="s">
        <v>299</v>
      </c>
      <c r="AF2773" s="3" t="s">
        <v>198</v>
      </c>
      <c r="AG2773" s="4"/>
      <c r="AH2773" s="3"/>
      <c r="AI2773" s="4"/>
      <c r="AJ27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3" s="8">
        <f>IF(#REF!=MAX(#REF!),"New","Old")</f>
      </c>
      <c r="AL2773" s="3"/>
      <c r="AM2773" s="9">
        <f>IF(OR(#REF!="",#REF!=0),"",IF(#REF!&lt;12000,"&lt;12k",IF(AND(#REF!&gt;=12000,#REF!&lt;24000),"12k to 24k",IF(AND(#REF!&gt;=24000,#REF!&lt;=36000),"24k to 36k",IF(#REF!&gt;36000,"&gt;36k","")))))</f>
      </c>
    </row>
    <row x14ac:dyDescent="0.25" r="2774" customHeight="1" ht="18.75">
      <c r="A2774" s="1">
        <v>1886581</v>
      </c>
      <c r="B2774" s="2">
        <v>11516693</v>
      </c>
      <c r="C2774" s="3" t="s">
        <v>0</v>
      </c>
      <c r="D2774" s="3" t="s">
        <v>4843</v>
      </c>
      <c r="E2774" s="2">
        <v>2023</v>
      </c>
      <c r="F2774" s="4">
        <v>45019</v>
      </c>
      <c r="G2774" s="3" t="s">
        <v>108</v>
      </c>
      <c r="H2774" s="4">
        <v>45028</v>
      </c>
      <c r="I2774" s="4">
        <f>_xlfn.XLOOKUP(#REF!,[1]!Backup_F8_Previous_Wave[ODINO],[1]!Backup_F8_Previous_Wave[Production Date],"")</f>
      </c>
      <c r="J2774" s="10">
        <f>_xlfn.XLOOKUP(#REF!,[1]!Backup_F8_Previous_Wave[ODINO],[1]!Backup_F8_Previous_Wave[Wave Date],"")</f>
      </c>
      <c r="K2774" s="6">
        <f>_xlfn.XLOOKUP(#REF!,[1]!Backup_F8_Previous_Wave[ODINO],[1]!Backup_F8_Previous_Wave[Full VIN],"")</f>
      </c>
      <c r="L2774" s="3" t="s">
        <v>8103</v>
      </c>
      <c r="M2774" s="3" t="s">
        <v>4</v>
      </c>
      <c r="N2774" s="3" t="s">
        <v>8548</v>
      </c>
      <c r="O2774" s="3" t="s">
        <v>3849</v>
      </c>
      <c r="P2774" s="6">
        <f>_xlfn.XLOOKUP(#REF!,[1]!Table2[BINNING],[1]!Table2[VFG],"")</f>
      </c>
      <c r="Q2774" s="6">
        <f>IF(ISNUMBER(FIND("|",#REF!,1)),LEFT(#REF!,FIND("|",#REF!,1)-2),#REF!)</f>
      </c>
      <c r="R2774" s="6">
        <f>IF(ISNUMBER(FIND("|",#REF!,1)),RIGHT(#REF!,LEN(#REF!)-FIND("|",#REF!,1)-1),"")</f>
      </c>
      <c r="S2774" s="3" t="s">
        <v>7</v>
      </c>
      <c r="T2774" s="3" t="s">
        <v>7</v>
      </c>
      <c r="U2774" s="2">
        <v>0</v>
      </c>
      <c r="V2774" s="2">
        <v>0</v>
      </c>
      <c r="W2774" s="2"/>
      <c r="X2774" s="3" t="s">
        <v>2931</v>
      </c>
      <c r="Y2774" s="2">
        <v>70</v>
      </c>
      <c r="Z2774" s="3"/>
      <c r="AA2774" s="3"/>
      <c r="AB2774" s="7" t="s">
        <v>8549</v>
      </c>
      <c r="AC2774" s="3" t="s">
        <v>4847</v>
      </c>
      <c r="AD2774" s="3" t="s">
        <v>4848</v>
      </c>
      <c r="AE2774" s="3" t="s">
        <v>4849</v>
      </c>
      <c r="AF2774" s="3" t="s">
        <v>102</v>
      </c>
      <c r="AG2774" s="4"/>
      <c r="AH2774" s="3"/>
      <c r="AI2774" s="4"/>
      <c r="AJ27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4" s="8">
        <f>IF(#REF!=MAX(#REF!),"New","Old")</f>
      </c>
      <c r="AL2774" s="3"/>
      <c r="AM2774" s="9">
        <f>IF(OR(#REF!="",#REF!=0),"",IF(#REF!&lt;12000,"&lt;12k",IF(AND(#REF!&gt;=12000,#REF!&lt;24000),"12k to 24k",IF(AND(#REF!&gt;=24000,#REF!&lt;=36000),"24k to 36k",IF(#REF!&gt;36000,"&gt;36k","")))))</f>
      </c>
    </row>
    <row x14ac:dyDescent="0.25" r="2775" customHeight="1" ht="18.75">
      <c r="A2775" s="1">
        <v>1886609</v>
      </c>
      <c r="B2775" s="2">
        <v>11516711</v>
      </c>
      <c r="C2775" s="3" t="s">
        <v>0</v>
      </c>
      <c r="D2775" s="3" t="s">
        <v>181</v>
      </c>
      <c r="E2775" s="2">
        <v>2016</v>
      </c>
      <c r="F2775" s="4">
        <v>45028</v>
      </c>
      <c r="G2775" s="3" t="s">
        <v>108</v>
      </c>
      <c r="H2775" s="4">
        <v>45028</v>
      </c>
      <c r="I2775" s="4">
        <f>_xlfn.XLOOKUP(#REF!,[1]!Backup_F8_Previous_Wave[ODINO],[1]!Backup_F8_Previous_Wave[Production Date],"")</f>
      </c>
      <c r="J2775" s="10">
        <f>_xlfn.XLOOKUP(#REF!,[1]!Backup_F8_Previous_Wave[ODINO],[1]!Backup_F8_Previous_Wave[Wave Date],"")</f>
      </c>
      <c r="K2775" s="6">
        <f>_xlfn.XLOOKUP(#REF!,[1]!Backup_F8_Previous_Wave[ODINO],[1]!Backup_F8_Previous_Wave[Full VIN],"")</f>
      </c>
      <c r="L2775" s="3" t="s">
        <v>7562</v>
      </c>
      <c r="M2775" s="3" t="s">
        <v>4</v>
      </c>
      <c r="N2775" s="3" t="s">
        <v>8550</v>
      </c>
      <c r="O2775" s="3" t="s">
        <v>196</v>
      </c>
      <c r="P2775" s="6">
        <f>_xlfn.XLOOKUP(#REF!,[1]!Table2[BINNING],[1]!Table2[VFG],"")</f>
      </c>
      <c r="Q2775" s="6">
        <f>IF(ISNUMBER(FIND("|",#REF!,1)),LEFT(#REF!,FIND("|",#REF!,1)-2),#REF!)</f>
      </c>
      <c r="R2775" s="6">
        <f>IF(ISNUMBER(FIND("|",#REF!,1)),RIGHT(#REF!,LEN(#REF!)-FIND("|",#REF!,1)-1),"")</f>
      </c>
      <c r="S2775" s="3" t="s">
        <v>7</v>
      </c>
      <c r="T2775" s="3" t="s">
        <v>7</v>
      </c>
      <c r="U2775" s="2">
        <v>0</v>
      </c>
      <c r="V2775" s="2">
        <v>0</v>
      </c>
      <c r="W2775" s="2"/>
      <c r="X2775" s="3" t="s">
        <v>81</v>
      </c>
      <c r="Y2775" s="2">
        <v>70</v>
      </c>
      <c r="Z2775" s="3"/>
      <c r="AA2775" s="3"/>
      <c r="AB2775" s="7" t="s">
        <v>8551</v>
      </c>
      <c r="AC2775" s="3" t="s">
        <v>297</v>
      </c>
      <c r="AD2775" s="3" t="s">
        <v>298</v>
      </c>
      <c r="AE2775" s="3" t="s">
        <v>299</v>
      </c>
      <c r="AF2775" s="3" t="s">
        <v>198</v>
      </c>
      <c r="AG2775" s="4"/>
      <c r="AH2775" s="3"/>
      <c r="AI2775" s="4"/>
      <c r="AJ27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5" s="8">
        <f>IF(#REF!=MAX(#REF!),"New","Old")</f>
      </c>
      <c r="AL2775" s="3"/>
      <c r="AM2775" s="9">
        <f>IF(OR(#REF!="",#REF!=0),"",IF(#REF!&lt;12000,"&lt;12k",IF(AND(#REF!&gt;=12000,#REF!&lt;24000),"12k to 24k",IF(AND(#REF!&gt;=24000,#REF!&lt;=36000),"24k to 36k",IF(#REF!&gt;36000,"&gt;36k","")))))</f>
      </c>
    </row>
    <row x14ac:dyDescent="0.25" r="2776" customHeight="1" ht="18.75">
      <c r="A2776" s="1">
        <v>1886668</v>
      </c>
      <c r="B2776" s="2">
        <v>11516752</v>
      </c>
      <c r="C2776" s="3" t="s">
        <v>0</v>
      </c>
      <c r="D2776" s="3" t="s">
        <v>86</v>
      </c>
      <c r="E2776" s="2">
        <v>2018</v>
      </c>
      <c r="F2776" s="4">
        <v>45018</v>
      </c>
      <c r="G2776" s="3" t="s">
        <v>108</v>
      </c>
      <c r="H2776" s="4">
        <v>45028</v>
      </c>
      <c r="I2776" s="4">
        <f>_xlfn.XLOOKUP(#REF!,[1]!Backup_F8_Previous_Wave[ODINO],[1]!Backup_F8_Previous_Wave[Production Date],"")</f>
      </c>
      <c r="J2776" s="10">
        <f>_xlfn.XLOOKUP(#REF!,[1]!Backup_F8_Previous_Wave[ODINO],[1]!Backup_F8_Previous_Wave[Wave Date],"")</f>
      </c>
      <c r="K2776" s="6">
        <f>_xlfn.XLOOKUP(#REF!,[1]!Backup_F8_Previous_Wave[ODINO],[1]!Backup_F8_Previous_Wave[Full VIN],"")</f>
      </c>
      <c r="L2776" s="3" t="s">
        <v>8552</v>
      </c>
      <c r="M2776" s="3" t="s">
        <v>4</v>
      </c>
      <c r="N2776" s="3" t="s">
        <v>8553</v>
      </c>
      <c r="O2776" s="3" t="s">
        <v>3487</v>
      </c>
      <c r="P2776" s="6">
        <f>_xlfn.XLOOKUP(#REF!,[1]!Table2[BINNING],[1]!Table2[VFG],"")</f>
      </c>
      <c r="Q2776" s="6">
        <f>IF(ISNUMBER(FIND("|",#REF!,1)),LEFT(#REF!,FIND("|",#REF!,1)-2),#REF!)</f>
      </c>
      <c r="R2776" s="6">
        <f>IF(ISNUMBER(FIND("|",#REF!,1)),RIGHT(#REF!,LEN(#REF!)-FIND("|",#REF!,1)-1),"")</f>
      </c>
      <c r="S2776" s="3" t="s">
        <v>7</v>
      </c>
      <c r="T2776" s="3" t="s">
        <v>7</v>
      </c>
      <c r="U2776" s="2">
        <v>0</v>
      </c>
      <c r="V2776" s="2">
        <v>0</v>
      </c>
      <c r="W2776" s="2"/>
      <c r="X2776" s="3" t="s">
        <v>229</v>
      </c>
      <c r="Y2776" s="2"/>
      <c r="Z2776" s="3"/>
      <c r="AA2776" s="3"/>
      <c r="AB2776" s="7" t="s">
        <v>8554</v>
      </c>
      <c r="AC2776" s="3" t="s">
        <v>92</v>
      </c>
      <c r="AD2776" s="3" t="s">
        <v>93</v>
      </c>
      <c r="AE2776" s="3" t="s">
        <v>94</v>
      </c>
      <c r="AF2776" s="3" t="s">
        <v>95</v>
      </c>
      <c r="AG2776" s="4"/>
      <c r="AH2776" s="3"/>
      <c r="AI2776" s="4"/>
      <c r="AJ27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6" s="8">
        <f>IF(#REF!=MAX(#REF!),"New","Old")</f>
      </c>
      <c r="AL2776" s="3"/>
      <c r="AM2776" s="9">
        <f>IF(OR(#REF!="",#REF!=0),"",IF(#REF!&lt;12000,"&lt;12k",IF(AND(#REF!&gt;=12000,#REF!&lt;24000),"12k to 24k",IF(AND(#REF!&gt;=24000,#REF!&lt;=36000),"24k to 36k",IF(#REF!&gt;36000,"&gt;36k","")))))</f>
      </c>
    </row>
    <row x14ac:dyDescent="0.25" r="2777" customHeight="1" ht="18.75">
      <c r="A2777" s="1">
        <v>1886759</v>
      </c>
      <c r="B2777" s="2">
        <v>11516811</v>
      </c>
      <c r="C2777" s="3" t="s">
        <v>0</v>
      </c>
      <c r="D2777" s="3" t="s">
        <v>1</v>
      </c>
      <c r="E2777" s="2">
        <v>2020</v>
      </c>
      <c r="F2777" s="4">
        <v>45028</v>
      </c>
      <c r="G2777" s="3" t="s">
        <v>108</v>
      </c>
      <c r="H2777" s="4">
        <v>45028</v>
      </c>
      <c r="I2777" s="4">
        <f>_xlfn.XLOOKUP(#REF!,[1]!Backup_F8_Previous_Wave[ODINO],[1]!Backup_F8_Previous_Wave[Production Date],"")</f>
      </c>
      <c r="J2777" s="10">
        <f>_xlfn.XLOOKUP(#REF!,[1]!Backup_F8_Previous_Wave[ODINO],[1]!Backup_F8_Previous_Wave[Wave Date],"")</f>
      </c>
      <c r="K2777" s="6">
        <f>_xlfn.XLOOKUP(#REF!,[1]!Backup_F8_Previous_Wave[ODINO],[1]!Backup_F8_Previous_Wave[Full VIN],"")</f>
      </c>
      <c r="L2777" s="3" t="s">
        <v>8555</v>
      </c>
      <c r="M2777" s="3" t="s">
        <v>4</v>
      </c>
      <c r="N2777" s="3" t="s">
        <v>8556</v>
      </c>
      <c r="O2777" s="3" t="s">
        <v>105</v>
      </c>
      <c r="P2777" s="6">
        <f>_xlfn.XLOOKUP(#REF!,[1]!Table2[BINNING],[1]!Table2[VFG],"")</f>
      </c>
      <c r="Q2777" s="6">
        <f>IF(ISNUMBER(FIND("|",#REF!,1)),LEFT(#REF!,FIND("|",#REF!,1)-2),#REF!)</f>
      </c>
      <c r="R2777" s="6">
        <f>IF(ISNUMBER(FIND("|",#REF!,1)),RIGHT(#REF!,LEN(#REF!)-FIND("|",#REF!,1)-1),"")</f>
      </c>
      <c r="S2777" s="3" t="s">
        <v>7</v>
      </c>
      <c r="T2777" s="3" t="s">
        <v>7</v>
      </c>
      <c r="U2777" s="2">
        <v>1</v>
      </c>
      <c r="V2777" s="2">
        <v>0</v>
      </c>
      <c r="W2777" s="2"/>
      <c r="X2777" s="3" t="s">
        <v>63</v>
      </c>
      <c r="Y2777" s="2">
        <v>40</v>
      </c>
      <c r="Z2777" s="3"/>
      <c r="AA2777" s="3"/>
      <c r="AB2777" s="7" t="s">
        <v>8557</v>
      </c>
      <c r="AC2777" s="3" t="s">
        <v>20</v>
      </c>
      <c r="AD2777" s="3" t="s">
        <v>11</v>
      </c>
      <c r="AE2777" s="3" t="s">
        <v>21</v>
      </c>
      <c r="AF2777" s="3" t="s">
        <v>13</v>
      </c>
      <c r="AG2777" s="4"/>
      <c r="AH2777" s="3"/>
      <c r="AI2777" s="4"/>
      <c r="AJ27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7" s="8">
        <f>IF(#REF!=MAX(#REF!),"New","Old")</f>
      </c>
      <c r="AL2777" s="3"/>
      <c r="AM2777" s="9">
        <f>IF(OR(#REF!="",#REF!=0),"",IF(#REF!&lt;12000,"&lt;12k",IF(AND(#REF!&gt;=12000,#REF!&lt;24000),"12k to 24k",IF(AND(#REF!&gt;=24000,#REF!&lt;=36000),"24k to 36k",IF(#REF!&gt;36000,"&gt;36k","")))))</f>
      </c>
    </row>
    <row x14ac:dyDescent="0.25" r="2778" customHeight="1" ht="18.75">
      <c r="A2778" s="1">
        <v>1886962</v>
      </c>
      <c r="B2778" s="2">
        <v>11516969</v>
      </c>
      <c r="C2778" s="3" t="s">
        <v>0</v>
      </c>
      <c r="D2778" s="3" t="s">
        <v>181</v>
      </c>
      <c r="E2778" s="2">
        <v>2015</v>
      </c>
      <c r="F2778" s="4">
        <v>44853</v>
      </c>
      <c r="G2778" s="3" t="s">
        <v>14</v>
      </c>
      <c r="H2778" s="4">
        <v>45029</v>
      </c>
      <c r="I2778" s="4">
        <f>_xlfn.XLOOKUP(#REF!,[1]!Backup_F8_Previous_Wave[ODINO],[1]!Backup_F8_Previous_Wave[Production Date],"")</f>
      </c>
      <c r="J2778" s="10">
        <f>_xlfn.XLOOKUP(#REF!,[1]!Backup_F8_Previous_Wave[ODINO],[1]!Backup_F8_Previous_Wave[Wave Date],"")</f>
      </c>
      <c r="K2778" s="6">
        <f>_xlfn.XLOOKUP(#REF!,[1]!Backup_F8_Previous_Wave[ODINO],[1]!Backup_F8_Previous_Wave[Full VIN],"")</f>
      </c>
      <c r="L2778" s="3" t="s">
        <v>4431</v>
      </c>
      <c r="M2778" s="3" t="s">
        <v>4</v>
      </c>
      <c r="N2778" s="3" t="s">
        <v>8558</v>
      </c>
      <c r="O2778" s="3" t="s">
        <v>196</v>
      </c>
      <c r="P2778" s="6">
        <f>_xlfn.XLOOKUP(#REF!,[1]!Table2[BINNING],[1]!Table2[VFG],"")</f>
      </c>
      <c r="Q2778" s="6">
        <f>IF(ISNUMBER(FIND("|",#REF!,1)),LEFT(#REF!,FIND("|",#REF!,1)-2),#REF!)</f>
      </c>
      <c r="R2778" s="6">
        <f>IF(ISNUMBER(FIND("|",#REF!,1)),RIGHT(#REF!,LEN(#REF!)-FIND("|",#REF!,1)-1),"")</f>
      </c>
      <c r="S2778" s="3" t="s">
        <v>7</v>
      </c>
      <c r="T2778" s="3" t="s">
        <v>7</v>
      </c>
      <c r="U2778" s="2">
        <v>0</v>
      </c>
      <c r="V2778" s="2">
        <v>0</v>
      </c>
      <c r="W2778" s="2"/>
      <c r="X2778" s="3" t="s">
        <v>1087</v>
      </c>
      <c r="Y2778" s="2"/>
      <c r="Z2778" s="3"/>
      <c r="AA2778" s="3"/>
      <c r="AB2778" s="7" t="s">
        <v>8559</v>
      </c>
      <c r="AC2778" s="3" t="s">
        <v>297</v>
      </c>
      <c r="AD2778" s="3" t="s">
        <v>298</v>
      </c>
      <c r="AE2778" s="3" t="s">
        <v>299</v>
      </c>
      <c r="AF2778" s="3" t="s">
        <v>198</v>
      </c>
      <c r="AG2778" s="4"/>
      <c r="AH2778" s="3"/>
      <c r="AI2778" s="4"/>
      <c r="AJ27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8" s="8">
        <f>IF(#REF!=MAX(#REF!),"New","Old")</f>
      </c>
      <c r="AL2778" s="3"/>
      <c r="AM2778" s="9">
        <f>IF(OR(#REF!="",#REF!=0),"",IF(#REF!&lt;12000,"&lt;12k",IF(AND(#REF!&gt;=12000,#REF!&lt;24000),"12k to 24k",IF(AND(#REF!&gt;=24000,#REF!&lt;=36000),"24k to 36k",IF(#REF!&gt;36000,"&gt;36k","")))))</f>
      </c>
    </row>
    <row x14ac:dyDescent="0.25" r="2779" customHeight="1" ht="18.75">
      <c r="A2779" s="1">
        <v>1887371</v>
      </c>
      <c r="B2779" s="2">
        <v>11517234</v>
      </c>
      <c r="C2779" s="3" t="s">
        <v>0</v>
      </c>
      <c r="D2779" s="3" t="s">
        <v>181</v>
      </c>
      <c r="E2779" s="2">
        <v>2018</v>
      </c>
      <c r="F2779" s="4">
        <v>45031</v>
      </c>
      <c r="G2779" s="3" t="s">
        <v>108</v>
      </c>
      <c r="H2779" s="4">
        <v>45031</v>
      </c>
      <c r="I2779" s="4">
        <f>_xlfn.XLOOKUP(#REF!,[1]!Backup_F8_Previous_Wave[ODINO],[1]!Backup_F8_Previous_Wave[Production Date],"")</f>
      </c>
      <c r="J2779" s="10">
        <f>_xlfn.XLOOKUP(#REF!,[1]!Backup_F8_Previous_Wave[ODINO],[1]!Backup_F8_Previous_Wave[Wave Date],"")</f>
      </c>
      <c r="K2779" s="6">
        <f>_xlfn.XLOOKUP(#REF!,[1]!Backup_F8_Previous_Wave[ODINO],[1]!Backup_F8_Previous_Wave[Full VIN],"")</f>
      </c>
      <c r="L2779" s="3" t="s">
        <v>8560</v>
      </c>
      <c r="M2779" s="3" t="s">
        <v>4</v>
      </c>
      <c r="N2779" s="3" t="s">
        <v>8561</v>
      </c>
      <c r="O2779" s="3" t="s">
        <v>196</v>
      </c>
      <c r="P2779" s="6">
        <f>_xlfn.XLOOKUP(#REF!,[1]!Table2[BINNING],[1]!Table2[VFG],"")</f>
      </c>
      <c r="Q2779" s="6">
        <f>IF(ISNUMBER(FIND("|",#REF!,1)),LEFT(#REF!,FIND("|",#REF!,1)-2),#REF!)</f>
      </c>
      <c r="R2779" s="6">
        <f>IF(ISNUMBER(FIND("|",#REF!,1)),RIGHT(#REF!,LEN(#REF!)-FIND("|",#REF!,1)-1),"")</f>
      </c>
      <c r="S2779" s="3" t="s">
        <v>7</v>
      </c>
      <c r="T2779" s="3" t="s">
        <v>7</v>
      </c>
      <c r="U2779" s="2">
        <v>0</v>
      </c>
      <c r="V2779" s="2">
        <v>0</v>
      </c>
      <c r="W2779" s="2"/>
      <c r="X2779" s="3" t="s">
        <v>50</v>
      </c>
      <c r="Y2779" s="2">
        <v>70</v>
      </c>
      <c r="Z2779" s="3"/>
      <c r="AA2779" s="3"/>
      <c r="AB2779" s="7" t="s">
        <v>8562</v>
      </c>
      <c r="AC2779" s="3" t="s">
        <v>297</v>
      </c>
      <c r="AD2779" s="3" t="s">
        <v>298</v>
      </c>
      <c r="AE2779" s="3" t="s">
        <v>299</v>
      </c>
      <c r="AF2779" s="3" t="s">
        <v>198</v>
      </c>
      <c r="AG2779" s="4"/>
      <c r="AH2779" s="3"/>
      <c r="AI2779" s="4"/>
      <c r="AJ27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79" s="8">
        <f>IF(#REF!=MAX(#REF!),"New","Old")</f>
      </c>
      <c r="AL2779" s="3"/>
      <c r="AM2779" s="9">
        <f>IF(OR(#REF!="",#REF!=0),"",IF(#REF!&lt;12000,"&lt;12k",IF(AND(#REF!&gt;=12000,#REF!&lt;24000),"12k to 24k",IF(AND(#REF!&gt;=24000,#REF!&lt;=36000),"24k to 36k",IF(#REF!&gt;36000,"&gt;36k","")))))</f>
      </c>
    </row>
    <row x14ac:dyDescent="0.25" r="2780" customHeight="1" ht="18.75">
      <c r="A2780" s="1">
        <v>1887583</v>
      </c>
      <c r="B2780" s="2">
        <v>11517375</v>
      </c>
      <c r="C2780" s="3" t="s">
        <v>0</v>
      </c>
      <c r="D2780" s="3" t="s">
        <v>86</v>
      </c>
      <c r="E2780" s="2">
        <v>2020</v>
      </c>
      <c r="F2780" s="4">
        <v>45032</v>
      </c>
      <c r="G2780" s="3" t="s">
        <v>108</v>
      </c>
      <c r="H2780" s="4">
        <v>45033</v>
      </c>
      <c r="I2780" s="4">
        <f>_xlfn.XLOOKUP(#REF!,[1]!Backup_F8_Previous_Wave[ODINO],[1]!Backup_F8_Previous_Wave[Production Date],"")</f>
      </c>
      <c r="J2780" s="10">
        <f>_xlfn.XLOOKUP(#REF!,[1]!Backup_F8_Previous_Wave[ODINO],[1]!Backup_F8_Previous_Wave[Wave Date],"")</f>
      </c>
      <c r="K2780" s="6">
        <f>_xlfn.XLOOKUP(#REF!,[1]!Backup_F8_Previous_Wave[ODINO],[1]!Backup_F8_Previous_Wave[Full VIN],"")</f>
      </c>
      <c r="L2780" s="3" t="s">
        <v>8563</v>
      </c>
      <c r="M2780" s="3" t="s">
        <v>4</v>
      </c>
      <c r="N2780" s="3" t="s">
        <v>8564</v>
      </c>
      <c r="O2780" s="3" t="s">
        <v>4771</v>
      </c>
      <c r="P2780" s="6">
        <f>_xlfn.XLOOKUP(#REF!,[1]!Table2[BINNING],[1]!Table2[VFG],"")</f>
      </c>
      <c r="Q2780" s="6">
        <f>IF(ISNUMBER(FIND("|",#REF!,1)),LEFT(#REF!,FIND("|",#REF!,1)-2),#REF!)</f>
      </c>
      <c r="R2780" s="6">
        <f>IF(ISNUMBER(FIND("|",#REF!,1)),RIGHT(#REF!,LEN(#REF!)-FIND("|",#REF!,1)-1),"")</f>
      </c>
      <c r="S2780" s="3" t="s">
        <v>7</v>
      </c>
      <c r="T2780" s="3" t="s">
        <v>7</v>
      </c>
      <c r="U2780" s="2">
        <v>0</v>
      </c>
      <c r="V2780" s="2">
        <v>0</v>
      </c>
      <c r="W2780" s="2"/>
      <c r="X2780" s="3" t="s">
        <v>358</v>
      </c>
      <c r="Y2780" s="2"/>
      <c r="Z2780" s="3"/>
      <c r="AA2780" s="3"/>
      <c r="AB2780" s="7" t="s">
        <v>8565</v>
      </c>
      <c r="AC2780" s="3" t="s">
        <v>685</v>
      </c>
      <c r="AD2780" s="3" t="s">
        <v>1962</v>
      </c>
      <c r="AE2780" s="3" t="s">
        <v>2404</v>
      </c>
      <c r="AF2780" s="3" t="s">
        <v>95</v>
      </c>
      <c r="AG2780" s="4"/>
      <c r="AH2780" s="3"/>
      <c r="AI2780" s="4"/>
      <c r="AJ27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0" s="8">
        <f>IF(#REF!=MAX(#REF!),"New","Old")</f>
      </c>
      <c r="AL2780" s="3"/>
      <c r="AM2780" s="9">
        <f>IF(OR(#REF!="",#REF!=0),"",IF(#REF!&lt;12000,"&lt;12k",IF(AND(#REF!&gt;=12000,#REF!&lt;24000),"12k to 24k",IF(AND(#REF!&gt;=24000,#REF!&lt;=36000),"24k to 36k",IF(#REF!&gt;36000,"&gt;36k","")))))</f>
      </c>
    </row>
    <row x14ac:dyDescent="0.25" r="2781" customHeight="1" ht="18.75">
      <c r="A2781" s="1">
        <v>1887719</v>
      </c>
      <c r="B2781" s="2">
        <v>11517473</v>
      </c>
      <c r="C2781" s="3" t="s">
        <v>0</v>
      </c>
      <c r="D2781" s="3" t="s">
        <v>86</v>
      </c>
      <c r="E2781" s="2">
        <v>2018</v>
      </c>
      <c r="F2781" s="4">
        <v>45020</v>
      </c>
      <c r="G2781" s="3" t="s">
        <v>108</v>
      </c>
      <c r="H2781" s="4">
        <v>45033</v>
      </c>
      <c r="I2781" s="4">
        <f>_xlfn.XLOOKUP(#REF!,[1]!Backup_F8_Previous_Wave[ODINO],[1]!Backup_F8_Previous_Wave[Production Date],"")</f>
      </c>
      <c r="J2781" s="10">
        <f>_xlfn.XLOOKUP(#REF!,[1]!Backup_F8_Previous_Wave[ODINO],[1]!Backup_F8_Previous_Wave[Wave Date],"")</f>
      </c>
      <c r="K2781" s="6">
        <f>_xlfn.XLOOKUP(#REF!,[1]!Backup_F8_Previous_Wave[ODINO],[1]!Backup_F8_Previous_Wave[Full VIN],"")</f>
      </c>
      <c r="L2781" s="3" t="s">
        <v>8566</v>
      </c>
      <c r="M2781" s="3" t="s">
        <v>4</v>
      </c>
      <c r="N2781" s="3" t="s">
        <v>8567</v>
      </c>
      <c r="O2781" s="3" t="s">
        <v>62</v>
      </c>
      <c r="P2781" s="6">
        <f>_xlfn.XLOOKUP(#REF!,[1]!Table2[BINNING],[1]!Table2[VFG],"")</f>
      </c>
      <c r="Q2781" s="6">
        <f>IF(ISNUMBER(FIND("|",#REF!,1)),LEFT(#REF!,FIND("|",#REF!,1)-2),#REF!)</f>
      </c>
      <c r="R2781" s="6">
        <f>IF(ISNUMBER(FIND("|",#REF!,1)),RIGHT(#REF!,LEN(#REF!)-FIND("|",#REF!,1)-1),"")</f>
      </c>
      <c r="S2781" s="3" t="s">
        <v>7</v>
      </c>
      <c r="T2781" s="3" t="s">
        <v>7</v>
      </c>
      <c r="U2781" s="2">
        <v>0</v>
      </c>
      <c r="V2781" s="2">
        <v>0</v>
      </c>
      <c r="W2781" s="2">
        <v>101918</v>
      </c>
      <c r="X2781" s="3" t="s">
        <v>63</v>
      </c>
      <c r="Y2781" s="2"/>
      <c r="Z2781" s="3"/>
      <c r="AA2781" s="3"/>
      <c r="AB2781" s="7" t="s">
        <v>8568</v>
      </c>
      <c r="AC2781" s="3" t="s">
        <v>92</v>
      </c>
      <c r="AD2781" s="3" t="s">
        <v>93</v>
      </c>
      <c r="AE2781" s="3" t="s">
        <v>94</v>
      </c>
      <c r="AF2781" s="3" t="s">
        <v>95</v>
      </c>
      <c r="AG2781" s="4"/>
      <c r="AH2781" s="3"/>
      <c r="AI2781" s="4"/>
      <c r="AJ27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1" s="8">
        <f>IF(#REF!=MAX(#REF!),"New","Old")</f>
      </c>
      <c r="AL2781" s="3"/>
      <c r="AM2781" s="9">
        <f>IF(OR(#REF!="",#REF!=0),"",IF(#REF!&lt;12000,"&lt;12k",IF(AND(#REF!&gt;=12000,#REF!&lt;24000),"12k to 24k",IF(AND(#REF!&gt;=24000,#REF!&lt;=36000),"24k to 36k",IF(#REF!&gt;36000,"&gt;36k","")))))</f>
      </c>
    </row>
    <row x14ac:dyDescent="0.25" r="2782" customHeight="1" ht="18.75">
      <c r="A2782" s="1">
        <v>1887721</v>
      </c>
      <c r="B2782" s="2">
        <v>11517475</v>
      </c>
      <c r="C2782" s="3" t="s">
        <v>0</v>
      </c>
      <c r="D2782" s="3" t="s">
        <v>1</v>
      </c>
      <c r="E2782" s="2">
        <v>2020</v>
      </c>
      <c r="F2782" s="4">
        <v>45033</v>
      </c>
      <c r="G2782" s="3" t="s">
        <v>108</v>
      </c>
      <c r="H2782" s="4">
        <v>45033</v>
      </c>
      <c r="I2782" s="4">
        <f>_xlfn.XLOOKUP(#REF!,[1]!Backup_F8_Previous_Wave[ODINO],[1]!Backup_F8_Previous_Wave[Production Date],"")</f>
      </c>
      <c r="J2782" s="10">
        <f>_xlfn.XLOOKUP(#REF!,[1]!Backup_F8_Previous_Wave[ODINO],[1]!Backup_F8_Previous_Wave[Wave Date],"")</f>
      </c>
      <c r="K2782" s="6">
        <f>_xlfn.XLOOKUP(#REF!,[1]!Backup_F8_Previous_Wave[ODINO],[1]!Backup_F8_Previous_Wave[Full VIN],"")</f>
      </c>
      <c r="L2782" s="3" t="s">
        <v>8569</v>
      </c>
      <c r="M2782" s="3" t="s">
        <v>4</v>
      </c>
      <c r="N2782" s="3" t="s">
        <v>8570</v>
      </c>
      <c r="O2782" s="3" t="s">
        <v>57</v>
      </c>
      <c r="P2782" s="6">
        <f>_xlfn.XLOOKUP(#REF!,[1]!Table2[BINNING],[1]!Table2[VFG],"")</f>
      </c>
      <c r="Q2782" s="6">
        <f>IF(ISNUMBER(FIND("|",#REF!,1)),LEFT(#REF!,FIND("|",#REF!,1)-2),#REF!)</f>
      </c>
      <c r="R2782" s="6">
        <f>IF(ISNUMBER(FIND("|",#REF!,1)),RIGHT(#REF!,LEN(#REF!)-FIND("|",#REF!,1)-1),"")</f>
      </c>
      <c r="S2782" s="3" t="s">
        <v>7</v>
      </c>
      <c r="T2782" s="3" t="s">
        <v>7</v>
      </c>
      <c r="U2782" s="2">
        <v>0</v>
      </c>
      <c r="V2782" s="2">
        <v>0</v>
      </c>
      <c r="W2782" s="2">
        <v>49500</v>
      </c>
      <c r="X2782" s="3" t="s">
        <v>467</v>
      </c>
      <c r="Y2782" s="2">
        <v>0</v>
      </c>
      <c r="Z2782" s="3"/>
      <c r="AA2782" s="3"/>
      <c r="AB2782" s="7" t="s">
        <v>8571</v>
      </c>
      <c r="AC2782" s="3" t="s">
        <v>20</v>
      </c>
      <c r="AD2782" s="3" t="s">
        <v>11</v>
      </c>
      <c r="AE2782" s="3" t="s">
        <v>135</v>
      </c>
      <c r="AF2782" s="3" t="s">
        <v>27</v>
      </c>
      <c r="AG2782" s="4"/>
      <c r="AH2782" s="3"/>
      <c r="AI2782" s="4"/>
      <c r="AJ27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2" s="8">
        <f>IF(#REF!=MAX(#REF!),"New","Old")</f>
      </c>
      <c r="AL2782" s="3"/>
      <c r="AM2782" s="9">
        <f>IF(OR(#REF!="",#REF!=0),"",IF(#REF!&lt;12000,"&lt;12k",IF(AND(#REF!&gt;=12000,#REF!&lt;24000),"12k to 24k",IF(AND(#REF!&gt;=24000,#REF!&lt;=36000),"24k to 36k",IF(#REF!&gt;36000,"&gt;36k","")))))</f>
      </c>
    </row>
    <row x14ac:dyDescent="0.25" r="2783" customHeight="1" ht="18.75">
      <c r="A2783" s="1">
        <v>1887820</v>
      </c>
      <c r="B2783" s="2">
        <v>11517545</v>
      </c>
      <c r="C2783" s="3" t="s">
        <v>0</v>
      </c>
      <c r="D2783" s="3" t="s">
        <v>38</v>
      </c>
      <c r="E2783" s="2">
        <v>2019</v>
      </c>
      <c r="F2783" s="4">
        <v>45011</v>
      </c>
      <c r="G2783" s="3" t="s">
        <v>2</v>
      </c>
      <c r="H2783" s="4">
        <v>45033</v>
      </c>
      <c r="I2783" s="4">
        <f>_xlfn.XLOOKUP(#REF!,[1]!Backup_F8_Previous_Wave[ODINO],[1]!Backup_F8_Previous_Wave[Production Date],"")</f>
      </c>
      <c r="J2783" s="10">
        <f>_xlfn.XLOOKUP(#REF!,[1]!Backup_F8_Previous_Wave[ODINO],[1]!Backup_F8_Previous_Wave[Wave Date],"")</f>
      </c>
      <c r="K2783" s="6">
        <f>_xlfn.XLOOKUP(#REF!,[1]!Backup_F8_Previous_Wave[ODINO],[1]!Backup_F8_Previous_Wave[Full VIN],"")</f>
      </c>
      <c r="L2783" s="3" t="s">
        <v>8572</v>
      </c>
      <c r="M2783" s="3" t="s">
        <v>4</v>
      </c>
      <c r="N2783" s="3" t="s">
        <v>8573</v>
      </c>
      <c r="O2783" s="3" t="s">
        <v>105</v>
      </c>
      <c r="P2783" s="6">
        <f>_xlfn.XLOOKUP(#REF!,[1]!Table2[BINNING],[1]!Table2[VFG],"")</f>
      </c>
      <c r="Q2783" s="6">
        <f>IF(ISNUMBER(FIND("|",#REF!,1)),LEFT(#REF!,FIND("|",#REF!,1)-2),#REF!)</f>
      </c>
      <c r="R2783" s="6">
        <f>IF(ISNUMBER(FIND("|",#REF!,1)),RIGHT(#REF!,LEN(#REF!)-FIND("|",#REF!,1)-1),"")</f>
      </c>
      <c r="S2783" s="3" t="s">
        <v>7</v>
      </c>
      <c r="T2783" s="3" t="s">
        <v>7</v>
      </c>
      <c r="U2783" s="2">
        <v>0</v>
      </c>
      <c r="V2783" s="2">
        <v>0</v>
      </c>
      <c r="W2783" s="2"/>
      <c r="X2783" s="3" t="s">
        <v>229</v>
      </c>
      <c r="Y2783" s="2">
        <v>0</v>
      </c>
      <c r="Z2783" s="3"/>
      <c r="AA2783" s="3"/>
      <c r="AB2783" s="7" t="s">
        <v>8574</v>
      </c>
      <c r="AC2783" s="3" t="s">
        <v>826</v>
      </c>
      <c r="AD2783" s="3" t="s">
        <v>147</v>
      </c>
      <c r="AE2783" s="3" t="s">
        <v>148</v>
      </c>
      <c r="AF2783" s="3" t="s">
        <v>45</v>
      </c>
      <c r="AG2783" s="4"/>
      <c r="AH2783" s="3"/>
      <c r="AI2783" s="4"/>
      <c r="AJ27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3" s="8">
        <f>IF(#REF!=MAX(#REF!),"New","Old")</f>
      </c>
      <c r="AL2783" s="3"/>
      <c r="AM2783" s="9">
        <f>IF(OR(#REF!="",#REF!=0),"",IF(#REF!&lt;12000,"&lt;12k",IF(AND(#REF!&gt;=12000,#REF!&lt;24000),"12k to 24k",IF(AND(#REF!&gt;=24000,#REF!&lt;=36000),"24k to 36k",IF(#REF!&gt;36000,"&gt;36k","")))))</f>
      </c>
    </row>
    <row x14ac:dyDescent="0.25" r="2784" customHeight="1" ht="18.75">
      <c r="A2784" s="1">
        <v>1887824</v>
      </c>
      <c r="B2784" s="2">
        <v>11517549</v>
      </c>
      <c r="C2784" s="3" t="s">
        <v>0</v>
      </c>
      <c r="D2784" s="3" t="s">
        <v>4843</v>
      </c>
      <c r="E2784" s="2">
        <v>2023</v>
      </c>
      <c r="F2784" s="4">
        <v>45033</v>
      </c>
      <c r="G2784" s="3" t="s">
        <v>108</v>
      </c>
      <c r="H2784" s="4">
        <v>45034</v>
      </c>
      <c r="I2784" s="4">
        <f>_xlfn.XLOOKUP(#REF!,[1]!Backup_F8_Previous_Wave[ODINO],[1]!Backup_F8_Previous_Wave[Production Date],"")</f>
      </c>
      <c r="J2784" s="10">
        <f>_xlfn.XLOOKUP(#REF!,[1]!Backup_F8_Previous_Wave[ODINO],[1]!Backup_F8_Previous_Wave[Wave Date],"")</f>
      </c>
      <c r="K2784" s="6">
        <f>_xlfn.XLOOKUP(#REF!,[1]!Backup_F8_Previous_Wave[ODINO],[1]!Backup_F8_Previous_Wave[Full VIN],"")</f>
      </c>
      <c r="L2784" s="3" t="s">
        <v>8575</v>
      </c>
      <c r="M2784" s="3" t="s">
        <v>4</v>
      </c>
      <c r="N2784" s="3" t="s">
        <v>8576</v>
      </c>
      <c r="O2784" s="3" t="s">
        <v>3849</v>
      </c>
      <c r="P2784" s="6">
        <f>_xlfn.XLOOKUP(#REF!,[1]!Table2[BINNING],[1]!Table2[VFG],"")</f>
      </c>
      <c r="Q2784" s="6">
        <f>IF(ISNUMBER(FIND("|",#REF!,1)),LEFT(#REF!,FIND("|",#REF!,1)-2),#REF!)</f>
      </c>
      <c r="R2784" s="6">
        <f>IF(ISNUMBER(FIND("|",#REF!,1)),RIGHT(#REF!,LEN(#REF!)-FIND("|",#REF!,1)-1),"")</f>
      </c>
      <c r="S2784" s="3" t="s">
        <v>7</v>
      </c>
      <c r="T2784" s="3" t="s">
        <v>7</v>
      </c>
      <c r="U2784" s="2">
        <v>0</v>
      </c>
      <c r="V2784" s="2">
        <v>0</v>
      </c>
      <c r="W2784" s="2"/>
      <c r="X2784" s="3" t="s">
        <v>282</v>
      </c>
      <c r="Y2784" s="2"/>
      <c r="Z2784" s="3"/>
      <c r="AA2784" s="3"/>
      <c r="AB2784" s="7" t="s">
        <v>8577</v>
      </c>
      <c r="AC2784" s="3" t="s">
        <v>4847</v>
      </c>
      <c r="AD2784" s="3" t="s">
        <v>4848</v>
      </c>
      <c r="AE2784" s="3" t="s">
        <v>4849</v>
      </c>
      <c r="AF2784" s="3" t="s">
        <v>102</v>
      </c>
      <c r="AG2784" s="4"/>
      <c r="AH2784" s="3"/>
      <c r="AI2784" s="4"/>
      <c r="AJ27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4" s="8">
        <f>IF(#REF!=MAX(#REF!),"New","Old")</f>
      </c>
      <c r="AL2784" s="3"/>
      <c r="AM2784" s="9">
        <f>IF(OR(#REF!="",#REF!=0),"",IF(#REF!&lt;12000,"&lt;12k",IF(AND(#REF!&gt;=12000,#REF!&lt;24000),"12k to 24k",IF(AND(#REF!&gt;=24000,#REF!&lt;=36000),"24k to 36k",IF(#REF!&gt;36000,"&gt;36k","")))))</f>
      </c>
    </row>
    <row x14ac:dyDescent="0.25" r="2785" customHeight="1" ht="18.75">
      <c r="A2785" s="1">
        <v>1888114</v>
      </c>
      <c r="B2785" s="2">
        <v>11517751</v>
      </c>
      <c r="C2785" s="3" t="s">
        <v>0</v>
      </c>
      <c r="D2785" s="3" t="s">
        <v>187</v>
      </c>
      <c r="E2785" s="2">
        <v>2022</v>
      </c>
      <c r="F2785" s="4">
        <v>44936</v>
      </c>
      <c r="G2785" s="3" t="s">
        <v>2</v>
      </c>
      <c r="H2785" s="4">
        <v>45034</v>
      </c>
      <c r="I2785" s="4">
        <f>_xlfn.XLOOKUP(#REF!,[1]!Backup_F8_Previous_Wave[ODINO],[1]!Backup_F8_Previous_Wave[Production Date],"")</f>
      </c>
      <c r="J2785" s="10">
        <f>_xlfn.XLOOKUP(#REF!,[1]!Backup_F8_Previous_Wave[ODINO],[1]!Backup_F8_Previous_Wave[Wave Date],"")</f>
      </c>
      <c r="K2785" s="6">
        <f>_xlfn.XLOOKUP(#REF!,[1]!Backup_F8_Previous_Wave[ODINO],[1]!Backup_F8_Previous_Wave[Full VIN],"")</f>
      </c>
      <c r="L2785" s="3" t="s">
        <v>8578</v>
      </c>
      <c r="M2785" s="3" t="s">
        <v>4</v>
      </c>
      <c r="N2785" s="3" t="s">
        <v>8579</v>
      </c>
      <c r="O2785" s="3" t="s">
        <v>7136</v>
      </c>
      <c r="P2785" s="6">
        <f>_xlfn.XLOOKUP(#REF!,[1]!Table2[BINNING],[1]!Table2[VFG],"")</f>
      </c>
      <c r="Q2785" s="6">
        <f>IF(ISNUMBER(FIND("|",#REF!,1)),LEFT(#REF!,FIND("|",#REF!,1)-2),#REF!)</f>
      </c>
      <c r="R2785" s="6">
        <f>IF(ISNUMBER(FIND("|",#REF!,1)),RIGHT(#REF!,LEN(#REF!)-FIND("|",#REF!,1)-1),"")</f>
      </c>
      <c r="S2785" s="3" t="s">
        <v>7</v>
      </c>
      <c r="T2785" s="3" t="s">
        <v>7</v>
      </c>
      <c r="U2785" s="2">
        <v>0</v>
      </c>
      <c r="V2785" s="2">
        <v>0</v>
      </c>
      <c r="W2785" s="2"/>
      <c r="X2785" s="3" t="s">
        <v>225</v>
      </c>
      <c r="Y2785" s="2">
        <v>0</v>
      </c>
      <c r="Z2785" s="3"/>
      <c r="AA2785" s="3"/>
      <c r="AB2785" s="7" t="s">
        <v>8580</v>
      </c>
      <c r="AC2785" s="3" t="s">
        <v>191</v>
      </c>
      <c r="AD2785" s="3" t="s">
        <v>192</v>
      </c>
      <c r="AE2785" s="3" t="s">
        <v>193</v>
      </c>
      <c r="AF2785" s="3" t="s">
        <v>141</v>
      </c>
      <c r="AG2785" s="4"/>
      <c r="AH2785" s="3"/>
      <c r="AI2785" s="4"/>
      <c r="AJ27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5" s="8">
        <f>IF(#REF!=MAX(#REF!),"New","Old")</f>
      </c>
      <c r="AL2785" s="3"/>
      <c r="AM2785" s="9">
        <f>IF(OR(#REF!="",#REF!=0),"",IF(#REF!&lt;12000,"&lt;12k",IF(AND(#REF!&gt;=12000,#REF!&lt;24000),"12k to 24k",IF(AND(#REF!&gt;=24000,#REF!&lt;=36000),"24k to 36k",IF(#REF!&gt;36000,"&gt;36k","")))))</f>
      </c>
    </row>
    <row x14ac:dyDescent="0.25" r="2786" customHeight="1" ht="18.75">
      <c r="A2786" s="1">
        <v>1888328</v>
      </c>
      <c r="B2786" s="2">
        <v>11517908</v>
      </c>
      <c r="C2786" s="3" t="s">
        <v>0</v>
      </c>
      <c r="D2786" s="3" t="s">
        <v>86</v>
      </c>
      <c r="E2786" s="2">
        <v>2020</v>
      </c>
      <c r="F2786" s="4">
        <v>45032</v>
      </c>
      <c r="G2786" s="3" t="s">
        <v>108</v>
      </c>
      <c r="H2786" s="4">
        <v>45035</v>
      </c>
      <c r="I2786" s="4">
        <f>_xlfn.XLOOKUP(#REF!,[1]!Backup_F8_Previous_Wave[ODINO],[1]!Backup_F8_Previous_Wave[Production Date],"")</f>
      </c>
      <c r="J2786" s="10">
        <f>_xlfn.XLOOKUP(#REF!,[1]!Backup_F8_Previous_Wave[ODINO],[1]!Backup_F8_Previous_Wave[Wave Date],"")</f>
      </c>
      <c r="K2786" s="6">
        <f>_xlfn.XLOOKUP(#REF!,[1]!Backup_F8_Previous_Wave[ODINO],[1]!Backup_F8_Previous_Wave[Full VIN],"")</f>
      </c>
      <c r="L2786" s="3" t="s">
        <v>5593</v>
      </c>
      <c r="M2786" s="3" t="s">
        <v>4</v>
      </c>
      <c r="N2786" s="3" t="s">
        <v>8581</v>
      </c>
      <c r="O2786" s="3" t="s">
        <v>4771</v>
      </c>
      <c r="P2786" s="6">
        <f>_xlfn.XLOOKUP(#REF!,[1]!Table2[BINNING],[1]!Table2[VFG],"")</f>
      </c>
      <c r="Q2786" s="6">
        <f>IF(ISNUMBER(FIND("|",#REF!,1)),LEFT(#REF!,FIND("|",#REF!,1)-2),#REF!)</f>
      </c>
      <c r="R2786" s="6">
        <f>IF(ISNUMBER(FIND("|",#REF!,1)),RIGHT(#REF!,LEN(#REF!)-FIND("|",#REF!,1)-1),"")</f>
      </c>
      <c r="S2786" s="3" t="s">
        <v>7</v>
      </c>
      <c r="T2786" s="3" t="s">
        <v>7</v>
      </c>
      <c r="U2786" s="2">
        <v>0</v>
      </c>
      <c r="V2786" s="2">
        <v>0</v>
      </c>
      <c r="W2786" s="2">
        <v>46000</v>
      </c>
      <c r="X2786" s="3" t="s">
        <v>100</v>
      </c>
      <c r="Y2786" s="2"/>
      <c r="Z2786" s="3" t="s">
        <v>8582</v>
      </c>
      <c r="AA2786" s="3" t="s">
        <v>2631</v>
      </c>
      <c r="AB2786" s="7" t="s">
        <v>8583</v>
      </c>
      <c r="AC2786" s="3" t="s">
        <v>685</v>
      </c>
      <c r="AD2786" s="3" t="s">
        <v>93</v>
      </c>
      <c r="AE2786" s="3" t="s">
        <v>94</v>
      </c>
      <c r="AF2786" s="3" t="s">
        <v>95</v>
      </c>
      <c r="AG2786" s="4"/>
      <c r="AH2786" s="3"/>
      <c r="AI2786" s="4"/>
      <c r="AJ27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6" s="8">
        <f>IF(#REF!=MAX(#REF!),"New","Old")</f>
      </c>
      <c r="AL2786" s="3"/>
      <c r="AM2786" s="9">
        <f>IF(OR(#REF!="",#REF!=0),"",IF(#REF!&lt;12000,"&lt;12k",IF(AND(#REF!&gt;=12000,#REF!&lt;24000),"12k to 24k",IF(AND(#REF!&gt;=24000,#REF!&lt;=36000),"24k to 36k",IF(#REF!&gt;36000,"&gt;36k","")))))</f>
      </c>
    </row>
    <row x14ac:dyDescent="0.25" r="2787" customHeight="1" ht="18.75">
      <c r="A2787" s="1">
        <v>1888408</v>
      </c>
      <c r="B2787" s="2">
        <v>11517962</v>
      </c>
      <c r="C2787" s="3" t="s">
        <v>0</v>
      </c>
      <c r="D2787" s="3" t="s">
        <v>1</v>
      </c>
      <c r="E2787" s="2">
        <v>2023</v>
      </c>
      <c r="F2787" s="4">
        <v>45030</v>
      </c>
      <c r="G2787" s="3" t="s">
        <v>108</v>
      </c>
      <c r="H2787" s="4">
        <v>45035</v>
      </c>
      <c r="I2787" s="4">
        <f>_xlfn.XLOOKUP(#REF!,[1]!Backup_F8_Previous_Wave[ODINO],[1]!Backup_F8_Previous_Wave[Production Date],"")</f>
      </c>
      <c r="J2787" s="10">
        <f>_xlfn.XLOOKUP(#REF!,[1]!Backup_F8_Previous_Wave[ODINO],[1]!Backup_F8_Previous_Wave[Wave Date],"")</f>
      </c>
      <c r="K2787" s="6">
        <f>_xlfn.XLOOKUP(#REF!,[1]!Backup_F8_Previous_Wave[ODINO],[1]!Backup_F8_Previous_Wave[Full VIN],"")</f>
      </c>
      <c r="L2787" s="3" t="s">
        <v>8584</v>
      </c>
      <c r="M2787" s="3" t="s">
        <v>4</v>
      </c>
      <c r="N2787" s="3" t="s">
        <v>8585</v>
      </c>
      <c r="O2787" s="3" t="s">
        <v>105</v>
      </c>
      <c r="P2787" s="6">
        <f>_xlfn.XLOOKUP(#REF!,[1]!Table2[BINNING],[1]!Table2[VFG],"")</f>
      </c>
      <c r="Q2787" s="6">
        <f>IF(ISNUMBER(FIND("|",#REF!,1)),LEFT(#REF!,FIND("|",#REF!,1)-2),#REF!)</f>
      </c>
      <c r="R2787" s="6">
        <f>IF(ISNUMBER(FIND("|",#REF!,1)),RIGHT(#REF!,LEN(#REF!)-FIND("|",#REF!,1)-1),"")</f>
      </c>
      <c r="S2787" s="3" t="s">
        <v>7</v>
      </c>
      <c r="T2787" s="3" t="s">
        <v>7</v>
      </c>
      <c r="U2787" s="2">
        <v>0</v>
      </c>
      <c r="V2787" s="2">
        <v>0</v>
      </c>
      <c r="W2787" s="2"/>
      <c r="X2787" s="3" t="s">
        <v>317</v>
      </c>
      <c r="Y2787" s="2">
        <v>35</v>
      </c>
      <c r="Z2787" s="3"/>
      <c r="AA2787" s="3"/>
      <c r="AB2787" s="7" t="s">
        <v>8586</v>
      </c>
      <c r="AC2787" s="3" t="s">
        <v>4018</v>
      </c>
      <c r="AD2787" s="3" t="s">
        <v>11</v>
      </c>
      <c r="AE2787" s="3" t="s">
        <v>21</v>
      </c>
      <c r="AF2787" s="3" t="s">
        <v>13</v>
      </c>
      <c r="AG2787" s="4"/>
      <c r="AH2787" s="3"/>
      <c r="AI2787" s="4"/>
      <c r="AJ27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7" s="8">
        <f>IF(#REF!=MAX(#REF!),"New","Old")</f>
      </c>
      <c r="AL2787" s="3"/>
      <c r="AM2787" s="9">
        <f>IF(OR(#REF!="",#REF!=0),"",IF(#REF!&lt;12000,"&lt;12k",IF(AND(#REF!&gt;=12000,#REF!&lt;24000),"12k to 24k",IF(AND(#REF!&gt;=24000,#REF!&lt;=36000),"24k to 36k",IF(#REF!&gt;36000,"&gt;36k","")))))</f>
      </c>
    </row>
    <row x14ac:dyDescent="0.25" r="2788" customHeight="1" ht="18.75">
      <c r="A2788" s="1">
        <v>1888583</v>
      </c>
      <c r="B2788" s="2">
        <v>11518073</v>
      </c>
      <c r="C2788" s="3" t="s">
        <v>0</v>
      </c>
      <c r="D2788" s="3" t="s">
        <v>4843</v>
      </c>
      <c r="E2788" s="2">
        <v>2023</v>
      </c>
      <c r="F2788" s="4">
        <v>45017</v>
      </c>
      <c r="G2788" s="3" t="s">
        <v>108</v>
      </c>
      <c r="H2788" s="4">
        <v>45036</v>
      </c>
      <c r="I2788" s="4">
        <f>_xlfn.XLOOKUP(#REF!,[1]!Backup_F8_Previous_Wave[ODINO],[1]!Backup_F8_Previous_Wave[Production Date],"")</f>
      </c>
      <c r="J2788" s="10">
        <f>_xlfn.XLOOKUP(#REF!,[1]!Backup_F8_Previous_Wave[ODINO],[1]!Backup_F8_Previous_Wave[Wave Date],"")</f>
      </c>
      <c r="K2788" s="6">
        <f>_xlfn.XLOOKUP(#REF!,[1]!Backup_F8_Previous_Wave[ODINO],[1]!Backup_F8_Previous_Wave[Full VIN],"")</f>
      </c>
      <c r="L2788" s="3" t="s">
        <v>8587</v>
      </c>
      <c r="M2788" s="3" t="s">
        <v>4</v>
      </c>
      <c r="N2788" s="3" t="s">
        <v>8588</v>
      </c>
      <c r="O2788" s="3" t="s">
        <v>3849</v>
      </c>
      <c r="P2788" s="6">
        <f>_xlfn.XLOOKUP(#REF!,[1]!Table2[BINNING],[1]!Table2[VFG],"")</f>
      </c>
      <c r="Q2788" s="6">
        <f>IF(ISNUMBER(FIND("|",#REF!,1)),LEFT(#REF!,FIND("|",#REF!,1)-2),#REF!)</f>
      </c>
      <c r="R2788" s="6">
        <f>IF(ISNUMBER(FIND("|",#REF!,1)),RIGHT(#REF!,LEN(#REF!)-FIND("|",#REF!,1)-1),"")</f>
      </c>
      <c r="S2788" s="3" t="s">
        <v>7</v>
      </c>
      <c r="T2788" s="3" t="s">
        <v>7</v>
      </c>
      <c r="U2788" s="2">
        <v>0</v>
      </c>
      <c r="V2788" s="2">
        <v>0</v>
      </c>
      <c r="W2788" s="2"/>
      <c r="X2788" s="3" t="s">
        <v>583</v>
      </c>
      <c r="Y2788" s="2">
        <v>60</v>
      </c>
      <c r="Z2788" s="3"/>
      <c r="AA2788" s="3"/>
      <c r="AB2788" s="7" t="s">
        <v>8589</v>
      </c>
      <c r="AC2788" s="3" t="s">
        <v>4847</v>
      </c>
      <c r="AD2788" s="3" t="s">
        <v>4848</v>
      </c>
      <c r="AE2788" s="3" t="s">
        <v>4849</v>
      </c>
      <c r="AF2788" s="3" t="s">
        <v>102</v>
      </c>
      <c r="AG2788" s="4"/>
      <c r="AH2788" s="3"/>
      <c r="AI2788" s="4"/>
      <c r="AJ27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8" s="8">
        <f>IF(#REF!=MAX(#REF!),"New","Old")</f>
      </c>
      <c r="AL2788" s="3"/>
      <c r="AM2788" s="9">
        <f>IF(OR(#REF!="",#REF!=0),"",IF(#REF!&lt;12000,"&lt;12k",IF(AND(#REF!&gt;=12000,#REF!&lt;24000),"12k to 24k",IF(AND(#REF!&gt;=24000,#REF!&lt;=36000),"24k to 36k",IF(#REF!&gt;36000,"&gt;36k","")))))</f>
      </c>
    </row>
    <row x14ac:dyDescent="0.25" r="2789" customHeight="1" ht="18.75">
      <c r="A2789" s="1">
        <v>1888662</v>
      </c>
      <c r="B2789" s="2">
        <v>11518133</v>
      </c>
      <c r="C2789" s="3" t="s">
        <v>0</v>
      </c>
      <c r="D2789" s="3" t="s">
        <v>86</v>
      </c>
      <c r="E2789" s="2">
        <v>2021</v>
      </c>
      <c r="F2789" s="4">
        <v>44986</v>
      </c>
      <c r="G2789" s="3" t="s">
        <v>2</v>
      </c>
      <c r="H2789" s="4">
        <v>45036</v>
      </c>
      <c r="I2789" s="4">
        <f>_xlfn.XLOOKUP(#REF!,[1]!Backup_F8_Previous_Wave[ODINO],[1]!Backup_F8_Previous_Wave[Production Date],"")</f>
      </c>
      <c r="J2789" s="10">
        <f>_xlfn.XLOOKUP(#REF!,[1]!Backup_F8_Previous_Wave[ODINO],[1]!Backup_F8_Previous_Wave[Wave Date],"")</f>
      </c>
      <c r="K2789" s="6">
        <f>_xlfn.XLOOKUP(#REF!,[1]!Backup_F8_Previous_Wave[ODINO],[1]!Backup_F8_Previous_Wave[Full VIN],"")</f>
      </c>
      <c r="L2789" s="3" t="s">
        <v>8590</v>
      </c>
      <c r="M2789" s="3" t="s">
        <v>4</v>
      </c>
      <c r="N2789" s="3" t="s">
        <v>8591</v>
      </c>
      <c r="O2789" s="3" t="s">
        <v>4771</v>
      </c>
      <c r="P2789" s="6">
        <f>_xlfn.XLOOKUP(#REF!,[1]!Table2[BINNING],[1]!Table2[VFG],"")</f>
      </c>
      <c r="Q2789" s="6">
        <f>IF(ISNUMBER(FIND("|",#REF!,1)),LEFT(#REF!,FIND("|",#REF!,1)-2),#REF!)</f>
      </c>
      <c r="R2789" s="6">
        <f>IF(ISNUMBER(FIND("|",#REF!,1)),RIGHT(#REF!,LEN(#REF!)-FIND("|",#REF!,1)-1),"")</f>
      </c>
      <c r="S2789" s="3" t="s">
        <v>7</v>
      </c>
      <c r="T2789" s="3" t="s">
        <v>7</v>
      </c>
      <c r="U2789" s="2">
        <v>0</v>
      </c>
      <c r="V2789" s="2">
        <v>0</v>
      </c>
      <c r="W2789" s="2">
        <v>35000</v>
      </c>
      <c r="X2789" s="3" t="s">
        <v>8</v>
      </c>
      <c r="Y2789" s="2"/>
      <c r="Z2789" s="3"/>
      <c r="AA2789" s="3"/>
      <c r="AB2789" s="7" t="s">
        <v>8592</v>
      </c>
      <c r="AC2789" s="3" t="s">
        <v>685</v>
      </c>
      <c r="AD2789" s="3" t="s">
        <v>1962</v>
      </c>
      <c r="AE2789" s="3" t="s">
        <v>2404</v>
      </c>
      <c r="AF2789" s="3" t="s">
        <v>95</v>
      </c>
      <c r="AG2789" s="4"/>
      <c r="AH2789" s="3"/>
      <c r="AI2789" s="4"/>
      <c r="AJ27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89" s="8">
        <f>IF(#REF!=MAX(#REF!),"New","Old")</f>
      </c>
      <c r="AL2789" s="3"/>
      <c r="AM2789" s="9">
        <f>IF(OR(#REF!="",#REF!=0),"",IF(#REF!&lt;12000,"&lt;12k",IF(AND(#REF!&gt;=12000,#REF!&lt;24000),"12k to 24k",IF(AND(#REF!&gt;=24000,#REF!&lt;=36000),"24k to 36k",IF(#REF!&gt;36000,"&gt;36k","")))))</f>
      </c>
    </row>
    <row x14ac:dyDescent="0.25" r="2790" customHeight="1" ht="18.75">
      <c r="A2790" s="1">
        <v>1888761</v>
      </c>
      <c r="B2790" s="2">
        <v>11518193</v>
      </c>
      <c r="C2790" s="3" t="s">
        <v>0</v>
      </c>
      <c r="D2790" s="3" t="s">
        <v>181</v>
      </c>
      <c r="E2790" s="2">
        <v>2023</v>
      </c>
      <c r="F2790" s="4">
        <v>45034</v>
      </c>
      <c r="G2790" s="3" t="s">
        <v>108</v>
      </c>
      <c r="H2790" s="4">
        <v>45037</v>
      </c>
      <c r="I2790" s="4">
        <f>_xlfn.XLOOKUP(#REF!,[1]!Backup_F8_Previous_Wave[ODINO],[1]!Backup_F8_Previous_Wave[Production Date],"")</f>
      </c>
      <c r="J2790" s="10">
        <f>_xlfn.XLOOKUP(#REF!,[1]!Backup_F8_Previous_Wave[ODINO],[1]!Backup_F8_Previous_Wave[Wave Date],"")</f>
      </c>
      <c r="K2790" s="6">
        <f>_xlfn.XLOOKUP(#REF!,[1]!Backup_F8_Previous_Wave[ODINO],[1]!Backup_F8_Previous_Wave[Full VIN],"")</f>
      </c>
      <c r="L2790" s="3" t="s">
        <v>8593</v>
      </c>
      <c r="M2790" s="3" t="s">
        <v>4</v>
      </c>
      <c r="N2790" s="3" t="s">
        <v>8594</v>
      </c>
      <c r="O2790" s="3" t="s">
        <v>105</v>
      </c>
      <c r="P2790" s="6">
        <f>_xlfn.XLOOKUP(#REF!,[1]!Table2[BINNING],[1]!Table2[VFG],"")</f>
      </c>
      <c r="Q2790" s="6">
        <f>IF(ISNUMBER(FIND("|",#REF!,1)),LEFT(#REF!,FIND("|",#REF!,1)-2),#REF!)</f>
      </c>
      <c r="R2790" s="6">
        <f>IF(ISNUMBER(FIND("|",#REF!,1)),RIGHT(#REF!,LEN(#REF!)-FIND("|",#REF!,1)-1),"")</f>
      </c>
      <c r="S2790" s="3" t="s">
        <v>7</v>
      </c>
      <c r="T2790" s="3" t="s">
        <v>7</v>
      </c>
      <c r="U2790" s="2">
        <v>0</v>
      </c>
      <c r="V2790" s="2">
        <v>0</v>
      </c>
      <c r="W2790" s="2">
        <v>2500</v>
      </c>
      <c r="X2790" s="3" t="s">
        <v>24</v>
      </c>
      <c r="Y2790" s="2">
        <v>65</v>
      </c>
      <c r="Z2790" s="3" t="s">
        <v>8595</v>
      </c>
      <c r="AA2790" s="3" t="s">
        <v>4997</v>
      </c>
      <c r="AB2790" s="7" t="s">
        <v>8596</v>
      </c>
      <c r="AC2790" s="3" t="s">
        <v>1252</v>
      </c>
      <c r="AD2790" s="3" t="s">
        <v>298</v>
      </c>
      <c r="AE2790" s="3" t="s">
        <v>299</v>
      </c>
      <c r="AF2790" s="3" t="s">
        <v>198</v>
      </c>
      <c r="AG2790" s="4"/>
      <c r="AH2790" s="3"/>
      <c r="AI2790" s="4"/>
      <c r="AJ27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0" s="8">
        <f>IF(#REF!=MAX(#REF!),"New","Old")</f>
      </c>
      <c r="AL2790" s="3"/>
      <c r="AM2790" s="9">
        <f>IF(OR(#REF!="",#REF!=0),"",IF(#REF!&lt;12000,"&lt;12k",IF(AND(#REF!&gt;=12000,#REF!&lt;24000),"12k to 24k",IF(AND(#REF!&gt;=24000,#REF!&lt;=36000),"24k to 36k",IF(#REF!&gt;36000,"&gt;36k","")))))</f>
      </c>
    </row>
    <row x14ac:dyDescent="0.25" r="2791" customHeight="1" ht="18.75">
      <c r="A2791" s="1">
        <v>1888831</v>
      </c>
      <c r="B2791" s="2">
        <v>11518251</v>
      </c>
      <c r="C2791" s="3" t="s">
        <v>0</v>
      </c>
      <c r="D2791" s="3" t="s">
        <v>1</v>
      </c>
      <c r="E2791" s="2">
        <v>2018</v>
      </c>
      <c r="F2791" s="4">
        <v>44972</v>
      </c>
      <c r="G2791" s="3" t="s">
        <v>2</v>
      </c>
      <c r="H2791" s="4">
        <v>45037</v>
      </c>
      <c r="I2791" s="4">
        <f>_xlfn.XLOOKUP(#REF!,[1]!Backup_F8_Previous_Wave[ODINO],[1]!Backup_F8_Previous_Wave[Production Date],"")</f>
      </c>
      <c r="J2791" s="10">
        <f>_xlfn.XLOOKUP(#REF!,[1]!Backup_F8_Previous_Wave[ODINO],[1]!Backup_F8_Previous_Wave[Wave Date],"")</f>
      </c>
      <c r="K2791" s="6">
        <f>_xlfn.XLOOKUP(#REF!,[1]!Backup_F8_Previous_Wave[ODINO],[1]!Backup_F8_Previous_Wave[Full VIN],"")</f>
      </c>
      <c r="L2791" s="3" t="s">
        <v>3171</v>
      </c>
      <c r="M2791" s="3" t="s">
        <v>4</v>
      </c>
      <c r="N2791" s="3" t="s">
        <v>8597</v>
      </c>
      <c r="O2791" s="3" t="s">
        <v>62</v>
      </c>
      <c r="P2791" s="6">
        <f>_xlfn.XLOOKUP(#REF!,[1]!Table2[BINNING],[1]!Table2[VFG],"")</f>
      </c>
      <c r="Q2791" s="6">
        <f>IF(ISNUMBER(FIND("|",#REF!,1)),LEFT(#REF!,FIND("|",#REF!,1)-2),#REF!)</f>
      </c>
      <c r="R2791" s="6">
        <f>IF(ISNUMBER(FIND("|",#REF!,1)),RIGHT(#REF!,LEN(#REF!)-FIND("|",#REF!,1)-1),"")</f>
      </c>
      <c r="S2791" s="3" t="s">
        <v>7</v>
      </c>
      <c r="T2791" s="3" t="s">
        <v>7</v>
      </c>
      <c r="U2791" s="2">
        <v>0</v>
      </c>
      <c r="V2791" s="2">
        <v>0</v>
      </c>
      <c r="W2791" s="2">
        <v>96000</v>
      </c>
      <c r="X2791" s="3" t="s">
        <v>24</v>
      </c>
      <c r="Y2791" s="2"/>
      <c r="Z2791" s="3"/>
      <c r="AA2791" s="3"/>
      <c r="AB2791" s="7" t="s">
        <v>8598</v>
      </c>
      <c r="AC2791" s="3" t="s">
        <v>20</v>
      </c>
      <c r="AD2791" s="3" t="s">
        <v>11</v>
      </c>
      <c r="AE2791" s="3" t="s">
        <v>21</v>
      </c>
      <c r="AF2791" s="3" t="s">
        <v>13</v>
      </c>
      <c r="AG2791" s="4"/>
      <c r="AH2791" s="3"/>
      <c r="AI2791" s="4"/>
      <c r="AJ27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1" s="8">
        <f>IF(#REF!=MAX(#REF!),"New","Old")</f>
      </c>
      <c r="AL2791" s="3"/>
      <c r="AM2791" s="9">
        <f>IF(OR(#REF!="",#REF!=0),"",IF(#REF!&lt;12000,"&lt;12k",IF(AND(#REF!&gt;=12000,#REF!&lt;24000),"12k to 24k",IF(AND(#REF!&gt;=24000,#REF!&lt;=36000),"24k to 36k",IF(#REF!&gt;36000,"&gt;36k","")))))</f>
      </c>
    </row>
    <row x14ac:dyDescent="0.25" r="2792" customHeight="1" ht="18.75">
      <c r="A2792" s="1">
        <v>1889230</v>
      </c>
      <c r="B2792" s="2">
        <v>11518523</v>
      </c>
      <c r="C2792" s="3" t="s">
        <v>0</v>
      </c>
      <c r="D2792" s="3" t="s">
        <v>4843</v>
      </c>
      <c r="E2792" s="2">
        <v>2023</v>
      </c>
      <c r="F2792" s="4">
        <v>45012</v>
      </c>
      <c r="G2792" s="3" t="s">
        <v>2</v>
      </c>
      <c r="H2792" s="4">
        <v>45039</v>
      </c>
      <c r="I2792" s="4"/>
      <c r="J2792" s="10">
        <f>_xlfn.XLOOKUP(#REF!,[1]!Backup_F8_Previous_Wave[ODINO],[1]!Backup_F8_Previous_Wave[Wave Date],"")</f>
      </c>
      <c r="K2792" s="3"/>
      <c r="L2792" s="3" t="s">
        <v>8599</v>
      </c>
      <c r="M2792" s="3" t="s">
        <v>4</v>
      </c>
      <c r="N2792" s="3" t="s">
        <v>8600</v>
      </c>
      <c r="O2792" s="3" t="s">
        <v>3849</v>
      </c>
      <c r="P2792" s="6">
        <f>_xlfn.XLOOKUP(#REF!,[1]!Table2[BINNING],[1]!Table2[VFG],"")</f>
      </c>
      <c r="Q2792" s="6">
        <f>IF(ISNUMBER(FIND("|",#REF!,1)),LEFT(#REF!,FIND("|",#REF!,1)-2),#REF!)</f>
      </c>
      <c r="R2792" s="6">
        <f>IF(ISNUMBER(FIND("|",#REF!,1)),RIGHT(#REF!,LEN(#REF!)-FIND("|",#REF!,1)-1),"")</f>
      </c>
      <c r="S2792" s="3" t="s">
        <v>7</v>
      </c>
      <c r="T2792" s="3" t="s">
        <v>7</v>
      </c>
      <c r="U2792" s="2">
        <v>0</v>
      </c>
      <c r="V2792" s="2">
        <v>0</v>
      </c>
      <c r="W2792" s="2"/>
      <c r="X2792" s="3" t="s">
        <v>305</v>
      </c>
      <c r="Y2792" s="2">
        <v>565</v>
      </c>
      <c r="Z2792" s="3"/>
      <c r="AA2792" s="3"/>
      <c r="AB2792" s="7" t="s">
        <v>8601</v>
      </c>
      <c r="AC2792" s="3" t="s">
        <v>44</v>
      </c>
      <c r="AD2792" s="3" t="s">
        <v>44</v>
      </c>
      <c r="AE2792" s="3" t="s">
        <v>44</v>
      </c>
      <c r="AF2792" s="3" t="s">
        <v>102</v>
      </c>
      <c r="AG2792" s="4"/>
      <c r="AH2792" s="3"/>
      <c r="AI2792" s="4"/>
      <c r="AJ27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2" s="8">
        <f>IF(#REF!=MAX(#REF!),"New","Old")</f>
      </c>
      <c r="AL2792" s="3"/>
      <c r="AM2792" s="9">
        <f>IF(OR(#REF!="",#REF!=0),"",IF(#REF!&lt;12000,"&lt;12k",IF(AND(#REF!&gt;=12000,#REF!&lt;24000),"12k to 24k",IF(AND(#REF!&gt;=24000,#REF!&lt;=36000),"24k to 36k",IF(#REF!&gt;36000,"&gt;36k","")))))</f>
      </c>
    </row>
    <row x14ac:dyDescent="0.25" r="2793" customHeight="1" ht="18.75">
      <c r="A2793" s="1">
        <v>1889321</v>
      </c>
      <c r="B2793" s="2">
        <v>11518585</v>
      </c>
      <c r="C2793" s="3" t="s">
        <v>0</v>
      </c>
      <c r="D2793" s="3" t="s">
        <v>181</v>
      </c>
      <c r="E2793" s="2">
        <v>2017</v>
      </c>
      <c r="F2793" s="4">
        <v>44585</v>
      </c>
      <c r="G2793" s="3" t="s">
        <v>2</v>
      </c>
      <c r="H2793" s="4">
        <v>45040</v>
      </c>
      <c r="I2793" s="4">
        <f>_xlfn.XLOOKUP(#REF!,[1]!Backup_F8_Previous_Wave[ODINO],[1]!Backup_F8_Previous_Wave[Production Date],"")</f>
      </c>
      <c r="J2793" s="10">
        <f>_xlfn.XLOOKUP(#REF!,[1]!Backup_F8_Previous_Wave[ODINO],[1]!Backup_F8_Previous_Wave[Wave Date],"")</f>
      </c>
      <c r="K2793" s="6">
        <f>_xlfn.XLOOKUP(#REF!,[1]!Backup_F8_Previous_Wave[ODINO],[1]!Backup_F8_Previous_Wave[Full VIN],"")</f>
      </c>
      <c r="L2793" s="3" t="s">
        <v>3908</v>
      </c>
      <c r="M2793" s="3" t="s">
        <v>4</v>
      </c>
      <c r="N2793" s="3" t="s">
        <v>8602</v>
      </c>
      <c r="O2793" s="3" t="s">
        <v>196</v>
      </c>
      <c r="P2793" s="6">
        <f>_xlfn.XLOOKUP(#REF!,[1]!Table2[BINNING],[1]!Table2[VFG],"")</f>
      </c>
      <c r="Q2793" s="6">
        <f>IF(ISNUMBER(FIND("|",#REF!,1)),LEFT(#REF!,FIND("|",#REF!,1)-2),#REF!)</f>
      </c>
      <c r="R2793" s="6">
        <f>IF(ISNUMBER(FIND("|",#REF!,1)),RIGHT(#REF!,LEN(#REF!)-FIND("|",#REF!,1)-1),"")</f>
      </c>
      <c r="S2793" s="3" t="s">
        <v>7</v>
      </c>
      <c r="T2793" s="3" t="s">
        <v>7</v>
      </c>
      <c r="U2793" s="2">
        <v>0</v>
      </c>
      <c r="V2793" s="2">
        <v>0</v>
      </c>
      <c r="W2793" s="2"/>
      <c r="X2793" s="3" t="s">
        <v>246</v>
      </c>
      <c r="Y2793" s="2">
        <v>55</v>
      </c>
      <c r="Z2793" s="3"/>
      <c r="AA2793" s="3"/>
      <c r="AB2793" s="7" t="s">
        <v>8603</v>
      </c>
      <c r="AC2793" s="3" t="s">
        <v>297</v>
      </c>
      <c r="AD2793" s="3" t="s">
        <v>298</v>
      </c>
      <c r="AE2793" s="3" t="s">
        <v>299</v>
      </c>
      <c r="AF2793" s="3" t="s">
        <v>198</v>
      </c>
      <c r="AG2793" s="4"/>
      <c r="AH2793" s="3"/>
      <c r="AI2793" s="4"/>
      <c r="AJ27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3" s="8">
        <f>IF(#REF!=MAX(#REF!),"New","Old")</f>
      </c>
      <c r="AL2793" s="3"/>
      <c r="AM2793" s="9">
        <f>IF(OR(#REF!="",#REF!=0),"",IF(#REF!&lt;12000,"&lt;12k",IF(AND(#REF!&gt;=12000,#REF!&lt;24000),"12k to 24k",IF(AND(#REF!&gt;=24000,#REF!&lt;=36000),"24k to 36k",IF(#REF!&gt;36000,"&gt;36k","")))))</f>
      </c>
    </row>
    <row x14ac:dyDescent="0.25" r="2794" customHeight="1" ht="18.75">
      <c r="A2794" s="1">
        <v>1889524</v>
      </c>
      <c r="B2794" s="2">
        <v>11518729</v>
      </c>
      <c r="C2794" s="3" t="s">
        <v>0</v>
      </c>
      <c r="D2794" s="3" t="s">
        <v>4843</v>
      </c>
      <c r="E2794" s="2">
        <v>2023</v>
      </c>
      <c r="F2794" s="4">
        <v>45030</v>
      </c>
      <c r="G2794" s="3" t="s">
        <v>108</v>
      </c>
      <c r="H2794" s="4">
        <v>45040</v>
      </c>
      <c r="I2794" s="4"/>
      <c r="J2794" s="10">
        <f>_xlfn.XLOOKUP(#REF!,[1]!Backup_F8_Previous_Wave[ODINO],[1]!Backup_F8_Previous_Wave[Wave Date],"")</f>
      </c>
      <c r="K2794" s="3"/>
      <c r="L2794" s="3" t="s">
        <v>8604</v>
      </c>
      <c r="M2794" s="3" t="s">
        <v>4</v>
      </c>
      <c r="N2794" s="3" t="s">
        <v>8605</v>
      </c>
      <c r="O2794" s="3" t="s">
        <v>3849</v>
      </c>
      <c r="P2794" s="6">
        <f>_xlfn.XLOOKUP(#REF!,[1]!Table2[BINNING],[1]!Table2[VFG],"")</f>
      </c>
      <c r="Q2794" s="6">
        <f>IF(ISNUMBER(FIND("|",#REF!,1)),LEFT(#REF!,FIND("|",#REF!,1)-2),#REF!)</f>
      </c>
      <c r="R2794" s="6">
        <f>IF(ISNUMBER(FIND("|",#REF!,1)),RIGHT(#REF!,LEN(#REF!)-FIND("|",#REF!,1)-1),"")</f>
      </c>
      <c r="S2794" s="3" t="s">
        <v>7</v>
      </c>
      <c r="T2794" s="3" t="s">
        <v>7</v>
      </c>
      <c r="U2794" s="2">
        <v>0</v>
      </c>
      <c r="V2794" s="2">
        <v>0</v>
      </c>
      <c r="W2794" s="2"/>
      <c r="X2794" s="3" t="s">
        <v>583</v>
      </c>
      <c r="Y2794" s="2">
        <v>35</v>
      </c>
      <c r="Z2794" s="3"/>
      <c r="AA2794" s="3"/>
      <c r="AB2794" s="7" t="s">
        <v>8606</v>
      </c>
      <c r="AC2794" s="3" t="s">
        <v>44</v>
      </c>
      <c r="AD2794" s="3" t="s">
        <v>44</v>
      </c>
      <c r="AE2794" s="3" t="s">
        <v>44</v>
      </c>
      <c r="AF2794" s="3" t="s">
        <v>102</v>
      </c>
      <c r="AG2794" s="4"/>
      <c r="AH2794" s="3"/>
      <c r="AI2794" s="4"/>
      <c r="AJ27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4" s="8">
        <f>IF(#REF!=MAX(#REF!),"New","Old")</f>
      </c>
      <c r="AL2794" s="3"/>
      <c r="AM2794" s="9">
        <f>IF(OR(#REF!="",#REF!=0),"",IF(#REF!&lt;12000,"&lt;12k",IF(AND(#REF!&gt;=12000,#REF!&lt;24000),"12k to 24k",IF(AND(#REF!&gt;=24000,#REF!&lt;=36000),"24k to 36k",IF(#REF!&gt;36000,"&gt;36k","")))))</f>
      </c>
    </row>
    <row x14ac:dyDescent="0.25" r="2795" customHeight="1" ht="18.75">
      <c r="A2795" s="1">
        <v>1889555</v>
      </c>
      <c r="B2795" s="2">
        <v>11518753</v>
      </c>
      <c r="C2795" s="3" t="s">
        <v>0</v>
      </c>
      <c r="D2795" s="3" t="s">
        <v>5312</v>
      </c>
      <c r="E2795" s="2">
        <v>2005</v>
      </c>
      <c r="F2795" s="4">
        <v>45040</v>
      </c>
      <c r="G2795" s="3" t="s">
        <v>108</v>
      </c>
      <c r="H2795" s="4">
        <v>45040</v>
      </c>
      <c r="I2795" s="4">
        <f>_xlfn.XLOOKUP(#REF!,[1]!Backup_F8_Previous_Wave[ODINO],[1]!Backup_F8_Previous_Wave[Production Date],"")</f>
      </c>
      <c r="J2795" s="10">
        <f>_xlfn.XLOOKUP(#REF!,[1]!Backup_F8_Previous_Wave[ODINO],[1]!Backup_F8_Previous_Wave[Wave Date],"")</f>
      </c>
      <c r="K2795" s="6">
        <f>_xlfn.XLOOKUP(#REF!,[1]!Backup_F8_Previous_Wave[ODINO],[1]!Backup_F8_Previous_Wave[Full VIN],"")</f>
      </c>
      <c r="L2795" s="3" t="s">
        <v>8607</v>
      </c>
      <c r="M2795" s="3" t="s">
        <v>4</v>
      </c>
      <c r="N2795" s="3" t="s">
        <v>8608</v>
      </c>
      <c r="O2795" s="3" t="s">
        <v>105</v>
      </c>
      <c r="P2795" s="6">
        <f>_xlfn.XLOOKUP(#REF!,[1]!Table2[BINNING],[1]!Table2[VFG],"")</f>
      </c>
      <c r="Q2795" s="6">
        <f>IF(ISNUMBER(FIND("|",#REF!,1)),LEFT(#REF!,FIND("|",#REF!,1)-2),#REF!)</f>
      </c>
      <c r="R2795" s="6">
        <f>IF(ISNUMBER(FIND("|",#REF!,1)),RIGHT(#REF!,LEN(#REF!)-FIND("|",#REF!,1)-1),"")</f>
      </c>
      <c r="S2795" s="3" t="s">
        <v>7</v>
      </c>
      <c r="T2795" s="3" t="s">
        <v>7</v>
      </c>
      <c r="U2795" s="2">
        <v>0</v>
      </c>
      <c r="V2795" s="2">
        <v>0</v>
      </c>
      <c r="W2795" s="2"/>
      <c r="X2795" s="3" t="s">
        <v>282</v>
      </c>
      <c r="Y2795" s="2">
        <v>55</v>
      </c>
      <c r="Z2795" s="3"/>
      <c r="AA2795" s="3"/>
      <c r="AB2795" s="7" t="s">
        <v>8609</v>
      </c>
      <c r="AC2795" s="3" t="s">
        <v>5316</v>
      </c>
      <c r="AD2795" s="3" t="s">
        <v>5317</v>
      </c>
      <c r="AE2795" s="3" t="s">
        <v>5318</v>
      </c>
      <c r="AF2795" s="3" t="s">
        <v>198</v>
      </c>
      <c r="AG2795" s="4"/>
      <c r="AH2795" s="3"/>
      <c r="AI2795" s="4"/>
      <c r="AJ27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5" s="8">
        <f>IF(#REF!=MAX(#REF!),"New","Old")</f>
      </c>
      <c r="AL2795" s="3"/>
      <c r="AM2795" s="9">
        <f>IF(OR(#REF!="",#REF!=0),"",IF(#REF!&lt;12000,"&lt;12k",IF(AND(#REF!&gt;=12000,#REF!&lt;24000),"12k to 24k",IF(AND(#REF!&gt;=24000,#REF!&lt;=36000),"24k to 36k",IF(#REF!&gt;36000,"&gt;36k","")))))</f>
      </c>
    </row>
    <row x14ac:dyDescent="0.25" r="2796" customHeight="1" ht="18.75">
      <c r="A2796" s="1">
        <v>1889581</v>
      </c>
      <c r="B2796" s="2">
        <v>11518770</v>
      </c>
      <c r="C2796" s="3" t="s">
        <v>0</v>
      </c>
      <c r="D2796" s="3" t="s">
        <v>4843</v>
      </c>
      <c r="E2796" s="2">
        <v>2023</v>
      </c>
      <c r="F2796" s="4">
        <v>45039</v>
      </c>
      <c r="G2796" s="3" t="s">
        <v>108</v>
      </c>
      <c r="H2796" s="4">
        <v>45040</v>
      </c>
      <c r="I2796" s="4">
        <f>_xlfn.XLOOKUP(#REF!,[1]!Backup_F8_Previous_Wave[ODINO],[1]!Backup_F8_Previous_Wave[Production Date],"")</f>
      </c>
      <c r="J2796" s="10">
        <f>_xlfn.XLOOKUP(#REF!,[1]!Backup_F8_Previous_Wave[ODINO],[1]!Backup_F8_Previous_Wave[Wave Date],"")</f>
      </c>
      <c r="K2796" s="6">
        <f>_xlfn.XLOOKUP(#REF!,[1]!Backup_F8_Previous_Wave[ODINO],[1]!Backup_F8_Previous_Wave[Full VIN],"")</f>
      </c>
      <c r="L2796" s="3" t="s">
        <v>8610</v>
      </c>
      <c r="M2796" s="3" t="s">
        <v>4</v>
      </c>
      <c r="N2796" s="3" t="s">
        <v>8611</v>
      </c>
      <c r="O2796" s="3" t="s">
        <v>3849</v>
      </c>
      <c r="P2796" s="6">
        <f>_xlfn.XLOOKUP(#REF!,[1]!Table2[BINNING],[1]!Table2[VFG],"")</f>
      </c>
      <c r="Q2796" s="6">
        <f>IF(ISNUMBER(FIND("|",#REF!,1)),LEFT(#REF!,FIND("|",#REF!,1)-2),#REF!)</f>
      </c>
      <c r="R2796" s="6">
        <f>IF(ISNUMBER(FIND("|",#REF!,1)),RIGHT(#REF!,LEN(#REF!)-FIND("|",#REF!,1)-1),"")</f>
      </c>
      <c r="S2796" s="3" t="s">
        <v>7</v>
      </c>
      <c r="T2796" s="3" t="s">
        <v>7</v>
      </c>
      <c r="U2796" s="2">
        <v>0</v>
      </c>
      <c r="V2796" s="2">
        <v>0</v>
      </c>
      <c r="W2796" s="2"/>
      <c r="X2796" s="3" t="s">
        <v>798</v>
      </c>
      <c r="Y2796" s="2">
        <v>55</v>
      </c>
      <c r="Z2796" s="3"/>
      <c r="AA2796" s="3"/>
      <c r="AB2796" s="7" t="s">
        <v>8612</v>
      </c>
      <c r="AC2796" s="3" t="s">
        <v>4847</v>
      </c>
      <c r="AD2796" s="3" t="s">
        <v>4848</v>
      </c>
      <c r="AE2796" s="3" t="s">
        <v>4849</v>
      </c>
      <c r="AF2796" s="3" t="s">
        <v>102</v>
      </c>
      <c r="AG2796" s="4"/>
      <c r="AH2796" s="3"/>
      <c r="AI2796" s="4"/>
      <c r="AJ27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6" s="8">
        <f>IF(#REF!=MAX(#REF!),"New","Old")</f>
      </c>
      <c r="AL2796" s="3"/>
      <c r="AM2796" s="9">
        <f>IF(OR(#REF!="",#REF!=0),"",IF(#REF!&lt;12000,"&lt;12k",IF(AND(#REF!&gt;=12000,#REF!&lt;24000),"12k to 24k",IF(AND(#REF!&gt;=24000,#REF!&lt;=36000),"24k to 36k",IF(#REF!&gt;36000,"&gt;36k","")))))</f>
      </c>
    </row>
    <row x14ac:dyDescent="0.25" r="2797" customHeight="1" ht="18.75">
      <c r="A2797" s="1">
        <v>1889660</v>
      </c>
      <c r="B2797" s="2">
        <v>11518823</v>
      </c>
      <c r="C2797" s="3" t="s">
        <v>0</v>
      </c>
      <c r="D2797" s="3" t="s">
        <v>86</v>
      </c>
      <c r="E2797" s="2">
        <v>2020</v>
      </c>
      <c r="F2797" s="4">
        <v>45034</v>
      </c>
      <c r="G2797" s="3" t="s">
        <v>108</v>
      </c>
      <c r="H2797" s="4">
        <v>45041</v>
      </c>
      <c r="I2797" s="4">
        <f>_xlfn.XLOOKUP(#REF!,[1]!Backup_F8_Previous_Wave[ODINO],[1]!Backup_F8_Previous_Wave[Production Date],"")</f>
      </c>
      <c r="J2797" s="10">
        <f>_xlfn.XLOOKUP(#REF!,[1]!Backup_F8_Previous_Wave[ODINO],[1]!Backup_F8_Previous_Wave[Wave Date],"")</f>
      </c>
      <c r="K2797" s="6">
        <f>_xlfn.XLOOKUP(#REF!,[1]!Backup_F8_Previous_Wave[ODINO],[1]!Backup_F8_Previous_Wave[Full VIN],"")</f>
      </c>
      <c r="L2797" s="3" t="s">
        <v>5593</v>
      </c>
      <c r="M2797" s="3" t="s">
        <v>4</v>
      </c>
      <c r="N2797" s="3" t="s">
        <v>8613</v>
      </c>
      <c r="O2797" s="3" t="s">
        <v>4771</v>
      </c>
      <c r="P2797" s="6">
        <f>_xlfn.XLOOKUP(#REF!,[1]!Table2[BINNING],[1]!Table2[VFG],"")</f>
      </c>
      <c r="Q2797" s="6">
        <f>IF(ISNUMBER(FIND("|",#REF!,1)),LEFT(#REF!,FIND("|",#REF!,1)-2),#REF!)</f>
      </c>
      <c r="R2797" s="6">
        <f>IF(ISNUMBER(FIND("|",#REF!,1)),RIGHT(#REF!,LEN(#REF!)-FIND("|",#REF!,1)-1),"")</f>
      </c>
      <c r="S2797" s="3" t="s">
        <v>7</v>
      </c>
      <c r="T2797" s="3" t="s">
        <v>7</v>
      </c>
      <c r="U2797" s="2">
        <v>0</v>
      </c>
      <c r="V2797" s="2">
        <v>0</v>
      </c>
      <c r="W2797" s="2"/>
      <c r="X2797" s="3" t="s">
        <v>1993</v>
      </c>
      <c r="Y2797" s="2">
        <v>0</v>
      </c>
      <c r="Z2797" s="3"/>
      <c r="AA2797" s="3"/>
      <c r="AB2797" s="7" t="s">
        <v>8614</v>
      </c>
      <c r="AC2797" s="3" t="s">
        <v>685</v>
      </c>
      <c r="AD2797" s="3" t="s">
        <v>93</v>
      </c>
      <c r="AE2797" s="3" t="s">
        <v>94</v>
      </c>
      <c r="AF2797" s="3" t="s">
        <v>95</v>
      </c>
      <c r="AG2797" s="4"/>
      <c r="AH2797" s="3"/>
      <c r="AI2797" s="4"/>
      <c r="AJ27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7" s="8">
        <f>IF(#REF!=MAX(#REF!),"New","Old")</f>
      </c>
      <c r="AL2797" s="3"/>
      <c r="AM2797" s="9">
        <f>IF(OR(#REF!="",#REF!=0),"",IF(#REF!&lt;12000,"&lt;12k",IF(AND(#REF!&gt;=12000,#REF!&lt;24000),"12k to 24k",IF(AND(#REF!&gt;=24000,#REF!&lt;=36000),"24k to 36k",IF(#REF!&gt;36000,"&gt;36k","")))))</f>
      </c>
    </row>
    <row x14ac:dyDescent="0.25" r="2798" customHeight="1" ht="18.75">
      <c r="A2798" s="1">
        <v>1889673</v>
      </c>
      <c r="B2798" s="2">
        <v>11518834</v>
      </c>
      <c r="C2798" s="3" t="s">
        <v>0</v>
      </c>
      <c r="D2798" s="3" t="s">
        <v>4843</v>
      </c>
      <c r="E2798" s="2">
        <v>2022</v>
      </c>
      <c r="F2798" s="4">
        <v>45010</v>
      </c>
      <c r="G2798" s="3" t="s">
        <v>2</v>
      </c>
      <c r="H2798" s="4">
        <v>45041</v>
      </c>
      <c r="I2798" s="4">
        <f>_xlfn.XLOOKUP(#REF!,[1]!Backup_F8_Previous_Wave[ODINO],[1]!Backup_F8_Previous_Wave[Production Date],"")</f>
      </c>
      <c r="J2798" s="10">
        <f>_xlfn.XLOOKUP(#REF!,[1]!Backup_F8_Previous_Wave[ODINO],[1]!Backup_F8_Previous_Wave[Wave Date],"")</f>
      </c>
      <c r="K2798" s="6">
        <f>_xlfn.XLOOKUP(#REF!,[1]!Backup_F8_Previous_Wave[ODINO],[1]!Backup_F8_Previous_Wave[Full VIN],"")</f>
      </c>
      <c r="L2798" s="3" t="s">
        <v>8615</v>
      </c>
      <c r="M2798" s="3" t="s">
        <v>4</v>
      </c>
      <c r="N2798" s="3" t="s">
        <v>8616</v>
      </c>
      <c r="O2798" s="3" t="s">
        <v>3149</v>
      </c>
      <c r="P2798" s="6">
        <f>_xlfn.XLOOKUP(#REF!,[1]!Table2[BINNING],[1]!Table2[VFG],"")</f>
      </c>
      <c r="Q2798" s="6">
        <f>IF(ISNUMBER(FIND("|",#REF!,1)),LEFT(#REF!,FIND("|",#REF!,1)-2),#REF!)</f>
      </c>
      <c r="R2798" s="6">
        <f>IF(ISNUMBER(FIND("|",#REF!,1)),RIGHT(#REF!,LEN(#REF!)-FIND("|",#REF!,1)-1),"")</f>
      </c>
      <c r="S2798" s="3" t="s">
        <v>7</v>
      </c>
      <c r="T2798" s="3" t="s">
        <v>7</v>
      </c>
      <c r="U2798" s="2">
        <v>0</v>
      </c>
      <c r="V2798" s="2">
        <v>0</v>
      </c>
      <c r="W2798" s="2"/>
      <c r="X2798" s="3" t="s">
        <v>72</v>
      </c>
      <c r="Y2798" s="2">
        <v>40</v>
      </c>
      <c r="Z2798" s="3"/>
      <c r="AA2798" s="3"/>
      <c r="AB2798" s="7" t="s">
        <v>8617</v>
      </c>
      <c r="AC2798" s="3" t="s">
        <v>4847</v>
      </c>
      <c r="AD2798" s="3" t="s">
        <v>4848</v>
      </c>
      <c r="AE2798" s="3" t="s">
        <v>4849</v>
      </c>
      <c r="AF2798" s="3" t="s">
        <v>102</v>
      </c>
      <c r="AG2798" s="4"/>
      <c r="AH2798" s="3"/>
      <c r="AI2798" s="4"/>
      <c r="AJ27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8" s="8">
        <f>IF(#REF!=MAX(#REF!),"New","Old")</f>
      </c>
      <c r="AL2798" s="3"/>
      <c r="AM2798" s="9">
        <f>IF(OR(#REF!="",#REF!=0),"",IF(#REF!&lt;12000,"&lt;12k",IF(AND(#REF!&gt;=12000,#REF!&lt;24000),"12k to 24k",IF(AND(#REF!&gt;=24000,#REF!&lt;=36000),"24k to 36k",IF(#REF!&gt;36000,"&gt;36k","")))))</f>
      </c>
    </row>
    <row x14ac:dyDescent="0.25" r="2799" customHeight="1" ht="18.75">
      <c r="A2799" s="1">
        <v>1889760</v>
      </c>
      <c r="B2799" s="2">
        <v>11518892</v>
      </c>
      <c r="C2799" s="3" t="s">
        <v>0</v>
      </c>
      <c r="D2799" s="3" t="s">
        <v>96</v>
      </c>
      <c r="E2799" s="2">
        <v>2014</v>
      </c>
      <c r="F2799" s="4">
        <v>45005</v>
      </c>
      <c r="G2799" s="3" t="s">
        <v>2</v>
      </c>
      <c r="H2799" s="4">
        <v>45041</v>
      </c>
      <c r="I2799" s="4">
        <f>_xlfn.XLOOKUP(#REF!,[1]!Backup_F8_Previous_Wave[ODINO],[1]!Backup_F8_Previous_Wave[Production Date],"")</f>
      </c>
      <c r="J2799" s="10">
        <f>_xlfn.XLOOKUP(#REF!,[1]!Backup_F8_Previous_Wave[ODINO],[1]!Backup_F8_Previous_Wave[Wave Date],"")</f>
      </c>
      <c r="K2799" s="6">
        <f>_xlfn.XLOOKUP(#REF!,[1]!Backup_F8_Previous_Wave[ODINO],[1]!Backup_F8_Previous_Wave[Full VIN],"")</f>
      </c>
      <c r="L2799" s="3" t="s">
        <v>8618</v>
      </c>
      <c r="M2799" s="3" t="s">
        <v>4</v>
      </c>
      <c r="N2799" s="3" t="s">
        <v>8619</v>
      </c>
      <c r="O2799" s="3" t="s">
        <v>57</v>
      </c>
      <c r="P2799" s="6">
        <f>_xlfn.XLOOKUP(#REF!,[1]!Table2[BINNING],[1]!Table2[VFG],"")</f>
      </c>
      <c r="Q2799" s="6">
        <f>IF(ISNUMBER(FIND("|",#REF!,1)),LEFT(#REF!,FIND("|",#REF!,1)-2),#REF!)</f>
      </c>
      <c r="R2799" s="6">
        <f>IF(ISNUMBER(FIND("|",#REF!,1)),RIGHT(#REF!,LEN(#REF!)-FIND("|",#REF!,1)-1),"")</f>
      </c>
      <c r="S2799" s="3" t="s">
        <v>7</v>
      </c>
      <c r="T2799" s="3" t="s">
        <v>7</v>
      </c>
      <c r="U2799" s="2">
        <v>0</v>
      </c>
      <c r="V2799" s="2">
        <v>0</v>
      </c>
      <c r="W2799" s="2"/>
      <c r="X2799" s="3" t="s">
        <v>897</v>
      </c>
      <c r="Y2799" s="2">
        <v>55</v>
      </c>
      <c r="Z2799" s="3"/>
      <c r="AA2799" s="3"/>
      <c r="AB2799" s="7" t="s">
        <v>8620</v>
      </c>
      <c r="AC2799" s="3" t="s">
        <v>542</v>
      </c>
      <c r="AD2799" s="3" t="s">
        <v>543</v>
      </c>
      <c r="AE2799" s="3" t="s">
        <v>3749</v>
      </c>
      <c r="AF2799" s="3" t="s">
        <v>102</v>
      </c>
      <c r="AG2799" s="4"/>
      <c r="AH2799" s="3"/>
      <c r="AI2799" s="4"/>
      <c r="AJ27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799" s="8">
        <f>IF(#REF!=MAX(#REF!),"New","Old")</f>
      </c>
      <c r="AL2799" s="3"/>
      <c r="AM2799" s="9">
        <f>IF(OR(#REF!="",#REF!=0),"",IF(#REF!&lt;12000,"&lt;12k",IF(AND(#REF!&gt;=12000,#REF!&lt;24000),"12k to 24k",IF(AND(#REF!&gt;=24000,#REF!&lt;=36000),"24k to 36k",IF(#REF!&gt;36000,"&gt;36k","")))))</f>
      </c>
    </row>
    <row x14ac:dyDescent="0.25" r="2800" customHeight="1" ht="18.75">
      <c r="A2800" s="1">
        <v>1889766</v>
      </c>
      <c r="B2800" s="2">
        <v>11518897</v>
      </c>
      <c r="C2800" s="3" t="s">
        <v>0</v>
      </c>
      <c r="D2800" s="3" t="s">
        <v>181</v>
      </c>
      <c r="E2800" s="2">
        <v>2015</v>
      </c>
      <c r="F2800" s="4">
        <v>45035</v>
      </c>
      <c r="G2800" s="3" t="s">
        <v>108</v>
      </c>
      <c r="H2800" s="4">
        <v>45041</v>
      </c>
      <c r="I2800" s="4">
        <f>_xlfn.XLOOKUP(#REF!,[1]!Backup_F8_Previous_Wave[ODINO],[1]!Backup_F8_Previous_Wave[Production Date],"")</f>
      </c>
      <c r="J2800" s="10">
        <f>_xlfn.XLOOKUP(#REF!,[1]!Backup_F8_Previous_Wave[ODINO],[1]!Backup_F8_Previous_Wave[Wave Date],"")</f>
      </c>
      <c r="K2800" s="6">
        <f>_xlfn.XLOOKUP(#REF!,[1]!Backup_F8_Previous_Wave[ODINO],[1]!Backup_F8_Previous_Wave[Full VIN],"")</f>
      </c>
      <c r="L2800" s="3" t="s">
        <v>6634</v>
      </c>
      <c r="M2800" s="3" t="s">
        <v>4</v>
      </c>
      <c r="N2800" s="3" t="s">
        <v>8621</v>
      </c>
      <c r="O2800" s="3" t="s">
        <v>196</v>
      </c>
      <c r="P2800" s="6">
        <f>_xlfn.XLOOKUP(#REF!,[1]!Table2[BINNING],[1]!Table2[VFG],"")</f>
      </c>
      <c r="Q2800" s="6">
        <f>IF(ISNUMBER(FIND("|",#REF!,1)),LEFT(#REF!,FIND("|",#REF!,1)-2),#REF!)</f>
      </c>
      <c r="R2800" s="6">
        <f>IF(ISNUMBER(FIND("|",#REF!,1)),RIGHT(#REF!,LEN(#REF!)-FIND("|",#REF!,1)-1),"")</f>
      </c>
      <c r="S2800" s="3" t="s">
        <v>7</v>
      </c>
      <c r="T2800" s="3" t="s">
        <v>7</v>
      </c>
      <c r="U2800" s="2">
        <v>0</v>
      </c>
      <c r="V2800" s="2">
        <v>0</v>
      </c>
      <c r="W2800" s="2"/>
      <c r="X2800" s="3" t="s">
        <v>229</v>
      </c>
      <c r="Y2800" s="2">
        <v>60</v>
      </c>
      <c r="Z2800" s="3"/>
      <c r="AA2800" s="3"/>
      <c r="AB2800" s="7" t="s">
        <v>8622</v>
      </c>
      <c r="AC2800" s="3" t="s">
        <v>297</v>
      </c>
      <c r="AD2800" s="3" t="s">
        <v>298</v>
      </c>
      <c r="AE2800" s="3" t="s">
        <v>299</v>
      </c>
      <c r="AF2800" s="3" t="s">
        <v>198</v>
      </c>
      <c r="AG2800" s="4"/>
      <c r="AH2800" s="3"/>
      <c r="AI2800" s="4"/>
      <c r="AJ28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0" s="8">
        <f>IF(#REF!=MAX(#REF!),"New","Old")</f>
      </c>
      <c r="AL2800" s="3"/>
      <c r="AM2800" s="9">
        <f>IF(OR(#REF!="",#REF!=0),"",IF(#REF!&lt;12000,"&lt;12k",IF(AND(#REF!&gt;=12000,#REF!&lt;24000),"12k to 24k",IF(AND(#REF!&gt;=24000,#REF!&lt;=36000),"24k to 36k",IF(#REF!&gt;36000,"&gt;36k","")))))</f>
      </c>
    </row>
    <row x14ac:dyDescent="0.25" r="2801" customHeight="1" ht="18.75">
      <c r="A2801" s="1">
        <v>1889809</v>
      </c>
      <c r="B2801" s="2">
        <v>11518929</v>
      </c>
      <c r="C2801" s="3" t="s">
        <v>0</v>
      </c>
      <c r="D2801" s="3" t="s">
        <v>59</v>
      </c>
      <c r="E2801" s="2">
        <v>2016</v>
      </c>
      <c r="F2801" s="4">
        <v>44353</v>
      </c>
      <c r="G2801" s="3" t="s">
        <v>108</v>
      </c>
      <c r="H2801" s="4">
        <v>45041</v>
      </c>
      <c r="I2801" s="4">
        <f>_xlfn.XLOOKUP(#REF!,[1]!Backup_F8_Previous_Wave[ODINO],[1]!Backup_F8_Previous_Wave[Production Date],"")</f>
      </c>
      <c r="J2801" s="10">
        <f>_xlfn.XLOOKUP(#REF!,[1]!Backup_F8_Previous_Wave[ODINO],[1]!Backup_F8_Previous_Wave[Wave Date],"")</f>
      </c>
      <c r="K2801" s="6">
        <f>_xlfn.XLOOKUP(#REF!,[1]!Backup_F8_Previous_Wave[ODINO],[1]!Backup_F8_Previous_Wave[Full VIN],"")</f>
      </c>
      <c r="L2801" s="3" t="s">
        <v>8623</v>
      </c>
      <c r="M2801" s="3" t="s">
        <v>4</v>
      </c>
      <c r="N2801" s="3" t="s">
        <v>8624</v>
      </c>
      <c r="O2801" s="3" t="s">
        <v>62</v>
      </c>
      <c r="P2801" s="6">
        <f>_xlfn.XLOOKUP(#REF!,[1]!Table2[BINNING],[1]!Table2[VFG],"")</f>
      </c>
      <c r="Q2801" s="6">
        <f>IF(ISNUMBER(FIND("|",#REF!,1)),LEFT(#REF!,FIND("|",#REF!,1)-2),#REF!)</f>
      </c>
      <c r="R2801" s="6">
        <f>IF(ISNUMBER(FIND("|",#REF!,1)),RIGHT(#REF!,LEN(#REF!)-FIND("|",#REF!,1)-1),"")</f>
      </c>
      <c r="S2801" s="3" t="s">
        <v>7</v>
      </c>
      <c r="T2801" s="3" t="s">
        <v>7</v>
      </c>
      <c r="U2801" s="2">
        <v>0</v>
      </c>
      <c r="V2801" s="2">
        <v>0</v>
      </c>
      <c r="W2801" s="2">
        <v>155000</v>
      </c>
      <c r="X2801" s="3" t="s">
        <v>63</v>
      </c>
      <c r="Y2801" s="2"/>
      <c r="Z2801" s="3" t="s">
        <v>4718</v>
      </c>
      <c r="AA2801" s="3" t="s">
        <v>3881</v>
      </c>
      <c r="AB2801" s="7" t="s">
        <v>8625</v>
      </c>
      <c r="AC2801" s="3" t="s">
        <v>65</v>
      </c>
      <c r="AD2801" s="3" t="s">
        <v>66</v>
      </c>
      <c r="AE2801" s="3" t="s">
        <v>1842</v>
      </c>
      <c r="AF2801" s="3" t="s">
        <v>211</v>
      </c>
      <c r="AG2801" s="4"/>
      <c r="AH2801" s="3"/>
      <c r="AI2801" s="4"/>
      <c r="AJ28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1" s="8">
        <f>IF(#REF!=MAX(#REF!),"New","Old")</f>
      </c>
      <c r="AL2801" s="3"/>
      <c r="AM2801" s="9">
        <f>IF(OR(#REF!="",#REF!=0),"",IF(#REF!&lt;12000,"&lt;12k",IF(AND(#REF!&gt;=12000,#REF!&lt;24000),"12k to 24k",IF(AND(#REF!&gt;=24000,#REF!&lt;=36000),"24k to 36k",IF(#REF!&gt;36000,"&gt;36k","")))))</f>
      </c>
    </row>
    <row x14ac:dyDescent="0.25" r="2802" customHeight="1" ht="18.75">
      <c r="A2802" s="1">
        <v>1889841</v>
      </c>
      <c r="B2802" s="2">
        <v>11518950</v>
      </c>
      <c r="C2802" s="3" t="s">
        <v>0</v>
      </c>
      <c r="D2802" s="3" t="s">
        <v>6109</v>
      </c>
      <c r="E2802" s="2">
        <v>2022</v>
      </c>
      <c r="F2802" s="4">
        <v>45038</v>
      </c>
      <c r="G2802" s="3" t="s">
        <v>108</v>
      </c>
      <c r="H2802" s="4">
        <v>45041</v>
      </c>
      <c r="I2802" s="4">
        <f>_xlfn.XLOOKUP(#REF!,[1]!Backup_F8_Previous_Wave[ODINO],[1]!Backup_F8_Previous_Wave[Production Date],"")</f>
      </c>
      <c r="J2802" s="10">
        <f>_xlfn.XLOOKUP(#REF!,[1]!Backup_F8_Previous_Wave[ODINO],[1]!Backup_F8_Previous_Wave[Wave Date],"")</f>
      </c>
      <c r="K2802" s="6">
        <f>_xlfn.XLOOKUP(#REF!,[1]!Backup_F8_Previous_Wave[ODINO],[1]!Backup_F8_Previous_Wave[Full VIN],"")</f>
      </c>
      <c r="L2802" s="3" t="s">
        <v>8626</v>
      </c>
      <c r="M2802" s="3" t="s">
        <v>4</v>
      </c>
      <c r="N2802" s="3" t="s">
        <v>8627</v>
      </c>
      <c r="O2802" s="3" t="s">
        <v>62</v>
      </c>
      <c r="P2802" s="6">
        <f>_xlfn.XLOOKUP(#REF!,[1]!Table2[BINNING],[1]!Table2[VFG],"")</f>
      </c>
      <c r="Q2802" s="6">
        <f>IF(ISNUMBER(FIND("|",#REF!,1)),LEFT(#REF!,FIND("|",#REF!,1)-2),#REF!)</f>
      </c>
      <c r="R2802" s="6">
        <f>IF(ISNUMBER(FIND("|",#REF!,1)),RIGHT(#REF!,LEN(#REF!)-FIND("|",#REF!,1)-1),"")</f>
      </c>
      <c r="S2802" s="3" t="s">
        <v>7</v>
      </c>
      <c r="T2802" s="3" t="s">
        <v>7</v>
      </c>
      <c r="U2802" s="2">
        <v>0</v>
      </c>
      <c r="V2802" s="2">
        <v>0</v>
      </c>
      <c r="W2802" s="2"/>
      <c r="X2802" s="3" t="s">
        <v>139</v>
      </c>
      <c r="Y2802" s="2">
        <v>70</v>
      </c>
      <c r="Z2802" s="3"/>
      <c r="AA2802" s="3"/>
      <c r="AB2802" s="7" t="s">
        <v>8628</v>
      </c>
      <c r="AC2802" s="3" t="s">
        <v>6113</v>
      </c>
      <c r="AD2802" s="3" t="s">
        <v>8507</v>
      </c>
      <c r="AE2802" s="3" t="s">
        <v>8508</v>
      </c>
      <c r="AF2802" s="3" t="s">
        <v>68</v>
      </c>
      <c r="AG2802" s="4"/>
      <c r="AH2802" s="3"/>
      <c r="AI2802" s="4"/>
      <c r="AJ28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2" s="8">
        <f>IF(#REF!=MAX(#REF!),"New","Old")</f>
      </c>
      <c r="AL2802" s="3"/>
      <c r="AM2802" s="9">
        <f>IF(OR(#REF!="",#REF!=0),"",IF(#REF!&lt;12000,"&lt;12k",IF(AND(#REF!&gt;=12000,#REF!&lt;24000),"12k to 24k",IF(AND(#REF!&gt;=24000,#REF!&lt;=36000),"24k to 36k",IF(#REF!&gt;36000,"&gt;36k","")))))</f>
      </c>
    </row>
    <row x14ac:dyDescent="0.25" r="2803" customHeight="1" ht="18.75">
      <c r="A2803" s="1">
        <v>1889869</v>
      </c>
      <c r="B2803" s="2">
        <v>11518965</v>
      </c>
      <c r="C2803" s="3" t="s">
        <v>0</v>
      </c>
      <c r="D2803" s="3" t="s">
        <v>181</v>
      </c>
      <c r="E2803" s="2">
        <v>2015</v>
      </c>
      <c r="F2803" s="4">
        <v>45019</v>
      </c>
      <c r="G2803" s="3" t="s">
        <v>108</v>
      </c>
      <c r="H2803" s="4">
        <v>45041</v>
      </c>
      <c r="I2803" s="4">
        <f>_xlfn.XLOOKUP(#REF!,[1]!Backup_F8_Previous_Wave[ODINO],[1]!Backup_F8_Previous_Wave[Production Date],"")</f>
      </c>
      <c r="J2803" s="10">
        <f>_xlfn.XLOOKUP(#REF!,[1]!Backup_F8_Previous_Wave[ODINO],[1]!Backup_F8_Previous_Wave[Wave Date],"")</f>
      </c>
      <c r="K2803" s="6">
        <f>_xlfn.XLOOKUP(#REF!,[1]!Backup_F8_Previous_Wave[ODINO],[1]!Backup_F8_Previous_Wave[Full VIN],"")</f>
      </c>
      <c r="L2803" s="3" t="s">
        <v>4431</v>
      </c>
      <c r="M2803" s="3" t="s">
        <v>4</v>
      </c>
      <c r="N2803" s="3" t="s">
        <v>8629</v>
      </c>
      <c r="O2803" s="3" t="s">
        <v>196</v>
      </c>
      <c r="P2803" s="6">
        <f>_xlfn.XLOOKUP(#REF!,[1]!Table2[BINNING],[1]!Table2[VFG],"")</f>
      </c>
      <c r="Q2803" s="6">
        <f>IF(ISNUMBER(FIND("|",#REF!,1)),LEFT(#REF!,FIND("|",#REF!,1)-2),#REF!)</f>
      </c>
      <c r="R2803" s="6">
        <f>IF(ISNUMBER(FIND("|",#REF!,1)),RIGHT(#REF!,LEN(#REF!)-FIND("|",#REF!,1)-1),"")</f>
      </c>
      <c r="S2803" s="3" t="s">
        <v>7</v>
      </c>
      <c r="T2803" s="3" t="s">
        <v>7</v>
      </c>
      <c r="U2803" s="2">
        <v>0</v>
      </c>
      <c r="V2803" s="2">
        <v>0</v>
      </c>
      <c r="W2803" s="2">
        <v>133000</v>
      </c>
      <c r="X2803" s="3" t="s">
        <v>380</v>
      </c>
      <c r="Y2803" s="2">
        <v>65</v>
      </c>
      <c r="Z2803" s="3"/>
      <c r="AA2803" s="3"/>
      <c r="AB2803" s="7" t="s">
        <v>8630</v>
      </c>
      <c r="AC2803" s="3" t="s">
        <v>297</v>
      </c>
      <c r="AD2803" s="3" t="s">
        <v>298</v>
      </c>
      <c r="AE2803" s="3" t="s">
        <v>299</v>
      </c>
      <c r="AF2803" s="3" t="s">
        <v>198</v>
      </c>
      <c r="AG2803" s="4"/>
      <c r="AH2803" s="3"/>
      <c r="AI2803" s="4"/>
      <c r="AJ28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3" s="8">
        <f>IF(#REF!=MAX(#REF!),"New","Old")</f>
      </c>
      <c r="AL2803" s="3"/>
      <c r="AM2803" s="9">
        <f>IF(OR(#REF!="",#REF!=0),"",IF(#REF!&lt;12000,"&lt;12k",IF(AND(#REF!&gt;=12000,#REF!&lt;24000),"12k to 24k",IF(AND(#REF!&gt;=24000,#REF!&lt;=36000),"24k to 36k",IF(#REF!&gt;36000,"&gt;36k","")))))</f>
      </c>
    </row>
    <row x14ac:dyDescent="0.25" r="2804" customHeight="1" ht="18.75">
      <c r="A2804" s="1">
        <v>1889980</v>
      </c>
      <c r="B2804" s="2">
        <v>11519042</v>
      </c>
      <c r="C2804" s="3" t="s">
        <v>0</v>
      </c>
      <c r="D2804" s="3" t="s">
        <v>1</v>
      </c>
      <c r="E2804" s="2">
        <v>2018</v>
      </c>
      <c r="F2804" s="4">
        <v>45035</v>
      </c>
      <c r="G2804" s="3" t="s">
        <v>108</v>
      </c>
      <c r="H2804" s="4">
        <v>45042</v>
      </c>
      <c r="I2804" s="4">
        <f>_xlfn.XLOOKUP(#REF!,[1]!Backup_F8_Previous_Wave[ODINO],[1]!Backup_F8_Previous_Wave[Production Date],"")</f>
      </c>
      <c r="J2804" s="10">
        <f>_xlfn.XLOOKUP(#REF!,[1]!Backup_F8_Previous_Wave[ODINO],[1]!Backup_F8_Previous_Wave[Wave Date],"")</f>
      </c>
      <c r="K2804" s="6">
        <f>_xlfn.XLOOKUP(#REF!,[1]!Backup_F8_Previous_Wave[ODINO],[1]!Backup_F8_Previous_Wave[Full VIN],"")</f>
      </c>
      <c r="L2804" s="3" t="s">
        <v>613</v>
      </c>
      <c r="M2804" s="3" t="s">
        <v>4</v>
      </c>
      <c r="N2804" s="3" t="s">
        <v>8631</v>
      </c>
      <c r="O2804" s="3" t="s">
        <v>670</v>
      </c>
      <c r="P2804" s="6">
        <f>_xlfn.XLOOKUP(#REF!,[1]!Table2[BINNING],[1]!Table2[VFG],"")</f>
      </c>
      <c r="Q2804" s="6">
        <f>IF(ISNUMBER(FIND("|",#REF!,1)),LEFT(#REF!,FIND("|",#REF!,1)-2),#REF!)</f>
      </c>
      <c r="R2804" s="6">
        <f>IF(ISNUMBER(FIND("|",#REF!,1)),RIGHT(#REF!,LEN(#REF!)-FIND("|",#REF!,1)-1),"")</f>
      </c>
      <c r="S2804" s="3" t="s">
        <v>7</v>
      </c>
      <c r="T2804" s="3" t="s">
        <v>7</v>
      </c>
      <c r="U2804" s="2">
        <v>0</v>
      </c>
      <c r="V2804" s="2">
        <v>0</v>
      </c>
      <c r="W2804" s="2"/>
      <c r="X2804" s="3" t="s">
        <v>253</v>
      </c>
      <c r="Y2804" s="2">
        <v>40</v>
      </c>
      <c r="Z2804" s="3"/>
      <c r="AA2804" s="3"/>
      <c r="AB2804" s="7" t="s">
        <v>8632</v>
      </c>
      <c r="AC2804" s="3" t="s">
        <v>20</v>
      </c>
      <c r="AD2804" s="3" t="s">
        <v>11</v>
      </c>
      <c r="AE2804" s="3" t="s">
        <v>135</v>
      </c>
      <c r="AF2804" s="3" t="s">
        <v>27</v>
      </c>
      <c r="AG2804" s="4"/>
      <c r="AH2804" s="3"/>
      <c r="AI2804" s="4"/>
      <c r="AJ28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4" s="8">
        <f>IF(#REF!=MAX(#REF!),"New","Old")</f>
      </c>
      <c r="AL2804" s="3"/>
      <c r="AM2804" s="9">
        <f>IF(OR(#REF!="",#REF!=0),"",IF(#REF!&lt;12000,"&lt;12k",IF(AND(#REF!&gt;=12000,#REF!&lt;24000),"12k to 24k",IF(AND(#REF!&gt;=24000,#REF!&lt;=36000),"24k to 36k",IF(#REF!&gt;36000,"&gt;36k","")))))</f>
      </c>
    </row>
    <row x14ac:dyDescent="0.25" r="2805" customHeight="1" ht="18.75">
      <c r="A2805" s="1">
        <v>1890070</v>
      </c>
      <c r="B2805" s="2">
        <v>11519104</v>
      </c>
      <c r="C2805" s="3" t="s">
        <v>0</v>
      </c>
      <c r="D2805" s="3" t="s">
        <v>1</v>
      </c>
      <c r="E2805" s="2">
        <v>2018</v>
      </c>
      <c r="F2805" s="4">
        <v>45035</v>
      </c>
      <c r="G2805" s="3" t="s">
        <v>108</v>
      </c>
      <c r="H2805" s="4">
        <v>45042</v>
      </c>
      <c r="I2805" s="4">
        <f>_xlfn.XLOOKUP(#REF!,[1]!Backup_F8_Previous_Wave[ODINO],[1]!Backup_F8_Previous_Wave[Production Date],"")</f>
      </c>
      <c r="J2805" s="10">
        <f>_xlfn.XLOOKUP(#REF!,[1]!Backup_F8_Previous_Wave[ODINO],[1]!Backup_F8_Previous_Wave[Wave Date],"")</f>
      </c>
      <c r="K2805" s="6">
        <f>_xlfn.XLOOKUP(#REF!,[1]!Backup_F8_Previous_Wave[ODINO],[1]!Backup_F8_Previous_Wave[Full VIN],"")</f>
      </c>
      <c r="L2805" s="3" t="s">
        <v>613</v>
      </c>
      <c r="M2805" s="3" t="s">
        <v>4</v>
      </c>
      <c r="N2805" s="3" t="s">
        <v>8633</v>
      </c>
      <c r="O2805" s="3" t="s">
        <v>670</v>
      </c>
      <c r="P2805" s="6">
        <f>_xlfn.XLOOKUP(#REF!,[1]!Table2[BINNING],[1]!Table2[VFG],"")</f>
      </c>
      <c r="Q2805" s="6">
        <f>IF(ISNUMBER(FIND("|",#REF!,1)),LEFT(#REF!,FIND("|",#REF!,1)-2),#REF!)</f>
      </c>
      <c r="R2805" s="6">
        <f>IF(ISNUMBER(FIND("|",#REF!,1)),RIGHT(#REF!,LEN(#REF!)-FIND("|",#REF!,1)-1),"")</f>
      </c>
      <c r="S2805" s="3" t="s">
        <v>7</v>
      </c>
      <c r="T2805" s="3" t="s">
        <v>7</v>
      </c>
      <c r="U2805" s="2">
        <v>0</v>
      </c>
      <c r="V2805" s="2">
        <v>0</v>
      </c>
      <c r="W2805" s="2">
        <v>48000</v>
      </c>
      <c r="X2805" s="3" t="s">
        <v>253</v>
      </c>
      <c r="Y2805" s="2">
        <v>40</v>
      </c>
      <c r="Z2805" s="3"/>
      <c r="AA2805" s="3"/>
      <c r="AB2805" s="7" t="s">
        <v>8634</v>
      </c>
      <c r="AC2805" s="3" t="s">
        <v>20</v>
      </c>
      <c r="AD2805" s="3" t="s">
        <v>11</v>
      </c>
      <c r="AE2805" s="3" t="s">
        <v>135</v>
      </c>
      <c r="AF2805" s="3" t="s">
        <v>27</v>
      </c>
      <c r="AG2805" s="4"/>
      <c r="AH2805" s="3"/>
      <c r="AI2805" s="4"/>
      <c r="AJ28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5" s="8">
        <f>IF(#REF!=MAX(#REF!),"New","Old")</f>
      </c>
      <c r="AL2805" s="3"/>
      <c r="AM2805" s="9">
        <f>IF(OR(#REF!="",#REF!=0),"",IF(#REF!&lt;12000,"&lt;12k",IF(AND(#REF!&gt;=12000,#REF!&lt;24000),"12k to 24k",IF(AND(#REF!&gt;=24000,#REF!&lt;=36000),"24k to 36k",IF(#REF!&gt;36000,"&gt;36k","")))))</f>
      </c>
    </row>
    <row x14ac:dyDescent="0.25" r="2806" customHeight="1" ht="18.75">
      <c r="A2806" s="1">
        <v>1890072</v>
      </c>
      <c r="B2806" s="2">
        <v>11519106</v>
      </c>
      <c r="C2806" s="3" t="s">
        <v>0</v>
      </c>
      <c r="D2806" s="3" t="s">
        <v>181</v>
      </c>
      <c r="E2806" s="2">
        <v>2017</v>
      </c>
      <c r="F2806" s="4">
        <v>44818</v>
      </c>
      <c r="G2806" s="3" t="s">
        <v>39</v>
      </c>
      <c r="H2806" s="4">
        <v>45042</v>
      </c>
      <c r="I2806" s="4">
        <f>_xlfn.XLOOKUP(#REF!,[1]!Backup_F8_Previous_Wave[ODINO],[1]!Backup_F8_Previous_Wave[Production Date],"")</f>
      </c>
      <c r="J2806" s="10">
        <f>_xlfn.XLOOKUP(#REF!,[1]!Backup_F8_Previous_Wave[ODINO],[1]!Backup_F8_Previous_Wave[Wave Date],"")</f>
      </c>
      <c r="K2806" s="6">
        <f>_xlfn.XLOOKUP(#REF!,[1]!Backup_F8_Previous_Wave[ODINO],[1]!Backup_F8_Previous_Wave[Full VIN],"")</f>
      </c>
      <c r="L2806" s="3" t="s">
        <v>7664</v>
      </c>
      <c r="M2806" s="3" t="s">
        <v>4</v>
      </c>
      <c r="N2806" s="3" t="s">
        <v>8635</v>
      </c>
      <c r="O2806" s="3" t="s">
        <v>196</v>
      </c>
      <c r="P2806" s="6">
        <f>_xlfn.XLOOKUP(#REF!,[1]!Table2[BINNING],[1]!Table2[VFG],"")</f>
      </c>
      <c r="Q2806" s="6">
        <f>IF(ISNUMBER(FIND("|",#REF!,1)),LEFT(#REF!,FIND("|",#REF!,1)-2),#REF!)</f>
      </c>
      <c r="R2806" s="6">
        <f>IF(ISNUMBER(FIND("|",#REF!,1)),RIGHT(#REF!,LEN(#REF!)-FIND("|",#REF!,1)-1),"")</f>
      </c>
      <c r="S2806" s="3" t="s">
        <v>7</v>
      </c>
      <c r="T2806" s="3" t="s">
        <v>7</v>
      </c>
      <c r="U2806" s="2">
        <v>0</v>
      </c>
      <c r="V2806" s="2">
        <v>0</v>
      </c>
      <c r="W2806" s="2"/>
      <c r="X2806" s="3" t="s">
        <v>50</v>
      </c>
      <c r="Y2806" s="2"/>
      <c r="Z2806" s="3"/>
      <c r="AA2806" s="3"/>
      <c r="AB2806" s="7" t="s">
        <v>8636</v>
      </c>
      <c r="AC2806" s="3" t="s">
        <v>297</v>
      </c>
      <c r="AD2806" s="3" t="s">
        <v>298</v>
      </c>
      <c r="AE2806" s="3" t="s">
        <v>299</v>
      </c>
      <c r="AF2806" s="3" t="s">
        <v>198</v>
      </c>
      <c r="AG2806" s="4"/>
      <c r="AH2806" s="3"/>
      <c r="AI2806" s="4"/>
      <c r="AJ28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6" s="8">
        <f>IF(#REF!=MAX(#REF!),"New","Old")</f>
      </c>
      <c r="AL2806" s="3"/>
      <c r="AM2806" s="9">
        <f>IF(OR(#REF!="",#REF!=0),"",IF(#REF!&lt;12000,"&lt;12k",IF(AND(#REF!&gt;=12000,#REF!&lt;24000),"12k to 24k",IF(AND(#REF!&gt;=24000,#REF!&lt;=36000),"24k to 36k",IF(#REF!&gt;36000,"&gt;36k","")))))</f>
      </c>
    </row>
    <row x14ac:dyDescent="0.25" r="2807" customHeight="1" ht="18.75">
      <c r="A2807" s="1">
        <v>1890125</v>
      </c>
      <c r="B2807" s="2">
        <v>11519141</v>
      </c>
      <c r="C2807" s="3" t="s">
        <v>0</v>
      </c>
      <c r="D2807" s="3" t="s">
        <v>181</v>
      </c>
      <c r="E2807" s="2">
        <v>2016</v>
      </c>
      <c r="F2807" s="4">
        <v>45023</v>
      </c>
      <c r="G2807" s="3" t="s">
        <v>108</v>
      </c>
      <c r="H2807" s="4">
        <v>45042</v>
      </c>
      <c r="I2807" s="4">
        <f>_xlfn.XLOOKUP(#REF!,[1]!Backup_F8_Previous_Wave[ODINO],[1]!Backup_F8_Previous_Wave[Production Date],"")</f>
      </c>
      <c r="J2807" s="10">
        <f>_xlfn.XLOOKUP(#REF!,[1]!Backup_F8_Previous_Wave[ODINO],[1]!Backup_F8_Previous_Wave[Wave Date],"")</f>
      </c>
      <c r="K2807" s="6">
        <f>_xlfn.XLOOKUP(#REF!,[1]!Backup_F8_Previous_Wave[ODINO],[1]!Backup_F8_Previous_Wave[Full VIN],"")</f>
      </c>
      <c r="L2807" s="3" t="s">
        <v>8637</v>
      </c>
      <c r="M2807" s="3" t="s">
        <v>4</v>
      </c>
      <c r="N2807" s="3" t="s">
        <v>8638</v>
      </c>
      <c r="O2807" s="3" t="s">
        <v>196</v>
      </c>
      <c r="P2807" s="6">
        <f>_xlfn.XLOOKUP(#REF!,[1]!Table2[BINNING],[1]!Table2[VFG],"")</f>
      </c>
      <c r="Q2807" s="6">
        <f>IF(ISNUMBER(FIND("|",#REF!,1)),LEFT(#REF!,FIND("|",#REF!,1)-2),#REF!)</f>
      </c>
      <c r="R2807" s="6">
        <f>IF(ISNUMBER(FIND("|",#REF!,1)),RIGHT(#REF!,LEN(#REF!)-FIND("|",#REF!,1)-1),"")</f>
      </c>
      <c r="S2807" s="3" t="s">
        <v>7</v>
      </c>
      <c r="T2807" s="3" t="s">
        <v>7</v>
      </c>
      <c r="U2807" s="2">
        <v>0</v>
      </c>
      <c r="V2807" s="2">
        <v>0</v>
      </c>
      <c r="W2807" s="2"/>
      <c r="X2807" s="3" t="s">
        <v>24</v>
      </c>
      <c r="Y2807" s="2">
        <v>65</v>
      </c>
      <c r="Z2807" s="3"/>
      <c r="AA2807" s="3"/>
      <c r="AB2807" s="7" t="s">
        <v>8639</v>
      </c>
      <c r="AC2807" s="3" t="s">
        <v>297</v>
      </c>
      <c r="AD2807" s="3" t="s">
        <v>298</v>
      </c>
      <c r="AE2807" s="3" t="s">
        <v>299</v>
      </c>
      <c r="AF2807" s="3" t="s">
        <v>198</v>
      </c>
      <c r="AG2807" s="4"/>
      <c r="AH2807" s="3"/>
      <c r="AI2807" s="4"/>
      <c r="AJ28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7" s="8">
        <f>IF(#REF!=MAX(#REF!),"New","Old")</f>
      </c>
      <c r="AL2807" s="3"/>
      <c r="AM2807" s="9">
        <f>IF(OR(#REF!="",#REF!=0),"",IF(#REF!&lt;12000,"&lt;12k",IF(AND(#REF!&gt;=12000,#REF!&lt;24000),"12k to 24k",IF(AND(#REF!&gt;=24000,#REF!&lt;=36000),"24k to 36k",IF(#REF!&gt;36000,"&gt;36k","")))))</f>
      </c>
    </row>
    <row x14ac:dyDescent="0.25" r="2808" customHeight="1" ht="18.75">
      <c r="A2808" s="1">
        <v>1890192</v>
      </c>
      <c r="B2808" s="2">
        <v>11519185</v>
      </c>
      <c r="C2808" s="3" t="s">
        <v>0</v>
      </c>
      <c r="D2808" s="3" t="s">
        <v>46</v>
      </c>
      <c r="E2808" s="2">
        <v>2015</v>
      </c>
      <c r="F2808" s="4">
        <v>45025</v>
      </c>
      <c r="G2808" s="3" t="s">
        <v>108</v>
      </c>
      <c r="H2808" s="4">
        <v>45042</v>
      </c>
      <c r="I2808" s="4">
        <f>_xlfn.XLOOKUP(#REF!,[1]!Backup_F8_Previous_Wave[ODINO],[1]!Backup_F8_Previous_Wave[Production Date],"")</f>
      </c>
      <c r="J2808" s="10">
        <f>_xlfn.XLOOKUP(#REF!,[1]!Backup_F8_Previous_Wave[ODINO],[1]!Backup_F8_Previous_Wave[Wave Date],"")</f>
      </c>
      <c r="K2808" s="6">
        <f>_xlfn.XLOOKUP(#REF!,[1]!Backup_F8_Previous_Wave[ODINO],[1]!Backup_F8_Previous_Wave[Full VIN],"")</f>
      </c>
      <c r="L2808" s="3" t="s">
        <v>8640</v>
      </c>
      <c r="M2808" s="3" t="s">
        <v>4</v>
      </c>
      <c r="N2808" s="3" t="s">
        <v>8641</v>
      </c>
      <c r="O2808" s="3" t="s">
        <v>4110</v>
      </c>
      <c r="P2808" s="6">
        <f>_xlfn.XLOOKUP(#REF!,[1]!Table2[BINNING],[1]!Table2[VFG],"")</f>
      </c>
      <c r="Q2808" s="6">
        <f>IF(ISNUMBER(FIND("|",#REF!,1)),LEFT(#REF!,FIND("|",#REF!,1)-2),#REF!)</f>
      </c>
      <c r="R2808" s="6">
        <f>IF(ISNUMBER(FIND("|",#REF!,1)),RIGHT(#REF!,LEN(#REF!)-FIND("|",#REF!,1)-1),"")</f>
      </c>
      <c r="S2808" s="3" t="s">
        <v>7</v>
      </c>
      <c r="T2808" s="3" t="s">
        <v>7</v>
      </c>
      <c r="U2808" s="2">
        <v>0</v>
      </c>
      <c r="V2808" s="2">
        <v>0</v>
      </c>
      <c r="W2808" s="2">
        <v>94000</v>
      </c>
      <c r="X2808" s="3" t="s">
        <v>32</v>
      </c>
      <c r="Y2808" s="2">
        <v>10</v>
      </c>
      <c r="Z2808" s="3" t="s">
        <v>8642</v>
      </c>
      <c r="AA2808" s="3" t="s">
        <v>3422</v>
      </c>
      <c r="AB2808" s="7" t="s">
        <v>8643</v>
      </c>
      <c r="AC2808" s="3" t="s">
        <v>52</v>
      </c>
      <c r="AD2808" s="3" t="s">
        <v>53</v>
      </c>
      <c r="AE2808" s="3" t="s">
        <v>54</v>
      </c>
      <c r="AF2808" s="3" t="s">
        <v>27</v>
      </c>
      <c r="AG2808" s="4"/>
      <c r="AH2808" s="3"/>
      <c r="AI2808" s="4"/>
      <c r="AJ28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8" s="8">
        <f>IF(#REF!=MAX(#REF!),"New","Old")</f>
      </c>
      <c r="AL2808" s="3"/>
      <c r="AM2808" s="9">
        <f>IF(OR(#REF!="",#REF!=0),"",IF(#REF!&lt;12000,"&lt;12k",IF(AND(#REF!&gt;=12000,#REF!&lt;24000),"12k to 24k",IF(AND(#REF!&gt;=24000,#REF!&lt;=36000),"24k to 36k",IF(#REF!&gt;36000,"&gt;36k","")))))</f>
      </c>
    </row>
    <row x14ac:dyDescent="0.25" r="2809" customHeight="1" ht="18.75">
      <c r="A2809" s="1">
        <v>1890237</v>
      </c>
      <c r="B2809" s="2">
        <v>11519217</v>
      </c>
      <c r="C2809" s="3" t="s">
        <v>0</v>
      </c>
      <c r="D2809" s="3" t="s">
        <v>38</v>
      </c>
      <c r="E2809" s="2">
        <v>2013</v>
      </c>
      <c r="F2809" s="4">
        <v>44941</v>
      </c>
      <c r="G2809" s="3" t="s">
        <v>2</v>
      </c>
      <c r="H2809" s="4">
        <v>45043</v>
      </c>
      <c r="I2809" s="4">
        <f>_xlfn.XLOOKUP(#REF!,[1]!Backup_F8_Previous_Wave[ODINO],[1]!Backup_F8_Previous_Wave[Production Date],"")</f>
      </c>
      <c r="J2809" s="10">
        <f>_xlfn.XLOOKUP(#REF!,[1]!Backup_F8_Previous_Wave[ODINO],[1]!Backup_F8_Previous_Wave[Wave Date],"")</f>
      </c>
      <c r="K2809" s="6">
        <f>_xlfn.XLOOKUP(#REF!,[1]!Backup_F8_Previous_Wave[ODINO],[1]!Backup_F8_Previous_Wave[Full VIN],"")</f>
      </c>
      <c r="L2809" s="3" t="s">
        <v>8644</v>
      </c>
      <c r="M2809" s="3" t="s">
        <v>4</v>
      </c>
      <c r="N2809" s="3" t="s">
        <v>8645</v>
      </c>
      <c r="O2809" s="3" t="s">
        <v>31</v>
      </c>
      <c r="P2809" s="6">
        <f>_xlfn.XLOOKUP(#REF!,[1]!Table2[BINNING],[1]!Table2[VFG],"")</f>
      </c>
      <c r="Q2809" s="6">
        <f>IF(ISNUMBER(FIND("|",#REF!,1)),LEFT(#REF!,FIND("|",#REF!,1)-2),#REF!)</f>
      </c>
      <c r="R2809" s="6">
        <f>IF(ISNUMBER(FIND("|",#REF!,1)),RIGHT(#REF!,LEN(#REF!)-FIND("|",#REF!,1)-1),"")</f>
      </c>
      <c r="S2809" s="3" t="s">
        <v>7</v>
      </c>
      <c r="T2809" s="3" t="s">
        <v>7</v>
      </c>
      <c r="U2809" s="2">
        <v>0</v>
      </c>
      <c r="V2809" s="2">
        <v>0</v>
      </c>
      <c r="W2809" s="2">
        <v>88000</v>
      </c>
      <c r="X2809" s="3" t="s">
        <v>112</v>
      </c>
      <c r="Y2809" s="2"/>
      <c r="Z2809" s="3"/>
      <c r="AA2809" s="3"/>
      <c r="AB2809" s="7" t="s">
        <v>8646</v>
      </c>
      <c r="AC2809" s="3" t="s">
        <v>146</v>
      </c>
      <c r="AD2809" s="3" t="s">
        <v>147</v>
      </c>
      <c r="AE2809" s="3" t="s">
        <v>148</v>
      </c>
      <c r="AF2809" s="3" t="s">
        <v>45</v>
      </c>
      <c r="AG2809" s="4"/>
      <c r="AH2809" s="3"/>
      <c r="AI2809" s="4"/>
      <c r="AJ28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09" s="8">
        <f>IF(#REF!=MAX(#REF!),"New","Old")</f>
      </c>
      <c r="AL2809" s="3"/>
      <c r="AM2809" s="9">
        <f>IF(OR(#REF!="",#REF!=0),"",IF(#REF!&lt;12000,"&lt;12k",IF(AND(#REF!&gt;=12000,#REF!&lt;24000),"12k to 24k",IF(AND(#REF!&gt;=24000,#REF!&lt;=36000),"24k to 36k",IF(#REF!&gt;36000,"&gt;36k","")))))</f>
      </c>
    </row>
    <row x14ac:dyDescent="0.25" r="2810" customHeight="1" ht="18.75">
      <c r="A2810" s="1">
        <v>1890252</v>
      </c>
      <c r="B2810" s="2">
        <v>11519227</v>
      </c>
      <c r="C2810" s="3" t="s">
        <v>0</v>
      </c>
      <c r="D2810" s="3" t="s">
        <v>181</v>
      </c>
      <c r="E2810" s="2">
        <v>2013</v>
      </c>
      <c r="F2810" s="4">
        <v>45026</v>
      </c>
      <c r="G2810" s="3" t="s">
        <v>108</v>
      </c>
      <c r="H2810" s="4">
        <v>45043</v>
      </c>
      <c r="I2810" s="4"/>
      <c r="J2810" s="10">
        <f>_xlfn.XLOOKUP(#REF!,[1]!Backup_F8_Previous_Wave[ODINO],[1]!Backup_F8_Previous_Wave[Wave Date],"")</f>
      </c>
      <c r="K2810" s="6">
        <f>_xlfn.XLOOKUP(#REF!,[1]!Backup_F8_Previous_Wave[ODINO],[1]!Backup_F8_Previous_Wave[Full VIN],"")</f>
      </c>
      <c r="L2810" s="3" t="s">
        <v>8647</v>
      </c>
      <c r="M2810" s="3" t="s">
        <v>4</v>
      </c>
      <c r="N2810" s="3" t="s">
        <v>8648</v>
      </c>
      <c r="O2810" s="3" t="s">
        <v>196</v>
      </c>
      <c r="P2810" s="6">
        <f>_xlfn.XLOOKUP(#REF!,[1]!Table2[BINNING],[1]!Table2[VFG],"")</f>
      </c>
      <c r="Q2810" s="6">
        <f>IF(ISNUMBER(FIND("|",#REF!,1)),LEFT(#REF!,FIND("|",#REF!,1)-2),#REF!)</f>
      </c>
      <c r="R2810" s="6">
        <f>IF(ISNUMBER(FIND("|",#REF!,1)),RIGHT(#REF!,LEN(#REF!)-FIND("|",#REF!,1)-1),"")</f>
      </c>
      <c r="S2810" s="3" t="s">
        <v>7</v>
      </c>
      <c r="T2810" s="3" t="s">
        <v>7</v>
      </c>
      <c r="U2810" s="2">
        <v>0</v>
      </c>
      <c r="V2810" s="2">
        <v>0</v>
      </c>
      <c r="W2810" s="2">
        <v>88345</v>
      </c>
      <c r="X2810" s="3" t="s">
        <v>63</v>
      </c>
      <c r="Y2810" s="2">
        <v>70</v>
      </c>
      <c r="Z2810" s="3" t="s">
        <v>8649</v>
      </c>
      <c r="AA2810" s="3" t="s">
        <v>3881</v>
      </c>
      <c r="AB2810" s="7" t="s">
        <v>8650</v>
      </c>
      <c r="AC2810" s="3"/>
      <c r="AD2810" s="3"/>
      <c r="AE2810" s="3"/>
      <c r="AF2810" s="3"/>
      <c r="AG2810" s="4"/>
      <c r="AH2810" s="3"/>
      <c r="AI2810" s="4"/>
      <c r="AJ28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0" s="8">
        <f>IF(#REF!=MAX(#REF!),"New","Old")</f>
      </c>
      <c r="AL2810" s="3"/>
      <c r="AM2810" s="9">
        <f>IF(OR(#REF!="",#REF!=0),"",IF(#REF!&lt;12000,"&lt;12k",IF(AND(#REF!&gt;=12000,#REF!&lt;24000),"12k to 24k",IF(AND(#REF!&gt;=24000,#REF!&lt;=36000),"24k to 36k",IF(#REF!&gt;36000,"&gt;36k","")))))</f>
      </c>
    </row>
    <row x14ac:dyDescent="0.25" r="2811" customHeight="1" ht="18.75">
      <c r="A2811" s="1">
        <v>1890265</v>
      </c>
      <c r="B2811" s="2">
        <v>11519235</v>
      </c>
      <c r="C2811" s="3" t="s">
        <v>0</v>
      </c>
      <c r="D2811" s="3" t="s">
        <v>181</v>
      </c>
      <c r="E2811" s="2">
        <v>2017</v>
      </c>
      <c r="F2811" s="4">
        <v>45039</v>
      </c>
      <c r="G2811" s="3" t="s">
        <v>108</v>
      </c>
      <c r="H2811" s="4">
        <v>45043</v>
      </c>
      <c r="I2811" s="4">
        <f>_xlfn.XLOOKUP(#REF!,[1]!Backup_F8_Previous_Wave[ODINO],[1]!Backup_F8_Previous_Wave[Production Date],"")</f>
      </c>
      <c r="J2811" s="10">
        <f>_xlfn.XLOOKUP(#REF!,[1]!Backup_F8_Previous_Wave[ODINO],[1]!Backup_F8_Previous_Wave[Wave Date],"")</f>
      </c>
      <c r="K2811" s="6">
        <f>_xlfn.XLOOKUP(#REF!,[1]!Backup_F8_Previous_Wave[ODINO],[1]!Backup_F8_Previous_Wave[Full VIN],"")</f>
      </c>
      <c r="L2811" s="3" t="s">
        <v>2772</v>
      </c>
      <c r="M2811" s="3" t="s">
        <v>4</v>
      </c>
      <c r="N2811" s="3" t="s">
        <v>8651</v>
      </c>
      <c r="O2811" s="3" t="s">
        <v>196</v>
      </c>
      <c r="P2811" s="6">
        <f>_xlfn.XLOOKUP(#REF!,[1]!Table2[BINNING],[1]!Table2[VFG],"")</f>
      </c>
      <c r="Q2811" s="6">
        <f>IF(ISNUMBER(FIND("|",#REF!,1)),LEFT(#REF!,FIND("|",#REF!,1)-2),#REF!)</f>
      </c>
      <c r="R2811" s="6">
        <f>IF(ISNUMBER(FIND("|",#REF!,1)),RIGHT(#REF!,LEN(#REF!)-FIND("|",#REF!,1)-1),"")</f>
      </c>
      <c r="S2811" s="3" t="s">
        <v>7</v>
      </c>
      <c r="T2811" s="3" t="s">
        <v>7</v>
      </c>
      <c r="U2811" s="2">
        <v>0</v>
      </c>
      <c r="V2811" s="2">
        <v>0</v>
      </c>
      <c r="W2811" s="2"/>
      <c r="X2811" s="3" t="s">
        <v>106</v>
      </c>
      <c r="Y2811" s="2">
        <v>65</v>
      </c>
      <c r="Z2811" s="3"/>
      <c r="AA2811" s="3"/>
      <c r="AB2811" s="7" t="s">
        <v>8652</v>
      </c>
      <c r="AC2811" s="3" t="s">
        <v>297</v>
      </c>
      <c r="AD2811" s="3" t="s">
        <v>298</v>
      </c>
      <c r="AE2811" s="3" t="s">
        <v>299</v>
      </c>
      <c r="AF2811" s="3" t="s">
        <v>198</v>
      </c>
      <c r="AG2811" s="4"/>
      <c r="AH2811" s="3"/>
      <c r="AI2811" s="4"/>
      <c r="AJ28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1" s="8">
        <f>IF(#REF!=MAX(#REF!),"New","Old")</f>
      </c>
      <c r="AL2811" s="3"/>
      <c r="AM2811" s="9">
        <f>IF(OR(#REF!="",#REF!=0),"",IF(#REF!&lt;12000,"&lt;12k",IF(AND(#REF!&gt;=12000,#REF!&lt;24000),"12k to 24k",IF(AND(#REF!&gt;=24000,#REF!&lt;=36000),"24k to 36k",IF(#REF!&gt;36000,"&gt;36k","")))))</f>
      </c>
    </row>
    <row x14ac:dyDescent="0.25" r="2812" customHeight="1" ht="18.75">
      <c r="A2812" s="1">
        <v>1890419</v>
      </c>
      <c r="B2812" s="2">
        <v>11519350</v>
      </c>
      <c r="C2812" s="3" t="s">
        <v>0</v>
      </c>
      <c r="D2812" s="3" t="s">
        <v>181</v>
      </c>
      <c r="E2812" s="2">
        <v>2017</v>
      </c>
      <c r="F2812" s="4">
        <v>44986</v>
      </c>
      <c r="G2812" s="3" t="s">
        <v>2</v>
      </c>
      <c r="H2812" s="4">
        <v>45043</v>
      </c>
      <c r="I2812" s="4">
        <f>_xlfn.XLOOKUP(#REF!,[1]!Backup_F8_Previous_Wave[ODINO],[1]!Backup_F8_Previous_Wave[Production Date],"")</f>
      </c>
      <c r="J2812" s="10">
        <f>_xlfn.XLOOKUP(#REF!,[1]!Backup_F8_Previous_Wave[ODINO],[1]!Backup_F8_Previous_Wave[Wave Date],"")</f>
      </c>
      <c r="K2812" s="6">
        <f>_xlfn.XLOOKUP(#REF!,[1]!Backup_F8_Previous_Wave[ODINO],[1]!Backup_F8_Previous_Wave[Full VIN],"")</f>
      </c>
      <c r="L2812" s="3" t="s">
        <v>3346</v>
      </c>
      <c r="M2812" s="3" t="s">
        <v>4</v>
      </c>
      <c r="N2812" s="3" t="s">
        <v>8653</v>
      </c>
      <c r="O2812" s="3" t="s">
        <v>196</v>
      </c>
      <c r="P2812" s="6">
        <f>_xlfn.XLOOKUP(#REF!,[1]!Table2[BINNING],[1]!Table2[VFG],"")</f>
      </c>
      <c r="Q2812" s="6">
        <f>IF(ISNUMBER(FIND("|",#REF!,1)),LEFT(#REF!,FIND("|",#REF!,1)-2),#REF!)</f>
      </c>
      <c r="R2812" s="6">
        <f>IF(ISNUMBER(FIND("|",#REF!,1)),RIGHT(#REF!,LEN(#REF!)-FIND("|",#REF!,1)-1),"")</f>
      </c>
      <c r="S2812" s="3" t="s">
        <v>7</v>
      </c>
      <c r="T2812" s="3" t="s">
        <v>7</v>
      </c>
      <c r="U2812" s="2">
        <v>0</v>
      </c>
      <c r="V2812" s="2">
        <v>0</v>
      </c>
      <c r="W2812" s="2"/>
      <c r="X2812" s="3" t="s">
        <v>1436</v>
      </c>
      <c r="Y2812" s="2">
        <v>80</v>
      </c>
      <c r="Z2812" s="3"/>
      <c r="AA2812" s="3"/>
      <c r="AB2812" s="7" t="s">
        <v>8654</v>
      </c>
      <c r="AC2812" s="3" t="s">
        <v>297</v>
      </c>
      <c r="AD2812" s="3" t="s">
        <v>298</v>
      </c>
      <c r="AE2812" s="3" t="s">
        <v>299</v>
      </c>
      <c r="AF2812" s="3" t="s">
        <v>198</v>
      </c>
      <c r="AG2812" s="4"/>
      <c r="AH2812" s="3"/>
      <c r="AI2812" s="4"/>
      <c r="AJ28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2" s="8">
        <f>IF(#REF!=MAX(#REF!),"New","Old")</f>
      </c>
      <c r="AL2812" s="3"/>
      <c r="AM2812" s="9">
        <f>IF(OR(#REF!="",#REF!=0),"",IF(#REF!&lt;12000,"&lt;12k",IF(AND(#REF!&gt;=12000,#REF!&lt;24000),"12k to 24k",IF(AND(#REF!&gt;=24000,#REF!&lt;=36000),"24k to 36k",IF(#REF!&gt;36000,"&gt;36k","")))))</f>
      </c>
    </row>
    <row x14ac:dyDescent="0.25" r="2813" customHeight="1" ht="18.75">
      <c r="A2813" s="1">
        <v>1890490</v>
      </c>
      <c r="B2813" s="2">
        <v>11519402</v>
      </c>
      <c r="C2813" s="3" t="s">
        <v>0</v>
      </c>
      <c r="D2813" s="3" t="s">
        <v>181</v>
      </c>
      <c r="E2813" s="2">
        <v>2012</v>
      </c>
      <c r="F2813" s="4">
        <v>45044</v>
      </c>
      <c r="G2813" s="3" t="s">
        <v>108</v>
      </c>
      <c r="H2813" s="4">
        <v>45044</v>
      </c>
      <c r="I2813" s="4"/>
      <c r="J2813" s="10">
        <f>_xlfn.XLOOKUP(#REF!,[1]!Backup_F8_Previous_Wave[ODINO],[1]!Backup_F8_Previous_Wave[Wave Date],"")</f>
      </c>
      <c r="K2813" s="3"/>
      <c r="L2813" s="3"/>
      <c r="M2813" s="3" t="s">
        <v>4</v>
      </c>
      <c r="N2813" s="3" t="s">
        <v>8655</v>
      </c>
      <c r="O2813" s="3" t="s">
        <v>196</v>
      </c>
      <c r="P2813" s="6">
        <f>_xlfn.XLOOKUP(#REF!,[1]!Table2[BINNING],[1]!Table2[VFG],"")</f>
      </c>
      <c r="Q2813" s="6">
        <f>IF(ISNUMBER(FIND("|",#REF!,1)),LEFT(#REF!,FIND("|",#REF!,1)-2),#REF!)</f>
      </c>
      <c r="R2813" s="6">
        <f>IF(ISNUMBER(FIND("|",#REF!,1)),RIGHT(#REF!,LEN(#REF!)-FIND("|",#REF!,1)-1),"")</f>
      </c>
      <c r="S2813" s="3" t="s">
        <v>7</v>
      </c>
      <c r="T2813" s="3" t="s">
        <v>7</v>
      </c>
      <c r="U2813" s="2">
        <v>0</v>
      </c>
      <c r="V2813" s="2">
        <v>0</v>
      </c>
      <c r="W2813" s="2">
        <v>72000</v>
      </c>
      <c r="X2813" s="3" t="s">
        <v>583</v>
      </c>
      <c r="Y2813" s="2">
        <v>65</v>
      </c>
      <c r="Z2813" s="3"/>
      <c r="AA2813" s="3"/>
      <c r="AB2813" s="7" t="s">
        <v>8656</v>
      </c>
      <c r="AC2813" s="3" t="s">
        <v>44</v>
      </c>
      <c r="AD2813" s="3" t="s">
        <v>44</v>
      </c>
      <c r="AE2813" s="3" t="s">
        <v>44</v>
      </c>
      <c r="AF2813" s="3" t="s">
        <v>44</v>
      </c>
      <c r="AG2813" s="4"/>
      <c r="AH2813" s="3"/>
      <c r="AI2813" s="4"/>
      <c r="AJ28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3" s="8">
        <f>IF(#REF!=MAX(#REF!),"New","Old")</f>
      </c>
      <c r="AL2813" s="3"/>
      <c r="AM2813" s="9">
        <f>IF(OR(#REF!="",#REF!=0),"",IF(#REF!&lt;12000,"&lt;12k",IF(AND(#REF!&gt;=12000,#REF!&lt;24000),"12k to 24k",IF(AND(#REF!&gt;=24000,#REF!&lt;=36000),"24k to 36k",IF(#REF!&gt;36000,"&gt;36k","")))))</f>
      </c>
    </row>
    <row x14ac:dyDescent="0.25" r="2814" customHeight="1" ht="18.75">
      <c r="A2814" s="1">
        <v>1890574</v>
      </c>
      <c r="B2814" s="2">
        <v>11519462</v>
      </c>
      <c r="C2814" s="3" t="s">
        <v>0</v>
      </c>
      <c r="D2814" s="3" t="s">
        <v>59</v>
      </c>
      <c r="E2814" s="2">
        <v>2013</v>
      </c>
      <c r="F2814" s="4">
        <v>44479</v>
      </c>
      <c r="G2814" s="3" t="s">
        <v>14</v>
      </c>
      <c r="H2814" s="4">
        <v>45044</v>
      </c>
      <c r="I2814" s="4">
        <f>_xlfn.XLOOKUP(#REF!,[1]!Backup_F8_Previous_Wave[ODINO],[1]!Backup_F8_Previous_Wave[Production Date],"")</f>
      </c>
      <c r="J2814" s="10">
        <f>_xlfn.XLOOKUP(#REF!,[1]!Backup_F8_Previous_Wave[ODINO],[1]!Backup_F8_Previous_Wave[Wave Date],"")</f>
      </c>
      <c r="K2814" s="6">
        <f>_xlfn.XLOOKUP(#REF!,[1]!Backup_F8_Previous_Wave[ODINO],[1]!Backup_F8_Previous_Wave[Full VIN],"")</f>
      </c>
      <c r="L2814" s="3" t="s">
        <v>5483</v>
      </c>
      <c r="M2814" s="3" t="s">
        <v>4</v>
      </c>
      <c r="N2814" s="3" t="s">
        <v>8657</v>
      </c>
      <c r="O2814" s="3" t="s">
        <v>62</v>
      </c>
      <c r="P2814" s="6">
        <f>_xlfn.XLOOKUP(#REF!,[1]!Table2[BINNING],[1]!Table2[VFG],"")</f>
      </c>
      <c r="Q2814" s="6">
        <f>IF(ISNUMBER(FIND("|",#REF!,1)),LEFT(#REF!,FIND("|",#REF!,1)-2),#REF!)</f>
      </c>
      <c r="R2814" s="6">
        <f>IF(ISNUMBER(FIND("|",#REF!,1)),RIGHT(#REF!,LEN(#REF!)-FIND("|",#REF!,1)-1),"")</f>
      </c>
      <c r="S2814" s="3" t="s">
        <v>7</v>
      </c>
      <c r="T2814" s="3" t="s">
        <v>7</v>
      </c>
      <c r="U2814" s="2">
        <v>0</v>
      </c>
      <c r="V2814" s="2">
        <v>0</v>
      </c>
      <c r="W2814" s="2">
        <v>90000</v>
      </c>
      <c r="X2814" s="3" t="s">
        <v>63</v>
      </c>
      <c r="Y2814" s="2"/>
      <c r="Z2814" s="3" t="s">
        <v>4946</v>
      </c>
      <c r="AA2814" s="3" t="s">
        <v>3881</v>
      </c>
      <c r="AB2814" s="7" t="s">
        <v>8658</v>
      </c>
      <c r="AC2814" s="3" t="s">
        <v>65</v>
      </c>
      <c r="AD2814" s="3" t="s">
        <v>66</v>
      </c>
      <c r="AE2814" s="3" t="s">
        <v>67</v>
      </c>
      <c r="AF2814" s="3" t="s">
        <v>68</v>
      </c>
      <c r="AG2814" s="4"/>
      <c r="AH2814" s="3"/>
      <c r="AI2814" s="4"/>
      <c r="AJ28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4" s="8">
        <f>IF(#REF!=MAX(#REF!),"New","Old")</f>
      </c>
      <c r="AL2814" s="3"/>
      <c r="AM2814" s="9">
        <f>IF(OR(#REF!="",#REF!=0),"",IF(#REF!&lt;12000,"&lt;12k",IF(AND(#REF!&gt;=12000,#REF!&lt;24000),"12k to 24k",IF(AND(#REF!&gt;=24000,#REF!&lt;=36000),"24k to 36k",IF(#REF!&gt;36000,"&gt;36k","")))))</f>
      </c>
    </row>
    <row x14ac:dyDescent="0.25" r="2815" customHeight="1" ht="18.75">
      <c r="A2815" s="1">
        <v>1890596</v>
      </c>
      <c r="B2815" s="2">
        <v>11519476</v>
      </c>
      <c r="C2815" s="3" t="s">
        <v>0</v>
      </c>
      <c r="D2815" s="3" t="s">
        <v>485</v>
      </c>
      <c r="E2815" s="2">
        <v>2018</v>
      </c>
      <c r="F2815" s="4">
        <v>45041</v>
      </c>
      <c r="G2815" s="3" t="s">
        <v>108</v>
      </c>
      <c r="H2815" s="4">
        <v>45044</v>
      </c>
      <c r="I2815" s="4">
        <f>_xlfn.XLOOKUP(#REF!,[1]!Backup_F8_Previous_Wave[ODINO],[1]!Backup_F8_Previous_Wave[Production Date],"")</f>
      </c>
      <c r="J2815" s="10">
        <f>_xlfn.XLOOKUP(#REF!,[1]!Backup_F8_Previous_Wave[ODINO],[1]!Backup_F8_Previous_Wave[Wave Date],"")</f>
      </c>
      <c r="K2815" s="6">
        <f>_xlfn.XLOOKUP(#REF!,[1]!Backup_F8_Previous_Wave[ODINO],[1]!Backup_F8_Previous_Wave[Full VIN],"")</f>
      </c>
      <c r="L2815" s="3" t="s">
        <v>4062</v>
      </c>
      <c r="M2815" s="3" t="s">
        <v>4</v>
      </c>
      <c r="N2815" s="3" t="s">
        <v>8659</v>
      </c>
      <c r="O2815" s="3" t="s">
        <v>31</v>
      </c>
      <c r="P2815" s="6">
        <f>_xlfn.XLOOKUP(#REF!,[1]!Table2[BINNING],[1]!Table2[VFG],"")</f>
      </c>
      <c r="Q2815" s="6">
        <f>IF(ISNUMBER(FIND("|",#REF!,1)),LEFT(#REF!,FIND("|",#REF!,1)-2),#REF!)</f>
      </c>
      <c r="R2815" s="6">
        <f>IF(ISNUMBER(FIND("|",#REF!,1)),RIGHT(#REF!,LEN(#REF!)-FIND("|",#REF!,1)-1),"")</f>
      </c>
      <c r="S2815" s="3" t="s">
        <v>7</v>
      </c>
      <c r="T2815" s="3" t="s">
        <v>7</v>
      </c>
      <c r="U2815" s="2">
        <v>0</v>
      </c>
      <c r="V2815" s="2">
        <v>0</v>
      </c>
      <c r="W2815" s="2"/>
      <c r="X2815" s="3" t="s">
        <v>63</v>
      </c>
      <c r="Y2815" s="2">
        <v>70</v>
      </c>
      <c r="Z2815" s="3"/>
      <c r="AA2815" s="3"/>
      <c r="AB2815" s="7" t="s">
        <v>8660</v>
      </c>
      <c r="AC2815" s="3" t="s">
        <v>489</v>
      </c>
      <c r="AD2815" s="3" t="s">
        <v>490</v>
      </c>
      <c r="AE2815" s="3" t="s">
        <v>491</v>
      </c>
      <c r="AF2815" s="3" t="s">
        <v>211</v>
      </c>
      <c r="AG2815" s="4"/>
      <c r="AH2815" s="3"/>
      <c r="AI2815" s="4"/>
      <c r="AJ28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5" s="8">
        <f>IF(#REF!=MAX(#REF!),"New","Old")</f>
      </c>
      <c r="AL2815" s="3"/>
      <c r="AM2815" s="9">
        <f>IF(OR(#REF!="",#REF!=0),"",IF(#REF!&lt;12000,"&lt;12k",IF(AND(#REF!&gt;=12000,#REF!&lt;24000),"12k to 24k",IF(AND(#REF!&gt;=24000,#REF!&lt;=36000),"24k to 36k",IF(#REF!&gt;36000,"&gt;36k","")))))</f>
      </c>
    </row>
    <row x14ac:dyDescent="0.25" r="2816" customHeight="1" ht="18.75">
      <c r="A2816" s="1">
        <v>1890650</v>
      </c>
      <c r="B2816" s="2">
        <v>11519513</v>
      </c>
      <c r="C2816" s="3" t="s">
        <v>0</v>
      </c>
      <c r="D2816" s="3" t="s">
        <v>187</v>
      </c>
      <c r="E2816" s="2">
        <v>2017</v>
      </c>
      <c r="F2816" s="4">
        <v>43132</v>
      </c>
      <c r="G2816" s="3" t="s">
        <v>2</v>
      </c>
      <c r="H2816" s="4">
        <v>45044</v>
      </c>
      <c r="I2816" s="4">
        <f>_xlfn.XLOOKUP(#REF!,[1]!Backup_F8_Previous_Wave[ODINO],[1]!Backup_F8_Previous_Wave[Production Date],"")</f>
      </c>
      <c r="J2816" s="10">
        <f>_xlfn.XLOOKUP(#REF!,[1]!Backup_F8_Previous_Wave[ODINO],[1]!Backup_F8_Previous_Wave[Wave Date],"")</f>
      </c>
      <c r="K2816" s="6">
        <f>_xlfn.XLOOKUP(#REF!,[1]!Backup_F8_Previous_Wave[ODINO],[1]!Backup_F8_Previous_Wave[Full VIN],"")</f>
      </c>
      <c r="L2816" s="3" t="s">
        <v>2086</v>
      </c>
      <c r="M2816" s="3" t="s">
        <v>4</v>
      </c>
      <c r="N2816" s="3" t="s">
        <v>8661</v>
      </c>
      <c r="O2816" s="3" t="s">
        <v>144</v>
      </c>
      <c r="P2816" s="6">
        <f>_xlfn.XLOOKUP(#REF!,[1]!Table2[BINNING],[1]!Table2[VFG],"")</f>
      </c>
      <c r="Q2816" s="6">
        <f>IF(ISNUMBER(FIND("|",#REF!,1)),LEFT(#REF!,FIND("|",#REF!,1)-2),#REF!)</f>
      </c>
      <c r="R2816" s="6">
        <f>IF(ISNUMBER(FIND("|",#REF!,1)),RIGHT(#REF!,LEN(#REF!)-FIND("|",#REF!,1)-1),"")</f>
      </c>
      <c r="S2816" s="3" t="s">
        <v>7</v>
      </c>
      <c r="T2816" s="3" t="s">
        <v>7</v>
      </c>
      <c r="U2816" s="2">
        <v>0</v>
      </c>
      <c r="V2816" s="2">
        <v>0</v>
      </c>
      <c r="W2816" s="2"/>
      <c r="X2816" s="3" t="s">
        <v>90</v>
      </c>
      <c r="Y2816" s="2"/>
      <c r="Z2816" s="3"/>
      <c r="AA2816" s="3"/>
      <c r="AB2816" s="7" t="s">
        <v>8662</v>
      </c>
      <c r="AC2816" s="3" t="s">
        <v>191</v>
      </c>
      <c r="AD2816" s="3" t="s">
        <v>192</v>
      </c>
      <c r="AE2816" s="3" t="s">
        <v>193</v>
      </c>
      <c r="AF2816" s="3" t="s">
        <v>141</v>
      </c>
      <c r="AG2816" s="4"/>
      <c r="AH2816" s="3"/>
      <c r="AI2816" s="4"/>
      <c r="AJ28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6" s="8">
        <f>IF(#REF!=MAX(#REF!),"New","Old")</f>
      </c>
      <c r="AL2816" s="3"/>
      <c r="AM2816" s="9">
        <f>IF(OR(#REF!="",#REF!=0),"",IF(#REF!&lt;12000,"&lt;12k",IF(AND(#REF!&gt;=12000,#REF!&lt;24000),"12k to 24k",IF(AND(#REF!&gt;=24000,#REF!&lt;=36000),"24k to 36k",IF(#REF!&gt;36000,"&gt;36k","")))))</f>
      </c>
    </row>
    <row x14ac:dyDescent="0.25" r="2817" customHeight="1" ht="18.75">
      <c r="A2817" s="1">
        <v>1890655</v>
      </c>
      <c r="B2817" s="2">
        <v>11519515</v>
      </c>
      <c r="C2817" s="3" t="s">
        <v>0</v>
      </c>
      <c r="D2817" s="3" t="s">
        <v>187</v>
      </c>
      <c r="E2817" s="2">
        <v>2017</v>
      </c>
      <c r="F2817" s="4">
        <v>45044</v>
      </c>
      <c r="G2817" s="3" t="s">
        <v>108</v>
      </c>
      <c r="H2817" s="4">
        <v>45044</v>
      </c>
      <c r="I2817" s="4">
        <f>_xlfn.XLOOKUP(#REF!,[1]!Backup_F8_Previous_Wave[ODINO],[1]!Backup_F8_Previous_Wave[Production Date],"")</f>
      </c>
      <c r="J2817" s="10">
        <f>_xlfn.XLOOKUP(#REF!,[1]!Backup_F8_Previous_Wave[ODINO],[1]!Backup_F8_Previous_Wave[Wave Date],"")</f>
      </c>
      <c r="K2817" s="6">
        <f>_xlfn.XLOOKUP(#REF!,[1]!Backup_F8_Previous_Wave[ODINO],[1]!Backup_F8_Previous_Wave[Full VIN],"")</f>
      </c>
      <c r="L2817" s="3" t="s">
        <v>2086</v>
      </c>
      <c r="M2817" s="3" t="s">
        <v>4</v>
      </c>
      <c r="N2817" s="3" t="s">
        <v>8663</v>
      </c>
      <c r="O2817" s="3" t="s">
        <v>1665</v>
      </c>
      <c r="P2817" s="6">
        <f>_xlfn.XLOOKUP(#REF!,[1]!Table2[BINNING],[1]!Table2[VFG],"")</f>
      </c>
      <c r="Q2817" s="6">
        <f>IF(ISNUMBER(FIND("|",#REF!,1)),LEFT(#REF!,FIND("|",#REF!,1)-2),#REF!)</f>
      </c>
      <c r="R2817" s="6">
        <f>IF(ISNUMBER(FIND("|",#REF!,1)),RIGHT(#REF!,LEN(#REF!)-FIND("|",#REF!,1)-1),"")</f>
      </c>
      <c r="S2817" s="3" t="s">
        <v>7</v>
      </c>
      <c r="T2817" s="3" t="s">
        <v>7</v>
      </c>
      <c r="U2817" s="2">
        <v>0</v>
      </c>
      <c r="V2817" s="2">
        <v>0</v>
      </c>
      <c r="W2817" s="2"/>
      <c r="X2817" s="3" t="s">
        <v>90</v>
      </c>
      <c r="Y2817" s="2"/>
      <c r="Z2817" s="3"/>
      <c r="AA2817" s="3"/>
      <c r="AB2817" s="7" t="s">
        <v>8664</v>
      </c>
      <c r="AC2817" s="3" t="s">
        <v>191</v>
      </c>
      <c r="AD2817" s="3" t="s">
        <v>192</v>
      </c>
      <c r="AE2817" s="3" t="s">
        <v>193</v>
      </c>
      <c r="AF2817" s="3" t="s">
        <v>141</v>
      </c>
      <c r="AG2817" s="4"/>
      <c r="AH2817" s="3"/>
      <c r="AI2817" s="4"/>
      <c r="AJ28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7" s="8">
        <f>IF(#REF!=MAX(#REF!),"New","Old")</f>
      </c>
      <c r="AL2817" s="3"/>
      <c r="AM2817" s="9">
        <f>IF(OR(#REF!="",#REF!=0),"",IF(#REF!&lt;12000,"&lt;12k",IF(AND(#REF!&gt;=12000,#REF!&lt;24000),"12k to 24k",IF(AND(#REF!&gt;=24000,#REF!&lt;=36000),"24k to 36k",IF(#REF!&gt;36000,"&gt;36k","")))))</f>
      </c>
    </row>
    <row x14ac:dyDescent="0.25" r="2818" customHeight="1" ht="18.75">
      <c r="A2818" s="1">
        <v>1890728</v>
      </c>
      <c r="B2818" s="2">
        <v>11519557</v>
      </c>
      <c r="C2818" s="3" t="s">
        <v>173</v>
      </c>
      <c r="D2818" s="3" t="s">
        <v>174</v>
      </c>
      <c r="E2818" s="2">
        <v>2020</v>
      </c>
      <c r="F2818" s="4">
        <v>45000</v>
      </c>
      <c r="G2818" s="3" t="s">
        <v>2</v>
      </c>
      <c r="H2818" s="4">
        <v>45045</v>
      </c>
      <c r="I2818" s="4">
        <f>_xlfn.XLOOKUP(#REF!,[1]!Backup_F8_Previous_Wave[ODINO],[1]!Backup_F8_Previous_Wave[Production Date],"")</f>
      </c>
      <c r="J2818" s="10">
        <f>_xlfn.XLOOKUP(#REF!,[1]!Backup_F8_Previous_Wave[ODINO],[1]!Backup_F8_Previous_Wave[Wave Date],"")</f>
      </c>
      <c r="K2818" s="6">
        <f>_xlfn.XLOOKUP(#REF!,[1]!Backup_F8_Previous_Wave[ODINO],[1]!Backup_F8_Previous_Wave[Full VIN],"")</f>
      </c>
      <c r="L2818" s="3" t="s">
        <v>8665</v>
      </c>
      <c r="M2818" s="3" t="s">
        <v>4</v>
      </c>
      <c r="N2818" s="3" t="s">
        <v>8666</v>
      </c>
      <c r="O2818" s="3" t="s">
        <v>105</v>
      </c>
      <c r="P2818" s="6">
        <f>_xlfn.XLOOKUP(#REF!,[1]!Table2[BINNING],[1]!Table2[VFG],"")</f>
      </c>
      <c r="Q2818" s="6">
        <f>IF(ISNUMBER(FIND("|",#REF!,1)),LEFT(#REF!,FIND("|",#REF!,1)-2),#REF!)</f>
      </c>
      <c r="R2818" s="6">
        <f>IF(ISNUMBER(FIND("|",#REF!,1)),RIGHT(#REF!,LEN(#REF!)-FIND("|",#REF!,1)-1),"")</f>
      </c>
      <c r="S2818" s="3" t="s">
        <v>7</v>
      </c>
      <c r="T2818" s="3" t="s">
        <v>7</v>
      </c>
      <c r="U2818" s="2">
        <v>0</v>
      </c>
      <c r="V2818" s="2">
        <v>0</v>
      </c>
      <c r="W2818" s="2"/>
      <c r="X2818" s="3" t="s">
        <v>18</v>
      </c>
      <c r="Y2818" s="2">
        <v>70</v>
      </c>
      <c r="Z2818" s="3"/>
      <c r="AA2818" s="3"/>
      <c r="AB2818" s="7" t="s">
        <v>8667</v>
      </c>
      <c r="AC2818" s="3" t="s">
        <v>3627</v>
      </c>
      <c r="AD2818" s="3" t="s">
        <v>1777</v>
      </c>
      <c r="AE2818" s="3" t="s">
        <v>3628</v>
      </c>
      <c r="AF2818" s="3" t="s">
        <v>198</v>
      </c>
      <c r="AG2818" s="4"/>
      <c r="AH2818" s="3"/>
      <c r="AI2818" s="4"/>
      <c r="AJ28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8" s="8">
        <f>IF(#REF!=MAX(#REF!),"New","Old")</f>
      </c>
      <c r="AL2818" s="3"/>
      <c r="AM2818" s="9">
        <f>IF(OR(#REF!="",#REF!=0),"",IF(#REF!&lt;12000,"&lt;12k",IF(AND(#REF!&gt;=12000,#REF!&lt;24000),"12k to 24k",IF(AND(#REF!&gt;=24000,#REF!&lt;=36000),"24k to 36k",IF(#REF!&gt;36000,"&gt;36k","")))))</f>
      </c>
    </row>
    <row x14ac:dyDescent="0.25" r="2819" customHeight="1" ht="18.75">
      <c r="A2819" s="1">
        <v>1890739</v>
      </c>
      <c r="B2819" s="2">
        <v>11519563</v>
      </c>
      <c r="C2819" s="3" t="s">
        <v>0</v>
      </c>
      <c r="D2819" s="3" t="s">
        <v>181</v>
      </c>
      <c r="E2819" s="2">
        <v>2017</v>
      </c>
      <c r="F2819" s="4">
        <v>45045</v>
      </c>
      <c r="G2819" s="3" t="s">
        <v>108</v>
      </c>
      <c r="H2819" s="4">
        <v>45045</v>
      </c>
      <c r="I2819" s="4"/>
      <c r="J2819" s="10">
        <f>_xlfn.XLOOKUP(#REF!,[1]!Backup_F8_Previous_Wave[ODINO],[1]!Backup_F8_Previous_Wave[Wave Date],"")</f>
      </c>
      <c r="K2819" s="3"/>
      <c r="L2819" s="3" t="s">
        <v>2424</v>
      </c>
      <c r="M2819" s="3" t="s">
        <v>4</v>
      </c>
      <c r="N2819" s="3" t="s">
        <v>8668</v>
      </c>
      <c r="O2819" s="3" t="s">
        <v>196</v>
      </c>
      <c r="P2819" s="6">
        <f>_xlfn.XLOOKUP(#REF!,[1]!Table2[BINNING],[1]!Table2[VFG],"")</f>
      </c>
      <c r="Q2819" s="6">
        <f>IF(ISNUMBER(FIND("|",#REF!,1)),LEFT(#REF!,FIND("|",#REF!,1)-2),#REF!)</f>
      </c>
      <c r="R2819" s="6">
        <f>IF(ISNUMBER(FIND("|",#REF!,1)),RIGHT(#REF!,LEN(#REF!)-FIND("|",#REF!,1)-1),"")</f>
      </c>
      <c r="S2819" s="3" t="s">
        <v>7</v>
      </c>
      <c r="T2819" s="3" t="s">
        <v>7</v>
      </c>
      <c r="U2819" s="2">
        <v>0</v>
      </c>
      <c r="V2819" s="2">
        <v>0</v>
      </c>
      <c r="W2819" s="2"/>
      <c r="X2819" s="3" t="s">
        <v>282</v>
      </c>
      <c r="Y2819" s="2"/>
      <c r="Z2819" s="3"/>
      <c r="AA2819" s="3"/>
      <c r="AB2819" s="7" t="s">
        <v>8669</v>
      </c>
      <c r="AC2819" s="3" t="s">
        <v>44</v>
      </c>
      <c r="AD2819" s="3" t="s">
        <v>44</v>
      </c>
      <c r="AE2819" s="3" t="s">
        <v>44</v>
      </c>
      <c r="AF2819" s="3" t="s">
        <v>198</v>
      </c>
      <c r="AG2819" s="4"/>
      <c r="AH2819" s="3"/>
      <c r="AI2819" s="4"/>
      <c r="AJ28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19" s="8">
        <f>IF(#REF!=MAX(#REF!),"New","Old")</f>
      </c>
      <c r="AL2819" s="3"/>
      <c r="AM2819" s="9">
        <f>IF(OR(#REF!="",#REF!=0),"",IF(#REF!&lt;12000,"&lt;12k",IF(AND(#REF!&gt;=12000,#REF!&lt;24000),"12k to 24k",IF(AND(#REF!&gt;=24000,#REF!&lt;=36000),"24k to 36k",IF(#REF!&gt;36000,"&gt;36k","")))))</f>
      </c>
    </row>
    <row x14ac:dyDescent="0.25" r="2820" customHeight="1" ht="18.75">
      <c r="A2820" s="1">
        <v>1890781</v>
      </c>
      <c r="B2820" s="2">
        <v>11519592</v>
      </c>
      <c r="C2820" s="3" t="s">
        <v>0</v>
      </c>
      <c r="D2820" s="3" t="s">
        <v>181</v>
      </c>
      <c r="E2820" s="2">
        <v>2017</v>
      </c>
      <c r="F2820" s="4">
        <v>45045</v>
      </c>
      <c r="G2820" s="3" t="s">
        <v>108</v>
      </c>
      <c r="H2820" s="4">
        <v>45045</v>
      </c>
      <c r="I2820" s="4">
        <f>_xlfn.XLOOKUP(#REF!,[1]!Backup_F8_Previous_Wave[ODINO],[1]!Backup_F8_Previous_Wave[Production Date],"")</f>
      </c>
      <c r="J2820" s="10">
        <f>_xlfn.XLOOKUP(#REF!,[1]!Backup_F8_Previous_Wave[ODINO],[1]!Backup_F8_Previous_Wave[Wave Date],"")</f>
      </c>
      <c r="K2820" s="6">
        <f>_xlfn.XLOOKUP(#REF!,[1]!Backup_F8_Previous_Wave[ODINO],[1]!Backup_F8_Previous_Wave[Full VIN],"")</f>
      </c>
      <c r="L2820" s="3" t="s">
        <v>2772</v>
      </c>
      <c r="M2820" s="3" t="s">
        <v>4</v>
      </c>
      <c r="N2820" s="3" t="s">
        <v>8670</v>
      </c>
      <c r="O2820" s="3" t="s">
        <v>196</v>
      </c>
      <c r="P2820" s="6">
        <f>_xlfn.XLOOKUP(#REF!,[1]!Table2[BINNING],[1]!Table2[VFG],"")</f>
      </c>
      <c r="Q2820" s="6">
        <f>IF(ISNUMBER(FIND("|",#REF!,1)),LEFT(#REF!,FIND("|",#REF!,1)-2),#REF!)</f>
      </c>
      <c r="R2820" s="6">
        <f>IF(ISNUMBER(FIND("|",#REF!,1)),RIGHT(#REF!,LEN(#REF!)-FIND("|",#REF!,1)-1),"")</f>
      </c>
      <c r="S2820" s="3" t="s">
        <v>7</v>
      </c>
      <c r="T2820" s="3" t="s">
        <v>7</v>
      </c>
      <c r="U2820" s="2">
        <v>0</v>
      </c>
      <c r="V2820" s="2">
        <v>0</v>
      </c>
      <c r="W2820" s="2"/>
      <c r="X2820" s="3" t="s">
        <v>317</v>
      </c>
      <c r="Y2820" s="2"/>
      <c r="Z2820" s="3"/>
      <c r="AA2820" s="3"/>
      <c r="AB2820" s="7" t="s">
        <v>8671</v>
      </c>
      <c r="AC2820" s="3" t="s">
        <v>297</v>
      </c>
      <c r="AD2820" s="3" t="s">
        <v>298</v>
      </c>
      <c r="AE2820" s="3" t="s">
        <v>299</v>
      </c>
      <c r="AF2820" s="3" t="s">
        <v>198</v>
      </c>
      <c r="AG2820" s="4"/>
      <c r="AH2820" s="3"/>
      <c r="AI2820" s="4"/>
      <c r="AJ28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0" s="8">
        <f>IF(#REF!=MAX(#REF!),"New","Old")</f>
      </c>
      <c r="AL2820" s="3"/>
      <c r="AM2820" s="9">
        <f>IF(OR(#REF!="",#REF!=0),"",IF(#REF!&lt;12000,"&lt;12k",IF(AND(#REF!&gt;=12000,#REF!&lt;24000),"12k to 24k",IF(AND(#REF!&gt;=24000,#REF!&lt;=36000),"24k to 36k",IF(#REF!&gt;36000,"&gt;36k","")))))</f>
      </c>
    </row>
    <row x14ac:dyDescent="0.25" r="2821" customHeight="1" ht="18.75">
      <c r="A2821" s="1">
        <v>1891056</v>
      </c>
      <c r="B2821" s="2">
        <v>11519782</v>
      </c>
      <c r="C2821" s="3" t="s">
        <v>0</v>
      </c>
      <c r="D2821" s="3" t="s">
        <v>38</v>
      </c>
      <c r="E2821" s="2">
        <v>2015</v>
      </c>
      <c r="F2821" s="4">
        <v>45044</v>
      </c>
      <c r="G2821" s="3" t="s">
        <v>108</v>
      </c>
      <c r="H2821" s="4">
        <v>45047</v>
      </c>
      <c r="I2821" s="4">
        <f>_xlfn.XLOOKUP(#REF!,[1]!Backup_F8_Previous_Wave[ODINO],[1]!Backup_F8_Previous_Wave[Production Date],"")</f>
      </c>
      <c r="J2821" s="10">
        <f>_xlfn.XLOOKUP(#REF!,[1]!Backup_F8_Previous_Wave[ODINO],[1]!Backup_F8_Previous_Wave[Wave Date],"")</f>
      </c>
      <c r="K2821" s="6">
        <f>_xlfn.XLOOKUP(#REF!,[1]!Backup_F8_Previous_Wave[ODINO],[1]!Backup_F8_Previous_Wave[Full VIN],"")</f>
      </c>
      <c r="L2821" s="3" t="s">
        <v>2476</v>
      </c>
      <c r="M2821" s="3" t="s">
        <v>4</v>
      </c>
      <c r="N2821" s="3" t="s">
        <v>8672</v>
      </c>
      <c r="O2821" s="3" t="s">
        <v>105</v>
      </c>
      <c r="P2821" s="6">
        <f>_xlfn.XLOOKUP(#REF!,[1]!Table2[BINNING],[1]!Table2[VFG],"")</f>
      </c>
      <c r="Q2821" s="6">
        <f>IF(ISNUMBER(FIND("|",#REF!,1)),LEFT(#REF!,FIND("|",#REF!,1)-2),#REF!)</f>
      </c>
      <c r="R2821" s="6">
        <f>IF(ISNUMBER(FIND("|",#REF!,1)),RIGHT(#REF!,LEN(#REF!)-FIND("|",#REF!,1)-1),"")</f>
      </c>
      <c r="S2821" s="3" t="s">
        <v>7</v>
      </c>
      <c r="T2821" s="3" t="s">
        <v>7</v>
      </c>
      <c r="U2821" s="2">
        <v>0</v>
      </c>
      <c r="V2821" s="2">
        <v>0</v>
      </c>
      <c r="W2821" s="2">
        <v>116004</v>
      </c>
      <c r="X2821" s="3" t="s">
        <v>225</v>
      </c>
      <c r="Y2821" s="2">
        <v>43</v>
      </c>
      <c r="Z2821" s="3"/>
      <c r="AA2821" s="3"/>
      <c r="AB2821" s="7" t="s">
        <v>8673</v>
      </c>
      <c r="AC2821" s="3" t="s">
        <v>826</v>
      </c>
      <c r="AD2821" s="3" t="s">
        <v>147</v>
      </c>
      <c r="AE2821" s="3" t="s">
        <v>148</v>
      </c>
      <c r="AF2821" s="3" t="s">
        <v>45</v>
      </c>
      <c r="AG2821" s="4"/>
      <c r="AH2821" s="3"/>
      <c r="AI2821" s="4"/>
      <c r="AJ28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1" s="8">
        <f>IF(#REF!=MAX(#REF!),"New","Old")</f>
      </c>
      <c r="AL2821" s="3"/>
      <c r="AM2821" s="9">
        <f>IF(OR(#REF!="",#REF!=0),"",IF(#REF!&lt;12000,"&lt;12k",IF(AND(#REF!&gt;=12000,#REF!&lt;24000),"12k to 24k",IF(AND(#REF!&gt;=24000,#REF!&lt;=36000),"24k to 36k",IF(#REF!&gt;36000,"&gt;36k","")))))</f>
      </c>
    </row>
    <row x14ac:dyDescent="0.25" r="2822" customHeight="1" ht="18.75">
      <c r="A2822" s="1">
        <v>1891080</v>
      </c>
      <c r="B2822" s="2">
        <v>11519801</v>
      </c>
      <c r="C2822" s="3" t="s">
        <v>0</v>
      </c>
      <c r="D2822" s="3" t="s">
        <v>181</v>
      </c>
      <c r="E2822" s="2">
        <v>2013</v>
      </c>
      <c r="F2822" s="4">
        <v>44807</v>
      </c>
      <c r="G2822" s="3" t="s">
        <v>39</v>
      </c>
      <c r="H2822" s="4">
        <v>45047</v>
      </c>
      <c r="I2822" s="4">
        <f>_xlfn.XLOOKUP(#REF!,[1]!Backup_F8_Previous_Wave[ODINO],[1]!Backup_F8_Previous_Wave[Production Date],"")</f>
      </c>
      <c r="J2822" s="10">
        <f>_xlfn.XLOOKUP(#REF!,[1]!Backup_F8_Previous_Wave[ODINO],[1]!Backup_F8_Previous_Wave[Wave Date],"")</f>
      </c>
      <c r="K2822" s="6">
        <f>_xlfn.XLOOKUP(#REF!,[1]!Backup_F8_Previous_Wave[ODINO],[1]!Backup_F8_Previous_Wave[Full VIN],"")</f>
      </c>
      <c r="L2822" s="3" t="s">
        <v>8674</v>
      </c>
      <c r="M2822" s="3" t="s">
        <v>4</v>
      </c>
      <c r="N2822" s="3" t="s">
        <v>8675</v>
      </c>
      <c r="O2822" s="3" t="s">
        <v>196</v>
      </c>
      <c r="P2822" s="6">
        <f>_xlfn.XLOOKUP(#REF!,[1]!Table2[BINNING],[1]!Table2[VFG],"")</f>
      </c>
      <c r="Q2822" s="6">
        <f>IF(ISNUMBER(FIND("|",#REF!,1)),LEFT(#REF!,FIND("|",#REF!,1)-2),#REF!)</f>
      </c>
      <c r="R2822" s="6">
        <f>IF(ISNUMBER(FIND("|",#REF!,1)),RIGHT(#REF!,LEN(#REF!)-FIND("|",#REF!,1)-1),"")</f>
      </c>
      <c r="S2822" s="3" t="s">
        <v>7</v>
      </c>
      <c r="T2822" s="3" t="s">
        <v>7</v>
      </c>
      <c r="U2822" s="2">
        <v>0</v>
      </c>
      <c r="V2822" s="2">
        <v>0</v>
      </c>
      <c r="W2822" s="2"/>
      <c r="X2822" s="3" t="s">
        <v>139</v>
      </c>
      <c r="Y2822" s="2"/>
      <c r="Z2822" s="3"/>
      <c r="AA2822" s="3"/>
      <c r="AB2822" s="7" t="s">
        <v>8676</v>
      </c>
      <c r="AC2822" s="3" t="s">
        <v>297</v>
      </c>
      <c r="AD2822" s="3" t="s">
        <v>298</v>
      </c>
      <c r="AE2822" s="3" t="s">
        <v>299</v>
      </c>
      <c r="AF2822" s="3" t="s">
        <v>198</v>
      </c>
      <c r="AG2822" s="4"/>
      <c r="AH2822" s="3"/>
      <c r="AI2822" s="4"/>
      <c r="AJ28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2" s="8">
        <f>IF(#REF!=MAX(#REF!),"New","Old")</f>
      </c>
      <c r="AL2822" s="3"/>
      <c r="AM2822" s="9">
        <f>IF(OR(#REF!="",#REF!=0),"",IF(#REF!&lt;12000,"&lt;12k",IF(AND(#REF!&gt;=12000,#REF!&lt;24000),"12k to 24k",IF(AND(#REF!&gt;=24000,#REF!&lt;=36000),"24k to 36k",IF(#REF!&gt;36000,"&gt;36k","")))))</f>
      </c>
    </row>
    <row x14ac:dyDescent="0.25" r="2823" customHeight="1" ht="18.75">
      <c r="A2823" s="1">
        <v>1891141</v>
      </c>
      <c r="B2823" s="2">
        <v>11519844</v>
      </c>
      <c r="C2823" s="3" t="s">
        <v>0</v>
      </c>
      <c r="D2823" s="3" t="s">
        <v>181</v>
      </c>
      <c r="E2823" s="2">
        <v>2014</v>
      </c>
      <c r="F2823" s="4">
        <v>45046</v>
      </c>
      <c r="G2823" s="3" t="s">
        <v>108</v>
      </c>
      <c r="H2823" s="4">
        <v>45047</v>
      </c>
      <c r="I2823" s="4">
        <f>_xlfn.XLOOKUP(#REF!,[1]!Backup_F8_Previous_Wave[ODINO],[1]!Backup_F8_Previous_Wave[Production Date],"")</f>
      </c>
      <c r="J2823" s="10">
        <f>_xlfn.XLOOKUP(#REF!,[1]!Backup_F8_Previous_Wave[ODINO],[1]!Backup_F8_Previous_Wave[Wave Date],"")</f>
      </c>
      <c r="K2823" s="6">
        <f>_xlfn.XLOOKUP(#REF!,[1]!Backup_F8_Previous_Wave[ODINO],[1]!Backup_F8_Previous_Wave[Full VIN],"")</f>
      </c>
      <c r="L2823" s="3" t="s">
        <v>1903</v>
      </c>
      <c r="M2823" s="3" t="s">
        <v>4</v>
      </c>
      <c r="N2823" s="3" t="s">
        <v>8677</v>
      </c>
      <c r="O2823" s="3" t="s">
        <v>196</v>
      </c>
      <c r="P2823" s="6">
        <f>_xlfn.XLOOKUP(#REF!,[1]!Table2[BINNING],[1]!Table2[VFG],"")</f>
      </c>
      <c r="Q2823" s="6">
        <f>IF(ISNUMBER(FIND("|",#REF!,1)),LEFT(#REF!,FIND("|",#REF!,1)-2),#REF!)</f>
      </c>
      <c r="R2823" s="6">
        <f>IF(ISNUMBER(FIND("|",#REF!,1)),RIGHT(#REF!,LEN(#REF!)-FIND("|",#REF!,1)-1),"")</f>
      </c>
      <c r="S2823" s="3" t="s">
        <v>7</v>
      </c>
      <c r="T2823" s="3" t="s">
        <v>7</v>
      </c>
      <c r="U2823" s="2">
        <v>0</v>
      </c>
      <c r="V2823" s="2">
        <v>0</v>
      </c>
      <c r="W2823" s="2"/>
      <c r="X2823" s="3" t="s">
        <v>18</v>
      </c>
      <c r="Y2823" s="2">
        <v>80</v>
      </c>
      <c r="Z2823" s="3"/>
      <c r="AA2823" s="3"/>
      <c r="AB2823" s="7" t="s">
        <v>8678</v>
      </c>
      <c r="AC2823" s="3" t="s">
        <v>297</v>
      </c>
      <c r="AD2823" s="3" t="s">
        <v>298</v>
      </c>
      <c r="AE2823" s="3" t="s">
        <v>299</v>
      </c>
      <c r="AF2823" s="3" t="s">
        <v>198</v>
      </c>
      <c r="AG2823" s="4"/>
      <c r="AH2823" s="3"/>
      <c r="AI2823" s="4"/>
      <c r="AJ28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3" s="8">
        <f>IF(#REF!=MAX(#REF!),"New","Old")</f>
      </c>
      <c r="AL2823" s="3"/>
      <c r="AM2823" s="9">
        <f>IF(OR(#REF!="",#REF!=0),"",IF(#REF!&lt;12000,"&lt;12k",IF(AND(#REF!&gt;=12000,#REF!&lt;24000),"12k to 24k",IF(AND(#REF!&gt;=24000,#REF!&lt;=36000),"24k to 36k",IF(#REF!&gt;36000,"&gt;36k","")))))</f>
      </c>
    </row>
    <row x14ac:dyDescent="0.25" r="2824" customHeight="1" ht="18.75">
      <c r="A2824" s="1">
        <v>1891189</v>
      </c>
      <c r="B2824" s="2">
        <v>11519884</v>
      </c>
      <c r="C2824" s="3" t="s">
        <v>0</v>
      </c>
      <c r="D2824" s="3" t="s">
        <v>181</v>
      </c>
      <c r="E2824" s="2">
        <v>2017</v>
      </c>
      <c r="F2824" s="4">
        <v>45047</v>
      </c>
      <c r="G2824" s="3" t="s">
        <v>108</v>
      </c>
      <c r="H2824" s="4">
        <v>45047</v>
      </c>
      <c r="I2824" s="4">
        <f>_xlfn.XLOOKUP(#REF!,[1]!Backup_F8_Previous_Wave[ODINO],[1]!Backup_F8_Previous_Wave[Production Date],"")</f>
      </c>
      <c r="J2824" s="10">
        <f>_xlfn.XLOOKUP(#REF!,[1]!Backup_F8_Previous_Wave[ODINO],[1]!Backup_F8_Previous_Wave[Wave Date],"")</f>
      </c>
      <c r="K2824" s="6">
        <f>_xlfn.XLOOKUP(#REF!,[1]!Backup_F8_Previous_Wave[ODINO],[1]!Backup_F8_Previous_Wave[Full VIN],"")</f>
      </c>
      <c r="L2824" s="3" t="s">
        <v>6666</v>
      </c>
      <c r="M2824" s="3" t="s">
        <v>4</v>
      </c>
      <c r="N2824" s="3" t="s">
        <v>8679</v>
      </c>
      <c r="O2824" s="3" t="s">
        <v>196</v>
      </c>
      <c r="P2824" s="6">
        <f>_xlfn.XLOOKUP(#REF!,[1]!Table2[BINNING],[1]!Table2[VFG],"")</f>
      </c>
      <c r="Q2824" s="6">
        <f>IF(ISNUMBER(FIND("|",#REF!,1)),LEFT(#REF!,FIND("|",#REF!,1)-2),#REF!)</f>
      </c>
      <c r="R2824" s="6">
        <f>IF(ISNUMBER(FIND("|",#REF!,1)),RIGHT(#REF!,LEN(#REF!)-FIND("|",#REF!,1)-1),"")</f>
      </c>
      <c r="S2824" s="3" t="s">
        <v>7</v>
      </c>
      <c r="T2824" s="3" t="s">
        <v>7</v>
      </c>
      <c r="U2824" s="2">
        <v>0</v>
      </c>
      <c r="V2824" s="2">
        <v>0</v>
      </c>
      <c r="W2824" s="2"/>
      <c r="X2824" s="3" t="s">
        <v>518</v>
      </c>
      <c r="Y2824" s="2">
        <v>65</v>
      </c>
      <c r="Z2824" s="3"/>
      <c r="AA2824" s="3"/>
      <c r="AB2824" s="7" t="s">
        <v>8680</v>
      </c>
      <c r="AC2824" s="3" t="s">
        <v>297</v>
      </c>
      <c r="AD2824" s="3" t="s">
        <v>298</v>
      </c>
      <c r="AE2824" s="3" t="s">
        <v>299</v>
      </c>
      <c r="AF2824" s="3" t="s">
        <v>198</v>
      </c>
      <c r="AG2824" s="4"/>
      <c r="AH2824" s="3"/>
      <c r="AI2824" s="4"/>
      <c r="AJ28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4" s="8">
        <f>IF(#REF!=MAX(#REF!),"New","Old")</f>
      </c>
      <c r="AL2824" s="3"/>
      <c r="AM2824" s="9">
        <f>IF(OR(#REF!="",#REF!=0),"",IF(#REF!&lt;12000,"&lt;12k",IF(AND(#REF!&gt;=12000,#REF!&lt;24000),"12k to 24k",IF(AND(#REF!&gt;=24000,#REF!&lt;=36000),"24k to 36k",IF(#REF!&gt;36000,"&gt;36k","")))))</f>
      </c>
    </row>
    <row x14ac:dyDescent="0.25" r="2825" customHeight="1" ht="18.75">
      <c r="A2825" s="1">
        <v>1891247</v>
      </c>
      <c r="B2825" s="2">
        <v>11519926</v>
      </c>
      <c r="C2825" s="3" t="s">
        <v>0</v>
      </c>
      <c r="D2825" s="3" t="s">
        <v>181</v>
      </c>
      <c r="E2825" s="2">
        <v>2019</v>
      </c>
      <c r="F2825" s="4">
        <v>45046</v>
      </c>
      <c r="G2825" s="3" t="s">
        <v>108</v>
      </c>
      <c r="H2825" s="4">
        <v>45047</v>
      </c>
      <c r="I2825" s="4">
        <f>_xlfn.XLOOKUP(#REF!,[1]!Backup_F8_Previous_Wave[ODINO],[1]!Backup_F8_Previous_Wave[Production Date],"")</f>
      </c>
      <c r="J2825" s="10">
        <f>_xlfn.XLOOKUP(#REF!,[1]!Backup_F8_Previous_Wave[ODINO],[1]!Backup_F8_Previous_Wave[Wave Date],"")</f>
      </c>
      <c r="K2825" s="6">
        <f>_xlfn.XLOOKUP(#REF!,[1]!Backup_F8_Previous_Wave[ODINO],[1]!Backup_F8_Previous_Wave[Full VIN],"")</f>
      </c>
      <c r="L2825" s="3" t="s">
        <v>8681</v>
      </c>
      <c r="M2825" s="3" t="s">
        <v>4</v>
      </c>
      <c r="N2825" s="3" t="s">
        <v>8682</v>
      </c>
      <c r="O2825" s="3" t="s">
        <v>196</v>
      </c>
      <c r="P2825" s="6">
        <f>_xlfn.XLOOKUP(#REF!,[1]!Table2[BINNING],[1]!Table2[VFG],"")</f>
      </c>
      <c r="Q2825" s="6">
        <f>IF(ISNUMBER(FIND("|",#REF!,1)),LEFT(#REF!,FIND("|",#REF!,1)-2),#REF!)</f>
      </c>
      <c r="R2825" s="6">
        <f>IF(ISNUMBER(FIND("|",#REF!,1)),RIGHT(#REF!,LEN(#REF!)-FIND("|",#REF!,1)-1),"")</f>
      </c>
      <c r="S2825" s="3" t="s">
        <v>7</v>
      </c>
      <c r="T2825" s="3" t="s">
        <v>7</v>
      </c>
      <c r="U2825" s="2">
        <v>0</v>
      </c>
      <c r="V2825" s="2">
        <v>0</v>
      </c>
      <c r="W2825" s="2"/>
      <c r="X2825" s="3" t="s">
        <v>63</v>
      </c>
      <c r="Y2825" s="2">
        <v>80</v>
      </c>
      <c r="Z2825" s="3"/>
      <c r="AA2825" s="3"/>
      <c r="AB2825" s="7" t="s">
        <v>8683</v>
      </c>
      <c r="AC2825" s="3" t="s">
        <v>297</v>
      </c>
      <c r="AD2825" s="3" t="s">
        <v>298</v>
      </c>
      <c r="AE2825" s="3" t="s">
        <v>299</v>
      </c>
      <c r="AF2825" s="3" t="s">
        <v>198</v>
      </c>
      <c r="AG2825" s="4"/>
      <c r="AH2825" s="3"/>
      <c r="AI2825" s="4"/>
      <c r="AJ28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5" s="8">
        <f>IF(#REF!=MAX(#REF!),"New","Old")</f>
      </c>
      <c r="AL2825" s="3"/>
      <c r="AM2825" s="9">
        <f>IF(OR(#REF!="",#REF!=0),"",IF(#REF!&lt;12000,"&lt;12k",IF(AND(#REF!&gt;=12000,#REF!&lt;24000),"12k to 24k",IF(AND(#REF!&gt;=24000,#REF!&lt;=36000),"24k to 36k",IF(#REF!&gt;36000,"&gt;36k","")))))</f>
      </c>
    </row>
    <row x14ac:dyDescent="0.25" r="2826" customHeight="1" ht="18.75">
      <c r="A2826" s="1">
        <v>1891275</v>
      </c>
      <c r="B2826" s="2">
        <v>11519950</v>
      </c>
      <c r="C2826" s="3" t="s">
        <v>0</v>
      </c>
      <c r="D2826" s="3" t="s">
        <v>4843</v>
      </c>
      <c r="E2826" s="2">
        <v>2023</v>
      </c>
      <c r="F2826" s="4">
        <v>45047</v>
      </c>
      <c r="G2826" s="3" t="s">
        <v>108</v>
      </c>
      <c r="H2826" s="4">
        <v>45048</v>
      </c>
      <c r="I2826" s="4">
        <f>_xlfn.XLOOKUP(#REF!,[1]!Backup_F8_Previous_Wave[ODINO],[1]!Backup_F8_Previous_Wave[Production Date],"")</f>
      </c>
      <c r="J2826" s="10">
        <f>_xlfn.XLOOKUP(#REF!,[1]!Backup_F8_Previous_Wave[ODINO],[1]!Backup_F8_Previous_Wave[Wave Date],"")</f>
      </c>
      <c r="K2826" s="6">
        <f>_xlfn.XLOOKUP(#REF!,[1]!Backup_F8_Previous_Wave[ODINO],[1]!Backup_F8_Previous_Wave[Full VIN],"")</f>
      </c>
      <c r="L2826" s="3" t="s">
        <v>8684</v>
      </c>
      <c r="M2826" s="3" t="s">
        <v>4</v>
      </c>
      <c r="N2826" s="3" t="s">
        <v>8685</v>
      </c>
      <c r="O2826" s="3" t="s">
        <v>3849</v>
      </c>
      <c r="P2826" s="6">
        <f>_xlfn.XLOOKUP(#REF!,[1]!Table2[BINNING],[1]!Table2[VFG],"")</f>
      </c>
      <c r="Q2826" s="6">
        <f>IF(ISNUMBER(FIND("|",#REF!,1)),LEFT(#REF!,FIND("|",#REF!,1)-2),#REF!)</f>
      </c>
      <c r="R2826" s="6">
        <f>IF(ISNUMBER(FIND("|",#REF!,1)),RIGHT(#REF!,LEN(#REF!)-FIND("|",#REF!,1)-1),"")</f>
      </c>
      <c r="S2826" s="3" t="s">
        <v>7</v>
      </c>
      <c r="T2826" s="3" t="s">
        <v>7</v>
      </c>
      <c r="U2826" s="2">
        <v>0</v>
      </c>
      <c r="V2826" s="2">
        <v>0</v>
      </c>
      <c r="W2826" s="2"/>
      <c r="X2826" s="3" t="s">
        <v>282</v>
      </c>
      <c r="Y2826" s="2">
        <v>50</v>
      </c>
      <c r="Z2826" s="3"/>
      <c r="AA2826" s="3"/>
      <c r="AB2826" s="7" t="s">
        <v>8686</v>
      </c>
      <c r="AC2826" s="3" t="s">
        <v>4847</v>
      </c>
      <c r="AD2826" s="3" t="s">
        <v>4848</v>
      </c>
      <c r="AE2826" s="3" t="s">
        <v>4849</v>
      </c>
      <c r="AF2826" s="3" t="s">
        <v>102</v>
      </c>
      <c r="AG2826" s="4"/>
      <c r="AH2826" s="3"/>
      <c r="AI2826" s="4"/>
      <c r="AJ28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6" s="8">
        <f>IF(#REF!=MAX(#REF!),"New","Old")</f>
      </c>
      <c r="AL2826" s="3"/>
      <c r="AM2826" s="9">
        <f>IF(OR(#REF!="",#REF!=0),"",IF(#REF!&lt;12000,"&lt;12k",IF(AND(#REF!&gt;=12000,#REF!&lt;24000),"12k to 24k",IF(AND(#REF!&gt;=24000,#REF!&lt;=36000),"24k to 36k",IF(#REF!&gt;36000,"&gt;36k","")))))</f>
      </c>
    </row>
    <row x14ac:dyDescent="0.25" r="2827" customHeight="1" ht="18.75">
      <c r="A2827" s="1">
        <v>1891526</v>
      </c>
      <c r="B2827" s="2">
        <v>11520120</v>
      </c>
      <c r="C2827" s="3" t="s">
        <v>0</v>
      </c>
      <c r="D2827" s="3" t="s">
        <v>181</v>
      </c>
      <c r="E2827" s="2">
        <v>2017</v>
      </c>
      <c r="F2827" s="4">
        <v>44435</v>
      </c>
      <c r="G2827" s="3" t="s">
        <v>39</v>
      </c>
      <c r="H2827" s="4">
        <v>45048</v>
      </c>
      <c r="I2827" s="4">
        <f>_xlfn.XLOOKUP(#REF!,[1]!Backup_F8_Previous_Wave[ODINO],[1]!Backup_F8_Previous_Wave[Production Date],"")</f>
      </c>
      <c r="J2827" s="10">
        <f>_xlfn.XLOOKUP(#REF!,[1]!Backup_F8_Previous_Wave[ODINO],[1]!Backup_F8_Previous_Wave[Wave Date],"")</f>
      </c>
      <c r="K2827" s="6">
        <f>_xlfn.XLOOKUP(#REF!,[1]!Backup_F8_Previous_Wave[ODINO],[1]!Backup_F8_Previous_Wave[Full VIN],"")</f>
      </c>
      <c r="L2827" s="3" t="s">
        <v>8687</v>
      </c>
      <c r="M2827" s="3" t="s">
        <v>4</v>
      </c>
      <c r="N2827" s="3" t="s">
        <v>8688</v>
      </c>
      <c r="O2827" s="3" t="s">
        <v>196</v>
      </c>
      <c r="P2827" s="6">
        <f>_xlfn.XLOOKUP(#REF!,[1]!Table2[BINNING],[1]!Table2[VFG],"")</f>
      </c>
      <c r="Q2827" s="6">
        <f>IF(ISNUMBER(FIND("|",#REF!,1)),LEFT(#REF!,FIND("|",#REF!,1)-2),#REF!)</f>
      </c>
      <c r="R2827" s="6">
        <f>IF(ISNUMBER(FIND("|",#REF!,1)),RIGHT(#REF!,LEN(#REF!)-FIND("|",#REF!,1)-1),"")</f>
      </c>
      <c r="S2827" s="3" t="s">
        <v>7</v>
      </c>
      <c r="T2827" s="3" t="s">
        <v>7</v>
      </c>
      <c r="U2827" s="2">
        <v>0</v>
      </c>
      <c r="V2827" s="2">
        <v>0</v>
      </c>
      <c r="W2827" s="2"/>
      <c r="X2827" s="3" t="s">
        <v>112</v>
      </c>
      <c r="Y2827" s="2">
        <v>65</v>
      </c>
      <c r="Z2827" s="3"/>
      <c r="AA2827" s="3"/>
      <c r="AB2827" s="7" t="s">
        <v>8689</v>
      </c>
      <c r="AC2827" s="3" t="s">
        <v>297</v>
      </c>
      <c r="AD2827" s="3" t="s">
        <v>298</v>
      </c>
      <c r="AE2827" s="3" t="s">
        <v>299</v>
      </c>
      <c r="AF2827" s="3" t="s">
        <v>198</v>
      </c>
      <c r="AG2827" s="4"/>
      <c r="AH2827" s="3"/>
      <c r="AI2827" s="4"/>
      <c r="AJ28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7" s="8">
        <f>IF(#REF!=MAX(#REF!),"New","Old")</f>
      </c>
      <c r="AL2827" s="3"/>
      <c r="AM2827" s="9">
        <f>IF(OR(#REF!="",#REF!=0),"",IF(#REF!&lt;12000,"&lt;12k",IF(AND(#REF!&gt;=12000,#REF!&lt;24000),"12k to 24k",IF(AND(#REF!&gt;=24000,#REF!&lt;=36000),"24k to 36k",IF(#REF!&gt;36000,"&gt;36k","")))))</f>
      </c>
    </row>
    <row x14ac:dyDescent="0.25" r="2828" customHeight="1" ht="18.75">
      <c r="A2828" s="1">
        <v>1891555</v>
      </c>
      <c r="B2828" s="2">
        <v>11520144</v>
      </c>
      <c r="C2828" s="3" t="s">
        <v>0</v>
      </c>
      <c r="D2828" s="3" t="s">
        <v>4843</v>
      </c>
      <c r="E2828" s="2">
        <v>2022</v>
      </c>
      <c r="F2828" s="4">
        <v>45048</v>
      </c>
      <c r="G2828" s="3" t="s">
        <v>108</v>
      </c>
      <c r="H2828" s="4">
        <v>45048</v>
      </c>
      <c r="I2828" s="4">
        <f>_xlfn.XLOOKUP(#REF!,[1]!Backup_F8_Previous_Wave[ODINO],[1]!Backup_F8_Previous_Wave[Production Date],"")</f>
      </c>
      <c r="J2828" s="10">
        <f>_xlfn.XLOOKUP(#REF!,[1]!Backup_F8_Previous_Wave[ODINO],[1]!Backup_F8_Previous_Wave[Wave Date],"")</f>
      </c>
      <c r="K2828" s="6">
        <f>_xlfn.XLOOKUP(#REF!,[1]!Backup_F8_Previous_Wave[ODINO],[1]!Backup_F8_Previous_Wave[Full VIN],"")</f>
      </c>
      <c r="L2828" s="3" t="s">
        <v>7218</v>
      </c>
      <c r="M2828" s="3" t="s">
        <v>4</v>
      </c>
      <c r="N2828" s="3" t="s">
        <v>8690</v>
      </c>
      <c r="O2828" s="3" t="s">
        <v>3849</v>
      </c>
      <c r="P2828" s="6">
        <f>_xlfn.XLOOKUP(#REF!,[1]!Table2[BINNING],[1]!Table2[VFG],"")</f>
      </c>
      <c r="Q2828" s="6">
        <f>IF(ISNUMBER(FIND("|",#REF!,1)),LEFT(#REF!,FIND("|",#REF!,1)-2),#REF!)</f>
      </c>
      <c r="R2828" s="6">
        <f>IF(ISNUMBER(FIND("|",#REF!,1)),RIGHT(#REF!,LEN(#REF!)-FIND("|",#REF!,1)-1),"")</f>
      </c>
      <c r="S2828" s="3" t="s">
        <v>7</v>
      </c>
      <c r="T2828" s="3" t="s">
        <v>7</v>
      </c>
      <c r="U2828" s="2">
        <v>0</v>
      </c>
      <c r="V2828" s="2">
        <v>0</v>
      </c>
      <c r="W2828" s="2"/>
      <c r="X2828" s="3" t="s">
        <v>202</v>
      </c>
      <c r="Y2828" s="2"/>
      <c r="Z2828" s="3"/>
      <c r="AA2828" s="3"/>
      <c r="AB2828" s="7" t="s">
        <v>8691</v>
      </c>
      <c r="AC2828" s="3" t="s">
        <v>4847</v>
      </c>
      <c r="AD2828" s="3" t="s">
        <v>4848</v>
      </c>
      <c r="AE2828" s="3" t="s">
        <v>4849</v>
      </c>
      <c r="AF2828" s="3" t="s">
        <v>102</v>
      </c>
      <c r="AG2828" s="4"/>
      <c r="AH2828" s="3"/>
      <c r="AI2828" s="4"/>
      <c r="AJ28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8" s="8">
        <f>IF(#REF!=MAX(#REF!),"New","Old")</f>
      </c>
      <c r="AL2828" s="3"/>
      <c r="AM2828" s="9">
        <f>IF(OR(#REF!="",#REF!=0),"",IF(#REF!&lt;12000,"&lt;12k",IF(AND(#REF!&gt;=12000,#REF!&lt;24000),"12k to 24k",IF(AND(#REF!&gt;=24000,#REF!&lt;=36000),"24k to 36k",IF(#REF!&gt;36000,"&gt;36k","")))))</f>
      </c>
    </row>
    <row x14ac:dyDescent="0.25" r="2829" customHeight="1" ht="18.75">
      <c r="A2829" s="1">
        <v>1891556</v>
      </c>
      <c r="B2829" s="2">
        <v>11520145</v>
      </c>
      <c r="C2829" s="3" t="s">
        <v>0</v>
      </c>
      <c r="D2829" s="3" t="s">
        <v>181</v>
      </c>
      <c r="E2829" s="2">
        <v>2017</v>
      </c>
      <c r="F2829" s="4">
        <v>45047</v>
      </c>
      <c r="G2829" s="3" t="s">
        <v>108</v>
      </c>
      <c r="H2829" s="4">
        <v>45048</v>
      </c>
      <c r="I2829" s="4">
        <f>_xlfn.XLOOKUP(#REF!,[1]!Backup_F8_Previous_Wave[ODINO],[1]!Backup_F8_Previous_Wave[Production Date],"")</f>
      </c>
      <c r="J2829" s="10">
        <f>_xlfn.XLOOKUP(#REF!,[1]!Backup_F8_Previous_Wave[ODINO],[1]!Backup_F8_Previous_Wave[Wave Date],"")</f>
      </c>
      <c r="K2829" s="6">
        <f>_xlfn.XLOOKUP(#REF!,[1]!Backup_F8_Previous_Wave[ODINO],[1]!Backup_F8_Previous_Wave[Full VIN],"")</f>
      </c>
      <c r="L2829" s="3" t="s">
        <v>5697</v>
      </c>
      <c r="M2829" s="3" t="s">
        <v>4</v>
      </c>
      <c r="N2829" s="3" t="s">
        <v>8692</v>
      </c>
      <c r="O2829" s="3" t="s">
        <v>196</v>
      </c>
      <c r="P2829" s="6">
        <f>_xlfn.XLOOKUP(#REF!,[1]!Table2[BINNING],[1]!Table2[VFG],"")</f>
      </c>
      <c r="Q2829" s="6">
        <f>IF(ISNUMBER(FIND("|",#REF!,1)),LEFT(#REF!,FIND("|",#REF!,1)-2),#REF!)</f>
      </c>
      <c r="R2829" s="6">
        <f>IF(ISNUMBER(FIND("|",#REF!,1)),RIGHT(#REF!,LEN(#REF!)-FIND("|",#REF!,1)-1),"")</f>
      </c>
      <c r="S2829" s="3" t="s">
        <v>7</v>
      </c>
      <c r="T2829" s="3" t="s">
        <v>7</v>
      </c>
      <c r="U2829" s="2">
        <v>0</v>
      </c>
      <c r="V2829" s="2">
        <v>0</v>
      </c>
      <c r="W2829" s="2"/>
      <c r="X2829" s="3" t="s">
        <v>433</v>
      </c>
      <c r="Y2829" s="2">
        <v>70</v>
      </c>
      <c r="Z2829" s="3"/>
      <c r="AA2829" s="3"/>
      <c r="AB2829" s="7" t="s">
        <v>8693</v>
      </c>
      <c r="AC2829" s="3" t="s">
        <v>297</v>
      </c>
      <c r="AD2829" s="3" t="s">
        <v>298</v>
      </c>
      <c r="AE2829" s="3" t="s">
        <v>299</v>
      </c>
      <c r="AF2829" s="3" t="s">
        <v>198</v>
      </c>
      <c r="AG2829" s="4"/>
      <c r="AH2829" s="3"/>
      <c r="AI2829" s="4"/>
      <c r="AJ28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29" s="8">
        <f>IF(#REF!=MAX(#REF!),"New","Old")</f>
      </c>
      <c r="AL2829" s="3"/>
      <c r="AM2829" s="9">
        <f>IF(OR(#REF!="",#REF!=0),"",IF(#REF!&lt;12000,"&lt;12k",IF(AND(#REF!&gt;=12000,#REF!&lt;24000),"12k to 24k",IF(AND(#REF!&gt;=24000,#REF!&lt;=36000),"24k to 36k",IF(#REF!&gt;36000,"&gt;36k","")))))</f>
      </c>
    </row>
    <row x14ac:dyDescent="0.25" r="2830" customHeight="1" ht="18.75">
      <c r="A2830" s="1">
        <v>1891608</v>
      </c>
      <c r="B2830" s="2">
        <v>11520179</v>
      </c>
      <c r="C2830" s="3" t="s">
        <v>0</v>
      </c>
      <c r="D2830" s="3" t="s">
        <v>181</v>
      </c>
      <c r="E2830" s="2">
        <v>2018</v>
      </c>
      <c r="F2830" s="4">
        <v>45047</v>
      </c>
      <c r="G2830" s="3" t="s">
        <v>108</v>
      </c>
      <c r="H2830" s="4">
        <v>45049</v>
      </c>
      <c r="I2830" s="4">
        <f>_xlfn.XLOOKUP(#REF!,[1]!Backup_F8_Previous_Wave[ODINO],[1]!Backup_F8_Previous_Wave[Production Date],"")</f>
      </c>
      <c r="J2830" s="10">
        <f>_xlfn.XLOOKUP(#REF!,[1]!Backup_F8_Previous_Wave[ODINO],[1]!Backup_F8_Previous_Wave[Wave Date],"")</f>
      </c>
      <c r="K2830" s="6">
        <f>_xlfn.XLOOKUP(#REF!,[1]!Backup_F8_Previous_Wave[ODINO],[1]!Backup_F8_Previous_Wave[Full VIN],"")</f>
      </c>
      <c r="L2830" s="3" t="s">
        <v>8694</v>
      </c>
      <c r="M2830" s="3" t="s">
        <v>4</v>
      </c>
      <c r="N2830" s="3" t="s">
        <v>8695</v>
      </c>
      <c r="O2830" s="3" t="s">
        <v>196</v>
      </c>
      <c r="P2830" s="6">
        <f>_xlfn.XLOOKUP(#REF!,[1]!Table2[BINNING],[1]!Table2[VFG],"")</f>
      </c>
      <c r="Q2830" s="6">
        <f>IF(ISNUMBER(FIND("|",#REF!,1)),LEFT(#REF!,FIND("|",#REF!,1)-2),#REF!)</f>
      </c>
      <c r="R2830" s="6">
        <f>IF(ISNUMBER(FIND("|",#REF!,1)),RIGHT(#REF!,LEN(#REF!)-FIND("|",#REF!,1)-1),"")</f>
      </c>
      <c r="S2830" s="3" t="s">
        <v>7</v>
      </c>
      <c r="T2830" s="3" t="s">
        <v>7</v>
      </c>
      <c r="U2830" s="2">
        <v>0</v>
      </c>
      <c r="V2830" s="2">
        <v>0</v>
      </c>
      <c r="W2830" s="2"/>
      <c r="X2830" s="3" t="s">
        <v>81</v>
      </c>
      <c r="Y2830" s="2"/>
      <c r="Z2830" s="3"/>
      <c r="AA2830" s="3"/>
      <c r="AB2830" s="7" t="s">
        <v>8696</v>
      </c>
      <c r="AC2830" s="3" t="s">
        <v>297</v>
      </c>
      <c r="AD2830" s="3" t="s">
        <v>298</v>
      </c>
      <c r="AE2830" s="3" t="s">
        <v>299</v>
      </c>
      <c r="AF2830" s="3" t="s">
        <v>198</v>
      </c>
      <c r="AG2830" s="4"/>
      <c r="AH2830" s="3"/>
      <c r="AI2830" s="4"/>
      <c r="AJ28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0" s="8">
        <f>IF(#REF!=MAX(#REF!),"New","Old")</f>
      </c>
      <c r="AL2830" s="3"/>
      <c r="AM2830" s="9">
        <f>IF(OR(#REF!="",#REF!=0),"",IF(#REF!&lt;12000,"&lt;12k",IF(AND(#REF!&gt;=12000,#REF!&lt;24000),"12k to 24k",IF(AND(#REF!&gt;=24000,#REF!&lt;=36000),"24k to 36k",IF(#REF!&gt;36000,"&gt;36k","")))))</f>
      </c>
    </row>
    <row x14ac:dyDescent="0.25" r="2831" customHeight="1" ht="18.75">
      <c r="A2831" s="1">
        <v>1891626</v>
      </c>
      <c r="B2831" s="2">
        <v>11520189</v>
      </c>
      <c r="C2831" s="3" t="s">
        <v>0</v>
      </c>
      <c r="D2831" s="3" t="s">
        <v>1</v>
      </c>
      <c r="E2831" s="2">
        <v>2018</v>
      </c>
      <c r="F2831" s="4">
        <v>44866</v>
      </c>
      <c r="G2831" s="3" t="s">
        <v>14</v>
      </c>
      <c r="H2831" s="4">
        <v>45049</v>
      </c>
      <c r="I2831" s="4">
        <f>_xlfn.XLOOKUP(#REF!,[1]!Backup_F8_Previous_Wave[ODINO],[1]!Backup_F8_Previous_Wave[Production Date],"")</f>
      </c>
      <c r="J2831" s="10">
        <f>_xlfn.XLOOKUP(#REF!,[1]!Backup_F8_Previous_Wave[ODINO],[1]!Backup_F8_Previous_Wave[Wave Date],"")</f>
      </c>
      <c r="K2831" s="6">
        <f>_xlfn.XLOOKUP(#REF!,[1]!Backup_F8_Previous_Wave[ODINO],[1]!Backup_F8_Previous_Wave[Full VIN],"")</f>
      </c>
      <c r="L2831" s="3" t="s">
        <v>8697</v>
      </c>
      <c r="M2831" s="3" t="s">
        <v>4</v>
      </c>
      <c r="N2831" s="3" t="s">
        <v>8698</v>
      </c>
      <c r="O2831" s="3" t="s">
        <v>124</v>
      </c>
      <c r="P2831" s="6">
        <f>_xlfn.XLOOKUP(#REF!,[1]!Table2[BINNING],[1]!Table2[VFG],"")</f>
      </c>
      <c r="Q2831" s="6">
        <f>IF(ISNUMBER(FIND("|",#REF!,1)),LEFT(#REF!,FIND("|",#REF!,1)-2),#REF!)</f>
      </c>
      <c r="R2831" s="6">
        <f>IF(ISNUMBER(FIND("|",#REF!,1)),RIGHT(#REF!,LEN(#REF!)-FIND("|",#REF!,1)-1),"")</f>
      </c>
      <c r="S2831" s="3" t="s">
        <v>7</v>
      </c>
      <c r="T2831" s="3" t="s">
        <v>7</v>
      </c>
      <c r="U2831" s="2">
        <v>0</v>
      </c>
      <c r="V2831" s="2">
        <v>0</v>
      </c>
      <c r="W2831" s="2">
        <v>72361</v>
      </c>
      <c r="X2831" s="3" t="s">
        <v>305</v>
      </c>
      <c r="Y2831" s="2">
        <v>0</v>
      </c>
      <c r="Z2831" s="3" t="s">
        <v>8699</v>
      </c>
      <c r="AA2831" s="3" t="s">
        <v>5645</v>
      </c>
      <c r="AB2831" s="7" t="s">
        <v>8700</v>
      </c>
      <c r="AC2831" s="3" t="s">
        <v>20</v>
      </c>
      <c r="AD2831" s="3" t="s">
        <v>11</v>
      </c>
      <c r="AE2831" s="3" t="s">
        <v>21</v>
      </c>
      <c r="AF2831" s="3" t="s">
        <v>13</v>
      </c>
      <c r="AG2831" s="4"/>
      <c r="AH2831" s="3"/>
      <c r="AI2831" s="4"/>
      <c r="AJ28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1" s="8">
        <f>IF(#REF!=MAX(#REF!),"New","Old")</f>
      </c>
      <c r="AL2831" s="3"/>
      <c r="AM2831" s="9">
        <f>IF(OR(#REF!="",#REF!=0),"",IF(#REF!&lt;12000,"&lt;12k",IF(AND(#REF!&gt;=12000,#REF!&lt;24000),"12k to 24k",IF(AND(#REF!&gt;=24000,#REF!&lt;=36000),"24k to 36k",IF(#REF!&gt;36000,"&gt;36k","")))))</f>
      </c>
    </row>
    <row x14ac:dyDescent="0.25" r="2832" customHeight="1" ht="18.75">
      <c r="A2832" s="1">
        <v>1891700</v>
      </c>
      <c r="B2832" s="2">
        <v>11520242</v>
      </c>
      <c r="C2832" s="3" t="s">
        <v>0</v>
      </c>
      <c r="D2832" s="3" t="s">
        <v>86</v>
      </c>
      <c r="E2832" s="2">
        <v>2020</v>
      </c>
      <c r="F2832" s="4">
        <v>45047</v>
      </c>
      <c r="G2832" s="3" t="s">
        <v>108</v>
      </c>
      <c r="H2832" s="4">
        <v>45049</v>
      </c>
      <c r="I2832" s="4">
        <f>_xlfn.XLOOKUP(#REF!,[1]!Backup_F8_Previous_Wave[ODINO],[1]!Backup_F8_Previous_Wave[Production Date],"")</f>
      </c>
      <c r="J2832" s="10">
        <f>_xlfn.XLOOKUP(#REF!,[1]!Backup_F8_Previous_Wave[ODINO],[1]!Backup_F8_Previous_Wave[Wave Date],"")</f>
      </c>
      <c r="K2832" s="6">
        <f>_xlfn.XLOOKUP(#REF!,[1]!Backup_F8_Previous_Wave[ODINO],[1]!Backup_F8_Previous_Wave[Full VIN],"")</f>
      </c>
      <c r="L2832" s="3" t="s">
        <v>8087</v>
      </c>
      <c r="M2832" s="3" t="s">
        <v>4</v>
      </c>
      <c r="N2832" s="3" t="s">
        <v>8701</v>
      </c>
      <c r="O2832" s="3" t="s">
        <v>4771</v>
      </c>
      <c r="P2832" s="6">
        <f>_xlfn.XLOOKUP(#REF!,[1]!Table2[BINNING],[1]!Table2[VFG],"")</f>
      </c>
      <c r="Q2832" s="6">
        <f>IF(ISNUMBER(FIND("|",#REF!,1)),LEFT(#REF!,FIND("|",#REF!,1)-2),#REF!)</f>
      </c>
      <c r="R2832" s="6">
        <f>IF(ISNUMBER(FIND("|",#REF!,1)),RIGHT(#REF!,LEN(#REF!)-FIND("|",#REF!,1)-1),"")</f>
      </c>
      <c r="S2832" s="3" t="s">
        <v>7</v>
      </c>
      <c r="T2832" s="3" t="s">
        <v>7</v>
      </c>
      <c r="U2832" s="2">
        <v>0</v>
      </c>
      <c r="V2832" s="2">
        <v>0</v>
      </c>
      <c r="W2832" s="2"/>
      <c r="X2832" s="3" t="s">
        <v>282</v>
      </c>
      <c r="Y2832" s="2"/>
      <c r="Z2832" s="3"/>
      <c r="AA2832" s="3"/>
      <c r="AB2832" s="7" t="s">
        <v>8702</v>
      </c>
      <c r="AC2832" s="3" t="s">
        <v>685</v>
      </c>
      <c r="AD2832" s="3" t="s">
        <v>93</v>
      </c>
      <c r="AE2832" s="3" t="s">
        <v>94</v>
      </c>
      <c r="AF2832" s="3" t="s">
        <v>95</v>
      </c>
      <c r="AG2832" s="4"/>
      <c r="AH2832" s="3"/>
      <c r="AI2832" s="4"/>
      <c r="AJ28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2" s="8">
        <f>IF(#REF!=MAX(#REF!),"New","Old")</f>
      </c>
      <c r="AL2832" s="3"/>
      <c r="AM2832" s="9">
        <f>IF(OR(#REF!="",#REF!=0),"",IF(#REF!&lt;12000,"&lt;12k",IF(AND(#REF!&gt;=12000,#REF!&lt;24000),"12k to 24k",IF(AND(#REF!&gt;=24000,#REF!&lt;=36000),"24k to 36k",IF(#REF!&gt;36000,"&gt;36k","")))))</f>
      </c>
    </row>
    <row x14ac:dyDescent="0.25" r="2833" customHeight="1" ht="18.75">
      <c r="A2833" s="1">
        <v>1891703</v>
      </c>
      <c r="B2833" s="2">
        <v>11520244</v>
      </c>
      <c r="C2833" s="3" t="s">
        <v>0</v>
      </c>
      <c r="D2833" s="3" t="s">
        <v>187</v>
      </c>
      <c r="E2833" s="2">
        <v>2016</v>
      </c>
      <c r="F2833" s="4">
        <v>44778</v>
      </c>
      <c r="G2833" s="3" t="s">
        <v>39</v>
      </c>
      <c r="H2833" s="4">
        <v>45049</v>
      </c>
      <c r="I2833" s="4">
        <f>_xlfn.XLOOKUP(#REF!,[1]!Backup_F8_Previous_Wave[ODINO],[1]!Backup_F8_Previous_Wave[Production Date],"")</f>
      </c>
      <c r="J2833" s="10">
        <f>_xlfn.XLOOKUP(#REF!,[1]!Backup_F8_Previous_Wave[ODINO],[1]!Backup_F8_Previous_Wave[Wave Date],"")</f>
      </c>
      <c r="K2833" s="6">
        <f>_xlfn.XLOOKUP(#REF!,[1]!Backup_F8_Previous_Wave[ODINO],[1]!Backup_F8_Previous_Wave[Full VIN],"")</f>
      </c>
      <c r="L2833" s="3" t="s">
        <v>8703</v>
      </c>
      <c r="M2833" s="3" t="s">
        <v>4</v>
      </c>
      <c r="N2833" s="3" t="s">
        <v>8704</v>
      </c>
      <c r="O2833" s="3" t="s">
        <v>57</v>
      </c>
      <c r="P2833" s="6">
        <f>_xlfn.XLOOKUP(#REF!,[1]!Table2[BINNING],[1]!Table2[VFG],"")</f>
      </c>
      <c r="Q2833" s="6">
        <f>IF(ISNUMBER(FIND("|",#REF!,1)),LEFT(#REF!,FIND("|",#REF!,1)-2),#REF!)</f>
      </c>
      <c r="R2833" s="6">
        <f>IF(ISNUMBER(FIND("|",#REF!,1)),RIGHT(#REF!,LEN(#REF!)-FIND("|",#REF!,1)-1),"")</f>
      </c>
      <c r="S2833" s="3" t="s">
        <v>7</v>
      </c>
      <c r="T2833" s="3" t="s">
        <v>7</v>
      </c>
      <c r="U2833" s="2">
        <v>0</v>
      </c>
      <c r="V2833" s="2">
        <v>0</v>
      </c>
      <c r="W2833" s="2"/>
      <c r="X2833" s="3" t="s">
        <v>72</v>
      </c>
      <c r="Y2833" s="2"/>
      <c r="Z2833" s="3"/>
      <c r="AA2833" s="3"/>
      <c r="AB2833" s="7" t="s">
        <v>8705</v>
      </c>
      <c r="AC2833" s="3" t="s">
        <v>1106</v>
      </c>
      <c r="AD2833" s="3" t="s">
        <v>192</v>
      </c>
      <c r="AE2833" s="3" t="s">
        <v>193</v>
      </c>
      <c r="AF2833" s="3" t="s">
        <v>141</v>
      </c>
      <c r="AG2833" s="4"/>
      <c r="AH2833" s="3"/>
      <c r="AI2833" s="4"/>
      <c r="AJ28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3" s="8">
        <f>IF(#REF!=MAX(#REF!),"New","Old")</f>
      </c>
      <c r="AL2833" s="3"/>
      <c r="AM2833" s="9">
        <f>IF(OR(#REF!="",#REF!=0),"",IF(#REF!&lt;12000,"&lt;12k",IF(AND(#REF!&gt;=12000,#REF!&lt;24000),"12k to 24k",IF(AND(#REF!&gt;=24000,#REF!&lt;=36000),"24k to 36k",IF(#REF!&gt;36000,"&gt;36k","")))))</f>
      </c>
    </row>
    <row x14ac:dyDescent="0.25" r="2834" customHeight="1" ht="18.75">
      <c r="A2834" s="1">
        <v>1891850</v>
      </c>
      <c r="B2834" s="2">
        <v>11520349</v>
      </c>
      <c r="C2834" s="3" t="s">
        <v>0</v>
      </c>
      <c r="D2834" s="3" t="s">
        <v>86</v>
      </c>
      <c r="E2834" s="2">
        <v>2020</v>
      </c>
      <c r="F2834" s="4">
        <v>45049</v>
      </c>
      <c r="G2834" s="3" t="s">
        <v>108</v>
      </c>
      <c r="H2834" s="4">
        <v>45049</v>
      </c>
      <c r="I2834" s="4">
        <f>_xlfn.XLOOKUP(#REF!,[1]!Backup_F8_Previous_Wave[ODINO],[1]!Backup_F8_Previous_Wave[Production Date],"")</f>
      </c>
      <c r="J2834" s="10">
        <f>_xlfn.XLOOKUP(#REF!,[1]!Backup_F8_Previous_Wave[ODINO],[1]!Backup_F8_Previous_Wave[Wave Date],"")</f>
      </c>
      <c r="K2834" s="6">
        <f>_xlfn.XLOOKUP(#REF!,[1]!Backup_F8_Previous_Wave[ODINO],[1]!Backup_F8_Previous_Wave[Full VIN],"")</f>
      </c>
      <c r="L2834" s="3" t="s">
        <v>3550</v>
      </c>
      <c r="M2834" s="3" t="s">
        <v>4</v>
      </c>
      <c r="N2834" s="3" t="s">
        <v>8706</v>
      </c>
      <c r="O2834" s="3" t="s">
        <v>4771</v>
      </c>
      <c r="P2834" s="6">
        <f>_xlfn.XLOOKUP(#REF!,[1]!Table2[BINNING],[1]!Table2[VFG],"")</f>
      </c>
      <c r="Q2834" s="6">
        <f>IF(ISNUMBER(FIND("|",#REF!,1)),LEFT(#REF!,FIND("|",#REF!,1)-2),#REF!)</f>
      </c>
      <c r="R2834" s="6">
        <f>IF(ISNUMBER(FIND("|",#REF!,1)),RIGHT(#REF!,LEN(#REF!)-FIND("|",#REF!,1)-1),"")</f>
      </c>
      <c r="S2834" s="3" t="s">
        <v>7</v>
      </c>
      <c r="T2834" s="3" t="s">
        <v>7</v>
      </c>
      <c r="U2834" s="2">
        <v>0</v>
      </c>
      <c r="V2834" s="2">
        <v>0</v>
      </c>
      <c r="W2834" s="2"/>
      <c r="X2834" s="3" t="s">
        <v>72</v>
      </c>
      <c r="Y2834" s="2"/>
      <c r="Z2834" s="3"/>
      <c r="AA2834" s="3"/>
      <c r="AB2834" s="7" t="s">
        <v>8707</v>
      </c>
      <c r="AC2834" s="3" t="s">
        <v>685</v>
      </c>
      <c r="AD2834" s="3" t="s">
        <v>93</v>
      </c>
      <c r="AE2834" s="3" t="s">
        <v>94</v>
      </c>
      <c r="AF2834" s="3" t="s">
        <v>95</v>
      </c>
      <c r="AG2834" s="4"/>
      <c r="AH2834" s="3"/>
      <c r="AI2834" s="4"/>
      <c r="AJ28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4" s="8">
        <f>IF(#REF!=MAX(#REF!),"New","Old")</f>
      </c>
      <c r="AL2834" s="3"/>
      <c r="AM2834" s="9">
        <f>IF(OR(#REF!="",#REF!=0),"",IF(#REF!&lt;12000,"&lt;12k",IF(AND(#REF!&gt;=12000,#REF!&lt;24000),"12k to 24k",IF(AND(#REF!&gt;=24000,#REF!&lt;=36000),"24k to 36k",IF(#REF!&gt;36000,"&gt;36k","")))))</f>
      </c>
    </row>
    <row x14ac:dyDescent="0.25" r="2835" customHeight="1" ht="18.75">
      <c r="A2835" s="1">
        <v>1891943</v>
      </c>
      <c r="B2835" s="2">
        <v>11520407</v>
      </c>
      <c r="C2835" s="3" t="s">
        <v>0</v>
      </c>
      <c r="D2835" s="3" t="s">
        <v>1</v>
      </c>
      <c r="E2835" s="2">
        <v>2021</v>
      </c>
      <c r="F2835" s="4">
        <v>45046</v>
      </c>
      <c r="G2835" s="3" t="s">
        <v>108</v>
      </c>
      <c r="H2835" s="4">
        <v>45050</v>
      </c>
      <c r="I2835" s="4">
        <f>_xlfn.XLOOKUP(#REF!,[1]!Backup_F8_Previous_Wave[ODINO],[1]!Backup_F8_Previous_Wave[Production Date],"")</f>
      </c>
      <c r="J2835" s="10">
        <f>_xlfn.XLOOKUP(#REF!,[1]!Backup_F8_Previous_Wave[ODINO],[1]!Backup_F8_Previous_Wave[Wave Date],"")</f>
      </c>
      <c r="K2835" s="6">
        <f>_xlfn.XLOOKUP(#REF!,[1]!Backup_F8_Previous_Wave[ODINO],[1]!Backup_F8_Previous_Wave[Full VIN],"")</f>
      </c>
      <c r="L2835" s="3" t="s">
        <v>5955</v>
      </c>
      <c r="M2835" s="3" t="s">
        <v>4</v>
      </c>
      <c r="N2835" s="3" t="s">
        <v>8708</v>
      </c>
      <c r="O2835" s="3" t="s">
        <v>151</v>
      </c>
      <c r="P2835" s="6">
        <f>_xlfn.XLOOKUP(#REF!,[1]!Table2[BINNING],[1]!Table2[VFG],"")</f>
      </c>
      <c r="Q2835" s="6">
        <f>IF(ISNUMBER(FIND("|",#REF!,1)),LEFT(#REF!,FIND("|",#REF!,1)-2),#REF!)</f>
      </c>
      <c r="R2835" s="6">
        <f>IF(ISNUMBER(FIND("|",#REF!,1)),RIGHT(#REF!,LEN(#REF!)-FIND("|",#REF!,1)-1),"")</f>
      </c>
      <c r="S2835" s="3" t="s">
        <v>7</v>
      </c>
      <c r="T2835" s="3" t="s">
        <v>7</v>
      </c>
      <c r="U2835" s="2">
        <v>0</v>
      </c>
      <c r="V2835" s="2">
        <v>0</v>
      </c>
      <c r="W2835" s="2"/>
      <c r="X2835" s="3" t="s">
        <v>139</v>
      </c>
      <c r="Y2835" s="2"/>
      <c r="Z2835" s="3"/>
      <c r="AA2835" s="3"/>
      <c r="AB2835" s="7" t="s">
        <v>8709</v>
      </c>
      <c r="AC2835" s="3" t="s">
        <v>4018</v>
      </c>
      <c r="AD2835" s="3" t="s">
        <v>11</v>
      </c>
      <c r="AE2835" s="3" t="s">
        <v>135</v>
      </c>
      <c r="AF2835" s="3" t="s">
        <v>27</v>
      </c>
      <c r="AG2835" s="4"/>
      <c r="AH2835" s="3"/>
      <c r="AI2835" s="4"/>
      <c r="AJ28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5" s="8">
        <f>IF(#REF!=MAX(#REF!),"New","Old")</f>
      </c>
      <c r="AL2835" s="3"/>
      <c r="AM2835" s="9">
        <f>IF(OR(#REF!="",#REF!=0),"",IF(#REF!&lt;12000,"&lt;12k",IF(AND(#REF!&gt;=12000,#REF!&lt;24000),"12k to 24k",IF(AND(#REF!&gt;=24000,#REF!&lt;=36000),"24k to 36k",IF(#REF!&gt;36000,"&gt;36k","")))))</f>
      </c>
    </row>
    <row x14ac:dyDescent="0.25" r="2836" customHeight="1" ht="18.75">
      <c r="A2836" s="1">
        <v>1891990</v>
      </c>
      <c r="B2836" s="2">
        <v>11520444</v>
      </c>
      <c r="C2836" s="3" t="s">
        <v>0</v>
      </c>
      <c r="D2836" s="3" t="s">
        <v>181</v>
      </c>
      <c r="E2836" s="2">
        <v>2015</v>
      </c>
      <c r="F2836" s="4">
        <v>43484</v>
      </c>
      <c r="G2836" s="3" t="s">
        <v>2</v>
      </c>
      <c r="H2836" s="4">
        <v>45050</v>
      </c>
      <c r="I2836" s="4"/>
      <c r="J2836" s="10">
        <f>_xlfn.XLOOKUP(#REF!,[1]!Backup_F8_Previous_Wave[ODINO],[1]!Backup_F8_Previous_Wave[Wave Date],"")</f>
      </c>
      <c r="K2836" s="3"/>
      <c r="L2836" s="3" t="s">
        <v>8710</v>
      </c>
      <c r="M2836" s="3" t="s">
        <v>4</v>
      </c>
      <c r="N2836" s="3" t="s">
        <v>8711</v>
      </c>
      <c r="O2836" s="3" t="s">
        <v>196</v>
      </c>
      <c r="P2836" s="6">
        <f>_xlfn.XLOOKUP(#REF!,[1]!Table2[BINNING],[1]!Table2[VFG],"")</f>
      </c>
      <c r="Q2836" s="6">
        <f>IF(ISNUMBER(FIND("|",#REF!,1)),LEFT(#REF!,FIND("|",#REF!,1)-2),#REF!)</f>
      </c>
      <c r="R2836" s="6">
        <f>IF(ISNUMBER(FIND("|",#REF!,1)),RIGHT(#REF!,LEN(#REF!)-FIND("|",#REF!,1)-1),"")</f>
      </c>
      <c r="S2836" s="3" t="s">
        <v>7</v>
      </c>
      <c r="T2836" s="3" t="s">
        <v>7</v>
      </c>
      <c r="U2836" s="2">
        <v>0</v>
      </c>
      <c r="V2836" s="2">
        <v>0</v>
      </c>
      <c r="W2836" s="2">
        <v>90000</v>
      </c>
      <c r="X2836" s="3" t="s">
        <v>24</v>
      </c>
      <c r="Y2836" s="2">
        <v>70</v>
      </c>
      <c r="Z2836" s="3"/>
      <c r="AA2836" s="3"/>
      <c r="AB2836" s="7" t="s">
        <v>8712</v>
      </c>
      <c r="AC2836" s="3" t="s">
        <v>44</v>
      </c>
      <c r="AD2836" s="3" t="s">
        <v>44</v>
      </c>
      <c r="AE2836" s="3" t="s">
        <v>44</v>
      </c>
      <c r="AF2836" s="3" t="s">
        <v>198</v>
      </c>
      <c r="AG2836" s="4"/>
      <c r="AH2836" s="3"/>
      <c r="AI2836" s="4"/>
      <c r="AJ28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6" s="8">
        <f>IF(#REF!=MAX(#REF!),"New","Old")</f>
      </c>
      <c r="AL2836" s="3"/>
      <c r="AM2836" s="9">
        <f>IF(OR(#REF!="",#REF!=0),"",IF(#REF!&lt;12000,"&lt;12k",IF(AND(#REF!&gt;=12000,#REF!&lt;24000),"12k to 24k",IF(AND(#REF!&gt;=24000,#REF!&lt;=36000),"24k to 36k",IF(#REF!&gt;36000,"&gt;36k","")))))</f>
      </c>
    </row>
    <row x14ac:dyDescent="0.25" r="2837" customHeight="1" ht="18.75">
      <c r="A2837" s="1">
        <v>1892000</v>
      </c>
      <c r="B2837" s="2">
        <v>11520451</v>
      </c>
      <c r="C2837" s="3" t="s">
        <v>0</v>
      </c>
      <c r="D2837" s="3" t="s">
        <v>181</v>
      </c>
      <c r="E2837" s="2">
        <v>2018</v>
      </c>
      <c r="F2837" s="4">
        <v>45046</v>
      </c>
      <c r="G2837" s="3" t="s">
        <v>108</v>
      </c>
      <c r="H2837" s="4">
        <v>45050</v>
      </c>
      <c r="I2837" s="4"/>
      <c r="J2837" s="10">
        <f>_xlfn.XLOOKUP(#REF!,[1]!Backup_F8_Previous_Wave[ODINO],[1]!Backup_F8_Previous_Wave[Wave Date],"")</f>
      </c>
      <c r="K2837" s="3"/>
      <c r="L2837" s="3" t="s">
        <v>2498</v>
      </c>
      <c r="M2837" s="3" t="s">
        <v>4</v>
      </c>
      <c r="N2837" s="3" t="s">
        <v>8713</v>
      </c>
      <c r="O2837" s="3" t="s">
        <v>196</v>
      </c>
      <c r="P2837" s="6">
        <f>_xlfn.XLOOKUP(#REF!,[1]!Table2[BINNING],[1]!Table2[VFG],"")</f>
      </c>
      <c r="Q2837" s="6">
        <f>IF(ISNUMBER(FIND("|",#REF!,1)),LEFT(#REF!,FIND("|",#REF!,1)-2),#REF!)</f>
      </c>
      <c r="R2837" s="6">
        <f>IF(ISNUMBER(FIND("|",#REF!,1)),RIGHT(#REF!,LEN(#REF!)-FIND("|",#REF!,1)-1),"")</f>
      </c>
      <c r="S2837" s="3" t="s">
        <v>7</v>
      </c>
      <c r="T2837" s="3" t="s">
        <v>7</v>
      </c>
      <c r="U2837" s="2">
        <v>0</v>
      </c>
      <c r="V2837" s="2">
        <v>0</v>
      </c>
      <c r="W2837" s="2"/>
      <c r="X2837" s="3" t="s">
        <v>139</v>
      </c>
      <c r="Y2837" s="2">
        <v>70</v>
      </c>
      <c r="Z2837" s="3"/>
      <c r="AA2837" s="3"/>
      <c r="AB2837" s="7" t="s">
        <v>8714</v>
      </c>
      <c r="AC2837" s="3" t="s">
        <v>44</v>
      </c>
      <c r="AD2837" s="3" t="s">
        <v>44</v>
      </c>
      <c r="AE2837" s="3" t="s">
        <v>44</v>
      </c>
      <c r="AF2837" s="3" t="s">
        <v>198</v>
      </c>
      <c r="AG2837" s="4"/>
      <c r="AH2837" s="3"/>
      <c r="AI2837" s="4"/>
      <c r="AJ28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7" s="8">
        <f>IF(#REF!=MAX(#REF!),"New","Old")</f>
      </c>
      <c r="AL2837" s="3"/>
      <c r="AM2837" s="9">
        <f>IF(OR(#REF!="",#REF!=0),"",IF(#REF!&lt;12000,"&lt;12k",IF(AND(#REF!&gt;=12000,#REF!&lt;24000),"12k to 24k",IF(AND(#REF!&gt;=24000,#REF!&lt;=36000),"24k to 36k",IF(#REF!&gt;36000,"&gt;36k","")))))</f>
      </c>
    </row>
    <row x14ac:dyDescent="0.25" r="2838" customHeight="1" ht="18.75">
      <c r="A2838" s="1">
        <v>1892287</v>
      </c>
      <c r="B2838" s="2">
        <v>11520660</v>
      </c>
      <c r="C2838" s="3" t="s">
        <v>0</v>
      </c>
      <c r="D2838" s="3" t="s">
        <v>59</v>
      </c>
      <c r="E2838" s="2">
        <v>2016</v>
      </c>
      <c r="F2838" s="4">
        <v>45050</v>
      </c>
      <c r="G2838" s="3" t="s">
        <v>108</v>
      </c>
      <c r="H2838" s="4">
        <v>45051</v>
      </c>
      <c r="I2838" s="4"/>
      <c r="J2838" s="10">
        <f>_xlfn.XLOOKUP(#REF!,[1]!Backup_F8_Previous_Wave[ODINO],[1]!Backup_F8_Previous_Wave[Wave Date],"")</f>
      </c>
      <c r="K2838" s="6">
        <f>_xlfn.XLOOKUP(#REF!,[1]!Backup_F8_Previous_Wave[ODINO],[1]!Backup_F8_Previous_Wave[Full VIN],"")</f>
      </c>
      <c r="L2838" s="3" t="s">
        <v>8715</v>
      </c>
      <c r="M2838" s="3" t="s">
        <v>4</v>
      </c>
      <c r="N2838" s="3" t="s">
        <v>8716</v>
      </c>
      <c r="O2838" s="3" t="s">
        <v>31</v>
      </c>
      <c r="P2838" s="6">
        <f>_xlfn.XLOOKUP(#REF!,[1]!Table2[BINNING],[1]!Table2[VFG],"")</f>
      </c>
      <c r="Q2838" s="6">
        <f>IF(ISNUMBER(FIND("|",#REF!,1)),LEFT(#REF!,FIND("|",#REF!,1)-2),#REF!)</f>
      </c>
      <c r="R2838" s="6">
        <f>IF(ISNUMBER(FIND("|",#REF!,1)),RIGHT(#REF!,LEN(#REF!)-FIND("|",#REF!,1)-1),"")</f>
      </c>
      <c r="S2838" s="3" t="s">
        <v>7</v>
      </c>
      <c r="T2838" s="3" t="s">
        <v>7</v>
      </c>
      <c r="U2838" s="2">
        <v>0</v>
      </c>
      <c r="V2838" s="2">
        <v>0</v>
      </c>
      <c r="W2838" s="2">
        <v>96000</v>
      </c>
      <c r="X2838" s="3" t="s">
        <v>317</v>
      </c>
      <c r="Y2838" s="2"/>
      <c r="Z2838" s="3"/>
      <c r="AA2838" s="3"/>
      <c r="AB2838" s="7" t="s">
        <v>8717</v>
      </c>
      <c r="AC2838" s="3"/>
      <c r="AD2838" s="3"/>
      <c r="AE2838" s="3"/>
      <c r="AF2838" s="3"/>
      <c r="AG2838" s="4"/>
      <c r="AH2838" s="3"/>
      <c r="AI2838" s="4"/>
      <c r="AJ28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8" s="8">
        <f>IF(#REF!=MAX(#REF!),"New","Old")</f>
      </c>
      <c r="AL2838" s="3"/>
      <c r="AM2838" s="9">
        <f>IF(OR(#REF!="",#REF!=0),"",IF(#REF!&lt;12000,"&lt;12k",IF(AND(#REF!&gt;=12000,#REF!&lt;24000),"12k to 24k",IF(AND(#REF!&gt;=24000,#REF!&lt;=36000),"24k to 36k",IF(#REF!&gt;36000,"&gt;36k","")))))</f>
      </c>
    </row>
    <row x14ac:dyDescent="0.25" r="2839" customHeight="1" ht="18.75">
      <c r="A2839" s="1">
        <v>1892375</v>
      </c>
      <c r="B2839" s="2">
        <v>11520717</v>
      </c>
      <c r="C2839" s="3" t="s">
        <v>0</v>
      </c>
      <c r="D2839" s="3" t="s">
        <v>96</v>
      </c>
      <c r="E2839" s="2">
        <v>2014</v>
      </c>
      <c r="F2839" s="4">
        <v>43956</v>
      </c>
      <c r="G2839" s="3" t="s">
        <v>108</v>
      </c>
      <c r="H2839" s="4">
        <v>45052</v>
      </c>
      <c r="I2839" s="4"/>
      <c r="J2839" s="10">
        <f>_xlfn.XLOOKUP(#REF!,[1]!Backup_F8_Previous_Wave[ODINO],[1]!Backup_F8_Previous_Wave[Wave Date],"")</f>
      </c>
      <c r="K2839" s="3"/>
      <c r="L2839" s="3" t="s">
        <v>619</v>
      </c>
      <c r="M2839" s="3" t="s">
        <v>4</v>
      </c>
      <c r="N2839" s="3" t="s">
        <v>8718</v>
      </c>
      <c r="O2839" s="3" t="s">
        <v>62</v>
      </c>
      <c r="P2839" s="6">
        <f>_xlfn.XLOOKUP(#REF!,[1]!Table2[BINNING],[1]!Table2[VFG],"")</f>
      </c>
      <c r="Q2839" s="6">
        <f>IF(ISNUMBER(FIND("|",#REF!,1)),LEFT(#REF!,FIND("|",#REF!,1)-2),#REF!)</f>
      </c>
      <c r="R2839" s="6">
        <f>IF(ISNUMBER(FIND("|",#REF!,1)),RIGHT(#REF!,LEN(#REF!)-FIND("|",#REF!,1)-1),"")</f>
      </c>
      <c r="S2839" s="3" t="s">
        <v>7</v>
      </c>
      <c r="T2839" s="3" t="s">
        <v>7</v>
      </c>
      <c r="U2839" s="2">
        <v>0</v>
      </c>
      <c r="V2839" s="2">
        <v>0</v>
      </c>
      <c r="W2839" s="2"/>
      <c r="X2839" s="3" t="s">
        <v>305</v>
      </c>
      <c r="Y2839" s="2"/>
      <c r="Z2839" s="3"/>
      <c r="AA2839" s="3"/>
      <c r="AB2839" s="7" t="s">
        <v>8719</v>
      </c>
      <c r="AC2839" s="3" t="s">
        <v>44</v>
      </c>
      <c r="AD2839" s="3" t="s">
        <v>44</v>
      </c>
      <c r="AE2839" s="3" t="s">
        <v>44</v>
      </c>
      <c r="AF2839" s="3" t="s">
        <v>102</v>
      </c>
      <c r="AG2839" s="4"/>
      <c r="AH2839" s="3"/>
      <c r="AI2839" s="4"/>
      <c r="AJ28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39" s="8">
        <f>IF(#REF!=MAX(#REF!),"New","Old")</f>
      </c>
      <c r="AL2839" s="3"/>
      <c r="AM2839" s="9">
        <f>IF(OR(#REF!="",#REF!=0),"",IF(#REF!&lt;12000,"&lt;12k",IF(AND(#REF!&gt;=12000,#REF!&lt;24000),"12k to 24k",IF(AND(#REF!&gt;=24000,#REF!&lt;=36000),"24k to 36k",IF(#REF!&gt;36000,"&gt;36k","")))))</f>
      </c>
    </row>
    <row x14ac:dyDescent="0.25" r="2840" customHeight="1" ht="18.75">
      <c r="A2840" s="1">
        <v>1892454</v>
      </c>
      <c r="B2840" s="2">
        <v>11520769</v>
      </c>
      <c r="C2840" s="3" t="s">
        <v>0</v>
      </c>
      <c r="D2840" s="3" t="s">
        <v>181</v>
      </c>
      <c r="E2840" s="2">
        <v>2017</v>
      </c>
      <c r="F2840" s="4">
        <v>45046</v>
      </c>
      <c r="G2840" s="3" t="s">
        <v>108</v>
      </c>
      <c r="H2840" s="4">
        <v>45052</v>
      </c>
      <c r="I2840" s="4"/>
      <c r="J2840" s="10">
        <f>_xlfn.XLOOKUP(#REF!,[1]!Backup_F8_Previous_Wave[ODINO],[1]!Backup_F8_Previous_Wave[Wave Date],"")</f>
      </c>
      <c r="K2840" s="3"/>
      <c r="L2840" s="3" t="s">
        <v>2967</v>
      </c>
      <c r="M2840" s="3" t="s">
        <v>4</v>
      </c>
      <c r="N2840" s="3" t="s">
        <v>8720</v>
      </c>
      <c r="O2840" s="3" t="s">
        <v>196</v>
      </c>
      <c r="P2840" s="6">
        <f>_xlfn.XLOOKUP(#REF!,[1]!Table2[BINNING],[1]!Table2[VFG],"")</f>
      </c>
      <c r="Q2840" s="6">
        <f>IF(ISNUMBER(FIND("|",#REF!,1)),LEFT(#REF!,FIND("|",#REF!,1)-2),#REF!)</f>
      </c>
      <c r="R2840" s="6">
        <f>IF(ISNUMBER(FIND("|",#REF!,1)),RIGHT(#REF!,LEN(#REF!)-FIND("|",#REF!,1)-1),"")</f>
      </c>
      <c r="S2840" s="3" t="s">
        <v>7</v>
      </c>
      <c r="T2840" s="3" t="s">
        <v>7</v>
      </c>
      <c r="U2840" s="2">
        <v>0</v>
      </c>
      <c r="V2840" s="2">
        <v>0</v>
      </c>
      <c r="W2840" s="2"/>
      <c r="X2840" s="3" t="s">
        <v>139</v>
      </c>
      <c r="Y2840" s="2">
        <v>65</v>
      </c>
      <c r="Z2840" s="3"/>
      <c r="AA2840" s="3"/>
      <c r="AB2840" s="7" t="s">
        <v>8721</v>
      </c>
      <c r="AC2840" s="3" t="s">
        <v>44</v>
      </c>
      <c r="AD2840" s="3" t="s">
        <v>44</v>
      </c>
      <c r="AE2840" s="3" t="s">
        <v>44</v>
      </c>
      <c r="AF2840" s="3" t="s">
        <v>198</v>
      </c>
      <c r="AG2840" s="4"/>
      <c r="AH2840" s="3"/>
      <c r="AI2840" s="4"/>
      <c r="AJ28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0" s="8">
        <f>IF(#REF!=MAX(#REF!),"New","Old")</f>
      </c>
      <c r="AL2840" s="3"/>
      <c r="AM2840" s="9">
        <f>IF(OR(#REF!="",#REF!=0),"",IF(#REF!&lt;12000,"&lt;12k",IF(AND(#REF!&gt;=12000,#REF!&lt;24000),"12k to 24k",IF(AND(#REF!&gt;=24000,#REF!&lt;=36000),"24k to 36k",IF(#REF!&gt;36000,"&gt;36k","")))))</f>
      </c>
    </row>
    <row x14ac:dyDescent="0.25" r="2841" customHeight="1" ht="18.75">
      <c r="A2841" s="1">
        <v>1892459</v>
      </c>
      <c r="B2841" s="2">
        <v>11520773</v>
      </c>
      <c r="C2841" s="3" t="s">
        <v>0</v>
      </c>
      <c r="D2841" s="3" t="s">
        <v>181</v>
      </c>
      <c r="E2841" s="2">
        <v>2018</v>
      </c>
      <c r="F2841" s="4">
        <v>45051</v>
      </c>
      <c r="G2841" s="3" t="s">
        <v>108</v>
      </c>
      <c r="H2841" s="4">
        <v>45052</v>
      </c>
      <c r="I2841" s="4"/>
      <c r="J2841" s="10">
        <f>_xlfn.XLOOKUP(#REF!,[1]!Backup_F8_Previous_Wave[ODINO],[1]!Backup_F8_Previous_Wave[Wave Date],"")</f>
      </c>
      <c r="K2841" s="3"/>
      <c r="L2841" s="3" t="s">
        <v>8722</v>
      </c>
      <c r="M2841" s="3" t="s">
        <v>4</v>
      </c>
      <c r="N2841" s="3" t="s">
        <v>8723</v>
      </c>
      <c r="O2841" s="3" t="s">
        <v>196</v>
      </c>
      <c r="P2841" s="6">
        <f>_xlfn.XLOOKUP(#REF!,[1]!Table2[BINNING],[1]!Table2[VFG],"")</f>
      </c>
      <c r="Q2841" s="6">
        <f>IF(ISNUMBER(FIND("|",#REF!,1)),LEFT(#REF!,FIND("|",#REF!,1)-2),#REF!)</f>
      </c>
      <c r="R2841" s="6">
        <f>IF(ISNUMBER(FIND("|",#REF!,1)),RIGHT(#REF!,LEN(#REF!)-FIND("|",#REF!,1)-1),"")</f>
      </c>
      <c r="S2841" s="3" t="s">
        <v>7</v>
      </c>
      <c r="T2841" s="3" t="s">
        <v>7</v>
      </c>
      <c r="U2841" s="2">
        <v>0</v>
      </c>
      <c r="V2841" s="2">
        <v>0</v>
      </c>
      <c r="W2841" s="2"/>
      <c r="X2841" s="3" t="s">
        <v>90</v>
      </c>
      <c r="Y2841" s="2">
        <v>60</v>
      </c>
      <c r="Z2841" s="3"/>
      <c r="AA2841" s="3"/>
      <c r="AB2841" s="7" t="s">
        <v>8724</v>
      </c>
      <c r="AC2841" s="3" t="s">
        <v>44</v>
      </c>
      <c r="AD2841" s="3" t="s">
        <v>44</v>
      </c>
      <c r="AE2841" s="3" t="s">
        <v>44</v>
      </c>
      <c r="AF2841" s="3" t="s">
        <v>198</v>
      </c>
      <c r="AG2841" s="4"/>
      <c r="AH2841" s="3"/>
      <c r="AI2841" s="4"/>
      <c r="AJ28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1" s="8">
        <f>IF(#REF!=MAX(#REF!),"New","Old")</f>
      </c>
      <c r="AL2841" s="3"/>
      <c r="AM2841" s="9">
        <f>IF(OR(#REF!="",#REF!=0),"",IF(#REF!&lt;12000,"&lt;12k",IF(AND(#REF!&gt;=12000,#REF!&lt;24000),"12k to 24k",IF(AND(#REF!&gt;=24000,#REF!&lt;=36000),"24k to 36k",IF(#REF!&gt;36000,"&gt;36k","")))))</f>
      </c>
    </row>
    <row x14ac:dyDescent="0.25" r="2842" customHeight="1" ht="18.75">
      <c r="A2842" s="1">
        <v>1892628</v>
      </c>
      <c r="B2842" s="2">
        <v>11520881</v>
      </c>
      <c r="C2842" s="3" t="s">
        <v>0</v>
      </c>
      <c r="D2842" s="3" t="s">
        <v>86</v>
      </c>
      <c r="E2842" s="2">
        <v>2020</v>
      </c>
      <c r="F2842" s="4">
        <v>45053</v>
      </c>
      <c r="G2842" s="3" t="s">
        <v>108</v>
      </c>
      <c r="H2842" s="4">
        <v>45054</v>
      </c>
      <c r="I2842" s="4"/>
      <c r="J2842" s="10">
        <f>_xlfn.XLOOKUP(#REF!,[1]!Backup_F8_Previous_Wave[ODINO],[1]!Backup_F8_Previous_Wave[Wave Date],"")</f>
      </c>
      <c r="K2842" s="3"/>
      <c r="L2842" s="3" t="s">
        <v>6839</v>
      </c>
      <c r="M2842" s="3" t="s">
        <v>4</v>
      </c>
      <c r="N2842" s="3" t="s">
        <v>8725</v>
      </c>
      <c r="O2842" s="3" t="s">
        <v>4771</v>
      </c>
      <c r="P2842" s="6">
        <f>_xlfn.XLOOKUP(#REF!,[1]!Table2[BINNING],[1]!Table2[VFG],"")</f>
      </c>
      <c r="Q2842" s="6">
        <f>IF(ISNUMBER(FIND("|",#REF!,1)),LEFT(#REF!,FIND("|",#REF!,1)-2),#REF!)</f>
      </c>
      <c r="R2842" s="6">
        <f>IF(ISNUMBER(FIND("|",#REF!,1)),RIGHT(#REF!,LEN(#REF!)-FIND("|",#REF!,1)-1),"")</f>
      </c>
      <c r="S2842" s="3" t="s">
        <v>7</v>
      </c>
      <c r="T2842" s="3" t="s">
        <v>7</v>
      </c>
      <c r="U2842" s="2">
        <v>0</v>
      </c>
      <c r="V2842" s="2">
        <v>0</v>
      </c>
      <c r="W2842" s="2"/>
      <c r="X2842" s="3" t="s">
        <v>139</v>
      </c>
      <c r="Y2842" s="2">
        <v>0</v>
      </c>
      <c r="Z2842" s="3"/>
      <c r="AA2842" s="3"/>
      <c r="AB2842" s="7" t="s">
        <v>8726</v>
      </c>
      <c r="AC2842" s="3" t="s">
        <v>44</v>
      </c>
      <c r="AD2842" s="3" t="s">
        <v>44</v>
      </c>
      <c r="AE2842" s="3" t="s">
        <v>44</v>
      </c>
      <c r="AF2842" s="3" t="s">
        <v>95</v>
      </c>
      <c r="AG2842" s="4"/>
      <c r="AH2842" s="3"/>
      <c r="AI2842" s="4"/>
      <c r="AJ28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2" s="8">
        <f>IF(#REF!=MAX(#REF!),"New","Old")</f>
      </c>
      <c r="AL2842" s="3"/>
      <c r="AM2842" s="9">
        <f>IF(OR(#REF!="",#REF!=0),"",IF(#REF!&lt;12000,"&lt;12k",IF(AND(#REF!&gt;=12000,#REF!&lt;24000),"12k to 24k",IF(AND(#REF!&gt;=24000,#REF!&lt;=36000),"24k to 36k",IF(#REF!&gt;36000,"&gt;36k","")))))</f>
      </c>
    </row>
    <row x14ac:dyDescent="0.25" r="2843" customHeight="1" ht="18.75">
      <c r="A2843" s="1">
        <v>1892639</v>
      </c>
      <c r="B2843" s="2">
        <v>11520891</v>
      </c>
      <c r="C2843" s="3" t="s">
        <v>0</v>
      </c>
      <c r="D2843" s="3" t="s">
        <v>181</v>
      </c>
      <c r="E2843" s="2">
        <v>2016</v>
      </c>
      <c r="F2843" s="4">
        <v>44927</v>
      </c>
      <c r="G2843" s="3" t="s">
        <v>2</v>
      </c>
      <c r="H2843" s="4">
        <v>45054</v>
      </c>
      <c r="I2843" s="4">
        <f>_xlfn.XLOOKUP(#REF!,[1]!Backup_F8_Previous_Wave[ODINO],[1]!Backup_F8_Previous_Wave[Production Date],"")</f>
      </c>
      <c r="J2843" s="10">
        <f>_xlfn.XLOOKUP(#REF!,[1]!Backup_F8_Previous_Wave[ODINO],[1]!Backup_F8_Previous_Wave[Wave Date],"")</f>
      </c>
      <c r="K2843" s="6">
        <f>_xlfn.XLOOKUP(#REF!,[1]!Backup_F8_Previous_Wave[ODINO],[1]!Backup_F8_Previous_Wave[Full VIN],"")</f>
      </c>
      <c r="L2843" s="3" t="s">
        <v>4236</v>
      </c>
      <c r="M2843" s="3" t="s">
        <v>4</v>
      </c>
      <c r="N2843" s="3" t="s">
        <v>8727</v>
      </c>
      <c r="O2843" s="3" t="s">
        <v>196</v>
      </c>
      <c r="P2843" s="6">
        <f>_xlfn.XLOOKUP(#REF!,[1]!Table2[BINNING],[1]!Table2[VFG],"")</f>
      </c>
      <c r="Q2843" s="6">
        <f>IF(ISNUMBER(FIND("|",#REF!,1)),LEFT(#REF!,FIND("|",#REF!,1)-2),#REF!)</f>
      </c>
      <c r="R2843" s="6">
        <f>IF(ISNUMBER(FIND("|",#REF!,1)),RIGHT(#REF!,LEN(#REF!)-FIND("|",#REF!,1)-1),"")</f>
      </c>
      <c r="S2843" s="3" t="s">
        <v>7</v>
      </c>
      <c r="T2843" s="3" t="s">
        <v>7</v>
      </c>
      <c r="U2843" s="2">
        <v>0</v>
      </c>
      <c r="V2843" s="2">
        <v>0</v>
      </c>
      <c r="W2843" s="2">
        <v>225000</v>
      </c>
      <c r="X2843" s="3" t="s">
        <v>238</v>
      </c>
      <c r="Y2843" s="2"/>
      <c r="Z2843" s="3"/>
      <c r="AA2843" s="3"/>
      <c r="AB2843" s="7" t="s">
        <v>8728</v>
      </c>
      <c r="AC2843" s="3" t="s">
        <v>297</v>
      </c>
      <c r="AD2843" s="3" t="s">
        <v>298</v>
      </c>
      <c r="AE2843" s="3" t="s">
        <v>299</v>
      </c>
      <c r="AF2843" s="3" t="s">
        <v>198</v>
      </c>
      <c r="AG2843" s="4"/>
      <c r="AH2843" s="3"/>
      <c r="AI2843" s="4"/>
      <c r="AJ28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3" s="8">
        <f>IF(#REF!=MAX(#REF!),"New","Old")</f>
      </c>
      <c r="AL2843" s="3"/>
      <c r="AM2843" s="9">
        <f>IF(OR(#REF!="",#REF!=0),"",IF(#REF!&lt;12000,"&lt;12k",IF(AND(#REF!&gt;=12000,#REF!&lt;24000),"12k to 24k",IF(AND(#REF!&gt;=24000,#REF!&lt;=36000),"24k to 36k",IF(#REF!&gt;36000,"&gt;36k","")))))</f>
      </c>
    </row>
    <row x14ac:dyDescent="0.25" r="2844" customHeight="1" ht="18.75">
      <c r="A2844" s="1">
        <v>1892644</v>
      </c>
      <c r="B2844" s="2">
        <v>11520896</v>
      </c>
      <c r="C2844" s="3" t="s">
        <v>0</v>
      </c>
      <c r="D2844" s="3" t="s">
        <v>187</v>
      </c>
      <c r="E2844" s="2">
        <v>2020</v>
      </c>
      <c r="F2844" s="4">
        <v>45054</v>
      </c>
      <c r="G2844" s="3" t="s">
        <v>108</v>
      </c>
      <c r="H2844" s="4">
        <v>45054</v>
      </c>
      <c r="I2844" s="4">
        <f>_xlfn.XLOOKUP(#REF!,[1]!Backup_F8_Previous_Wave[ODINO],[1]!Backup_F8_Previous_Wave[Production Date],"")</f>
      </c>
      <c r="J2844" s="10">
        <f>_xlfn.XLOOKUP(#REF!,[1]!Backup_F8_Previous_Wave[ODINO],[1]!Backup_F8_Previous_Wave[Wave Date],"")</f>
      </c>
      <c r="K2844" s="6">
        <f>_xlfn.XLOOKUP(#REF!,[1]!Backup_F8_Previous_Wave[ODINO],[1]!Backup_F8_Previous_Wave[Full VIN],"")</f>
      </c>
      <c r="L2844" s="3" t="s">
        <v>8729</v>
      </c>
      <c r="M2844" s="3" t="s">
        <v>4</v>
      </c>
      <c r="N2844" s="3" t="s">
        <v>8730</v>
      </c>
      <c r="O2844" s="3" t="s">
        <v>57</v>
      </c>
      <c r="P2844" s="6">
        <f>_xlfn.XLOOKUP(#REF!,[1]!Table2[BINNING],[1]!Table2[VFG],"")</f>
      </c>
      <c r="Q2844" s="6">
        <f>IF(ISNUMBER(FIND("|",#REF!,1)),LEFT(#REF!,FIND("|",#REF!,1)-2),#REF!)</f>
      </c>
      <c r="R2844" s="6">
        <f>IF(ISNUMBER(FIND("|",#REF!,1)),RIGHT(#REF!,LEN(#REF!)-FIND("|",#REF!,1)-1),"")</f>
      </c>
      <c r="S2844" s="3" t="s">
        <v>7</v>
      </c>
      <c r="T2844" s="3" t="s">
        <v>7</v>
      </c>
      <c r="U2844" s="2">
        <v>0</v>
      </c>
      <c r="V2844" s="2">
        <v>0</v>
      </c>
      <c r="W2844" s="2"/>
      <c r="X2844" s="3" t="s">
        <v>5421</v>
      </c>
      <c r="Y2844" s="2">
        <v>75</v>
      </c>
      <c r="Z2844" s="3"/>
      <c r="AA2844" s="3"/>
      <c r="AB2844" s="7" t="s">
        <v>8731</v>
      </c>
      <c r="AC2844" s="3" t="s">
        <v>191</v>
      </c>
      <c r="AD2844" s="3" t="s">
        <v>192</v>
      </c>
      <c r="AE2844" s="3" t="s">
        <v>193</v>
      </c>
      <c r="AF2844" s="3" t="s">
        <v>141</v>
      </c>
      <c r="AG2844" s="4"/>
      <c r="AH2844" s="3"/>
      <c r="AI2844" s="4"/>
      <c r="AJ28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4" s="8">
        <f>IF(#REF!=MAX(#REF!),"New","Old")</f>
      </c>
      <c r="AL2844" s="3"/>
      <c r="AM2844" s="9">
        <f>IF(OR(#REF!="",#REF!=0),"",IF(#REF!&lt;12000,"&lt;12k",IF(AND(#REF!&gt;=12000,#REF!&lt;24000),"12k to 24k",IF(AND(#REF!&gt;=24000,#REF!&lt;=36000),"24k to 36k",IF(#REF!&gt;36000,"&gt;36k","")))))</f>
      </c>
    </row>
    <row x14ac:dyDescent="0.25" r="2845" customHeight="1" ht="18.75">
      <c r="A2845" s="1">
        <v>1892657</v>
      </c>
      <c r="B2845" s="2">
        <v>11520908</v>
      </c>
      <c r="C2845" s="3" t="s">
        <v>0</v>
      </c>
      <c r="D2845" s="3" t="s">
        <v>86</v>
      </c>
      <c r="E2845" s="2">
        <v>2020</v>
      </c>
      <c r="F2845" s="4">
        <v>45029</v>
      </c>
      <c r="G2845" s="3" t="s">
        <v>108</v>
      </c>
      <c r="H2845" s="4">
        <v>45054</v>
      </c>
      <c r="I2845" s="4">
        <f>_xlfn.XLOOKUP(#REF!,[1]!Backup_F8_Previous_Wave[ODINO],[1]!Backup_F8_Previous_Wave[Production Date],"")</f>
      </c>
      <c r="J2845" s="10">
        <f>_xlfn.XLOOKUP(#REF!,[1]!Backup_F8_Previous_Wave[ODINO],[1]!Backup_F8_Previous_Wave[Wave Date],"")</f>
      </c>
      <c r="K2845" s="6">
        <f>_xlfn.XLOOKUP(#REF!,[1]!Backup_F8_Previous_Wave[ODINO],[1]!Backup_F8_Previous_Wave[Full VIN],"")</f>
      </c>
      <c r="L2845" s="3" t="s">
        <v>8732</v>
      </c>
      <c r="M2845" s="3" t="s">
        <v>4</v>
      </c>
      <c r="N2845" s="3" t="s">
        <v>8733</v>
      </c>
      <c r="O2845" s="3" t="s">
        <v>105</v>
      </c>
      <c r="P2845" s="6">
        <f>_xlfn.XLOOKUP(#REF!,[1]!Table2[BINNING],[1]!Table2[VFG],"")</f>
      </c>
      <c r="Q2845" s="6">
        <f>IF(ISNUMBER(FIND("|",#REF!,1)),LEFT(#REF!,FIND("|",#REF!,1)-2),#REF!)</f>
      </c>
      <c r="R2845" s="6">
        <f>IF(ISNUMBER(FIND("|",#REF!,1)),RIGHT(#REF!,LEN(#REF!)-FIND("|",#REF!,1)-1),"")</f>
      </c>
      <c r="S2845" s="3" t="s">
        <v>7</v>
      </c>
      <c r="T2845" s="3" t="s">
        <v>7</v>
      </c>
      <c r="U2845" s="2">
        <v>0</v>
      </c>
      <c r="V2845" s="2">
        <v>0</v>
      </c>
      <c r="W2845" s="2"/>
      <c r="X2845" s="3" t="s">
        <v>139</v>
      </c>
      <c r="Y2845" s="2">
        <v>45</v>
      </c>
      <c r="Z2845" s="3"/>
      <c r="AA2845" s="3"/>
      <c r="AB2845" s="7" t="s">
        <v>8734</v>
      </c>
      <c r="AC2845" s="3" t="s">
        <v>685</v>
      </c>
      <c r="AD2845" s="3" t="s">
        <v>93</v>
      </c>
      <c r="AE2845" s="3" t="s">
        <v>94</v>
      </c>
      <c r="AF2845" s="3" t="s">
        <v>95</v>
      </c>
      <c r="AG2845" s="4"/>
      <c r="AH2845" s="3"/>
      <c r="AI2845" s="4"/>
      <c r="AJ28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5" s="8">
        <f>IF(#REF!=MAX(#REF!),"New","Old")</f>
      </c>
      <c r="AL2845" s="3"/>
      <c r="AM2845" s="9">
        <f>IF(OR(#REF!="",#REF!=0),"",IF(#REF!&lt;12000,"&lt;12k",IF(AND(#REF!&gt;=12000,#REF!&lt;24000),"12k to 24k",IF(AND(#REF!&gt;=24000,#REF!&lt;=36000),"24k to 36k",IF(#REF!&gt;36000,"&gt;36k","")))))</f>
      </c>
    </row>
    <row x14ac:dyDescent="0.25" r="2846" customHeight="1" ht="18.75">
      <c r="A2846" s="1">
        <v>1892674</v>
      </c>
      <c r="B2846" s="2">
        <v>11520920</v>
      </c>
      <c r="C2846" s="3" t="s">
        <v>0</v>
      </c>
      <c r="D2846" s="3" t="s">
        <v>181</v>
      </c>
      <c r="E2846" s="2">
        <v>2017</v>
      </c>
      <c r="F2846" s="4">
        <v>45053</v>
      </c>
      <c r="G2846" s="3" t="s">
        <v>108</v>
      </c>
      <c r="H2846" s="4">
        <v>45054</v>
      </c>
      <c r="I2846" s="4">
        <f>_xlfn.XLOOKUP(#REF!,[1]!Backup_F8_Previous_Wave[ODINO],[1]!Backup_F8_Previous_Wave[Production Date],"")</f>
      </c>
      <c r="J2846" s="10">
        <f>_xlfn.XLOOKUP(#REF!,[1]!Backup_F8_Previous_Wave[ODINO],[1]!Backup_F8_Previous_Wave[Wave Date],"")</f>
      </c>
      <c r="K2846" s="6">
        <f>_xlfn.XLOOKUP(#REF!,[1]!Backup_F8_Previous_Wave[ODINO],[1]!Backup_F8_Previous_Wave[Full VIN],"")</f>
      </c>
      <c r="L2846" s="3" t="s">
        <v>5523</v>
      </c>
      <c r="M2846" s="3" t="s">
        <v>4</v>
      </c>
      <c r="N2846" s="3" t="s">
        <v>8735</v>
      </c>
      <c r="O2846" s="3" t="s">
        <v>196</v>
      </c>
      <c r="P2846" s="6">
        <f>_xlfn.XLOOKUP(#REF!,[1]!Table2[BINNING],[1]!Table2[VFG],"")</f>
      </c>
      <c r="Q2846" s="6">
        <f>IF(ISNUMBER(FIND("|",#REF!,1)),LEFT(#REF!,FIND("|",#REF!,1)-2),#REF!)</f>
      </c>
      <c r="R2846" s="6">
        <f>IF(ISNUMBER(FIND("|",#REF!,1)),RIGHT(#REF!,LEN(#REF!)-FIND("|",#REF!,1)-1),"")</f>
      </c>
      <c r="S2846" s="3" t="s">
        <v>7</v>
      </c>
      <c r="T2846" s="3" t="s">
        <v>7</v>
      </c>
      <c r="U2846" s="2">
        <v>0</v>
      </c>
      <c r="V2846" s="2">
        <v>0</v>
      </c>
      <c r="W2846" s="2"/>
      <c r="X2846" s="3" t="s">
        <v>139</v>
      </c>
      <c r="Y2846" s="2">
        <v>60</v>
      </c>
      <c r="Z2846" s="3"/>
      <c r="AA2846" s="3"/>
      <c r="AB2846" s="7" t="s">
        <v>8736</v>
      </c>
      <c r="AC2846" s="3" t="s">
        <v>297</v>
      </c>
      <c r="AD2846" s="3" t="s">
        <v>298</v>
      </c>
      <c r="AE2846" s="3" t="s">
        <v>299</v>
      </c>
      <c r="AF2846" s="3" t="s">
        <v>198</v>
      </c>
      <c r="AG2846" s="4"/>
      <c r="AH2846" s="3"/>
      <c r="AI2846" s="4"/>
      <c r="AJ28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6" s="8">
        <f>IF(#REF!=MAX(#REF!),"New","Old")</f>
      </c>
      <c r="AL2846" s="3"/>
      <c r="AM2846" s="9">
        <f>IF(OR(#REF!="",#REF!=0),"",IF(#REF!&lt;12000,"&lt;12k",IF(AND(#REF!&gt;=12000,#REF!&lt;24000),"12k to 24k",IF(AND(#REF!&gt;=24000,#REF!&lt;=36000),"24k to 36k",IF(#REF!&gt;36000,"&gt;36k","")))))</f>
      </c>
    </row>
    <row x14ac:dyDescent="0.25" r="2847" customHeight="1" ht="18.75">
      <c r="A2847" s="1">
        <v>1892675</v>
      </c>
      <c r="B2847" s="2">
        <v>11520921</v>
      </c>
      <c r="C2847" s="3" t="s">
        <v>0</v>
      </c>
      <c r="D2847" s="3" t="s">
        <v>181</v>
      </c>
      <c r="E2847" s="2">
        <v>2016</v>
      </c>
      <c r="F2847" s="4">
        <v>44903</v>
      </c>
      <c r="G2847" s="3" t="s">
        <v>14</v>
      </c>
      <c r="H2847" s="4">
        <v>45054</v>
      </c>
      <c r="I2847" s="4"/>
      <c r="J2847" s="10">
        <f>_xlfn.XLOOKUP(#REF!,[1]!Backup_F8_Previous_Wave[ODINO],[1]!Backup_F8_Previous_Wave[Wave Date],"")</f>
      </c>
      <c r="K2847" s="3"/>
      <c r="L2847" s="3" t="s">
        <v>4137</v>
      </c>
      <c r="M2847" s="3" t="s">
        <v>4</v>
      </c>
      <c r="N2847" s="3" t="s">
        <v>8737</v>
      </c>
      <c r="O2847" s="3" t="s">
        <v>196</v>
      </c>
      <c r="P2847" s="6">
        <f>_xlfn.XLOOKUP(#REF!,[1]!Table2[BINNING],[1]!Table2[VFG],"")</f>
      </c>
      <c r="Q2847" s="6">
        <f>IF(ISNUMBER(FIND("|",#REF!,1)),LEFT(#REF!,FIND("|",#REF!,1)-2),#REF!)</f>
      </c>
      <c r="R2847" s="6">
        <f>IF(ISNUMBER(FIND("|",#REF!,1)),RIGHT(#REF!,LEN(#REF!)-FIND("|",#REF!,1)-1),"")</f>
      </c>
      <c r="S2847" s="3" t="s">
        <v>7</v>
      </c>
      <c r="T2847" s="3" t="s">
        <v>7</v>
      </c>
      <c r="U2847" s="2">
        <v>0</v>
      </c>
      <c r="V2847" s="2">
        <v>0</v>
      </c>
      <c r="W2847" s="2"/>
      <c r="X2847" s="3" t="s">
        <v>139</v>
      </c>
      <c r="Y2847" s="2">
        <v>65</v>
      </c>
      <c r="Z2847" s="3"/>
      <c r="AA2847" s="3"/>
      <c r="AB2847" s="7" t="s">
        <v>8738</v>
      </c>
      <c r="AC2847" s="3" t="s">
        <v>44</v>
      </c>
      <c r="AD2847" s="3" t="s">
        <v>44</v>
      </c>
      <c r="AE2847" s="3" t="s">
        <v>44</v>
      </c>
      <c r="AF2847" s="3" t="s">
        <v>198</v>
      </c>
      <c r="AG2847" s="4"/>
      <c r="AH2847" s="3"/>
      <c r="AI2847" s="4"/>
      <c r="AJ28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7" s="8">
        <f>IF(#REF!=MAX(#REF!),"New","Old")</f>
      </c>
      <c r="AL2847" s="3"/>
      <c r="AM2847" s="9">
        <f>IF(OR(#REF!="",#REF!=0),"",IF(#REF!&lt;12000,"&lt;12k",IF(AND(#REF!&gt;=12000,#REF!&lt;24000),"12k to 24k",IF(AND(#REF!&gt;=24000,#REF!&lt;=36000),"24k to 36k",IF(#REF!&gt;36000,"&gt;36k","")))))</f>
      </c>
    </row>
    <row x14ac:dyDescent="0.25" r="2848" customHeight="1" ht="18.75">
      <c r="A2848" s="1">
        <v>1892715</v>
      </c>
      <c r="B2848" s="2">
        <v>11520950</v>
      </c>
      <c r="C2848" s="3" t="s">
        <v>0</v>
      </c>
      <c r="D2848" s="3" t="s">
        <v>38</v>
      </c>
      <c r="E2848" s="2">
        <v>2019</v>
      </c>
      <c r="F2848" s="4">
        <v>45046</v>
      </c>
      <c r="G2848" s="3" t="s">
        <v>108</v>
      </c>
      <c r="H2848" s="4">
        <v>45054</v>
      </c>
      <c r="I2848" s="4">
        <f>_xlfn.XLOOKUP(#REF!,[1]!Backup_F8_Previous_Wave[ODINO],[1]!Backup_F8_Previous_Wave[Production Date],"")</f>
      </c>
      <c r="J2848" s="10">
        <f>_xlfn.XLOOKUP(#REF!,[1]!Backup_F8_Previous_Wave[ODINO],[1]!Backup_F8_Previous_Wave[Wave Date],"")</f>
      </c>
      <c r="K2848" s="6">
        <f>_xlfn.XLOOKUP(#REF!,[1]!Backup_F8_Previous_Wave[ODINO],[1]!Backup_F8_Previous_Wave[Full VIN],"")</f>
      </c>
      <c r="L2848" s="3" t="s">
        <v>7086</v>
      </c>
      <c r="M2848" s="3" t="s">
        <v>4</v>
      </c>
      <c r="N2848" s="3" t="s">
        <v>8739</v>
      </c>
      <c r="O2848" s="3" t="s">
        <v>105</v>
      </c>
      <c r="P2848" s="6">
        <f>_xlfn.XLOOKUP(#REF!,[1]!Table2[BINNING],[1]!Table2[VFG],"")</f>
      </c>
      <c r="Q2848" s="6">
        <f>IF(ISNUMBER(FIND("|",#REF!,1)),LEFT(#REF!,FIND("|",#REF!,1)-2),#REF!)</f>
      </c>
      <c r="R2848" s="6">
        <f>IF(ISNUMBER(FIND("|",#REF!,1)),RIGHT(#REF!,LEN(#REF!)-FIND("|",#REF!,1)-1),"")</f>
      </c>
      <c r="S2848" s="3" t="s">
        <v>7</v>
      </c>
      <c r="T2848" s="3" t="s">
        <v>7</v>
      </c>
      <c r="U2848" s="2">
        <v>0</v>
      </c>
      <c r="V2848" s="2">
        <v>0</v>
      </c>
      <c r="W2848" s="2"/>
      <c r="X2848" s="3" t="s">
        <v>2157</v>
      </c>
      <c r="Y2848" s="2">
        <v>30</v>
      </c>
      <c r="Z2848" s="3"/>
      <c r="AA2848" s="3"/>
      <c r="AB2848" s="7" t="s">
        <v>8740</v>
      </c>
      <c r="AC2848" s="3" t="s">
        <v>826</v>
      </c>
      <c r="AD2848" s="3" t="s">
        <v>147</v>
      </c>
      <c r="AE2848" s="3" t="s">
        <v>148</v>
      </c>
      <c r="AF2848" s="3" t="s">
        <v>45</v>
      </c>
      <c r="AG2848" s="4"/>
      <c r="AH2848" s="3"/>
      <c r="AI2848" s="4"/>
      <c r="AJ28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8" s="8">
        <f>IF(#REF!=MAX(#REF!),"New","Old")</f>
      </c>
      <c r="AL2848" s="3"/>
      <c r="AM2848" s="9">
        <f>IF(OR(#REF!="",#REF!=0),"",IF(#REF!&lt;12000,"&lt;12k",IF(AND(#REF!&gt;=12000,#REF!&lt;24000),"12k to 24k",IF(AND(#REF!&gt;=24000,#REF!&lt;=36000),"24k to 36k",IF(#REF!&gt;36000,"&gt;36k","")))))</f>
      </c>
    </row>
    <row x14ac:dyDescent="0.25" r="2849" customHeight="1" ht="18.75">
      <c r="A2849" s="1">
        <v>1892728</v>
      </c>
      <c r="B2849" s="2">
        <v>11520959</v>
      </c>
      <c r="C2849" s="3" t="s">
        <v>0</v>
      </c>
      <c r="D2849" s="3" t="s">
        <v>86</v>
      </c>
      <c r="E2849" s="2">
        <v>2017</v>
      </c>
      <c r="F2849" s="4">
        <v>45047</v>
      </c>
      <c r="G2849" s="3" t="s">
        <v>108</v>
      </c>
      <c r="H2849" s="4">
        <v>45054</v>
      </c>
      <c r="I2849" s="4"/>
      <c r="J2849" s="10">
        <f>_xlfn.XLOOKUP(#REF!,[1]!Backup_F8_Previous_Wave[ODINO],[1]!Backup_F8_Previous_Wave[Wave Date],"")</f>
      </c>
      <c r="K2849" s="3"/>
      <c r="L2849" s="3"/>
      <c r="M2849" s="3" t="s">
        <v>4</v>
      </c>
      <c r="N2849" s="3" t="s">
        <v>8741</v>
      </c>
      <c r="O2849" s="3" t="s">
        <v>471</v>
      </c>
      <c r="P2849" s="6">
        <f>_xlfn.XLOOKUP(#REF!,[1]!Table2[BINNING],[1]!Table2[VFG],"")</f>
      </c>
      <c r="Q2849" s="6">
        <f>IF(ISNUMBER(FIND("|",#REF!,1)),LEFT(#REF!,FIND("|",#REF!,1)-2),#REF!)</f>
      </c>
      <c r="R2849" s="6">
        <f>IF(ISNUMBER(FIND("|",#REF!,1)),RIGHT(#REF!,LEN(#REF!)-FIND("|",#REF!,1)-1),"")</f>
      </c>
      <c r="S2849" s="3" t="s">
        <v>7</v>
      </c>
      <c r="T2849" s="3" t="s">
        <v>7</v>
      </c>
      <c r="U2849" s="2">
        <v>0</v>
      </c>
      <c r="V2849" s="2">
        <v>0</v>
      </c>
      <c r="W2849" s="2">
        <v>60000</v>
      </c>
      <c r="X2849" s="3" t="s">
        <v>32</v>
      </c>
      <c r="Y2849" s="2"/>
      <c r="Z2849" s="3"/>
      <c r="AA2849" s="3"/>
      <c r="AB2849" s="7" t="s">
        <v>8742</v>
      </c>
      <c r="AC2849" s="3" t="s">
        <v>44</v>
      </c>
      <c r="AD2849" s="3" t="s">
        <v>44</v>
      </c>
      <c r="AE2849" s="3" t="s">
        <v>44</v>
      </c>
      <c r="AF2849" s="3" t="s">
        <v>44</v>
      </c>
      <c r="AG2849" s="4"/>
      <c r="AH2849" s="3"/>
      <c r="AI2849" s="4"/>
      <c r="AJ28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49" s="8">
        <f>IF(#REF!=MAX(#REF!),"New","Old")</f>
      </c>
      <c r="AL2849" s="3"/>
      <c r="AM2849" s="9">
        <f>IF(OR(#REF!="",#REF!=0),"",IF(#REF!&lt;12000,"&lt;12k",IF(AND(#REF!&gt;=12000,#REF!&lt;24000),"12k to 24k",IF(AND(#REF!&gt;=24000,#REF!&lt;=36000),"24k to 36k",IF(#REF!&gt;36000,"&gt;36k","")))))</f>
      </c>
    </row>
    <row x14ac:dyDescent="0.25" r="2850" customHeight="1" ht="18.75">
      <c r="A2850" s="1">
        <v>1892777</v>
      </c>
      <c r="B2850" s="2">
        <v>11520994</v>
      </c>
      <c r="C2850" s="3" t="s">
        <v>0</v>
      </c>
      <c r="D2850" s="3" t="s">
        <v>4843</v>
      </c>
      <c r="E2850" s="2">
        <v>2023</v>
      </c>
      <c r="F2850" s="4">
        <v>44998</v>
      </c>
      <c r="G2850" s="3" t="s">
        <v>2</v>
      </c>
      <c r="H2850" s="4">
        <v>45054</v>
      </c>
      <c r="I2850" s="4">
        <f>_xlfn.XLOOKUP(#REF!,[1]!Backup_F8_Previous_Wave[ODINO],[1]!Backup_F8_Previous_Wave[Production Date],"")</f>
      </c>
      <c r="J2850" s="10">
        <f>_xlfn.XLOOKUP(#REF!,[1]!Backup_F8_Previous_Wave[ODINO],[1]!Backup_F8_Previous_Wave[Wave Date],"")</f>
      </c>
      <c r="K2850" s="6">
        <f>_xlfn.XLOOKUP(#REF!,[1]!Backup_F8_Previous_Wave[ODINO],[1]!Backup_F8_Previous_Wave[Full VIN],"")</f>
      </c>
      <c r="L2850" s="3" t="s">
        <v>8743</v>
      </c>
      <c r="M2850" s="3" t="s">
        <v>4</v>
      </c>
      <c r="N2850" s="3" t="s">
        <v>8744</v>
      </c>
      <c r="O2850" s="3" t="s">
        <v>3849</v>
      </c>
      <c r="P2850" s="6">
        <f>_xlfn.XLOOKUP(#REF!,[1]!Table2[BINNING],[1]!Table2[VFG],"")</f>
      </c>
      <c r="Q2850" s="6">
        <f>IF(ISNUMBER(FIND("|",#REF!,1)),LEFT(#REF!,FIND("|",#REF!,1)-2),#REF!)</f>
      </c>
      <c r="R2850" s="6">
        <f>IF(ISNUMBER(FIND("|",#REF!,1)),RIGHT(#REF!,LEN(#REF!)-FIND("|",#REF!,1)-1),"")</f>
      </c>
      <c r="S2850" s="3" t="s">
        <v>7</v>
      </c>
      <c r="T2850" s="3" t="s">
        <v>7</v>
      </c>
      <c r="U2850" s="2">
        <v>0</v>
      </c>
      <c r="V2850" s="2">
        <v>0</v>
      </c>
      <c r="W2850" s="2"/>
      <c r="X2850" s="3" t="s">
        <v>525</v>
      </c>
      <c r="Y2850" s="2">
        <v>2</v>
      </c>
      <c r="Z2850" s="3"/>
      <c r="AA2850" s="3"/>
      <c r="AB2850" s="7" t="s">
        <v>8745</v>
      </c>
      <c r="AC2850" s="3" t="s">
        <v>4847</v>
      </c>
      <c r="AD2850" s="3" t="s">
        <v>4848</v>
      </c>
      <c r="AE2850" s="3" t="s">
        <v>4849</v>
      </c>
      <c r="AF2850" s="3" t="s">
        <v>102</v>
      </c>
      <c r="AG2850" s="4"/>
      <c r="AH2850" s="3"/>
      <c r="AI2850" s="4"/>
      <c r="AJ28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0" s="8">
        <f>IF(#REF!=MAX(#REF!),"New","Old")</f>
      </c>
      <c r="AL2850" s="3"/>
      <c r="AM2850" s="9">
        <f>IF(OR(#REF!="",#REF!=0),"",IF(#REF!&lt;12000,"&lt;12k",IF(AND(#REF!&gt;=12000,#REF!&lt;24000),"12k to 24k",IF(AND(#REF!&gt;=24000,#REF!&lt;=36000),"24k to 36k",IF(#REF!&gt;36000,"&gt;36k","")))))</f>
      </c>
    </row>
    <row x14ac:dyDescent="0.25" r="2851" customHeight="1" ht="18.75">
      <c r="A2851" s="1">
        <v>1892802</v>
      </c>
      <c r="B2851" s="2">
        <v>11521011</v>
      </c>
      <c r="C2851" s="3" t="s">
        <v>0</v>
      </c>
      <c r="D2851" s="3" t="s">
        <v>86</v>
      </c>
      <c r="E2851" s="2">
        <v>2011</v>
      </c>
      <c r="F2851" s="4">
        <v>45054</v>
      </c>
      <c r="G2851" s="3" t="s">
        <v>108</v>
      </c>
      <c r="H2851" s="4">
        <v>45054</v>
      </c>
      <c r="I2851" s="4"/>
      <c r="J2851" s="10">
        <f>_xlfn.XLOOKUP(#REF!,[1]!Backup_F8_Previous_Wave[ODINO],[1]!Backup_F8_Previous_Wave[Wave Date],"")</f>
      </c>
      <c r="K2851" s="3"/>
      <c r="L2851" s="3"/>
      <c r="M2851" s="3" t="s">
        <v>4</v>
      </c>
      <c r="N2851" s="3" t="s">
        <v>8746</v>
      </c>
      <c r="O2851" s="3" t="s">
        <v>217</v>
      </c>
      <c r="P2851" s="6">
        <f>_xlfn.XLOOKUP(#REF!,[1]!Table2[BINNING],[1]!Table2[VFG],"")</f>
      </c>
      <c r="Q2851" s="6">
        <f>IF(ISNUMBER(FIND("|",#REF!,1)),LEFT(#REF!,FIND("|",#REF!,1)-2),#REF!)</f>
      </c>
      <c r="R2851" s="6">
        <f>IF(ISNUMBER(FIND("|",#REF!,1)),RIGHT(#REF!,LEN(#REF!)-FIND("|",#REF!,1)-1),"")</f>
      </c>
      <c r="S2851" s="3" t="s">
        <v>7</v>
      </c>
      <c r="T2851" s="3" t="s">
        <v>7</v>
      </c>
      <c r="U2851" s="2">
        <v>0</v>
      </c>
      <c r="V2851" s="2">
        <v>0</v>
      </c>
      <c r="W2851" s="2">
        <v>200000</v>
      </c>
      <c r="X2851" s="3" t="s">
        <v>282</v>
      </c>
      <c r="Y2851" s="2"/>
      <c r="Z2851" s="3" t="s">
        <v>8747</v>
      </c>
      <c r="AA2851" s="3" t="s">
        <v>4038</v>
      </c>
      <c r="AB2851" s="7" t="s">
        <v>8748</v>
      </c>
      <c r="AC2851" s="3" t="s">
        <v>44</v>
      </c>
      <c r="AD2851" s="3" t="s">
        <v>44</v>
      </c>
      <c r="AE2851" s="3" t="s">
        <v>44</v>
      </c>
      <c r="AF2851" s="3" t="s">
        <v>44</v>
      </c>
      <c r="AG2851" s="4"/>
      <c r="AH2851" s="3"/>
      <c r="AI2851" s="4"/>
      <c r="AJ28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1" s="8">
        <f>IF(#REF!=MAX(#REF!),"New","Old")</f>
      </c>
      <c r="AL2851" s="3"/>
      <c r="AM2851" s="9">
        <f>IF(OR(#REF!="",#REF!=0),"",IF(#REF!&lt;12000,"&lt;12k",IF(AND(#REF!&gt;=12000,#REF!&lt;24000),"12k to 24k",IF(AND(#REF!&gt;=24000,#REF!&lt;=36000),"24k to 36k",IF(#REF!&gt;36000,"&gt;36k","")))))</f>
      </c>
    </row>
    <row x14ac:dyDescent="0.25" r="2852" customHeight="1" ht="18.75">
      <c r="A2852" s="1">
        <v>1892809</v>
      </c>
      <c r="B2852" s="2">
        <v>11521016</v>
      </c>
      <c r="C2852" s="3" t="s">
        <v>0</v>
      </c>
      <c r="D2852" s="3" t="s">
        <v>1</v>
      </c>
      <c r="E2852" s="2">
        <v>2016</v>
      </c>
      <c r="F2852" s="4">
        <v>45053</v>
      </c>
      <c r="G2852" s="3" t="s">
        <v>108</v>
      </c>
      <c r="H2852" s="4">
        <v>45054</v>
      </c>
      <c r="I2852" s="4">
        <f>_xlfn.XLOOKUP(#REF!,[1]!Backup_F8_Previous_Wave[ODINO],[1]!Backup_F8_Previous_Wave[Production Date],"")</f>
      </c>
      <c r="J2852" s="10">
        <f>_xlfn.XLOOKUP(#REF!,[1]!Backup_F8_Previous_Wave[ODINO],[1]!Backup_F8_Previous_Wave[Wave Date],"")</f>
      </c>
      <c r="K2852" s="6">
        <f>_xlfn.XLOOKUP(#REF!,[1]!Backup_F8_Previous_Wave[ODINO],[1]!Backup_F8_Previous_Wave[Full VIN],"")</f>
      </c>
      <c r="L2852" s="3" t="s">
        <v>8749</v>
      </c>
      <c r="M2852" s="3" t="s">
        <v>4</v>
      </c>
      <c r="N2852" s="3" t="s">
        <v>8750</v>
      </c>
      <c r="O2852" s="3" t="s">
        <v>57</v>
      </c>
      <c r="P2852" s="6">
        <f>_xlfn.XLOOKUP(#REF!,[1]!Table2[BINNING],[1]!Table2[VFG],"")</f>
      </c>
      <c r="Q2852" s="6">
        <f>IF(ISNUMBER(FIND("|",#REF!,1)),LEFT(#REF!,FIND("|",#REF!,1)-2),#REF!)</f>
      </c>
      <c r="R2852" s="6">
        <f>IF(ISNUMBER(FIND("|",#REF!,1)),RIGHT(#REF!,LEN(#REF!)-FIND("|",#REF!,1)-1),"")</f>
      </c>
      <c r="S2852" s="3" t="s">
        <v>7</v>
      </c>
      <c r="T2852" s="3" t="s">
        <v>7</v>
      </c>
      <c r="U2852" s="2">
        <v>0</v>
      </c>
      <c r="V2852" s="2">
        <v>0</v>
      </c>
      <c r="W2852" s="2"/>
      <c r="X2852" s="3" t="s">
        <v>518</v>
      </c>
      <c r="Y2852" s="2">
        <v>70</v>
      </c>
      <c r="Z2852" s="3"/>
      <c r="AA2852" s="3"/>
      <c r="AB2852" s="7" t="s">
        <v>8751</v>
      </c>
      <c r="AC2852" s="3" t="s">
        <v>20</v>
      </c>
      <c r="AD2852" s="3" t="s">
        <v>11</v>
      </c>
      <c r="AE2852" s="3" t="s">
        <v>21</v>
      </c>
      <c r="AF2852" s="3" t="s">
        <v>13</v>
      </c>
      <c r="AG2852" s="4"/>
      <c r="AH2852" s="3"/>
      <c r="AI2852" s="4"/>
      <c r="AJ28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2" s="8">
        <f>IF(#REF!=MAX(#REF!),"New","Old")</f>
      </c>
      <c r="AL2852" s="3"/>
      <c r="AM2852" s="9">
        <f>IF(OR(#REF!="",#REF!=0),"",IF(#REF!&lt;12000,"&lt;12k",IF(AND(#REF!&gt;=12000,#REF!&lt;24000),"12k to 24k",IF(AND(#REF!&gt;=24000,#REF!&lt;=36000),"24k to 36k",IF(#REF!&gt;36000,"&gt;36k","")))))</f>
      </c>
    </row>
    <row x14ac:dyDescent="0.25" r="2853" customHeight="1" ht="18.75">
      <c r="A2853" s="1">
        <v>1892833</v>
      </c>
      <c r="B2853" s="2">
        <v>11521036</v>
      </c>
      <c r="C2853" s="3" t="s">
        <v>0</v>
      </c>
      <c r="D2853" s="3" t="s">
        <v>86</v>
      </c>
      <c r="E2853" s="2">
        <v>2020</v>
      </c>
      <c r="F2853" s="4">
        <v>45009</v>
      </c>
      <c r="G2853" s="3" t="s">
        <v>2</v>
      </c>
      <c r="H2853" s="4">
        <v>45054</v>
      </c>
      <c r="I2853" s="4">
        <f>_xlfn.XLOOKUP(#REF!,[1]!Backup_F8_Previous_Wave[ODINO],[1]!Backup_F8_Previous_Wave[Production Date],"")</f>
      </c>
      <c r="J2853" s="10">
        <f>_xlfn.XLOOKUP(#REF!,[1]!Backup_F8_Previous_Wave[ODINO],[1]!Backup_F8_Previous_Wave[Wave Date],"")</f>
      </c>
      <c r="K2853" s="6">
        <f>_xlfn.XLOOKUP(#REF!,[1]!Backup_F8_Previous_Wave[ODINO],[1]!Backup_F8_Previous_Wave[Full VIN],"")</f>
      </c>
      <c r="L2853" s="3" t="s">
        <v>7396</v>
      </c>
      <c r="M2853" s="3" t="s">
        <v>4</v>
      </c>
      <c r="N2853" s="3" t="s">
        <v>8752</v>
      </c>
      <c r="O2853" s="3" t="s">
        <v>4771</v>
      </c>
      <c r="P2853" s="6">
        <f>_xlfn.XLOOKUP(#REF!,[1]!Table2[BINNING],[1]!Table2[VFG],"")</f>
      </c>
      <c r="Q2853" s="6">
        <f>IF(ISNUMBER(FIND("|",#REF!,1)),LEFT(#REF!,FIND("|",#REF!,1)-2),#REF!)</f>
      </c>
      <c r="R2853" s="6">
        <f>IF(ISNUMBER(FIND("|",#REF!,1)),RIGHT(#REF!,LEN(#REF!)-FIND("|",#REF!,1)-1),"")</f>
      </c>
      <c r="S2853" s="3" t="s">
        <v>7</v>
      </c>
      <c r="T2853" s="3" t="s">
        <v>7</v>
      </c>
      <c r="U2853" s="2">
        <v>0</v>
      </c>
      <c r="V2853" s="2">
        <v>0</v>
      </c>
      <c r="W2853" s="2"/>
      <c r="X2853" s="3" t="s">
        <v>282</v>
      </c>
      <c r="Y2853" s="2">
        <v>0</v>
      </c>
      <c r="Z2853" s="3"/>
      <c r="AA2853" s="3"/>
      <c r="AB2853" s="7" t="s">
        <v>8753</v>
      </c>
      <c r="AC2853" s="3" t="s">
        <v>685</v>
      </c>
      <c r="AD2853" s="3" t="s">
        <v>93</v>
      </c>
      <c r="AE2853" s="3" t="s">
        <v>94</v>
      </c>
      <c r="AF2853" s="3" t="s">
        <v>95</v>
      </c>
      <c r="AG2853" s="4"/>
      <c r="AH2853" s="3"/>
      <c r="AI2853" s="4"/>
      <c r="AJ28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3" s="8">
        <f>IF(#REF!=MAX(#REF!),"New","Old")</f>
      </c>
      <c r="AL2853" s="3"/>
      <c r="AM2853" s="9">
        <f>IF(OR(#REF!="",#REF!=0),"",IF(#REF!&lt;12000,"&lt;12k",IF(AND(#REF!&gt;=12000,#REF!&lt;24000),"12k to 24k",IF(AND(#REF!&gt;=24000,#REF!&lt;=36000),"24k to 36k",IF(#REF!&gt;36000,"&gt;36k","")))))</f>
      </c>
    </row>
    <row x14ac:dyDescent="0.25" r="2854" customHeight="1" ht="18.75">
      <c r="A2854" s="1">
        <v>1892868</v>
      </c>
      <c r="B2854" s="2">
        <v>11521062</v>
      </c>
      <c r="C2854" s="3" t="s">
        <v>0</v>
      </c>
      <c r="D2854" s="3" t="s">
        <v>86</v>
      </c>
      <c r="E2854" s="2">
        <v>2020</v>
      </c>
      <c r="F2854" s="4">
        <v>45051</v>
      </c>
      <c r="G2854" s="3" t="s">
        <v>108</v>
      </c>
      <c r="H2854" s="4">
        <v>45054</v>
      </c>
      <c r="I2854" s="4">
        <f>_xlfn.XLOOKUP(#REF!,[1]!Backup_F8_Previous_Wave[ODINO],[1]!Backup_F8_Previous_Wave[Production Date],"")</f>
      </c>
      <c r="J2854" s="10">
        <f>_xlfn.XLOOKUP(#REF!,[1]!Backup_F8_Previous_Wave[ODINO],[1]!Backup_F8_Previous_Wave[Wave Date],"")</f>
      </c>
      <c r="K2854" s="6">
        <f>_xlfn.XLOOKUP(#REF!,[1]!Backup_F8_Previous_Wave[ODINO],[1]!Backup_F8_Previous_Wave[Full VIN],"")</f>
      </c>
      <c r="L2854" s="3" t="s">
        <v>8307</v>
      </c>
      <c r="M2854" s="3" t="s">
        <v>4</v>
      </c>
      <c r="N2854" s="3" t="s">
        <v>8754</v>
      </c>
      <c r="O2854" s="3" t="s">
        <v>4771</v>
      </c>
      <c r="P2854" s="6">
        <f>_xlfn.XLOOKUP(#REF!,[1]!Table2[BINNING],[1]!Table2[VFG],"")</f>
      </c>
      <c r="Q2854" s="6">
        <f>IF(ISNUMBER(FIND("|",#REF!,1)),LEFT(#REF!,FIND("|",#REF!,1)-2),#REF!)</f>
      </c>
      <c r="R2854" s="6">
        <f>IF(ISNUMBER(FIND("|",#REF!,1)),RIGHT(#REF!,LEN(#REF!)-FIND("|",#REF!,1)-1),"")</f>
      </c>
      <c r="S2854" s="3" t="s">
        <v>7</v>
      </c>
      <c r="T2854" s="3" t="s">
        <v>7</v>
      </c>
      <c r="U2854" s="2">
        <v>0</v>
      </c>
      <c r="V2854" s="2">
        <v>0</v>
      </c>
      <c r="W2854" s="2"/>
      <c r="X2854" s="3" t="s">
        <v>282</v>
      </c>
      <c r="Y2854" s="2"/>
      <c r="Z2854" s="3"/>
      <c r="AA2854" s="3"/>
      <c r="AB2854" s="7" t="s">
        <v>8755</v>
      </c>
      <c r="AC2854" s="3" t="s">
        <v>685</v>
      </c>
      <c r="AD2854" s="3" t="s">
        <v>93</v>
      </c>
      <c r="AE2854" s="3" t="s">
        <v>94</v>
      </c>
      <c r="AF2854" s="3" t="s">
        <v>95</v>
      </c>
      <c r="AG2854" s="4"/>
      <c r="AH2854" s="3"/>
      <c r="AI2854" s="4"/>
      <c r="AJ28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4" s="8">
        <f>IF(#REF!=MAX(#REF!),"New","Old")</f>
      </c>
      <c r="AL2854" s="3"/>
      <c r="AM2854" s="9">
        <f>IF(OR(#REF!="",#REF!=0),"",IF(#REF!&lt;12000,"&lt;12k",IF(AND(#REF!&gt;=12000,#REF!&lt;24000),"12k to 24k",IF(AND(#REF!&gt;=24000,#REF!&lt;=36000),"24k to 36k",IF(#REF!&gt;36000,"&gt;36k","")))))</f>
      </c>
    </row>
    <row x14ac:dyDescent="0.25" r="2855" customHeight="1" ht="18.75">
      <c r="A2855" s="1">
        <v>1893014</v>
      </c>
      <c r="B2855" s="2">
        <v>11521170</v>
      </c>
      <c r="C2855" s="3" t="s">
        <v>0</v>
      </c>
      <c r="D2855" s="3" t="s">
        <v>181</v>
      </c>
      <c r="E2855" s="2">
        <v>2018</v>
      </c>
      <c r="F2855" s="4">
        <v>44695</v>
      </c>
      <c r="G2855" s="3" t="s">
        <v>108</v>
      </c>
      <c r="H2855" s="4">
        <v>45055</v>
      </c>
      <c r="I2855" s="4"/>
      <c r="J2855" s="10">
        <f>_xlfn.XLOOKUP(#REF!,[1]!Backup_F8_Previous_Wave[ODINO],[1]!Backup_F8_Previous_Wave[Wave Date],"")</f>
      </c>
      <c r="K2855" s="3"/>
      <c r="L2855" s="3" t="s">
        <v>5694</v>
      </c>
      <c r="M2855" s="3" t="s">
        <v>4</v>
      </c>
      <c r="N2855" s="3" t="s">
        <v>8756</v>
      </c>
      <c r="O2855" s="3" t="s">
        <v>196</v>
      </c>
      <c r="P2855" s="6">
        <f>_xlfn.XLOOKUP(#REF!,[1]!Table2[BINNING],[1]!Table2[VFG],"")</f>
      </c>
      <c r="Q2855" s="6">
        <f>IF(ISNUMBER(FIND("|",#REF!,1)),LEFT(#REF!,FIND("|",#REF!,1)-2),#REF!)</f>
      </c>
      <c r="R2855" s="6">
        <f>IF(ISNUMBER(FIND("|",#REF!,1)),RIGHT(#REF!,LEN(#REF!)-FIND("|",#REF!,1)-1),"")</f>
      </c>
      <c r="S2855" s="3" t="s">
        <v>7</v>
      </c>
      <c r="T2855" s="3" t="s">
        <v>7</v>
      </c>
      <c r="U2855" s="2">
        <v>0</v>
      </c>
      <c r="V2855" s="2">
        <v>0</v>
      </c>
      <c r="W2855" s="2"/>
      <c r="X2855" s="3" t="s">
        <v>467</v>
      </c>
      <c r="Y2855" s="2">
        <v>70</v>
      </c>
      <c r="Z2855" s="3"/>
      <c r="AA2855" s="3"/>
      <c r="AB2855" s="7" t="s">
        <v>8757</v>
      </c>
      <c r="AC2855" s="3" t="s">
        <v>44</v>
      </c>
      <c r="AD2855" s="3" t="s">
        <v>44</v>
      </c>
      <c r="AE2855" s="3" t="s">
        <v>44</v>
      </c>
      <c r="AF2855" s="3" t="s">
        <v>198</v>
      </c>
      <c r="AG2855" s="4"/>
      <c r="AH2855" s="3"/>
      <c r="AI2855" s="4"/>
      <c r="AJ28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5" s="8">
        <f>IF(#REF!=MAX(#REF!),"New","Old")</f>
      </c>
      <c r="AL2855" s="3"/>
      <c r="AM2855" s="9">
        <f>IF(OR(#REF!="",#REF!=0),"",IF(#REF!&lt;12000,"&lt;12k",IF(AND(#REF!&gt;=12000,#REF!&lt;24000),"12k to 24k",IF(AND(#REF!&gt;=24000,#REF!&lt;=36000),"24k to 36k",IF(#REF!&gt;36000,"&gt;36k","")))))</f>
      </c>
    </row>
    <row x14ac:dyDescent="0.25" r="2856" customHeight="1" ht="18.75">
      <c r="A2856" s="1">
        <v>1893101</v>
      </c>
      <c r="B2856" s="2">
        <v>11521228</v>
      </c>
      <c r="C2856" s="3" t="s">
        <v>0</v>
      </c>
      <c r="D2856" s="3" t="s">
        <v>181</v>
      </c>
      <c r="E2856" s="2">
        <v>2017</v>
      </c>
      <c r="F2856" s="4">
        <v>45052</v>
      </c>
      <c r="G2856" s="3" t="s">
        <v>108</v>
      </c>
      <c r="H2856" s="4">
        <v>45055</v>
      </c>
      <c r="I2856" s="4">
        <f>_xlfn.XLOOKUP(#REF!,[1]!Backup_F8_Previous_Wave[ODINO],[1]!Backup_F8_Previous_Wave[Production Date],"")</f>
      </c>
      <c r="J2856" s="10">
        <f>_xlfn.XLOOKUP(#REF!,[1]!Backup_F8_Previous_Wave[ODINO],[1]!Backup_F8_Previous_Wave[Wave Date],"")</f>
      </c>
      <c r="K2856" s="6">
        <f>_xlfn.XLOOKUP(#REF!,[1]!Backup_F8_Previous_Wave[ODINO],[1]!Backup_F8_Previous_Wave[Full VIN],"")</f>
      </c>
      <c r="L2856" s="3" t="s">
        <v>3346</v>
      </c>
      <c r="M2856" s="3" t="s">
        <v>4</v>
      </c>
      <c r="N2856" s="3" t="s">
        <v>8758</v>
      </c>
      <c r="O2856" s="3" t="s">
        <v>196</v>
      </c>
      <c r="P2856" s="6">
        <f>_xlfn.XLOOKUP(#REF!,[1]!Table2[BINNING],[1]!Table2[VFG],"")</f>
      </c>
      <c r="Q2856" s="6">
        <f>IF(ISNUMBER(FIND("|",#REF!,1)),LEFT(#REF!,FIND("|",#REF!,1)-2),#REF!)</f>
      </c>
      <c r="R2856" s="6">
        <f>IF(ISNUMBER(FIND("|",#REF!,1)),RIGHT(#REF!,LEN(#REF!)-FIND("|",#REF!,1)-1),"")</f>
      </c>
      <c r="S2856" s="3" t="s">
        <v>7</v>
      </c>
      <c r="T2856" s="3" t="s">
        <v>7</v>
      </c>
      <c r="U2856" s="2">
        <v>0</v>
      </c>
      <c r="V2856" s="2">
        <v>0</v>
      </c>
      <c r="W2856" s="2"/>
      <c r="X2856" s="3" t="s">
        <v>229</v>
      </c>
      <c r="Y2856" s="2">
        <v>70</v>
      </c>
      <c r="Z2856" s="3"/>
      <c r="AA2856" s="3"/>
      <c r="AB2856" s="7" t="s">
        <v>8759</v>
      </c>
      <c r="AC2856" s="3" t="s">
        <v>297</v>
      </c>
      <c r="AD2856" s="3" t="s">
        <v>298</v>
      </c>
      <c r="AE2856" s="3" t="s">
        <v>299</v>
      </c>
      <c r="AF2856" s="3" t="s">
        <v>198</v>
      </c>
      <c r="AG2856" s="4"/>
      <c r="AH2856" s="3"/>
      <c r="AI2856" s="4"/>
      <c r="AJ28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6" s="8">
        <f>IF(#REF!=MAX(#REF!),"New","Old")</f>
      </c>
      <c r="AL2856" s="3"/>
      <c r="AM2856" s="9">
        <f>IF(OR(#REF!="",#REF!=0),"",IF(#REF!&lt;12000,"&lt;12k",IF(AND(#REF!&gt;=12000,#REF!&lt;24000),"12k to 24k",IF(AND(#REF!&gt;=24000,#REF!&lt;=36000),"24k to 36k",IF(#REF!&gt;36000,"&gt;36k","")))))</f>
      </c>
    </row>
    <row x14ac:dyDescent="0.25" r="2857" customHeight="1" ht="18.75">
      <c r="A2857" s="1">
        <v>1893123</v>
      </c>
      <c r="B2857" s="2">
        <v>11521240</v>
      </c>
      <c r="C2857" s="3" t="s">
        <v>0</v>
      </c>
      <c r="D2857" s="3" t="s">
        <v>38</v>
      </c>
      <c r="E2857" s="2">
        <v>2013</v>
      </c>
      <c r="F2857" s="4">
        <v>44827</v>
      </c>
      <c r="G2857" s="3" t="s">
        <v>39</v>
      </c>
      <c r="H2857" s="4">
        <v>45055</v>
      </c>
      <c r="I2857" s="4"/>
      <c r="J2857" s="10">
        <f>_xlfn.XLOOKUP(#REF!,[1]!Backup_F8_Previous_Wave[ODINO],[1]!Backup_F8_Previous_Wave[Wave Date],"")</f>
      </c>
      <c r="K2857" s="3"/>
      <c r="L2857" s="3" t="s">
        <v>8760</v>
      </c>
      <c r="M2857" s="3" t="s">
        <v>4</v>
      </c>
      <c r="N2857" s="3" t="s">
        <v>8761</v>
      </c>
      <c r="O2857" s="3" t="s">
        <v>62</v>
      </c>
      <c r="P2857" s="6">
        <f>_xlfn.XLOOKUP(#REF!,[1]!Table2[BINNING],[1]!Table2[VFG],"")</f>
      </c>
      <c r="Q2857" s="6">
        <f>IF(ISNUMBER(FIND("|",#REF!,1)),LEFT(#REF!,FIND("|",#REF!,1)-2),#REF!)</f>
      </c>
      <c r="R2857" s="6">
        <f>IF(ISNUMBER(FIND("|",#REF!,1)),RIGHT(#REF!,LEN(#REF!)-FIND("|",#REF!,1)-1),"")</f>
      </c>
      <c r="S2857" s="3" t="s">
        <v>7</v>
      </c>
      <c r="T2857" s="3" t="s">
        <v>7</v>
      </c>
      <c r="U2857" s="2">
        <v>0</v>
      </c>
      <c r="V2857" s="2">
        <v>0</v>
      </c>
      <c r="W2857" s="2"/>
      <c r="X2857" s="3" t="s">
        <v>1993</v>
      </c>
      <c r="Y2857" s="2"/>
      <c r="Z2857" s="3"/>
      <c r="AA2857" s="3"/>
      <c r="AB2857" s="7" t="s">
        <v>8762</v>
      </c>
      <c r="AC2857" s="3" t="s">
        <v>44</v>
      </c>
      <c r="AD2857" s="3" t="s">
        <v>44</v>
      </c>
      <c r="AE2857" s="3" t="s">
        <v>44</v>
      </c>
      <c r="AF2857" s="3" t="s">
        <v>45</v>
      </c>
      <c r="AG2857" s="4"/>
      <c r="AH2857" s="3"/>
      <c r="AI2857" s="4"/>
      <c r="AJ28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7" s="8">
        <f>IF(#REF!=MAX(#REF!),"New","Old")</f>
      </c>
      <c r="AL2857" s="3"/>
      <c r="AM2857" s="9">
        <f>IF(OR(#REF!="",#REF!=0),"",IF(#REF!&lt;12000,"&lt;12k",IF(AND(#REF!&gt;=12000,#REF!&lt;24000),"12k to 24k",IF(AND(#REF!&gt;=24000,#REF!&lt;=36000),"24k to 36k",IF(#REF!&gt;36000,"&gt;36k","")))))</f>
      </c>
    </row>
    <row x14ac:dyDescent="0.25" r="2858" customHeight="1" ht="18.75">
      <c r="A2858" s="1">
        <v>1893167</v>
      </c>
      <c r="B2858" s="2">
        <v>11521269</v>
      </c>
      <c r="C2858" s="3" t="s">
        <v>0</v>
      </c>
      <c r="D2858" s="3" t="s">
        <v>181</v>
      </c>
      <c r="E2858" s="2">
        <v>2017</v>
      </c>
      <c r="F2858" s="4">
        <v>45055</v>
      </c>
      <c r="G2858" s="3" t="s">
        <v>108</v>
      </c>
      <c r="H2858" s="4">
        <v>45055</v>
      </c>
      <c r="I2858" s="4">
        <f>_xlfn.XLOOKUP(#REF!,[1]!Backup_F8_Previous_Wave[ODINO],[1]!Backup_F8_Previous_Wave[Production Date],"")</f>
      </c>
      <c r="J2858" s="10">
        <f>_xlfn.XLOOKUP(#REF!,[1]!Backup_F8_Previous_Wave[ODINO],[1]!Backup_F8_Previous_Wave[Wave Date],"")</f>
      </c>
      <c r="K2858" s="6">
        <f>_xlfn.XLOOKUP(#REF!,[1]!Backup_F8_Previous_Wave[ODINO],[1]!Backup_F8_Previous_Wave[Full VIN],"")</f>
      </c>
      <c r="L2858" s="3" t="s">
        <v>3346</v>
      </c>
      <c r="M2858" s="3" t="s">
        <v>4</v>
      </c>
      <c r="N2858" s="3" t="s">
        <v>8763</v>
      </c>
      <c r="O2858" s="3" t="s">
        <v>196</v>
      </c>
      <c r="P2858" s="6">
        <f>_xlfn.XLOOKUP(#REF!,[1]!Table2[BINNING],[1]!Table2[VFG],"")</f>
      </c>
      <c r="Q2858" s="6">
        <f>IF(ISNUMBER(FIND("|",#REF!,1)),LEFT(#REF!,FIND("|",#REF!,1)-2),#REF!)</f>
      </c>
      <c r="R2858" s="6">
        <f>IF(ISNUMBER(FIND("|",#REF!,1)),RIGHT(#REF!,LEN(#REF!)-FIND("|",#REF!,1)-1),"")</f>
      </c>
      <c r="S2858" s="3" t="s">
        <v>7</v>
      </c>
      <c r="T2858" s="3" t="s">
        <v>7</v>
      </c>
      <c r="U2858" s="2">
        <v>0</v>
      </c>
      <c r="V2858" s="2">
        <v>0</v>
      </c>
      <c r="W2858" s="2"/>
      <c r="X2858" s="3" t="s">
        <v>8</v>
      </c>
      <c r="Y2858" s="2"/>
      <c r="Z2858" s="3"/>
      <c r="AA2858" s="3"/>
      <c r="AB2858" s="7" t="s">
        <v>8764</v>
      </c>
      <c r="AC2858" s="3" t="s">
        <v>297</v>
      </c>
      <c r="AD2858" s="3" t="s">
        <v>298</v>
      </c>
      <c r="AE2858" s="3" t="s">
        <v>299</v>
      </c>
      <c r="AF2858" s="3" t="s">
        <v>198</v>
      </c>
      <c r="AG2858" s="4"/>
      <c r="AH2858" s="3"/>
      <c r="AI2858" s="4"/>
      <c r="AJ28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8" s="8">
        <f>IF(#REF!=MAX(#REF!),"New","Old")</f>
      </c>
      <c r="AL2858" s="3"/>
      <c r="AM2858" s="9">
        <f>IF(OR(#REF!="",#REF!=0),"",IF(#REF!&lt;12000,"&lt;12k",IF(AND(#REF!&gt;=12000,#REF!&lt;24000),"12k to 24k",IF(AND(#REF!&gt;=24000,#REF!&lt;=36000),"24k to 36k",IF(#REF!&gt;36000,"&gt;36k","")))))</f>
      </c>
    </row>
    <row x14ac:dyDescent="0.25" r="2859" customHeight="1" ht="18.75">
      <c r="A2859" s="1">
        <v>1893171</v>
      </c>
      <c r="B2859" s="2">
        <v>11521271</v>
      </c>
      <c r="C2859" s="3" t="s">
        <v>0</v>
      </c>
      <c r="D2859" s="3" t="s">
        <v>1</v>
      </c>
      <c r="E2859" s="2">
        <v>2022</v>
      </c>
      <c r="F2859" s="4">
        <v>45055</v>
      </c>
      <c r="G2859" s="3" t="s">
        <v>108</v>
      </c>
      <c r="H2859" s="4">
        <v>45055</v>
      </c>
      <c r="I2859" s="4">
        <f>_xlfn.XLOOKUP(#REF!,[1]!Backup_F8_Previous_Wave[ODINO],[1]!Backup_F8_Previous_Wave[Production Date],"")</f>
      </c>
      <c r="J2859" s="10">
        <f>_xlfn.XLOOKUP(#REF!,[1]!Backup_F8_Previous_Wave[ODINO],[1]!Backup_F8_Previous_Wave[Wave Date],"")</f>
      </c>
      <c r="K2859" s="6">
        <f>_xlfn.XLOOKUP(#REF!,[1]!Backup_F8_Previous_Wave[ODINO],[1]!Backup_F8_Previous_Wave[Full VIN],"")</f>
      </c>
      <c r="L2859" s="3" t="s">
        <v>8765</v>
      </c>
      <c r="M2859" s="3" t="s">
        <v>4</v>
      </c>
      <c r="N2859" s="3" t="s">
        <v>8766</v>
      </c>
      <c r="O2859" s="3" t="s">
        <v>471</v>
      </c>
      <c r="P2859" s="6">
        <f>_xlfn.XLOOKUP(#REF!,[1]!Table2[BINNING],[1]!Table2[VFG],"")</f>
      </c>
      <c r="Q2859" s="6">
        <f>IF(ISNUMBER(FIND("|",#REF!,1)),LEFT(#REF!,FIND("|",#REF!,1)-2),#REF!)</f>
      </c>
      <c r="R2859" s="6">
        <f>IF(ISNUMBER(FIND("|",#REF!,1)),RIGHT(#REF!,LEN(#REF!)-FIND("|",#REF!,1)-1),"")</f>
      </c>
      <c r="S2859" s="3" t="s">
        <v>7</v>
      </c>
      <c r="T2859" s="3" t="s">
        <v>7</v>
      </c>
      <c r="U2859" s="2">
        <v>0</v>
      </c>
      <c r="V2859" s="2">
        <v>0</v>
      </c>
      <c r="W2859" s="2"/>
      <c r="X2859" s="3" t="s">
        <v>225</v>
      </c>
      <c r="Y2859" s="2"/>
      <c r="Z2859" s="3"/>
      <c r="AA2859" s="3"/>
      <c r="AB2859" s="7" t="s">
        <v>8767</v>
      </c>
      <c r="AC2859" s="3" t="s">
        <v>4018</v>
      </c>
      <c r="AD2859" s="3" t="s">
        <v>6947</v>
      </c>
      <c r="AE2859" s="3" t="s">
        <v>6948</v>
      </c>
      <c r="AF2859" s="3" t="s">
        <v>6949</v>
      </c>
      <c r="AG2859" s="4"/>
      <c r="AH2859" s="3"/>
      <c r="AI2859" s="4"/>
      <c r="AJ28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59" s="8">
        <f>IF(#REF!=MAX(#REF!),"New","Old")</f>
      </c>
      <c r="AL2859" s="3"/>
      <c r="AM2859" s="9">
        <f>IF(OR(#REF!="",#REF!=0),"",IF(#REF!&lt;12000,"&lt;12k",IF(AND(#REF!&gt;=12000,#REF!&lt;24000),"12k to 24k",IF(AND(#REF!&gt;=24000,#REF!&lt;=36000),"24k to 36k",IF(#REF!&gt;36000,"&gt;36k","")))))</f>
      </c>
    </row>
    <row x14ac:dyDescent="0.25" r="2860" customHeight="1" ht="18.75">
      <c r="A2860" s="1">
        <v>1893300</v>
      </c>
      <c r="B2860" s="2">
        <v>11521366</v>
      </c>
      <c r="C2860" s="3" t="s">
        <v>0</v>
      </c>
      <c r="D2860" s="3" t="s">
        <v>181</v>
      </c>
      <c r="E2860" s="2">
        <v>2017</v>
      </c>
      <c r="F2860" s="4">
        <v>45039</v>
      </c>
      <c r="G2860" s="3" t="s">
        <v>108</v>
      </c>
      <c r="H2860" s="4">
        <v>45056</v>
      </c>
      <c r="I2860" s="4">
        <f>_xlfn.XLOOKUP(#REF!,[1]!Backup_F8_Previous_Wave[ODINO],[1]!Backup_F8_Previous_Wave[Production Date],"")</f>
      </c>
      <c r="J2860" s="10">
        <f>_xlfn.XLOOKUP(#REF!,[1]!Backup_F8_Previous_Wave[ODINO],[1]!Backup_F8_Previous_Wave[Wave Date],"")</f>
      </c>
      <c r="K2860" s="6">
        <f>_xlfn.XLOOKUP(#REF!,[1]!Backup_F8_Previous_Wave[ODINO],[1]!Backup_F8_Previous_Wave[Full VIN],"")</f>
      </c>
      <c r="L2860" s="3" t="s">
        <v>8768</v>
      </c>
      <c r="M2860" s="3" t="s">
        <v>4</v>
      </c>
      <c r="N2860" s="3" t="s">
        <v>8769</v>
      </c>
      <c r="O2860" s="3" t="s">
        <v>196</v>
      </c>
      <c r="P2860" s="6">
        <f>_xlfn.XLOOKUP(#REF!,[1]!Table2[BINNING],[1]!Table2[VFG],"")</f>
      </c>
      <c r="Q2860" s="6">
        <f>IF(ISNUMBER(FIND("|",#REF!,1)),LEFT(#REF!,FIND("|",#REF!,1)-2),#REF!)</f>
      </c>
      <c r="R2860" s="6">
        <f>IF(ISNUMBER(FIND("|",#REF!,1)),RIGHT(#REF!,LEN(#REF!)-FIND("|",#REF!,1)-1),"")</f>
      </c>
      <c r="S2860" s="3" t="s">
        <v>7</v>
      </c>
      <c r="T2860" s="3" t="s">
        <v>7</v>
      </c>
      <c r="U2860" s="2">
        <v>0</v>
      </c>
      <c r="V2860" s="2">
        <v>0</v>
      </c>
      <c r="W2860" s="2"/>
      <c r="X2860" s="3" t="s">
        <v>139</v>
      </c>
      <c r="Y2860" s="2">
        <v>70</v>
      </c>
      <c r="Z2860" s="3"/>
      <c r="AA2860" s="3"/>
      <c r="AB2860" s="7" t="s">
        <v>8770</v>
      </c>
      <c r="AC2860" s="3" t="s">
        <v>297</v>
      </c>
      <c r="AD2860" s="3" t="s">
        <v>298</v>
      </c>
      <c r="AE2860" s="3" t="s">
        <v>299</v>
      </c>
      <c r="AF2860" s="3" t="s">
        <v>198</v>
      </c>
      <c r="AG2860" s="4"/>
      <c r="AH2860" s="3"/>
      <c r="AI2860" s="4"/>
      <c r="AJ28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0" s="8">
        <f>IF(#REF!=MAX(#REF!),"New","Old")</f>
      </c>
      <c r="AL2860" s="3"/>
      <c r="AM2860" s="9">
        <f>IF(OR(#REF!="",#REF!=0),"",IF(#REF!&lt;12000,"&lt;12k",IF(AND(#REF!&gt;=12000,#REF!&lt;24000),"12k to 24k",IF(AND(#REF!&gt;=24000,#REF!&lt;=36000),"24k to 36k",IF(#REF!&gt;36000,"&gt;36k","")))))</f>
      </c>
    </row>
    <row x14ac:dyDescent="0.25" r="2861" customHeight="1" ht="18.75">
      <c r="A2861" s="1">
        <v>1893321</v>
      </c>
      <c r="B2861" s="2">
        <v>11521379</v>
      </c>
      <c r="C2861" s="3" t="s">
        <v>0</v>
      </c>
      <c r="D2861" s="3" t="s">
        <v>38</v>
      </c>
      <c r="E2861" s="2">
        <v>2020</v>
      </c>
      <c r="F2861" s="4">
        <v>45047</v>
      </c>
      <c r="G2861" s="3" t="s">
        <v>108</v>
      </c>
      <c r="H2861" s="4">
        <v>45056</v>
      </c>
      <c r="I2861" s="4">
        <f>_xlfn.XLOOKUP(#REF!,[1]!Backup_F8_Previous_Wave[ODINO],[1]!Backup_F8_Previous_Wave[Production Date],"")</f>
      </c>
      <c r="J2861" s="10">
        <f>_xlfn.XLOOKUP(#REF!,[1]!Backup_F8_Previous_Wave[ODINO],[1]!Backup_F8_Previous_Wave[Wave Date],"")</f>
      </c>
      <c r="K2861" s="6">
        <f>_xlfn.XLOOKUP(#REF!,[1]!Backup_F8_Previous_Wave[ODINO],[1]!Backup_F8_Previous_Wave[Full VIN],"")</f>
      </c>
      <c r="L2861" s="3" t="s">
        <v>8771</v>
      </c>
      <c r="M2861" s="3" t="s">
        <v>4</v>
      </c>
      <c r="N2861" s="3" t="s">
        <v>8772</v>
      </c>
      <c r="O2861" s="3" t="s">
        <v>105</v>
      </c>
      <c r="P2861" s="6">
        <f>_xlfn.XLOOKUP(#REF!,[1]!Table2[BINNING],[1]!Table2[VFG],"")</f>
      </c>
      <c r="Q2861" s="6">
        <f>IF(ISNUMBER(FIND("|",#REF!,1)),LEFT(#REF!,FIND("|",#REF!,1)-2),#REF!)</f>
      </c>
      <c r="R2861" s="6">
        <f>IF(ISNUMBER(FIND("|",#REF!,1)),RIGHT(#REF!,LEN(#REF!)-FIND("|",#REF!,1)-1),"")</f>
      </c>
      <c r="S2861" s="3" t="s">
        <v>7</v>
      </c>
      <c r="T2861" s="3" t="s">
        <v>7</v>
      </c>
      <c r="U2861" s="2">
        <v>0</v>
      </c>
      <c r="V2861" s="2">
        <v>0</v>
      </c>
      <c r="W2861" s="2">
        <v>27000</v>
      </c>
      <c r="X2861" s="3" t="s">
        <v>253</v>
      </c>
      <c r="Y2861" s="2">
        <v>65</v>
      </c>
      <c r="Z2861" s="3" t="s">
        <v>8773</v>
      </c>
      <c r="AA2861" s="3" t="s">
        <v>4986</v>
      </c>
      <c r="AB2861" s="7" t="s">
        <v>8774</v>
      </c>
      <c r="AC2861" s="3" t="s">
        <v>826</v>
      </c>
      <c r="AD2861" s="3" t="s">
        <v>147</v>
      </c>
      <c r="AE2861" s="3" t="s">
        <v>148</v>
      </c>
      <c r="AF2861" s="3" t="s">
        <v>45</v>
      </c>
      <c r="AG2861" s="4"/>
      <c r="AH2861" s="3"/>
      <c r="AI2861" s="4"/>
      <c r="AJ28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1" s="8">
        <f>IF(#REF!=MAX(#REF!),"New","Old")</f>
      </c>
      <c r="AL2861" s="3"/>
      <c r="AM2861" s="9">
        <f>IF(OR(#REF!="",#REF!=0),"",IF(#REF!&lt;12000,"&lt;12k",IF(AND(#REF!&gt;=12000,#REF!&lt;24000),"12k to 24k",IF(AND(#REF!&gt;=24000,#REF!&lt;=36000),"24k to 36k",IF(#REF!&gt;36000,"&gt;36k","")))))</f>
      </c>
    </row>
    <row x14ac:dyDescent="0.25" r="2862" customHeight="1" ht="18.75">
      <c r="A2862" s="1">
        <v>1893325</v>
      </c>
      <c r="B2862" s="2">
        <v>11521383</v>
      </c>
      <c r="C2862" s="3" t="s">
        <v>0</v>
      </c>
      <c r="D2862" s="3" t="s">
        <v>1</v>
      </c>
      <c r="E2862" s="2">
        <v>2011</v>
      </c>
      <c r="F2862" s="4">
        <v>45017</v>
      </c>
      <c r="G2862" s="3" t="s">
        <v>108</v>
      </c>
      <c r="H2862" s="4">
        <v>45056</v>
      </c>
      <c r="I2862" s="4">
        <f>_xlfn.XLOOKUP(#REF!,[1]!Backup_F8_Previous_Wave[ODINO],[1]!Backup_F8_Previous_Wave[Production Date],"")</f>
      </c>
      <c r="J2862" s="10">
        <f>_xlfn.XLOOKUP(#REF!,[1]!Backup_F8_Previous_Wave[ODINO],[1]!Backup_F8_Previous_Wave[Wave Date],"")</f>
      </c>
      <c r="K2862" s="6">
        <f>_xlfn.XLOOKUP(#REF!,[1]!Backup_F8_Previous_Wave[ODINO],[1]!Backup_F8_Previous_Wave[Full VIN],"")</f>
      </c>
      <c r="L2862" s="3" t="s">
        <v>8775</v>
      </c>
      <c r="M2862" s="3" t="s">
        <v>4</v>
      </c>
      <c r="N2862" s="3" t="s">
        <v>8776</v>
      </c>
      <c r="O2862" s="3" t="s">
        <v>3149</v>
      </c>
      <c r="P2862" s="6">
        <f>_xlfn.XLOOKUP(#REF!,[1]!Table2[BINNING],[1]!Table2[VFG],"")</f>
      </c>
      <c r="Q2862" s="6">
        <f>IF(ISNUMBER(FIND("|",#REF!,1)),LEFT(#REF!,FIND("|",#REF!,1)-2),#REF!)</f>
      </c>
      <c r="R2862" s="6">
        <f>IF(ISNUMBER(FIND("|",#REF!,1)),RIGHT(#REF!,LEN(#REF!)-FIND("|",#REF!,1)-1),"")</f>
      </c>
      <c r="S2862" s="3" t="s">
        <v>7</v>
      </c>
      <c r="T2862" s="3" t="s">
        <v>7</v>
      </c>
      <c r="U2862" s="2">
        <v>0</v>
      </c>
      <c r="V2862" s="2">
        <v>0</v>
      </c>
      <c r="W2862" s="2">
        <v>89000</v>
      </c>
      <c r="X2862" s="3" t="s">
        <v>282</v>
      </c>
      <c r="Y2862" s="2"/>
      <c r="Z2862" s="3"/>
      <c r="AA2862" s="3"/>
      <c r="AB2862" s="7" t="s">
        <v>8777</v>
      </c>
      <c r="AC2862" s="3" t="s">
        <v>10</v>
      </c>
      <c r="AD2862" s="3" t="s">
        <v>11</v>
      </c>
      <c r="AE2862" s="3" t="s">
        <v>12</v>
      </c>
      <c r="AF2862" s="3" t="s">
        <v>13</v>
      </c>
      <c r="AG2862" s="4"/>
      <c r="AH2862" s="3"/>
      <c r="AI2862" s="4"/>
      <c r="AJ28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2" s="8">
        <f>IF(#REF!=MAX(#REF!),"New","Old")</f>
      </c>
      <c r="AL2862" s="3"/>
      <c r="AM2862" s="9">
        <f>IF(OR(#REF!="",#REF!=0),"",IF(#REF!&lt;12000,"&lt;12k",IF(AND(#REF!&gt;=12000,#REF!&lt;24000),"12k to 24k",IF(AND(#REF!&gt;=24000,#REF!&lt;=36000),"24k to 36k",IF(#REF!&gt;36000,"&gt;36k","")))))</f>
      </c>
    </row>
    <row x14ac:dyDescent="0.25" r="2863" customHeight="1" ht="18.75">
      <c r="A2863" s="1">
        <v>1893428</v>
      </c>
      <c r="B2863" s="2">
        <v>11521450</v>
      </c>
      <c r="C2863" s="3" t="s">
        <v>0</v>
      </c>
      <c r="D2863" s="3" t="s">
        <v>181</v>
      </c>
      <c r="E2863" s="2">
        <v>2016</v>
      </c>
      <c r="F2863" s="4">
        <v>45042</v>
      </c>
      <c r="G2863" s="3" t="s">
        <v>108</v>
      </c>
      <c r="H2863" s="4">
        <v>45056</v>
      </c>
      <c r="I2863" s="4">
        <f>_xlfn.XLOOKUP(#REF!,[1]!Backup_F8_Previous_Wave[ODINO],[1]!Backup_F8_Previous_Wave[Production Date],"")</f>
      </c>
      <c r="J2863" s="10">
        <f>_xlfn.XLOOKUP(#REF!,[1]!Backup_F8_Previous_Wave[ODINO],[1]!Backup_F8_Previous_Wave[Wave Date],"")</f>
      </c>
      <c r="K2863" s="6">
        <f>_xlfn.XLOOKUP(#REF!,[1]!Backup_F8_Previous_Wave[ODINO],[1]!Backup_F8_Previous_Wave[Full VIN],"")</f>
      </c>
      <c r="L2863" s="3" t="s">
        <v>8778</v>
      </c>
      <c r="M2863" s="3" t="s">
        <v>4</v>
      </c>
      <c r="N2863" s="3" t="s">
        <v>8779</v>
      </c>
      <c r="O2863" s="3" t="s">
        <v>196</v>
      </c>
      <c r="P2863" s="6">
        <f>_xlfn.XLOOKUP(#REF!,[1]!Table2[BINNING],[1]!Table2[VFG],"")</f>
      </c>
      <c r="Q2863" s="6">
        <f>IF(ISNUMBER(FIND("|",#REF!,1)),LEFT(#REF!,FIND("|",#REF!,1)-2),#REF!)</f>
      </c>
      <c r="R2863" s="6">
        <f>IF(ISNUMBER(FIND("|",#REF!,1)),RIGHT(#REF!,LEN(#REF!)-FIND("|",#REF!,1)-1),"")</f>
      </c>
      <c r="S2863" s="3" t="s">
        <v>7</v>
      </c>
      <c r="T2863" s="3" t="s">
        <v>7</v>
      </c>
      <c r="U2863" s="2">
        <v>0</v>
      </c>
      <c r="V2863" s="2">
        <v>0</v>
      </c>
      <c r="W2863" s="2"/>
      <c r="X2863" s="3" t="s">
        <v>404</v>
      </c>
      <c r="Y2863" s="2">
        <v>70</v>
      </c>
      <c r="Z2863" s="3"/>
      <c r="AA2863" s="3"/>
      <c r="AB2863" s="7" t="s">
        <v>8780</v>
      </c>
      <c r="AC2863" s="3" t="s">
        <v>297</v>
      </c>
      <c r="AD2863" s="3" t="s">
        <v>298</v>
      </c>
      <c r="AE2863" s="3" t="s">
        <v>299</v>
      </c>
      <c r="AF2863" s="3" t="s">
        <v>198</v>
      </c>
      <c r="AG2863" s="4"/>
      <c r="AH2863" s="3"/>
      <c r="AI2863" s="4"/>
      <c r="AJ28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3" s="8">
        <f>IF(#REF!=MAX(#REF!),"New","Old")</f>
      </c>
      <c r="AL2863" s="3"/>
      <c r="AM2863" s="9">
        <f>IF(OR(#REF!="",#REF!=0),"",IF(#REF!&lt;12000,"&lt;12k",IF(AND(#REF!&gt;=12000,#REF!&lt;24000),"12k to 24k",IF(AND(#REF!&gt;=24000,#REF!&lt;=36000),"24k to 36k",IF(#REF!&gt;36000,"&gt;36k","")))))</f>
      </c>
    </row>
    <row x14ac:dyDescent="0.25" r="2864" customHeight="1" ht="18.75">
      <c r="A2864" s="1">
        <v>1893453</v>
      </c>
      <c r="B2864" s="2">
        <v>11521470</v>
      </c>
      <c r="C2864" s="3" t="s">
        <v>0</v>
      </c>
      <c r="D2864" s="3" t="s">
        <v>181</v>
      </c>
      <c r="E2864" s="2">
        <v>2016</v>
      </c>
      <c r="F2864" s="4">
        <v>45054</v>
      </c>
      <c r="G2864" s="3" t="s">
        <v>108</v>
      </c>
      <c r="H2864" s="4">
        <v>45057</v>
      </c>
      <c r="I2864" s="4">
        <f>_xlfn.XLOOKUP(#REF!,[1]!Backup_F8_Previous_Wave[ODINO],[1]!Backup_F8_Previous_Wave[Production Date],"")</f>
      </c>
      <c r="J2864" s="10">
        <f>_xlfn.XLOOKUP(#REF!,[1]!Backup_F8_Previous_Wave[ODINO],[1]!Backup_F8_Previous_Wave[Wave Date],"")</f>
      </c>
      <c r="K2864" s="6">
        <f>_xlfn.XLOOKUP(#REF!,[1]!Backup_F8_Previous_Wave[ODINO],[1]!Backup_F8_Previous_Wave[Full VIN],"")</f>
      </c>
      <c r="L2864" s="3" t="s">
        <v>8781</v>
      </c>
      <c r="M2864" s="3" t="s">
        <v>4</v>
      </c>
      <c r="N2864" s="3" t="s">
        <v>8782</v>
      </c>
      <c r="O2864" s="3" t="s">
        <v>196</v>
      </c>
      <c r="P2864" s="6">
        <f>_xlfn.XLOOKUP(#REF!,[1]!Table2[BINNING],[1]!Table2[VFG],"")</f>
      </c>
      <c r="Q2864" s="6">
        <f>IF(ISNUMBER(FIND("|",#REF!,1)),LEFT(#REF!,FIND("|",#REF!,1)-2),#REF!)</f>
      </c>
      <c r="R2864" s="6">
        <f>IF(ISNUMBER(FIND("|",#REF!,1)),RIGHT(#REF!,LEN(#REF!)-FIND("|",#REF!,1)-1),"")</f>
      </c>
      <c r="S2864" s="3" t="s">
        <v>7</v>
      </c>
      <c r="T2864" s="3" t="s">
        <v>7</v>
      </c>
      <c r="U2864" s="2">
        <v>0</v>
      </c>
      <c r="V2864" s="2">
        <v>0</v>
      </c>
      <c r="W2864" s="2"/>
      <c r="X2864" s="3" t="s">
        <v>63</v>
      </c>
      <c r="Y2864" s="2">
        <v>75</v>
      </c>
      <c r="Z2864" s="3"/>
      <c r="AA2864" s="3"/>
      <c r="AB2864" s="7" t="s">
        <v>8783</v>
      </c>
      <c r="AC2864" s="3" t="s">
        <v>297</v>
      </c>
      <c r="AD2864" s="3" t="s">
        <v>298</v>
      </c>
      <c r="AE2864" s="3" t="s">
        <v>299</v>
      </c>
      <c r="AF2864" s="3" t="s">
        <v>198</v>
      </c>
      <c r="AG2864" s="4"/>
      <c r="AH2864" s="3"/>
      <c r="AI2864" s="4"/>
      <c r="AJ28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4" s="8">
        <f>IF(#REF!=MAX(#REF!),"New","Old")</f>
      </c>
      <c r="AL2864" s="3"/>
      <c r="AM2864" s="9">
        <f>IF(OR(#REF!="",#REF!=0),"",IF(#REF!&lt;12000,"&lt;12k",IF(AND(#REF!&gt;=12000,#REF!&lt;24000),"12k to 24k",IF(AND(#REF!&gt;=24000,#REF!&lt;=36000),"24k to 36k",IF(#REF!&gt;36000,"&gt;36k","")))))</f>
      </c>
    </row>
    <row x14ac:dyDescent="0.25" r="2865" customHeight="1" ht="18.75">
      <c r="A2865" s="1">
        <v>1893461</v>
      </c>
      <c r="B2865" s="2">
        <v>11521477</v>
      </c>
      <c r="C2865" s="3" t="s">
        <v>0</v>
      </c>
      <c r="D2865" s="3" t="s">
        <v>86</v>
      </c>
      <c r="E2865" s="2">
        <v>2020</v>
      </c>
      <c r="F2865" s="4">
        <v>45053</v>
      </c>
      <c r="G2865" s="3" t="s">
        <v>108</v>
      </c>
      <c r="H2865" s="4">
        <v>45057</v>
      </c>
      <c r="I2865" s="4">
        <f>_xlfn.XLOOKUP(#REF!,[1]!Backup_F8_Previous_Wave[ODINO],[1]!Backup_F8_Previous_Wave[Production Date],"")</f>
      </c>
      <c r="J2865" s="10">
        <f>_xlfn.XLOOKUP(#REF!,[1]!Backup_F8_Previous_Wave[ODINO],[1]!Backup_F8_Previous_Wave[Wave Date],"")</f>
      </c>
      <c r="K2865" s="6">
        <f>_xlfn.XLOOKUP(#REF!,[1]!Backup_F8_Previous_Wave[ODINO],[1]!Backup_F8_Previous_Wave[Full VIN],"")</f>
      </c>
      <c r="L2865" s="3" t="s">
        <v>6488</v>
      </c>
      <c r="M2865" s="3" t="s">
        <v>4</v>
      </c>
      <c r="N2865" s="3" t="s">
        <v>8784</v>
      </c>
      <c r="O2865" s="3" t="s">
        <v>4771</v>
      </c>
      <c r="P2865" s="6">
        <f>_xlfn.XLOOKUP(#REF!,[1]!Table2[BINNING],[1]!Table2[VFG],"")</f>
      </c>
      <c r="Q2865" s="6">
        <f>IF(ISNUMBER(FIND("|",#REF!,1)),LEFT(#REF!,FIND("|",#REF!,1)-2),#REF!)</f>
      </c>
      <c r="R2865" s="6">
        <f>IF(ISNUMBER(FIND("|",#REF!,1)),RIGHT(#REF!,LEN(#REF!)-FIND("|",#REF!,1)-1),"")</f>
      </c>
      <c r="S2865" s="3" t="s">
        <v>7</v>
      </c>
      <c r="T2865" s="3" t="s">
        <v>7</v>
      </c>
      <c r="U2865" s="2">
        <v>0</v>
      </c>
      <c r="V2865" s="2">
        <v>0</v>
      </c>
      <c r="W2865" s="2">
        <v>40317</v>
      </c>
      <c r="X2865" s="3" t="s">
        <v>282</v>
      </c>
      <c r="Y2865" s="2"/>
      <c r="Z2865" s="3" t="s">
        <v>8785</v>
      </c>
      <c r="AA2865" s="3" t="s">
        <v>4038</v>
      </c>
      <c r="AB2865" s="7" t="s">
        <v>8786</v>
      </c>
      <c r="AC2865" s="3" t="s">
        <v>685</v>
      </c>
      <c r="AD2865" s="3" t="s">
        <v>93</v>
      </c>
      <c r="AE2865" s="3" t="s">
        <v>94</v>
      </c>
      <c r="AF2865" s="3" t="s">
        <v>95</v>
      </c>
      <c r="AG2865" s="4"/>
      <c r="AH2865" s="3"/>
      <c r="AI2865" s="4"/>
      <c r="AJ28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5" s="8">
        <f>IF(#REF!=MAX(#REF!),"New","Old")</f>
      </c>
      <c r="AL2865" s="3"/>
      <c r="AM2865" s="9">
        <f>IF(OR(#REF!="",#REF!=0),"",IF(#REF!&lt;12000,"&lt;12k",IF(AND(#REF!&gt;=12000,#REF!&lt;24000),"12k to 24k",IF(AND(#REF!&gt;=24000,#REF!&lt;=36000),"24k to 36k",IF(#REF!&gt;36000,"&gt;36k","")))))</f>
      </c>
    </row>
    <row x14ac:dyDescent="0.25" r="2866" customHeight="1" ht="18.75">
      <c r="A2866" s="1">
        <v>1893489</v>
      </c>
      <c r="B2866" s="2">
        <v>11521495</v>
      </c>
      <c r="C2866" s="3" t="s">
        <v>0</v>
      </c>
      <c r="D2866" s="3" t="s">
        <v>234</v>
      </c>
      <c r="E2866" s="2">
        <v>2014</v>
      </c>
      <c r="F2866" s="4">
        <v>45055</v>
      </c>
      <c r="G2866" s="3" t="s">
        <v>108</v>
      </c>
      <c r="H2866" s="4">
        <v>45057</v>
      </c>
      <c r="I2866" s="4">
        <f>_xlfn.XLOOKUP(#REF!,[1]!Backup_F8_Previous_Wave[ODINO],[1]!Backup_F8_Previous_Wave[Production Date],"")</f>
      </c>
      <c r="J2866" s="10">
        <f>_xlfn.XLOOKUP(#REF!,[1]!Backup_F8_Previous_Wave[ODINO],[1]!Backup_F8_Previous_Wave[Wave Date],"")</f>
      </c>
      <c r="K2866" s="6">
        <f>_xlfn.XLOOKUP(#REF!,[1]!Backup_F8_Previous_Wave[ODINO],[1]!Backup_F8_Previous_Wave[Full VIN],"")</f>
      </c>
      <c r="L2866" s="3" t="s">
        <v>8787</v>
      </c>
      <c r="M2866" s="3" t="s">
        <v>4</v>
      </c>
      <c r="N2866" s="3" t="s">
        <v>8788</v>
      </c>
      <c r="O2866" s="3" t="s">
        <v>62</v>
      </c>
      <c r="P2866" s="6">
        <f>_xlfn.XLOOKUP(#REF!,[1]!Table2[BINNING],[1]!Table2[VFG],"")</f>
      </c>
      <c r="Q2866" s="6">
        <f>IF(ISNUMBER(FIND("|",#REF!,1)),LEFT(#REF!,FIND("|",#REF!,1)-2),#REF!)</f>
      </c>
      <c r="R2866" s="6">
        <f>IF(ISNUMBER(FIND("|",#REF!,1)),RIGHT(#REF!,LEN(#REF!)-FIND("|",#REF!,1)-1),"")</f>
      </c>
      <c r="S2866" s="3" t="s">
        <v>7</v>
      </c>
      <c r="T2866" s="3" t="s">
        <v>7</v>
      </c>
      <c r="U2866" s="2">
        <v>0</v>
      </c>
      <c r="V2866" s="2">
        <v>0</v>
      </c>
      <c r="W2866" s="2"/>
      <c r="X2866" s="3" t="s">
        <v>139</v>
      </c>
      <c r="Y2866" s="2">
        <v>0</v>
      </c>
      <c r="Z2866" s="3"/>
      <c r="AA2866" s="3"/>
      <c r="AB2866" s="7" t="s">
        <v>8789</v>
      </c>
      <c r="AC2866" s="3" t="s">
        <v>240</v>
      </c>
      <c r="AD2866" s="3" t="s">
        <v>241</v>
      </c>
      <c r="AE2866" s="3" t="s">
        <v>242</v>
      </c>
      <c r="AF2866" s="3" t="s">
        <v>243</v>
      </c>
      <c r="AG2866" s="4"/>
      <c r="AH2866" s="3"/>
      <c r="AI2866" s="4"/>
      <c r="AJ28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6" s="8">
        <f>IF(#REF!=MAX(#REF!),"New","Old")</f>
      </c>
      <c r="AL2866" s="3"/>
      <c r="AM2866" s="9">
        <f>IF(OR(#REF!="",#REF!=0),"",IF(#REF!&lt;12000,"&lt;12k",IF(AND(#REF!&gt;=12000,#REF!&lt;24000),"12k to 24k",IF(AND(#REF!&gt;=24000,#REF!&lt;=36000),"24k to 36k",IF(#REF!&gt;36000,"&gt;36k","")))))</f>
      </c>
    </row>
    <row x14ac:dyDescent="0.25" r="2867" customHeight="1" ht="18.75">
      <c r="A2867" s="1">
        <v>1893510</v>
      </c>
      <c r="B2867" s="2">
        <v>11521511</v>
      </c>
      <c r="C2867" s="3" t="s">
        <v>0</v>
      </c>
      <c r="D2867" s="3" t="s">
        <v>1</v>
      </c>
      <c r="E2867" s="2">
        <v>2016</v>
      </c>
      <c r="F2867" s="4">
        <v>42491</v>
      </c>
      <c r="G2867" s="3" t="s">
        <v>108</v>
      </c>
      <c r="H2867" s="4">
        <v>45057</v>
      </c>
      <c r="I2867" s="4">
        <f>_xlfn.XLOOKUP(#REF!,[1]!Backup_F8_Previous_Wave[ODINO],[1]!Backup_F8_Previous_Wave[Production Date],"")</f>
      </c>
      <c r="J2867" s="10">
        <f>_xlfn.XLOOKUP(#REF!,[1]!Backup_F8_Previous_Wave[ODINO],[1]!Backup_F8_Previous_Wave[Wave Date],"")</f>
      </c>
      <c r="K2867" s="6">
        <f>_xlfn.XLOOKUP(#REF!,[1]!Backup_F8_Previous_Wave[ODINO],[1]!Backup_F8_Previous_Wave[Full VIN],"")</f>
      </c>
      <c r="L2867" s="3" t="s">
        <v>8790</v>
      </c>
      <c r="M2867" s="3" t="s">
        <v>4</v>
      </c>
      <c r="N2867" s="3" t="s">
        <v>8791</v>
      </c>
      <c r="O2867" s="3" t="s">
        <v>600</v>
      </c>
      <c r="P2867" s="6">
        <f>_xlfn.XLOOKUP(#REF!,[1]!Table2[BINNING],[1]!Table2[VFG],"")</f>
      </c>
      <c r="Q2867" s="6">
        <f>IF(ISNUMBER(FIND("|",#REF!,1)),LEFT(#REF!,FIND("|",#REF!,1)-2),#REF!)</f>
      </c>
      <c r="R2867" s="6">
        <f>IF(ISNUMBER(FIND("|",#REF!,1)),RIGHT(#REF!,LEN(#REF!)-FIND("|",#REF!,1)-1),"")</f>
      </c>
      <c r="S2867" s="3" t="s">
        <v>7</v>
      </c>
      <c r="T2867" s="3" t="s">
        <v>7</v>
      </c>
      <c r="U2867" s="2">
        <v>0</v>
      </c>
      <c r="V2867" s="2">
        <v>0</v>
      </c>
      <c r="W2867" s="2">
        <v>12000</v>
      </c>
      <c r="X2867" s="3" t="s">
        <v>63</v>
      </c>
      <c r="Y2867" s="2"/>
      <c r="Z2867" s="3" t="s">
        <v>8792</v>
      </c>
      <c r="AA2867" s="3" t="s">
        <v>3881</v>
      </c>
      <c r="AB2867" s="7" t="s">
        <v>8793</v>
      </c>
      <c r="AC2867" s="3" t="s">
        <v>20</v>
      </c>
      <c r="AD2867" s="3" t="s">
        <v>11</v>
      </c>
      <c r="AE2867" s="3" t="s">
        <v>135</v>
      </c>
      <c r="AF2867" s="3" t="s">
        <v>27</v>
      </c>
      <c r="AG2867" s="4"/>
      <c r="AH2867" s="3"/>
      <c r="AI2867" s="4"/>
      <c r="AJ28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7" s="8">
        <f>IF(#REF!=MAX(#REF!),"New","Old")</f>
      </c>
      <c r="AL2867" s="3"/>
      <c r="AM2867" s="9">
        <f>IF(OR(#REF!="",#REF!=0),"",IF(#REF!&lt;12000,"&lt;12k",IF(AND(#REF!&gt;=12000,#REF!&lt;24000),"12k to 24k",IF(AND(#REF!&gt;=24000,#REF!&lt;=36000),"24k to 36k",IF(#REF!&gt;36000,"&gt;36k","")))))</f>
      </c>
    </row>
    <row x14ac:dyDescent="0.25" r="2868" customHeight="1" ht="18.75">
      <c r="A2868" s="1">
        <v>1893521</v>
      </c>
      <c r="B2868" s="2">
        <v>11521518</v>
      </c>
      <c r="C2868" s="3" t="s">
        <v>0</v>
      </c>
      <c r="D2868" s="3" t="s">
        <v>181</v>
      </c>
      <c r="E2868" s="2">
        <v>2017</v>
      </c>
      <c r="F2868" s="4">
        <v>45017</v>
      </c>
      <c r="G2868" s="3" t="s">
        <v>108</v>
      </c>
      <c r="H2868" s="4">
        <v>45057</v>
      </c>
      <c r="I2868" s="4"/>
      <c r="J2868" s="10">
        <f>_xlfn.XLOOKUP(#REF!,[1]!Backup_F8_Previous_Wave[ODINO],[1]!Backup_F8_Previous_Wave[Wave Date],"")</f>
      </c>
      <c r="K2868" s="3"/>
      <c r="L2868" s="3" t="s">
        <v>8794</v>
      </c>
      <c r="M2868" s="3" t="s">
        <v>4</v>
      </c>
      <c r="N2868" s="3" t="s">
        <v>8795</v>
      </c>
      <c r="O2868" s="3" t="s">
        <v>196</v>
      </c>
      <c r="P2868" s="6">
        <f>_xlfn.XLOOKUP(#REF!,[1]!Table2[BINNING],[1]!Table2[VFG],"")</f>
      </c>
      <c r="Q2868" s="6">
        <f>IF(ISNUMBER(FIND("|",#REF!,1)),LEFT(#REF!,FIND("|",#REF!,1)-2),#REF!)</f>
      </c>
      <c r="R2868" s="6">
        <f>IF(ISNUMBER(FIND("|",#REF!,1)),RIGHT(#REF!,LEN(#REF!)-FIND("|",#REF!,1)-1),"")</f>
      </c>
      <c r="S2868" s="3" t="s">
        <v>7</v>
      </c>
      <c r="T2868" s="3" t="s">
        <v>7</v>
      </c>
      <c r="U2868" s="2">
        <v>0</v>
      </c>
      <c r="V2868" s="2">
        <v>0</v>
      </c>
      <c r="W2868" s="2"/>
      <c r="X2868" s="3" t="s">
        <v>282</v>
      </c>
      <c r="Y2868" s="2">
        <v>70</v>
      </c>
      <c r="Z2868" s="3"/>
      <c r="AA2868" s="3"/>
      <c r="AB2868" s="7" t="s">
        <v>8796</v>
      </c>
      <c r="AC2868" s="3" t="s">
        <v>44</v>
      </c>
      <c r="AD2868" s="3" t="s">
        <v>44</v>
      </c>
      <c r="AE2868" s="3" t="s">
        <v>44</v>
      </c>
      <c r="AF2868" s="3" t="s">
        <v>198</v>
      </c>
      <c r="AG2868" s="4"/>
      <c r="AH2868" s="3"/>
      <c r="AI2868" s="4"/>
      <c r="AJ28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8" s="8">
        <f>IF(#REF!=MAX(#REF!),"New","Old")</f>
      </c>
      <c r="AL2868" s="3"/>
      <c r="AM2868" s="9">
        <f>IF(OR(#REF!="",#REF!=0),"",IF(#REF!&lt;12000,"&lt;12k",IF(AND(#REF!&gt;=12000,#REF!&lt;24000),"12k to 24k",IF(AND(#REF!&gt;=24000,#REF!&lt;=36000),"24k to 36k",IF(#REF!&gt;36000,"&gt;36k","")))))</f>
      </c>
    </row>
    <row x14ac:dyDescent="0.25" r="2869" customHeight="1" ht="18.75">
      <c r="A2869" s="1">
        <v>1893530</v>
      </c>
      <c r="B2869" s="2">
        <v>11521524</v>
      </c>
      <c r="C2869" s="3" t="s">
        <v>0</v>
      </c>
      <c r="D2869" s="3" t="s">
        <v>86</v>
      </c>
      <c r="E2869" s="2">
        <v>2018</v>
      </c>
      <c r="F2869" s="4">
        <v>44955</v>
      </c>
      <c r="G2869" s="3" t="s">
        <v>2</v>
      </c>
      <c r="H2869" s="4">
        <v>45057</v>
      </c>
      <c r="I2869" s="4">
        <f>_xlfn.XLOOKUP(#REF!,[1]!Backup_F8_Previous_Wave[ODINO],[1]!Backup_F8_Previous_Wave[Production Date],"")</f>
      </c>
      <c r="J2869" s="10">
        <f>_xlfn.XLOOKUP(#REF!,[1]!Backup_F8_Previous_Wave[ODINO],[1]!Backup_F8_Previous_Wave[Wave Date],"")</f>
      </c>
      <c r="K2869" s="6">
        <f>_xlfn.XLOOKUP(#REF!,[1]!Backup_F8_Previous_Wave[ODINO],[1]!Backup_F8_Previous_Wave[Full VIN],"")</f>
      </c>
      <c r="L2869" s="3" t="s">
        <v>8797</v>
      </c>
      <c r="M2869" s="3" t="s">
        <v>4</v>
      </c>
      <c r="N2869" s="3" t="s">
        <v>8798</v>
      </c>
      <c r="O2869" s="3" t="s">
        <v>4208</v>
      </c>
      <c r="P2869" s="6">
        <f>_xlfn.XLOOKUP(#REF!,[1]!Table2[BINNING],[1]!Table2[VFG],"")</f>
      </c>
      <c r="Q2869" s="6">
        <f>IF(ISNUMBER(FIND("|",#REF!,1)),LEFT(#REF!,FIND("|",#REF!,1)-2),#REF!)</f>
      </c>
      <c r="R2869" s="6">
        <f>IF(ISNUMBER(FIND("|",#REF!,1)),RIGHT(#REF!,LEN(#REF!)-FIND("|",#REF!,1)-1),"")</f>
      </c>
      <c r="S2869" s="3" t="s">
        <v>7</v>
      </c>
      <c r="T2869" s="3" t="s">
        <v>7</v>
      </c>
      <c r="U2869" s="2">
        <v>0</v>
      </c>
      <c r="V2869" s="2">
        <v>0</v>
      </c>
      <c r="W2869" s="2"/>
      <c r="X2869" s="3" t="s">
        <v>72</v>
      </c>
      <c r="Y2869" s="2"/>
      <c r="Z2869" s="3"/>
      <c r="AA2869" s="3"/>
      <c r="AB2869" s="7" t="s">
        <v>8799</v>
      </c>
      <c r="AC2869" s="3" t="s">
        <v>92</v>
      </c>
      <c r="AD2869" s="3" t="s">
        <v>93</v>
      </c>
      <c r="AE2869" s="3" t="s">
        <v>94</v>
      </c>
      <c r="AF2869" s="3" t="s">
        <v>95</v>
      </c>
      <c r="AG2869" s="4"/>
      <c r="AH2869" s="3"/>
      <c r="AI2869" s="4"/>
      <c r="AJ28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69" s="8">
        <f>IF(#REF!=MAX(#REF!),"New","Old")</f>
      </c>
      <c r="AL2869" s="3"/>
      <c r="AM2869" s="9">
        <f>IF(OR(#REF!="",#REF!=0),"",IF(#REF!&lt;12000,"&lt;12k",IF(AND(#REF!&gt;=12000,#REF!&lt;24000),"12k to 24k",IF(AND(#REF!&gt;=24000,#REF!&lt;=36000),"24k to 36k",IF(#REF!&gt;36000,"&gt;36k","")))))</f>
      </c>
    </row>
    <row x14ac:dyDescent="0.25" r="2870" customHeight="1" ht="18.75">
      <c r="A2870" s="1">
        <v>1893576</v>
      </c>
      <c r="B2870" s="2">
        <v>11521557</v>
      </c>
      <c r="C2870" s="3" t="s">
        <v>0</v>
      </c>
      <c r="D2870" s="3" t="s">
        <v>86</v>
      </c>
      <c r="E2870" s="2">
        <v>2020</v>
      </c>
      <c r="F2870" s="4">
        <v>45000</v>
      </c>
      <c r="G2870" s="3" t="s">
        <v>2</v>
      </c>
      <c r="H2870" s="4">
        <v>45057</v>
      </c>
      <c r="I2870" s="4">
        <f>_xlfn.XLOOKUP(#REF!,[1]!Backup_F8_Previous_Wave[ODINO],[1]!Backup_F8_Previous_Wave[Production Date],"")</f>
      </c>
      <c r="J2870" s="10">
        <f>_xlfn.XLOOKUP(#REF!,[1]!Backup_F8_Previous_Wave[ODINO],[1]!Backup_F8_Previous_Wave[Wave Date],"")</f>
      </c>
      <c r="K2870" s="6">
        <f>_xlfn.XLOOKUP(#REF!,[1]!Backup_F8_Previous_Wave[ODINO],[1]!Backup_F8_Previous_Wave[Full VIN],"")</f>
      </c>
      <c r="L2870" s="3" t="s">
        <v>7886</v>
      </c>
      <c r="M2870" s="3" t="s">
        <v>4</v>
      </c>
      <c r="N2870" s="3" t="s">
        <v>8800</v>
      </c>
      <c r="O2870" s="3" t="s">
        <v>4771</v>
      </c>
      <c r="P2870" s="6">
        <f>_xlfn.XLOOKUP(#REF!,[1]!Table2[BINNING],[1]!Table2[VFG],"")</f>
      </c>
      <c r="Q2870" s="6">
        <f>IF(ISNUMBER(FIND("|",#REF!,1)),LEFT(#REF!,FIND("|",#REF!,1)-2),#REF!)</f>
      </c>
      <c r="R2870" s="6">
        <f>IF(ISNUMBER(FIND("|",#REF!,1)),RIGHT(#REF!,LEN(#REF!)-FIND("|",#REF!,1)-1),"")</f>
      </c>
      <c r="S2870" s="3" t="s">
        <v>7</v>
      </c>
      <c r="T2870" s="3" t="s">
        <v>7</v>
      </c>
      <c r="U2870" s="2">
        <v>0</v>
      </c>
      <c r="V2870" s="2">
        <v>0</v>
      </c>
      <c r="W2870" s="2">
        <v>49000</v>
      </c>
      <c r="X2870" s="3" t="s">
        <v>358</v>
      </c>
      <c r="Y2870" s="2"/>
      <c r="Z2870" s="3" t="s">
        <v>8801</v>
      </c>
      <c r="AA2870" s="3" t="s">
        <v>4338</v>
      </c>
      <c r="AB2870" s="7" t="s">
        <v>8802</v>
      </c>
      <c r="AC2870" s="3" t="s">
        <v>685</v>
      </c>
      <c r="AD2870" s="3" t="s">
        <v>93</v>
      </c>
      <c r="AE2870" s="3" t="s">
        <v>94</v>
      </c>
      <c r="AF2870" s="3" t="s">
        <v>95</v>
      </c>
      <c r="AG2870" s="4"/>
      <c r="AH2870" s="3"/>
      <c r="AI2870" s="4"/>
      <c r="AJ28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0" s="8">
        <f>IF(#REF!=MAX(#REF!),"New","Old")</f>
      </c>
      <c r="AL2870" s="3"/>
      <c r="AM2870" s="9">
        <f>IF(OR(#REF!="",#REF!=0),"",IF(#REF!&lt;12000,"&lt;12k",IF(AND(#REF!&gt;=12000,#REF!&lt;24000),"12k to 24k",IF(AND(#REF!&gt;=24000,#REF!&lt;=36000),"24k to 36k",IF(#REF!&gt;36000,"&gt;36k","")))))</f>
      </c>
    </row>
    <row x14ac:dyDescent="0.25" r="2871" customHeight="1" ht="18.75">
      <c r="A2871" s="1">
        <v>1893617</v>
      </c>
      <c r="B2871" s="2">
        <v>11521583</v>
      </c>
      <c r="C2871" s="3" t="s">
        <v>0</v>
      </c>
      <c r="D2871" s="3" t="s">
        <v>181</v>
      </c>
      <c r="E2871" s="2">
        <v>2017</v>
      </c>
      <c r="F2871" s="4">
        <v>45057</v>
      </c>
      <c r="G2871" s="3" t="s">
        <v>108</v>
      </c>
      <c r="H2871" s="4">
        <v>45057</v>
      </c>
      <c r="I2871" s="4">
        <f>_xlfn.XLOOKUP(#REF!,[1]!Backup_F8_Previous_Wave[ODINO],[1]!Backup_F8_Previous_Wave[Production Date],"")</f>
      </c>
      <c r="J2871" s="10">
        <f>_xlfn.XLOOKUP(#REF!,[1]!Backup_F8_Previous_Wave[ODINO],[1]!Backup_F8_Previous_Wave[Wave Date],"")</f>
      </c>
      <c r="K2871" s="6">
        <f>_xlfn.XLOOKUP(#REF!,[1]!Backup_F8_Previous_Wave[ODINO],[1]!Backup_F8_Previous_Wave[Full VIN],"")</f>
      </c>
      <c r="L2871" s="3" t="s">
        <v>8803</v>
      </c>
      <c r="M2871" s="3" t="s">
        <v>4</v>
      </c>
      <c r="N2871" s="3" t="s">
        <v>8804</v>
      </c>
      <c r="O2871" s="3" t="s">
        <v>196</v>
      </c>
      <c r="P2871" s="6">
        <f>_xlfn.XLOOKUP(#REF!,[1]!Table2[BINNING],[1]!Table2[VFG],"")</f>
      </c>
      <c r="Q2871" s="6">
        <f>IF(ISNUMBER(FIND("|",#REF!,1)),LEFT(#REF!,FIND("|",#REF!,1)-2),#REF!)</f>
      </c>
      <c r="R2871" s="6">
        <f>IF(ISNUMBER(FIND("|",#REF!,1)),RIGHT(#REF!,LEN(#REF!)-FIND("|",#REF!,1)-1),"")</f>
      </c>
      <c r="S2871" s="3" t="s">
        <v>7</v>
      </c>
      <c r="T2871" s="3" t="s">
        <v>7</v>
      </c>
      <c r="U2871" s="2">
        <v>0</v>
      </c>
      <c r="V2871" s="2">
        <v>0</v>
      </c>
      <c r="W2871" s="2">
        <v>126415</v>
      </c>
      <c r="X2871" s="3" t="s">
        <v>63</v>
      </c>
      <c r="Y2871" s="2">
        <v>80</v>
      </c>
      <c r="Z2871" s="3"/>
      <c r="AA2871" s="3"/>
      <c r="AB2871" s="7" t="s">
        <v>8805</v>
      </c>
      <c r="AC2871" s="3" t="s">
        <v>297</v>
      </c>
      <c r="AD2871" s="3" t="s">
        <v>298</v>
      </c>
      <c r="AE2871" s="3" t="s">
        <v>299</v>
      </c>
      <c r="AF2871" s="3" t="s">
        <v>198</v>
      </c>
      <c r="AG2871" s="4"/>
      <c r="AH2871" s="3"/>
      <c r="AI2871" s="4"/>
      <c r="AJ28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1" s="8">
        <f>IF(#REF!=MAX(#REF!),"New","Old")</f>
      </c>
      <c r="AL2871" s="3"/>
      <c r="AM2871" s="9">
        <f>IF(OR(#REF!="",#REF!=0),"",IF(#REF!&lt;12000,"&lt;12k",IF(AND(#REF!&gt;=12000,#REF!&lt;24000),"12k to 24k",IF(AND(#REF!&gt;=24000,#REF!&lt;=36000),"24k to 36k",IF(#REF!&gt;36000,"&gt;36k","")))))</f>
      </c>
    </row>
    <row x14ac:dyDescent="0.25" r="2872" customHeight="1" ht="18.75">
      <c r="A2872" s="1">
        <v>1893719</v>
      </c>
      <c r="B2872" s="2">
        <v>11521654</v>
      </c>
      <c r="C2872" s="3" t="s">
        <v>0</v>
      </c>
      <c r="D2872" s="3" t="s">
        <v>86</v>
      </c>
      <c r="E2872" s="2">
        <v>2020</v>
      </c>
      <c r="F2872" s="4">
        <v>45052</v>
      </c>
      <c r="G2872" s="3" t="s">
        <v>108</v>
      </c>
      <c r="H2872" s="4">
        <v>45058</v>
      </c>
      <c r="I2872" s="4"/>
      <c r="J2872" s="10">
        <f>_xlfn.XLOOKUP(#REF!,[1]!Backup_F8_Previous_Wave[ODINO],[1]!Backup_F8_Previous_Wave[Wave Date],"")</f>
      </c>
      <c r="K2872" s="3"/>
      <c r="L2872" s="3"/>
      <c r="M2872" s="3" t="s">
        <v>4</v>
      </c>
      <c r="N2872" s="3" t="s">
        <v>8806</v>
      </c>
      <c r="O2872" s="3" t="s">
        <v>4771</v>
      </c>
      <c r="P2872" s="6">
        <f>_xlfn.XLOOKUP(#REF!,[1]!Table2[BINNING],[1]!Table2[VFG],"")</f>
      </c>
      <c r="Q2872" s="6">
        <f>IF(ISNUMBER(FIND("|",#REF!,1)),LEFT(#REF!,FIND("|",#REF!,1)-2),#REF!)</f>
      </c>
      <c r="R2872" s="6">
        <f>IF(ISNUMBER(FIND("|",#REF!,1)),RIGHT(#REF!,LEN(#REF!)-FIND("|",#REF!,1)-1),"")</f>
      </c>
      <c r="S2872" s="3" t="s">
        <v>7</v>
      </c>
      <c r="T2872" s="3" t="s">
        <v>7</v>
      </c>
      <c r="U2872" s="2">
        <v>0</v>
      </c>
      <c r="V2872" s="2">
        <v>0</v>
      </c>
      <c r="W2872" s="2">
        <v>35000</v>
      </c>
      <c r="X2872" s="3" t="s">
        <v>282</v>
      </c>
      <c r="Y2872" s="2"/>
      <c r="Z2872" s="3" t="s">
        <v>8807</v>
      </c>
      <c r="AA2872" s="3" t="s">
        <v>4038</v>
      </c>
      <c r="AB2872" s="7" t="s">
        <v>8808</v>
      </c>
      <c r="AC2872" s="3" t="s">
        <v>44</v>
      </c>
      <c r="AD2872" s="3" t="s">
        <v>44</v>
      </c>
      <c r="AE2872" s="3" t="s">
        <v>44</v>
      </c>
      <c r="AF2872" s="3" t="s">
        <v>44</v>
      </c>
      <c r="AG2872" s="4"/>
      <c r="AH2872" s="3"/>
      <c r="AI2872" s="4"/>
      <c r="AJ28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2" s="8">
        <f>IF(#REF!=MAX(#REF!),"New","Old")</f>
      </c>
      <c r="AL2872" s="3"/>
      <c r="AM2872" s="9">
        <f>IF(OR(#REF!="",#REF!=0),"",IF(#REF!&lt;12000,"&lt;12k",IF(AND(#REF!&gt;=12000,#REF!&lt;24000),"12k to 24k",IF(AND(#REF!&gt;=24000,#REF!&lt;=36000),"24k to 36k",IF(#REF!&gt;36000,"&gt;36k","")))))</f>
      </c>
    </row>
    <row x14ac:dyDescent="0.25" r="2873" customHeight="1" ht="18.75">
      <c r="A2873" s="1">
        <v>1893840</v>
      </c>
      <c r="B2873" s="2">
        <v>11521729</v>
      </c>
      <c r="C2873" s="3" t="s">
        <v>0</v>
      </c>
      <c r="D2873" s="3" t="s">
        <v>86</v>
      </c>
      <c r="E2873" s="2">
        <v>2020</v>
      </c>
      <c r="F2873" s="4">
        <v>45052</v>
      </c>
      <c r="G2873" s="3" t="s">
        <v>108</v>
      </c>
      <c r="H2873" s="4">
        <v>45058</v>
      </c>
      <c r="I2873" s="4">
        <f>_xlfn.XLOOKUP(#REF!,[1]!Backup_F8_Previous_Wave[ODINO],[1]!Backup_F8_Previous_Wave[Production Date],"")</f>
      </c>
      <c r="J2873" s="10">
        <f>_xlfn.XLOOKUP(#REF!,[1]!Backup_F8_Previous_Wave[ODINO],[1]!Backup_F8_Previous_Wave[Wave Date],"")</f>
      </c>
      <c r="K2873" s="6">
        <f>_xlfn.XLOOKUP(#REF!,[1]!Backup_F8_Previous_Wave[ODINO],[1]!Backup_F8_Previous_Wave[Full VIN],"")</f>
      </c>
      <c r="L2873" s="3" t="s">
        <v>8087</v>
      </c>
      <c r="M2873" s="3" t="s">
        <v>4</v>
      </c>
      <c r="N2873" s="3" t="s">
        <v>8809</v>
      </c>
      <c r="O2873" s="3" t="s">
        <v>4771</v>
      </c>
      <c r="P2873" s="6">
        <f>_xlfn.XLOOKUP(#REF!,[1]!Table2[BINNING],[1]!Table2[VFG],"")</f>
      </c>
      <c r="Q2873" s="6">
        <f>IF(ISNUMBER(FIND("|",#REF!,1)),LEFT(#REF!,FIND("|",#REF!,1)-2),#REF!)</f>
      </c>
      <c r="R2873" s="6">
        <f>IF(ISNUMBER(FIND("|",#REF!,1)),RIGHT(#REF!,LEN(#REF!)-FIND("|",#REF!,1)-1),"")</f>
      </c>
      <c r="S2873" s="3" t="s">
        <v>7</v>
      </c>
      <c r="T2873" s="3" t="s">
        <v>7</v>
      </c>
      <c r="U2873" s="2">
        <v>0</v>
      </c>
      <c r="V2873" s="2">
        <v>0</v>
      </c>
      <c r="W2873" s="2">
        <v>56000</v>
      </c>
      <c r="X2873" s="3" t="s">
        <v>32</v>
      </c>
      <c r="Y2873" s="2">
        <v>0</v>
      </c>
      <c r="Z2873" s="3" t="s">
        <v>8810</v>
      </c>
      <c r="AA2873" s="3" t="s">
        <v>3422</v>
      </c>
      <c r="AB2873" s="7" t="s">
        <v>8811</v>
      </c>
      <c r="AC2873" s="3" t="s">
        <v>685</v>
      </c>
      <c r="AD2873" s="3" t="s">
        <v>93</v>
      </c>
      <c r="AE2873" s="3" t="s">
        <v>94</v>
      </c>
      <c r="AF2873" s="3" t="s">
        <v>95</v>
      </c>
      <c r="AG2873" s="4"/>
      <c r="AH2873" s="3"/>
      <c r="AI2873" s="4"/>
      <c r="AJ28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3" s="8">
        <f>IF(#REF!=MAX(#REF!),"New","Old")</f>
      </c>
      <c r="AL2873" s="3"/>
      <c r="AM2873" s="9">
        <f>IF(OR(#REF!="",#REF!=0),"",IF(#REF!&lt;12000,"&lt;12k",IF(AND(#REF!&gt;=12000,#REF!&lt;24000),"12k to 24k",IF(AND(#REF!&gt;=24000,#REF!&lt;=36000),"24k to 36k",IF(#REF!&gt;36000,"&gt;36k","")))))</f>
      </c>
    </row>
    <row x14ac:dyDescent="0.25" r="2874" customHeight="1" ht="18.75">
      <c r="A2874" s="1">
        <v>1893879</v>
      </c>
      <c r="B2874" s="2">
        <v>11521757</v>
      </c>
      <c r="C2874" s="3" t="s">
        <v>0</v>
      </c>
      <c r="D2874" s="3" t="s">
        <v>4843</v>
      </c>
      <c r="E2874" s="2">
        <v>2023</v>
      </c>
      <c r="F2874" s="4">
        <v>45023</v>
      </c>
      <c r="G2874" s="3" t="s">
        <v>108</v>
      </c>
      <c r="H2874" s="4">
        <v>45058</v>
      </c>
      <c r="I2874" s="4">
        <f>_xlfn.XLOOKUP(#REF!,[1]!Backup_F8_Previous_Wave[ODINO],[1]!Backup_F8_Previous_Wave[Production Date],"")</f>
      </c>
      <c r="J2874" s="10">
        <f>_xlfn.XLOOKUP(#REF!,[1]!Backup_F8_Previous_Wave[ODINO],[1]!Backup_F8_Previous_Wave[Wave Date],"")</f>
      </c>
      <c r="K2874" s="6">
        <f>_xlfn.XLOOKUP(#REF!,[1]!Backup_F8_Previous_Wave[ODINO],[1]!Backup_F8_Previous_Wave[Full VIN],"")</f>
      </c>
      <c r="L2874" s="3" t="s">
        <v>7429</v>
      </c>
      <c r="M2874" s="3" t="s">
        <v>4</v>
      </c>
      <c r="N2874" s="3" t="s">
        <v>8812</v>
      </c>
      <c r="O2874" s="3" t="s">
        <v>3849</v>
      </c>
      <c r="P2874" s="6">
        <f>_xlfn.XLOOKUP(#REF!,[1]!Table2[BINNING],[1]!Table2[VFG],"")</f>
      </c>
      <c r="Q2874" s="6">
        <f>IF(ISNUMBER(FIND("|",#REF!,1)),LEFT(#REF!,FIND("|",#REF!,1)-2),#REF!)</f>
      </c>
      <c r="R2874" s="6">
        <f>IF(ISNUMBER(FIND("|",#REF!,1)),RIGHT(#REF!,LEN(#REF!)-FIND("|",#REF!,1)-1),"")</f>
      </c>
      <c r="S2874" s="3" t="s">
        <v>7</v>
      </c>
      <c r="T2874" s="3" t="s">
        <v>7</v>
      </c>
      <c r="U2874" s="2">
        <v>0</v>
      </c>
      <c r="V2874" s="2">
        <v>0</v>
      </c>
      <c r="W2874" s="2"/>
      <c r="X2874" s="3" t="s">
        <v>404</v>
      </c>
      <c r="Y2874" s="2"/>
      <c r="Z2874" s="3"/>
      <c r="AA2874" s="3"/>
      <c r="AB2874" s="7" t="s">
        <v>8813</v>
      </c>
      <c r="AC2874" s="3" t="s">
        <v>4847</v>
      </c>
      <c r="AD2874" s="3" t="s">
        <v>4848</v>
      </c>
      <c r="AE2874" s="3" t="s">
        <v>4849</v>
      </c>
      <c r="AF2874" s="3" t="s">
        <v>102</v>
      </c>
      <c r="AG2874" s="4"/>
      <c r="AH2874" s="3"/>
      <c r="AI2874" s="4"/>
      <c r="AJ28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4" s="8">
        <f>IF(#REF!=MAX(#REF!),"New","Old")</f>
      </c>
      <c r="AL2874" s="3"/>
      <c r="AM2874" s="9">
        <f>IF(OR(#REF!="",#REF!=0),"",IF(#REF!&lt;12000,"&lt;12k",IF(AND(#REF!&gt;=12000,#REF!&lt;24000),"12k to 24k",IF(AND(#REF!&gt;=24000,#REF!&lt;=36000),"24k to 36k",IF(#REF!&gt;36000,"&gt;36k","")))))</f>
      </c>
    </row>
    <row x14ac:dyDescent="0.25" r="2875" customHeight="1" ht="18.75">
      <c r="A2875" s="1">
        <v>1893900</v>
      </c>
      <c r="B2875" s="2">
        <v>11521773</v>
      </c>
      <c r="C2875" s="3" t="s">
        <v>0</v>
      </c>
      <c r="D2875" s="3" t="s">
        <v>4843</v>
      </c>
      <c r="E2875" s="2">
        <v>2023</v>
      </c>
      <c r="F2875" s="4">
        <v>44980</v>
      </c>
      <c r="G2875" s="3" t="s">
        <v>2</v>
      </c>
      <c r="H2875" s="4">
        <v>45058</v>
      </c>
      <c r="I2875" s="4">
        <f>_xlfn.XLOOKUP(#REF!,[1]!Backup_F8_Previous_Wave[ODINO],[1]!Backup_F8_Previous_Wave[Production Date],"")</f>
      </c>
      <c r="J2875" s="10">
        <f>_xlfn.XLOOKUP(#REF!,[1]!Backup_F8_Previous_Wave[ODINO],[1]!Backup_F8_Previous_Wave[Wave Date],"")</f>
      </c>
      <c r="K2875" s="6">
        <f>_xlfn.XLOOKUP(#REF!,[1]!Backup_F8_Previous_Wave[ODINO],[1]!Backup_F8_Previous_Wave[Full VIN],"")</f>
      </c>
      <c r="L2875" s="3" t="s">
        <v>8814</v>
      </c>
      <c r="M2875" s="3" t="s">
        <v>4</v>
      </c>
      <c r="N2875" s="3" t="s">
        <v>8815</v>
      </c>
      <c r="O2875" s="3" t="s">
        <v>3849</v>
      </c>
      <c r="P2875" s="6">
        <f>_xlfn.XLOOKUP(#REF!,[1]!Table2[BINNING],[1]!Table2[VFG],"")</f>
      </c>
      <c r="Q2875" s="6">
        <f>IF(ISNUMBER(FIND("|",#REF!,1)),LEFT(#REF!,FIND("|",#REF!,1)-2),#REF!)</f>
      </c>
      <c r="R2875" s="6">
        <f>IF(ISNUMBER(FIND("|",#REF!,1)),RIGHT(#REF!,LEN(#REF!)-FIND("|",#REF!,1)-1),"")</f>
      </c>
      <c r="S2875" s="3" t="s">
        <v>7</v>
      </c>
      <c r="T2875" s="3" t="s">
        <v>7</v>
      </c>
      <c r="U2875" s="2">
        <v>0</v>
      </c>
      <c r="V2875" s="2">
        <v>0</v>
      </c>
      <c r="W2875" s="2"/>
      <c r="X2875" s="3" t="s">
        <v>72</v>
      </c>
      <c r="Y2875" s="2">
        <v>70</v>
      </c>
      <c r="Z2875" s="3"/>
      <c r="AA2875" s="3"/>
      <c r="AB2875" s="7" t="s">
        <v>8816</v>
      </c>
      <c r="AC2875" s="3" t="s">
        <v>4847</v>
      </c>
      <c r="AD2875" s="3" t="s">
        <v>4848</v>
      </c>
      <c r="AE2875" s="3" t="s">
        <v>4849</v>
      </c>
      <c r="AF2875" s="3" t="s">
        <v>102</v>
      </c>
      <c r="AG2875" s="4"/>
      <c r="AH2875" s="3"/>
      <c r="AI2875" s="4"/>
      <c r="AJ28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5" s="8">
        <f>IF(#REF!=MAX(#REF!),"New","Old")</f>
      </c>
      <c r="AL2875" s="3"/>
      <c r="AM2875" s="9">
        <f>IF(OR(#REF!="",#REF!=0),"",IF(#REF!&lt;12000,"&lt;12k",IF(AND(#REF!&gt;=12000,#REF!&lt;24000),"12k to 24k",IF(AND(#REF!&gt;=24000,#REF!&lt;=36000),"24k to 36k",IF(#REF!&gt;36000,"&gt;36k","")))))</f>
      </c>
    </row>
    <row x14ac:dyDescent="0.25" r="2876" customHeight="1" ht="18.75">
      <c r="A2876" s="1">
        <v>1893908</v>
      </c>
      <c r="B2876" s="2">
        <v>11521779</v>
      </c>
      <c r="C2876" s="3" t="s">
        <v>0</v>
      </c>
      <c r="D2876" s="3" t="s">
        <v>86</v>
      </c>
      <c r="E2876" s="2">
        <v>2020</v>
      </c>
      <c r="F2876" s="4">
        <v>45047</v>
      </c>
      <c r="G2876" s="3" t="s">
        <v>108</v>
      </c>
      <c r="H2876" s="4">
        <v>45058</v>
      </c>
      <c r="I2876" s="4">
        <f>_xlfn.XLOOKUP(#REF!,[1]!Backup_F8_Previous_Wave[ODINO],[1]!Backup_F8_Previous_Wave[Production Date],"")</f>
      </c>
      <c r="J2876" s="10">
        <f>_xlfn.XLOOKUP(#REF!,[1]!Backup_F8_Previous_Wave[ODINO],[1]!Backup_F8_Previous_Wave[Wave Date],"")</f>
      </c>
      <c r="K2876" s="6">
        <f>_xlfn.XLOOKUP(#REF!,[1]!Backup_F8_Previous_Wave[ODINO],[1]!Backup_F8_Previous_Wave[Full VIN],"")</f>
      </c>
      <c r="L2876" s="3" t="s">
        <v>8112</v>
      </c>
      <c r="M2876" s="3" t="s">
        <v>4</v>
      </c>
      <c r="N2876" s="3" t="s">
        <v>8817</v>
      </c>
      <c r="O2876" s="3" t="s">
        <v>4771</v>
      </c>
      <c r="P2876" s="6">
        <f>_xlfn.XLOOKUP(#REF!,[1]!Table2[BINNING],[1]!Table2[VFG],"")</f>
      </c>
      <c r="Q2876" s="6">
        <f>IF(ISNUMBER(FIND("|",#REF!,1)),LEFT(#REF!,FIND("|",#REF!,1)-2),#REF!)</f>
      </c>
      <c r="R2876" s="6">
        <f>IF(ISNUMBER(FIND("|",#REF!,1)),RIGHT(#REF!,LEN(#REF!)-FIND("|",#REF!,1)-1),"")</f>
      </c>
      <c r="S2876" s="3" t="s">
        <v>7</v>
      </c>
      <c r="T2876" s="3" t="s">
        <v>7</v>
      </c>
      <c r="U2876" s="2">
        <v>0</v>
      </c>
      <c r="V2876" s="2">
        <v>0</v>
      </c>
      <c r="W2876" s="2"/>
      <c r="X2876" s="3" t="s">
        <v>8</v>
      </c>
      <c r="Y2876" s="2">
        <v>0</v>
      </c>
      <c r="Z2876" s="3"/>
      <c r="AA2876" s="3"/>
      <c r="AB2876" s="7" t="s">
        <v>8818</v>
      </c>
      <c r="AC2876" s="3" t="s">
        <v>685</v>
      </c>
      <c r="AD2876" s="3" t="s">
        <v>93</v>
      </c>
      <c r="AE2876" s="3" t="s">
        <v>94</v>
      </c>
      <c r="AF2876" s="3" t="s">
        <v>95</v>
      </c>
      <c r="AG2876" s="4"/>
      <c r="AH2876" s="3"/>
      <c r="AI2876" s="4"/>
      <c r="AJ28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6" s="8">
        <f>IF(#REF!=MAX(#REF!),"New","Old")</f>
      </c>
      <c r="AL2876" s="3"/>
      <c r="AM2876" s="9">
        <f>IF(OR(#REF!="",#REF!=0),"",IF(#REF!&lt;12000,"&lt;12k",IF(AND(#REF!&gt;=12000,#REF!&lt;24000),"12k to 24k",IF(AND(#REF!&gt;=24000,#REF!&lt;=36000),"24k to 36k",IF(#REF!&gt;36000,"&gt;36k","")))))</f>
      </c>
    </row>
    <row x14ac:dyDescent="0.25" r="2877" customHeight="1" ht="18.75">
      <c r="A2877" s="1">
        <v>1893932</v>
      </c>
      <c r="B2877" s="2">
        <v>11521794</v>
      </c>
      <c r="C2877" s="3" t="s">
        <v>0</v>
      </c>
      <c r="D2877" s="3" t="s">
        <v>181</v>
      </c>
      <c r="E2877" s="2">
        <v>2018</v>
      </c>
      <c r="F2877" s="4">
        <v>45031</v>
      </c>
      <c r="G2877" s="3" t="s">
        <v>108</v>
      </c>
      <c r="H2877" s="4">
        <v>45059</v>
      </c>
      <c r="I2877" s="4">
        <f>_xlfn.XLOOKUP(#REF!,[1]!Backup_F8_Previous_Wave[ODINO],[1]!Backup_F8_Previous_Wave[Production Date],"")</f>
      </c>
      <c r="J2877" s="10">
        <f>_xlfn.XLOOKUP(#REF!,[1]!Backup_F8_Previous_Wave[ODINO],[1]!Backup_F8_Previous_Wave[Wave Date],"")</f>
      </c>
      <c r="K2877" s="6">
        <f>_xlfn.XLOOKUP(#REF!,[1]!Backup_F8_Previous_Wave[ODINO],[1]!Backup_F8_Previous_Wave[Full VIN],"")</f>
      </c>
      <c r="L2877" s="3" t="s">
        <v>8819</v>
      </c>
      <c r="M2877" s="3" t="s">
        <v>4</v>
      </c>
      <c r="N2877" s="3" t="s">
        <v>8820</v>
      </c>
      <c r="O2877" s="3" t="s">
        <v>196</v>
      </c>
      <c r="P2877" s="6">
        <f>_xlfn.XLOOKUP(#REF!,[1]!Table2[BINNING],[1]!Table2[VFG],"")</f>
      </c>
      <c r="Q2877" s="6">
        <f>IF(ISNUMBER(FIND("|",#REF!,1)),LEFT(#REF!,FIND("|",#REF!,1)-2),#REF!)</f>
      </c>
      <c r="R2877" s="6">
        <f>IF(ISNUMBER(FIND("|",#REF!,1)),RIGHT(#REF!,LEN(#REF!)-FIND("|",#REF!,1)-1),"")</f>
      </c>
      <c r="S2877" s="3" t="s">
        <v>7</v>
      </c>
      <c r="T2877" s="3" t="s">
        <v>7</v>
      </c>
      <c r="U2877" s="2">
        <v>0</v>
      </c>
      <c r="V2877" s="2">
        <v>0</v>
      </c>
      <c r="W2877" s="2"/>
      <c r="X2877" s="3" t="s">
        <v>282</v>
      </c>
      <c r="Y2877" s="2">
        <v>70</v>
      </c>
      <c r="Z2877" s="3"/>
      <c r="AA2877" s="3"/>
      <c r="AB2877" s="7" t="s">
        <v>8821</v>
      </c>
      <c r="AC2877" s="3" t="s">
        <v>297</v>
      </c>
      <c r="AD2877" s="3" t="s">
        <v>298</v>
      </c>
      <c r="AE2877" s="3" t="s">
        <v>299</v>
      </c>
      <c r="AF2877" s="3" t="s">
        <v>198</v>
      </c>
      <c r="AG2877" s="4"/>
      <c r="AH2877" s="3"/>
      <c r="AI2877" s="4"/>
      <c r="AJ28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7" s="8">
        <f>IF(#REF!=MAX(#REF!),"New","Old")</f>
      </c>
      <c r="AL2877" s="3"/>
      <c r="AM2877" s="9">
        <f>IF(OR(#REF!="",#REF!=0),"",IF(#REF!&lt;12000,"&lt;12k",IF(AND(#REF!&gt;=12000,#REF!&lt;24000),"12k to 24k",IF(AND(#REF!&gt;=24000,#REF!&lt;=36000),"24k to 36k",IF(#REF!&gt;36000,"&gt;36k","")))))</f>
      </c>
    </row>
    <row x14ac:dyDescent="0.25" r="2878" customHeight="1" ht="18.75">
      <c r="A2878" s="1">
        <v>1893965</v>
      </c>
      <c r="B2878" s="2">
        <v>11521815</v>
      </c>
      <c r="C2878" s="3" t="s">
        <v>0</v>
      </c>
      <c r="D2878" s="3" t="s">
        <v>86</v>
      </c>
      <c r="E2878" s="2">
        <v>2020</v>
      </c>
      <c r="F2878" s="4">
        <v>45059</v>
      </c>
      <c r="G2878" s="3" t="s">
        <v>108</v>
      </c>
      <c r="H2878" s="4">
        <v>45059</v>
      </c>
      <c r="I2878" s="4">
        <f>_xlfn.XLOOKUP(#REF!,[1]!Backup_F8_Previous_Wave[ODINO],[1]!Backup_F8_Previous_Wave[Production Date],"")</f>
      </c>
      <c r="J2878" s="10">
        <f>_xlfn.XLOOKUP(#REF!,[1]!Backup_F8_Previous_Wave[ODINO],[1]!Backup_F8_Previous_Wave[Wave Date],"")</f>
      </c>
      <c r="K2878" s="6">
        <f>_xlfn.XLOOKUP(#REF!,[1]!Backup_F8_Previous_Wave[ODINO],[1]!Backup_F8_Previous_Wave[Full VIN],"")</f>
      </c>
      <c r="L2878" s="3" t="s">
        <v>8822</v>
      </c>
      <c r="M2878" s="3" t="s">
        <v>4</v>
      </c>
      <c r="N2878" s="3" t="s">
        <v>8823</v>
      </c>
      <c r="O2878" s="3" t="s">
        <v>4771</v>
      </c>
      <c r="P2878" s="6">
        <f>_xlfn.XLOOKUP(#REF!,[1]!Table2[BINNING],[1]!Table2[VFG],"")</f>
      </c>
      <c r="Q2878" s="6">
        <f>IF(ISNUMBER(FIND("|",#REF!,1)),LEFT(#REF!,FIND("|",#REF!,1)-2),#REF!)</f>
      </c>
      <c r="R2878" s="6">
        <f>IF(ISNUMBER(FIND("|",#REF!,1)),RIGHT(#REF!,LEN(#REF!)-FIND("|",#REF!,1)-1),"")</f>
      </c>
      <c r="S2878" s="3" t="s">
        <v>7</v>
      </c>
      <c r="T2878" s="3" t="s">
        <v>7</v>
      </c>
      <c r="U2878" s="2">
        <v>0</v>
      </c>
      <c r="V2878" s="2">
        <v>0</v>
      </c>
      <c r="W2878" s="2"/>
      <c r="X2878" s="3" t="s">
        <v>81</v>
      </c>
      <c r="Y2878" s="2"/>
      <c r="Z2878" s="3"/>
      <c r="AA2878" s="3"/>
      <c r="AB2878" s="7" t="s">
        <v>8824</v>
      </c>
      <c r="AC2878" s="3" t="s">
        <v>685</v>
      </c>
      <c r="AD2878" s="3" t="s">
        <v>93</v>
      </c>
      <c r="AE2878" s="3" t="s">
        <v>94</v>
      </c>
      <c r="AF2878" s="3" t="s">
        <v>95</v>
      </c>
      <c r="AG2878" s="4"/>
      <c r="AH2878" s="3"/>
      <c r="AI2878" s="4"/>
      <c r="AJ28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8" s="8">
        <f>IF(#REF!=MAX(#REF!),"New","Old")</f>
      </c>
      <c r="AL2878" s="3"/>
      <c r="AM2878" s="9">
        <f>IF(OR(#REF!="",#REF!=0),"",IF(#REF!&lt;12000,"&lt;12k",IF(AND(#REF!&gt;=12000,#REF!&lt;24000),"12k to 24k",IF(AND(#REF!&gt;=24000,#REF!&lt;=36000),"24k to 36k",IF(#REF!&gt;36000,"&gt;36k","")))))</f>
      </c>
    </row>
    <row x14ac:dyDescent="0.25" r="2879" customHeight="1" ht="18.75">
      <c r="A2879" s="1">
        <v>1894031</v>
      </c>
      <c r="B2879" s="2">
        <v>11521860</v>
      </c>
      <c r="C2879" s="3" t="s">
        <v>0</v>
      </c>
      <c r="D2879" s="3" t="s">
        <v>86</v>
      </c>
      <c r="E2879" s="2">
        <v>2020</v>
      </c>
      <c r="F2879" s="4">
        <v>44756</v>
      </c>
      <c r="G2879" s="3" t="s">
        <v>39</v>
      </c>
      <c r="H2879" s="4">
        <v>45059</v>
      </c>
      <c r="I2879" s="4">
        <f>_xlfn.XLOOKUP(#REF!,[1]!Backup_F8_Previous_Wave[ODINO],[1]!Backup_F8_Previous_Wave[Production Date],"")</f>
      </c>
      <c r="J2879" s="10">
        <f>_xlfn.XLOOKUP(#REF!,[1]!Backup_F8_Previous_Wave[ODINO],[1]!Backup_F8_Previous_Wave[Wave Date],"")</f>
      </c>
      <c r="K2879" s="6">
        <f>_xlfn.XLOOKUP(#REF!,[1]!Backup_F8_Previous_Wave[ODINO],[1]!Backup_F8_Previous_Wave[Full VIN],"")</f>
      </c>
      <c r="L2879" s="3" t="s">
        <v>8825</v>
      </c>
      <c r="M2879" s="3" t="s">
        <v>4</v>
      </c>
      <c r="N2879" s="3" t="s">
        <v>8826</v>
      </c>
      <c r="O2879" s="3" t="s">
        <v>4771</v>
      </c>
      <c r="P2879" s="6">
        <f>_xlfn.XLOOKUP(#REF!,[1]!Table2[BINNING],[1]!Table2[VFG],"")</f>
      </c>
      <c r="Q2879" s="6">
        <f>IF(ISNUMBER(FIND("|",#REF!,1)),LEFT(#REF!,FIND("|",#REF!,1)-2),#REF!)</f>
      </c>
      <c r="R2879" s="6">
        <f>IF(ISNUMBER(FIND("|",#REF!,1)),RIGHT(#REF!,LEN(#REF!)-FIND("|",#REF!,1)-1),"")</f>
      </c>
      <c r="S2879" s="3" t="s">
        <v>7</v>
      </c>
      <c r="T2879" s="3" t="s">
        <v>7</v>
      </c>
      <c r="U2879" s="2">
        <v>0</v>
      </c>
      <c r="V2879" s="2">
        <v>0</v>
      </c>
      <c r="W2879" s="2"/>
      <c r="X2879" s="3" t="s">
        <v>305</v>
      </c>
      <c r="Y2879" s="2"/>
      <c r="Z2879" s="3"/>
      <c r="AA2879" s="3"/>
      <c r="AB2879" s="7" t="s">
        <v>8827</v>
      </c>
      <c r="AC2879" s="3" t="s">
        <v>685</v>
      </c>
      <c r="AD2879" s="3" t="s">
        <v>1962</v>
      </c>
      <c r="AE2879" s="3" t="s">
        <v>2404</v>
      </c>
      <c r="AF2879" s="3" t="s">
        <v>95</v>
      </c>
      <c r="AG2879" s="4"/>
      <c r="AH2879" s="3"/>
      <c r="AI2879" s="4"/>
      <c r="AJ28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79" s="8">
        <f>IF(#REF!=MAX(#REF!),"New","Old")</f>
      </c>
      <c r="AL2879" s="3"/>
      <c r="AM2879" s="9">
        <f>IF(OR(#REF!="",#REF!=0),"",IF(#REF!&lt;12000,"&lt;12k",IF(AND(#REF!&gt;=12000,#REF!&lt;24000),"12k to 24k",IF(AND(#REF!&gt;=24000,#REF!&lt;=36000),"24k to 36k",IF(#REF!&gt;36000,"&gt;36k","")))))</f>
      </c>
    </row>
    <row x14ac:dyDescent="0.25" r="2880" customHeight="1" ht="18.75">
      <c r="A2880" s="1">
        <v>1894063</v>
      </c>
      <c r="B2880" s="2">
        <v>11521881</v>
      </c>
      <c r="C2880" s="3" t="s">
        <v>0</v>
      </c>
      <c r="D2880" s="3" t="s">
        <v>187</v>
      </c>
      <c r="E2880" s="2">
        <v>2022</v>
      </c>
      <c r="F2880" s="4">
        <v>45059</v>
      </c>
      <c r="G2880" s="3" t="s">
        <v>108</v>
      </c>
      <c r="H2880" s="4">
        <v>45060</v>
      </c>
      <c r="I2880" s="4">
        <f>_xlfn.XLOOKUP(#REF!,[1]!Backup_F8_Previous_Wave[ODINO],[1]!Backup_F8_Previous_Wave[Production Date],"")</f>
      </c>
      <c r="J2880" s="10">
        <f>_xlfn.XLOOKUP(#REF!,[1]!Backup_F8_Previous_Wave[ODINO],[1]!Backup_F8_Previous_Wave[Wave Date],"")</f>
      </c>
      <c r="K2880" s="6">
        <f>_xlfn.XLOOKUP(#REF!,[1]!Backup_F8_Previous_Wave[ODINO],[1]!Backup_F8_Previous_Wave[Full VIN],"")</f>
      </c>
      <c r="L2880" s="3" t="s">
        <v>8828</v>
      </c>
      <c r="M2880" s="3" t="s">
        <v>4</v>
      </c>
      <c r="N2880" s="3" t="s">
        <v>8829</v>
      </c>
      <c r="O2880" s="3" t="s">
        <v>151</v>
      </c>
      <c r="P2880" s="6">
        <f>_xlfn.XLOOKUP(#REF!,[1]!Table2[BINNING],[1]!Table2[VFG],"")</f>
      </c>
      <c r="Q2880" s="6">
        <f>IF(ISNUMBER(FIND("|",#REF!,1)),LEFT(#REF!,FIND("|",#REF!,1)-2),#REF!)</f>
      </c>
      <c r="R2880" s="6">
        <f>IF(ISNUMBER(FIND("|",#REF!,1)),RIGHT(#REF!,LEN(#REF!)-FIND("|",#REF!,1)-1),"")</f>
      </c>
      <c r="S2880" s="3" t="s">
        <v>7</v>
      </c>
      <c r="T2880" s="3" t="s">
        <v>7</v>
      </c>
      <c r="U2880" s="2">
        <v>0</v>
      </c>
      <c r="V2880" s="2">
        <v>0</v>
      </c>
      <c r="W2880" s="2"/>
      <c r="X2880" s="3" t="s">
        <v>72</v>
      </c>
      <c r="Y2880" s="2">
        <v>65</v>
      </c>
      <c r="Z2880" s="3"/>
      <c r="AA2880" s="3"/>
      <c r="AB2880" s="7" t="s">
        <v>8830</v>
      </c>
      <c r="AC2880" s="3" t="s">
        <v>191</v>
      </c>
      <c r="AD2880" s="3" t="s">
        <v>192</v>
      </c>
      <c r="AE2880" s="3" t="s">
        <v>193</v>
      </c>
      <c r="AF2880" s="3" t="s">
        <v>141</v>
      </c>
      <c r="AG2880" s="4"/>
      <c r="AH2880" s="3"/>
      <c r="AI2880" s="4"/>
      <c r="AJ28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0" s="8">
        <f>IF(#REF!=MAX(#REF!),"New","Old")</f>
      </c>
      <c r="AL2880" s="3"/>
      <c r="AM2880" s="9">
        <f>IF(OR(#REF!="",#REF!=0),"",IF(#REF!&lt;12000,"&lt;12k",IF(AND(#REF!&gt;=12000,#REF!&lt;24000),"12k to 24k",IF(AND(#REF!&gt;=24000,#REF!&lt;=36000),"24k to 36k",IF(#REF!&gt;36000,"&gt;36k","")))))</f>
      </c>
    </row>
    <row x14ac:dyDescent="0.25" r="2881" customHeight="1" ht="18.75">
      <c r="A2881" s="1">
        <v>1894096</v>
      </c>
      <c r="B2881" s="2">
        <v>11521905</v>
      </c>
      <c r="C2881" s="3" t="s">
        <v>0</v>
      </c>
      <c r="D2881" s="3" t="s">
        <v>181</v>
      </c>
      <c r="E2881" s="2">
        <v>2018</v>
      </c>
      <c r="F2881" s="4">
        <v>45060</v>
      </c>
      <c r="G2881" s="3" t="s">
        <v>108</v>
      </c>
      <c r="H2881" s="4">
        <v>45060</v>
      </c>
      <c r="I2881" s="4">
        <f>_xlfn.XLOOKUP(#REF!,[1]!Backup_F8_Previous_Wave[ODINO],[1]!Backup_F8_Previous_Wave[Production Date],"")</f>
      </c>
      <c r="J2881" s="10">
        <f>_xlfn.XLOOKUP(#REF!,[1]!Backup_F8_Previous_Wave[ODINO],[1]!Backup_F8_Previous_Wave[Wave Date],"")</f>
      </c>
      <c r="K2881" s="6">
        <f>_xlfn.XLOOKUP(#REF!,[1]!Backup_F8_Previous_Wave[ODINO],[1]!Backup_F8_Previous_Wave[Full VIN],"")</f>
      </c>
      <c r="L2881" s="3" t="s">
        <v>7807</v>
      </c>
      <c r="M2881" s="3" t="s">
        <v>4</v>
      </c>
      <c r="N2881" s="3" t="s">
        <v>8831</v>
      </c>
      <c r="O2881" s="3" t="s">
        <v>196</v>
      </c>
      <c r="P2881" s="6">
        <f>_xlfn.XLOOKUP(#REF!,[1]!Table2[BINNING],[1]!Table2[VFG],"")</f>
      </c>
      <c r="Q2881" s="6">
        <f>IF(ISNUMBER(FIND("|",#REF!,1)),LEFT(#REF!,FIND("|",#REF!,1)-2),#REF!)</f>
      </c>
      <c r="R2881" s="6">
        <f>IF(ISNUMBER(FIND("|",#REF!,1)),RIGHT(#REF!,LEN(#REF!)-FIND("|",#REF!,1)-1),"")</f>
      </c>
      <c r="S2881" s="3" t="s">
        <v>7</v>
      </c>
      <c r="T2881" s="3" t="s">
        <v>7</v>
      </c>
      <c r="U2881" s="2">
        <v>0</v>
      </c>
      <c r="V2881" s="2">
        <v>0</v>
      </c>
      <c r="W2881" s="2"/>
      <c r="X2881" s="3" t="s">
        <v>897</v>
      </c>
      <c r="Y2881" s="2">
        <v>75</v>
      </c>
      <c r="Z2881" s="3"/>
      <c r="AA2881" s="3"/>
      <c r="AB2881" s="7" t="s">
        <v>8832</v>
      </c>
      <c r="AC2881" s="3" t="s">
        <v>297</v>
      </c>
      <c r="AD2881" s="3" t="s">
        <v>298</v>
      </c>
      <c r="AE2881" s="3" t="s">
        <v>299</v>
      </c>
      <c r="AF2881" s="3" t="s">
        <v>198</v>
      </c>
      <c r="AG2881" s="4"/>
      <c r="AH2881" s="3"/>
      <c r="AI2881" s="4"/>
      <c r="AJ28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1" s="8">
        <f>IF(#REF!=MAX(#REF!),"New","Old")</f>
      </c>
      <c r="AL2881" s="3"/>
      <c r="AM2881" s="9">
        <f>IF(OR(#REF!="",#REF!=0),"",IF(#REF!&lt;12000,"&lt;12k",IF(AND(#REF!&gt;=12000,#REF!&lt;24000),"12k to 24k",IF(AND(#REF!&gt;=24000,#REF!&lt;=36000),"24k to 36k",IF(#REF!&gt;36000,"&gt;36k","")))))</f>
      </c>
    </row>
    <row x14ac:dyDescent="0.25" r="2882" customHeight="1" ht="18.75">
      <c r="A2882" s="1">
        <v>1894117</v>
      </c>
      <c r="B2882" s="2">
        <v>11521916</v>
      </c>
      <c r="C2882" s="3" t="s">
        <v>0</v>
      </c>
      <c r="D2882" s="3" t="s">
        <v>4843</v>
      </c>
      <c r="E2882" s="2">
        <v>2022</v>
      </c>
      <c r="F2882" s="4">
        <v>45060</v>
      </c>
      <c r="G2882" s="3" t="s">
        <v>108</v>
      </c>
      <c r="H2882" s="4">
        <v>45060</v>
      </c>
      <c r="I2882" s="4">
        <f>_xlfn.XLOOKUP(#REF!,[1]!Backup_F8_Previous_Wave[ODINO],[1]!Backup_F8_Previous_Wave[Production Date],"")</f>
      </c>
      <c r="J2882" s="10">
        <f>_xlfn.XLOOKUP(#REF!,[1]!Backup_F8_Previous_Wave[ODINO],[1]!Backup_F8_Previous_Wave[Wave Date],"")</f>
      </c>
      <c r="K2882" s="6">
        <f>_xlfn.XLOOKUP(#REF!,[1]!Backup_F8_Previous_Wave[ODINO],[1]!Backup_F8_Previous_Wave[Full VIN],"")</f>
      </c>
      <c r="L2882" s="3" t="s">
        <v>7926</v>
      </c>
      <c r="M2882" s="3" t="s">
        <v>4</v>
      </c>
      <c r="N2882" s="3" t="s">
        <v>8833</v>
      </c>
      <c r="O2882" s="3" t="s">
        <v>3849</v>
      </c>
      <c r="P2882" s="6">
        <f>_xlfn.XLOOKUP(#REF!,[1]!Table2[BINNING],[1]!Table2[VFG],"")</f>
      </c>
      <c r="Q2882" s="6">
        <f>IF(ISNUMBER(FIND("|",#REF!,1)),LEFT(#REF!,FIND("|",#REF!,1)-2),#REF!)</f>
      </c>
      <c r="R2882" s="6">
        <f>IF(ISNUMBER(FIND("|",#REF!,1)),RIGHT(#REF!,LEN(#REF!)-FIND("|",#REF!,1)-1),"")</f>
      </c>
      <c r="S2882" s="3" t="s">
        <v>7</v>
      </c>
      <c r="T2882" s="3" t="s">
        <v>7</v>
      </c>
      <c r="U2882" s="2">
        <v>0</v>
      </c>
      <c r="V2882" s="2">
        <v>0</v>
      </c>
      <c r="W2882" s="2"/>
      <c r="X2882" s="3" t="s">
        <v>63</v>
      </c>
      <c r="Y2882" s="2">
        <v>70</v>
      </c>
      <c r="Z2882" s="3"/>
      <c r="AA2882" s="3"/>
      <c r="AB2882" s="7" t="s">
        <v>8834</v>
      </c>
      <c r="AC2882" s="3" t="s">
        <v>4847</v>
      </c>
      <c r="AD2882" s="3" t="s">
        <v>4848</v>
      </c>
      <c r="AE2882" s="3" t="s">
        <v>4849</v>
      </c>
      <c r="AF2882" s="3" t="s">
        <v>102</v>
      </c>
      <c r="AG2882" s="4"/>
      <c r="AH2882" s="3"/>
      <c r="AI2882" s="4"/>
      <c r="AJ28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2" s="8">
        <f>IF(#REF!=MAX(#REF!),"New","Old")</f>
      </c>
      <c r="AL2882" s="3"/>
      <c r="AM2882" s="9">
        <f>IF(OR(#REF!="",#REF!=0),"",IF(#REF!&lt;12000,"&lt;12k",IF(AND(#REF!&gt;=12000,#REF!&lt;24000),"12k to 24k",IF(AND(#REF!&gt;=24000,#REF!&lt;=36000),"24k to 36k",IF(#REF!&gt;36000,"&gt;36k","")))))</f>
      </c>
    </row>
    <row x14ac:dyDescent="0.25" r="2883" customHeight="1" ht="18.75">
      <c r="A2883" s="1">
        <v>1894153</v>
      </c>
      <c r="B2883" s="2">
        <v>11521943</v>
      </c>
      <c r="C2883" s="3" t="s">
        <v>0</v>
      </c>
      <c r="D2883" s="3" t="s">
        <v>181</v>
      </c>
      <c r="E2883" s="2">
        <v>2016</v>
      </c>
      <c r="F2883" s="4">
        <v>45060</v>
      </c>
      <c r="G2883" s="3" t="s">
        <v>108</v>
      </c>
      <c r="H2883" s="4">
        <v>45060</v>
      </c>
      <c r="I2883" s="4">
        <f>_xlfn.XLOOKUP(#REF!,[1]!Backup_F8_Previous_Wave[ODINO],[1]!Backup_F8_Previous_Wave[Production Date],"")</f>
      </c>
      <c r="J2883" s="10">
        <f>_xlfn.XLOOKUP(#REF!,[1]!Backup_F8_Previous_Wave[ODINO],[1]!Backup_F8_Previous_Wave[Wave Date],"")</f>
      </c>
      <c r="K2883" s="6">
        <f>_xlfn.XLOOKUP(#REF!,[1]!Backup_F8_Previous_Wave[ODINO],[1]!Backup_F8_Previous_Wave[Full VIN],"")</f>
      </c>
      <c r="L2883" s="3" t="s">
        <v>8835</v>
      </c>
      <c r="M2883" s="3" t="s">
        <v>4</v>
      </c>
      <c r="N2883" s="3" t="s">
        <v>8836</v>
      </c>
      <c r="O2883" s="3" t="s">
        <v>196</v>
      </c>
      <c r="P2883" s="6">
        <f>_xlfn.XLOOKUP(#REF!,[1]!Table2[BINNING],[1]!Table2[VFG],"")</f>
      </c>
      <c r="Q2883" s="6">
        <f>IF(ISNUMBER(FIND("|",#REF!,1)),LEFT(#REF!,FIND("|",#REF!,1)-2),#REF!)</f>
      </c>
      <c r="R2883" s="6">
        <f>IF(ISNUMBER(FIND("|",#REF!,1)),RIGHT(#REF!,LEN(#REF!)-FIND("|",#REF!,1)-1),"")</f>
      </c>
      <c r="S2883" s="3" t="s">
        <v>7</v>
      </c>
      <c r="T2883" s="3" t="s">
        <v>7</v>
      </c>
      <c r="U2883" s="2">
        <v>0</v>
      </c>
      <c r="V2883" s="2">
        <v>0</v>
      </c>
      <c r="W2883" s="2"/>
      <c r="X2883" s="3" t="s">
        <v>106</v>
      </c>
      <c r="Y2883" s="2">
        <v>100</v>
      </c>
      <c r="Z2883" s="3"/>
      <c r="AA2883" s="3"/>
      <c r="AB2883" s="7" t="s">
        <v>8837</v>
      </c>
      <c r="AC2883" s="3" t="s">
        <v>297</v>
      </c>
      <c r="AD2883" s="3" t="s">
        <v>298</v>
      </c>
      <c r="AE2883" s="3" t="s">
        <v>299</v>
      </c>
      <c r="AF2883" s="3" t="s">
        <v>198</v>
      </c>
      <c r="AG2883" s="4"/>
      <c r="AH2883" s="3"/>
      <c r="AI2883" s="4"/>
      <c r="AJ28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3" s="8">
        <f>IF(#REF!=MAX(#REF!),"New","Old")</f>
      </c>
      <c r="AL2883" s="3"/>
      <c r="AM2883" s="9">
        <f>IF(OR(#REF!="",#REF!=0),"",IF(#REF!&lt;12000,"&lt;12k",IF(AND(#REF!&gt;=12000,#REF!&lt;24000),"12k to 24k",IF(AND(#REF!&gt;=24000,#REF!&lt;=36000),"24k to 36k",IF(#REF!&gt;36000,"&gt;36k","")))))</f>
      </c>
    </row>
    <row x14ac:dyDescent="0.25" r="2884" customHeight="1" ht="18.75">
      <c r="A2884" s="1">
        <v>1894282</v>
      </c>
      <c r="B2884" s="2">
        <v>11522032</v>
      </c>
      <c r="C2884" s="3" t="s">
        <v>0</v>
      </c>
      <c r="D2884" s="3" t="s">
        <v>4843</v>
      </c>
      <c r="E2884" s="2">
        <v>2023</v>
      </c>
      <c r="F2884" s="4">
        <v>45060</v>
      </c>
      <c r="G2884" s="3" t="s">
        <v>108</v>
      </c>
      <c r="H2884" s="4">
        <v>45061</v>
      </c>
      <c r="I2884" s="4"/>
      <c r="J2884" s="10">
        <f>_xlfn.XLOOKUP(#REF!,[1]!Backup_F8_Previous_Wave[ODINO],[1]!Backup_F8_Previous_Wave[Wave Date],"")</f>
      </c>
      <c r="K2884" s="3"/>
      <c r="L2884" s="3" t="s">
        <v>7404</v>
      </c>
      <c r="M2884" s="3" t="s">
        <v>4</v>
      </c>
      <c r="N2884" s="3" t="s">
        <v>8838</v>
      </c>
      <c r="O2884" s="3" t="s">
        <v>354</v>
      </c>
      <c r="P2884" s="6">
        <f>_xlfn.XLOOKUP(#REF!,[1]!Table2[BINNING],[1]!Table2[VFG],"")</f>
      </c>
      <c r="Q2884" s="6">
        <f>IF(ISNUMBER(FIND("|",#REF!,1)),LEFT(#REF!,FIND("|",#REF!,1)-2),#REF!)</f>
      </c>
      <c r="R2884" s="6">
        <f>IF(ISNUMBER(FIND("|",#REF!,1)),RIGHT(#REF!,LEN(#REF!)-FIND("|",#REF!,1)-1),"")</f>
      </c>
      <c r="S2884" s="3" t="s">
        <v>7</v>
      </c>
      <c r="T2884" s="3" t="s">
        <v>7</v>
      </c>
      <c r="U2884" s="2">
        <v>0</v>
      </c>
      <c r="V2884" s="2">
        <v>0</v>
      </c>
      <c r="W2884" s="2"/>
      <c r="X2884" s="3" t="s">
        <v>691</v>
      </c>
      <c r="Y2884" s="2">
        <v>10</v>
      </c>
      <c r="Z2884" s="3"/>
      <c r="AA2884" s="3"/>
      <c r="AB2884" s="7" t="s">
        <v>8839</v>
      </c>
      <c r="AC2884" s="3" t="s">
        <v>44</v>
      </c>
      <c r="AD2884" s="3" t="s">
        <v>44</v>
      </c>
      <c r="AE2884" s="3" t="s">
        <v>44</v>
      </c>
      <c r="AF2884" s="3" t="s">
        <v>102</v>
      </c>
      <c r="AG2884" s="4"/>
      <c r="AH2884" s="3"/>
      <c r="AI2884" s="4"/>
      <c r="AJ28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4" s="8">
        <f>IF(#REF!=MAX(#REF!),"New","Old")</f>
      </c>
      <c r="AL2884" s="3"/>
      <c r="AM2884" s="9">
        <f>IF(OR(#REF!="",#REF!=0),"",IF(#REF!&lt;12000,"&lt;12k",IF(AND(#REF!&gt;=12000,#REF!&lt;24000),"12k to 24k",IF(AND(#REF!&gt;=24000,#REF!&lt;=36000),"24k to 36k",IF(#REF!&gt;36000,"&gt;36k","")))))</f>
      </c>
    </row>
    <row x14ac:dyDescent="0.25" r="2885" customHeight="1" ht="18.75">
      <c r="A2885" s="1">
        <v>1894286</v>
      </c>
      <c r="B2885" s="2">
        <v>11522036</v>
      </c>
      <c r="C2885" s="3" t="s">
        <v>0</v>
      </c>
      <c r="D2885" s="3" t="s">
        <v>1</v>
      </c>
      <c r="E2885" s="2">
        <v>2022</v>
      </c>
      <c r="F2885" s="4">
        <v>45061</v>
      </c>
      <c r="G2885" s="3" t="s">
        <v>108</v>
      </c>
      <c r="H2885" s="4">
        <v>45061</v>
      </c>
      <c r="I2885" s="4">
        <f>_xlfn.XLOOKUP(#REF!,[1]!Backup_F8_Previous_Wave[ODINO],[1]!Backup_F8_Previous_Wave[Production Date],"")</f>
      </c>
      <c r="J2885" s="10">
        <f>_xlfn.XLOOKUP(#REF!,[1]!Backup_F8_Previous_Wave[ODINO],[1]!Backup_F8_Previous_Wave[Wave Date],"")</f>
      </c>
      <c r="K2885" s="6">
        <f>_xlfn.XLOOKUP(#REF!,[1]!Backup_F8_Previous_Wave[ODINO],[1]!Backup_F8_Previous_Wave[Full VIN],"")</f>
      </c>
      <c r="L2885" s="3" t="s">
        <v>8840</v>
      </c>
      <c r="M2885" s="3" t="s">
        <v>4</v>
      </c>
      <c r="N2885" s="3" t="s">
        <v>8841</v>
      </c>
      <c r="O2885" s="3" t="s">
        <v>124</v>
      </c>
      <c r="P2885" s="6">
        <f>_xlfn.XLOOKUP(#REF!,[1]!Table2[BINNING],[1]!Table2[VFG],"")</f>
      </c>
      <c r="Q2885" s="6">
        <f>IF(ISNUMBER(FIND("|",#REF!,1)),LEFT(#REF!,FIND("|",#REF!,1)-2),#REF!)</f>
      </c>
      <c r="R2885" s="6">
        <f>IF(ISNUMBER(FIND("|",#REF!,1)),RIGHT(#REF!,LEN(#REF!)-FIND("|",#REF!,1)-1),"")</f>
      </c>
      <c r="S2885" s="3" t="s">
        <v>7</v>
      </c>
      <c r="T2885" s="3" t="s">
        <v>7</v>
      </c>
      <c r="U2885" s="2">
        <v>0</v>
      </c>
      <c r="V2885" s="2">
        <v>0</v>
      </c>
      <c r="W2885" s="2"/>
      <c r="X2885" s="3" t="s">
        <v>229</v>
      </c>
      <c r="Y2885" s="2">
        <v>60</v>
      </c>
      <c r="Z2885" s="3"/>
      <c r="AA2885" s="3"/>
      <c r="AB2885" s="7" t="s">
        <v>8842</v>
      </c>
      <c r="AC2885" s="3" t="s">
        <v>4018</v>
      </c>
      <c r="AD2885" s="3" t="s">
        <v>4525</v>
      </c>
      <c r="AE2885" s="3" t="s">
        <v>4526</v>
      </c>
      <c r="AF2885" s="3" t="s">
        <v>13</v>
      </c>
      <c r="AG2885" s="4"/>
      <c r="AH2885" s="3"/>
      <c r="AI2885" s="4"/>
      <c r="AJ28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5" s="8">
        <f>IF(#REF!=MAX(#REF!),"New","Old")</f>
      </c>
      <c r="AL2885" s="3"/>
      <c r="AM2885" s="9">
        <f>IF(OR(#REF!="",#REF!=0),"",IF(#REF!&lt;12000,"&lt;12k",IF(AND(#REF!&gt;=12000,#REF!&lt;24000),"12k to 24k",IF(AND(#REF!&gt;=24000,#REF!&lt;=36000),"24k to 36k",IF(#REF!&gt;36000,"&gt;36k","")))))</f>
      </c>
    </row>
    <row x14ac:dyDescent="0.25" r="2886" customHeight="1" ht="18.75">
      <c r="A2886" s="1">
        <v>1894408</v>
      </c>
      <c r="B2886" s="2">
        <v>11522125</v>
      </c>
      <c r="C2886" s="3" t="s">
        <v>0</v>
      </c>
      <c r="D2886" s="3" t="s">
        <v>181</v>
      </c>
      <c r="E2886" s="2">
        <v>2017</v>
      </c>
      <c r="F2886" s="4">
        <v>45060</v>
      </c>
      <c r="G2886" s="3" t="s">
        <v>108</v>
      </c>
      <c r="H2886" s="4">
        <v>45061</v>
      </c>
      <c r="I2886" s="4"/>
      <c r="J2886" s="10">
        <f>_xlfn.XLOOKUP(#REF!,[1]!Backup_F8_Previous_Wave[ODINO],[1]!Backup_F8_Previous_Wave[Wave Date],"")</f>
      </c>
      <c r="K2886" s="3"/>
      <c r="L2886" s="3" t="s">
        <v>4778</v>
      </c>
      <c r="M2886" s="3" t="s">
        <v>4</v>
      </c>
      <c r="N2886" s="3" t="s">
        <v>8843</v>
      </c>
      <c r="O2886" s="3" t="s">
        <v>196</v>
      </c>
      <c r="P2886" s="6">
        <f>_xlfn.XLOOKUP(#REF!,[1]!Table2[BINNING],[1]!Table2[VFG],"")</f>
      </c>
      <c r="Q2886" s="6">
        <f>IF(ISNUMBER(FIND("|",#REF!,1)),LEFT(#REF!,FIND("|",#REF!,1)-2),#REF!)</f>
      </c>
      <c r="R2886" s="6">
        <f>IF(ISNUMBER(FIND("|",#REF!,1)),RIGHT(#REF!,LEN(#REF!)-FIND("|",#REF!,1)-1),"")</f>
      </c>
      <c r="S2886" s="3" t="s">
        <v>7</v>
      </c>
      <c r="T2886" s="3" t="s">
        <v>7</v>
      </c>
      <c r="U2886" s="2">
        <v>0</v>
      </c>
      <c r="V2886" s="2">
        <v>0</v>
      </c>
      <c r="W2886" s="2"/>
      <c r="X2886" s="3" t="s">
        <v>166</v>
      </c>
      <c r="Y2886" s="2">
        <v>65</v>
      </c>
      <c r="Z2886" s="3"/>
      <c r="AA2886" s="3"/>
      <c r="AB2886" s="7" t="s">
        <v>8844</v>
      </c>
      <c r="AC2886" s="3" t="s">
        <v>44</v>
      </c>
      <c r="AD2886" s="3" t="s">
        <v>44</v>
      </c>
      <c r="AE2886" s="3" t="s">
        <v>44</v>
      </c>
      <c r="AF2886" s="3" t="s">
        <v>198</v>
      </c>
      <c r="AG2886" s="4"/>
      <c r="AH2886" s="3"/>
      <c r="AI2886" s="4"/>
      <c r="AJ28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6" s="8">
        <f>IF(#REF!=MAX(#REF!),"New","Old")</f>
      </c>
      <c r="AL2886" s="3"/>
      <c r="AM2886" s="9">
        <f>IF(OR(#REF!="",#REF!=0),"",IF(#REF!&lt;12000,"&lt;12k",IF(AND(#REF!&gt;=12000,#REF!&lt;24000),"12k to 24k",IF(AND(#REF!&gt;=24000,#REF!&lt;=36000),"24k to 36k",IF(#REF!&gt;36000,"&gt;36k","")))))</f>
      </c>
    </row>
    <row x14ac:dyDescent="0.25" r="2887" customHeight="1" ht="18.75">
      <c r="A2887" s="1">
        <v>1894450</v>
      </c>
      <c r="B2887" s="2">
        <v>11522152</v>
      </c>
      <c r="C2887" s="3" t="s">
        <v>0</v>
      </c>
      <c r="D2887" s="3" t="s">
        <v>59</v>
      </c>
      <c r="E2887" s="2">
        <v>2016</v>
      </c>
      <c r="F2887" s="4">
        <v>45061</v>
      </c>
      <c r="G2887" s="3" t="s">
        <v>108</v>
      </c>
      <c r="H2887" s="4">
        <v>45061</v>
      </c>
      <c r="I2887" s="4">
        <f>_xlfn.XLOOKUP(#REF!,[1]!Backup_F8_Previous_Wave[ODINO],[1]!Backup_F8_Previous_Wave[Production Date],"")</f>
      </c>
      <c r="J2887" s="10">
        <f>_xlfn.XLOOKUP(#REF!,[1]!Backup_F8_Previous_Wave[ODINO],[1]!Backup_F8_Previous_Wave[Wave Date],"")</f>
      </c>
      <c r="K2887" s="6">
        <f>_xlfn.XLOOKUP(#REF!,[1]!Backup_F8_Previous_Wave[ODINO],[1]!Backup_F8_Previous_Wave[Full VIN],"")</f>
      </c>
      <c r="L2887" s="3" t="s">
        <v>2396</v>
      </c>
      <c r="M2887" s="3" t="s">
        <v>4</v>
      </c>
      <c r="N2887" s="3" t="s">
        <v>8845</v>
      </c>
      <c r="O2887" s="3" t="s">
        <v>62</v>
      </c>
      <c r="P2887" s="6">
        <f>_xlfn.XLOOKUP(#REF!,[1]!Table2[BINNING],[1]!Table2[VFG],"")</f>
      </c>
      <c r="Q2887" s="6">
        <f>IF(ISNUMBER(FIND("|",#REF!,1)),LEFT(#REF!,FIND("|",#REF!,1)-2),#REF!)</f>
      </c>
      <c r="R2887" s="6">
        <f>IF(ISNUMBER(FIND("|",#REF!,1)),RIGHT(#REF!,LEN(#REF!)-FIND("|",#REF!,1)-1),"")</f>
      </c>
      <c r="S2887" s="3" t="s">
        <v>7</v>
      </c>
      <c r="T2887" s="3" t="s">
        <v>7</v>
      </c>
      <c r="U2887" s="2">
        <v>0</v>
      </c>
      <c r="V2887" s="2">
        <v>0</v>
      </c>
      <c r="W2887" s="2">
        <v>113800</v>
      </c>
      <c r="X2887" s="3" t="s">
        <v>139</v>
      </c>
      <c r="Y2887" s="2"/>
      <c r="Z2887" s="3"/>
      <c r="AA2887" s="3"/>
      <c r="AB2887" s="7" t="s">
        <v>8846</v>
      </c>
      <c r="AC2887" s="3" t="s">
        <v>65</v>
      </c>
      <c r="AD2887" s="3" t="s">
        <v>66</v>
      </c>
      <c r="AE2887" s="3" t="s">
        <v>67</v>
      </c>
      <c r="AF2887" s="3" t="s">
        <v>68</v>
      </c>
      <c r="AG2887" s="4"/>
      <c r="AH2887" s="3"/>
      <c r="AI2887" s="4"/>
      <c r="AJ28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7" s="8">
        <f>IF(#REF!=MAX(#REF!),"New","Old")</f>
      </c>
      <c r="AL2887" s="3"/>
      <c r="AM2887" s="9">
        <f>IF(OR(#REF!="",#REF!=0),"",IF(#REF!&lt;12000,"&lt;12k",IF(AND(#REF!&gt;=12000,#REF!&lt;24000),"12k to 24k",IF(AND(#REF!&gt;=24000,#REF!&lt;=36000),"24k to 36k",IF(#REF!&gt;36000,"&gt;36k","")))))</f>
      </c>
    </row>
    <row x14ac:dyDescent="0.25" r="2888" customHeight="1" ht="18.75">
      <c r="A2888" s="1">
        <v>1894456</v>
      </c>
      <c r="B2888" s="2">
        <v>11522158</v>
      </c>
      <c r="C2888" s="3" t="s">
        <v>0</v>
      </c>
      <c r="D2888" s="3" t="s">
        <v>448</v>
      </c>
      <c r="E2888" s="2">
        <v>2016</v>
      </c>
      <c r="F2888" s="4">
        <v>45061</v>
      </c>
      <c r="G2888" s="3" t="s">
        <v>108</v>
      </c>
      <c r="H2888" s="4">
        <v>45061</v>
      </c>
      <c r="I2888" s="4">
        <f>_xlfn.XLOOKUP(#REF!,[1]!Backup_F8_Previous_Wave[ODINO],[1]!Backup_F8_Previous_Wave[Production Date],"")</f>
      </c>
      <c r="J2888" s="10">
        <f>_xlfn.XLOOKUP(#REF!,[1]!Backup_F8_Previous_Wave[ODINO],[1]!Backup_F8_Previous_Wave[Wave Date],"")</f>
      </c>
      <c r="K2888" s="6">
        <f>_xlfn.XLOOKUP(#REF!,[1]!Backup_F8_Previous_Wave[ODINO],[1]!Backup_F8_Previous_Wave[Full VIN],"")</f>
      </c>
      <c r="L2888" s="3" t="s">
        <v>8847</v>
      </c>
      <c r="M2888" s="3" t="s">
        <v>4</v>
      </c>
      <c r="N2888" s="3" t="s">
        <v>8848</v>
      </c>
      <c r="O2888" s="3" t="s">
        <v>1004</v>
      </c>
      <c r="P2888" s="6">
        <f>_xlfn.XLOOKUP(#REF!,[1]!Table2[BINNING],[1]!Table2[VFG],"")</f>
      </c>
      <c r="Q2888" s="6">
        <f>IF(ISNUMBER(FIND("|",#REF!,1)),LEFT(#REF!,FIND("|",#REF!,1)-2),#REF!)</f>
      </c>
      <c r="R2888" s="6">
        <f>IF(ISNUMBER(FIND("|",#REF!,1)),RIGHT(#REF!,LEN(#REF!)-FIND("|",#REF!,1)-1),"")</f>
      </c>
      <c r="S2888" s="3" t="s">
        <v>7</v>
      </c>
      <c r="T2888" s="3" t="s">
        <v>7</v>
      </c>
      <c r="U2888" s="2">
        <v>0</v>
      </c>
      <c r="V2888" s="2">
        <v>0</v>
      </c>
      <c r="W2888" s="2"/>
      <c r="X2888" s="3" t="s">
        <v>72</v>
      </c>
      <c r="Y2888" s="2">
        <v>0</v>
      </c>
      <c r="Z2888" s="3"/>
      <c r="AA2888" s="3"/>
      <c r="AB2888" s="7" t="s">
        <v>8849</v>
      </c>
      <c r="AC2888" s="3" t="s">
        <v>452</v>
      </c>
      <c r="AD2888" s="3" t="s">
        <v>453</v>
      </c>
      <c r="AE2888" s="3" t="s">
        <v>454</v>
      </c>
      <c r="AF2888" s="3" t="s">
        <v>45</v>
      </c>
      <c r="AG2888" s="4"/>
      <c r="AH2888" s="3"/>
      <c r="AI2888" s="4"/>
      <c r="AJ28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8" s="8">
        <f>IF(#REF!=MAX(#REF!),"New","Old")</f>
      </c>
      <c r="AL2888" s="3"/>
      <c r="AM2888" s="9">
        <f>IF(OR(#REF!="",#REF!=0),"",IF(#REF!&lt;12000,"&lt;12k",IF(AND(#REF!&gt;=12000,#REF!&lt;24000),"12k to 24k",IF(AND(#REF!&gt;=24000,#REF!&lt;=36000),"24k to 36k",IF(#REF!&gt;36000,"&gt;36k","")))))</f>
      </c>
    </row>
    <row x14ac:dyDescent="0.25" r="2889" customHeight="1" ht="18.75">
      <c r="A2889" s="1">
        <v>1894473</v>
      </c>
      <c r="B2889" s="2">
        <v>11522169</v>
      </c>
      <c r="C2889" s="3" t="s">
        <v>0</v>
      </c>
      <c r="D2889" s="3" t="s">
        <v>86</v>
      </c>
      <c r="E2889" s="2">
        <v>2020</v>
      </c>
      <c r="F2889" s="4">
        <v>45054</v>
      </c>
      <c r="G2889" s="3" t="s">
        <v>108</v>
      </c>
      <c r="H2889" s="4">
        <v>45061</v>
      </c>
      <c r="I2889" s="4">
        <f>_xlfn.XLOOKUP(#REF!,[1]!Backup_F8_Previous_Wave[ODINO],[1]!Backup_F8_Previous_Wave[Production Date],"")</f>
      </c>
      <c r="J2889" s="10">
        <f>_xlfn.XLOOKUP(#REF!,[1]!Backup_F8_Previous_Wave[ODINO],[1]!Backup_F8_Previous_Wave[Wave Date],"")</f>
      </c>
      <c r="K2889" s="6">
        <f>_xlfn.XLOOKUP(#REF!,[1]!Backup_F8_Previous_Wave[ODINO],[1]!Backup_F8_Previous_Wave[Full VIN],"")</f>
      </c>
      <c r="L2889" s="3" t="s">
        <v>5468</v>
      </c>
      <c r="M2889" s="3" t="s">
        <v>4</v>
      </c>
      <c r="N2889" s="3" t="s">
        <v>8850</v>
      </c>
      <c r="O2889" s="3" t="s">
        <v>4771</v>
      </c>
      <c r="P2889" s="6">
        <f>_xlfn.XLOOKUP(#REF!,[1]!Table2[BINNING],[1]!Table2[VFG],"")</f>
      </c>
      <c r="Q2889" s="6">
        <f>IF(ISNUMBER(FIND("|",#REF!,1)),LEFT(#REF!,FIND("|",#REF!,1)-2),#REF!)</f>
      </c>
      <c r="R2889" s="6">
        <f>IF(ISNUMBER(FIND("|",#REF!,1)),RIGHT(#REF!,LEN(#REF!)-FIND("|",#REF!,1)-1),"")</f>
      </c>
      <c r="S2889" s="3" t="s">
        <v>7</v>
      </c>
      <c r="T2889" s="3" t="s">
        <v>7</v>
      </c>
      <c r="U2889" s="2">
        <v>0</v>
      </c>
      <c r="V2889" s="2">
        <v>0</v>
      </c>
      <c r="W2889" s="2"/>
      <c r="X2889" s="3" t="s">
        <v>63</v>
      </c>
      <c r="Y2889" s="2">
        <v>0</v>
      </c>
      <c r="Z2889" s="3"/>
      <c r="AA2889" s="3"/>
      <c r="AB2889" s="7" t="s">
        <v>8851</v>
      </c>
      <c r="AC2889" s="3" t="s">
        <v>685</v>
      </c>
      <c r="AD2889" s="3" t="s">
        <v>93</v>
      </c>
      <c r="AE2889" s="3" t="s">
        <v>94</v>
      </c>
      <c r="AF2889" s="3" t="s">
        <v>95</v>
      </c>
      <c r="AG2889" s="4"/>
      <c r="AH2889" s="3"/>
      <c r="AI2889" s="4"/>
      <c r="AJ28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89" s="8">
        <f>IF(#REF!=MAX(#REF!),"New","Old")</f>
      </c>
      <c r="AL2889" s="3"/>
      <c r="AM2889" s="9">
        <f>IF(OR(#REF!="",#REF!=0),"",IF(#REF!&lt;12000,"&lt;12k",IF(AND(#REF!&gt;=12000,#REF!&lt;24000),"12k to 24k",IF(AND(#REF!&gt;=24000,#REF!&lt;=36000),"24k to 36k",IF(#REF!&gt;36000,"&gt;36k","")))))</f>
      </c>
    </row>
    <row x14ac:dyDescent="0.25" r="2890" customHeight="1" ht="18.75">
      <c r="A2890" s="1">
        <v>1894551</v>
      </c>
      <c r="B2890" s="2">
        <v>11522220</v>
      </c>
      <c r="C2890" s="3" t="s">
        <v>0</v>
      </c>
      <c r="D2890" s="3" t="s">
        <v>181</v>
      </c>
      <c r="E2890" s="2">
        <v>2015</v>
      </c>
      <c r="F2890" s="4">
        <v>45034</v>
      </c>
      <c r="G2890" s="3" t="s">
        <v>108</v>
      </c>
      <c r="H2890" s="4">
        <v>45062</v>
      </c>
      <c r="I2890" s="4">
        <f>_xlfn.XLOOKUP(#REF!,[1]!Backup_F8_Previous_Wave[ODINO],[1]!Backup_F8_Previous_Wave[Production Date],"")</f>
      </c>
      <c r="J2890" s="10">
        <f>_xlfn.XLOOKUP(#REF!,[1]!Backup_F8_Previous_Wave[ODINO],[1]!Backup_F8_Previous_Wave[Wave Date],"")</f>
      </c>
      <c r="K2890" s="6">
        <f>_xlfn.XLOOKUP(#REF!,[1]!Backup_F8_Previous_Wave[ODINO],[1]!Backup_F8_Previous_Wave[Full VIN],"")</f>
      </c>
      <c r="L2890" s="3" t="s">
        <v>8852</v>
      </c>
      <c r="M2890" s="3" t="s">
        <v>4</v>
      </c>
      <c r="N2890" s="3" t="s">
        <v>8853</v>
      </c>
      <c r="O2890" s="3" t="s">
        <v>196</v>
      </c>
      <c r="P2890" s="6">
        <f>_xlfn.XLOOKUP(#REF!,[1]!Table2[BINNING],[1]!Table2[VFG],"")</f>
      </c>
      <c r="Q2890" s="6">
        <f>IF(ISNUMBER(FIND("|",#REF!,1)),LEFT(#REF!,FIND("|",#REF!,1)-2),#REF!)</f>
      </c>
      <c r="R2890" s="6">
        <f>IF(ISNUMBER(FIND("|",#REF!,1)),RIGHT(#REF!,LEN(#REF!)-FIND("|",#REF!,1)-1),"")</f>
      </c>
      <c r="S2890" s="3" t="s">
        <v>7</v>
      </c>
      <c r="T2890" s="3" t="s">
        <v>7</v>
      </c>
      <c r="U2890" s="2">
        <v>0</v>
      </c>
      <c r="V2890" s="2">
        <v>0</v>
      </c>
      <c r="W2890" s="2"/>
      <c r="X2890" s="3" t="s">
        <v>81</v>
      </c>
      <c r="Y2890" s="2">
        <v>55</v>
      </c>
      <c r="Z2890" s="3"/>
      <c r="AA2890" s="3"/>
      <c r="AB2890" s="7" t="s">
        <v>8854</v>
      </c>
      <c r="AC2890" s="3" t="s">
        <v>297</v>
      </c>
      <c r="AD2890" s="3" t="s">
        <v>298</v>
      </c>
      <c r="AE2890" s="3" t="s">
        <v>299</v>
      </c>
      <c r="AF2890" s="3" t="s">
        <v>198</v>
      </c>
      <c r="AG2890" s="4"/>
      <c r="AH2890" s="3"/>
      <c r="AI2890" s="4"/>
      <c r="AJ28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0" s="8">
        <f>IF(#REF!=MAX(#REF!),"New","Old")</f>
      </c>
      <c r="AL2890" s="3"/>
      <c r="AM2890" s="9">
        <f>IF(OR(#REF!="",#REF!=0),"",IF(#REF!&lt;12000,"&lt;12k",IF(AND(#REF!&gt;=12000,#REF!&lt;24000),"12k to 24k",IF(AND(#REF!&gt;=24000,#REF!&lt;=36000),"24k to 36k",IF(#REF!&gt;36000,"&gt;36k","")))))</f>
      </c>
    </row>
    <row x14ac:dyDescent="0.25" r="2891" customHeight="1" ht="18.75">
      <c r="A2891" s="1">
        <v>1894562</v>
      </c>
      <c r="B2891" s="2">
        <v>11522227</v>
      </c>
      <c r="C2891" s="3" t="s">
        <v>0</v>
      </c>
      <c r="D2891" s="3" t="s">
        <v>187</v>
      </c>
      <c r="E2891" s="2">
        <v>2020</v>
      </c>
      <c r="F2891" s="4">
        <v>45061</v>
      </c>
      <c r="G2891" s="3" t="s">
        <v>108</v>
      </c>
      <c r="H2891" s="4">
        <v>45062</v>
      </c>
      <c r="I2891" s="4">
        <f>_xlfn.XLOOKUP(#REF!,[1]!Backup_F8_Previous_Wave[ODINO],[1]!Backup_F8_Previous_Wave[Production Date],"")</f>
      </c>
      <c r="J2891" s="10">
        <f>_xlfn.XLOOKUP(#REF!,[1]!Backup_F8_Previous_Wave[ODINO],[1]!Backup_F8_Previous_Wave[Wave Date],"")</f>
      </c>
      <c r="K2891" s="6">
        <f>_xlfn.XLOOKUP(#REF!,[1]!Backup_F8_Previous_Wave[ODINO],[1]!Backup_F8_Previous_Wave[Full VIN],"")</f>
      </c>
      <c r="L2891" s="3" t="s">
        <v>8855</v>
      </c>
      <c r="M2891" s="3" t="s">
        <v>4</v>
      </c>
      <c r="N2891" s="3" t="s">
        <v>8856</v>
      </c>
      <c r="O2891" s="3" t="s">
        <v>7909</v>
      </c>
      <c r="P2891" s="6">
        <f>_xlfn.XLOOKUP(#REF!,[1]!Table2[BINNING],[1]!Table2[VFG],"")</f>
      </c>
      <c r="Q2891" s="6">
        <f>IF(ISNUMBER(FIND("|",#REF!,1)),LEFT(#REF!,FIND("|",#REF!,1)-2),#REF!)</f>
      </c>
      <c r="R2891" s="6">
        <f>IF(ISNUMBER(FIND("|",#REF!,1)),RIGHT(#REF!,LEN(#REF!)-FIND("|",#REF!,1)-1),"")</f>
      </c>
      <c r="S2891" s="3" t="s">
        <v>7</v>
      </c>
      <c r="T2891" s="3" t="s">
        <v>7</v>
      </c>
      <c r="U2891" s="2">
        <v>0</v>
      </c>
      <c r="V2891" s="2">
        <v>0</v>
      </c>
      <c r="W2891" s="2">
        <v>57000</v>
      </c>
      <c r="X2891" s="3" t="s">
        <v>24</v>
      </c>
      <c r="Y2891" s="2"/>
      <c r="Z2891" s="3"/>
      <c r="AA2891" s="3"/>
      <c r="AB2891" s="7" t="s">
        <v>8857</v>
      </c>
      <c r="AC2891" s="3" t="s">
        <v>191</v>
      </c>
      <c r="AD2891" s="3" t="s">
        <v>192</v>
      </c>
      <c r="AE2891" s="3" t="s">
        <v>193</v>
      </c>
      <c r="AF2891" s="3" t="s">
        <v>141</v>
      </c>
      <c r="AG2891" s="4"/>
      <c r="AH2891" s="3"/>
      <c r="AI2891" s="4"/>
      <c r="AJ28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1" s="8">
        <f>IF(#REF!=MAX(#REF!),"New","Old")</f>
      </c>
      <c r="AL2891" s="3"/>
      <c r="AM2891" s="9">
        <f>IF(OR(#REF!="",#REF!=0),"",IF(#REF!&lt;12000,"&lt;12k",IF(AND(#REF!&gt;=12000,#REF!&lt;24000),"12k to 24k",IF(AND(#REF!&gt;=24000,#REF!&lt;=36000),"24k to 36k",IF(#REF!&gt;36000,"&gt;36k","")))))</f>
      </c>
    </row>
    <row x14ac:dyDescent="0.25" r="2892" customHeight="1" ht="18.75">
      <c r="A2892" s="1">
        <v>1894601</v>
      </c>
      <c r="B2892" s="2">
        <v>11522256</v>
      </c>
      <c r="C2892" s="3" t="s">
        <v>0</v>
      </c>
      <c r="D2892" s="3" t="s">
        <v>1</v>
      </c>
      <c r="E2892" s="2">
        <v>2021</v>
      </c>
      <c r="F2892" s="4">
        <v>44911</v>
      </c>
      <c r="G2892" s="3" t="s">
        <v>14</v>
      </c>
      <c r="H2892" s="4">
        <v>45062</v>
      </c>
      <c r="I2892" s="4">
        <f>_xlfn.XLOOKUP(#REF!,[1]!Backup_F8_Previous_Wave[ODINO],[1]!Backup_F8_Previous_Wave[Production Date],"")</f>
      </c>
      <c r="J2892" s="10">
        <f>_xlfn.XLOOKUP(#REF!,[1]!Backup_F8_Previous_Wave[ODINO],[1]!Backup_F8_Previous_Wave[Wave Date],"")</f>
      </c>
      <c r="K2892" s="6">
        <f>_xlfn.XLOOKUP(#REF!,[1]!Backup_F8_Previous_Wave[ODINO],[1]!Backup_F8_Previous_Wave[Full VIN],"")</f>
      </c>
      <c r="L2892" s="3" t="s">
        <v>5973</v>
      </c>
      <c r="M2892" s="3" t="s">
        <v>4</v>
      </c>
      <c r="N2892" s="3" t="s">
        <v>8858</v>
      </c>
      <c r="O2892" s="3" t="s">
        <v>57</v>
      </c>
      <c r="P2892" s="6">
        <f>_xlfn.XLOOKUP(#REF!,[1]!Table2[BINNING],[1]!Table2[VFG],"")</f>
      </c>
      <c r="Q2892" s="6">
        <f>IF(ISNUMBER(FIND("|",#REF!,1)),LEFT(#REF!,FIND("|",#REF!,1)-2),#REF!)</f>
      </c>
      <c r="R2892" s="6">
        <f>IF(ISNUMBER(FIND("|",#REF!,1)),RIGHT(#REF!,LEN(#REF!)-FIND("|",#REF!,1)-1),"")</f>
      </c>
      <c r="S2892" s="3" t="s">
        <v>7</v>
      </c>
      <c r="T2892" s="3" t="s">
        <v>7</v>
      </c>
      <c r="U2892" s="2">
        <v>0</v>
      </c>
      <c r="V2892" s="2">
        <v>0</v>
      </c>
      <c r="W2892" s="2">
        <v>3800</v>
      </c>
      <c r="X2892" s="3" t="s">
        <v>63</v>
      </c>
      <c r="Y2892" s="2"/>
      <c r="Z2892" s="3" t="s">
        <v>8859</v>
      </c>
      <c r="AA2892" s="3" t="s">
        <v>3983</v>
      </c>
      <c r="AB2892" s="7" t="s">
        <v>8860</v>
      </c>
      <c r="AC2892" s="3" t="s">
        <v>4018</v>
      </c>
      <c r="AD2892" s="3" t="s">
        <v>11</v>
      </c>
      <c r="AE2892" s="3" t="s">
        <v>21</v>
      </c>
      <c r="AF2892" s="3" t="s">
        <v>13</v>
      </c>
      <c r="AG2892" s="4"/>
      <c r="AH2892" s="3"/>
      <c r="AI2892" s="4"/>
      <c r="AJ28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2" s="8">
        <f>IF(#REF!=MAX(#REF!),"New","Old")</f>
      </c>
      <c r="AL2892" s="3"/>
      <c r="AM2892" s="9">
        <f>IF(OR(#REF!="",#REF!=0),"",IF(#REF!&lt;12000,"&lt;12k",IF(AND(#REF!&gt;=12000,#REF!&lt;24000),"12k to 24k",IF(AND(#REF!&gt;=24000,#REF!&lt;=36000),"24k to 36k",IF(#REF!&gt;36000,"&gt;36k","")))))</f>
      </c>
    </row>
    <row x14ac:dyDescent="0.25" r="2893" customHeight="1" ht="18.75">
      <c r="A2893" s="1">
        <v>1894629</v>
      </c>
      <c r="B2893" s="2">
        <v>11522277</v>
      </c>
      <c r="C2893" s="3" t="s">
        <v>173</v>
      </c>
      <c r="D2893" s="3" t="s">
        <v>2601</v>
      </c>
      <c r="E2893" s="2">
        <v>2021</v>
      </c>
      <c r="F2893" s="4">
        <v>45062</v>
      </c>
      <c r="G2893" s="3" t="s">
        <v>108</v>
      </c>
      <c r="H2893" s="4">
        <v>45062</v>
      </c>
      <c r="I2893" s="4">
        <f>_xlfn.XLOOKUP(#REF!,[1]!Backup_F8_Previous_Wave[ODINO],[1]!Backup_F8_Previous_Wave[Production Date],"")</f>
      </c>
      <c r="J2893" s="10">
        <f>_xlfn.XLOOKUP(#REF!,[1]!Backup_F8_Previous_Wave[ODINO],[1]!Backup_F8_Previous_Wave[Wave Date],"")</f>
      </c>
      <c r="K2893" s="6">
        <f>_xlfn.XLOOKUP(#REF!,[1]!Backup_F8_Previous_Wave[ODINO],[1]!Backup_F8_Previous_Wave[Full VIN],"")</f>
      </c>
      <c r="L2893" s="3" t="s">
        <v>8861</v>
      </c>
      <c r="M2893" s="3" t="s">
        <v>4</v>
      </c>
      <c r="N2893" s="3" t="s">
        <v>8862</v>
      </c>
      <c r="O2893" s="3" t="s">
        <v>5433</v>
      </c>
      <c r="P2893" s="6">
        <f>_xlfn.XLOOKUP(#REF!,[1]!Table2[BINNING],[1]!Table2[VFG],"")</f>
      </c>
      <c r="Q2893" s="6">
        <f>IF(ISNUMBER(FIND("|",#REF!,1)),LEFT(#REF!,FIND("|",#REF!,1)-2),#REF!)</f>
      </c>
      <c r="R2893" s="6">
        <f>IF(ISNUMBER(FIND("|",#REF!,1)),RIGHT(#REF!,LEN(#REF!)-FIND("|",#REF!,1)-1),"")</f>
      </c>
      <c r="S2893" s="3" t="s">
        <v>7</v>
      </c>
      <c r="T2893" s="3" t="s">
        <v>7</v>
      </c>
      <c r="U2893" s="2">
        <v>0</v>
      </c>
      <c r="V2893" s="2">
        <v>0</v>
      </c>
      <c r="W2893" s="2"/>
      <c r="X2893" s="3" t="s">
        <v>72</v>
      </c>
      <c r="Y2893" s="2">
        <v>45</v>
      </c>
      <c r="Z2893" s="3"/>
      <c r="AA2893" s="3"/>
      <c r="AB2893" s="7" t="s">
        <v>8863</v>
      </c>
      <c r="AC2893" s="3" t="s">
        <v>3044</v>
      </c>
      <c r="AD2893" s="3" t="s">
        <v>2606</v>
      </c>
      <c r="AE2893" s="3" t="s">
        <v>2607</v>
      </c>
      <c r="AF2893" s="3" t="s">
        <v>141</v>
      </c>
      <c r="AG2893" s="4"/>
      <c r="AH2893" s="3"/>
      <c r="AI2893" s="4"/>
      <c r="AJ28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3" s="8">
        <f>IF(#REF!=MAX(#REF!),"New","Old")</f>
      </c>
      <c r="AL2893" s="3"/>
      <c r="AM2893" s="9">
        <f>IF(OR(#REF!="",#REF!=0),"",IF(#REF!&lt;12000,"&lt;12k",IF(AND(#REF!&gt;=12000,#REF!&lt;24000),"12k to 24k",IF(AND(#REF!&gt;=24000,#REF!&lt;=36000),"24k to 36k",IF(#REF!&gt;36000,"&gt;36k","")))))</f>
      </c>
    </row>
    <row x14ac:dyDescent="0.25" r="2894" customHeight="1" ht="18.75">
      <c r="A2894" s="1">
        <v>1894659</v>
      </c>
      <c r="B2894" s="2">
        <v>11522299</v>
      </c>
      <c r="C2894" s="3" t="s">
        <v>0</v>
      </c>
      <c r="D2894" s="3" t="s">
        <v>86</v>
      </c>
      <c r="E2894" s="2">
        <v>2020</v>
      </c>
      <c r="F2894" s="4">
        <v>45000</v>
      </c>
      <c r="G2894" s="3" t="s">
        <v>2</v>
      </c>
      <c r="H2894" s="4">
        <v>45062</v>
      </c>
      <c r="I2894" s="4"/>
      <c r="J2894" s="10">
        <f>_xlfn.XLOOKUP(#REF!,[1]!Backup_F8_Previous_Wave[ODINO],[1]!Backup_F8_Previous_Wave[Wave Date],"")</f>
      </c>
      <c r="K2894" s="3"/>
      <c r="L2894" s="3" t="s">
        <v>7396</v>
      </c>
      <c r="M2894" s="3" t="s">
        <v>4</v>
      </c>
      <c r="N2894" s="3" t="s">
        <v>8864</v>
      </c>
      <c r="O2894" s="3" t="s">
        <v>4771</v>
      </c>
      <c r="P2894" s="6">
        <f>_xlfn.XLOOKUP(#REF!,[1]!Table2[BINNING],[1]!Table2[VFG],"")</f>
      </c>
      <c r="Q2894" s="6">
        <f>IF(ISNUMBER(FIND("|",#REF!,1)),LEFT(#REF!,FIND("|",#REF!,1)-2),#REF!)</f>
      </c>
      <c r="R2894" s="6">
        <f>IF(ISNUMBER(FIND("|",#REF!,1)),RIGHT(#REF!,LEN(#REF!)-FIND("|",#REF!,1)-1),"")</f>
      </c>
      <c r="S2894" s="3" t="s">
        <v>7</v>
      </c>
      <c r="T2894" s="3" t="s">
        <v>7</v>
      </c>
      <c r="U2894" s="2">
        <v>0</v>
      </c>
      <c r="V2894" s="2">
        <v>0</v>
      </c>
      <c r="W2894" s="2"/>
      <c r="X2894" s="3" t="s">
        <v>282</v>
      </c>
      <c r="Y2894" s="2"/>
      <c r="Z2894" s="3"/>
      <c r="AA2894" s="3"/>
      <c r="AB2894" s="7" t="s">
        <v>8865</v>
      </c>
      <c r="AC2894" s="3" t="s">
        <v>44</v>
      </c>
      <c r="AD2894" s="3" t="s">
        <v>44</v>
      </c>
      <c r="AE2894" s="3" t="s">
        <v>44</v>
      </c>
      <c r="AF2894" s="3" t="s">
        <v>95</v>
      </c>
      <c r="AG2894" s="4"/>
      <c r="AH2894" s="3"/>
      <c r="AI2894" s="4"/>
      <c r="AJ28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4" s="8">
        <f>IF(#REF!=MAX(#REF!),"New","Old")</f>
      </c>
      <c r="AL2894" s="3"/>
      <c r="AM2894" s="9">
        <f>IF(OR(#REF!="",#REF!=0),"",IF(#REF!&lt;12000,"&lt;12k",IF(AND(#REF!&gt;=12000,#REF!&lt;24000),"12k to 24k",IF(AND(#REF!&gt;=24000,#REF!&lt;=36000),"24k to 36k",IF(#REF!&gt;36000,"&gt;36k","")))))</f>
      </c>
    </row>
    <row x14ac:dyDescent="0.25" r="2895" customHeight="1" ht="18.75">
      <c r="A2895" s="1">
        <v>1894697</v>
      </c>
      <c r="B2895" s="2">
        <v>11522330</v>
      </c>
      <c r="C2895" s="3" t="s">
        <v>0</v>
      </c>
      <c r="D2895" s="3" t="s">
        <v>28</v>
      </c>
      <c r="E2895" s="2">
        <v>2021</v>
      </c>
      <c r="F2895" s="4">
        <v>45061</v>
      </c>
      <c r="G2895" s="3" t="s">
        <v>108</v>
      </c>
      <c r="H2895" s="4">
        <v>45062</v>
      </c>
      <c r="I2895" s="4">
        <f>_xlfn.XLOOKUP(#REF!,[1]!Backup_F8_Previous_Wave[ODINO],[1]!Backup_F8_Previous_Wave[Production Date],"")</f>
      </c>
      <c r="J2895" s="10">
        <f>_xlfn.XLOOKUP(#REF!,[1]!Backup_F8_Previous_Wave[ODINO],[1]!Backup_F8_Previous_Wave[Wave Date],"")</f>
      </c>
      <c r="K2895" s="6">
        <f>_xlfn.XLOOKUP(#REF!,[1]!Backup_F8_Previous_Wave[ODINO],[1]!Backup_F8_Previous_Wave[Full VIN],"")</f>
      </c>
      <c r="L2895" s="3" t="s">
        <v>8866</v>
      </c>
      <c r="M2895" s="3" t="s">
        <v>4</v>
      </c>
      <c r="N2895" s="3" t="s">
        <v>8867</v>
      </c>
      <c r="O2895" s="3" t="s">
        <v>62</v>
      </c>
      <c r="P2895" s="6">
        <f>_xlfn.XLOOKUP(#REF!,[1]!Table2[BINNING],[1]!Table2[VFG],"")</f>
      </c>
      <c r="Q2895" s="6">
        <f>IF(ISNUMBER(FIND("|",#REF!,1)),LEFT(#REF!,FIND("|",#REF!,1)-2),#REF!)</f>
      </c>
      <c r="R2895" s="6">
        <f>IF(ISNUMBER(FIND("|",#REF!,1)),RIGHT(#REF!,LEN(#REF!)-FIND("|",#REF!,1)-1),"")</f>
      </c>
      <c r="S2895" s="3" t="s">
        <v>957</v>
      </c>
      <c r="T2895" s="3" t="s">
        <v>957</v>
      </c>
      <c r="U2895" s="2">
        <v>0</v>
      </c>
      <c r="V2895" s="2">
        <v>0</v>
      </c>
      <c r="W2895" s="2"/>
      <c r="X2895" s="3" t="s">
        <v>72</v>
      </c>
      <c r="Y2895" s="2"/>
      <c r="Z2895" s="3"/>
      <c r="AA2895" s="3"/>
      <c r="AB2895" s="7" t="s">
        <v>8868</v>
      </c>
      <c r="AC2895" s="3" t="s">
        <v>662</v>
      </c>
      <c r="AD2895" s="3" t="s">
        <v>663</v>
      </c>
      <c r="AE2895" s="3" t="s">
        <v>664</v>
      </c>
      <c r="AF2895" s="3" t="s">
        <v>102</v>
      </c>
      <c r="AG2895" s="4"/>
      <c r="AH2895" s="3"/>
      <c r="AI2895" s="4"/>
      <c r="AJ28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5" s="8">
        <f>IF(#REF!=MAX(#REF!),"New","Old")</f>
      </c>
      <c r="AL2895" s="3"/>
      <c r="AM2895" s="9">
        <f>IF(OR(#REF!="",#REF!=0),"",IF(#REF!&lt;12000,"&lt;12k",IF(AND(#REF!&gt;=12000,#REF!&lt;24000),"12k to 24k",IF(AND(#REF!&gt;=24000,#REF!&lt;=36000),"24k to 36k",IF(#REF!&gt;36000,"&gt;36k","")))))</f>
      </c>
    </row>
    <row x14ac:dyDescent="0.25" r="2896" customHeight="1" ht="18.75">
      <c r="A2896" s="1">
        <v>1894774</v>
      </c>
      <c r="B2896" s="2">
        <v>11522381</v>
      </c>
      <c r="C2896" s="3" t="s">
        <v>0</v>
      </c>
      <c r="D2896" s="3" t="s">
        <v>1</v>
      </c>
      <c r="E2896" s="2">
        <v>2022</v>
      </c>
      <c r="F2896" s="4">
        <v>45043</v>
      </c>
      <c r="G2896" s="3" t="s">
        <v>108</v>
      </c>
      <c r="H2896" s="4">
        <v>45062</v>
      </c>
      <c r="I2896" s="4">
        <f>_xlfn.XLOOKUP(#REF!,[1]!Backup_F8_Previous_Wave[ODINO],[1]!Backup_F8_Previous_Wave[Production Date],"")</f>
      </c>
      <c r="J2896" s="10">
        <f>_xlfn.XLOOKUP(#REF!,[1]!Backup_F8_Previous_Wave[ODINO],[1]!Backup_F8_Previous_Wave[Wave Date],"")</f>
      </c>
      <c r="K2896" s="6">
        <f>_xlfn.XLOOKUP(#REF!,[1]!Backup_F8_Previous_Wave[ODINO],[1]!Backup_F8_Previous_Wave[Full VIN],"")</f>
      </c>
      <c r="L2896" s="3" t="s">
        <v>7393</v>
      </c>
      <c r="M2896" s="3" t="s">
        <v>4</v>
      </c>
      <c r="N2896" s="3" t="s">
        <v>8869</v>
      </c>
      <c r="O2896" s="3" t="s">
        <v>1063</v>
      </c>
      <c r="P2896" s="6">
        <f>_xlfn.XLOOKUP(#REF!,[1]!Table2[BINNING],[1]!Table2[VFG],"")</f>
      </c>
      <c r="Q2896" s="6">
        <f>IF(ISNUMBER(FIND("|",#REF!,1)),LEFT(#REF!,FIND("|",#REF!,1)-2),#REF!)</f>
      </c>
      <c r="R2896" s="6">
        <f>IF(ISNUMBER(FIND("|",#REF!,1)),RIGHT(#REF!,LEN(#REF!)-FIND("|",#REF!,1)-1),"")</f>
      </c>
      <c r="S2896" s="3" t="s">
        <v>7</v>
      </c>
      <c r="T2896" s="3" t="s">
        <v>7</v>
      </c>
      <c r="U2896" s="2">
        <v>0</v>
      </c>
      <c r="V2896" s="2">
        <v>0</v>
      </c>
      <c r="W2896" s="2"/>
      <c r="X2896" s="3" t="s">
        <v>166</v>
      </c>
      <c r="Y2896" s="2">
        <v>0</v>
      </c>
      <c r="Z2896" s="3"/>
      <c r="AA2896" s="3"/>
      <c r="AB2896" s="7" t="s">
        <v>8870</v>
      </c>
      <c r="AC2896" s="3" t="s">
        <v>4018</v>
      </c>
      <c r="AD2896" s="3" t="s">
        <v>6947</v>
      </c>
      <c r="AE2896" s="3" t="s">
        <v>6948</v>
      </c>
      <c r="AF2896" s="3" t="s">
        <v>6949</v>
      </c>
      <c r="AG2896" s="4"/>
      <c r="AH2896" s="3"/>
      <c r="AI2896" s="4"/>
      <c r="AJ28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6" s="8">
        <f>IF(#REF!=MAX(#REF!),"New","Old")</f>
      </c>
      <c r="AL2896" s="3"/>
      <c r="AM2896" s="9">
        <f>IF(OR(#REF!="",#REF!=0),"",IF(#REF!&lt;12000,"&lt;12k",IF(AND(#REF!&gt;=12000,#REF!&lt;24000),"12k to 24k",IF(AND(#REF!&gt;=24000,#REF!&lt;=36000),"24k to 36k",IF(#REF!&gt;36000,"&gt;36k","")))))</f>
      </c>
    </row>
    <row x14ac:dyDescent="0.25" r="2897" customHeight="1" ht="18.75">
      <c r="A2897" s="1">
        <v>1894845</v>
      </c>
      <c r="B2897" s="2">
        <v>11522431</v>
      </c>
      <c r="C2897" s="3" t="s">
        <v>0</v>
      </c>
      <c r="D2897" s="3" t="s">
        <v>1</v>
      </c>
      <c r="E2897" s="2">
        <v>2014</v>
      </c>
      <c r="F2897" s="4">
        <v>45063</v>
      </c>
      <c r="G2897" s="3" t="s">
        <v>108</v>
      </c>
      <c r="H2897" s="4">
        <v>45063</v>
      </c>
      <c r="I2897" s="4"/>
      <c r="J2897" s="10">
        <f>_xlfn.XLOOKUP(#REF!,[1]!Backup_F8_Previous_Wave[ODINO],[1]!Backup_F8_Previous_Wave[Wave Date],"")</f>
      </c>
      <c r="K2897" s="3"/>
      <c r="L2897" s="3" t="s">
        <v>22</v>
      </c>
      <c r="M2897" s="3" t="s">
        <v>4</v>
      </c>
      <c r="N2897" s="3" t="s">
        <v>8871</v>
      </c>
      <c r="O2897" s="3" t="s">
        <v>62</v>
      </c>
      <c r="P2897" s="6">
        <f>_xlfn.XLOOKUP(#REF!,[1]!Table2[BINNING],[1]!Table2[VFG],"")</f>
      </c>
      <c r="Q2897" s="6">
        <f>IF(ISNUMBER(FIND("|",#REF!,1)),LEFT(#REF!,FIND("|",#REF!,1)-2),#REF!)</f>
      </c>
      <c r="R2897" s="6">
        <f>IF(ISNUMBER(FIND("|",#REF!,1)),RIGHT(#REF!,LEN(#REF!)-FIND("|",#REF!,1)-1),"")</f>
      </c>
      <c r="S2897" s="3" t="s">
        <v>7</v>
      </c>
      <c r="T2897" s="3" t="s">
        <v>7</v>
      </c>
      <c r="U2897" s="2">
        <v>0</v>
      </c>
      <c r="V2897" s="2">
        <v>0</v>
      </c>
      <c r="W2897" s="2"/>
      <c r="X2897" s="3" t="s">
        <v>238</v>
      </c>
      <c r="Y2897" s="2"/>
      <c r="Z2897" s="3"/>
      <c r="AA2897" s="3"/>
      <c r="AB2897" s="7" t="s">
        <v>8872</v>
      </c>
      <c r="AC2897" s="3" t="s">
        <v>44</v>
      </c>
      <c r="AD2897" s="3" t="s">
        <v>44</v>
      </c>
      <c r="AE2897" s="3" t="s">
        <v>44</v>
      </c>
      <c r="AF2897" s="3" t="s">
        <v>27</v>
      </c>
      <c r="AG2897" s="4"/>
      <c r="AH2897" s="3"/>
      <c r="AI2897" s="4"/>
      <c r="AJ28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7" s="8">
        <f>IF(#REF!=MAX(#REF!),"New","Old")</f>
      </c>
      <c r="AL2897" s="3"/>
      <c r="AM2897" s="9">
        <f>IF(OR(#REF!="",#REF!=0),"",IF(#REF!&lt;12000,"&lt;12k",IF(AND(#REF!&gt;=12000,#REF!&lt;24000),"12k to 24k",IF(AND(#REF!&gt;=24000,#REF!&lt;=36000),"24k to 36k",IF(#REF!&gt;36000,"&gt;36k","")))))</f>
      </c>
    </row>
    <row x14ac:dyDescent="0.25" r="2898" customHeight="1" ht="18.75">
      <c r="A2898" s="1">
        <v>1894884</v>
      </c>
      <c r="B2898" s="2">
        <v>11522462</v>
      </c>
      <c r="C2898" s="3" t="s">
        <v>0</v>
      </c>
      <c r="D2898" s="3" t="s">
        <v>136</v>
      </c>
      <c r="E2898" s="2">
        <v>2020</v>
      </c>
      <c r="F2898" s="4">
        <v>44713</v>
      </c>
      <c r="G2898" s="3" t="s">
        <v>108</v>
      </c>
      <c r="H2898" s="4">
        <v>45063</v>
      </c>
      <c r="I2898" s="4"/>
      <c r="J2898" s="10">
        <f>_xlfn.XLOOKUP(#REF!,[1]!Backup_F8_Previous_Wave[ODINO],[1]!Backup_F8_Previous_Wave[Wave Date],"")</f>
      </c>
      <c r="K2898" s="3"/>
      <c r="L2898" s="3" t="s">
        <v>8873</v>
      </c>
      <c r="M2898" s="3" t="s">
        <v>4</v>
      </c>
      <c r="N2898" s="3" t="s">
        <v>8874</v>
      </c>
      <c r="O2898" s="3" t="s">
        <v>5433</v>
      </c>
      <c r="P2898" s="6">
        <f>_xlfn.XLOOKUP(#REF!,[1]!Table2[BINNING],[1]!Table2[VFG],"")</f>
      </c>
      <c r="Q2898" s="6">
        <f>IF(ISNUMBER(FIND("|",#REF!,1)),LEFT(#REF!,FIND("|",#REF!,1)-2),#REF!)</f>
      </c>
      <c r="R2898" s="6">
        <f>IF(ISNUMBER(FIND("|",#REF!,1)),RIGHT(#REF!,LEN(#REF!)-FIND("|",#REF!,1)-1),"")</f>
      </c>
      <c r="S2898" s="3" t="s">
        <v>7</v>
      </c>
      <c r="T2898" s="3" t="s">
        <v>7</v>
      </c>
      <c r="U2898" s="2">
        <v>0</v>
      </c>
      <c r="V2898" s="2">
        <v>0</v>
      </c>
      <c r="W2898" s="2"/>
      <c r="X2898" s="3" t="s">
        <v>63</v>
      </c>
      <c r="Y2898" s="2"/>
      <c r="Z2898" s="3"/>
      <c r="AA2898" s="3"/>
      <c r="AB2898" s="7" t="s">
        <v>8875</v>
      </c>
      <c r="AC2898" s="3" t="s">
        <v>44</v>
      </c>
      <c r="AD2898" s="3" t="s">
        <v>44</v>
      </c>
      <c r="AE2898" s="3" t="s">
        <v>44</v>
      </c>
      <c r="AF2898" s="3" t="s">
        <v>141</v>
      </c>
      <c r="AG2898" s="4"/>
      <c r="AH2898" s="3"/>
      <c r="AI2898" s="4"/>
      <c r="AJ28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8" s="8">
        <f>IF(#REF!=MAX(#REF!),"New","Old")</f>
      </c>
      <c r="AL2898" s="3"/>
      <c r="AM2898" s="9">
        <f>IF(OR(#REF!="",#REF!=0),"",IF(#REF!&lt;12000,"&lt;12k",IF(AND(#REF!&gt;=12000,#REF!&lt;24000),"12k to 24k",IF(AND(#REF!&gt;=24000,#REF!&lt;=36000),"24k to 36k",IF(#REF!&gt;36000,"&gt;36k","")))))</f>
      </c>
    </row>
    <row x14ac:dyDescent="0.25" r="2899" customHeight="1" ht="18.75">
      <c r="A2899" s="1">
        <v>1895060</v>
      </c>
      <c r="B2899" s="2">
        <v>11522579</v>
      </c>
      <c r="C2899" s="3" t="s">
        <v>0</v>
      </c>
      <c r="D2899" s="3" t="s">
        <v>181</v>
      </c>
      <c r="E2899" s="2">
        <v>2011</v>
      </c>
      <c r="F2899" s="4">
        <v>45056</v>
      </c>
      <c r="G2899" s="3" t="s">
        <v>108</v>
      </c>
      <c r="H2899" s="4">
        <v>45064</v>
      </c>
      <c r="I2899" s="4"/>
      <c r="J2899" s="10">
        <f>_xlfn.XLOOKUP(#REF!,[1]!Backup_F8_Previous_Wave[ODINO],[1]!Backup_F8_Previous_Wave[Wave Date],"")</f>
      </c>
      <c r="K2899" s="3"/>
      <c r="L2899" s="3" t="s">
        <v>8876</v>
      </c>
      <c r="M2899" s="3" t="s">
        <v>4</v>
      </c>
      <c r="N2899" s="3" t="s">
        <v>8877</v>
      </c>
      <c r="O2899" s="3" t="s">
        <v>196</v>
      </c>
      <c r="P2899" s="6">
        <f>_xlfn.XLOOKUP(#REF!,[1]!Table2[BINNING],[1]!Table2[VFG],"")</f>
      </c>
      <c r="Q2899" s="6">
        <f>IF(ISNUMBER(FIND("|",#REF!,1)),LEFT(#REF!,FIND("|",#REF!,1)-2),#REF!)</f>
      </c>
      <c r="R2899" s="6">
        <f>IF(ISNUMBER(FIND("|",#REF!,1)),RIGHT(#REF!,LEN(#REF!)-FIND("|",#REF!,1)-1),"")</f>
      </c>
      <c r="S2899" s="3" t="s">
        <v>7</v>
      </c>
      <c r="T2899" s="3" t="s">
        <v>7</v>
      </c>
      <c r="U2899" s="2">
        <v>0</v>
      </c>
      <c r="V2899" s="2">
        <v>0</v>
      </c>
      <c r="W2899" s="2"/>
      <c r="X2899" s="3" t="s">
        <v>253</v>
      </c>
      <c r="Y2899" s="2"/>
      <c r="Z2899" s="3"/>
      <c r="AA2899" s="3"/>
      <c r="AB2899" s="7" t="s">
        <v>8878</v>
      </c>
      <c r="AC2899" s="3" t="s">
        <v>44</v>
      </c>
      <c r="AD2899" s="3" t="s">
        <v>44</v>
      </c>
      <c r="AE2899" s="3" t="s">
        <v>44</v>
      </c>
      <c r="AF2899" s="3" t="s">
        <v>44</v>
      </c>
      <c r="AG2899" s="4"/>
      <c r="AH2899" s="3"/>
      <c r="AI2899" s="4"/>
      <c r="AJ28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899" s="8">
        <f>IF(#REF!=MAX(#REF!),"New","Old")</f>
      </c>
      <c r="AL2899" s="3"/>
      <c r="AM2899" s="9">
        <f>IF(OR(#REF!="",#REF!=0),"",IF(#REF!&lt;12000,"&lt;12k",IF(AND(#REF!&gt;=12000,#REF!&lt;24000),"12k to 24k",IF(AND(#REF!&gt;=24000,#REF!&lt;=36000),"24k to 36k",IF(#REF!&gt;36000,"&gt;36k","")))))</f>
      </c>
    </row>
    <row x14ac:dyDescent="0.25" r="2900" customHeight="1" ht="18.75">
      <c r="A2900" s="1">
        <v>1895066</v>
      </c>
      <c r="B2900" s="2">
        <v>11522583</v>
      </c>
      <c r="C2900" s="3" t="s">
        <v>0</v>
      </c>
      <c r="D2900" s="3" t="s">
        <v>1</v>
      </c>
      <c r="E2900" s="2">
        <v>2020</v>
      </c>
      <c r="F2900" s="4">
        <v>45054</v>
      </c>
      <c r="G2900" s="3" t="s">
        <v>108</v>
      </c>
      <c r="H2900" s="4">
        <v>45064</v>
      </c>
      <c r="I2900" s="4"/>
      <c r="J2900" s="10">
        <f>_xlfn.XLOOKUP(#REF!,[1]!Backup_F8_Previous_Wave[ODINO],[1]!Backup_F8_Previous_Wave[Wave Date],"")</f>
      </c>
      <c r="K2900" s="3"/>
      <c r="L2900" s="3" t="s">
        <v>8879</v>
      </c>
      <c r="M2900" s="3" t="s">
        <v>4</v>
      </c>
      <c r="N2900" s="3" t="s">
        <v>8880</v>
      </c>
      <c r="O2900" s="3" t="s">
        <v>5433</v>
      </c>
      <c r="P2900" s="6">
        <f>_xlfn.XLOOKUP(#REF!,[1]!Table2[BINNING],[1]!Table2[VFG],"")</f>
      </c>
      <c r="Q2900" s="6">
        <f>IF(ISNUMBER(FIND("|",#REF!,1)),LEFT(#REF!,FIND("|",#REF!,1)-2),#REF!)</f>
      </c>
      <c r="R2900" s="6">
        <f>IF(ISNUMBER(FIND("|",#REF!,1)),RIGHT(#REF!,LEN(#REF!)-FIND("|",#REF!,1)-1),"")</f>
      </c>
      <c r="S2900" s="3" t="s">
        <v>7</v>
      </c>
      <c r="T2900" s="3" t="s">
        <v>7</v>
      </c>
      <c r="U2900" s="2">
        <v>0</v>
      </c>
      <c r="V2900" s="2">
        <v>0</v>
      </c>
      <c r="W2900" s="2"/>
      <c r="X2900" s="3" t="s">
        <v>218</v>
      </c>
      <c r="Y2900" s="2"/>
      <c r="Z2900" s="3"/>
      <c r="AA2900" s="3"/>
      <c r="AB2900" s="7" t="s">
        <v>8881</v>
      </c>
      <c r="AC2900" s="3" t="s">
        <v>44</v>
      </c>
      <c r="AD2900" s="3" t="s">
        <v>44</v>
      </c>
      <c r="AE2900" s="3" t="s">
        <v>44</v>
      </c>
      <c r="AF2900" s="3" t="s">
        <v>27</v>
      </c>
      <c r="AG2900" s="4"/>
      <c r="AH2900" s="3"/>
      <c r="AI2900" s="4"/>
      <c r="AJ29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0" s="8">
        <f>IF(#REF!=MAX(#REF!),"New","Old")</f>
      </c>
      <c r="AL2900" s="3"/>
      <c r="AM2900" s="9">
        <f>IF(OR(#REF!="",#REF!=0),"",IF(#REF!&lt;12000,"&lt;12k",IF(AND(#REF!&gt;=12000,#REF!&lt;24000),"12k to 24k",IF(AND(#REF!&gt;=24000,#REF!&lt;=36000),"24k to 36k",IF(#REF!&gt;36000,"&gt;36k","")))))</f>
      </c>
    </row>
    <row x14ac:dyDescent="0.25" r="2901" customHeight="1" ht="18.75">
      <c r="A2901" s="1">
        <v>1895141</v>
      </c>
      <c r="B2901" s="2">
        <v>11522636</v>
      </c>
      <c r="C2901" s="3" t="s">
        <v>0</v>
      </c>
      <c r="D2901" s="3" t="s">
        <v>181</v>
      </c>
      <c r="E2901" s="2">
        <v>2015</v>
      </c>
      <c r="F2901" s="4">
        <v>45047</v>
      </c>
      <c r="G2901" s="3" t="s">
        <v>108</v>
      </c>
      <c r="H2901" s="4">
        <v>45064</v>
      </c>
      <c r="I2901" s="4">
        <f>_xlfn.XLOOKUP(#REF!,[1]!Backup_F8_Previous_Wave[ODINO],[1]!Backup_F8_Previous_Wave[Production Date],"")</f>
      </c>
      <c r="J2901" s="10">
        <f>_xlfn.XLOOKUP(#REF!,[1]!Backup_F8_Previous_Wave[ODINO],[1]!Backup_F8_Previous_Wave[Wave Date],"")</f>
      </c>
      <c r="K2901" s="6">
        <f>_xlfn.XLOOKUP(#REF!,[1]!Backup_F8_Previous_Wave[ODINO],[1]!Backup_F8_Previous_Wave[Full VIN],"")</f>
      </c>
      <c r="L2901" s="3" t="s">
        <v>7716</v>
      </c>
      <c r="M2901" s="3" t="s">
        <v>4</v>
      </c>
      <c r="N2901" s="3" t="s">
        <v>8882</v>
      </c>
      <c r="O2901" s="3" t="s">
        <v>459</v>
      </c>
      <c r="P2901" s="6">
        <f>_xlfn.XLOOKUP(#REF!,[1]!Table2[BINNING],[1]!Table2[VFG],"")</f>
      </c>
      <c r="Q2901" s="6">
        <f>IF(ISNUMBER(FIND("|",#REF!,1)),LEFT(#REF!,FIND("|",#REF!,1)-2),#REF!)</f>
      </c>
      <c r="R2901" s="6">
        <f>IF(ISNUMBER(FIND("|",#REF!,1)),RIGHT(#REF!,LEN(#REF!)-FIND("|",#REF!,1)-1),"")</f>
      </c>
      <c r="S2901" s="3" t="s">
        <v>7</v>
      </c>
      <c r="T2901" s="3" t="s">
        <v>7</v>
      </c>
      <c r="U2901" s="2">
        <v>0</v>
      </c>
      <c r="V2901" s="2">
        <v>0</v>
      </c>
      <c r="W2901" s="2">
        <v>127021</v>
      </c>
      <c r="X2901" s="3" t="s">
        <v>81</v>
      </c>
      <c r="Y2901" s="2">
        <v>0</v>
      </c>
      <c r="Z2901" s="3"/>
      <c r="AA2901" s="3"/>
      <c r="AB2901" s="7" t="s">
        <v>8883</v>
      </c>
      <c r="AC2901" s="3" t="s">
        <v>297</v>
      </c>
      <c r="AD2901" s="3" t="s">
        <v>298</v>
      </c>
      <c r="AE2901" s="3" t="s">
        <v>299</v>
      </c>
      <c r="AF2901" s="3" t="s">
        <v>198</v>
      </c>
      <c r="AG2901" s="4"/>
      <c r="AH2901" s="3"/>
      <c r="AI2901" s="4"/>
      <c r="AJ29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1" s="8">
        <f>IF(#REF!=MAX(#REF!),"New","Old")</f>
      </c>
      <c r="AL2901" s="3"/>
      <c r="AM2901" s="9">
        <f>IF(OR(#REF!="",#REF!=0),"",IF(#REF!&lt;12000,"&lt;12k",IF(AND(#REF!&gt;=12000,#REF!&lt;24000),"12k to 24k",IF(AND(#REF!&gt;=24000,#REF!&lt;=36000),"24k to 36k",IF(#REF!&gt;36000,"&gt;36k","")))))</f>
      </c>
    </row>
    <row x14ac:dyDescent="0.25" r="2902" customHeight="1" ht="18.75">
      <c r="A2902" s="1">
        <v>1895168</v>
      </c>
      <c r="B2902" s="2">
        <v>11522658</v>
      </c>
      <c r="C2902" s="3" t="s">
        <v>0</v>
      </c>
      <c r="D2902" s="3" t="s">
        <v>181</v>
      </c>
      <c r="E2902" s="2">
        <v>2018</v>
      </c>
      <c r="F2902" s="4">
        <v>45063</v>
      </c>
      <c r="G2902" s="3" t="s">
        <v>108</v>
      </c>
      <c r="H2902" s="4">
        <v>45064</v>
      </c>
      <c r="I2902" s="4">
        <f>_xlfn.XLOOKUP(#REF!,[1]!Backup_F8_Previous_Wave[ODINO],[1]!Backup_F8_Previous_Wave[Production Date],"")</f>
      </c>
      <c r="J2902" s="10">
        <f>_xlfn.XLOOKUP(#REF!,[1]!Backup_F8_Previous_Wave[ODINO],[1]!Backup_F8_Previous_Wave[Wave Date],"")</f>
      </c>
      <c r="K2902" s="6">
        <f>_xlfn.XLOOKUP(#REF!,[1]!Backup_F8_Previous_Wave[ODINO],[1]!Backup_F8_Previous_Wave[Full VIN],"")</f>
      </c>
      <c r="L2902" s="3" t="s">
        <v>8884</v>
      </c>
      <c r="M2902" s="3" t="s">
        <v>4</v>
      </c>
      <c r="N2902" s="3" t="s">
        <v>8885</v>
      </c>
      <c r="O2902" s="3" t="s">
        <v>196</v>
      </c>
      <c r="P2902" s="6">
        <f>_xlfn.XLOOKUP(#REF!,[1]!Table2[BINNING],[1]!Table2[VFG],"")</f>
      </c>
      <c r="Q2902" s="6">
        <f>IF(ISNUMBER(FIND("|",#REF!,1)),LEFT(#REF!,FIND("|",#REF!,1)-2),#REF!)</f>
      </c>
      <c r="R2902" s="6">
        <f>IF(ISNUMBER(FIND("|",#REF!,1)),RIGHT(#REF!,LEN(#REF!)-FIND("|",#REF!,1)-1),"")</f>
      </c>
      <c r="S2902" s="3" t="s">
        <v>7</v>
      </c>
      <c r="T2902" s="3" t="s">
        <v>7</v>
      </c>
      <c r="U2902" s="2">
        <v>0</v>
      </c>
      <c r="V2902" s="2">
        <v>0</v>
      </c>
      <c r="W2902" s="2"/>
      <c r="X2902" s="3" t="s">
        <v>63</v>
      </c>
      <c r="Y2902" s="2">
        <v>65</v>
      </c>
      <c r="Z2902" s="3"/>
      <c r="AA2902" s="3"/>
      <c r="AB2902" s="7" t="s">
        <v>8886</v>
      </c>
      <c r="AC2902" s="3" t="s">
        <v>297</v>
      </c>
      <c r="AD2902" s="3" t="s">
        <v>298</v>
      </c>
      <c r="AE2902" s="3" t="s">
        <v>299</v>
      </c>
      <c r="AF2902" s="3" t="s">
        <v>198</v>
      </c>
      <c r="AG2902" s="4"/>
      <c r="AH2902" s="3"/>
      <c r="AI2902" s="4"/>
      <c r="AJ29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2" s="8">
        <f>IF(#REF!=MAX(#REF!),"New","Old")</f>
      </c>
      <c r="AL2902" s="3"/>
      <c r="AM2902" s="9">
        <f>IF(OR(#REF!="",#REF!=0),"",IF(#REF!&lt;12000,"&lt;12k",IF(AND(#REF!&gt;=12000,#REF!&lt;24000),"12k to 24k",IF(AND(#REF!&gt;=24000,#REF!&lt;=36000),"24k to 36k",IF(#REF!&gt;36000,"&gt;36k","")))))</f>
      </c>
    </row>
    <row x14ac:dyDescent="0.25" r="2903" customHeight="1" ht="18.75">
      <c r="A2903" s="1">
        <v>1895221</v>
      </c>
      <c r="B2903" s="2">
        <v>11522699</v>
      </c>
      <c r="C2903" s="3" t="s">
        <v>0</v>
      </c>
      <c r="D2903" s="3" t="s">
        <v>86</v>
      </c>
      <c r="E2903" s="2">
        <v>2021</v>
      </c>
      <c r="F2903" s="4">
        <v>45059</v>
      </c>
      <c r="G2903" s="3" t="s">
        <v>108</v>
      </c>
      <c r="H2903" s="4">
        <v>45064</v>
      </c>
      <c r="I2903" s="4"/>
      <c r="J2903" s="10">
        <f>_xlfn.XLOOKUP(#REF!,[1]!Backup_F8_Previous_Wave[ODINO],[1]!Backup_F8_Previous_Wave[Wave Date],"")</f>
      </c>
      <c r="K2903" s="3"/>
      <c r="L2903" s="3" t="s">
        <v>8887</v>
      </c>
      <c r="M2903" s="3" t="s">
        <v>4</v>
      </c>
      <c r="N2903" s="3" t="s">
        <v>8888</v>
      </c>
      <c r="O2903" s="3" t="s">
        <v>4771</v>
      </c>
      <c r="P2903" s="6">
        <f>_xlfn.XLOOKUP(#REF!,[1]!Table2[BINNING],[1]!Table2[VFG],"")</f>
      </c>
      <c r="Q2903" s="6">
        <f>IF(ISNUMBER(FIND("|",#REF!,1)),LEFT(#REF!,FIND("|",#REF!,1)-2),#REF!)</f>
      </c>
      <c r="R2903" s="6">
        <f>IF(ISNUMBER(FIND("|",#REF!,1)),RIGHT(#REF!,LEN(#REF!)-FIND("|",#REF!,1)-1),"")</f>
      </c>
      <c r="S2903" s="3" t="s">
        <v>7</v>
      </c>
      <c r="T2903" s="3" t="s">
        <v>7</v>
      </c>
      <c r="U2903" s="2">
        <v>0</v>
      </c>
      <c r="V2903" s="2">
        <v>0</v>
      </c>
      <c r="W2903" s="2"/>
      <c r="X2903" s="3" t="s">
        <v>125</v>
      </c>
      <c r="Y2903" s="2"/>
      <c r="Z2903" s="3"/>
      <c r="AA2903" s="3"/>
      <c r="AB2903" s="7" t="s">
        <v>8889</v>
      </c>
      <c r="AC2903" s="3" t="s">
        <v>44</v>
      </c>
      <c r="AD2903" s="3" t="s">
        <v>44</v>
      </c>
      <c r="AE2903" s="3" t="s">
        <v>44</v>
      </c>
      <c r="AF2903" s="3" t="s">
        <v>95</v>
      </c>
      <c r="AG2903" s="4"/>
      <c r="AH2903" s="3"/>
      <c r="AI2903" s="4"/>
      <c r="AJ29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3" s="8">
        <f>IF(#REF!=MAX(#REF!),"New","Old")</f>
      </c>
      <c r="AL2903" s="3"/>
      <c r="AM2903" s="9">
        <f>IF(OR(#REF!="",#REF!=0),"",IF(#REF!&lt;12000,"&lt;12k",IF(AND(#REF!&gt;=12000,#REF!&lt;24000),"12k to 24k",IF(AND(#REF!&gt;=24000,#REF!&lt;=36000),"24k to 36k",IF(#REF!&gt;36000,"&gt;36k","")))))</f>
      </c>
    </row>
    <row x14ac:dyDescent="0.25" r="2904" customHeight="1" ht="18.75">
      <c r="A2904" s="1">
        <v>1895226</v>
      </c>
      <c r="B2904" s="2">
        <v>11522703</v>
      </c>
      <c r="C2904" s="3" t="s">
        <v>0</v>
      </c>
      <c r="D2904" s="3" t="s">
        <v>181</v>
      </c>
      <c r="E2904" s="2">
        <v>2017</v>
      </c>
      <c r="F2904" s="4">
        <v>44972</v>
      </c>
      <c r="G2904" s="3" t="s">
        <v>2</v>
      </c>
      <c r="H2904" s="4">
        <v>45064</v>
      </c>
      <c r="I2904" s="4">
        <f>_xlfn.XLOOKUP(#REF!,[1]!Backup_F8_Previous_Wave[ODINO],[1]!Backup_F8_Previous_Wave[Production Date],"")</f>
      </c>
      <c r="J2904" s="10">
        <f>_xlfn.XLOOKUP(#REF!,[1]!Backup_F8_Previous_Wave[ODINO],[1]!Backup_F8_Previous_Wave[Wave Date],"")</f>
      </c>
      <c r="K2904" s="6">
        <f>_xlfn.XLOOKUP(#REF!,[1]!Backup_F8_Previous_Wave[ODINO],[1]!Backup_F8_Previous_Wave[Full VIN],"")</f>
      </c>
      <c r="L2904" s="3" t="s">
        <v>8890</v>
      </c>
      <c r="M2904" s="3" t="s">
        <v>4</v>
      </c>
      <c r="N2904" s="3" t="s">
        <v>8891</v>
      </c>
      <c r="O2904" s="3" t="s">
        <v>196</v>
      </c>
      <c r="P2904" s="6">
        <f>_xlfn.XLOOKUP(#REF!,[1]!Table2[BINNING],[1]!Table2[VFG],"")</f>
      </c>
      <c r="Q2904" s="6">
        <f>IF(ISNUMBER(FIND("|",#REF!,1)),LEFT(#REF!,FIND("|",#REF!,1)-2),#REF!)</f>
      </c>
      <c r="R2904" s="6">
        <f>IF(ISNUMBER(FIND("|",#REF!,1)),RIGHT(#REF!,LEN(#REF!)-FIND("|",#REF!,1)-1),"")</f>
      </c>
      <c r="S2904" s="3" t="s">
        <v>7</v>
      </c>
      <c r="T2904" s="3" t="s">
        <v>7</v>
      </c>
      <c r="U2904" s="2">
        <v>0</v>
      </c>
      <c r="V2904" s="2">
        <v>0</v>
      </c>
      <c r="W2904" s="2">
        <v>60000</v>
      </c>
      <c r="X2904" s="3" t="s">
        <v>72</v>
      </c>
      <c r="Y2904" s="2">
        <v>70</v>
      </c>
      <c r="Z2904" s="3"/>
      <c r="AA2904" s="3"/>
      <c r="AB2904" s="7" t="s">
        <v>8892</v>
      </c>
      <c r="AC2904" s="3" t="s">
        <v>297</v>
      </c>
      <c r="AD2904" s="3" t="s">
        <v>298</v>
      </c>
      <c r="AE2904" s="3" t="s">
        <v>299</v>
      </c>
      <c r="AF2904" s="3" t="s">
        <v>198</v>
      </c>
      <c r="AG2904" s="4"/>
      <c r="AH2904" s="3"/>
      <c r="AI2904" s="4"/>
      <c r="AJ29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4" s="8">
        <f>IF(#REF!=MAX(#REF!),"New","Old")</f>
      </c>
      <c r="AL2904" s="3"/>
      <c r="AM2904" s="9">
        <f>IF(OR(#REF!="",#REF!=0),"",IF(#REF!&lt;12000,"&lt;12k",IF(AND(#REF!&gt;=12000,#REF!&lt;24000),"12k to 24k",IF(AND(#REF!&gt;=24000,#REF!&lt;=36000),"24k to 36k",IF(#REF!&gt;36000,"&gt;36k","")))))</f>
      </c>
    </row>
    <row x14ac:dyDescent="0.25" r="2905" customHeight="1" ht="18.75">
      <c r="A2905" s="1">
        <v>1895269</v>
      </c>
      <c r="B2905" s="2">
        <v>11522732</v>
      </c>
      <c r="C2905" s="3" t="s">
        <v>0</v>
      </c>
      <c r="D2905" s="3" t="s">
        <v>181</v>
      </c>
      <c r="E2905" s="2">
        <v>2017</v>
      </c>
      <c r="F2905" s="4">
        <v>45061</v>
      </c>
      <c r="G2905" s="3" t="s">
        <v>108</v>
      </c>
      <c r="H2905" s="4">
        <v>45064</v>
      </c>
      <c r="I2905" s="4">
        <f>_xlfn.XLOOKUP(#REF!,[1]!Backup_F8_Previous_Wave[ODINO],[1]!Backup_F8_Previous_Wave[Production Date],"")</f>
      </c>
      <c r="J2905" s="10">
        <f>_xlfn.XLOOKUP(#REF!,[1]!Backup_F8_Previous_Wave[ODINO],[1]!Backup_F8_Previous_Wave[Wave Date],"")</f>
      </c>
      <c r="K2905" s="6">
        <f>_xlfn.XLOOKUP(#REF!,[1]!Backup_F8_Previous_Wave[ODINO],[1]!Backup_F8_Previous_Wave[Full VIN],"")</f>
      </c>
      <c r="L2905" s="3" t="s">
        <v>3871</v>
      </c>
      <c r="M2905" s="3" t="s">
        <v>4</v>
      </c>
      <c r="N2905" s="3" t="s">
        <v>8893</v>
      </c>
      <c r="O2905" s="3" t="s">
        <v>196</v>
      </c>
      <c r="P2905" s="6">
        <f>_xlfn.XLOOKUP(#REF!,[1]!Table2[BINNING],[1]!Table2[VFG],"")</f>
      </c>
      <c r="Q2905" s="6">
        <f>IF(ISNUMBER(FIND("|",#REF!,1)),LEFT(#REF!,FIND("|",#REF!,1)-2),#REF!)</f>
      </c>
      <c r="R2905" s="6">
        <f>IF(ISNUMBER(FIND("|",#REF!,1)),RIGHT(#REF!,LEN(#REF!)-FIND("|",#REF!,1)-1),"")</f>
      </c>
      <c r="S2905" s="3" t="s">
        <v>7</v>
      </c>
      <c r="T2905" s="3" t="s">
        <v>7</v>
      </c>
      <c r="U2905" s="2">
        <v>0</v>
      </c>
      <c r="V2905" s="2">
        <v>0</v>
      </c>
      <c r="W2905" s="2"/>
      <c r="X2905" s="3" t="s">
        <v>63</v>
      </c>
      <c r="Y2905" s="2">
        <v>65</v>
      </c>
      <c r="Z2905" s="3"/>
      <c r="AA2905" s="3"/>
      <c r="AB2905" s="7" t="s">
        <v>8894</v>
      </c>
      <c r="AC2905" s="3" t="s">
        <v>297</v>
      </c>
      <c r="AD2905" s="3" t="s">
        <v>298</v>
      </c>
      <c r="AE2905" s="3" t="s">
        <v>299</v>
      </c>
      <c r="AF2905" s="3" t="s">
        <v>198</v>
      </c>
      <c r="AG2905" s="4"/>
      <c r="AH2905" s="3"/>
      <c r="AI2905" s="4"/>
      <c r="AJ29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5" s="8">
        <f>IF(#REF!=MAX(#REF!),"New","Old")</f>
      </c>
      <c r="AL2905" s="3"/>
      <c r="AM2905" s="9">
        <f>IF(OR(#REF!="",#REF!=0),"",IF(#REF!&lt;12000,"&lt;12k",IF(AND(#REF!&gt;=12000,#REF!&lt;24000),"12k to 24k",IF(AND(#REF!&gt;=24000,#REF!&lt;=36000),"24k to 36k",IF(#REF!&gt;36000,"&gt;36k","")))))</f>
      </c>
    </row>
    <row x14ac:dyDescent="0.25" r="2906" customHeight="1" ht="18.75">
      <c r="A2906" s="1">
        <v>1895279</v>
      </c>
      <c r="B2906" s="2">
        <v>11522740</v>
      </c>
      <c r="C2906" s="3" t="s">
        <v>0</v>
      </c>
      <c r="D2906" s="3" t="s">
        <v>181</v>
      </c>
      <c r="E2906" s="2">
        <v>2020</v>
      </c>
      <c r="F2906" s="4">
        <v>45059</v>
      </c>
      <c r="G2906" s="3" t="s">
        <v>108</v>
      </c>
      <c r="H2906" s="4">
        <v>45064</v>
      </c>
      <c r="I2906" s="4">
        <f>_xlfn.XLOOKUP(#REF!,[1]!Backup_F8_Previous_Wave[ODINO],[1]!Backup_F8_Previous_Wave[Production Date],"")</f>
      </c>
      <c r="J2906" s="10">
        <f>_xlfn.XLOOKUP(#REF!,[1]!Backup_F8_Previous_Wave[ODINO],[1]!Backup_F8_Previous_Wave[Wave Date],"")</f>
      </c>
      <c r="K2906" s="6">
        <f>_xlfn.XLOOKUP(#REF!,[1]!Backup_F8_Previous_Wave[ODINO],[1]!Backup_F8_Previous_Wave[Full VIN],"")</f>
      </c>
      <c r="L2906" s="3" t="s">
        <v>3217</v>
      </c>
      <c r="M2906" s="3" t="s">
        <v>4</v>
      </c>
      <c r="N2906" s="3" t="s">
        <v>8895</v>
      </c>
      <c r="O2906" s="3" t="s">
        <v>600</v>
      </c>
      <c r="P2906" s="6">
        <f>_xlfn.XLOOKUP(#REF!,[1]!Table2[BINNING],[1]!Table2[VFG],"")</f>
      </c>
      <c r="Q2906" s="6">
        <f>IF(ISNUMBER(FIND("|",#REF!,1)),LEFT(#REF!,FIND("|",#REF!,1)-2),#REF!)</f>
      </c>
      <c r="R2906" s="6">
        <f>IF(ISNUMBER(FIND("|",#REF!,1)),RIGHT(#REF!,LEN(#REF!)-FIND("|",#REF!,1)-1),"")</f>
      </c>
      <c r="S2906" s="3" t="s">
        <v>7</v>
      </c>
      <c r="T2906" s="3" t="s">
        <v>7</v>
      </c>
      <c r="U2906" s="2">
        <v>0</v>
      </c>
      <c r="V2906" s="2">
        <v>0</v>
      </c>
      <c r="W2906" s="2"/>
      <c r="X2906" s="3" t="s">
        <v>229</v>
      </c>
      <c r="Y2906" s="2"/>
      <c r="Z2906" s="3"/>
      <c r="AA2906" s="3"/>
      <c r="AB2906" s="7" t="s">
        <v>8896</v>
      </c>
      <c r="AC2906" s="3" t="s">
        <v>1252</v>
      </c>
      <c r="AD2906" s="3" t="s">
        <v>298</v>
      </c>
      <c r="AE2906" s="3" t="s">
        <v>299</v>
      </c>
      <c r="AF2906" s="3" t="s">
        <v>198</v>
      </c>
      <c r="AG2906" s="4"/>
      <c r="AH2906" s="3"/>
      <c r="AI2906" s="4"/>
      <c r="AJ29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6" s="8">
        <f>IF(#REF!=MAX(#REF!),"New","Old")</f>
      </c>
      <c r="AL2906" s="3"/>
      <c r="AM2906" s="9">
        <f>IF(OR(#REF!="",#REF!=0),"",IF(#REF!&lt;12000,"&lt;12k",IF(AND(#REF!&gt;=12000,#REF!&lt;24000),"12k to 24k",IF(AND(#REF!&gt;=24000,#REF!&lt;=36000),"24k to 36k",IF(#REF!&gt;36000,"&gt;36k","")))))</f>
      </c>
    </row>
    <row x14ac:dyDescent="0.25" r="2907" customHeight="1" ht="18.75">
      <c r="A2907" s="1">
        <v>1895286</v>
      </c>
      <c r="B2907" s="2">
        <v>11522746</v>
      </c>
      <c r="C2907" s="3" t="s">
        <v>0</v>
      </c>
      <c r="D2907" s="3" t="s">
        <v>181</v>
      </c>
      <c r="E2907" s="2">
        <v>2017</v>
      </c>
      <c r="F2907" s="4">
        <v>45018</v>
      </c>
      <c r="G2907" s="3" t="s">
        <v>108</v>
      </c>
      <c r="H2907" s="4">
        <v>45064</v>
      </c>
      <c r="I2907" s="4"/>
      <c r="J2907" s="10">
        <f>_xlfn.XLOOKUP(#REF!,[1]!Backup_F8_Previous_Wave[ODINO],[1]!Backup_F8_Previous_Wave[Wave Date],"")</f>
      </c>
      <c r="K2907" s="3"/>
      <c r="L2907" s="3" t="s">
        <v>3908</v>
      </c>
      <c r="M2907" s="3" t="s">
        <v>4</v>
      </c>
      <c r="N2907" s="3" t="s">
        <v>8897</v>
      </c>
      <c r="O2907" s="3" t="s">
        <v>196</v>
      </c>
      <c r="P2907" s="6">
        <f>_xlfn.XLOOKUP(#REF!,[1]!Table2[BINNING],[1]!Table2[VFG],"")</f>
      </c>
      <c r="Q2907" s="6">
        <f>IF(ISNUMBER(FIND("|",#REF!,1)),LEFT(#REF!,FIND("|",#REF!,1)-2),#REF!)</f>
      </c>
      <c r="R2907" s="6">
        <f>IF(ISNUMBER(FIND("|",#REF!,1)),RIGHT(#REF!,LEN(#REF!)-FIND("|",#REF!,1)-1),"")</f>
      </c>
      <c r="S2907" s="3" t="s">
        <v>7</v>
      </c>
      <c r="T2907" s="3" t="s">
        <v>7</v>
      </c>
      <c r="U2907" s="2">
        <v>0</v>
      </c>
      <c r="V2907" s="2">
        <v>0</v>
      </c>
      <c r="W2907" s="2"/>
      <c r="X2907" s="3" t="s">
        <v>106</v>
      </c>
      <c r="Y2907" s="2">
        <v>68</v>
      </c>
      <c r="Z2907" s="3"/>
      <c r="AA2907" s="3"/>
      <c r="AB2907" s="7" t="s">
        <v>8898</v>
      </c>
      <c r="AC2907" s="3" t="s">
        <v>44</v>
      </c>
      <c r="AD2907" s="3" t="s">
        <v>44</v>
      </c>
      <c r="AE2907" s="3" t="s">
        <v>44</v>
      </c>
      <c r="AF2907" s="3" t="s">
        <v>198</v>
      </c>
      <c r="AG2907" s="4"/>
      <c r="AH2907" s="3"/>
      <c r="AI2907" s="4"/>
      <c r="AJ29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7" s="8">
        <f>IF(#REF!=MAX(#REF!),"New","Old")</f>
      </c>
      <c r="AL2907" s="3"/>
      <c r="AM2907" s="9">
        <f>IF(OR(#REF!="",#REF!=0),"",IF(#REF!&lt;12000,"&lt;12k",IF(AND(#REF!&gt;=12000,#REF!&lt;24000),"12k to 24k",IF(AND(#REF!&gt;=24000,#REF!&lt;=36000),"24k to 36k",IF(#REF!&gt;36000,"&gt;36k","")))))</f>
      </c>
    </row>
    <row x14ac:dyDescent="0.25" r="2908" customHeight="1" ht="18.75">
      <c r="A2908" s="1">
        <v>1895354</v>
      </c>
      <c r="B2908" s="2">
        <v>11522788</v>
      </c>
      <c r="C2908" s="3" t="s">
        <v>0</v>
      </c>
      <c r="D2908" s="3" t="s">
        <v>181</v>
      </c>
      <c r="E2908" s="2">
        <v>2017</v>
      </c>
      <c r="F2908" s="4">
        <v>45065</v>
      </c>
      <c r="G2908" s="3" t="s">
        <v>108</v>
      </c>
      <c r="H2908" s="4">
        <v>45065</v>
      </c>
      <c r="I2908" s="4">
        <f>_xlfn.XLOOKUP(#REF!,[1]!Backup_F8_Previous_Wave[ODINO],[1]!Backup_F8_Previous_Wave[Production Date],"")</f>
      </c>
      <c r="J2908" s="10">
        <f>_xlfn.XLOOKUP(#REF!,[1]!Backup_F8_Previous_Wave[ODINO],[1]!Backup_F8_Previous_Wave[Wave Date],"")</f>
      </c>
      <c r="K2908" s="6">
        <f>_xlfn.XLOOKUP(#REF!,[1]!Backup_F8_Previous_Wave[ODINO],[1]!Backup_F8_Previous_Wave[Full VIN],"")</f>
      </c>
      <c r="L2908" s="3" t="s">
        <v>8899</v>
      </c>
      <c r="M2908" s="3" t="s">
        <v>4</v>
      </c>
      <c r="N2908" s="3" t="s">
        <v>8900</v>
      </c>
      <c r="O2908" s="3" t="s">
        <v>196</v>
      </c>
      <c r="P2908" s="6">
        <f>_xlfn.XLOOKUP(#REF!,[1]!Table2[BINNING],[1]!Table2[VFG],"")</f>
      </c>
      <c r="Q2908" s="6">
        <f>IF(ISNUMBER(FIND("|",#REF!,1)),LEFT(#REF!,FIND("|",#REF!,1)-2),#REF!)</f>
      </c>
      <c r="R2908" s="6">
        <f>IF(ISNUMBER(FIND("|",#REF!,1)),RIGHT(#REF!,LEN(#REF!)-FIND("|",#REF!,1)-1),"")</f>
      </c>
      <c r="S2908" s="3" t="s">
        <v>7</v>
      </c>
      <c r="T2908" s="3" t="s">
        <v>7</v>
      </c>
      <c r="U2908" s="2">
        <v>0</v>
      </c>
      <c r="V2908" s="2">
        <v>0</v>
      </c>
      <c r="W2908" s="2"/>
      <c r="X2908" s="3" t="s">
        <v>358</v>
      </c>
      <c r="Y2908" s="2">
        <v>75</v>
      </c>
      <c r="Z2908" s="3"/>
      <c r="AA2908" s="3"/>
      <c r="AB2908" s="7" t="s">
        <v>8901</v>
      </c>
      <c r="AC2908" s="3" t="s">
        <v>297</v>
      </c>
      <c r="AD2908" s="3" t="s">
        <v>298</v>
      </c>
      <c r="AE2908" s="3" t="s">
        <v>299</v>
      </c>
      <c r="AF2908" s="3" t="s">
        <v>198</v>
      </c>
      <c r="AG2908" s="4"/>
      <c r="AH2908" s="3"/>
      <c r="AI2908" s="4"/>
      <c r="AJ29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8" s="8">
        <f>IF(#REF!=MAX(#REF!),"New","Old")</f>
      </c>
      <c r="AL2908" s="3"/>
      <c r="AM2908" s="9">
        <f>IF(OR(#REF!="",#REF!=0),"",IF(#REF!&lt;12000,"&lt;12k",IF(AND(#REF!&gt;=12000,#REF!&lt;24000),"12k to 24k",IF(AND(#REF!&gt;=24000,#REF!&lt;=36000),"24k to 36k",IF(#REF!&gt;36000,"&gt;36k","")))))</f>
      </c>
    </row>
    <row x14ac:dyDescent="0.25" r="2909" customHeight="1" ht="18.75">
      <c r="A2909" s="1">
        <v>1895407</v>
      </c>
      <c r="B2909" s="2">
        <v>11522828</v>
      </c>
      <c r="C2909" s="3" t="s">
        <v>0</v>
      </c>
      <c r="D2909" s="3" t="s">
        <v>38</v>
      </c>
      <c r="E2909" s="2">
        <v>2015</v>
      </c>
      <c r="F2909" s="4">
        <v>45006</v>
      </c>
      <c r="G2909" s="3" t="s">
        <v>2</v>
      </c>
      <c r="H2909" s="4">
        <v>45065</v>
      </c>
      <c r="I2909" s="4">
        <f>_xlfn.XLOOKUP(#REF!,[1]!Backup_F8_Previous_Wave[ODINO],[1]!Backup_F8_Previous_Wave[Production Date],"")</f>
      </c>
      <c r="J2909" s="10">
        <f>_xlfn.XLOOKUP(#REF!,[1]!Backup_F8_Previous_Wave[ODINO],[1]!Backup_F8_Previous_Wave[Wave Date],"")</f>
      </c>
      <c r="K2909" s="6">
        <f>_xlfn.XLOOKUP(#REF!,[1]!Backup_F8_Previous_Wave[ODINO],[1]!Backup_F8_Previous_Wave[Full VIN],"")</f>
      </c>
      <c r="L2909" s="3" t="s">
        <v>6042</v>
      </c>
      <c r="M2909" s="3" t="s">
        <v>4</v>
      </c>
      <c r="N2909" s="3" t="s">
        <v>8902</v>
      </c>
      <c r="O2909" s="3" t="s">
        <v>105</v>
      </c>
      <c r="P2909" s="6">
        <f>_xlfn.XLOOKUP(#REF!,[1]!Table2[BINNING],[1]!Table2[VFG],"")</f>
      </c>
      <c r="Q2909" s="6">
        <f>IF(ISNUMBER(FIND("|",#REF!,1)),LEFT(#REF!,FIND("|",#REF!,1)-2),#REF!)</f>
      </c>
      <c r="R2909" s="6">
        <f>IF(ISNUMBER(FIND("|",#REF!,1)),RIGHT(#REF!,LEN(#REF!)-FIND("|",#REF!,1)-1),"")</f>
      </c>
      <c r="S2909" s="3" t="s">
        <v>7</v>
      </c>
      <c r="T2909" s="3" t="s">
        <v>7</v>
      </c>
      <c r="U2909" s="2">
        <v>0</v>
      </c>
      <c r="V2909" s="2">
        <v>0</v>
      </c>
      <c r="W2909" s="2"/>
      <c r="X2909" s="3" t="s">
        <v>112</v>
      </c>
      <c r="Y2909" s="2">
        <v>73</v>
      </c>
      <c r="Z2909" s="3"/>
      <c r="AA2909" s="3"/>
      <c r="AB2909" s="7" t="s">
        <v>8903</v>
      </c>
      <c r="AC2909" s="3" t="s">
        <v>826</v>
      </c>
      <c r="AD2909" s="3" t="s">
        <v>147</v>
      </c>
      <c r="AE2909" s="3" t="s">
        <v>148</v>
      </c>
      <c r="AF2909" s="3" t="s">
        <v>45</v>
      </c>
      <c r="AG2909" s="4"/>
      <c r="AH2909" s="3"/>
      <c r="AI2909" s="4"/>
      <c r="AJ29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09" s="8">
        <f>IF(#REF!=MAX(#REF!),"New","Old")</f>
      </c>
      <c r="AL2909" s="3"/>
      <c r="AM2909" s="9">
        <f>IF(OR(#REF!="",#REF!=0),"",IF(#REF!&lt;12000,"&lt;12k",IF(AND(#REF!&gt;=12000,#REF!&lt;24000),"12k to 24k",IF(AND(#REF!&gt;=24000,#REF!&lt;=36000),"24k to 36k",IF(#REF!&gt;36000,"&gt;36k","")))))</f>
      </c>
    </row>
    <row x14ac:dyDescent="0.25" r="2910" customHeight="1" ht="18.75">
      <c r="A2910" s="1">
        <v>1895783</v>
      </c>
      <c r="B2910" s="2">
        <v>11523107</v>
      </c>
      <c r="C2910" s="3" t="s">
        <v>0</v>
      </c>
      <c r="D2910" s="3" t="s">
        <v>4843</v>
      </c>
      <c r="E2910" s="2">
        <v>2023</v>
      </c>
      <c r="F2910" s="4">
        <v>45061</v>
      </c>
      <c r="G2910" s="3" t="s">
        <v>108</v>
      </c>
      <c r="H2910" s="4">
        <v>45067</v>
      </c>
      <c r="I2910" s="4">
        <f>_xlfn.XLOOKUP(#REF!,[1]!Backup_F8_Previous_Wave[ODINO],[1]!Backup_F8_Previous_Wave[Production Date],"")</f>
      </c>
      <c r="J2910" s="10">
        <f>_xlfn.XLOOKUP(#REF!,[1]!Backup_F8_Previous_Wave[ODINO],[1]!Backup_F8_Previous_Wave[Wave Date],"")</f>
      </c>
      <c r="K2910" s="6">
        <f>_xlfn.XLOOKUP(#REF!,[1]!Backup_F8_Previous_Wave[ODINO],[1]!Backup_F8_Previous_Wave[Full VIN],"")</f>
      </c>
      <c r="L2910" s="3" t="s">
        <v>8904</v>
      </c>
      <c r="M2910" s="3" t="s">
        <v>4</v>
      </c>
      <c r="N2910" s="3" t="s">
        <v>8905</v>
      </c>
      <c r="O2910" s="3" t="s">
        <v>3849</v>
      </c>
      <c r="P2910" s="6">
        <f>_xlfn.XLOOKUP(#REF!,[1]!Table2[BINNING],[1]!Table2[VFG],"")</f>
      </c>
      <c r="Q2910" s="6">
        <f>IF(ISNUMBER(FIND("|",#REF!,1)),LEFT(#REF!,FIND("|",#REF!,1)-2),#REF!)</f>
      </c>
      <c r="R2910" s="6">
        <f>IF(ISNUMBER(FIND("|",#REF!,1)),RIGHT(#REF!,LEN(#REF!)-FIND("|",#REF!,1)-1),"")</f>
      </c>
      <c r="S2910" s="3" t="s">
        <v>7</v>
      </c>
      <c r="T2910" s="3" t="s">
        <v>7</v>
      </c>
      <c r="U2910" s="2">
        <v>0</v>
      </c>
      <c r="V2910" s="2">
        <v>0</v>
      </c>
      <c r="W2910" s="2"/>
      <c r="X2910" s="3" t="s">
        <v>305</v>
      </c>
      <c r="Y2910" s="2"/>
      <c r="Z2910" s="3"/>
      <c r="AA2910" s="3"/>
      <c r="AB2910" s="7" t="s">
        <v>8906</v>
      </c>
      <c r="AC2910" s="3" t="s">
        <v>4847</v>
      </c>
      <c r="AD2910" s="3" t="s">
        <v>4848</v>
      </c>
      <c r="AE2910" s="3" t="s">
        <v>4849</v>
      </c>
      <c r="AF2910" s="3" t="s">
        <v>102</v>
      </c>
      <c r="AG2910" s="4"/>
      <c r="AH2910" s="3"/>
      <c r="AI2910" s="4"/>
      <c r="AJ29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0" s="8">
        <f>IF(#REF!=MAX(#REF!),"New","Old")</f>
      </c>
      <c r="AL2910" s="3"/>
      <c r="AM2910" s="9">
        <f>IF(OR(#REF!="",#REF!=0),"",IF(#REF!&lt;12000,"&lt;12k",IF(AND(#REF!&gt;=12000,#REF!&lt;24000),"12k to 24k",IF(AND(#REF!&gt;=24000,#REF!&lt;=36000),"24k to 36k",IF(#REF!&gt;36000,"&gt;36k","")))))</f>
      </c>
    </row>
    <row x14ac:dyDescent="0.25" r="2911" customHeight="1" ht="18.75">
      <c r="A2911" s="1">
        <v>1895854</v>
      </c>
      <c r="B2911" s="2">
        <v>11523152</v>
      </c>
      <c r="C2911" s="3" t="s">
        <v>0</v>
      </c>
      <c r="D2911" s="3" t="s">
        <v>181</v>
      </c>
      <c r="E2911" s="2">
        <v>2017</v>
      </c>
      <c r="F2911" s="4">
        <v>45066</v>
      </c>
      <c r="G2911" s="3" t="s">
        <v>108</v>
      </c>
      <c r="H2911" s="4">
        <v>45068</v>
      </c>
      <c r="I2911" s="4">
        <f>_xlfn.XLOOKUP(#REF!,[1]!Backup_F8_Previous_Wave[ODINO],[1]!Backup_F8_Previous_Wave[Production Date],"")</f>
      </c>
      <c r="J2911" s="10">
        <f>_xlfn.XLOOKUP(#REF!,[1]!Backup_F8_Previous_Wave[ODINO],[1]!Backup_F8_Previous_Wave[Wave Date],"")</f>
      </c>
      <c r="K2911" s="6">
        <f>_xlfn.XLOOKUP(#REF!,[1]!Backup_F8_Previous_Wave[ODINO],[1]!Backup_F8_Previous_Wave[Full VIN],"")</f>
      </c>
      <c r="L2911" s="3" t="s">
        <v>4591</v>
      </c>
      <c r="M2911" s="3" t="s">
        <v>4</v>
      </c>
      <c r="N2911" s="3" t="s">
        <v>8907</v>
      </c>
      <c r="O2911" s="3" t="s">
        <v>105</v>
      </c>
      <c r="P2911" s="6">
        <f>_xlfn.XLOOKUP(#REF!,[1]!Table2[BINNING],[1]!Table2[VFG],"")</f>
      </c>
      <c r="Q2911" s="6">
        <f>IF(ISNUMBER(FIND("|",#REF!,1)),LEFT(#REF!,FIND("|",#REF!,1)-2),#REF!)</f>
      </c>
      <c r="R2911" s="6">
        <f>IF(ISNUMBER(FIND("|",#REF!,1)),RIGHT(#REF!,LEN(#REF!)-FIND("|",#REF!,1)-1),"")</f>
      </c>
      <c r="S2911" s="3" t="s">
        <v>7</v>
      </c>
      <c r="T2911" s="3" t="s">
        <v>7</v>
      </c>
      <c r="U2911" s="2">
        <v>0</v>
      </c>
      <c r="V2911" s="2">
        <v>0</v>
      </c>
      <c r="W2911" s="2">
        <v>71000</v>
      </c>
      <c r="X2911" s="3" t="s">
        <v>202</v>
      </c>
      <c r="Y2911" s="2">
        <v>60</v>
      </c>
      <c r="Z2911" s="3" t="s">
        <v>8908</v>
      </c>
      <c r="AA2911" s="3" t="s">
        <v>5529</v>
      </c>
      <c r="AB2911" s="7" t="s">
        <v>8909</v>
      </c>
      <c r="AC2911" s="3" t="s">
        <v>297</v>
      </c>
      <c r="AD2911" s="3" t="s">
        <v>298</v>
      </c>
      <c r="AE2911" s="3" t="s">
        <v>299</v>
      </c>
      <c r="AF2911" s="3" t="s">
        <v>198</v>
      </c>
      <c r="AG2911" s="4"/>
      <c r="AH2911" s="3"/>
      <c r="AI2911" s="4"/>
      <c r="AJ29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1" s="8">
        <f>IF(#REF!=MAX(#REF!),"New","Old")</f>
      </c>
      <c r="AL2911" s="3"/>
      <c r="AM2911" s="9">
        <f>IF(OR(#REF!="",#REF!=0),"",IF(#REF!&lt;12000,"&lt;12k",IF(AND(#REF!&gt;=12000,#REF!&lt;24000),"12k to 24k",IF(AND(#REF!&gt;=24000,#REF!&lt;=36000),"24k to 36k",IF(#REF!&gt;36000,"&gt;36k","")))))</f>
      </c>
    </row>
    <row x14ac:dyDescent="0.25" r="2912" customHeight="1" ht="18.75">
      <c r="A2912" s="1">
        <v>1895865</v>
      </c>
      <c r="B2912" s="2">
        <v>11523161</v>
      </c>
      <c r="C2912" s="3" t="s">
        <v>0</v>
      </c>
      <c r="D2912" s="3" t="s">
        <v>86</v>
      </c>
      <c r="E2912" s="2">
        <v>2020</v>
      </c>
      <c r="F2912" s="4">
        <v>45021</v>
      </c>
      <c r="G2912" s="3" t="s">
        <v>108</v>
      </c>
      <c r="H2912" s="4">
        <v>45068</v>
      </c>
      <c r="I2912" s="4"/>
      <c r="J2912" s="10">
        <f>_xlfn.XLOOKUP(#REF!,[1]!Backup_F8_Previous_Wave[ODINO],[1]!Backup_F8_Previous_Wave[Wave Date],"")</f>
      </c>
      <c r="K2912" s="3"/>
      <c r="L2912" s="3" t="s">
        <v>3773</v>
      </c>
      <c r="M2912" s="3" t="s">
        <v>4</v>
      </c>
      <c r="N2912" s="3" t="s">
        <v>8910</v>
      </c>
      <c r="O2912" s="3" t="s">
        <v>4771</v>
      </c>
      <c r="P2912" s="6">
        <f>_xlfn.XLOOKUP(#REF!,[1]!Table2[BINNING],[1]!Table2[VFG],"")</f>
      </c>
      <c r="Q2912" s="6">
        <f>IF(ISNUMBER(FIND("|",#REF!,1)),LEFT(#REF!,FIND("|",#REF!,1)-2),#REF!)</f>
      </c>
      <c r="R2912" s="6">
        <f>IF(ISNUMBER(FIND("|",#REF!,1)),RIGHT(#REF!,LEN(#REF!)-FIND("|",#REF!,1)-1),"")</f>
      </c>
      <c r="S2912" s="3" t="s">
        <v>7</v>
      </c>
      <c r="T2912" s="3" t="s">
        <v>7</v>
      </c>
      <c r="U2912" s="2">
        <v>0</v>
      </c>
      <c r="V2912" s="2">
        <v>0</v>
      </c>
      <c r="W2912" s="2"/>
      <c r="X2912" s="3" t="s">
        <v>8</v>
      </c>
      <c r="Y2912" s="2"/>
      <c r="Z2912" s="3"/>
      <c r="AA2912" s="3"/>
      <c r="AB2912" s="7" t="s">
        <v>8911</v>
      </c>
      <c r="AC2912" s="3" t="s">
        <v>44</v>
      </c>
      <c r="AD2912" s="3" t="s">
        <v>44</v>
      </c>
      <c r="AE2912" s="3" t="s">
        <v>44</v>
      </c>
      <c r="AF2912" s="3" t="s">
        <v>95</v>
      </c>
      <c r="AG2912" s="4"/>
      <c r="AH2912" s="3"/>
      <c r="AI2912" s="4"/>
      <c r="AJ29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2" s="8">
        <f>IF(#REF!=MAX(#REF!),"New","Old")</f>
      </c>
      <c r="AL2912" s="3"/>
      <c r="AM2912" s="9">
        <f>IF(OR(#REF!="",#REF!=0),"",IF(#REF!&lt;12000,"&lt;12k",IF(AND(#REF!&gt;=12000,#REF!&lt;24000),"12k to 24k",IF(AND(#REF!&gt;=24000,#REF!&lt;=36000),"24k to 36k",IF(#REF!&gt;36000,"&gt;36k","")))))</f>
      </c>
    </row>
    <row x14ac:dyDescent="0.25" r="2913" customHeight="1" ht="18.75">
      <c r="A2913" s="1">
        <v>1895918</v>
      </c>
      <c r="B2913" s="2">
        <v>11523200</v>
      </c>
      <c r="C2913" s="3" t="s">
        <v>0</v>
      </c>
      <c r="D2913" s="3" t="s">
        <v>86</v>
      </c>
      <c r="E2913" s="2">
        <v>2020</v>
      </c>
      <c r="F2913" s="4">
        <v>45064</v>
      </c>
      <c r="G2913" s="3" t="s">
        <v>108</v>
      </c>
      <c r="H2913" s="4">
        <v>45068</v>
      </c>
      <c r="I2913" s="4">
        <f>_xlfn.XLOOKUP(#REF!,[1]!Backup_F8_Previous_Wave[ODINO],[1]!Backup_F8_Previous_Wave[Production Date],"")</f>
      </c>
      <c r="J2913" s="10">
        <f>_xlfn.XLOOKUP(#REF!,[1]!Backup_F8_Previous_Wave[ODINO],[1]!Backup_F8_Previous_Wave[Wave Date],"")</f>
      </c>
      <c r="K2913" s="6">
        <f>_xlfn.XLOOKUP(#REF!,[1]!Backup_F8_Previous_Wave[ODINO],[1]!Backup_F8_Previous_Wave[Full VIN],"")</f>
      </c>
      <c r="L2913" s="3" t="s">
        <v>8912</v>
      </c>
      <c r="M2913" s="3" t="s">
        <v>4</v>
      </c>
      <c r="N2913" s="3" t="s">
        <v>8913</v>
      </c>
      <c r="O2913" s="3" t="s">
        <v>4771</v>
      </c>
      <c r="P2913" s="6">
        <f>_xlfn.XLOOKUP(#REF!,[1]!Table2[BINNING],[1]!Table2[VFG],"")</f>
      </c>
      <c r="Q2913" s="6">
        <f>IF(ISNUMBER(FIND("|",#REF!,1)),LEFT(#REF!,FIND("|",#REF!,1)-2),#REF!)</f>
      </c>
      <c r="R2913" s="6">
        <f>IF(ISNUMBER(FIND("|",#REF!,1)),RIGHT(#REF!,LEN(#REF!)-FIND("|",#REF!,1)-1),"")</f>
      </c>
      <c r="S2913" s="3" t="s">
        <v>7</v>
      </c>
      <c r="T2913" s="3" t="s">
        <v>7</v>
      </c>
      <c r="U2913" s="2">
        <v>0</v>
      </c>
      <c r="V2913" s="2">
        <v>0</v>
      </c>
      <c r="W2913" s="2"/>
      <c r="X2913" s="3" t="s">
        <v>218</v>
      </c>
      <c r="Y2913" s="2">
        <v>0</v>
      </c>
      <c r="Z2913" s="3"/>
      <c r="AA2913" s="3"/>
      <c r="AB2913" s="7" t="s">
        <v>8914</v>
      </c>
      <c r="AC2913" s="3" t="s">
        <v>685</v>
      </c>
      <c r="AD2913" s="3" t="s">
        <v>1962</v>
      </c>
      <c r="AE2913" s="3" t="s">
        <v>2404</v>
      </c>
      <c r="AF2913" s="3" t="s">
        <v>95</v>
      </c>
      <c r="AG2913" s="4"/>
      <c r="AH2913" s="3"/>
      <c r="AI2913" s="4"/>
      <c r="AJ29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3" s="8">
        <f>IF(#REF!=MAX(#REF!),"New","Old")</f>
      </c>
      <c r="AL2913" s="3"/>
      <c r="AM2913" s="9">
        <f>IF(OR(#REF!="",#REF!=0),"",IF(#REF!&lt;12000,"&lt;12k",IF(AND(#REF!&gt;=12000,#REF!&lt;24000),"12k to 24k",IF(AND(#REF!&gt;=24000,#REF!&lt;=36000),"24k to 36k",IF(#REF!&gt;36000,"&gt;36k","")))))</f>
      </c>
    </row>
    <row x14ac:dyDescent="0.25" r="2914" customHeight="1" ht="18.75">
      <c r="A2914" s="1">
        <v>1896006</v>
      </c>
      <c r="B2914" s="2">
        <v>11523266</v>
      </c>
      <c r="C2914" s="3" t="s">
        <v>173</v>
      </c>
      <c r="D2914" s="3" t="s">
        <v>6748</v>
      </c>
      <c r="E2914" s="2">
        <v>2007</v>
      </c>
      <c r="F2914" s="4">
        <v>45067</v>
      </c>
      <c r="G2914" s="3" t="s">
        <v>108</v>
      </c>
      <c r="H2914" s="4">
        <v>45068</v>
      </c>
      <c r="I2914" s="4">
        <f>_xlfn.XLOOKUP(#REF!,[1]!Backup_F8_Previous_Wave[ODINO],[1]!Backup_F8_Previous_Wave[Production Date],"")</f>
      </c>
      <c r="J2914" s="10">
        <f>_xlfn.XLOOKUP(#REF!,[1]!Backup_F8_Previous_Wave[ODINO],[1]!Backup_F8_Previous_Wave[Wave Date],"")</f>
      </c>
      <c r="K2914" s="6">
        <f>_xlfn.XLOOKUP(#REF!,[1]!Backup_F8_Previous_Wave[ODINO],[1]!Backup_F8_Previous_Wave[Full VIN],"")</f>
      </c>
      <c r="L2914" s="3" t="s">
        <v>8915</v>
      </c>
      <c r="M2914" s="3" t="s">
        <v>4</v>
      </c>
      <c r="N2914" s="3" t="s">
        <v>8916</v>
      </c>
      <c r="O2914" s="3" t="s">
        <v>62</v>
      </c>
      <c r="P2914" s="6">
        <f>_xlfn.XLOOKUP(#REF!,[1]!Table2[BINNING],[1]!Table2[VFG],"")</f>
      </c>
      <c r="Q2914" s="6">
        <f>IF(ISNUMBER(FIND("|",#REF!,1)),LEFT(#REF!,FIND("|",#REF!,1)-2),#REF!)</f>
      </c>
      <c r="R2914" s="6">
        <f>IF(ISNUMBER(FIND("|",#REF!,1)),RIGHT(#REF!,LEN(#REF!)-FIND("|",#REF!,1)-1),"")</f>
      </c>
      <c r="S2914" s="3" t="s">
        <v>7</v>
      </c>
      <c r="T2914" s="3" t="s">
        <v>7</v>
      </c>
      <c r="U2914" s="2">
        <v>0</v>
      </c>
      <c r="V2914" s="2">
        <v>0</v>
      </c>
      <c r="W2914" s="2"/>
      <c r="X2914" s="3" t="s">
        <v>81</v>
      </c>
      <c r="Y2914" s="2">
        <v>0</v>
      </c>
      <c r="Z2914" s="3"/>
      <c r="AA2914" s="3"/>
      <c r="AB2914" s="7" t="s">
        <v>8917</v>
      </c>
      <c r="AC2914" s="3" t="s">
        <v>7142</v>
      </c>
      <c r="AD2914" s="3" t="s">
        <v>7143</v>
      </c>
      <c r="AE2914" s="3" t="s">
        <v>7144</v>
      </c>
      <c r="AF2914" s="3" t="s">
        <v>7145</v>
      </c>
      <c r="AG2914" s="4"/>
      <c r="AH2914" s="3"/>
      <c r="AI2914" s="4"/>
      <c r="AJ29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4" s="8">
        <f>IF(#REF!=MAX(#REF!),"New","Old")</f>
      </c>
      <c r="AL2914" s="3"/>
      <c r="AM2914" s="9">
        <f>IF(OR(#REF!="",#REF!=0),"",IF(#REF!&lt;12000,"&lt;12k",IF(AND(#REF!&gt;=12000,#REF!&lt;24000),"12k to 24k",IF(AND(#REF!&gt;=24000,#REF!&lt;=36000),"24k to 36k",IF(#REF!&gt;36000,"&gt;36k","")))))</f>
      </c>
    </row>
    <row x14ac:dyDescent="0.25" r="2915" customHeight="1" ht="18.75">
      <c r="A2915" s="1">
        <v>1896040</v>
      </c>
      <c r="B2915" s="2">
        <v>11523290</v>
      </c>
      <c r="C2915" s="3" t="s">
        <v>0</v>
      </c>
      <c r="D2915" s="3" t="s">
        <v>86</v>
      </c>
      <c r="E2915" s="2">
        <v>2020</v>
      </c>
      <c r="F2915" s="4">
        <v>45068</v>
      </c>
      <c r="G2915" s="3" t="s">
        <v>108</v>
      </c>
      <c r="H2915" s="4">
        <v>45068</v>
      </c>
      <c r="I2915" s="4">
        <f>_xlfn.XLOOKUP(#REF!,[1]!Backup_F8_Previous_Wave[ODINO],[1]!Backup_F8_Previous_Wave[Production Date],"")</f>
      </c>
      <c r="J2915" s="10">
        <f>_xlfn.XLOOKUP(#REF!,[1]!Backup_F8_Previous_Wave[ODINO],[1]!Backup_F8_Previous_Wave[Wave Date],"")</f>
      </c>
      <c r="K2915" s="6">
        <f>_xlfn.XLOOKUP(#REF!,[1]!Backup_F8_Previous_Wave[ODINO],[1]!Backup_F8_Previous_Wave[Full VIN],"")</f>
      </c>
      <c r="L2915" s="3" t="s">
        <v>6077</v>
      </c>
      <c r="M2915" s="3" t="s">
        <v>4</v>
      </c>
      <c r="N2915" s="3" t="s">
        <v>8918</v>
      </c>
      <c r="O2915" s="3" t="s">
        <v>4771</v>
      </c>
      <c r="P2915" s="6">
        <f>_xlfn.XLOOKUP(#REF!,[1]!Table2[BINNING],[1]!Table2[VFG],"")</f>
      </c>
      <c r="Q2915" s="6">
        <f>IF(ISNUMBER(FIND("|",#REF!,1)),LEFT(#REF!,FIND("|",#REF!,1)-2),#REF!)</f>
      </c>
      <c r="R2915" s="6">
        <f>IF(ISNUMBER(FIND("|",#REF!,1)),RIGHT(#REF!,LEN(#REF!)-FIND("|",#REF!,1)-1),"")</f>
      </c>
      <c r="S2915" s="3" t="s">
        <v>7</v>
      </c>
      <c r="T2915" s="3" t="s">
        <v>7</v>
      </c>
      <c r="U2915" s="2">
        <v>0</v>
      </c>
      <c r="V2915" s="2">
        <v>0</v>
      </c>
      <c r="W2915" s="2"/>
      <c r="X2915" s="3" t="s">
        <v>282</v>
      </c>
      <c r="Y2915" s="2"/>
      <c r="Z2915" s="3"/>
      <c r="AA2915" s="3"/>
      <c r="AB2915" s="7" t="s">
        <v>8919</v>
      </c>
      <c r="AC2915" s="3" t="s">
        <v>685</v>
      </c>
      <c r="AD2915" s="3" t="s">
        <v>1962</v>
      </c>
      <c r="AE2915" s="3" t="s">
        <v>2404</v>
      </c>
      <c r="AF2915" s="3" t="s">
        <v>95</v>
      </c>
      <c r="AG2915" s="4"/>
      <c r="AH2915" s="3"/>
      <c r="AI2915" s="4"/>
      <c r="AJ29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5" s="8">
        <f>IF(#REF!=MAX(#REF!),"New","Old")</f>
      </c>
      <c r="AL2915" s="3"/>
      <c r="AM2915" s="9">
        <f>IF(OR(#REF!="",#REF!=0),"",IF(#REF!&lt;12000,"&lt;12k",IF(AND(#REF!&gt;=12000,#REF!&lt;24000),"12k to 24k",IF(AND(#REF!&gt;=24000,#REF!&lt;=36000),"24k to 36k",IF(#REF!&gt;36000,"&gt;36k","")))))</f>
      </c>
    </row>
    <row x14ac:dyDescent="0.25" r="2916" customHeight="1" ht="18.75">
      <c r="A2916" s="1">
        <v>1896168</v>
      </c>
      <c r="B2916" s="2">
        <v>11523378</v>
      </c>
      <c r="C2916" s="3" t="s">
        <v>0</v>
      </c>
      <c r="D2916" s="3" t="s">
        <v>86</v>
      </c>
      <c r="E2916" s="2">
        <v>2020</v>
      </c>
      <c r="F2916" s="4">
        <v>45068</v>
      </c>
      <c r="G2916" s="3" t="s">
        <v>108</v>
      </c>
      <c r="H2916" s="4">
        <v>45069</v>
      </c>
      <c r="I2916" s="4">
        <f>_xlfn.XLOOKUP(#REF!,[1]!Backup_F8_Previous_Wave[ODINO],[1]!Backup_F8_Previous_Wave[Production Date],"")</f>
      </c>
      <c r="J2916" s="10">
        <f>_xlfn.XLOOKUP(#REF!,[1]!Backup_F8_Previous_Wave[ODINO],[1]!Backup_F8_Previous_Wave[Wave Date],"")</f>
      </c>
      <c r="K2916" s="6">
        <f>_xlfn.XLOOKUP(#REF!,[1]!Backup_F8_Previous_Wave[ODINO],[1]!Backup_F8_Previous_Wave[Full VIN],"")</f>
      </c>
      <c r="L2916" s="3" t="s">
        <v>8380</v>
      </c>
      <c r="M2916" s="3" t="s">
        <v>4</v>
      </c>
      <c r="N2916" s="3" t="s">
        <v>8920</v>
      </c>
      <c r="O2916" s="3" t="s">
        <v>4771</v>
      </c>
      <c r="P2916" s="6">
        <f>_xlfn.XLOOKUP(#REF!,[1]!Table2[BINNING],[1]!Table2[VFG],"")</f>
      </c>
      <c r="Q2916" s="6">
        <f>IF(ISNUMBER(FIND("|",#REF!,1)),LEFT(#REF!,FIND("|",#REF!,1)-2),#REF!)</f>
      </c>
      <c r="R2916" s="6">
        <f>IF(ISNUMBER(FIND("|",#REF!,1)),RIGHT(#REF!,LEN(#REF!)-FIND("|",#REF!,1)-1),"")</f>
      </c>
      <c r="S2916" s="3" t="s">
        <v>7</v>
      </c>
      <c r="T2916" s="3" t="s">
        <v>7</v>
      </c>
      <c r="U2916" s="2">
        <v>0</v>
      </c>
      <c r="V2916" s="2">
        <v>0</v>
      </c>
      <c r="W2916" s="2"/>
      <c r="X2916" s="3" t="s">
        <v>305</v>
      </c>
      <c r="Y2916" s="2"/>
      <c r="Z2916" s="3"/>
      <c r="AA2916" s="3"/>
      <c r="AB2916" s="7" t="s">
        <v>8921</v>
      </c>
      <c r="AC2916" s="3" t="s">
        <v>685</v>
      </c>
      <c r="AD2916" s="3" t="s">
        <v>93</v>
      </c>
      <c r="AE2916" s="3" t="s">
        <v>94</v>
      </c>
      <c r="AF2916" s="3" t="s">
        <v>95</v>
      </c>
      <c r="AG2916" s="4"/>
      <c r="AH2916" s="3"/>
      <c r="AI2916" s="4"/>
      <c r="AJ29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6" s="8">
        <f>IF(#REF!=MAX(#REF!),"New","Old")</f>
      </c>
      <c r="AL2916" s="3"/>
      <c r="AM2916" s="9">
        <f>IF(OR(#REF!="",#REF!=0),"",IF(#REF!&lt;12000,"&lt;12k",IF(AND(#REF!&gt;=12000,#REF!&lt;24000),"12k to 24k",IF(AND(#REF!&gt;=24000,#REF!&lt;=36000),"24k to 36k",IF(#REF!&gt;36000,"&gt;36k","")))))</f>
      </c>
    </row>
    <row x14ac:dyDescent="0.25" r="2917" customHeight="1" ht="18.75">
      <c r="A2917" s="1">
        <v>1896243</v>
      </c>
      <c r="B2917" s="2">
        <v>11523425</v>
      </c>
      <c r="C2917" s="3" t="s">
        <v>0</v>
      </c>
      <c r="D2917" s="3" t="s">
        <v>181</v>
      </c>
      <c r="E2917" s="2">
        <v>2016</v>
      </c>
      <c r="F2917" s="4">
        <v>45066</v>
      </c>
      <c r="G2917" s="3" t="s">
        <v>108</v>
      </c>
      <c r="H2917" s="4">
        <v>45069</v>
      </c>
      <c r="I2917" s="4">
        <f>_xlfn.XLOOKUP(#REF!,[1]!Backup_F8_Previous_Wave[ODINO],[1]!Backup_F8_Previous_Wave[Production Date],"")</f>
      </c>
      <c r="J2917" s="10">
        <f>_xlfn.XLOOKUP(#REF!,[1]!Backup_F8_Previous_Wave[ODINO],[1]!Backup_F8_Previous_Wave[Wave Date],"")</f>
      </c>
      <c r="K2917" s="6">
        <f>_xlfn.XLOOKUP(#REF!,[1]!Backup_F8_Previous_Wave[ODINO],[1]!Backup_F8_Previous_Wave[Full VIN],"")</f>
      </c>
      <c r="L2917" s="3" t="s">
        <v>5029</v>
      </c>
      <c r="M2917" s="3" t="s">
        <v>4</v>
      </c>
      <c r="N2917" s="3" t="s">
        <v>8922</v>
      </c>
      <c r="O2917" s="3" t="s">
        <v>3487</v>
      </c>
      <c r="P2917" s="6">
        <f>_xlfn.XLOOKUP(#REF!,[1]!Table2[BINNING],[1]!Table2[VFG],"")</f>
      </c>
      <c r="Q2917" s="6">
        <f>IF(ISNUMBER(FIND("|",#REF!,1)),LEFT(#REF!,FIND("|",#REF!,1)-2),#REF!)</f>
      </c>
      <c r="R2917" s="6">
        <f>IF(ISNUMBER(FIND("|",#REF!,1)),RIGHT(#REF!,LEN(#REF!)-FIND("|",#REF!,1)-1),"")</f>
      </c>
      <c r="S2917" s="3" t="s">
        <v>7</v>
      </c>
      <c r="T2917" s="3" t="s">
        <v>7</v>
      </c>
      <c r="U2917" s="2">
        <v>0</v>
      </c>
      <c r="V2917" s="2">
        <v>0</v>
      </c>
      <c r="W2917" s="2"/>
      <c r="X2917" s="3" t="s">
        <v>166</v>
      </c>
      <c r="Y2917" s="2">
        <v>65</v>
      </c>
      <c r="Z2917" s="3"/>
      <c r="AA2917" s="3"/>
      <c r="AB2917" s="7" t="s">
        <v>8923</v>
      </c>
      <c r="AC2917" s="3" t="s">
        <v>297</v>
      </c>
      <c r="AD2917" s="3" t="s">
        <v>298</v>
      </c>
      <c r="AE2917" s="3" t="s">
        <v>299</v>
      </c>
      <c r="AF2917" s="3" t="s">
        <v>198</v>
      </c>
      <c r="AG2917" s="4"/>
      <c r="AH2917" s="3"/>
      <c r="AI2917" s="4"/>
      <c r="AJ29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7" s="8">
        <f>IF(#REF!=MAX(#REF!),"New","Old")</f>
      </c>
      <c r="AL2917" s="3"/>
      <c r="AM2917" s="9">
        <f>IF(OR(#REF!="",#REF!=0),"",IF(#REF!&lt;12000,"&lt;12k",IF(AND(#REF!&gt;=12000,#REF!&lt;24000),"12k to 24k",IF(AND(#REF!&gt;=24000,#REF!&lt;=36000),"24k to 36k",IF(#REF!&gt;36000,"&gt;36k","")))))</f>
      </c>
    </row>
    <row x14ac:dyDescent="0.25" r="2918" customHeight="1" ht="18.75">
      <c r="A2918" s="1">
        <v>1896396</v>
      </c>
      <c r="B2918" s="2">
        <v>11523537</v>
      </c>
      <c r="C2918" s="3" t="s">
        <v>0</v>
      </c>
      <c r="D2918" s="3" t="s">
        <v>86</v>
      </c>
      <c r="E2918" s="2">
        <v>2020</v>
      </c>
      <c r="F2918" s="4">
        <v>45061</v>
      </c>
      <c r="G2918" s="3" t="s">
        <v>108</v>
      </c>
      <c r="H2918" s="4">
        <v>45069</v>
      </c>
      <c r="I2918" s="4">
        <f>_xlfn.XLOOKUP(#REF!,[1]!Backup_F8_Previous_Wave[ODINO],[1]!Backup_F8_Previous_Wave[Production Date],"")</f>
      </c>
      <c r="J2918" s="10">
        <f>_xlfn.XLOOKUP(#REF!,[1]!Backup_F8_Previous_Wave[ODINO],[1]!Backup_F8_Previous_Wave[Wave Date],"")</f>
      </c>
      <c r="K2918" s="6">
        <f>_xlfn.XLOOKUP(#REF!,[1]!Backup_F8_Previous_Wave[ODINO],[1]!Backup_F8_Previous_Wave[Full VIN],"")</f>
      </c>
      <c r="L2918" s="3" t="s">
        <v>5285</v>
      </c>
      <c r="M2918" s="3" t="s">
        <v>4</v>
      </c>
      <c r="N2918" s="3" t="s">
        <v>8924</v>
      </c>
      <c r="O2918" s="3" t="s">
        <v>4771</v>
      </c>
      <c r="P2918" s="6">
        <f>_xlfn.XLOOKUP(#REF!,[1]!Table2[BINNING],[1]!Table2[VFG],"")</f>
      </c>
      <c r="Q2918" s="6">
        <f>IF(ISNUMBER(FIND("|",#REF!,1)),LEFT(#REF!,FIND("|",#REF!,1)-2),#REF!)</f>
      </c>
      <c r="R2918" s="6">
        <f>IF(ISNUMBER(FIND("|",#REF!,1)),RIGHT(#REF!,LEN(#REF!)-FIND("|",#REF!,1)-1),"")</f>
      </c>
      <c r="S2918" s="3" t="s">
        <v>7</v>
      </c>
      <c r="T2918" s="3" t="s">
        <v>7</v>
      </c>
      <c r="U2918" s="2">
        <v>0</v>
      </c>
      <c r="V2918" s="2">
        <v>0</v>
      </c>
      <c r="W2918" s="2"/>
      <c r="X2918" s="3" t="s">
        <v>32</v>
      </c>
      <c r="Y2918" s="2">
        <v>0</v>
      </c>
      <c r="Z2918" s="3"/>
      <c r="AA2918" s="3"/>
      <c r="AB2918" s="7" t="s">
        <v>8925</v>
      </c>
      <c r="AC2918" s="3" t="s">
        <v>685</v>
      </c>
      <c r="AD2918" s="3" t="s">
        <v>93</v>
      </c>
      <c r="AE2918" s="3" t="s">
        <v>94</v>
      </c>
      <c r="AF2918" s="3" t="s">
        <v>95</v>
      </c>
      <c r="AG2918" s="4"/>
      <c r="AH2918" s="3"/>
      <c r="AI2918" s="4"/>
      <c r="AJ29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8" s="8">
        <f>IF(#REF!=MAX(#REF!),"New","Old")</f>
      </c>
      <c r="AL2918" s="3"/>
      <c r="AM2918" s="9">
        <f>IF(OR(#REF!="",#REF!=0),"",IF(#REF!&lt;12000,"&lt;12k",IF(AND(#REF!&gt;=12000,#REF!&lt;24000),"12k to 24k",IF(AND(#REF!&gt;=24000,#REF!&lt;=36000),"24k to 36k",IF(#REF!&gt;36000,"&gt;36k","")))))</f>
      </c>
    </row>
    <row x14ac:dyDescent="0.25" r="2919" customHeight="1" ht="18.75">
      <c r="A2919" s="1">
        <v>1896408</v>
      </c>
      <c r="B2919" s="2">
        <v>11523543</v>
      </c>
      <c r="C2919" s="3" t="s">
        <v>0</v>
      </c>
      <c r="D2919" s="3" t="s">
        <v>3638</v>
      </c>
      <c r="E2919" s="2">
        <v>2022</v>
      </c>
      <c r="F2919" s="4">
        <v>45062</v>
      </c>
      <c r="G2919" s="3" t="s">
        <v>108</v>
      </c>
      <c r="H2919" s="4">
        <v>45069</v>
      </c>
      <c r="I2919" s="4">
        <f>_xlfn.XLOOKUP(#REF!,[1]!Backup_F8_Previous_Wave[ODINO],[1]!Backup_F8_Previous_Wave[Production Date],"")</f>
      </c>
      <c r="J2919" s="10">
        <f>_xlfn.XLOOKUP(#REF!,[1]!Backup_F8_Previous_Wave[ODINO],[1]!Backup_F8_Previous_Wave[Wave Date],"")</f>
      </c>
      <c r="K2919" s="6">
        <f>_xlfn.XLOOKUP(#REF!,[1]!Backup_F8_Previous_Wave[ODINO],[1]!Backup_F8_Previous_Wave[Full VIN],"")</f>
      </c>
      <c r="L2919" s="3" t="s">
        <v>8926</v>
      </c>
      <c r="M2919" s="3" t="s">
        <v>4</v>
      </c>
      <c r="N2919" s="3" t="s">
        <v>8927</v>
      </c>
      <c r="O2919" s="3" t="s">
        <v>105</v>
      </c>
      <c r="P2919" s="6">
        <f>_xlfn.XLOOKUP(#REF!,[1]!Table2[BINNING],[1]!Table2[VFG],"")</f>
      </c>
      <c r="Q2919" s="6">
        <f>IF(ISNUMBER(FIND("|",#REF!,1)),LEFT(#REF!,FIND("|",#REF!,1)-2),#REF!)</f>
      </c>
      <c r="R2919" s="6">
        <f>IF(ISNUMBER(FIND("|",#REF!,1)),RIGHT(#REF!,LEN(#REF!)-FIND("|",#REF!,1)-1),"")</f>
      </c>
      <c r="S2919" s="3" t="s">
        <v>7</v>
      </c>
      <c r="T2919" s="3" t="s">
        <v>7</v>
      </c>
      <c r="U2919" s="2">
        <v>0</v>
      </c>
      <c r="V2919" s="2">
        <v>0</v>
      </c>
      <c r="W2919" s="2"/>
      <c r="X2919" s="3" t="s">
        <v>246</v>
      </c>
      <c r="Y2919" s="2">
        <v>70</v>
      </c>
      <c r="Z2919" s="3"/>
      <c r="AA2919" s="3"/>
      <c r="AB2919" s="7" t="s">
        <v>8928</v>
      </c>
      <c r="AC2919" s="3" t="s">
        <v>3642</v>
      </c>
      <c r="AD2919" s="3" t="s">
        <v>3643</v>
      </c>
      <c r="AE2919" s="3" t="s">
        <v>3644</v>
      </c>
      <c r="AF2919" s="3" t="s">
        <v>68</v>
      </c>
      <c r="AG2919" s="4"/>
      <c r="AH2919" s="3"/>
      <c r="AI2919" s="4"/>
      <c r="AJ29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19" s="8">
        <f>IF(#REF!=MAX(#REF!),"New","Old")</f>
      </c>
      <c r="AL2919" s="3"/>
      <c r="AM2919" s="9">
        <f>IF(OR(#REF!="",#REF!=0),"",IF(#REF!&lt;12000,"&lt;12k",IF(AND(#REF!&gt;=12000,#REF!&lt;24000),"12k to 24k",IF(AND(#REF!&gt;=24000,#REF!&lt;=36000),"24k to 36k",IF(#REF!&gt;36000,"&gt;36k","")))))</f>
      </c>
    </row>
    <row x14ac:dyDescent="0.25" r="2920" customHeight="1" ht="18.75">
      <c r="A2920" s="1">
        <v>1896432</v>
      </c>
      <c r="B2920" s="2">
        <v>11523563</v>
      </c>
      <c r="C2920" s="3" t="s">
        <v>0</v>
      </c>
      <c r="D2920" s="3" t="s">
        <v>1</v>
      </c>
      <c r="E2920" s="2">
        <v>2011</v>
      </c>
      <c r="F2920" s="4">
        <v>44926</v>
      </c>
      <c r="G2920" s="3" t="s">
        <v>14</v>
      </c>
      <c r="H2920" s="4">
        <v>45069</v>
      </c>
      <c r="I2920" s="4">
        <f>_xlfn.XLOOKUP(#REF!,[1]!Backup_F8_Previous_Wave[ODINO],[1]!Backup_F8_Previous_Wave[Production Date],"")</f>
      </c>
      <c r="J2920" s="10">
        <f>_xlfn.XLOOKUP(#REF!,[1]!Backup_F8_Previous_Wave[ODINO],[1]!Backup_F8_Previous_Wave[Wave Date],"")</f>
      </c>
      <c r="K2920" s="6">
        <f>_xlfn.XLOOKUP(#REF!,[1]!Backup_F8_Previous_Wave[ODINO],[1]!Backup_F8_Previous_Wave[Full VIN],"")</f>
      </c>
      <c r="L2920" s="3" t="s">
        <v>8929</v>
      </c>
      <c r="M2920" s="3" t="s">
        <v>4</v>
      </c>
      <c r="N2920" s="3" t="s">
        <v>8930</v>
      </c>
      <c r="O2920" s="3" t="s">
        <v>62</v>
      </c>
      <c r="P2920" s="6">
        <f>_xlfn.XLOOKUP(#REF!,[1]!Table2[BINNING],[1]!Table2[VFG],"")</f>
      </c>
      <c r="Q2920" s="6">
        <f>IF(ISNUMBER(FIND("|",#REF!,1)),LEFT(#REF!,FIND("|",#REF!,1)-2),#REF!)</f>
      </c>
      <c r="R2920" s="6">
        <f>IF(ISNUMBER(FIND("|",#REF!,1)),RIGHT(#REF!,LEN(#REF!)-FIND("|",#REF!,1)-1),"")</f>
      </c>
      <c r="S2920" s="3" t="s">
        <v>7</v>
      </c>
      <c r="T2920" s="3" t="s">
        <v>7</v>
      </c>
      <c r="U2920" s="2">
        <v>0</v>
      </c>
      <c r="V2920" s="2">
        <v>0</v>
      </c>
      <c r="W2920" s="2"/>
      <c r="X2920" s="3" t="s">
        <v>2931</v>
      </c>
      <c r="Y2920" s="2">
        <v>0</v>
      </c>
      <c r="Z2920" s="3"/>
      <c r="AA2920" s="3"/>
      <c r="AB2920" s="7" t="s">
        <v>8931</v>
      </c>
      <c r="AC2920" s="3" t="s">
        <v>10</v>
      </c>
      <c r="AD2920" s="3" t="s">
        <v>11</v>
      </c>
      <c r="AE2920" s="3" t="s">
        <v>26</v>
      </c>
      <c r="AF2920" s="3" t="s">
        <v>27</v>
      </c>
      <c r="AG2920" s="4"/>
      <c r="AH2920" s="3"/>
      <c r="AI2920" s="4"/>
      <c r="AJ29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0" s="8">
        <f>IF(#REF!=MAX(#REF!),"New","Old")</f>
      </c>
      <c r="AL2920" s="3"/>
      <c r="AM2920" s="9">
        <f>IF(OR(#REF!="",#REF!=0),"",IF(#REF!&lt;12000,"&lt;12k",IF(AND(#REF!&gt;=12000,#REF!&lt;24000),"12k to 24k",IF(AND(#REF!&gt;=24000,#REF!&lt;=36000),"24k to 36k",IF(#REF!&gt;36000,"&gt;36k","")))))</f>
      </c>
    </row>
    <row x14ac:dyDescent="0.25" r="2921" customHeight="1" ht="18.75">
      <c r="A2921" s="1">
        <v>1896467</v>
      </c>
      <c r="B2921" s="2">
        <v>11523585</v>
      </c>
      <c r="C2921" s="3" t="s">
        <v>0</v>
      </c>
      <c r="D2921" s="3" t="s">
        <v>485</v>
      </c>
      <c r="E2921" s="2">
        <v>2019</v>
      </c>
      <c r="F2921" s="4">
        <v>45070</v>
      </c>
      <c r="G2921" s="3" t="s">
        <v>108</v>
      </c>
      <c r="H2921" s="4">
        <v>45070</v>
      </c>
      <c r="I2921" s="4">
        <f>_xlfn.XLOOKUP(#REF!,[1]!Backup_F8_Previous_Wave[ODINO],[1]!Backup_F8_Previous_Wave[Production Date],"")</f>
      </c>
      <c r="J2921" s="10">
        <f>_xlfn.XLOOKUP(#REF!,[1]!Backup_F8_Previous_Wave[ODINO],[1]!Backup_F8_Previous_Wave[Wave Date],"")</f>
      </c>
      <c r="K2921" s="6">
        <f>_xlfn.XLOOKUP(#REF!,[1]!Backup_F8_Previous_Wave[ODINO],[1]!Backup_F8_Previous_Wave[Full VIN],"")</f>
      </c>
      <c r="L2921" s="3" t="s">
        <v>8932</v>
      </c>
      <c r="M2921" s="3" t="s">
        <v>4</v>
      </c>
      <c r="N2921" s="3" t="s">
        <v>8933</v>
      </c>
      <c r="O2921" s="3" t="s">
        <v>31</v>
      </c>
      <c r="P2921" s="6">
        <f>_xlfn.XLOOKUP(#REF!,[1]!Table2[BINNING],[1]!Table2[VFG],"")</f>
      </c>
      <c r="Q2921" s="6">
        <f>IF(ISNUMBER(FIND("|",#REF!,1)),LEFT(#REF!,FIND("|",#REF!,1)-2),#REF!)</f>
      </c>
      <c r="R2921" s="6">
        <f>IF(ISNUMBER(FIND("|",#REF!,1)),RIGHT(#REF!,LEN(#REF!)-FIND("|",#REF!,1)-1),"")</f>
      </c>
      <c r="S2921" s="3" t="s">
        <v>7</v>
      </c>
      <c r="T2921" s="3" t="s">
        <v>7</v>
      </c>
      <c r="U2921" s="2">
        <v>0</v>
      </c>
      <c r="V2921" s="2">
        <v>0</v>
      </c>
      <c r="W2921" s="2"/>
      <c r="X2921" s="3" t="s">
        <v>63</v>
      </c>
      <c r="Y2921" s="2">
        <v>50</v>
      </c>
      <c r="Z2921" s="3"/>
      <c r="AA2921" s="3"/>
      <c r="AB2921" s="7" t="s">
        <v>8934</v>
      </c>
      <c r="AC2921" s="3" t="s">
        <v>489</v>
      </c>
      <c r="AD2921" s="3" t="s">
        <v>490</v>
      </c>
      <c r="AE2921" s="3" t="s">
        <v>491</v>
      </c>
      <c r="AF2921" s="3" t="s">
        <v>211</v>
      </c>
      <c r="AG2921" s="4"/>
      <c r="AH2921" s="3"/>
      <c r="AI2921" s="4"/>
      <c r="AJ29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1" s="8">
        <f>IF(#REF!=MAX(#REF!),"New","Old")</f>
      </c>
      <c r="AL2921" s="3"/>
      <c r="AM2921" s="9">
        <f>IF(OR(#REF!="",#REF!=0),"",IF(#REF!&lt;12000,"&lt;12k",IF(AND(#REF!&gt;=12000,#REF!&lt;24000),"12k to 24k",IF(AND(#REF!&gt;=24000,#REF!&lt;=36000),"24k to 36k",IF(#REF!&gt;36000,"&gt;36k","")))))</f>
      </c>
    </row>
    <row x14ac:dyDescent="0.25" r="2922" customHeight="1" ht="18.75">
      <c r="A2922" s="1">
        <v>1896551</v>
      </c>
      <c r="B2922" s="2">
        <v>11523642</v>
      </c>
      <c r="C2922" s="3" t="s">
        <v>0</v>
      </c>
      <c r="D2922" s="3" t="s">
        <v>86</v>
      </c>
      <c r="E2922" s="2">
        <v>2020</v>
      </c>
      <c r="F2922" s="4">
        <v>45068</v>
      </c>
      <c r="G2922" s="3" t="s">
        <v>108</v>
      </c>
      <c r="H2922" s="4">
        <v>45070</v>
      </c>
      <c r="I2922" s="4">
        <f>_xlfn.XLOOKUP(#REF!,[1]!Backup_F8_Previous_Wave[ODINO],[1]!Backup_F8_Previous_Wave[Production Date],"")</f>
      </c>
      <c r="J2922" s="10">
        <f>_xlfn.XLOOKUP(#REF!,[1]!Backup_F8_Previous_Wave[ODINO],[1]!Backup_F8_Previous_Wave[Wave Date],"")</f>
      </c>
      <c r="K2922" s="6">
        <f>_xlfn.XLOOKUP(#REF!,[1]!Backup_F8_Previous_Wave[ODINO],[1]!Backup_F8_Previous_Wave[Full VIN],"")</f>
      </c>
      <c r="L2922" s="3" t="s">
        <v>8935</v>
      </c>
      <c r="M2922" s="3" t="s">
        <v>4</v>
      </c>
      <c r="N2922" s="3" t="s">
        <v>8936</v>
      </c>
      <c r="O2922" s="3" t="s">
        <v>4771</v>
      </c>
      <c r="P2922" s="6">
        <f>_xlfn.XLOOKUP(#REF!,[1]!Table2[BINNING],[1]!Table2[VFG],"")</f>
      </c>
      <c r="Q2922" s="6">
        <f>IF(ISNUMBER(FIND("|",#REF!,1)),LEFT(#REF!,FIND("|",#REF!,1)-2),#REF!)</f>
      </c>
      <c r="R2922" s="6">
        <f>IF(ISNUMBER(FIND("|",#REF!,1)),RIGHT(#REF!,LEN(#REF!)-FIND("|",#REF!,1)-1),"")</f>
      </c>
      <c r="S2922" s="3" t="s">
        <v>7</v>
      </c>
      <c r="T2922" s="3" t="s">
        <v>7</v>
      </c>
      <c r="U2922" s="2">
        <v>0</v>
      </c>
      <c r="V2922" s="2">
        <v>0</v>
      </c>
      <c r="W2922" s="2"/>
      <c r="X2922" s="3" t="s">
        <v>404</v>
      </c>
      <c r="Y2922" s="2">
        <v>0</v>
      </c>
      <c r="Z2922" s="3"/>
      <c r="AA2922" s="3"/>
      <c r="AB2922" s="7" t="s">
        <v>8937</v>
      </c>
      <c r="AC2922" s="3" t="s">
        <v>685</v>
      </c>
      <c r="AD2922" s="3" t="s">
        <v>1962</v>
      </c>
      <c r="AE2922" s="3" t="s">
        <v>2404</v>
      </c>
      <c r="AF2922" s="3" t="s">
        <v>95</v>
      </c>
      <c r="AG2922" s="4"/>
      <c r="AH2922" s="3"/>
      <c r="AI2922" s="4"/>
      <c r="AJ29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2" s="8">
        <f>IF(#REF!=MAX(#REF!),"New","Old")</f>
      </c>
      <c r="AL2922" s="3"/>
      <c r="AM2922" s="9">
        <f>IF(OR(#REF!="",#REF!=0),"",IF(#REF!&lt;12000,"&lt;12k",IF(AND(#REF!&gt;=12000,#REF!&lt;24000),"12k to 24k",IF(AND(#REF!&gt;=24000,#REF!&lt;=36000),"24k to 36k",IF(#REF!&gt;36000,"&gt;36k","")))))</f>
      </c>
    </row>
    <row x14ac:dyDescent="0.25" r="2923" customHeight="1" ht="18.75">
      <c r="A2923" s="1">
        <v>1896599</v>
      </c>
      <c r="B2923" s="2">
        <v>11523676</v>
      </c>
      <c r="C2923" s="3" t="s">
        <v>0</v>
      </c>
      <c r="D2923" s="3" t="s">
        <v>86</v>
      </c>
      <c r="E2923" s="2">
        <v>2020</v>
      </c>
      <c r="F2923" s="4">
        <v>45056</v>
      </c>
      <c r="G2923" s="3" t="s">
        <v>108</v>
      </c>
      <c r="H2923" s="4">
        <v>45070</v>
      </c>
      <c r="I2923" s="4"/>
      <c r="J2923" s="10">
        <f>_xlfn.XLOOKUP(#REF!,[1]!Backup_F8_Previous_Wave[ODINO],[1]!Backup_F8_Previous_Wave[Wave Date],"")</f>
      </c>
      <c r="K2923" s="3"/>
      <c r="L2923" s="3" t="s">
        <v>2503</v>
      </c>
      <c r="M2923" s="3" t="s">
        <v>4</v>
      </c>
      <c r="N2923" s="3" t="s">
        <v>8938</v>
      </c>
      <c r="O2923" s="3" t="s">
        <v>4771</v>
      </c>
      <c r="P2923" s="6">
        <f>_xlfn.XLOOKUP(#REF!,[1]!Table2[BINNING],[1]!Table2[VFG],"")</f>
      </c>
      <c r="Q2923" s="6">
        <f>IF(ISNUMBER(FIND("|",#REF!,1)),LEFT(#REF!,FIND("|",#REF!,1)-2),#REF!)</f>
      </c>
      <c r="R2923" s="6">
        <f>IF(ISNUMBER(FIND("|",#REF!,1)),RIGHT(#REF!,LEN(#REF!)-FIND("|",#REF!,1)-1),"")</f>
      </c>
      <c r="S2923" s="3" t="s">
        <v>7</v>
      </c>
      <c r="T2923" s="3" t="s">
        <v>7</v>
      </c>
      <c r="U2923" s="2">
        <v>0</v>
      </c>
      <c r="V2923" s="2">
        <v>0</v>
      </c>
      <c r="W2923" s="2"/>
      <c r="X2923" s="3" t="s">
        <v>317</v>
      </c>
      <c r="Y2923" s="2"/>
      <c r="Z2923" s="3"/>
      <c r="AA2923" s="3"/>
      <c r="AB2923" s="7" t="s">
        <v>8939</v>
      </c>
      <c r="AC2923" s="3" t="s">
        <v>44</v>
      </c>
      <c r="AD2923" s="3" t="s">
        <v>44</v>
      </c>
      <c r="AE2923" s="3" t="s">
        <v>44</v>
      </c>
      <c r="AF2923" s="3" t="s">
        <v>95</v>
      </c>
      <c r="AG2923" s="4"/>
      <c r="AH2923" s="3"/>
      <c r="AI2923" s="4"/>
      <c r="AJ29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3" s="8">
        <f>IF(#REF!=MAX(#REF!),"New","Old")</f>
      </c>
      <c r="AL2923" s="3"/>
      <c r="AM2923" s="9">
        <f>IF(OR(#REF!="",#REF!=0),"",IF(#REF!&lt;12000,"&lt;12k",IF(AND(#REF!&gt;=12000,#REF!&lt;24000),"12k to 24k",IF(AND(#REF!&gt;=24000,#REF!&lt;=36000),"24k to 36k",IF(#REF!&gt;36000,"&gt;36k","")))))</f>
      </c>
    </row>
    <row x14ac:dyDescent="0.25" r="2924" customHeight="1" ht="18.75">
      <c r="A2924" s="1">
        <v>1896751</v>
      </c>
      <c r="B2924" s="2">
        <v>11523786</v>
      </c>
      <c r="C2924" s="3" t="s">
        <v>0</v>
      </c>
      <c r="D2924" s="3" t="s">
        <v>181</v>
      </c>
      <c r="E2924" s="2">
        <v>2016</v>
      </c>
      <c r="F2924" s="4">
        <v>45070</v>
      </c>
      <c r="G2924" s="3" t="s">
        <v>108</v>
      </c>
      <c r="H2924" s="4">
        <v>45071</v>
      </c>
      <c r="I2924" s="4">
        <f>_xlfn.XLOOKUP(#REF!,[1]!Backup_F8_Previous_Wave[ODINO],[1]!Backup_F8_Previous_Wave[Production Date],"")</f>
      </c>
      <c r="J2924" s="10">
        <f>_xlfn.XLOOKUP(#REF!,[1]!Backup_F8_Previous_Wave[ODINO],[1]!Backup_F8_Previous_Wave[Wave Date],"")</f>
      </c>
      <c r="K2924" s="6">
        <f>_xlfn.XLOOKUP(#REF!,[1]!Backup_F8_Previous_Wave[ODINO],[1]!Backup_F8_Previous_Wave[Full VIN],"")</f>
      </c>
      <c r="L2924" s="3" t="s">
        <v>8940</v>
      </c>
      <c r="M2924" s="3" t="s">
        <v>4</v>
      </c>
      <c r="N2924" s="3" t="s">
        <v>8941</v>
      </c>
      <c r="O2924" s="3" t="s">
        <v>196</v>
      </c>
      <c r="P2924" s="6">
        <f>_xlfn.XLOOKUP(#REF!,[1]!Table2[BINNING],[1]!Table2[VFG],"")</f>
      </c>
      <c r="Q2924" s="6">
        <f>IF(ISNUMBER(FIND("|",#REF!,1)),LEFT(#REF!,FIND("|",#REF!,1)-2),#REF!)</f>
      </c>
      <c r="R2924" s="6">
        <f>IF(ISNUMBER(FIND("|",#REF!,1)),RIGHT(#REF!,LEN(#REF!)-FIND("|",#REF!,1)-1),"")</f>
      </c>
      <c r="S2924" s="3" t="s">
        <v>7</v>
      </c>
      <c r="T2924" s="3" t="s">
        <v>7</v>
      </c>
      <c r="U2924" s="2">
        <v>0</v>
      </c>
      <c r="V2924" s="2">
        <v>0</v>
      </c>
      <c r="W2924" s="2">
        <v>81000</v>
      </c>
      <c r="X2924" s="3" t="s">
        <v>63</v>
      </c>
      <c r="Y2924" s="2"/>
      <c r="Z2924" s="3" t="s">
        <v>8942</v>
      </c>
      <c r="AA2924" s="3" t="s">
        <v>3881</v>
      </c>
      <c r="AB2924" s="7" t="s">
        <v>8943</v>
      </c>
      <c r="AC2924" s="3" t="s">
        <v>297</v>
      </c>
      <c r="AD2924" s="3" t="s">
        <v>298</v>
      </c>
      <c r="AE2924" s="3" t="s">
        <v>299</v>
      </c>
      <c r="AF2924" s="3" t="s">
        <v>198</v>
      </c>
      <c r="AG2924" s="4"/>
      <c r="AH2924" s="3"/>
      <c r="AI2924" s="4"/>
      <c r="AJ29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4" s="8">
        <f>IF(#REF!=MAX(#REF!),"New","Old")</f>
      </c>
      <c r="AL2924" s="3"/>
      <c r="AM2924" s="9">
        <f>IF(OR(#REF!="",#REF!=0),"",IF(#REF!&lt;12000,"&lt;12k",IF(AND(#REF!&gt;=12000,#REF!&lt;24000),"12k to 24k",IF(AND(#REF!&gt;=24000,#REF!&lt;=36000),"24k to 36k",IF(#REF!&gt;36000,"&gt;36k","")))))</f>
      </c>
    </row>
    <row x14ac:dyDescent="0.25" r="2925" customHeight="1" ht="18.75">
      <c r="A2925" s="1">
        <v>1896798</v>
      </c>
      <c r="B2925" s="2">
        <v>11523824</v>
      </c>
      <c r="C2925" s="3" t="s">
        <v>0</v>
      </c>
      <c r="D2925" s="3" t="s">
        <v>181</v>
      </c>
      <c r="E2925" s="2">
        <v>2018</v>
      </c>
      <c r="F2925" s="4">
        <v>45065</v>
      </c>
      <c r="G2925" s="3" t="s">
        <v>108</v>
      </c>
      <c r="H2925" s="4">
        <v>45071</v>
      </c>
      <c r="I2925" s="4">
        <f>_xlfn.XLOOKUP(#REF!,[1]!Backup_F8_Previous_Wave[ODINO],[1]!Backup_F8_Previous_Wave[Production Date],"")</f>
      </c>
      <c r="J2925" s="10">
        <f>_xlfn.XLOOKUP(#REF!,[1]!Backup_F8_Previous_Wave[ODINO],[1]!Backup_F8_Previous_Wave[Wave Date],"")</f>
      </c>
      <c r="K2925" s="6">
        <f>_xlfn.XLOOKUP(#REF!,[1]!Backup_F8_Previous_Wave[ODINO],[1]!Backup_F8_Previous_Wave[Full VIN],"")</f>
      </c>
      <c r="L2925" s="3" t="s">
        <v>8944</v>
      </c>
      <c r="M2925" s="3" t="s">
        <v>4</v>
      </c>
      <c r="N2925" s="3" t="s">
        <v>8945</v>
      </c>
      <c r="O2925" s="3" t="s">
        <v>196</v>
      </c>
      <c r="P2925" s="6">
        <f>_xlfn.XLOOKUP(#REF!,[1]!Table2[BINNING],[1]!Table2[VFG],"")</f>
      </c>
      <c r="Q2925" s="6">
        <f>IF(ISNUMBER(FIND("|",#REF!,1)),LEFT(#REF!,FIND("|",#REF!,1)-2),#REF!)</f>
      </c>
      <c r="R2925" s="6">
        <f>IF(ISNUMBER(FIND("|",#REF!,1)),RIGHT(#REF!,LEN(#REF!)-FIND("|",#REF!,1)-1),"")</f>
      </c>
      <c r="S2925" s="3" t="s">
        <v>7</v>
      </c>
      <c r="T2925" s="3" t="s">
        <v>7</v>
      </c>
      <c r="U2925" s="2">
        <v>0</v>
      </c>
      <c r="V2925" s="2">
        <v>0</v>
      </c>
      <c r="W2925" s="2"/>
      <c r="X2925" s="3" t="s">
        <v>229</v>
      </c>
      <c r="Y2925" s="2">
        <v>70</v>
      </c>
      <c r="Z2925" s="3"/>
      <c r="AA2925" s="3"/>
      <c r="AB2925" s="7" t="s">
        <v>8946</v>
      </c>
      <c r="AC2925" s="3" t="s">
        <v>297</v>
      </c>
      <c r="AD2925" s="3" t="s">
        <v>298</v>
      </c>
      <c r="AE2925" s="3" t="s">
        <v>299</v>
      </c>
      <c r="AF2925" s="3" t="s">
        <v>198</v>
      </c>
      <c r="AG2925" s="4"/>
      <c r="AH2925" s="3"/>
      <c r="AI2925" s="4"/>
      <c r="AJ29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5" s="8">
        <f>IF(#REF!=MAX(#REF!),"New","Old")</f>
      </c>
      <c r="AL2925" s="3"/>
      <c r="AM2925" s="9">
        <f>IF(OR(#REF!="",#REF!=0),"",IF(#REF!&lt;12000,"&lt;12k",IF(AND(#REF!&gt;=12000,#REF!&lt;24000),"12k to 24k",IF(AND(#REF!&gt;=24000,#REF!&lt;=36000),"24k to 36k",IF(#REF!&gt;36000,"&gt;36k","")))))</f>
      </c>
    </row>
    <row x14ac:dyDescent="0.25" r="2926" customHeight="1" ht="18.75">
      <c r="A2926" s="1">
        <v>1896835</v>
      </c>
      <c r="B2926" s="2">
        <v>11523853</v>
      </c>
      <c r="C2926" s="3" t="s">
        <v>0</v>
      </c>
      <c r="D2926" s="3" t="s">
        <v>86</v>
      </c>
      <c r="E2926" s="2">
        <v>2020</v>
      </c>
      <c r="F2926" s="4">
        <v>44972</v>
      </c>
      <c r="G2926" s="3" t="s">
        <v>2</v>
      </c>
      <c r="H2926" s="4">
        <v>45071</v>
      </c>
      <c r="I2926" s="4">
        <f>_xlfn.XLOOKUP(#REF!,[1]!Backup_F8_Previous_Wave[ODINO],[1]!Backup_F8_Previous_Wave[Production Date],"")</f>
      </c>
      <c r="J2926" s="10">
        <f>_xlfn.XLOOKUP(#REF!,[1]!Backup_F8_Previous_Wave[ODINO],[1]!Backup_F8_Previous_Wave[Wave Date],"")</f>
      </c>
      <c r="K2926" s="6">
        <f>_xlfn.XLOOKUP(#REF!,[1]!Backup_F8_Previous_Wave[ODINO],[1]!Backup_F8_Previous_Wave[Full VIN],"")</f>
      </c>
      <c r="L2926" s="3" t="s">
        <v>8947</v>
      </c>
      <c r="M2926" s="3" t="s">
        <v>4</v>
      </c>
      <c r="N2926" s="3" t="s">
        <v>8948</v>
      </c>
      <c r="O2926" s="3" t="s">
        <v>4771</v>
      </c>
      <c r="P2926" s="6">
        <f>_xlfn.XLOOKUP(#REF!,[1]!Table2[BINNING],[1]!Table2[VFG],"")</f>
      </c>
      <c r="Q2926" s="6">
        <f>IF(ISNUMBER(FIND("|",#REF!,1)),LEFT(#REF!,FIND("|",#REF!,1)-2),#REF!)</f>
      </c>
      <c r="R2926" s="6">
        <f>IF(ISNUMBER(FIND("|",#REF!,1)),RIGHT(#REF!,LEN(#REF!)-FIND("|",#REF!,1)-1),"")</f>
      </c>
      <c r="S2926" s="3" t="s">
        <v>7</v>
      </c>
      <c r="T2926" s="3" t="s">
        <v>7</v>
      </c>
      <c r="U2926" s="2">
        <v>0</v>
      </c>
      <c r="V2926" s="2">
        <v>0</v>
      </c>
      <c r="W2926" s="2"/>
      <c r="X2926" s="3" t="s">
        <v>90</v>
      </c>
      <c r="Y2926" s="2">
        <v>0</v>
      </c>
      <c r="Z2926" s="3"/>
      <c r="AA2926" s="3"/>
      <c r="AB2926" s="7" t="s">
        <v>8949</v>
      </c>
      <c r="AC2926" s="3" t="s">
        <v>685</v>
      </c>
      <c r="AD2926" s="3" t="s">
        <v>1962</v>
      </c>
      <c r="AE2926" s="3" t="s">
        <v>2404</v>
      </c>
      <c r="AF2926" s="3" t="s">
        <v>95</v>
      </c>
      <c r="AG2926" s="4"/>
      <c r="AH2926" s="3"/>
      <c r="AI2926" s="4"/>
      <c r="AJ29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6" s="8">
        <f>IF(#REF!=MAX(#REF!),"New","Old")</f>
      </c>
      <c r="AL2926" s="3"/>
      <c r="AM2926" s="9">
        <f>IF(OR(#REF!="",#REF!=0),"",IF(#REF!&lt;12000,"&lt;12k",IF(AND(#REF!&gt;=12000,#REF!&lt;24000),"12k to 24k",IF(AND(#REF!&gt;=24000,#REF!&lt;=36000),"24k to 36k",IF(#REF!&gt;36000,"&gt;36k","")))))</f>
      </c>
    </row>
    <row x14ac:dyDescent="0.25" r="2927" customHeight="1" ht="18.75">
      <c r="A2927" s="1">
        <v>1896846</v>
      </c>
      <c r="B2927" s="2">
        <v>11523861</v>
      </c>
      <c r="C2927" s="3" t="s">
        <v>0</v>
      </c>
      <c r="D2927" s="3" t="s">
        <v>69</v>
      </c>
      <c r="E2927" s="2">
        <v>2019</v>
      </c>
      <c r="F2927" s="4">
        <v>45061</v>
      </c>
      <c r="G2927" s="3" t="s">
        <v>108</v>
      </c>
      <c r="H2927" s="4">
        <v>45071</v>
      </c>
      <c r="I2927" s="4"/>
      <c r="J2927" s="10">
        <f>_xlfn.XLOOKUP(#REF!,[1]!Backup_F8_Previous_Wave[ODINO],[1]!Backup_F8_Previous_Wave[Wave Date],"")</f>
      </c>
      <c r="K2927" s="3"/>
      <c r="L2927" s="3" t="s">
        <v>8950</v>
      </c>
      <c r="M2927" s="3" t="s">
        <v>4</v>
      </c>
      <c r="N2927" s="3" t="s">
        <v>8951</v>
      </c>
      <c r="O2927" s="3" t="s">
        <v>2137</v>
      </c>
      <c r="P2927" s="6">
        <f>_xlfn.XLOOKUP(#REF!,[1]!Table2[BINNING],[1]!Table2[VFG],"")</f>
      </c>
      <c r="Q2927" s="6">
        <f>IF(ISNUMBER(FIND("|",#REF!,1)),LEFT(#REF!,FIND("|",#REF!,1)-2),#REF!)</f>
      </c>
      <c r="R2927" s="6">
        <f>IF(ISNUMBER(FIND("|",#REF!,1)),RIGHT(#REF!,LEN(#REF!)-FIND("|",#REF!,1)-1),"")</f>
      </c>
      <c r="S2927" s="3" t="s">
        <v>7</v>
      </c>
      <c r="T2927" s="3" t="s">
        <v>7</v>
      </c>
      <c r="U2927" s="2">
        <v>0</v>
      </c>
      <c r="V2927" s="2">
        <v>0</v>
      </c>
      <c r="W2927" s="2">
        <v>55000</v>
      </c>
      <c r="X2927" s="3" t="s">
        <v>63</v>
      </c>
      <c r="Y2927" s="2"/>
      <c r="Z2927" s="3" t="s">
        <v>8952</v>
      </c>
      <c r="AA2927" s="3" t="s">
        <v>3881</v>
      </c>
      <c r="AB2927" s="7" t="s">
        <v>8953</v>
      </c>
      <c r="AC2927" s="3" t="s">
        <v>44</v>
      </c>
      <c r="AD2927" s="3" t="s">
        <v>44</v>
      </c>
      <c r="AE2927" s="3" t="s">
        <v>44</v>
      </c>
      <c r="AF2927" s="3" t="s">
        <v>77</v>
      </c>
      <c r="AG2927" s="4"/>
      <c r="AH2927" s="3"/>
      <c r="AI2927" s="4"/>
      <c r="AJ29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7" s="8">
        <f>IF(#REF!=MAX(#REF!),"New","Old")</f>
      </c>
      <c r="AL2927" s="3"/>
      <c r="AM2927" s="9">
        <f>IF(OR(#REF!="",#REF!=0),"",IF(#REF!&lt;12000,"&lt;12k",IF(AND(#REF!&gt;=12000,#REF!&lt;24000),"12k to 24k",IF(AND(#REF!&gt;=24000,#REF!&lt;=36000),"24k to 36k",IF(#REF!&gt;36000,"&gt;36k","")))))</f>
      </c>
    </row>
    <row x14ac:dyDescent="0.25" r="2928" customHeight="1" ht="18.75">
      <c r="A2928" s="1">
        <v>1896916</v>
      </c>
      <c r="B2928" s="2">
        <v>11523908</v>
      </c>
      <c r="C2928" s="3" t="s">
        <v>0</v>
      </c>
      <c r="D2928" s="3" t="s">
        <v>181</v>
      </c>
      <c r="E2928" s="2">
        <v>2013</v>
      </c>
      <c r="F2928" s="4">
        <v>44989</v>
      </c>
      <c r="G2928" s="3" t="s">
        <v>2</v>
      </c>
      <c r="H2928" s="4">
        <v>45071</v>
      </c>
      <c r="I2928" s="4"/>
      <c r="J2928" s="10">
        <f>_xlfn.XLOOKUP(#REF!,[1]!Backup_F8_Previous_Wave[ODINO],[1]!Backup_F8_Previous_Wave[Wave Date],"")</f>
      </c>
      <c r="K2928" s="3"/>
      <c r="L2928" s="3" t="s">
        <v>8954</v>
      </c>
      <c r="M2928" s="3" t="s">
        <v>4</v>
      </c>
      <c r="N2928" s="3" t="s">
        <v>8955</v>
      </c>
      <c r="O2928" s="3" t="s">
        <v>196</v>
      </c>
      <c r="P2928" s="6">
        <f>_xlfn.XLOOKUP(#REF!,[1]!Table2[BINNING],[1]!Table2[VFG],"")</f>
      </c>
      <c r="Q2928" s="6">
        <f>IF(ISNUMBER(FIND("|",#REF!,1)),LEFT(#REF!,FIND("|",#REF!,1)-2),#REF!)</f>
      </c>
      <c r="R2928" s="6">
        <f>IF(ISNUMBER(FIND("|",#REF!,1)),RIGHT(#REF!,LEN(#REF!)-FIND("|",#REF!,1)-1),"")</f>
      </c>
      <c r="S2928" s="3" t="s">
        <v>7</v>
      </c>
      <c r="T2928" s="3" t="s">
        <v>7</v>
      </c>
      <c r="U2928" s="2">
        <v>0</v>
      </c>
      <c r="V2928" s="2">
        <v>0</v>
      </c>
      <c r="W2928" s="2"/>
      <c r="X2928" s="3" t="s">
        <v>139</v>
      </c>
      <c r="Y2928" s="2">
        <v>65</v>
      </c>
      <c r="Z2928" s="3"/>
      <c r="AA2928" s="3"/>
      <c r="AB2928" s="7" t="s">
        <v>8956</v>
      </c>
      <c r="AC2928" s="3" t="s">
        <v>44</v>
      </c>
      <c r="AD2928" s="3" t="s">
        <v>44</v>
      </c>
      <c r="AE2928" s="3" t="s">
        <v>44</v>
      </c>
      <c r="AF2928" s="3" t="s">
        <v>198</v>
      </c>
      <c r="AG2928" s="4"/>
      <c r="AH2928" s="3"/>
      <c r="AI2928" s="4"/>
      <c r="AJ29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8" s="8">
        <f>IF(#REF!=MAX(#REF!),"New","Old")</f>
      </c>
      <c r="AL2928" s="3"/>
      <c r="AM2928" s="9">
        <f>IF(OR(#REF!="",#REF!=0),"",IF(#REF!&lt;12000,"&lt;12k",IF(AND(#REF!&gt;=12000,#REF!&lt;24000),"12k to 24k",IF(AND(#REF!&gt;=24000,#REF!&lt;=36000),"24k to 36k",IF(#REF!&gt;36000,"&gt;36k","")))))</f>
      </c>
    </row>
    <row x14ac:dyDescent="0.25" r="2929" customHeight="1" ht="18.75">
      <c r="A2929" s="1">
        <v>1897154</v>
      </c>
      <c r="B2929" s="2">
        <v>11524071</v>
      </c>
      <c r="C2929" s="3" t="s">
        <v>0</v>
      </c>
      <c r="D2929" s="3" t="s">
        <v>86</v>
      </c>
      <c r="E2929" s="2">
        <v>2020</v>
      </c>
      <c r="F2929" s="4">
        <v>45048</v>
      </c>
      <c r="G2929" s="3" t="s">
        <v>108</v>
      </c>
      <c r="H2929" s="4">
        <v>45072</v>
      </c>
      <c r="I2929" s="4"/>
      <c r="J2929" s="10">
        <f>_xlfn.XLOOKUP(#REF!,[1]!Backup_F8_Previous_Wave[ODINO],[1]!Backup_F8_Previous_Wave[Wave Date],"")</f>
      </c>
      <c r="K2929" s="3"/>
      <c r="L2929" s="3" t="s">
        <v>8957</v>
      </c>
      <c r="M2929" s="3" t="s">
        <v>4</v>
      </c>
      <c r="N2929" s="3" t="s">
        <v>8958</v>
      </c>
      <c r="O2929" s="3" t="s">
        <v>4771</v>
      </c>
      <c r="P2929" s="6">
        <f>_xlfn.XLOOKUP(#REF!,[1]!Table2[BINNING],[1]!Table2[VFG],"")</f>
      </c>
      <c r="Q2929" s="6">
        <f>IF(ISNUMBER(FIND("|",#REF!,1)),LEFT(#REF!,FIND("|",#REF!,1)-2),#REF!)</f>
      </c>
      <c r="R2929" s="6">
        <f>IF(ISNUMBER(FIND("|",#REF!,1)),RIGHT(#REF!,LEN(#REF!)-FIND("|",#REF!,1)-1),"")</f>
      </c>
      <c r="S2929" s="3" t="s">
        <v>7</v>
      </c>
      <c r="T2929" s="3" t="s">
        <v>7</v>
      </c>
      <c r="U2929" s="2">
        <v>0</v>
      </c>
      <c r="V2929" s="2">
        <v>0</v>
      </c>
      <c r="W2929" s="2"/>
      <c r="X2929" s="3" t="s">
        <v>32</v>
      </c>
      <c r="Y2929" s="2"/>
      <c r="Z2929" s="3"/>
      <c r="AA2929" s="3"/>
      <c r="AB2929" s="7" t="s">
        <v>8959</v>
      </c>
      <c r="AC2929" s="3" t="s">
        <v>44</v>
      </c>
      <c r="AD2929" s="3" t="s">
        <v>44</v>
      </c>
      <c r="AE2929" s="3" t="s">
        <v>44</v>
      </c>
      <c r="AF2929" s="3" t="s">
        <v>95</v>
      </c>
      <c r="AG2929" s="4"/>
      <c r="AH2929" s="3"/>
      <c r="AI2929" s="4"/>
      <c r="AJ29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29" s="8">
        <f>IF(#REF!=MAX(#REF!),"New","Old")</f>
      </c>
      <c r="AL2929" s="3"/>
      <c r="AM2929" s="9">
        <f>IF(OR(#REF!="",#REF!=0),"",IF(#REF!&lt;12000,"&lt;12k",IF(AND(#REF!&gt;=12000,#REF!&lt;24000),"12k to 24k",IF(AND(#REF!&gt;=24000,#REF!&lt;=36000),"24k to 36k",IF(#REF!&gt;36000,"&gt;36k","")))))</f>
      </c>
    </row>
    <row x14ac:dyDescent="0.25" r="2930" customHeight="1" ht="18.75">
      <c r="A2930" s="1">
        <v>1897170</v>
      </c>
      <c r="B2930" s="2">
        <v>11524082</v>
      </c>
      <c r="C2930" s="3" t="s">
        <v>0</v>
      </c>
      <c r="D2930" s="3" t="s">
        <v>1</v>
      </c>
      <c r="E2930" s="2">
        <v>2016</v>
      </c>
      <c r="F2930" s="4">
        <v>45070</v>
      </c>
      <c r="G2930" s="3" t="s">
        <v>108</v>
      </c>
      <c r="H2930" s="4">
        <v>45072</v>
      </c>
      <c r="I2930" s="4"/>
      <c r="J2930" s="10">
        <f>_xlfn.XLOOKUP(#REF!,[1]!Backup_F8_Previous_Wave[ODINO],[1]!Backup_F8_Previous_Wave[Wave Date],"")</f>
      </c>
      <c r="K2930" s="3"/>
      <c r="L2930" s="3" t="s">
        <v>607</v>
      </c>
      <c r="M2930" s="3" t="s">
        <v>4</v>
      </c>
      <c r="N2930" s="3" t="s">
        <v>8960</v>
      </c>
      <c r="O2930" s="3" t="s">
        <v>124</v>
      </c>
      <c r="P2930" s="6">
        <f>_xlfn.XLOOKUP(#REF!,[1]!Table2[BINNING],[1]!Table2[VFG],"")</f>
      </c>
      <c r="Q2930" s="6">
        <f>IF(ISNUMBER(FIND("|",#REF!,1)),LEFT(#REF!,FIND("|",#REF!,1)-2),#REF!)</f>
      </c>
      <c r="R2930" s="6">
        <f>IF(ISNUMBER(FIND("|",#REF!,1)),RIGHT(#REF!,LEN(#REF!)-FIND("|",#REF!,1)-1),"")</f>
      </c>
      <c r="S2930" s="3" t="s">
        <v>7</v>
      </c>
      <c r="T2930" s="3" t="s">
        <v>7</v>
      </c>
      <c r="U2930" s="2">
        <v>0</v>
      </c>
      <c r="V2930" s="2">
        <v>0</v>
      </c>
      <c r="W2930" s="2"/>
      <c r="X2930" s="3" t="s">
        <v>525</v>
      </c>
      <c r="Y2930" s="2"/>
      <c r="Z2930" s="3"/>
      <c r="AA2930" s="3"/>
      <c r="AB2930" s="7" t="s">
        <v>8961</v>
      </c>
      <c r="AC2930" s="3" t="s">
        <v>44</v>
      </c>
      <c r="AD2930" s="3" t="s">
        <v>44</v>
      </c>
      <c r="AE2930" s="3" t="s">
        <v>44</v>
      </c>
      <c r="AF2930" s="3" t="s">
        <v>13</v>
      </c>
      <c r="AG2930" s="4"/>
      <c r="AH2930" s="3"/>
      <c r="AI2930" s="4"/>
      <c r="AJ29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0" s="8">
        <f>IF(#REF!=MAX(#REF!),"New","Old")</f>
      </c>
      <c r="AL2930" s="3"/>
      <c r="AM2930" s="9">
        <f>IF(OR(#REF!="",#REF!=0),"",IF(#REF!&lt;12000,"&lt;12k",IF(AND(#REF!&gt;=12000,#REF!&lt;24000),"12k to 24k",IF(AND(#REF!&gt;=24000,#REF!&lt;=36000),"24k to 36k",IF(#REF!&gt;36000,"&gt;36k","")))))</f>
      </c>
    </row>
    <row x14ac:dyDescent="0.25" r="2931" customHeight="1" ht="18.75">
      <c r="A2931" s="1">
        <v>1897223</v>
      </c>
      <c r="B2931" s="2">
        <v>11524119</v>
      </c>
      <c r="C2931" s="3" t="s">
        <v>0</v>
      </c>
      <c r="D2931" s="3" t="s">
        <v>38</v>
      </c>
      <c r="E2931" s="2">
        <v>2019</v>
      </c>
      <c r="F2931" s="4">
        <v>45073</v>
      </c>
      <c r="G2931" s="3" t="s">
        <v>108</v>
      </c>
      <c r="H2931" s="4">
        <v>45073</v>
      </c>
      <c r="I2931" s="4">
        <f>_xlfn.XLOOKUP(#REF!,[1]!Backup_F8_Previous_Wave[ODINO],[1]!Backup_F8_Previous_Wave[Production Date],"")</f>
      </c>
      <c r="J2931" s="10">
        <f>_xlfn.XLOOKUP(#REF!,[1]!Backup_F8_Previous_Wave[ODINO],[1]!Backup_F8_Previous_Wave[Wave Date],"")</f>
      </c>
      <c r="K2931" s="6">
        <f>_xlfn.XLOOKUP(#REF!,[1]!Backup_F8_Previous_Wave[ODINO],[1]!Backup_F8_Previous_Wave[Full VIN],"")</f>
      </c>
      <c r="L2931" s="3" t="s">
        <v>8962</v>
      </c>
      <c r="M2931" s="3" t="s">
        <v>4</v>
      </c>
      <c r="N2931" s="3" t="s">
        <v>8963</v>
      </c>
      <c r="O2931" s="3" t="s">
        <v>105</v>
      </c>
      <c r="P2931" s="6">
        <f>_xlfn.XLOOKUP(#REF!,[1]!Table2[BINNING],[1]!Table2[VFG],"")</f>
      </c>
      <c r="Q2931" s="6">
        <f>IF(ISNUMBER(FIND("|",#REF!,1)),LEFT(#REF!,FIND("|",#REF!,1)-2),#REF!)</f>
      </c>
      <c r="R2931" s="6">
        <f>IF(ISNUMBER(FIND("|",#REF!,1)),RIGHT(#REF!,LEN(#REF!)-FIND("|",#REF!,1)-1),"")</f>
      </c>
      <c r="S2931" s="3" t="s">
        <v>7</v>
      </c>
      <c r="T2931" s="3" t="s">
        <v>7</v>
      </c>
      <c r="U2931" s="2">
        <v>0</v>
      </c>
      <c r="V2931" s="2">
        <v>0</v>
      </c>
      <c r="W2931" s="2"/>
      <c r="X2931" s="3" t="s">
        <v>202</v>
      </c>
      <c r="Y2931" s="2"/>
      <c r="Z2931" s="3"/>
      <c r="AA2931" s="3"/>
      <c r="AB2931" s="7" t="s">
        <v>8964</v>
      </c>
      <c r="AC2931" s="3" t="s">
        <v>826</v>
      </c>
      <c r="AD2931" s="3" t="s">
        <v>147</v>
      </c>
      <c r="AE2931" s="3" t="s">
        <v>148</v>
      </c>
      <c r="AF2931" s="3" t="s">
        <v>45</v>
      </c>
      <c r="AG2931" s="4"/>
      <c r="AH2931" s="3"/>
      <c r="AI2931" s="4"/>
      <c r="AJ29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1" s="8">
        <f>IF(#REF!=MAX(#REF!),"New","Old")</f>
      </c>
      <c r="AL2931" s="3"/>
      <c r="AM2931" s="9">
        <f>IF(OR(#REF!="",#REF!=0),"",IF(#REF!&lt;12000,"&lt;12k",IF(AND(#REF!&gt;=12000,#REF!&lt;24000),"12k to 24k",IF(AND(#REF!&gt;=24000,#REF!&lt;=36000),"24k to 36k",IF(#REF!&gt;36000,"&gt;36k","")))))</f>
      </c>
    </row>
    <row x14ac:dyDescent="0.25" r="2932" customHeight="1" ht="18.75">
      <c r="A2932" s="1">
        <v>1897260</v>
      </c>
      <c r="B2932" s="2">
        <v>11524140</v>
      </c>
      <c r="C2932" s="3" t="s">
        <v>0</v>
      </c>
      <c r="D2932" s="3" t="s">
        <v>448</v>
      </c>
      <c r="E2932" s="2">
        <v>2009</v>
      </c>
      <c r="F2932" s="4">
        <v>45073</v>
      </c>
      <c r="G2932" s="3" t="s">
        <v>108</v>
      </c>
      <c r="H2932" s="4">
        <v>45073</v>
      </c>
      <c r="I2932" s="4">
        <f>_xlfn.XLOOKUP(#REF!,[1]!Backup_F8_Previous_Wave[ODINO],[1]!Backup_F8_Previous_Wave[Production Date],"")</f>
      </c>
      <c r="J2932" s="10">
        <f>_xlfn.XLOOKUP(#REF!,[1]!Backup_F8_Previous_Wave[ODINO],[1]!Backup_F8_Previous_Wave[Wave Date],"")</f>
      </c>
      <c r="K2932" s="6">
        <f>_xlfn.XLOOKUP(#REF!,[1]!Backup_F8_Previous_Wave[ODINO],[1]!Backup_F8_Previous_Wave[Full VIN],"")</f>
      </c>
      <c r="L2932" s="3" t="s">
        <v>8965</v>
      </c>
      <c r="M2932" s="3" t="s">
        <v>4</v>
      </c>
      <c r="N2932" s="3" t="s">
        <v>8966</v>
      </c>
      <c r="O2932" s="3" t="s">
        <v>144</v>
      </c>
      <c r="P2932" s="6">
        <f>_xlfn.XLOOKUP(#REF!,[1]!Table2[BINNING],[1]!Table2[VFG],"")</f>
      </c>
      <c r="Q2932" s="6">
        <f>IF(ISNUMBER(FIND("|",#REF!,1)),LEFT(#REF!,FIND("|",#REF!,1)-2),#REF!)</f>
      </c>
      <c r="R2932" s="6">
        <f>IF(ISNUMBER(FIND("|",#REF!,1)),RIGHT(#REF!,LEN(#REF!)-FIND("|",#REF!,1)-1),"")</f>
      </c>
      <c r="S2932" s="3" t="s">
        <v>7</v>
      </c>
      <c r="T2932" s="3" t="s">
        <v>7</v>
      </c>
      <c r="U2932" s="2">
        <v>0</v>
      </c>
      <c r="V2932" s="2">
        <v>0</v>
      </c>
      <c r="W2932" s="2"/>
      <c r="X2932" s="3" t="s">
        <v>467</v>
      </c>
      <c r="Y2932" s="2"/>
      <c r="Z2932" s="3"/>
      <c r="AA2932" s="3"/>
      <c r="AB2932" s="7" t="s">
        <v>8967</v>
      </c>
      <c r="AC2932" s="3" t="s">
        <v>452</v>
      </c>
      <c r="AD2932" s="3" t="s">
        <v>453</v>
      </c>
      <c r="AE2932" s="3" t="s">
        <v>454</v>
      </c>
      <c r="AF2932" s="3" t="s">
        <v>45</v>
      </c>
      <c r="AG2932" s="4"/>
      <c r="AH2932" s="3"/>
      <c r="AI2932" s="4"/>
      <c r="AJ29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2" s="8">
        <f>IF(#REF!=MAX(#REF!),"New","Old")</f>
      </c>
      <c r="AL2932" s="3"/>
      <c r="AM2932" s="9">
        <f>IF(OR(#REF!="",#REF!=0),"",IF(#REF!&lt;12000,"&lt;12k",IF(AND(#REF!&gt;=12000,#REF!&lt;24000),"12k to 24k",IF(AND(#REF!&gt;=24000,#REF!&lt;=36000),"24k to 36k",IF(#REF!&gt;36000,"&gt;36k","")))))</f>
      </c>
    </row>
    <row x14ac:dyDescent="0.25" r="2933" customHeight="1" ht="18.75">
      <c r="A2933" s="1">
        <v>1897333</v>
      </c>
      <c r="B2933" s="2">
        <v>11524178</v>
      </c>
      <c r="C2933" s="3" t="s">
        <v>0</v>
      </c>
      <c r="D2933" s="3" t="s">
        <v>86</v>
      </c>
      <c r="E2933" s="2">
        <v>2020</v>
      </c>
      <c r="F2933" s="4">
        <v>45073</v>
      </c>
      <c r="G2933" s="3" t="s">
        <v>108</v>
      </c>
      <c r="H2933" s="4">
        <v>45074</v>
      </c>
      <c r="I2933" s="4">
        <f>_xlfn.XLOOKUP(#REF!,[1]!Backup_F8_Previous_Wave[ODINO],[1]!Backup_F8_Previous_Wave[Production Date],"")</f>
      </c>
      <c r="J2933" s="10">
        <f>_xlfn.XLOOKUP(#REF!,[1]!Backup_F8_Previous_Wave[ODINO],[1]!Backup_F8_Previous_Wave[Wave Date],"")</f>
      </c>
      <c r="K2933" s="6">
        <f>_xlfn.XLOOKUP(#REF!,[1]!Backup_F8_Previous_Wave[ODINO],[1]!Backup_F8_Previous_Wave[Full VIN],"")</f>
      </c>
      <c r="L2933" s="3" t="s">
        <v>8968</v>
      </c>
      <c r="M2933" s="3" t="s">
        <v>4</v>
      </c>
      <c r="N2933" s="3" t="s">
        <v>8969</v>
      </c>
      <c r="O2933" s="3" t="s">
        <v>4771</v>
      </c>
      <c r="P2933" s="6">
        <f>_xlfn.XLOOKUP(#REF!,[1]!Table2[BINNING],[1]!Table2[VFG],"")</f>
      </c>
      <c r="Q2933" s="6">
        <f>IF(ISNUMBER(FIND("|",#REF!,1)),LEFT(#REF!,FIND("|",#REF!,1)-2),#REF!)</f>
      </c>
      <c r="R2933" s="6">
        <f>IF(ISNUMBER(FIND("|",#REF!,1)),RIGHT(#REF!,LEN(#REF!)-FIND("|",#REF!,1)-1),"")</f>
      </c>
      <c r="S2933" s="3" t="s">
        <v>7</v>
      </c>
      <c r="T2933" s="3" t="s">
        <v>7</v>
      </c>
      <c r="U2933" s="2">
        <v>0</v>
      </c>
      <c r="V2933" s="2">
        <v>0</v>
      </c>
      <c r="W2933" s="2"/>
      <c r="X2933" s="3" t="s">
        <v>404</v>
      </c>
      <c r="Y2933" s="2"/>
      <c r="Z2933" s="3"/>
      <c r="AA2933" s="3"/>
      <c r="AB2933" s="7" t="s">
        <v>8970</v>
      </c>
      <c r="AC2933" s="3" t="s">
        <v>685</v>
      </c>
      <c r="AD2933" s="3" t="s">
        <v>1962</v>
      </c>
      <c r="AE2933" s="3" t="s">
        <v>2404</v>
      </c>
      <c r="AF2933" s="3" t="s">
        <v>95</v>
      </c>
      <c r="AG2933" s="4"/>
      <c r="AH2933" s="3"/>
      <c r="AI2933" s="4"/>
      <c r="AJ29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3" s="8">
        <f>IF(#REF!=MAX(#REF!),"New","Old")</f>
      </c>
      <c r="AL2933" s="3"/>
      <c r="AM2933" s="9">
        <f>IF(OR(#REF!="",#REF!=0),"",IF(#REF!&lt;12000,"&lt;12k",IF(AND(#REF!&gt;=12000,#REF!&lt;24000),"12k to 24k",IF(AND(#REF!&gt;=24000,#REF!&lt;=36000),"24k to 36k",IF(#REF!&gt;36000,"&gt;36k","")))))</f>
      </c>
    </row>
    <row x14ac:dyDescent="0.25" r="2934" customHeight="1" ht="18.75">
      <c r="A2934" s="1">
        <v>1897357</v>
      </c>
      <c r="B2934" s="2">
        <v>11524192</v>
      </c>
      <c r="C2934" s="3" t="s">
        <v>0</v>
      </c>
      <c r="D2934" s="3" t="s">
        <v>181</v>
      </c>
      <c r="E2934" s="2">
        <v>2017</v>
      </c>
      <c r="F2934" s="4">
        <v>45073</v>
      </c>
      <c r="G2934" s="3" t="s">
        <v>108</v>
      </c>
      <c r="H2934" s="4">
        <v>45074</v>
      </c>
      <c r="I2934" s="4">
        <f>_xlfn.XLOOKUP(#REF!,[1]!Backup_F8_Previous_Wave[ODINO],[1]!Backup_F8_Previous_Wave[Production Date],"")</f>
      </c>
      <c r="J2934" s="10">
        <f>_xlfn.XLOOKUP(#REF!,[1]!Backup_F8_Previous_Wave[ODINO],[1]!Backup_F8_Previous_Wave[Wave Date],"")</f>
      </c>
      <c r="K2934" s="6">
        <f>_xlfn.XLOOKUP(#REF!,[1]!Backup_F8_Previous_Wave[ODINO],[1]!Backup_F8_Previous_Wave[Full VIN],"")</f>
      </c>
      <c r="L2934" s="3" t="s">
        <v>8971</v>
      </c>
      <c r="M2934" s="3" t="s">
        <v>4</v>
      </c>
      <c r="N2934" s="3" t="s">
        <v>8972</v>
      </c>
      <c r="O2934" s="3" t="s">
        <v>196</v>
      </c>
      <c r="P2934" s="6">
        <f>_xlfn.XLOOKUP(#REF!,[1]!Table2[BINNING],[1]!Table2[VFG],"")</f>
      </c>
      <c r="Q2934" s="6">
        <f>IF(ISNUMBER(FIND("|",#REF!,1)),LEFT(#REF!,FIND("|",#REF!,1)-2),#REF!)</f>
      </c>
      <c r="R2934" s="6">
        <f>IF(ISNUMBER(FIND("|",#REF!,1)),RIGHT(#REF!,LEN(#REF!)-FIND("|",#REF!,1)-1),"")</f>
      </c>
      <c r="S2934" s="3" t="s">
        <v>7</v>
      </c>
      <c r="T2934" s="3" t="s">
        <v>7</v>
      </c>
      <c r="U2934" s="2">
        <v>0</v>
      </c>
      <c r="V2934" s="2">
        <v>0</v>
      </c>
      <c r="W2934" s="2"/>
      <c r="X2934" s="3" t="s">
        <v>106</v>
      </c>
      <c r="Y2934" s="2">
        <v>70</v>
      </c>
      <c r="Z2934" s="3"/>
      <c r="AA2934" s="3"/>
      <c r="AB2934" s="7" t="s">
        <v>8973</v>
      </c>
      <c r="AC2934" s="3" t="s">
        <v>297</v>
      </c>
      <c r="AD2934" s="3" t="s">
        <v>298</v>
      </c>
      <c r="AE2934" s="3" t="s">
        <v>299</v>
      </c>
      <c r="AF2934" s="3" t="s">
        <v>198</v>
      </c>
      <c r="AG2934" s="4"/>
      <c r="AH2934" s="3"/>
      <c r="AI2934" s="4"/>
      <c r="AJ29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4" s="8">
        <f>IF(#REF!=MAX(#REF!),"New","Old")</f>
      </c>
      <c r="AL2934" s="3"/>
      <c r="AM2934" s="9">
        <f>IF(OR(#REF!="",#REF!=0),"",IF(#REF!&lt;12000,"&lt;12k",IF(AND(#REF!&gt;=12000,#REF!&lt;24000),"12k to 24k",IF(AND(#REF!&gt;=24000,#REF!&lt;=36000),"24k to 36k",IF(#REF!&gt;36000,"&gt;36k","")))))</f>
      </c>
    </row>
    <row x14ac:dyDescent="0.25" r="2935" customHeight="1" ht="18.75">
      <c r="A2935" s="1">
        <v>1897488</v>
      </c>
      <c r="B2935" s="2">
        <v>11524275</v>
      </c>
      <c r="C2935" s="3" t="s">
        <v>0</v>
      </c>
      <c r="D2935" s="3" t="s">
        <v>181</v>
      </c>
      <c r="E2935" s="2">
        <v>2017</v>
      </c>
      <c r="F2935" s="4">
        <v>45072</v>
      </c>
      <c r="G2935" s="3" t="s">
        <v>108</v>
      </c>
      <c r="H2935" s="4">
        <v>45075</v>
      </c>
      <c r="I2935" s="4">
        <f>_xlfn.XLOOKUP(#REF!,[1]!Backup_F8_Previous_Wave[ODINO],[1]!Backup_F8_Previous_Wave[Production Date],"")</f>
      </c>
      <c r="J2935" s="10">
        <f>_xlfn.XLOOKUP(#REF!,[1]!Backup_F8_Previous_Wave[ODINO],[1]!Backup_F8_Previous_Wave[Wave Date],"")</f>
      </c>
      <c r="K2935" s="6">
        <f>_xlfn.XLOOKUP(#REF!,[1]!Backup_F8_Previous_Wave[ODINO],[1]!Backup_F8_Previous_Wave[Full VIN],"")</f>
      </c>
      <c r="L2935" s="3" t="s">
        <v>7656</v>
      </c>
      <c r="M2935" s="3" t="s">
        <v>4</v>
      </c>
      <c r="N2935" s="3" t="s">
        <v>8974</v>
      </c>
      <c r="O2935" s="3" t="s">
        <v>196</v>
      </c>
      <c r="P2935" s="6">
        <f>_xlfn.XLOOKUP(#REF!,[1]!Table2[BINNING],[1]!Table2[VFG],"")</f>
      </c>
      <c r="Q2935" s="6">
        <f>IF(ISNUMBER(FIND("|",#REF!,1)),LEFT(#REF!,FIND("|",#REF!,1)-2),#REF!)</f>
      </c>
      <c r="R2935" s="6">
        <f>IF(ISNUMBER(FIND("|",#REF!,1)),RIGHT(#REF!,LEN(#REF!)-FIND("|",#REF!,1)-1),"")</f>
      </c>
      <c r="S2935" s="3" t="s">
        <v>7</v>
      </c>
      <c r="T2935" s="3" t="s">
        <v>7</v>
      </c>
      <c r="U2935" s="2">
        <v>0</v>
      </c>
      <c r="V2935" s="2">
        <v>0</v>
      </c>
      <c r="W2935" s="2"/>
      <c r="X2935" s="3" t="s">
        <v>139</v>
      </c>
      <c r="Y2935" s="2">
        <v>70</v>
      </c>
      <c r="Z2935" s="3"/>
      <c r="AA2935" s="3"/>
      <c r="AB2935" s="7" t="s">
        <v>8975</v>
      </c>
      <c r="AC2935" s="3" t="s">
        <v>297</v>
      </c>
      <c r="AD2935" s="3" t="s">
        <v>298</v>
      </c>
      <c r="AE2935" s="3" t="s">
        <v>299</v>
      </c>
      <c r="AF2935" s="3" t="s">
        <v>198</v>
      </c>
      <c r="AG2935" s="4"/>
      <c r="AH2935" s="3"/>
      <c r="AI2935" s="4"/>
      <c r="AJ29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5" s="8">
        <f>IF(#REF!=MAX(#REF!),"New","Old")</f>
      </c>
      <c r="AL2935" s="3"/>
      <c r="AM2935" s="9">
        <f>IF(OR(#REF!="",#REF!=0),"",IF(#REF!&lt;12000,"&lt;12k",IF(AND(#REF!&gt;=12000,#REF!&lt;24000),"12k to 24k",IF(AND(#REF!&gt;=24000,#REF!&lt;=36000),"24k to 36k",IF(#REF!&gt;36000,"&gt;36k","")))))</f>
      </c>
    </row>
    <row x14ac:dyDescent="0.25" r="2936" customHeight="1" ht="18.75">
      <c r="A2936" s="1">
        <v>1897503</v>
      </c>
      <c r="B2936" s="2">
        <v>11524286</v>
      </c>
      <c r="C2936" s="3" t="s">
        <v>0</v>
      </c>
      <c r="D2936" s="3" t="s">
        <v>181</v>
      </c>
      <c r="E2936" s="2">
        <v>2017</v>
      </c>
      <c r="F2936" s="4">
        <v>45047</v>
      </c>
      <c r="G2936" s="3" t="s">
        <v>108</v>
      </c>
      <c r="H2936" s="4">
        <v>45075</v>
      </c>
      <c r="I2936" s="4"/>
      <c r="J2936" s="10">
        <f>_xlfn.XLOOKUP(#REF!,[1]!Backup_F8_Previous_Wave[ODINO],[1]!Backup_F8_Previous_Wave[Wave Date],"")</f>
      </c>
      <c r="K2936" s="3"/>
      <c r="L2936" s="3" t="s">
        <v>7162</v>
      </c>
      <c r="M2936" s="3" t="s">
        <v>4</v>
      </c>
      <c r="N2936" s="3" t="s">
        <v>8976</v>
      </c>
      <c r="O2936" s="3" t="s">
        <v>62</v>
      </c>
      <c r="P2936" s="6">
        <f>_xlfn.XLOOKUP(#REF!,[1]!Table2[BINNING],[1]!Table2[VFG],"")</f>
      </c>
      <c r="Q2936" s="6">
        <f>IF(ISNUMBER(FIND("|",#REF!,1)),LEFT(#REF!,FIND("|",#REF!,1)-2),#REF!)</f>
      </c>
      <c r="R2936" s="6">
        <f>IF(ISNUMBER(FIND("|",#REF!,1)),RIGHT(#REF!,LEN(#REF!)-FIND("|",#REF!,1)-1),"")</f>
      </c>
      <c r="S2936" s="3" t="s">
        <v>7</v>
      </c>
      <c r="T2936" s="3" t="s">
        <v>7</v>
      </c>
      <c r="U2936" s="2">
        <v>0</v>
      </c>
      <c r="V2936" s="2">
        <v>0</v>
      </c>
      <c r="W2936" s="2"/>
      <c r="X2936" s="3" t="s">
        <v>119</v>
      </c>
      <c r="Y2936" s="2"/>
      <c r="Z2936" s="3"/>
      <c r="AA2936" s="3"/>
      <c r="AB2936" s="7" t="s">
        <v>8977</v>
      </c>
      <c r="AC2936" s="3" t="s">
        <v>44</v>
      </c>
      <c r="AD2936" s="3" t="s">
        <v>44</v>
      </c>
      <c r="AE2936" s="3" t="s">
        <v>44</v>
      </c>
      <c r="AF2936" s="3" t="s">
        <v>198</v>
      </c>
      <c r="AG2936" s="4"/>
      <c r="AH2936" s="3"/>
      <c r="AI2936" s="4"/>
      <c r="AJ29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6" s="8">
        <f>IF(#REF!=MAX(#REF!),"New","Old")</f>
      </c>
      <c r="AL2936" s="3"/>
      <c r="AM2936" s="9">
        <f>IF(OR(#REF!="",#REF!=0),"",IF(#REF!&lt;12000,"&lt;12k",IF(AND(#REF!&gt;=12000,#REF!&lt;24000),"12k to 24k",IF(AND(#REF!&gt;=24000,#REF!&lt;=36000),"24k to 36k",IF(#REF!&gt;36000,"&gt;36k","")))))</f>
      </c>
    </row>
    <row x14ac:dyDescent="0.25" r="2937" customHeight="1" ht="18.75">
      <c r="A2937" s="1">
        <v>1897510</v>
      </c>
      <c r="B2937" s="2">
        <v>11524292</v>
      </c>
      <c r="C2937" s="3" t="s">
        <v>0</v>
      </c>
      <c r="D2937" s="3" t="s">
        <v>96</v>
      </c>
      <c r="E2937" s="2">
        <v>2014</v>
      </c>
      <c r="F2937" s="4">
        <v>45015</v>
      </c>
      <c r="G2937" s="3" t="s">
        <v>2</v>
      </c>
      <c r="H2937" s="4">
        <v>45075</v>
      </c>
      <c r="I2937" s="4">
        <f>_xlfn.XLOOKUP(#REF!,[1]!Backup_F8_Previous_Wave[ODINO],[1]!Backup_F8_Previous_Wave[Production Date],"")</f>
      </c>
      <c r="J2937" s="10">
        <f>_xlfn.XLOOKUP(#REF!,[1]!Backup_F8_Previous_Wave[ODINO],[1]!Backup_F8_Previous_Wave[Wave Date],"")</f>
      </c>
      <c r="K2937" s="6">
        <f>_xlfn.XLOOKUP(#REF!,[1]!Backup_F8_Previous_Wave[ODINO],[1]!Backup_F8_Previous_Wave[Full VIN],"")</f>
      </c>
      <c r="L2937" s="3" t="s">
        <v>8978</v>
      </c>
      <c r="M2937" s="3" t="s">
        <v>4</v>
      </c>
      <c r="N2937" s="3" t="s">
        <v>8979</v>
      </c>
      <c r="O2937" s="3" t="s">
        <v>62</v>
      </c>
      <c r="P2937" s="6">
        <f>_xlfn.XLOOKUP(#REF!,[1]!Table2[BINNING],[1]!Table2[VFG],"")</f>
      </c>
      <c r="Q2937" s="6">
        <f>IF(ISNUMBER(FIND("|",#REF!,1)),LEFT(#REF!,FIND("|",#REF!,1)-2),#REF!)</f>
      </c>
      <c r="R2937" s="6">
        <f>IF(ISNUMBER(FIND("|",#REF!,1)),RIGHT(#REF!,LEN(#REF!)-FIND("|",#REF!,1)-1),"")</f>
      </c>
      <c r="S2937" s="3" t="s">
        <v>7</v>
      </c>
      <c r="T2937" s="3" t="s">
        <v>7</v>
      </c>
      <c r="U2937" s="2">
        <v>0</v>
      </c>
      <c r="V2937" s="2">
        <v>0</v>
      </c>
      <c r="W2937" s="2">
        <v>123365</v>
      </c>
      <c r="X2937" s="3" t="s">
        <v>139</v>
      </c>
      <c r="Y2937" s="2"/>
      <c r="Z2937" s="3"/>
      <c r="AA2937" s="3"/>
      <c r="AB2937" s="7" t="s">
        <v>8980</v>
      </c>
      <c r="AC2937" s="3" t="s">
        <v>542</v>
      </c>
      <c r="AD2937" s="3" t="s">
        <v>543</v>
      </c>
      <c r="AE2937" s="3" t="s">
        <v>544</v>
      </c>
      <c r="AF2937" s="3" t="s">
        <v>102</v>
      </c>
      <c r="AG2937" s="4"/>
      <c r="AH2937" s="3"/>
      <c r="AI2937" s="4"/>
      <c r="AJ29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7" s="8">
        <f>IF(#REF!=MAX(#REF!),"New","Old")</f>
      </c>
      <c r="AL2937" s="3"/>
      <c r="AM2937" s="9">
        <f>IF(OR(#REF!="",#REF!=0),"",IF(#REF!&lt;12000,"&lt;12k",IF(AND(#REF!&gt;=12000,#REF!&lt;24000),"12k to 24k",IF(AND(#REF!&gt;=24000,#REF!&lt;=36000),"24k to 36k",IF(#REF!&gt;36000,"&gt;36k","")))))</f>
      </c>
    </row>
    <row x14ac:dyDescent="0.25" r="2938" customHeight="1" ht="18.75">
      <c r="A2938" s="1">
        <v>1897564</v>
      </c>
      <c r="B2938" s="2">
        <v>11524330</v>
      </c>
      <c r="C2938" s="3" t="s">
        <v>0</v>
      </c>
      <c r="D2938" s="3" t="s">
        <v>181</v>
      </c>
      <c r="E2938" s="2">
        <v>2017</v>
      </c>
      <c r="F2938" s="4">
        <v>45000</v>
      </c>
      <c r="G2938" s="3" t="s">
        <v>2</v>
      </c>
      <c r="H2938" s="4">
        <v>45075</v>
      </c>
      <c r="I2938" s="4">
        <f>_xlfn.XLOOKUP(#REF!,[1]!Backup_F8_Previous_Wave[ODINO],[1]!Backup_F8_Previous_Wave[Production Date],"")</f>
      </c>
      <c r="J2938" s="10">
        <f>_xlfn.XLOOKUP(#REF!,[1]!Backup_F8_Previous_Wave[ODINO],[1]!Backup_F8_Previous_Wave[Wave Date],"")</f>
      </c>
      <c r="K2938" s="6">
        <f>_xlfn.XLOOKUP(#REF!,[1]!Backup_F8_Previous_Wave[ODINO],[1]!Backup_F8_Previous_Wave[Full VIN],"")</f>
      </c>
      <c r="L2938" s="3" t="s">
        <v>2369</v>
      </c>
      <c r="M2938" s="3" t="s">
        <v>4</v>
      </c>
      <c r="N2938" s="3" t="s">
        <v>8981</v>
      </c>
      <c r="O2938" s="3" t="s">
        <v>196</v>
      </c>
      <c r="P2938" s="6">
        <f>_xlfn.XLOOKUP(#REF!,[1]!Table2[BINNING],[1]!Table2[VFG],"")</f>
      </c>
      <c r="Q2938" s="6">
        <f>IF(ISNUMBER(FIND("|",#REF!,1)),LEFT(#REF!,FIND("|",#REF!,1)-2),#REF!)</f>
      </c>
      <c r="R2938" s="6">
        <f>IF(ISNUMBER(FIND("|",#REF!,1)),RIGHT(#REF!,LEN(#REF!)-FIND("|",#REF!,1)-1),"")</f>
      </c>
      <c r="S2938" s="3" t="s">
        <v>7</v>
      </c>
      <c r="T2938" s="3" t="s">
        <v>7</v>
      </c>
      <c r="U2938" s="2">
        <v>0</v>
      </c>
      <c r="V2938" s="2">
        <v>0</v>
      </c>
      <c r="W2938" s="2"/>
      <c r="X2938" s="3" t="s">
        <v>433</v>
      </c>
      <c r="Y2938" s="2">
        <v>65</v>
      </c>
      <c r="Z2938" s="3"/>
      <c r="AA2938" s="3"/>
      <c r="AB2938" s="7" t="s">
        <v>8982</v>
      </c>
      <c r="AC2938" s="3" t="s">
        <v>297</v>
      </c>
      <c r="AD2938" s="3" t="s">
        <v>298</v>
      </c>
      <c r="AE2938" s="3" t="s">
        <v>299</v>
      </c>
      <c r="AF2938" s="3" t="s">
        <v>198</v>
      </c>
      <c r="AG2938" s="4"/>
      <c r="AH2938" s="3"/>
      <c r="AI2938" s="4"/>
      <c r="AJ29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8" s="8">
        <f>IF(#REF!=MAX(#REF!),"New","Old")</f>
      </c>
      <c r="AL2938" s="3"/>
      <c r="AM2938" s="9">
        <f>IF(OR(#REF!="",#REF!=0),"",IF(#REF!&lt;12000,"&lt;12k",IF(AND(#REF!&gt;=12000,#REF!&lt;24000),"12k to 24k",IF(AND(#REF!&gt;=24000,#REF!&lt;=36000),"24k to 36k",IF(#REF!&gt;36000,"&gt;36k","")))))</f>
      </c>
    </row>
    <row x14ac:dyDescent="0.25" r="2939" customHeight="1" ht="18.75">
      <c r="A2939" s="1">
        <v>1897647</v>
      </c>
      <c r="B2939" s="2">
        <v>11524384</v>
      </c>
      <c r="C2939" s="3" t="s">
        <v>0</v>
      </c>
      <c r="D2939" s="3" t="s">
        <v>96</v>
      </c>
      <c r="E2939" s="2">
        <v>2012</v>
      </c>
      <c r="F2939" s="4">
        <v>45074</v>
      </c>
      <c r="G2939" s="3" t="s">
        <v>108</v>
      </c>
      <c r="H2939" s="4">
        <v>45076</v>
      </c>
      <c r="I2939" s="4">
        <f>_xlfn.XLOOKUP(#REF!,[1]!Backup_F8_Previous_Wave[ODINO],[1]!Backup_F8_Previous_Wave[Production Date],"")</f>
      </c>
      <c r="J2939" s="10">
        <f>_xlfn.XLOOKUP(#REF!,[1]!Backup_F8_Previous_Wave[ODINO],[1]!Backup_F8_Previous_Wave[Wave Date],"")</f>
      </c>
      <c r="K2939" s="6">
        <f>_xlfn.XLOOKUP(#REF!,[1]!Backup_F8_Previous_Wave[ODINO],[1]!Backup_F8_Previous_Wave[Full VIN],"")</f>
      </c>
      <c r="L2939" s="3" t="s">
        <v>8983</v>
      </c>
      <c r="M2939" s="3" t="s">
        <v>4</v>
      </c>
      <c r="N2939" s="3" t="s">
        <v>8984</v>
      </c>
      <c r="O2939" s="3" t="s">
        <v>62</v>
      </c>
      <c r="P2939" s="6">
        <f>_xlfn.XLOOKUP(#REF!,[1]!Table2[BINNING],[1]!Table2[VFG],"")</f>
      </c>
      <c r="Q2939" s="6">
        <f>IF(ISNUMBER(FIND("|",#REF!,1)),LEFT(#REF!,FIND("|",#REF!,1)-2),#REF!)</f>
      </c>
      <c r="R2939" s="6">
        <f>IF(ISNUMBER(FIND("|",#REF!,1)),RIGHT(#REF!,LEN(#REF!)-FIND("|",#REF!,1)-1),"")</f>
      </c>
      <c r="S2939" s="3" t="s">
        <v>7</v>
      </c>
      <c r="T2939" s="3" t="s">
        <v>7</v>
      </c>
      <c r="U2939" s="2">
        <v>0</v>
      </c>
      <c r="V2939" s="2">
        <v>0</v>
      </c>
      <c r="W2939" s="2">
        <v>115000</v>
      </c>
      <c r="X2939" s="3" t="s">
        <v>32</v>
      </c>
      <c r="Y2939" s="2">
        <v>0</v>
      </c>
      <c r="Z2939" s="3" t="s">
        <v>8985</v>
      </c>
      <c r="AA2939" s="3" t="s">
        <v>3422</v>
      </c>
      <c r="AB2939" s="7" t="s">
        <v>8986</v>
      </c>
      <c r="AC2939" s="3" t="s">
        <v>542</v>
      </c>
      <c r="AD2939" s="3" t="s">
        <v>543</v>
      </c>
      <c r="AE2939" s="3" t="s">
        <v>544</v>
      </c>
      <c r="AF2939" s="3" t="s">
        <v>102</v>
      </c>
      <c r="AG2939" s="4"/>
      <c r="AH2939" s="3"/>
      <c r="AI2939" s="4"/>
      <c r="AJ29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39" s="8">
        <f>IF(#REF!=MAX(#REF!),"New","Old")</f>
      </c>
      <c r="AL2939" s="3"/>
      <c r="AM2939" s="9">
        <f>IF(OR(#REF!="",#REF!=0),"",IF(#REF!&lt;12000,"&lt;12k",IF(AND(#REF!&gt;=12000,#REF!&lt;24000),"12k to 24k",IF(AND(#REF!&gt;=24000,#REF!&lt;=36000),"24k to 36k",IF(#REF!&gt;36000,"&gt;36k","")))))</f>
      </c>
    </row>
    <row x14ac:dyDescent="0.25" r="2940" customHeight="1" ht="18.75">
      <c r="A2940" s="1">
        <v>1897656</v>
      </c>
      <c r="B2940" s="2">
        <v>11524392</v>
      </c>
      <c r="C2940" s="3" t="s">
        <v>0</v>
      </c>
      <c r="D2940" s="3" t="s">
        <v>181</v>
      </c>
      <c r="E2940" s="2">
        <v>2016</v>
      </c>
      <c r="F2940" s="4">
        <v>44985</v>
      </c>
      <c r="G2940" s="3" t="s">
        <v>2</v>
      </c>
      <c r="H2940" s="4">
        <v>45076</v>
      </c>
      <c r="I2940" s="4">
        <f>_xlfn.XLOOKUP(#REF!,[1]!Backup_F8_Previous_Wave[ODINO],[1]!Backup_F8_Previous_Wave[Production Date],"")</f>
      </c>
      <c r="J2940" s="10">
        <f>_xlfn.XLOOKUP(#REF!,[1]!Backup_F8_Previous_Wave[ODINO],[1]!Backup_F8_Previous_Wave[Wave Date],"")</f>
      </c>
      <c r="K2940" s="6">
        <f>_xlfn.XLOOKUP(#REF!,[1]!Backup_F8_Previous_Wave[ODINO],[1]!Backup_F8_Previous_Wave[Full VIN],"")</f>
      </c>
      <c r="L2940" s="3" t="s">
        <v>8987</v>
      </c>
      <c r="M2940" s="3" t="s">
        <v>4</v>
      </c>
      <c r="N2940" s="3" t="s">
        <v>8988</v>
      </c>
      <c r="O2940" s="3" t="s">
        <v>196</v>
      </c>
      <c r="P2940" s="6">
        <f>_xlfn.XLOOKUP(#REF!,[1]!Table2[BINNING],[1]!Table2[VFG],"")</f>
      </c>
      <c r="Q2940" s="6">
        <f>IF(ISNUMBER(FIND("|",#REF!,1)),LEFT(#REF!,FIND("|",#REF!,1)-2),#REF!)</f>
      </c>
      <c r="R2940" s="6">
        <f>IF(ISNUMBER(FIND("|",#REF!,1)),RIGHT(#REF!,LEN(#REF!)-FIND("|",#REF!,1)-1),"")</f>
      </c>
      <c r="S2940" s="3" t="s">
        <v>7</v>
      </c>
      <c r="T2940" s="3" t="s">
        <v>7</v>
      </c>
      <c r="U2940" s="2">
        <v>0</v>
      </c>
      <c r="V2940" s="2">
        <v>0</v>
      </c>
      <c r="W2940" s="2">
        <v>90000</v>
      </c>
      <c r="X2940" s="3" t="s">
        <v>2931</v>
      </c>
      <c r="Y2940" s="2"/>
      <c r="Z2940" s="3"/>
      <c r="AA2940" s="3"/>
      <c r="AB2940" s="7" t="s">
        <v>8989</v>
      </c>
      <c r="AC2940" s="3" t="s">
        <v>297</v>
      </c>
      <c r="AD2940" s="3" t="s">
        <v>298</v>
      </c>
      <c r="AE2940" s="3" t="s">
        <v>299</v>
      </c>
      <c r="AF2940" s="3" t="s">
        <v>198</v>
      </c>
      <c r="AG2940" s="4"/>
      <c r="AH2940" s="3"/>
      <c r="AI2940" s="4"/>
      <c r="AJ29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0" s="8">
        <f>IF(#REF!=MAX(#REF!),"New","Old")</f>
      </c>
      <c r="AL2940" s="3"/>
      <c r="AM2940" s="9">
        <f>IF(OR(#REF!="",#REF!=0),"",IF(#REF!&lt;12000,"&lt;12k",IF(AND(#REF!&gt;=12000,#REF!&lt;24000),"12k to 24k",IF(AND(#REF!&gt;=24000,#REF!&lt;=36000),"24k to 36k",IF(#REF!&gt;36000,"&gt;36k","")))))</f>
      </c>
    </row>
    <row x14ac:dyDescent="0.25" r="2941" customHeight="1" ht="18.75">
      <c r="A2941" s="1">
        <v>1897666</v>
      </c>
      <c r="B2941" s="2">
        <v>11524401</v>
      </c>
      <c r="C2941" s="3" t="s">
        <v>0</v>
      </c>
      <c r="D2941" s="3" t="s">
        <v>485</v>
      </c>
      <c r="E2941" s="2">
        <v>2018</v>
      </c>
      <c r="F2941" s="4">
        <v>45013</v>
      </c>
      <c r="G2941" s="3" t="s">
        <v>2</v>
      </c>
      <c r="H2941" s="4">
        <v>45076</v>
      </c>
      <c r="I2941" s="4">
        <f>_xlfn.XLOOKUP(#REF!,[1]!Backup_F8_Previous_Wave[ODINO],[1]!Backup_F8_Previous_Wave[Production Date],"")</f>
      </c>
      <c r="J2941" s="10">
        <f>_xlfn.XLOOKUP(#REF!,[1]!Backup_F8_Previous_Wave[ODINO],[1]!Backup_F8_Previous_Wave[Wave Date],"")</f>
      </c>
      <c r="K2941" s="6">
        <f>_xlfn.XLOOKUP(#REF!,[1]!Backup_F8_Previous_Wave[ODINO],[1]!Backup_F8_Previous_Wave[Full VIN],"")</f>
      </c>
      <c r="L2941" s="3" t="s">
        <v>8413</v>
      </c>
      <c r="M2941" s="3" t="s">
        <v>4</v>
      </c>
      <c r="N2941" s="3" t="s">
        <v>8990</v>
      </c>
      <c r="O2941" s="3" t="s">
        <v>328</v>
      </c>
      <c r="P2941" s="6">
        <f>_xlfn.XLOOKUP(#REF!,[1]!Table2[BINNING],[1]!Table2[VFG],"")</f>
      </c>
      <c r="Q2941" s="6">
        <f>IF(ISNUMBER(FIND("|",#REF!,1)),LEFT(#REF!,FIND("|",#REF!,1)-2),#REF!)</f>
      </c>
      <c r="R2941" s="6">
        <f>IF(ISNUMBER(FIND("|",#REF!,1)),RIGHT(#REF!,LEN(#REF!)-FIND("|",#REF!,1)-1),"")</f>
      </c>
      <c r="S2941" s="3" t="s">
        <v>7</v>
      </c>
      <c r="T2941" s="3" t="s">
        <v>7</v>
      </c>
      <c r="U2941" s="2">
        <v>0</v>
      </c>
      <c r="V2941" s="2">
        <v>0</v>
      </c>
      <c r="W2941" s="2">
        <v>81000</v>
      </c>
      <c r="X2941" s="3" t="s">
        <v>18</v>
      </c>
      <c r="Y2941" s="2"/>
      <c r="Z2941" s="3" t="s">
        <v>8991</v>
      </c>
      <c r="AA2941" s="3" t="s">
        <v>2949</v>
      </c>
      <c r="AB2941" s="7" t="s">
        <v>8992</v>
      </c>
      <c r="AC2941" s="3" t="s">
        <v>489</v>
      </c>
      <c r="AD2941" s="3" t="s">
        <v>490</v>
      </c>
      <c r="AE2941" s="3" t="s">
        <v>491</v>
      </c>
      <c r="AF2941" s="3" t="s">
        <v>211</v>
      </c>
      <c r="AG2941" s="4"/>
      <c r="AH2941" s="3"/>
      <c r="AI2941" s="4"/>
      <c r="AJ29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1" s="8">
        <f>IF(#REF!=MAX(#REF!),"New","Old")</f>
      </c>
      <c r="AL2941" s="3"/>
      <c r="AM2941" s="9">
        <f>IF(OR(#REF!="",#REF!=0),"",IF(#REF!&lt;12000,"&lt;12k",IF(AND(#REF!&gt;=12000,#REF!&lt;24000),"12k to 24k",IF(AND(#REF!&gt;=24000,#REF!&lt;=36000),"24k to 36k",IF(#REF!&gt;36000,"&gt;36k","")))))</f>
      </c>
    </row>
    <row x14ac:dyDescent="0.25" r="2942" customHeight="1" ht="18.75">
      <c r="A2942" s="1">
        <v>1897668</v>
      </c>
      <c r="B2942" s="2">
        <v>11524402</v>
      </c>
      <c r="C2942" s="3" t="s">
        <v>0</v>
      </c>
      <c r="D2942" s="3" t="s">
        <v>1</v>
      </c>
      <c r="E2942" s="2">
        <v>2022</v>
      </c>
      <c r="F2942" s="4">
        <v>44957</v>
      </c>
      <c r="G2942" s="3" t="s">
        <v>2</v>
      </c>
      <c r="H2942" s="4">
        <v>45076</v>
      </c>
      <c r="I2942" s="4">
        <f>_xlfn.XLOOKUP(#REF!,[1]!Backup_F8_Previous_Wave[ODINO],[1]!Backup_F8_Previous_Wave[Production Date],"")</f>
      </c>
      <c r="J2942" s="10">
        <f>_xlfn.XLOOKUP(#REF!,[1]!Backup_F8_Previous_Wave[ODINO],[1]!Backup_F8_Previous_Wave[Wave Date],"")</f>
      </c>
      <c r="K2942" s="6">
        <f>_xlfn.XLOOKUP(#REF!,[1]!Backup_F8_Previous_Wave[ODINO],[1]!Backup_F8_Previous_Wave[Full VIN],"")</f>
      </c>
      <c r="L2942" s="3" t="s">
        <v>8993</v>
      </c>
      <c r="M2942" s="3" t="s">
        <v>4</v>
      </c>
      <c r="N2942" s="3" t="s">
        <v>8994</v>
      </c>
      <c r="O2942" s="3" t="s">
        <v>309</v>
      </c>
      <c r="P2942" s="6">
        <f>_xlfn.XLOOKUP(#REF!,[1]!Table2[BINNING],[1]!Table2[VFG],"")</f>
      </c>
      <c r="Q2942" s="6">
        <f>IF(ISNUMBER(FIND("|",#REF!,1)),LEFT(#REF!,FIND("|",#REF!,1)-2),#REF!)</f>
      </c>
      <c r="R2942" s="6">
        <f>IF(ISNUMBER(FIND("|",#REF!,1)),RIGHT(#REF!,LEN(#REF!)-FIND("|",#REF!,1)-1),"")</f>
      </c>
      <c r="S2942" s="3" t="s">
        <v>7</v>
      </c>
      <c r="T2942" s="3" t="s">
        <v>7</v>
      </c>
      <c r="U2942" s="2">
        <v>0</v>
      </c>
      <c r="V2942" s="2">
        <v>0</v>
      </c>
      <c r="W2942" s="2"/>
      <c r="X2942" s="3" t="s">
        <v>112</v>
      </c>
      <c r="Y2942" s="2"/>
      <c r="Z2942" s="3"/>
      <c r="AA2942" s="3"/>
      <c r="AB2942" s="7" t="s">
        <v>8995</v>
      </c>
      <c r="AC2942" s="3" t="s">
        <v>4018</v>
      </c>
      <c r="AD2942" s="3" t="s">
        <v>11</v>
      </c>
      <c r="AE2942" s="3" t="s">
        <v>21</v>
      </c>
      <c r="AF2942" s="3" t="s">
        <v>13</v>
      </c>
      <c r="AG2942" s="4"/>
      <c r="AH2942" s="3"/>
      <c r="AI2942" s="4"/>
      <c r="AJ29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2" s="8">
        <f>IF(#REF!=MAX(#REF!),"New","Old")</f>
      </c>
      <c r="AL2942" s="3"/>
      <c r="AM2942" s="9">
        <f>IF(OR(#REF!="",#REF!=0),"",IF(#REF!&lt;12000,"&lt;12k",IF(AND(#REF!&gt;=12000,#REF!&lt;24000),"12k to 24k",IF(AND(#REF!&gt;=24000,#REF!&lt;=36000),"24k to 36k",IF(#REF!&gt;36000,"&gt;36k","")))))</f>
      </c>
    </row>
    <row x14ac:dyDescent="0.25" r="2943" customHeight="1" ht="18.75">
      <c r="A2943" s="1">
        <v>1897798</v>
      </c>
      <c r="B2943" s="2">
        <v>11524492</v>
      </c>
      <c r="C2943" s="3" t="s">
        <v>0</v>
      </c>
      <c r="D2943" s="3" t="s">
        <v>86</v>
      </c>
      <c r="E2943" s="2">
        <v>2016</v>
      </c>
      <c r="F2943" s="4">
        <v>45063</v>
      </c>
      <c r="G2943" s="3" t="s">
        <v>108</v>
      </c>
      <c r="H2943" s="4">
        <v>45076</v>
      </c>
      <c r="I2943" s="4">
        <f>_xlfn.XLOOKUP(#REF!,[1]!Backup_F8_Previous_Wave[ODINO],[1]!Backup_F8_Previous_Wave[Production Date],"")</f>
      </c>
      <c r="J2943" s="10">
        <f>_xlfn.XLOOKUP(#REF!,[1]!Backup_F8_Previous_Wave[ODINO],[1]!Backup_F8_Previous_Wave[Wave Date],"")</f>
      </c>
      <c r="K2943" s="6">
        <f>_xlfn.XLOOKUP(#REF!,[1]!Backup_F8_Previous_Wave[ODINO],[1]!Backup_F8_Previous_Wave[Full VIN],"")</f>
      </c>
      <c r="L2943" s="3" t="s">
        <v>8996</v>
      </c>
      <c r="M2943" s="3" t="s">
        <v>4</v>
      </c>
      <c r="N2943" s="3" t="s">
        <v>8997</v>
      </c>
      <c r="O2943" s="3" t="s">
        <v>31</v>
      </c>
      <c r="P2943" s="6">
        <f>_xlfn.XLOOKUP(#REF!,[1]!Table2[BINNING],[1]!Table2[VFG],"")</f>
      </c>
      <c r="Q2943" s="6">
        <f>IF(ISNUMBER(FIND("|",#REF!,1)),LEFT(#REF!,FIND("|",#REF!,1)-2),#REF!)</f>
      </c>
      <c r="R2943" s="6">
        <f>IF(ISNUMBER(FIND("|",#REF!,1)),RIGHT(#REF!,LEN(#REF!)-FIND("|",#REF!,1)-1),"")</f>
      </c>
      <c r="S2943" s="3" t="s">
        <v>7</v>
      </c>
      <c r="T2943" s="3" t="s">
        <v>7</v>
      </c>
      <c r="U2943" s="2">
        <v>0</v>
      </c>
      <c r="V2943" s="2">
        <v>0</v>
      </c>
      <c r="W2943" s="2"/>
      <c r="X2943" s="3" t="s">
        <v>139</v>
      </c>
      <c r="Y2943" s="2">
        <v>50</v>
      </c>
      <c r="Z2943" s="3"/>
      <c r="AA2943" s="3"/>
      <c r="AB2943" s="7" t="s">
        <v>8998</v>
      </c>
      <c r="AC2943" s="3" t="s">
        <v>92</v>
      </c>
      <c r="AD2943" s="3" t="s">
        <v>93</v>
      </c>
      <c r="AE2943" s="3" t="s">
        <v>94</v>
      </c>
      <c r="AF2943" s="3" t="s">
        <v>95</v>
      </c>
      <c r="AG2943" s="4"/>
      <c r="AH2943" s="3"/>
      <c r="AI2943" s="4"/>
      <c r="AJ29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3" s="8">
        <f>IF(#REF!=MAX(#REF!),"New","Old")</f>
      </c>
      <c r="AL2943" s="3"/>
      <c r="AM2943" s="9">
        <f>IF(OR(#REF!="",#REF!=0),"",IF(#REF!&lt;12000,"&lt;12k",IF(AND(#REF!&gt;=12000,#REF!&lt;24000),"12k to 24k",IF(AND(#REF!&gt;=24000,#REF!&lt;=36000),"24k to 36k",IF(#REF!&gt;36000,"&gt;36k","")))))</f>
      </c>
    </row>
    <row x14ac:dyDescent="0.25" r="2944" customHeight="1" ht="18.75">
      <c r="A2944" s="1">
        <v>1897874</v>
      </c>
      <c r="B2944" s="2">
        <v>11524543</v>
      </c>
      <c r="C2944" s="3" t="s">
        <v>0</v>
      </c>
      <c r="D2944" s="3" t="s">
        <v>86</v>
      </c>
      <c r="E2944" s="2">
        <v>2020</v>
      </c>
      <c r="F2944" s="4">
        <v>44971</v>
      </c>
      <c r="G2944" s="3" t="s">
        <v>2</v>
      </c>
      <c r="H2944" s="4">
        <v>45076</v>
      </c>
      <c r="I2944" s="4">
        <f>_xlfn.XLOOKUP(#REF!,[1]!Backup_F8_Previous_Wave[ODINO],[1]!Backup_F8_Previous_Wave[Production Date],"")</f>
      </c>
      <c r="J2944" s="10">
        <f>_xlfn.XLOOKUP(#REF!,[1]!Backup_F8_Previous_Wave[ODINO],[1]!Backup_F8_Previous_Wave[Wave Date],"")</f>
      </c>
      <c r="K2944" s="6">
        <f>_xlfn.XLOOKUP(#REF!,[1]!Backup_F8_Previous_Wave[ODINO],[1]!Backup_F8_Previous_Wave[Full VIN],"")</f>
      </c>
      <c r="L2944" s="3" t="s">
        <v>2275</v>
      </c>
      <c r="M2944" s="3" t="s">
        <v>4</v>
      </c>
      <c r="N2944" s="3" t="s">
        <v>8999</v>
      </c>
      <c r="O2944" s="3" t="s">
        <v>4771</v>
      </c>
      <c r="P2944" s="6">
        <f>_xlfn.XLOOKUP(#REF!,[1]!Table2[BINNING],[1]!Table2[VFG],"")</f>
      </c>
      <c r="Q2944" s="6">
        <f>IF(ISNUMBER(FIND("|",#REF!,1)),LEFT(#REF!,FIND("|",#REF!,1)-2),#REF!)</f>
      </c>
      <c r="R2944" s="6">
        <f>IF(ISNUMBER(FIND("|",#REF!,1)),RIGHT(#REF!,LEN(#REF!)-FIND("|",#REF!,1)-1),"")</f>
      </c>
      <c r="S2944" s="3" t="s">
        <v>7</v>
      </c>
      <c r="T2944" s="3" t="s">
        <v>7</v>
      </c>
      <c r="U2944" s="2">
        <v>0</v>
      </c>
      <c r="V2944" s="2">
        <v>0</v>
      </c>
      <c r="W2944" s="2"/>
      <c r="X2944" s="3" t="s">
        <v>106</v>
      </c>
      <c r="Y2944" s="2"/>
      <c r="Z2944" s="3"/>
      <c r="AA2944" s="3"/>
      <c r="AB2944" s="7" t="s">
        <v>9000</v>
      </c>
      <c r="AC2944" s="3" t="s">
        <v>685</v>
      </c>
      <c r="AD2944" s="3" t="s">
        <v>93</v>
      </c>
      <c r="AE2944" s="3" t="s">
        <v>94</v>
      </c>
      <c r="AF2944" s="3" t="s">
        <v>95</v>
      </c>
      <c r="AG2944" s="4"/>
      <c r="AH2944" s="3"/>
      <c r="AI2944" s="4"/>
      <c r="AJ29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4" s="8">
        <f>IF(#REF!=MAX(#REF!),"New","Old")</f>
      </c>
      <c r="AL2944" s="3"/>
      <c r="AM2944" s="9">
        <f>IF(OR(#REF!="",#REF!=0),"",IF(#REF!&lt;12000,"&lt;12k",IF(AND(#REF!&gt;=12000,#REF!&lt;24000),"12k to 24k",IF(AND(#REF!&gt;=24000,#REF!&lt;=36000),"24k to 36k",IF(#REF!&gt;36000,"&gt;36k","")))))</f>
      </c>
    </row>
    <row x14ac:dyDescent="0.25" r="2945" customHeight="1" ht="18.75">
      <c r="A2945" s="1">
        <v>1897877</v>
      </c>
      <c r="B2945" s="2">
        <v>11524546</v>
      </c>
      <c r="C2945" s="3" t="s">
        <v>173</v>
      </c>
      <c r="D2945" s="3" t="s">
        <v>174</v>
      </c>
      <c r="E2945" s="2">
        <v>2020</v>
      </c>
      <c r="F2945" s="4">
        <v>45066</v>
      </c>
      <c r="G2945" s="3" t="s">
        <v>108</v>
      </c>
      <c r="H2945" s="4">
        <v>45076</v>
      </c>
      <c r="I2945" s="4">
        <f>_xlfn.XLOOKUP(#REF!,[1]!Backup_F8_Previous_Wave[ODINO],[1]!Backup_F8_Previous_Wave[Production Date],"")</f>
      </c>
      <c r="J2945" s="10">
        <f>_xlfn.XLOOKUP(#REF!,[1]!Backup_F8_Previous_Wave[ODINO],[1]!Backup_F8_Previous_Wave[Wave Date],"")</f>
      </c>
      <c r="K2945" s="6">
        <f>_xlfn.XLOOKUP(#REF!,[1]!Backup_F8_Previous_Wave[ODINO],[1]!Backup_F8_Previous_Wave[Full VIN],"")</f>
      </c>
      <c r="L2945" s="3" t="s">
        <v>9001</v>
      </c>
      <c r="M2945" s="3" t="s">
        <v>4</v>
      </c>
      <c r="N2945" s="3" t="s">
        <v>9002</v>
      </c>
      <c r="O2945" s="3" t="s">
        <v>105</v>
      </c>
      <c r="P2945" s="6">
        <f>_xlfn.XLOOKUP(#REF!,[1]!Table2[BINNING],[1]!Table2[VFG],"")</f>
      </c>
      <c r="Q2945" s="6">
        <f>IF(ISNUMBER(FIND("|",#REF!,1)),LEFT(#REF!,FIND("|",#REF!,1)-2),#REF!)</f>
      </c>
      <c r="R2945" s="6">
        <f>IF(ISNUMBER(FIND("|",#REF!,1)),RIGHT(#REF!,LEN(#REF!)-FIND("|",#REF!,1)-1),"")</f>
      </c>
      <c r="S2945" s="3" t="s">
        <v>7</v>
      </c>
      <c r="T2945" s="3" t="s">
        <v>7</v>
      </c>
      <c r="U2945" s="2">
        <v>0</v>
      </c>
      <c r="V2945" s="2">
        <v>0</v>
      </c>
      <c r="W2945" s="2"/>
      <c r="X2945" s="3" t="s">
        <v>657</v>
      </c>
      <c r="Y2945" s="2">
        <v>70</v>
      </c>
      <c r="Z2945" s="3"/>
      <c r="AA2945" s="3"/>
      <c r="AB2945" s="7" t="s">
        <v>9003</v>
      </c>
      <c r="AC2945" s="3" t="s">
        <v>3627</v>
      </c>
      <c r="AD2945" s="3" t="s">
        <v>1777</v>
      </c>
      <c r="AE2945" s="3" t="s">
        <v>3628</v>
      </c>
      <c r="AF2945" s="3" t="s">
        <v>198</v>
      </c>
      <c r="AG2945" s="4"/>
      <c r="AH2945" s="3"/>
      <c r="AI2945" s="4"/>
      <c r="AJ29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5" s="8">
        <f>IF(#REF!=MAX(#REF!),"New","Old")</f>
      </c>
      <c r="AL2945" s="3"/>
      <c r="AM2945" s="9">
        <f>IF(OR(#REF!="",#REF!=0),"",IF(#REF!&lt;12000,"&lt;12k",IF(AND(#REF!&gt;=12000,#REF!&lt;24000),"12k to 24k",IF(AND(#REF!&gt;=24000,#REF!&lt;=36000),"24k to 36k",IF(#REF!&gt;36000,"&gt;36k","")))))</f>
      </c>
    </row>
    <row x14ac:dyDescent="0.25" r="2946" customHeight="1" ht="18.75">
      <c r="A2946" s="1">
        <v>1897880</v>
      </c>
      <c r="B2946" s="2">
        <v>11524549</v>
      </c>
      <c r="C2946" s="3" t="s">
        <v>0</v>
      </c>
      <c r="D2946" s="3" t="s">
        <v>181</v>
      </c>
      <c r="E2946" s="2">
        <v>2018</v>
      </c>
      <c r="F2946" s="4">
        <v>45076</v>
      </c>
      <c r="G2946" s="3" t="s">
        <v>108</v>
      </c>
      <c r="H2946" s="4">
        <v>45076</v>
      </c>
      <c r="I2946" s="4">
        <f>_xlfn.XLOOKUP(#REF!,[1]!Backup_F8_Previous_Wave[ODINO],[1]!Backup_F8_Previous_Wave[Production Date],"")</f>
      </c>
      <c r="J2946" s="10">
        <f>_xlfn.XLOOKUP(#REF!,[1]!Backup_F8_Previous_Wave[ODINO],[1]!Backup_F8_Previous_Wave[Wave Date],"")</f>
      </c>
      <c r="K2946" s="6">
        <f>_xlfn.XLOOKUP(#REF!,[1]!Backup_F8_Previous_Wave[ODINO],[1]!Backup_F8_Previous_Wave[Full VIN],"")</f>
      </c>
      <c r="L2946" s="3" t="s">
        <v>4513</v>
      </c>
      <c r="M2946" s="3" t="s">
        <v>4</v>
      </c>
      <c r="N2946" s="3" t="s">
        <v>9004</v>
      </c>
      <c r="O2946" s="3" t="s">
        <v>196</v>
      </c>
      <c r="P2946" s="6">
        <f>_xlfn.XLOOKUP(#REF!,[1]!Table2[BINNING],[1]!Table2[VFG],"")</f>
      </c>
      <c r="Q2946" s="6">
        <f>IF(ISNUMBER(FIND("|",#REF!,1)),LEFT(#REF!,FIND("|",#REF!,1)-2),#REF!)</f>
      </c>
      <c r="R2946" s="6">
        <f>IF(ISNUMBER(FIND("|",#REF!,1)),RIGHT(#REF!,LEN(#REF!)-FIND("|",#REF!,1)-1),"")</f>
      </c>
      <c r="S2946" s="3" t="s">
        <v>7</v>
      </c>
      <c r="T2946" s="3" t="s">
        <v>7</v>
      </c>
      <c r="U2946" s="2">
        <v>0</v>
      </c>
      <c r="V2946" s="2">
        <v>0</v>
      </c>
      <c r="W2946" s="2"/>
      <c r="X2946" s="3" t="s">
        <v>50</v>
      </c>
      <c r="Y2946" s="2">
        <v>65</v>
      </c>
      <c r="Z2946" s="3"/>
      <c r="AA2946" s="3"/>
      <c r="AB2946" s="7" t="s">
        <v>9005</v>
      </c>
      <c r="AC2946" s="3" t="s">
        <v>297</v>
      </c>
      <c r="AD2946" s="3" t="s">
        <v>298</v>
      </c>
      <c r="AE2946" s="3" t="s">
        <v>299</v>
      </c>
      <c r="AF2946" s="3" t="s">
        <v>198</v>
      </c>
      <c r="AG2946" s="4"/>
      <c r="AH2946" s="3"/>
      <c r="AI2946" s="4"/>
      <c r="AJ29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6" s="8">
        <f>IF(#REF!=MAX(#REF!),"New","Old")</f>
      </c>
      <c r="AL2946" s="3"/>
      <c r="AM2946" s="9">
        <f>IF(OR(#REF!="",#REF!=0),"",IF(#REF!&lt;12000,"&lt;12k",IF(AND(#REF!&gt;=12000,#REF!&lt;24000),"12k to 24k",IF(AND(#REF!&gt;=24000,#REF!&lt;=36000),"24k to 36k",IF(#REF!&gt;36000,"&gt;36k","")))))</f>
      </c>
    </row>
    <row x14ac:dyDescent="0.25" r="2947" customHeight="1" ht="18.75">
      <c r="A2947" s="1">
        <v>1897980</v>
      </c>
      <c r="B2947" s="2">
        <v>11524614</v>
      </c>
      <c r="C2947" s="3" t="s">
        <v>0</v>
      </c>
      <c r="D2947" s="3" t="s">
        <v>86</v>
      </c>
      <c r="E2947" s="2">
        <v>2020</v>
      </c>
      <c r="F2947" s="4">
        <v>44972</v>
      </c>
      <c r="G2947" s="3" t="s">
        <v>2</v>
      </c>
      <c r="H2947" s="4">
        <v>45077</v>
      </c>
      <c r="I2947" s="4"/>
      <c r="J2947" s="10">
        <f>_xlfn.XLOOKUP(#REF!,[1]!Backup_F8_Previous_Wave[ODINO],[1]!Backup_F8_Previous_Wave[Wave Date],"")</f>
      </c>
      <c r="K2947" s="3"/>
      <c r="L2947" s="3" t="s">
        <v>9006</v>
      </c>
      <c r="M2947" s="3" t="s">
        <v>4</v>
      </c>
      <c r="N2947" s="3" t="s">
        <v>9007</v>
      </c>
      <c r="O2947" s="3" t="s">
        <v>4771</v>
      </c>
      <c r="P2947" s="6">
        <f>_xlfn.XLOOKUP(#REF!,[1]!Table2[BINNING],[1]!Table2[VFG],"")</f>
      </c>
      <c r="Q2947" s="6">
        <f>IF(ISNUMBER(FIND("|",#REF!,1)),LEFT(#REF!,FIND("|",#REF!,1)-2),#REF!)</f>
      </c>
      <c r="R2947" s="6">
        <f>IF(ISNUMBER(FIND("|",#REF!,1)),RIGHT(#REF!,LEN(#REF!)-FIND("|",#REF!,1)-1),"")</f>
      </c>
      <c r="S2947" s="3" t="s">
        <v>7</v>
      </c>
      <c r="T2947" s="3" t="s">
        <v>7</v>
      </c>
      <c r="U2947" s="2">
        <v>0</v>
      </c>
      <c r="V2947" s="2">
        <v>0</v>
      </c>
      <c r="W2947" s="2"/>
      <c r="X2947" s="3" t="s">
        <v>404</v>
      </c>
      <c r="Y2947" s="2">
        <v>0</v>
      </c>
      <c r="Z2947" s="3"/>
      <c r="AA2947" s="3"/>
      <c r="AB2947" s="7" t="s">
        <v>9008</v>
      </c>
      <c r="AC2947" s="3" t="s">
        <v>44</v>
      </c>
      <c r="AD2947" s="3" t="s">
        <v>44</v>
      </c>
      <c r="AE2947" s="3" t="s">
        <v>44</v>
      </c>
      <c r="AF2947" s="3" t="s">
        <v>95</v>
      </c>
      <c r="AG2947" s="4"/>
      <c r="AH2947" s="3"/>
      <c r="AI2947" s="4"/>
      <c r="AJ29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7" s="8">
        <f>IF(#REF!=MAX(#REF!),"New","Old")</f>
      </c>
      <c r="AL2947" s="3"/>
      <c r="AM2947" s="9">
        <f>IF(OR(#REF!="",#REF!=0),"",IF(#REF!&lt;12000,"&lt;12k",IF(AND(#REF!&gt;=12000,#REF!&lt;24000),"12k to 24k",IF(AND(#REF!&gt;=24000,#REF!&lt;=36000),"24k to 36k",IF(#REF!&gt;36000,"&gt;36k","")))))</f>
      </c>
    </row>
    <row x14ac:dyDescent="0.25" r="2948" customHeight="1" ht="18.75">
      <c r="A2948" s="1">
        <v>1898006</v>
      </c>
      <c r="B2948" s="2">
        <v>11524637</v>
      </c>
      <c r="C2948" s="3" t="s">
        <v>0</v>
      </c>
      <c r="D2948" s="3" t="s">
        <v>59</v>
      </c>
      <c r="E2948" s="2">
        <v>2016</v>
      </c>
      <c r="F2948" s="4">
        <v>44562</v>
      </c>
      <c r="G2948" s="3" t="s">
        <v>2</v>
      </c>
      <c r="H2948" s="4">
        <v>45077</v>
      </c>
      <c r="I2948" s="4">
        <f>_xlfn.XLOOKUP(#REF!,[1]!Backup_F8_Previous_Wave[ODINO],[1]!Backup_F8_Previous_Wave[Production Date],"")</f>
      </c>
      <c r="J2948" s="10">
        <f>_xlfn.XLOOKUP(#REF!,[1]!Backup_F8_Previous_Wave[ODINO],[1]!Backup_F8_Previous_Wave[Wave Date],"")</f>
      </c>
      <c r="K2948" s="6">
        <f>_xlfn.XLOOKUP(#REF!,[1]!Backup_F8_Previous_Wave[ODINO],[1]!Backup_F8_Previous_Wave[Full VIN],"")</f>
      </c>
      <c r="L2948" s="3" t="s">
        <v>9009</v>
      </c>
      <c r="M2948" s="3" t="s">
        <v>4</v>
      </c>
      <c r="N2948" s="3" t="s">
        <v>9010</v>
      </c>
      <c r="O2948" s="3" t="s">
        <v>3616</v>
      </c>
      <c r="P2948" s="6">
        <f>_xlfn.XLOOKUP(#REF!,[1]!Table2[BINNING],[1]!Table2[VFG],"")</f>
      </c>
      <c r="Q2948" s="6">
        <f>IF(ISNUMBER(FIND("|",#REF!,1)),LEFT(#REF!,FIND("|",#REF!,1)-2),#REF!)</f>
      </c>
      <c r="R2948" s="6">
        <f>IF(ISNUMBER(FIND("|",#REF!,1)),RIGHT(#REF!,LEN(#REF!)-FIND("|",#REF!,1)-1),"")</f>
      </c>
      <c r="S2948" s="3" t="s">
        <v>7</v>
      </c>
      <c r="T2948" s="3" t="s">
        <v>7</v>
      </c>
      <c r="U2948" s="2">
        <v>0</v>
      </c>
      <c r="V2948" s="2">
        <v>0</v>
      </c>
      <c r="W2948" s="2"/>
      <c r="X2948" s="3" t="s">
        <v>63</v>
      </c>
      <c r="Y2948" s="2">
        <v>70</v>
      </c>
      <c r="Z2948" s="3"/>
      <c r="AA2948" s="3"/>
      <c r="AB2948" s="7" t="s">
        <v>9011</v>
      </c>
      <c r="AC2948" s="3" t="s">
        <v>65</v>
      </c>
      <c r="AD2948" s="3" t="s">
        <v>66</v>
      </c>
      <c r="AE2948" s="3" t="s">
        <v>67</v>
      </c>
      <c r="AF2948" s="3" t="s">
        <v>68</v>
      </c>
      <c r="AG2948" s="4"/>
      <c r="AH2948" s="3"/>
      <c r="AI2948" s="4"/>
      <c r="AJ29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8" s="8">
        <f>IF(#REF!=MAX(#REF!),"New","Old")</f>
      </c>
      <c r="AL2948" s="3"/>
      <c r="AM2948" s="9">
        <f>IF(OR(#REF!="",#REF!=0),"",IF(#REF!&lt;12000,"&lt;12k",IF(AND(#REF!&gt;=12000,#REF!&lt;24000),"12k to 24k",IF(AND(#REF!&gt;=24000,#REF!&lt;=36000),"24k to 36k",IF(#REF!&gt;36000,"&gt;36k","")))))</f>
      </c>
    </row>
    <row x14ac:dyDescent="0.25" r="2949" customHeight="1" ht="18.75">
      <c r="A2949" s="1">
        <v>1898100</v>
      </c>
      <c r="B2949" s="2">
        <v>11524709</v>
      </c>
      <c r="C2949" s="3" t="s">
        <v>0</v>
      </c>
      <c r="D2949" s="3" t="s">
        <v>86</v>
      </c>
      <c r="E2949" s="2">
        <v>2020</v>
      </c>
      <c r="F2949" s="4">
        <v>45070</v>
      </c>
      <c r="G2949" s="3" t="s">
        <v>108</v>
      </c>
      <c r="H2949" s="4">
        <v>45077</v>
      </c>
      <c r="I2949" s="4">
        <f>_xlfn.XLOOKUP(#REF!,[1]!Backup_F8_Previous_Wave[ODINO],[1]!Backup_F8_Previous_Wave[Production Date],"")</f>
      </c>
      <c r="J2949" s="10">
        <f>_xlfn.XLOOKUP(#REF!,[1]!Backup_F8_Previous_Wave[ODINO],[1]!Backup_F8_Previous_Wave[Wave Date],"")</f>
      </c>
      <c r="K2949" s="6">
        <f>_xlfn.XLOOKUP(#REF!,[1]!Backup_F8_Previous_Wave[ODINO],[1]!Backup_F8_Previous_Wave[Full VIN],"")</f>
      </c>
      <c r="L2949" s="3" t="s">
        <v>7396</v>
      </c>
      <c r="M2949" s="3" t="s">
        <v>4</v>
      </c>
      <c r="N2949" s="3" t="s">
        <v>9012</v>
      </c>
      <c r="O2949" s="3" t="s">
        <v>4771</v>
      </c>
      <c r="P2949" s="6">
        <f>_xlfn.XLOOKUP(#REF!,[1]!Table2[BINNING],[1]!Table2[VFG],"")</f>
      </c>
      <c r="Q2949" s="6">
        <f>IF(ISNUMBER(FIND("|",#REF!,1)),LEFT(#REF!,FIND("|",#REF!,1)-2),#REF!)</f>
      </c>
      <c r="R2949" s="6">
        <f>IF(ISNUMBER(FIND("|",#REF!,1)),RIGHT(#REF!,LEN(#REF!)-FIND("|",#REF!,1)-1),"")</f>
      </c>
      <c r="S2949" s="3" t="s">
        <v>7</v>
      </c>
      <c r="T2949" s="3" t="s">
        <v>7</v>
      </c>
      <c r="U2949" s="2">
        <v>0</v>
      </c>
      <c r="V2949" s="2">
        <v>0</v>
      </c>
      <c r="W2949" s="2"/>
      <c r="X2949" s="3" t="s">
        <v>81</v>
      </c>
      <c r="Y2949" s="2"/>
      <c r="Z2949" s="3"/>
      <c r="AA2949" s="3"/>
      <c r="AB2949" s="7" t="s">
        <v>9013</v>
      </c>
      <c r="AC2949" s="3" t="s">
        <v>685</v>
      </c>
      <c r="AD2949" s="3" t="s">
        <v>93</v>
      </c>
      <c r="AE2949" s="3" t="s">
        <v>94</v>
      </c>
      <c r="AF2949" s="3" t="s">
        <v>95</v>
      </c>
      <c r="AG2949" s="4"/>
      <c r="AH2949" s="3"/>
      <c r="AI2949" s="4"/>
      <c r="AJ29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49" s="8">
        <f>IF(#REF!=MAX(#REF!),"New","Old")</f>
      </c>
      <c r="AL2949" s="3"/>
      <c r="AM2949" s="9">
        <f>IF(OR(#REF!="",#REF!=0),"",IF(#REF!&lt;12000,"&lt;12k",IF(AND(#REF!&gt;=12000,#REF!&lt;24000),"12k to 24k",IF(AND(#REF!&gt;=24000,#REF!&lt;=36000),"24k to 36k",IF(#REF!&gt;36000,"&gt;36k","")))))</f>
      </c>
    </row>
    <row x14ac:dyDescent="0.25" r="2950" customHeight="1" ht="18.75">
      <c r="A2950" s="1">
        <v>1898123</v>
      </c>
      <c r="B2950" s="2">
        <v>11524725</v>
      </c>
      <c r="C2950" s="3" t="s">
        <v>0</v>
      </c>
      <c r="D2950" s="3" t="s">
        <v>38</v>
      </c>
      <c r="E2950" s="2">
        <v>2016</v>
      </c>
      <c r="F2950" s="4">
        <v>45077</v>
      </c>
      <c r="G2950" s="3" t="s">
        <v>108</v>
      </c>
      <c r="H2950" s="4">
        <v>45077</v>
      </c>
      <c r="I2950" s="4">
        <f>_xlfn.XLOOKUP(#REF!,[1]!Backup_F8_Previous_Wave[ODINO],[1]!Backup_F8_Previous_Wave[Production Date],"")</f>
      </c>
      <c r="J2950" s="10">
        <f>_xlfn.XLOOKUP(#REF!,[1]!Backup_F8_Previous_Wave[ODINO],[1]!Backup_F8_Previous_Wave[Wave Date],"")</f>
      </c>
      <c r="K2950" s="6">
        <f>_xlfn.XLOOKUP(#REF!,[1]!Backup_F8_Previous_Wave[ODINO],[1]!Backup_F8_Previous_Wave[Full VIN],"")</f>
      </c>
      <c r="L2950" s="3" t="s">
        <v>9014</v>
      </c>
      <c r="M2950" s="3" t="s">
        <v>4</v>
      </c>
      <c r="N2950" s="3" t="s">
        <v>9015</v>
      </c>
      <c r="O2950" s="3" t="s">
        <v>62</v>
      </c>
      <c r="P2950" s="6">
        <f>_xlfn.XLOOKUP(#REF!,[1]!Table2[BINNING],[1]!Table2[VFG],"")</f>
      </c>
      <c r="Q2950" s="6">
        <f>IF(ISNUMBER(FIND("|",#REF!,1)),LEFT(#REF!,FIND("|",#REF!,1)-2),#REF!)</f>
      </c>
      <c r="R2950" s="6">
        <f>IF(ISNUMBER(FIND("|",#REF!,1)),RIGHT(#REF!,LEN(#REF!)-FIND("|",#REF!,1)-1),"")</f>
      </c>
      <c r="S2950" s="3" t="s">
        <v>7</v>
      </c>
      <c r="T2950" s="3" t="s">
        <v>7</v>
      </c>
      <c r="U2950" s="2">
        <v>0</v>
      </c>
      <c r="V2950" s="2">
        <v>0</v>
      </c>
      <c r="W2950" s="2"/>
      <c r="X2950" s="3" t="s">
        <v>72</v>
      </c>
      <c r="Y2950" s="2">
        <v>0</v>
      </c>
      <c r="Z2950" s="3"/>
      <c r="AA2950" s="3"/>
      <c r="AB2950" s="7" t="s">
        <v>9016</v>
      </c>
      <c r="AC2950" s="3" t="s">
        <v>826</v>
      </c>
      <c r="AD2950" s="3" t="s">
        <v>147</v>
      </c>
      <c r="AE2950" s="3" t="s">
        <v>148</v>
      </c>
      <c r="AF2950" s="3" t="s">
        <v>45</v>
      </c>
      <c r="AG2950" s="4"/>
      <c r="AH2950" s="3"/>
      <c r="AI2950" s="4"/>
      <c r="AJ29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0" s="8">
        <f>IF(#REF!=MAX(#REF!),"New","Old")</f>
      </c>
      <c r="AL2950" s="3"/>
      <c r="AM2950" s="9">
        <f>IF(OR(#REF!="",#REF!=0),"",IF(#REF!&lt;12000,"&lt;12k",IF(AND(#REF!&gt;=12000,#REF!&lt;24000),"12k to 24k",IF(AND(#REF!&gt;=24000,#REF!&lt;=36000),"24k to 36k",IF(#REF!&gt;36000,"&gt;36k","")))))</f>
      </c>
    </row>
    <row x14ac:dyDescent="0.25" r="2951" customHeight="1" ht="18.75">
      <c r="A2951" s="1">
        <v>1898230</v>
      </c>
      <c r="B2951" s="2">
        <v>11524792</v>
      </c>
      <c r="C2951" s="3" t="s">
        <v>0</v>
      </c>
      <c r="D2951" s="3" t="s">
        <v>181</v>
      </c>
      <c r="E2951" s="2">
        <v>2015</v>
      </c>
      <c r="F2951" s="4">
        <v>45061</v>
      </c>
      <c r="G2951" s="3" t="s">
        <v>108</v>
      </c>
      <c r="H2951" s="4">
        <v>45078</v>
      </c>
      <c r="I2951" s="4">
        <f>_xlfn.XLOOKUP(#REF!,[1]!Backup_F8_Previous_Wave[ODINO],[1]!Backup_F8_Previous_Wave[Production Date],"")</f>
      </c>
      <c r="J2951" s="10">
        <f>_xlfn.XLOOKUP(#REF!,[1]!Backup_F8_Previous_Wave[ODINO],[1]!Backup_F8_Previous_Wave[Wave Date],"")</f>
      </c>
      <c r="K2951" s="6">
        <f>_xlfn.XLOOKUP(#REF!,[1]!Backup_F8_Previous_Wave[ODINO],[1]!Backup_F8_Previous_Wave[Full VIN],"")</f>
      </c>
      <c r="L2951" s="3" t="s">
        <v>194</v>
      </c>
      <c r="M2951" s="3" t="s">
        <v>4</v>
      </c>
      <c r="N2951" s="3" t="s">
        <v>9017</v>
      </c>
      <c r="O2951" s="3" t="s">
        <v>196</v>
      </c>
      <c r="P2951" s="6">
        <f>_xlfn.XLOOKUP(#REF!,[1]!Table2[BINNING],[1]!Table2[VFG],"")</f>
      </c>
      <c r="Q2951" s="6">
        <f>IF(ISNUMBER(FIND("|",#REF!,1)),LEFT(#REF!,FIND("|",#REF!,1)-2),#REF!)</f>
      </c>
      <c r="R2951" s="6">
        <f>IF(ISNUMBER(FIND("|",#REF!,1)),RIGHT(#REF!,LEN(#REF!)-FIND("|",#REF!,1)-1),"")</f>
      </c>
      <c r="S2951" s="3" t="s">
        <v>7</v>
      </c>
      <c r="T2951" s="3" t="s">
        <v>7</v>
      </c>
      <c r="U2951" s="2">
        <v>0</v>
      </c>
      <c r="V2951" s="2">
        <v>0</v>
      </c>
      <c r="W2951" s="2"/>
      <c r="X2951" s="3" t="s">
        <v>139</v>
      </c>
      <c r="Y2951" s="2">
        <v>45</v>
      </c>
      <c r="Z2951" s="3"/>
      <c r="AA2951" s="3"/>
      <c r="AB2951" s="7" t="s">
        <v>9018</v>
      </c>
      <c r="AC2951" s="3" t="s">
        <v>297</v>
      </c>
      <c r="AD2951" s="3" t="s">
        <v>298</v>
      </c>
      <c r="AE2951" s="3" t="s">
        <v>299</v>
      </c>
      <c r="AF2951" s="3" t="s">
        <v>198</v>
      </c>
      <c r="AG2951" s="4"/>
      <c r="AH2951" s="3"/>
      <c r="AI2951" s="4"/>
      <c r="AJ29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1" s="8">
        <f>IF(#REF!=MAX(#REF!),"New","Old")</f>
      </c>
      <c r="AL2951" s="3"/>
      <c r="AM2951" s="9">
        <f>IF(OR(#REF!="",#REF!=0),"",IF(#REF!&lt;12000,"&lt;12k",IF(AND(#REF!&gt;=12000,#REF!&lt;24000),"12k to 24k",IF(AND(#REF!&gt;=24000,#REF!&lt;=36000),"24k to 36k",IF(#REF!&gt;36000,"&gt;36k","")))))</f>
      </c>
    </row>
    <row x14ac:dyDescent="0.25" r="2952" customHeight="1" ht="18.75">
      <c r="A2952" s="1">
        <v>1898236</v>
      </c>
      <c r="B2952" s="2">
        <v>11524798</v>
      </c>
      <c r="C2952" s="3" t="s">
        <v>0</v>
      </c>
      <c r="D2952" s="3" t="s">
        <v>86</v>
      </c>
      <c r="E2952" s="2">
        <v>2020</v>
      </c>
      <c r="F2952" s="4">
        <v>45060</v>
      </c>
      <c r="G2952" s="3" t="s">
        <v>108</v>
      </c>
      <c r="H2952" s="4">
        <v>45078</v>
      </c>
      <c r="I2952" s="4"/>
      <c r="J2952" s="10">
        <f>_xlfn.XLOOKUP(#REF!,[1]!Backup_F8_Previous_Wave[ODINO],[1]!Backup_F8_Previous_Wave[Wave Date],"")</f>
      </c>
      <c r="K2952" s="6">
        <f>_xlfn.XLOOKUP(#REF!,[1]!Backup_F8_Previous_Wave[ODINO],[1]!Backup_F8_Previous_Wave[Full VIN],"")</f>
      </c>
      <c r="L2952" s="3" t="s">
        <v>7396</v>
      </c>
      <c r="M2952" s="3" t="s">
        <v>4</v>
      </c>
      <c r="N2952" s="3" t="s">
        <v>9019</v>
      </c>
      <c r="O2952" s="3" t="s">
        <v>4771</v>
      </c>
      <c r="P2952" s="6">
        <f>_xlfn.XLOOKUP(#REF!,[1]!Table2[BINNING],[1]!Table2[VFG],"")</f>
      </c>
      <c r="Q2952" s="6">
        <f>IF(ISNUMBER(FIND("|",#REF!,1)),LEFT(#REF!,FIND("|",#REF!,1)-2),#REF!)</f>
      </c>
      <c r="R2952" s="6">
        <f>IF(ISNUMBER(FIND("|",#REF!,1)),RIGHT(#REF!,LEN(#REF!)-FIND("|",#REF!,1)-1),"")</f>
      </c>
      <c r="S2952" s="3" t="s">
        <v>7</v>
      </c>
      <c r="T2952" s="3" t="s">
        <v>7</v>
      </c>
      <c r="U2952" s="2">
        <v>0</v>
      </c>
      <c r="V2952" s="2">
        <v>0</v>
      </c>
      <c r="W2952" s="2">
        <v>39976</v>
      </c>
      <c r="X2952" s="3" t="s">
        <v>229</v>
      </c>
      <c r="Y2952" s="2">
        <v>0</v>
      </c>
      <c r="Z2952" s="3" t="s">
        <v>9020</v>
      </c>
      <c r="AA2952" s="3" t="s">
        <v>3839</v>
      </c>
      <c r="AB2952" s="7" t="s">
        <v>9021</v>
      </c>
      <c r="AC2952" s="3"/>
      <c r="AD2952" s="3"/>
      <c r="AE2952" s="3"/>
      <c r="AF2952" s="3"/>
      <c r="AG2952" s="4"/>
      <c r="AH2952" s="3"/>
      <c r="AI2952" s="4"/>
      <c r="AJ29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2" s="8">
        <f>IF(#REF!=MAX(#REF!),"New","Old")</f>
      </c>
      <c r="AL2952" s="3"/>
      <c r="AM2952" s="9">
        <f>IF(OR(#REF!="",#REF!=0),"",IF(#REF!&lt;12000,"&lt;12k",IF(AND(#REF!&gt;=12000,#REF!&lt;24000),"12k to 24k",IF(AND(#REF!&gt;=24000,#REF!&lt;=36000),"24k to 36k",IF(#REF!&gt;36000,"&gt;36k","")))))</f>
      </c>
    </row>
    <row x14ac:dyDescent="0.25" r="2953" customHeight="1" ht="18.75">
      <c r="A2953" s="1">
        <v>1898270</v>
      </c>
      <c r="B2953" s="2">
        <v>11524823</v>
      </c>
      <c r="C2953" s="3" t="s">
        <v>0</v>
      </c>
      <c r="D2953" s="3" t="s">
        <v>187</v>
      </c>
      <c r="E2953" s="2">
        <v>2022</v>
      </c>
      <c r="F2953" s="4">
        <v>45044</v>
      </c>
      <c r="G2953" s="3" t="s">
        <v>108</v>
      </c>
      <c r="H2953" s="4">
        <v>45078</v>
      </c>
      <c r="I2953" s="4">
        <f>_xlfn.XLOOKUP(#REF!,[1]!Backup_F8_Previous_Wave[ODINO],[1]!Backup_F8_Previous_Wave[Production Date],"")</f>
      </c>
      <c r="J2953" s="10">
        <f>_xlfn.XLOOKUP(#REF!,[1]!Backup_F8_Previous_Wave[ODINO],[1]!Backup_F8_Previous_Wave[Wave Date],"")</f>
      </c>
      <c r="K2953" s="6">
        <f>_xlfn.XLOOKUP(#REF!,[1]!Backup_F8_Previous_Wave[ODINO],[1]!Backup_F8_Previous_Wave[Full VIN],"")</f>
      </c>
      <c r="L2953" s="3" t="s">
        <v>9022</v>
      </c>
      <c r="M2953" s="3" t="s">
        <v>4</v>
      </c>
      <c r="N2953" s="3" t="s">
        <v>9023</v>
      </c>
      <c r="O2953" s="3" t="s">
        <v>105</v>
      </c>
      <c r="P2953" s="6">
        <f>_xlfn.XLOOKUP(#REF!,[1]!Table2[BINNING],[1]!Table2[VFG],"")</f>
      </c>
      <c r="Q2953" s="6">
        <f>IF(ISNUMBER(FIND("|",#REF!,1)),LEFT(#REF!,FIND("|",#REF!,1)-2),#REF!)</f>
      </c>
      <c r="R2953" s="6">
        <f>IF(ISNUMBER(FIND("|",#REF!,1)),RIGHT(#REF!,LEN(#REF!)-FIND("|",#REF!,1)-1),"")</f>
      </c>
      <c r="S2953" s="3" t="s">
        <v>7</v>
      </c>
      <c r="T2953" s="3" t="s">
        <v>7</v>
      </c>
      <c r="U2953" s="2">
        <v>2</v>
      </c>
      <c r="V2953" s="2">
        <v>0</v>
      </c>
      <c r="W2953" s="2"/>
      <c r="X2953" s="3" t="s">
        <v>358</v>
      </c>
      <c r="Y2953" s="2">
        <v>70</v>
      </c>
      <c r="Z2953" s="3"/>
      <c r="AA2953" s="3"/>
      <c r="AB2953" s="7" t="s">
        <v>9024</v>
      </c>
      <c r="AC2953" s="3" t="s">
        <v>191</v>
      </c>
      <c r="AD2953" s="3" t="s">
        <v>192</v>
      </c>
      <c r="AE2953" s="3" t="s">
        <v>193</v>
      </c>
      <c r="AF2953" s="3" t="s">
        <v>141</v>
      </c>
      <c r="AG2953" s="4"/>
      <c r="AH2953" s="3"/>
      <c r="AI2953" s="4"/>
      <c r="AJ29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3" s="8">
        <f>IF(#REF!=MAX(#REF!),"New","Old")</f>
      </c>
      <c r="AL2953" s="3"/>
      <c r="AM2953" s="9">
        <f>IF(OR(#REF!="",#REF!=0),"",IF(#REF!&lt;12000,"&lt;12k",IF(AND(#REF!&gt;=12000,#REF!&lt;24000),"12k to 24k",IF(AND(#REF!&gt;=24000,#REF!&lt;=36000),"24k to 36k",IF(#REF!&gt;36000,"&gt;36k","")))))</f>
      </c>
    </row>
    <row x14ac:dyDescent="0.25" r="2954" customHeight="1" ht="18.75">
      <c r="A2954" s="1">
        <v>1898274</v>
      </c>
      <c r="B2954" s="2">
        <v>11524826</v>
      </c>
      <c r="C2954" s="3" t="s">
        <v>0</v>
      </c>
      <c r="D2954" s="3" t="s">
        <v>187</v>
      </c>
      <c r="E2954" s="2">
        <v>2022</v>
      </c>
      <c r="F2954" s="4">
        <v>45071</v>
      </c>
      <c r="G2954" s="3" t="s">
        <v>108</v>
      </c>
      <c r="H2954" s="4">
        <v>45078</v>
      </c>
      <c r="I2954" s="4">
        <f>_xlfn.XLOOKUP(#REF!,[1]!Backup_F8_Previous_Wave[ODINO],[1]!Backup_F8_Previous_Wave[Production Date],"")</f>
      </c>
      <c r="J2954" s="10">
        <f>_xlfn.XLOOKUP(#REF!,[1]!Backup_F8_Previous_Wave[ODINO],[1]!Backup_F8_Previous_Wave[Wave Date],"")</f>
      </c>
      <c r="K2954" s="6">
        <f>_xlfn.XLOOKUP(#REF!,[1]!Backup_F8_Previous_Wave[ODINO],[1]!Backup_F8_Previous_Wave[Full VIN],"")</f>
      </c>
      <c r="L2954" s="3" t="s">
        <v>9025</v>
      </c>
      <c r="M2954" s="3" t="s">
        <v>4</v>
      </c>
      <c r="N2954" s="3" t="s">
        <v>9026</v>
      </c>
      <c r="O2954" s="3" t="s">
        <v>105</v>
      </c>
      <c r="P2954" s="6">
        <f>_xlfn.XLOOKUP(#REF!,[1]!Table2[BINNING],[1]!Table2[VFG],"")</f>
      </c>
      <c r="Q2954" s="6">
        <f>IF(ISNUMBER(FIND("|",#REF!,1)),LEFT(#REF!,FIND("|",#REF!,1)-2),#REF!)</f>
      </c>
      <c r="R2954" s="6">
        <f>IF(ISNUMBER(FIND("|",#REF!,1)),RIGHT(#REF!,LEN(#REF!)-FIND("|",#REF!,1)-1),"")</f>
      </c>
      <c r="S2954" s="3" t="s">
        <v>7</v>
      </c>
      <c r="T2954" s="3" t="s">
        <v>7</v>
      </c>
      <c r="U2954" s="2">
        <v>0</v>
      </c>
      <c r="V2954" s="2">
        <v>0</v>
      </c>
      <c r="W2954" s="2"/>
      <c r="X2954" s="3" t="s">
        <v>238</v>
      </c>
      <c r="Y2954" s="2"/>
      <c r="Z2954" s="3"/>
      <c r="AA2954" s="3"/>
      <c r="AB2954" s="7" t="s">
        <v>9027</v>
      </c>
      <c r="AC2954" s="3" t="s">
        <v>191</v>
      </c>
      <c r="AD2954" s="3" t="s">
        <v>192</v>
      </c>
      <c r="AE2954" s="3" t="s">
        <v>193</v>
      </c>
      <c r="AF2954" s="3" t="s">
        <v>141</v>
      </c>
      <c r="AG2954" s="4"/>
      <c r="AH2954" s="3"/>
      <c r="AI2954" s="4"/>
      <c r="AJ29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4" s="8">
        <f>IF(#REF!=MAX(#REF!),"New","Old")</f>
      </c>
      <c r="AL2954" s="3"/>
      <c r="AM2954" s="9">
        <f>IF(OR(#REF!="",#REF!=0),"",IF(#REF!&lt;12000,"&lt;12k",IF(AND(#REF!&gt;=12000,#REF!&lt;24000),"12k to 24k",IF(AND(#REF!&gt;=24000,#REF!&lt;=36000),"24k to 36k",IF(#REF!&gt;36000,"&gt;36k","")))))</f>
      </c>
    </row>
    <row x14ac:dyDescent="0.25" r="2955" customHeight="1" ht="18.75">
      <c r="A2955" s="1">
        <v>1898441</v>
      </c>
      <c r="B2955" s="2">
        <v>11524943</v>
      </c>
      <c r="C2955" s="3" t="s">
        <v>0</v>
      </c>
      <c r="D2955" s="3" t="s">
        <v>181</v>
      </c>
      <c r="E2955" s="2">
        <v>2019</v>
      </c>
      <c r="F2955" s="4">
        <v>45078</v>
      </c>
      <c r="G2955" s="3" t="s">
        <v>108</v>
      </c>
      <c r="H2955" s="4">
        <v>45078</v>
      </c>
      <c r="I2955" s="4">
        <f>_xlfn.XLOOKUP(#REF!,[1]!Backup_F8_Previous_Wave[ODINO],[1]!Backup_F8_Previous_Wave[Production Date],"")</f>
      </c>
      <c r="J2955" s="10">
        <f>_xlfn.XLOOKUP(#REF!,[1]!Backup_F8_Previous_Wave[ODINO],[1]!Backup_F8_Previous_Wave[Wave Date],"")</f>
      </c>
      <c r="K2955" s="6">
        <f>_xlfn.XLOOKUP(#REF!,[1]!Backup_F8_Previous_Wave[ODINO],[1]!Backup_F8_Previous_Wave[Full VIN],"")</f>
      </c>
      <c r="L2955" s="3" t="s">
        <v>9028</v>
      </c>
      <c r="M2955" s="3" t="s">
        <v>4</v>
      </c>
      <c r="N2955" s="3" t="s">
        <v>9029</v>
      </c>
      <c r="O2955" s="3" t="s">
        <v>196</v>
      </c>
      <c r="P2955" s="6">
        <f>_xlfn.XLOOKUP(#REF!,[1]!Table2[BINNING],[1]!Table2[VFG],"")</f>
      </c>
      <c r="Q2955" s="6">
        <f>IF(ISNUMBER(FIND("|",#REF!,1)),LEFT(#REF!,FIND("|",#REF!,1)-2),#REF!)</f>
      </c>
      <c r="R2955" s="6">
        <f>IF(ISNUMBER(FIND("|",#REF!,1)),RIGHT(#REF!,LEN(#REF!)-FIND("|",#REF!,1)-1),"")</f>
      </c>
      <c r="S2955" s="3" t="s">
        <v>7</v>
      </c>
      <c r="T2955" s="3" t="s">
        <v>7</v>
      </c>
      <c r="U2955" s="2">
        <v>0</v>
      </c>
      <c r="V2955" s="2">
        <v>0</v>
      </c>
      <c r="W2955" s="2"/>
      <c r="X2955" s="3" t="s">
        <v>518</v>
      </c>
      <c r="Y2955" s="2">
        <v>65</v>
      </c>
      <c r="Z2955" s="3"/>
      <c r="AA2955" s="3"/>
      <c r="AB2955" s="7" t="s">
        <v>9030</v>
      </c>
      <c r="AC2955" s="3" t="s">
        <v>297</v>
      </c>
      <c r="AD2955" s="3" t="s">
        <v>298</v>
      </c>
      <c r="AE2955" s="3" t="s">
        <v>299</v>
      </c>
      <c r="AF2955" s="3" t="s">
        <v>198</v>
      </c>
      <c r="AG2955" s="4"/>
      <c r="AH2955" s="3"/>
      <c r="AI2955" s="4"/>
      <c r="AJ29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5" s="8">
        <f>IF(#REF!=MAX(#REF!),"New","Old")</f>
      </c>
      <c r="AL2955" s="3"/>
      <c r="AM2955" s="9">
        <f>IF(OR(#REF!="",#REF!=0),"",IF(#REF!&lt;12000,"&lt;12k",IF(AND(#REF!&gt;=12000,#REF!&lt;24000),"12k to 24k",IF(AND(#REF!&gt;=24000,#REF!&lt;=36000),"24k to 36k",IF(#REF!&gt;36000,"&gt;36k","")))))</f>
      </c>
    </row>
    <row x14ac:dyDescent="0.25" r="2956" customHeight="1" ht="18.75">
      <c r="A2956" s="1">
        <v>1898574</v>
      </c>
      <c r="B2956" s="2">
        <v>11525028</v>
      </c>
      <c r="C2956" s="3" t="s">
        <v>0</v>
      </c>
      <c r="D2956" s="3" t="s">
        <v>69</v>
      </c>
      <c r="E2956" s="2">
        <v>2013</v>
      </c>
      <c r="F2956" s="4">
        <v>45072</v>
      </c>
      <c r="G2956" s="3" t="s">
        <v>108</v>
      </c>
      <c r="H2956" s="4">
        <v>45079</v>
      </c>
      <c r="I2956" s="4">
        <f>_xlfn.XLOOKUP(#REF!,[1]!Backup_F8_Previous_Wave[ODINO],[1]!Backup_F8_Previous_Wave[Production Date],"")</f>
      </c>
      <c r="J2956" s="10">
        <f>_xlfn.XLOOKUP(#REF!,[1]!Backup_F8_Previous_Wave[ODINO],[1]!Backup_F8_Previous_Wave[Wave Date],"")</f>
      </c>
      <c r="K2956" s="6">
        <f>_xlfn.XLOOKUP(#REF!,[1]!Backup_F8_Previous_Wave[ODINO],[1]!Backup_F8_Previous_Wave[Full VIN],"")</f>
      </c>
      <c r="L2956" s="3" t="s">
        <v>9031</v>
      </c>
      <c r="M2956" s="3" t="s">
        <v>4</v>
      </c>
      <c r="N2956" s="3" t="s">
        <v>9032</v>
      </c>
      <c r="O2956" s="3" t="s">
        <v>31</v>
      </c>
      <c r="P2956" s="6">
        <f>_xlfn.XLOOKUP(#REF!,[1]!Table2[BINNING],[1]!Table2[VFG],"")</f>
      </c>
      <c r="Q2956" s="6">
        <f>IF(ISNUMBER(FIND("|",#REF!,1)),LEFT(#REF!,FIND("|",#REF!,1)-2),#REF!)</f>
      </c>
      <c r="R2956" s="6">
        <f>IF(ISNUMBER(FIND("|",#REF!,1)),RIGHT(#REF!,LEN(#REF!)-FIND("|",#REF!,1)-1),"")</f>
      </c>
      <c r="S2956" s="3" t="s">
        <v>7</v>
      </c>
      <c r="T2956" s="3" t="s">
        <v>7</v>
      </c>
      <c r="U2956" s="2">
        <v>0</v>
      </c>
      <c r="V2956" s="2">
        <v>0</v>
      </c>
      <c r="W2956" s="2"/>
      <c r="X2956" s="3" t="s">
        <v>246</v>
      </c>
      <c r="Y2956" s="2">
        <v>0</v>
      </c>
      <c r="Z2956" s="3"/>
      <c r="AA2956" s="3"/>
      <c r="AB2956" s="7" t="s">
        <v>9033</v>
      </c>
      <c r="AC2956" s="3" t="s">
        <v>74</v>
      </c>
      <c r="AD2956" s="3" t="s">
        <v>75</v>
      </c>
      <c r="AE2956" s="3" t="s">
        <v>76</v>
      </c>
      <c r="AF2956" s="3" t="s">
        <v>77</v>
      </c>
      <c r="AG2956" s="4"/>
      <c r="AH2956" s="3"/>
      <c r="AI2956" s="4"/>
      <c r="AJ29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6" s="8">
        <f>IF(#REF!=MAX(#REF!),"New","Old")</f>
      </c>
      <c r="AL2956" s="3"/>
      <c r="AM2956" s="9">
        <f>IF(OR(#REF!="",#REF!=0),"",IF(#REF!&lt;12000,"&lt;12k",IF(AND(#REF!&gt;=12000,#REF!&lt;24000),"12k to 24k",IF(AND(#REF!&gt;=24000,#REF!&lt;=36000),"24k to 36k",IF(#REF!&gt;36000,"&gt;36k","")))))</f>
      </c>
    </row>
    <row x14ac:dyDescent="0.25" r="2957" customHeight="1" ht="18.75">
      <c r="A2957" s="1">
        <v>1898621</v>
      </c>
      <c r="B2957" s="2">
        <v>11525061</v>
      </c>
      <c r="C2957" s="3" t="s">
        <v>0</v>
      </c>
      <c r="D2957" s="3" t="s">
        <v>181</v>
      </c>
      <c r="E2957" s="2">
        <v>2015</v>
      </c>
      <c r="F2957" s="4">
        <v>44978</v>
      </c>
      <c r="G2957" s="3" t="s">
        <v>2</v>
      </c>
      <c r="H2957" s="4">
        <v>45079</v>
      </c>
      <c r="I2957" s="4">
        <f>_xlfn.XLOOKUP(#REF!,[1]!Backup_F8_Previous_Wave[ODINO],[1]!Backup_F8_Previous_Wave[Production Date],"")</f>
      </c>
      <c r="J2957" s="10">
        <f>_xlfn.XLOOKUP(#REF!,[1]!Backup_F8_Previous_Wave[ODINO],[1]!Backup_F8_Previous_Wave[Wave Date],"")</f>
      </c>
      <c r="K2957" s="6">
        <f>_xlfn.XLOOKUP(#REF!,[1]!Backup_F8_Previous_Wave[ODINO],[1]!Backup_F8_Previous_Wave[Full VIN],"")</f>
      </c>
      <c r="L2957" s="3" t="s">
        <v>2620</v>
      </c>
      <c r="M2957" s="3" t="s">
        <v>4</v>
      </c>
      <c r="N2957" s="3" t="s">
        <v>9034</v>
      </c>
      <c r="O2957" s="3" t="s">
        <v>196</v>
      </c>
      <c r="P2957" s="6">
        <f>_xlfn.XLOOKUP(#REF!,[1]!Table2[BINNING],[1]!Table2[VFG],"")</f>
      </c>
      <c r="Q2957" s="6">
        <f>IF(ISNUMBER(FIND("|",#REF!,1)),LEFT(#REF!,FIND("|",#REF!,1)-2),#REF!)</f>
      </c>
      <c r="R2957" s="6">
        <f>IF(ISNUMBER(FIND("|",#REF!,1)),RIGHT(#REF!,LEN(#REF!)-FIND("|",#REF!,1)-1),"")</f>
      </c>
      <c r="S2957" s="3" t="s">
        <v>7</v>
      </c>
      <c r="T2957" s="3" t="s">
        <v>7</v>
      </c>
      <c r="U2957" s="2">
        <v>0</v>
      </c>
      <c r="V2957" s="2">
        <v>0</v>
      </c>
      <c r="W2957" s="2"/>
      <c r="X2957" s="3" t="s">
        <v>100</v>
      </c>
      <c r="Y2957" s="2">
        <v>70</v>
      </c>
      <c r="Z2957" s="3"/>
      <c r="AA2957" s="3"/>
      <c r="AB2957" s="7" t="s">
        <v>9035</v>
      </c>
      <c r="AC2957" s="3" t="s">
        <v>297</v>
      </c>
      <c r="AD2957" s="3" t="s">
        <v>298</v>
      </c>
      <c r="AE2957" s="3" t="s">
        <v>299</v>
      </c>
      <c r="AF2957" s="3" t="s">
        <v>198</v>
      </c>
      <c r="AG2957" s="4"/>
      <c r="AH2957" s="3"/>
      <c r="AI2957" s="4"/>
      <c r="AJ29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7" s="8">
        <f>IF(#REF!=MAX(#REF!),"New","Old")</f>
      </c>
      <c r="AL2957" s="3"/>
      <c r="AM2957" s="9">
        <f>IF(OR(#REF!="",#REF!=0),"",IF(#REF!&lt;12000,"&lt;12k",IF(AND(#REF!&gt;=12000,#REF!&lt;24000),"12k to 24k",IF(AND(#REF!&gt;=24000,#REF!&lt;=36000),"24k to 36k",IF(#REF!&gt;36000,"&gt;36k","")))))</f>
      </c>
    </row>
    <row x14ac:dyDescent="0.25" r="2958" customHeight="1" ht="18.75">
      <c r="A2958" s="1">
        <v>1898639</v>
      </c>
      <c r="B2958" s="2">
        <v>11525073</v>
      </c>
      <c r="C2958" s="3" t="s">
        <v>0</v>
      </c>
      <c r="D2958" s="3" t="s">
        <v>1</v>
      </c>
      <c r="E2958" s="2">
        <v>2020</v>
      </c>
      <c r="F2958" s="4">
        <v>45063</v>
      </c>
      <c r="G2958" s="3" t="s">
        <v>108</v>
      </c>
      <c r="H2958" s="4">
        <v>45079</v>
      </c>
      <c r="I2958" s="4"/>
      <c r="J2958" s="10">
        <f>_xlfn.XLOOKUP(#REF!,[1]!Backup_F8_Previous_Wave[ODINO],[1]!Backup_F8_Previous_Wave[Wave Date],"")</f>
      </c>
      <c r="K2958" s="3"/>
      <c r="L2958" s="3" t="s">
        <v>6916</v>
      </c>
      <c r="M2958" s="3" t="s">
        <v>4</v>
      </c>
      <c r="N2958" s="3" t="s">
        <v>9036</v>
      </c>
      <c r="O2958" s="3" t="s">
        <v>124</v>
      </c>
      <c r="P2958" s="6">
        <f>_xlfn.XLOOKUP(#REF!,[1]!Table2[BINNING],[1]!Table2[VFG],"")</f>
      </c>
      <c r="Q2958" s="6">
        <f>IF(ISNUMBER(FIND("|",#REF!,1)),LEFT(#REF!,FIND("|",#REF!,1)-2),#REF!)</f>
      </c>
      <c r="R2958" s="6">
        <f>IF(ISNUMBER(FIND("|",#REF!,1)),RIGHT(#REF!,LEN(#REF!)-FIND("|",#REF!,1)-1),"")</f>
      </c>
      <c r="S2958" s="3" t="s">
        <v>7</v>
      </c>
      <c r="T2958" s="3" t="s">
        <v>7</v>
      </c>
      <c r="U2958" s="2">
        <v>0</v>
      </c>
      <c r="V2958" s="2">
        <v>0</v>
      </c>
      <c r="W2958" s="2"/>
      <c r="X2958" s="3" t="s">
        <v>8</v>
      </c>
      <c r="Y2958" s="2">
        <v>30</v>
      </c>
      <c r="Z2958" s="3"/>
      <c r="AA2958" s="3"/>
      <c r="AB2958" s="7" t="s">
        <v>9037</v>
      </c>
      <c r="AC2958" s="3" t="s">
        <v>44</v>
      </c>
      <c r="AD2958" s="3" t="s">
        <v>44</v>
      </c>
      <c r="AE2958" s="3" t="s">
        <v>44</v>
      </c>
      <c r="AF2958" s="3" t="s">
        <v>13</v>
      </c>
      <c r="AG2958" s="4"/>
      <c r="AH2958" s="3"/>
      <c r="AI2958" s="4"/>
      <c r="AJ29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8" s="8">
        <f>IF(#REF!=MAX(#REF!),"New","Old")</f>
      </c>
      <c r="AL2958" s="3"/>
      <c r="AM2958" s="9">
        <f>IF(OR(#REF!="",#REF!=0),"",IF(#REF!&lt;12000,"&lt;12k",IF(AND(#REF!&gt;=12000,#REF!&lt;24000),"12k to 24k",IF(AND(#REF!&gt;=24000,#REF!&lt;=36000),"24k to 36k",IF(#REF!&gt;36000,"&gt;36k","")))))</f>
      </c>
    </row>
    <row x14ac:dyDescent="0.25" r="2959" customHeight="1" ht="18.75">
      <c r="A2959" s="1">
        <v>1898783</v>
      </c>
      <c r="B2959" s="2">
        <v>11525172</v>
      </c>
      <c r="C2959" s="3" t="s">
        <v>0</v>
      </c>
      <c r="D2959" s="3" t="s">
        <v>86</v>
      </c>
      <c r="E2959" s="2">
        <v>2020</v>
      </c>
      <c r="F2959" s="4">
        <v>45078</v>
      </c>
      <c r="G2959" s="3" t="s">
        <v>108</v>
      </c>
      <c r="H2959" s="4">
        <v>45080</v>
      </c>
      <c r="I2959" s="4">
        <f>_xlfn.XLOOKUP(#REF!,[1]!Backup_F8_Previous_Wave[ODINO],[1]!Backup_F8_Previous_Wave[Production Date],"")</f>
      </c>
      <c r="J2959" s="10">
        <f>_xlfn.XLOOKUP(#REF!,[1]!Backup_F8_Previous_Wave[ODINO],[1]!Backup_F8_Previous_Wave[Wave Date],"")</f>
      </c>
      <c r="K2959" s="6">
        <f>_xlfn.XLOOKUP(#REF!,[1]!Backup_F8_Previous_Wave[ODINO],[1]!Backup_F8_Previous_Wave[Full VIN],"")</f>
      </c>
      <c r="L2959" s="3" t="s">
        <v>9038</v>
      </c>
      <c r="M2959" s="3" t="s">
        <v>4</v>
      </c>
      <c r="N2959" s="3" t="s">
        <v>9039</v>
      </c>
      <c r="O2959" s="3" t="s">
        <v>4771</v>
      </c>
      <c r="P2959" s="6">
        <f>_xlfn.XLOOKUP(#REF!,[1]!Table2[BINNING],[1]!Table2[VFG],"")</f>
      </c>
      <c r="Q2959" s="6">
        <f>IF(ISNUMBER(FIND("|",#REF!,1)),LEFT(#REF!,FIND("|",#REF!,1)-2),#REF!)</f>
      </c>
      <c r="R2959" s="6">
        <f>IF(ISNUMBER(FIND("|",#REF!,1)),RIGHT(#REF!,LEN(#REF!)-FIND("|",#REF!,1)-1),"")</f>
      </c>
      <c r="S2959" s="3" t="s">
        <v>7</v>
      </c>
      <c r="T2959" s="3" t="s">
        <v>7</v>
      </c>
      <c r="U2959" s="2">
        <v>0</v>
      </c>
      <c r="V2959" s="2">
        <v>0</v>
      </c>
      <c r="W2959" s="2"/>
      <c r="X2959" s="3" t="s">
        <v>358</v>
      </c>
      <c r="Y2959" s="2"/>
      <c r="Z2959" s="3"/>
      <c r="AA2959" s="3"/>
      <c r="AB2959" s="7" t="s">
        <v>9040</v>
      </c>
      <c r="AC2959" s="3" t="s">
        <v>685</v>
      </c>
      <c r="AD2959" s="3" t="s">
        <v>1962</v>
      </c>
      <c r="AE2959" s="3" t="s">
        <v>2404</v>
      </c>
      <c r="AF2959" s="3" t="s">
        <v>95</v>
      </c>
      <c r="AG2959" s="4"/>
      <c r="AH2959" s="3"/>
      <c r="AI2959" s="4"/>
      <c r="AJ29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59" s="8">
        <f>IF(#REF!=MAX(#REF!),"New","Old")</f>
      </c>
      <c r="AL2959" s="3"/>
      <c r="AM2959" s="9">
        <f>IF(OR(#REF!="",#REF!=0),"",IF(#REF!&lt;12000,"&lt;12k",IF(AND(#REF!&gt;=12000,#REF!&lt;24000),"12k to 24k",IF(AND(#REF!&gt;=24000,#REF!&lt;=36000),"24k to 36k",IF(#REF!&gt;36000,"&gt;36k","")))))</f>
      </c>
    </row>
    <row x14ac:dyDescent="0.25" r="2960" customHeight="1" ht="18.75">
      <c r="A2960" s="1">
        <v>1898934</v>
      </c>
      <c r="B2960" s="2">
        <v>11525274</v>
      </c>
      <c r="C2960" s="3" t="s">
        <v>0</v>
      </c>
      <c r="D2960" s="3" t="s">
        <v>1</v>
      </c>
      <c r="E2960" s="2">
        <v>2019</v>
      </c>
      <c r="F2960" s="4">
        <v>45081</v>
      </c>
      <c r="G2960" s="3" t="s">
        <v>108</v>
      </c>
      <c r="H2960" s="4">
        <v>45081</v>
      </c>
      <c r="I2960" s="4"/>
      <c r="J2960" s="10">
        <f>_xlfn.XLOOKUP(#REF!,[1]!Backup_F8_Previous_Wave[ODINO],[1]!Backup_F8_Previous_Wave[Wave Date],"")</f>
      </c>
      <c r="K2960" s="3"/>
      <c r="L2960" s="3" t="s">
        <v>9041</v>
      </c>
      <c r="M2960" s="3" t="s">
        <v>4</v>
      </c>
      <c r="N2960" s="3" t="s">
        <v>9042</v>
      </c>
      <c r="O2960" s="3" t="s">
        <v>5433</v>
      </c>
      <c r="P2960" s="6">
        <f>_xlfn.XLOOKUP(#REF!,[1]!Table2[BINNING],[1]!Table2[VFG],"")</f>
      </c>
      <c r="Q2960" s="6">
        <f>IF(ISNUMBER(FIND("|",#REF!,1)),LEFT(#REF!,FIND("|",#REF!,1)-2),#REF!)</f>
      </c>
      <c r="R2960" s="6">
        <f>IF(ISNUMBER(FIND("|",#REF!,1)),RIGHT(#REF!,LEN(#REF!)-FIND("|",#REF!,1)-1),"")</f>
      </c>
      <c r="S2960" s="3" t="s">
        <v>7</v>
      </c>
      <c r="T2960" s="3" t="s">
        <v>7</v>
      </c>
      <c r="U2960" s="2">
        <v>0</v>
      </c>
      <c r="V2960" s="2">
        <v>0</v>
      </c>
      <c r="W2960" s="2"/>
      <c r="X2960" s="3" t="s">
        <v>1993</v>
      </c>
      <c r="Y2960" s="2"/>
      <c r="Z2960" s="3"/>
      <c r="AA2960" s="3"/>
      <c r="AB2960" s="7" t="s">
        <v>9043</v>
      </c>
      <c r="AC2960" s="3" t="s">
        <v>44</v>
      </c>
      <c r="AD2960" s="3" t="s">
        <v>44</v>
      </c>
      <c r="AE2960" s="3" t="s">
        <v>44</v>
      </c>
      <c r="AF2960" s="3" t="s">
        <v>27</v>
      </c>
      <c r="AG2960" s="4"/>
      <c r="AH2960" s="3"/>
      <c r="AI2960" s="4"/>
      <c r="AJ29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0" s="8">
        <f>IF(#REF!=MAX(#REF!),"New","Old")</f>
      </c>
      <c r="AL2960" s="3"/>
      <c r="AM2960" s="9">
        <f>IF(OR(#REF!="",#REF!=0),"",IF(#REF!&lt;12000,"&lt;12k",IF(AND(#REF!&gt;=12000,#REF!&lt;24000),"12k to 24k",IF(AND(#REF!&gt;=24000,#REF!&lt;=36000),"24k to 36k",IF(#REF!&gt;36000,"&gt;36k","")))))</f>
      </c>
    </row>
    <row x14ac:dyDescent="0.25" r="2961" customHeight="1" ht="18.75">
      <c r="A2961" s="1">
        <v>1898966</v>
      </c>
      <c r="B2961" s="2">
        <v>11525295</v>
      </c>
      <c r="C2961" s="3" t="s">
        <v>0</v>
      </c>
      <c r="D2961" s="3" t="s">
        <v>181</v>
      </c>
      <c r="E2961" s="2">
        <v>2016</v>
      </c>
      <c r="F2961" s="4">
        <v>45074</v>
      </c>
      <c r="G2961" s="3" t="s">
        <v>108</v>
      </c>
      <c r="H2961" s="4">
        <v>45081</v>
      </c>
      <c r="I2961" s="4">
        <f>_xlfn.XLOOKUP(#REF!,[1]!Backup_F8_Previous_Wave[ODINO],[1]!Backup_F8_Previous_Wave[Production Date],"")</f>
      </c>
      <c r="J2961" s="10">
        <f>_xlfn.XLOOKUP(#REF!,[1]!Backup_F8_Previous_Wave[ODINO],[1]!Backup_F8_Previous_Wave[Wave Date],"")</f>
      </c>
      <c r="K2961" s="6">
        <f>_xlfn.XLOOKUP(#REF!,[1]!Backup_F8_Previous_Wave[ODINO],[1]!Backup_F8_Previous_Wave[Full VIN],"")</f>
      </c>
      <c r="L2961" s="3" t="s">
        <v>8469</v>
      </c>
      <c r="M2961" s="3" t="s">
        <v>4</v>
      </c>
      <c r="N2961" s="3" t="s">
        <v>9044</v>
      </c>
      <c r="O2961" s="3" t="s">
        <v>196</v>
      </c>
      <c r="P2961" s="6">
        <f>_xlfn.XLOOKUP(#REF!,[1]!Table2[BINNING],[1]!Table2[VFG],"")</f>
      </c>
      <c r="Q2961" s="6">
        <f>IF(ISNUMBER(FIND("|",#REF!,1)),LEFT(#REF!,FIND("|",#REF!,1)-2),#REF!)</f>
      </c>
      <c r="R2961" s="6">
        <f>IF(ISNUMBER(FIND("|",#REF!,1)),RIGHT(#REF!,LEN(#REF!)-FIND("|",#REF!,1)-1),"")</f>
      </c>
      <c r="S2961" s="3" t="s">
        <v>7</v>
      </c>
      <c r="T2961" s="3" t="s">
        <v>7</v>
      </c>
      <c r="U2961" s="2">
        <v>0</v>
      </c>
      <c r="V2961" s="2">
        <v>0</v>
      </c>
      <c r="W2961" s="2"/>
      <c r="X2961" s="3" t="s">
        <v>305</v>
      </c>
      <c r="Y2961" s="2">
        <v>0</v>
      </c>
      <c r="Z2961" s="3"/>
      <c r="AA2961" s="3"/>
      <c r="AB2961" s="7" t="s">
        <v>9045</v>
      </c>
      <c r="AC2961" s="3" t="s">
        <v>297</v>
      </c>
      <c r="AD2961" s="3" t="s">
        <v>298</v>
      </c>
      <c r="AE2961" s="3" t="s">
        <v>299</v>
      </c>
      <c r="AF2961" s="3" t="s">
        <v>198</v>
      </c>
      <c r="AG2961" s="4"/>
      <c r="AH2961" s="3"/>
      <c r="AI2961" s="4"/>
      <c r="AJ29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1" s="8">
        <f>IF(#REF!=MAX(#REF!),"New","Old")</f>
      </c>
      <c r="AL2961" s="3"/>
      <c r="AM2961" s="9">
        <f>IF(OR(#REF!="",#REF!=0),"",IF(#REF!&lt;12000,"&lt;12k",IF(AND(#REF!&gt;=12000,#REF!&lt;24000),"12k to 24k",IF(AND(#REF!&gt;=24000,#REF!&lt;=36000),"24k to 36k",IF(#REF!&gt;36000,"&gt;36k","")))))</f>
      </c>
    </row>
    <row x14ac:dyDescent="0.25" r="2962" customHeight="1" ht="18.75">
      <c r="A2962" s="1">
        <v>1899054</v>
      </c>
      <c r="B2962" s="2">
        <v>11525355</v>
      </c>
      <c r="C2962" s="3" t="s">
        <v>0</v>
      </c>
      <c r="D2962" s="3" t="s">
        <v>96</v>
      </c>
      <c r="E2962" s="2">
        <v>2012</v>
      </c>
      <c r="F2962" s="4">
        <v>45082</v>
      </c>
      <c r="G2962" s="3" t="s">
        <v>108</v>
      </c>
      <c r="H2962" s="4">
        <v>45082</v>
      </c>
      <c r="I2962" s="4">
        <f>_xlfn.XLOOKUP(#REF!,[1]!Backup_F8_Previous_Wave[ODINO],[1]!Backup_F8_Previous_Wave[Production Date],"")</f>
      </c>
      <c r="J2962" s="10">
        <f>_xlfn.XLOOKUP(#REF!,[1]!Backup_F8_Previous_Wave[ODINO],[1]!Backup_F8_Previous_Wave[Wave Date],"")</f>
      </c>
      <c r="K2962" s="6">
        <f>_xlfn.XLOOKUP(#REF!,[1]!Backup_F8_Previous_Wave[ODINO],[1]!Backup_F8_Previous_Wave[Full VIN],"")</f>
      </c>
      <c r="L2962" s="3" t="s">
        <v>1869</v>
      </c>
      <c r="M2962" s="3" t="s">
        <v>4</v>
      </c>
      <c r="N2962" s="3" t="s">
        <v>9046</v>
      </c>
      <c r="O2962" s="3" t="s">
        <v>552</v>
      </c>
      <c r="P2962" s="6">
        <f>_xlfn.XLOOKUP(#REF!,[1]!Table2[BINNING],[1]!Table2[VFG],"")</f>
      </c>
      <c r="Q2962" s="6">
        <f>IF(ISNUMBER(FIND("|",#REF!,1)),LEFT(#REF!,FIND("|",#REF!,1)-2),#REF!)</f>
      </c>
      <c r="R2962" s="6">
        <f>IF(ISNUMBER(FIND("|",#REF!,1)),RIGHT(#REF!,LEN(#REF!)-FIND("|",#REF!,1)-1),"")</f>
      </c>
      <c r="S2962" s="3" t="s">
        <v>7</v>
      </c>
      <c r="T2962" s="3" t="s">
        <v>7</v>
      </c>
      <c r="U2962" s="2">
        <v>0</v>
      </c>
      <c r="V2962" s="2">
        <v>0</v>
      </c>
      <c r="W2962" s="2"/>
      <c r="X2962" s="3" t="s">
        <v>106</v>
      </c>
      <c r="Y2962" s="2">
        <v>70</v>
      </c>
      <c r="Z2962" s="3"/>
      <c r="AA2962" s="3"/>
      <c r="AB2962" s="7" t="s">
        <v>9047</v>
      </c>
      <c r="AC2962" s="3" t="s">
        <v>542</v>
      </c>
      <c r="AD2962" s="3" t="s">
        <v>543</v>
      </c>
      <c r="AE2962" s="3" t="s">
        <v>544</v>
      </c>
      <c r="AF2962" s="3" t="s">
        <v>102</v>
      </c>
      <c r="AG2962" s="4"/>
      <c r="AH2962" s="3"/>
      <c r="AI2962" s="4"/>
      <c r="AJ29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2" s="8">
        <f>IF(#REF!=MAX(#REF!),"New","Old")</f>
      </c>
      <c r="AL2962" s="3"/>
      <c r="AM2962" s="9">
        <f>IF(OR(#REF!="",#REF!=0),"",IF(#REF!&lt;12000,"&lt;12k",IF(AND(#REF!&gt;=12000,#REF!&lt;24000),"12k to 24k",IF(AND(#REF!&gt;=24000,#REF!&lt;=36000),"24k to 36k",IF(#REF!&gt;36000,"&gt;36k","")))))</f>
      </c>
    </row>
    <row x14ac:dyDescent="0.25" r="2963" customHeight="1" ht="18.75">
      <c r="A2963" s="1">
        <v>1899095</v>
      </c>
      <c r="B2963" s="2">
        <v>11525387</v>
      </c>
      <c r="C2963" s="3" t="s">
        <v>0</v>
      </c>
      <c r="D2963" s="3" t="s">
        <v>38</v>
      </c>
      <c r="E2963" s="2">
        <v>2013</v>
      </c>
      <c r="F2963" s="4">
        <v>42491</v>
      </c>
      <c r="G2963" s="3" t="s">
        <v>108</v>
      </c>
      <c r="H2963" s="4">
        <v>45082</v>
      </c>
      <c r="I2963" s="4">
        <f>_xlfn.XLOOKUP(#REF!,[1]!Backup_F8_Previous_Wave[ODINO],[1]!Backup_F8_Previous_Wave[Production Date],"")</f>
      </c>
      <c r="J2963" s="10">
        <f>_xlfn.XLOOKUP(#REF!,[1]!Backup_F8_Previous_Wave[ODINO],[1]!Backup_F8_Previous_Wave[Wave Date],"")</f>
      </c>
      <c r="K2963" s="6">
        <f>_xlfn.XLOOKUP(#REF!,[1]!Backup_F8_Previous_Wave[ODINO],[1]!Backup_F8_Previous_Wave[Full VIN],"")</f>
      </c>
      <c r="L2963" s="3" t="s">
        <v>9048</v>
      </c>
      <c r="M2963" s="3" t="s">
        <v>4</v>
      </c>
      <c r="N2963" s="3" t="s">
        <v>9049</v>
      </c>
      <c r="O2963" s="3" t="s">
        <v>62</v>
      </c>
      <c r="P2963" s="6">
        <f>_xlfn.XLOOKUP(#REF!,[1]!Table2[BINNING],[1]!Table2[VFG],"")</f>
      </c>
      <c r="Q2963" s="6">
        <f>IF(ISNUMBER(FIND("|",#REF!,1)),LEFT(#REF!,FIND("|",#REF!,1)-2),#REF!)</f>
      </c>
      <c r="R2963" s="6">
        <f>IF(ISNUMBER(FIND("|",#REF!,1)),RIGHT(#REF!,LEN(#REF!)-FIND("|",#REF!,1)-1),"")</f>
      </c>
      <c r="S2963" s="3" t="s">
        <v>7</v>
      </c>
      <c r="T2963" s="3" t="s">
        <v>7</v>
      </c>
      <c r="U2963" s="2">
        <v>0</v>
      </c>
      <c r="V2963" s="2">
        <v>0</v>
      </c>
      <c r="W2963" s="2"/>
      <c r="X2963" s="3" t="s">
        <v>657</v>
      </c>
      <c r="Y2963" s="2"/>
      <c r="Z2963" s="3"/>
      <c r="AA2963" s="3"/>
      <c r="AB2963" s="7" t="s">
        <v>9050</v>
      </c>
      <c r="AC2963" s="3" t="s">
        <v>146</v>
      </c>
      <c r="AD2963" s="3" t="s">
        <v>147</v>
      </c>
      <c r="AE2963" s="3" t="s">
        <v>148</v>
      </c>
      <c r="AF2963" s="3" t="s">
        <v>45</v>
      </c>
      <c r="AG2963" s="4"/>
      <c r="AH2963" s="3"/>
      <c r="AI2963" s="4"/>
      <c r="AJ29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3" s="8">
        <f>IF(#REF!=MAX(#REF!),"New","Old")</f>
      </c>
      <c r="AL2963" s="3"/>
      <c r="AM2963" s="9">
        <f>IF(OR(#REF!="",#REF!=0),"",IF(#REF!&lt;12000,"&lt;12k",IF(AND(#REF!&gt;=12000,#REF!&lt;24000),"12k to 24k",IF(AND(#REF!&gt;=24000,#REF!&lt;=36000),"24k to 36k",IF(#REF!&gt;36000,"&gt;36k","")))))</f>
      </c>
    </row>
    <row x14ac:dyDescent="0.25" r="2964" customHeight="1" ht="18.75">
      <c r="A2964" s="1">
        <v>1899198</v>
      </c>
      <c r="B2964" s="2">
        <v>11525460</v>
      </c>
      <c r="C2964" s="3" t="s">
        <v>0</v>
      </c>
      <c r="D2964" s="3" t="s">
        <v>86</v>
      </c>
      <c r="E2964" s="2">
        <v>2020</v>
      </c>
      <c r="F2964" s="4">
        <v>45075</v>
      </c>
      <c r="G2964" s="3" t="s">
        <v>108</v>
      </c>
      <c r="H2964" s="4">
        <v>45082</v>
      </c>
      <c r="I2964" s="4">
        <f>_xlfn.XLOOKUP(#REF!,[1]!Backup_F8_Previous_Wave[ODINO],[1]!Backup_F8_Previous_Wave[Production Date],"")</f>
      </c>
      <c r="J2964" s="10">
        <f>_xlfn.XLOOKUP(#REF!,[1]!Backup_F8_Previous_Wave[ODINO],[1]!Backup_F8_Previous_Wave[Wave Date],"")</f>
      </c>
      <c r="K2964" s="6">
        <f>_xlfn.XLOOKUP(#REF!,[1]!Backup_F8_Previous_Wave[ODINO],[1]!Backup_F8_Previous_Wave[Full VIN],"")</f>
      </c>
      <c r="L2964" s="3" t="s">
        <v>6801</v>
      </c>
      <c r="M2964" s="3" t="s">
        <v>4</v>
      </c>
      <c r="N2964" s="3" t="s">
        <v>9051</v>
      </c>
      <c r="O2964" s="3" t="s">
        <v>4771</v>
      </c>
      <c r="P2964" s="6">
        <f>_xlfn.XLOOKUP(#REF!,[1]!Table2[BINNING],[1]!Table2[VFG],"")</f>
      </c>
      <c r="Q2964" s="6">
        <f>IF(ISNUMBER(FIND("|",#REF!,1)),LEFT(#REF!,FIND("|",#REF!,1)-2),#REF!)</f>
      </c>
      <c r="R2964" s="6">
        <f>IF(ISNUMBER(FIND("|",#REF!,1)),RIGHT(#REF!,LEN(#REF!)-FIND("|",#REF!,1)-1),"")</f>
      </c>
      <c r="S2964" s="3" t="s">
        <v>7</v>
      </c>
      <c r="T2964" s="3" t="s">
        <v>7</v>
      </c>
      <c r="U2964" s="2">
        <v>0</v>
      </c>
      <c r="V2964" s="2">
        <v>0</v>
      </c>
      <c r="W2964" s="2">
        <v>109000</v>
      </c>
      <c r="X2964" s="3" t="s">
        <v>657</v>
      </c>
      <c r="Y2964" s="2">
        <v>0</v>
      </c>
      <c r="Z2964" s="3" t="s">
        <v>7529</v>
      </c>
      <c r="AA2964" s="3" t="s">
        <v>1574</v>
      </c>
      <c r="AB2964" s="7" t="s">
        <v>9052</v>
      </c>
      <c r="AC2964" s="3" t="s">
        <v>685</v>
      </c>
      <c r="AD2964" s="3" t="s">
        <v>93</v>
      </c>
      <c r="AE2964" s="3" t="s">
        <v>94</v>
      </c>
      <c r="AF2964" s="3" t="s">
        <v>95</v>
      </c>
      <c r="AG2964" s="4"/>
      <c r="AH2964" s="3"/>
      <c r="AI2964" s="4"/>
      <c r="AJ29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4" s="8">
        <f>IF(#REF!=MAX(#REF!),"New","Old")</f>
      </c>
      <c r="AL2964" s="3"/>
      <c r="AM2964" s="9">
        <f>IF(OR(#REF!="",#REF!=0),"",IF(#REF!&lt;12000,"&lt;12k",IF(AND(#REF!&gt;=12000,#REF!&lt;24000),"12k to 24k",IF(AND(#REF!&gt;=24000,#REF!&lt;=36000),"24k to 36k",IF(#REF!&gt;36000,"&gt;36k","")))))</f>
      </c>
    </row>
    <row x14ac:dyDescent="0.25" r="2965" customHeight="1" ht="18.75">
      <c r="A2965" s="1">
        <v>1899201</v>
      </c>
      <c r="B2965" s="2">
        <v>11525462</v>
      </c>
      <c r="C2965" s="3" t="s">
        <v>0</v>
      </c>
      <c r="D2965" s="3" t="s">
        <v>86</v>
      </c>
      <c r="E2965" s="2">
        <v>2020</v>
      </c>
      <c r="F2965" s="4">
        <v>45078</v>
      </c>
      <c r="G2965" s="3" t="s">
        <v>108</v>
      </c>
      <c r="H2965" s="4">
        <v>45082</v>
      </c>
      <c r="I2965" s="4">
        <f>_xlfn.XLOOKUP(#REF!,[1]!Backup_F8_Previous_Wave[ODINO],[1]!Backup_F8_Previous_Wave[Production Date],"")</f>
      </c>
      <c r="J2965" s="10">
        <f>_xlfn.XLOOKUP(#REF!,[1]!Backup_F8_Previous_Wave[ODINO],[1]!Backup_F8_Previous_Wave[Wave Date],"")</f>
      </c>
      <c r="K2965" s="6">
        <f>_xlfn.XLOOKUP(#REF!,[1]!Backup_F8_Previous_Wave[ODINO],[1]!Backup_F8_Previous_Wave[Full VIN],"")</f>
      </c>
      <c r="L2965" s="3" t="s">
        <v>3604</v>
      </c>
      <c r="M2965" s="3" t="s">
        <v>4</v>
      </c>
      <c r="N2965" s="3" t="s">
        <v>9053</v>
      </c>
      <c r="O2965" s="3" t="s">
        <v>4771</v>
      </c>
      <c r="P2965" s="6">
        <f>_xlfn.XLOOKUP(#REF!,[1]!Table2[BINNING],[1]!Table2[VFG],"")</f>
      </c>
      <c r="Q2965" s="6">
        <f>IF(ISNUMBER(FIND("|",#REF!,1)),LEFT(#REF!,FIND("|",#REF!,1)-2),#REF!)</f>
      </c>
      <c r="R2965" s="6">
        <f>IF(ISNUMBER(FIND("|",#REF!,1)),RIGHT(#REF!,LEN(#REF!)-FIND("|",#REF!,1)-1),"")</f>
      </c>
      <c r="S2965" s="3" t="s">
        <v>7</v>
      </c>
      <c r="T2965" s="3" t="s">
        <v>7</v>
      </c>
      <c r="U2965" s="2">
        <v>0</v>
      </c>
      <c r="V2965" s="2">
        <v>0</v>
      </c>
      <c r="W2965" s="2">
        <v>56000</v>
      </c>
      <c r="X2965" s="3" t="s">
        <v>2931</v>
      </c>
      <c r="Y2965" s="2"/>
      <c r="Z2965" s="3" t="s">
        <v>9054</v>
      </c>
      <c r="AA2965" s="3" t="s">
        <v>6815</v>
      </c>
      <c r="AB2965" s="7" t="s">
        <v>9055</v>
      </c>
      <c r="AC2965" s="3" t="s">
        <v>685</v>
      </c>
      <c r="AD2965" s="3" t="s">
        <v>93</v>
      </c>
      <c r="AE2965" s="3" t="s">
        <v>94</v>
      </c>
      <c r="AF2965" s="3" t="s">
        <v>95</v>
      </c>
      <c r="AG2965" s="4"/>
      <c r="AH2965" s="3"/>
      <c r="AI2965" s="4"/>
      <c r="AJ29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5" s="8">
        <f>IF(#REF!=MAX(#REF!),"New","Old")</f>
      </c>
      <c r="AL2965" s="3"/>
      <c r="AM2965" s="9">
        <f>IF(OR(#REF!="",#REF!=0),"",IF(#REF!&lt;12000,"&lt;12k",IF(AND(#REF!&gt;=12000,#REF!&lt;24000),"12k to 24k",IF(AND(#REF!&gt;=24000,#REF!&lt;=36000),"24k to 36k",IF(#REF!&gt;36000,"&gt;36k","")))))</f>
      </c>
    </row>
    <row x14ac:dyDescent="0.25" r="2966" customHeight="1" ht="18.75">
      <c r="A2966" s="1">
        <v>1899358</v>
      </c>
      <c r="B2966" s="2">
        <v>11525573</v>
      </c>
      <c r="C2966" s="3" t="s">
        <v>0</v>
      </c>
      <c r="D2966" s="3" t="s">
        <v>181</v>
      </c>
      <c r="E2966" s="2">
        <v>2017</v>
      </c>
      <c r="F2966" s="4">
        <v>45082</v>
      </c>
      <c r="G2966" s="3" t="s">
        <v>108</v>
      </c>
      <c r="H2966" s="4">
        <v>45083</v>
      </c>
      <c r="I2966" s="4">
        <f>_xlfn.XLOOKUP(#REF!,[1]!Backup_F8_Previous_Wave[ODINO],[1]!Backup_F8_Previous_Wave[Production Date],"")</f>
      </c>
      <c r="J2966" s="10">
        <f>_xlfn.XLOOKUP(#REF!,[1]!Backup_F8_Previous_Wave[ODINO],[1]!Backup_F8_Previous_Wave[Wave Date],"")</f>
      </c>
      <c r="K2966" s="6">
        <f>_xlfn.XLOOKUP(#REF!,[1]!Backup_F8_Previous_Wave[ODINO],[1]!Backup_F8_Previous_Wave[Full VIN],"")</f>
      </c>
      <c r="L2966" s="3" t="s">
        <v>7213</v>
      </c>
      <c r="M2966" s="3" t="s">
        <v>4</v>
      </c>
      <c r="N2966" s="3" t="s">
        <v>9056</v>
      </c>
      <c r="O2966" s="3" t="s">
        <v>196</v>
      </c>
      <c r="P2966" s="6">
        <f>_xlfn.XLOOKUP(#REF!,[1]!Table2[BINNING],[1]!Table2[VFG],"")</f>
      </c>
      <c r="Q2966" s="6">
        <f>IF(ISNUMBER(FIND("|",#REF!,1)),LEFT(#REF!,FIND("|",#REF!,1)-2),#REF!)</f>
      </c>
      <c r="R2966" s="6">
        <f>IF(ISNUMBER(FIND("|",#REF!,1)),RIGHT(#REF!,LEN(#REF!)-FIND("|",#REF!,1)-1),"")</f>
      </c>
      <c r="S2966" s="3" t="s">
        <v>7</v>
      </c>
      <c r="T2966" s="3" t="s">
        <v>7</v>
      </c>
      <c r="U2966" s="2">
        <v>0</v>
      </c>
      <c r="V2966" s="2">
        <v>0</v>
      </c>
      <c r="W2966" s="2"/>
      <c r="X2966" s="3" t="s">
        <v>139</v>
      </c>
      <c r="Y2966" s="2">
        <v>75</v>
      </c>
      <c r="Z2966" s="3"/>
      <c r="AA2966" s="3"/>
      <c r="AB2966" s="7" t="s">
        <v>9057</v>
      </c>
      <c r="AC2966" s="3" t="s">
        <v>297</v>
      </c>
      <c r="AD2966" s="3" t="s">
        <v>298</v>
      </c>
      <c r="AE2966" s="3" t="s">
        <v>299</v>
      </c>
      <c r="AF2966" s="3" t="s">
        <v>198</v>
      </c>
      <c r="AG2966" s="4"/>
      <c r="AH2966" s="3"/>
      <c r="AI2966" s="4"/>
      <c r="AJ29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6" s="8">
        <f>IF(#REF!=MAX(#REF!),"New","Old")</f>
      </c>
      <c r="AL2966" s="3"/>
      <c r="AM2966" s="9">
        <f>IF(OR(#REF!="",#REF!=0),"",IF(#REF!&lt;12000,"&lt;12k",IF(AND(#REF!&gt;=12000,#REF!&lt;24000),"12k to 24k",IF(AND(#REF!&gt;=24000,#REF!&lt;=36000),"24k to 36k",IF(#REF!&gt;36000,"&gt;36k","")))))</f>
      </c>
    </row>
    <row x14ac:dyDescent="0.25" r="2967" customHeight="1" ht="18.75">
      <c r="A2967" s="1">
        <v>1899376</v>
      </c>
      <c r="B2967" s="2">
        <v>11525583</v>
      </c>
      <c r="C2967" s="3" t="s">
        <v>0</v>
      </c>
      <c r="D2967" s="3" t="s">
        <v>86</v>
      </c>
      <c r="E2967" s="2">
        <v>2020</v>
      </c>
      <c r="F2967" s="4">
        <v>45083</v>
      </c>
      <c r="G2967" s="3" t="s">
        <v>108</v>
      </c>
      <c r="H2967" s="4">
        <v>45083</v>
      </c>
      <c r="I2967" s="4">
        <f>_xlfn.XLOOKUP(#REF!,[1]!Backup_F8_Previous_Wave[ODINO],[1]!Backup_F8_Previous_Wave[Production Date],"")</f>
      </c>
      <c r="J2967" s="10">
        <f>_xlfn.XLOOKUP(#REF!,[1]!Backup_F8_Previous_Wave[ODINO],[1]!Backup_F8_Previous_Wave[Wave Date],"")</f>
      </c>
      <c r="K2967" s="6">
        <f>_xlfn.XLOOKUP(#REF!,[1]!Backup_F8_Previous_Wave[ODINO],[1]!Backup_F8_Previous_Wave[Full VIN],"")</f>
      </c>
      <c r="L2967" s="3" t="s">
        <v>9058</v>
      </c>
      <c r="M2967" s="3" t="s">
        <v>4</v>
      </c>
      <c r="N2967" s="3" t="s">
        <v>9059</v>
      </c>
      <c r="O2967" s="3" t="s">
        <v>62</v>
      </c>
      <c r="P2967" s="6">
        <f>_xlfn.XLOOKUP(#REF!,[1]!Table2[BINNING],[1]!Table2[VFG],"")</f>
      </c>
      <c r="Q2967" s="6">
        <f>IF(ISNUMBER(FIND("|",#REF!,1)),LEFT(#REF!,FIND("|",#REF!,1)-2),#REF!)</f>
      </c>
      <c r="R2967" s="6">
        <f>IF(ISNUMBER(FIND("|",#REF!,1)),RIGHT(#REF!,LEN(#REF!)-FIND("|",#REF!,1)-1),"")</f>
      </c>
      <c r="S2967" s="3" t="s">
        <v>7</v>
      </c>
      <c r="T2967" s="3" t="s">
        <v>7</v>
      </c>
      <c r="U2967" s="2">
        <v>0</v>
      </c>
      <c r="V2967" s="2">
        <v>0</v>
      </c>
      <c r="W2967" s="2"/>
      <c r="X2967" s="3" t="s">
        <v>72</v>
      </c>
      <c r="Y2967" s="2"/>
      <c r="Z2967" s="3"/>
      <c r="AA2967" s="3"/>
      <c r="AB2967" s="7" t="s">
        <v>9060</v>
      </c>
      <c r="AC2967" s="3" t="s">
        <v>685</v>
      </c>
      <c r="AD2967" s="3" t="s">
        <v>93</v>
      </c>
      <c r="AE2967" s="3" t="s">
        <v>94</v>
      </c>
      <c r="AF2967" s="3" t="s">
        <v>95</v>
      </c>
      <c r="AG2967" s="4"/>
      <c r="AH2967" s="3"/>
      <c r="AI2967" s="4"/>
      <c r="AJ29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7" s="8">
        <f>IF(#REF!=MAX(#REF!),"New","Old")</f>
      </c>
      <c r="AL2967" s="3"/>
      <c r="AM2967" s="9">
        <f>IF(OR(#REF!="",#REF!=0),"",IF(#REF!&lt;12000,"&lt;12k",IF(AND(#REF!&gt;=12000,#REF!&lt;24000),"12k to 24k",IF(AND(#REF!&gt;=24000,#REF!&lt;=36000),"24k to 36k",IF(#REF!&gt;36000,"&gt;36k","")))))</f>
      </c>
    </row>
    <row x14ac:dyDescent="0.25" r="2968" customHeight="1" ht="18.75">
      <c r="A2968" s="1">
        <v>1899403</v>
      </c>
      <c r="B2968" s="2">
        <v>11525605</v>
      </c>
      <c r="C2968" s="3" t="s">
        <v>0</v>
      </c>
      <c r="D2968" s="3" t="s">
        <v>181</v>
      </c>
      <c r="E2968" s="2">
        <v>2016</v>
      </c>
      <c r="F2968" s="4">
        <v>43266</v>
      </c>
      <c r="G2968" s="3" t="s">
        <v>108</v>
      </c>
      <c r="H2968" s="4">
        <v>45083</v>
      </c>
      <c r="I2968" s="4"/>
      <c r="J2968" s="10">
        <f>_xlfn.XLOOKUP(#REF!,[1]!Backup_F8_Previous_Wave[ODINO],[1]!Backup_F8_Previous_Wave[Wave Date],"")</f>
      </c>
      <c r="K2968" s="3"/>
      <c r="L2968" s="3"/>
      <c r="M2968" s="3" t="s">
        <v>4</v>
      </c>
      <c r="N2968" s="3" t="s">
        <v>9061</v>
      </c>
      <c r="O2968" s="3" t="s">
        <v>196</v>
      </c>
      <c r="P2968" s="6">
        <f>_xlfn.XLOOKUP(#REF!,[1]!Table2[BINNING],[1]!Table2[VFG],"")</f>
      </c>
      <c r="Q2968" s="6">
        <f>IF(ISNUMBER(FIND("|",#REF!,1)),LEFT(#REF!,FIND("|",#REF!,1)-2),#REF!)</f>
      </c>
      <c r="R2968" s="6">
        <f>IF(ISNUMBER(FIND("|",#REF!,1)),RIGHT(#REF!,LEN(#REF!)-FIND("|",#REF!,1)-1),"")</f>
      </c>
      <c r="S2968" s="3" t="s">
        <v>7</v>
      </c>
      <c r="T2968" s="3" t="s">
        <v>7</v>
      </c>
      <c r="U2968" s="2">
        <v>0</v>
      </c>
      <c r="V2968" s="2">
        <v>0</v>
      </c>
      <c r="W2968" s="2">
        <v>30000</v>
      </c>
      <c r="X2968" s="3" t="s">
        <v>106</v>
      </c>
      <c r="Y2968" s="2"/>
      <c r="Z2968" s="3"/>
      <c r="AA2968" s="3"/>
      <c r="AB2968" s="7" t="s">
        <v>9062</v>
      </c>
      <c r="AC2968" s="3" t="s">
        <v>44</v>
      </c>
      <c r="AD2968" s="3" t="s">
        <v>44</v>
      </c>
      <c r="AE2968" s="3" t="s">
        <v>44</v>
      </c>
      <c r="AF2968" s="3" t="s">
        <v>44</v>
      </c>
      <c r="AG2968" s="4"/>
      <c r="AH2968" s="3"/>
      <c r="AI2968" s="4"/>
      <c r="AJ29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8" s="8">
        <f>IF(#REF!=MAX(#REF!),"New","Old")</f>
      </c>
      <c r="AL2968" s="3"/>
      <c r="AM2968" s="9">
        <f>IF(OR(#REF!="",#REF!=0),"",IF(#REF!&lt;12000,"&lt;12k",IF(AND(#REF!&gt;=12000,#REF!&lt;24000),"12k to 24k",IF(AND(#REF!&gt;=24000,#REF!&lt;=36000),"24k to 36k",IF(#REF!&gt;36000,"&gt;36k","")))))</f>
      </c>
    </row>
    <row x14ac:dyDescent="0.25" r="2969" customHeight="1" ht="18.75">
      <c r="A2969" s="1">
        <v>1899533</v>
      </c>
      <c r="B2969" s="2">
        <v>11525694</v>
      </c>
      <c r="C2969" s="3" t="s">
        <v>0</v>
      </c>
      <c r="D2969" s="3" t="s">
        <v>181</v>
      </c>
      <c r="E2969" s="2">
        <v>2015</v>
      </c>
      <c r="F2969" s="4">
        <v>45083</v>
      </c>
      <c r="G2969" s="3" t="s">
        <v>108</v>
      </c>
      <c r="H2969" s="4">
        <v>45083</v>
      </c>
      <c r="I2969" s="4">
        <f>_xlfn.XLOOKUP(#REF!,[1]!Backup_F8_Previous_Wave[ODINO],[1]!Backup_F8_Previous_Wave[Production Date],"")</f>
      </c>
      <c r="J2969" s="10">
        <f>_xlfn.XLOOKUP(#REF!,[1]!Backup_F8_Previous_Wave[ODINO],[1]!Backup_F8_Previous_Wave[Wave Date],"")</f>
      </c>
      <c r="K2969" s="6">
        <f>_xlfn.XLOOKUP(#REF!,[1]!Backup_F8_Previous_Wave[ODINO],[1]!Backup_F8_Previous_Wave[Full VIN],"")</f>
      </c>
      <c r="L2969" s="3" t="s">
        <v>9063</v>
      </c>
      <c r="M2969" s="3" t="s">
        <v>4</v>
      </c>
      <c r="N2969" s="3" t="s">
        <v>9064</v>
      </c>
      <c r="O2969" s="3" t="s">
        <v>196</v>
      </c>
      <c r="P2969" s="6">
        <f>_xlfn.XLOOKUP(#REF!,[1]!Table2[BINNING],[1]!Table2[VFG],"")</f>
      </c>
      <c r="Q2969" s="6">
        <f>IF(ISNUMBER(FIND("|",#REF!,1)),LEFT(#REF!,FIND("|",#REF!,1)-2),#REF!)</f>
      </c>
      <c r="R2969" s="6">
        <f>IF(ISNUMBER(FIND("|",#REF!,1)),RIGHT(#REF!,LEN(#REF!)-FIND("|",#REF!,1)-1),"")</f>
      </c>
      <c r="S2969" s="3" t="s">
        <v>7</v>
      </c>
      <c r="T2969" s="3" t="s">
        <v>7</v>
      </c>
      <c r="U2969" s="2">
        <v>0</v>
      </c>
      <c r="V2969" s="2">
        <v>0</v>
      </c>
      <c r="W2969" s="2"/>
      <c r="X2969" s="3" t="s">
        <v>106</v>
      </c>
      <c r="Y2969" s="2">
        <v>55</v>
      </c>
      <c r="Z2969" s="3"/>
      <c r="AA2969" s="3"/>
      <c r="AB2969" s="7" t="s">
        <v>9065</v>
      </c>
      <c r="AC2969" s="3" t="s">
        <v>297</v>
      </c>
      <c r="AD2969" s="3" t="s">
        <v>298</v>
      </c>
      <c r="AE2969" s="3" t="s">
        <v>299</v>
      </c>
      <c r="AF2969" s="3" t="s">
        <v>198</v>
      </c>
      <c r="AG2969" s="4"/>
      <c r="AH2969" s="3"/>
      <c r="AI2969" s="4"/>
      <c r="AJ29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69" s="8">
        <f>IF(#REF!=MAX(#REF!),"New","Old")</f>
      </c>
      <c r="AL2969" s="3"/>
      <c r="AM2969" s="9">
        <f>IF(OR(#REF!="",#REF!=0),"",IF(#REF!&lt;12000,"&lt;12k",IF(AND(#REF!&gt;=12000,#REF!&lt;24000),"12k to 24k",IF(AND(#REF!&gt;=24000,#REF!&lt;=36000),"24k to 36k",IF(#REF!&gt;36000,"&gt;36k","")))))</f>
      </c>
    </row>
    <row x14ac:dyDescent="0.25" r="2970" customHeight="1" ht="18.75">
      <c r="A2970" s="1">
        <v>1899547</v>
      </c>
      <c r="B2970" s="2">
        <v>11525705</v>
      </c>
      <c r="C2970" s="3" t="s">
        <v>0</v>
      </c>
      <c r="D2970" s="3" t="s">
        <v>181</v>
      </c>
      <c r="E2970" s="2">
        <v>2015</v>
      </c>
      <c r="F2970" s="4">
        <v>45039</v>
      </c>
      <c r="G2970" s="3" t="s">
        <v>108</v>
      </c>
      <c r="H2970" s="4">
        <v>45083</v>
      </c>
      <c r="I2970" s="4">
        <f>_xlfn.XLOOKUP(#REF!,[1]!Backup_F8_Previous_Wave[ODINO],[1]!Backup_F8_Previous_Wave[Production Date],"")</f>
      </c>
      <c r="J2970" s="10">
        <f>_xlfn.XLOOKUP(#REF!,[1]!Backup_F8_Previous_Wave[ODINO],[1]!Backup_F8_Previous_Wave[Wave Date],"")</f>
      </c>
      <c r="K2970" s="6">
        <f>_xlfn.XLOOKUP(#REF!,[1]!Backup_F8_Previous_Wave[ODINO],[1]!Backup_F8_Previous_Wave[Full VIN],"")</f>
      </c>
      <c r="L2970" s="3" t="s">
        <v>9066</v>
      </c>
      <c r="M2970" s="3" t="s">
        <v>4</v>
      </c>
      <c r="N2970" s="3" t="s">
        <v>9067</v>
      </c>
      <c r="O2970" s="3" t="s">
        <v>196</v>
      </c>
      <c r="P2970" s="6">
        <f>_xlfn.XLOOKUP(#REF!,[1]!Table2[BINNING],[1]!Table2[VFG],"")</f>
      </c>
      <c r="Q2970" s="6">
        <f>IF(ISNUMBER(FIND("|",#REF!,1)),LEFT(#REF!,FIND("|",#REF!,1)-2),#REF!)</f>
      </c>
      <c r="R2970" s="6">
        <f>IF(ISNUMBER(FIND("|",#REF!,1)),RIGHT(#REF!,LEN(#REF!)-FIND("|",#REF!,1)-1),"")</f>
      </c>
      <c r="S2970" s="3" t="s">
        <v>7</v>
      </c>
      <c r="T2970" s="3" t="s">
        <v>7</v>
      </c>
      <c r="U2970" s="2">
        <v>0</v>
      </c>
      <c r="V2970" s="2">
        <v>0</v>
      </c>
      <c r="W2970" s="2"/>
      <c r="X2970" s="3" t="s">
        <v>166</v>
      </c>
      <c r="Y2970" s="2"/>
      <c r="Z2970" s="3"/>
      <c r="AA2970" s="3"/>
      <c r="AB2970" s="7" t="s">
        <v>9068</v>
      </c>
      <c r="AC2970" s="3" t="s">
        <v>297</v>
      </c>
      <c r="AD2970" s="3" t="s">
        <v>298</v>
      </c>
      <c r="AE2970" s="3" t="s">
        <v>299</v>
      </c>
      <c r="AF2970" s="3" t="s">
        <v>198</v>
      </c>
      <c r="AG2970" s="4"/>
      <c r="AH2970" s="3"/>
      <c r="AI2970" s="4"/>
      <c r="AJ29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0" s="8">
        <f>IF(#REF!=MAX(#REF!),"New","Old")</f>
      </c>
      <c r="AL2970" s="3"/>
      <c r="AM2970" s="9">
        <f>IF(OR(#REF!="",#REF!=0),"",IF(#REF!&lt;12000,"&lt;12k",IF(AND(#REF!&gt;=12000,#REF!&lt;24000),"12k to 24k",IF(AND(#REF!&gt;=24000,#REF!&lt;=36000),"24k to 36k",IF(#REF!&gt;36000,"&gt;36k","")))))</f>
      </c>
    </row>
    <row x14ac:dyDescent="0.25" r="2971" customHeight="1" ht="18.75">
      <c r="A2971" s="1">
        <v>1899571</v>
      </c>
      <c r="B2971" s="2">
        <v>11525723</v>
      </c>
      <c r="C2971" s="3" t="s">
        <v>0</v>
      </c>
      <c r="D2971" s="3" t="s">
        <v>46</v>
      </c>
      <c r="E2971" s="2">
        <v>2018</v>
      </c>
      <c r="F2971" s="4">
        <v>45083</v>
      </c>
      <c r="G2971" s="3" t="s">
        <v>108</v>
      </c>
      <c r="H2971" s="4">
        <v>45083</v>
      </c>
      <c r="I2971" s="4">
        <f>_xlfn.XLOOKUP(#REF!,[1]!Backup_F8_Previous_Wave[ODINO],[1]!Backup_F8_Previous_Wave[Production Date],"")</f>
      </c>
      <c r="J2971" s="10">
        <f>_xlfn.XLOOKUP(#REF!,[1]!Backup_F8_Previous_Wave[ODINO],[1]!Backup_F8_Previous_Wave[Wave Date],"")</f>
      </c>
      <c r="K2971" s="6">
        <f>_xlfn.XLOOKUP(#REF!,[1]!Backup_F8_Previous_Wave[ODINO],[1]!Backup_F8_Previous_Wave[Full VIN],"")</f>
      </c>
      <c r="L2971" s="3" t="s">
        <v>9069</v>
      </c>
      <c r="M2971" s="3" t="s">
        <v>4</v>
      </c>
      <c r="N2971" s="3" t="s">
        <v>9070</v>
      </c>
      <c r="O2971" s="3" t="s">
        <v>4868</v>
      </c>
      <c r="P2971" s="6">
        <f>_xlfn.XLOOKUP(#REF!,[1]!Table2[BINNING],[1]!Table2[VFG],"")</f>
      </c>
      <c r="Q2971" s="6">
        <f>IF(ISNUMBER(FIND("|",#REF!,1)),LEFT(#REF!,FIND("|",#REF!,1)-2),#REF!)</f>
      </c>
      <c r="R2971" s="6">
        <f>IF(ISNUMBER(FIND("|",#REF!,1)),RIGHT(#REF!,LEN(#REF!)-FIND("|",#REF!,1)-1),"")</f>
      </c>
      <c r="S2971" s="3" t="s">
        <v>7</v>
      </c>
      <c r="T2971" s="3" t="s">
        <v>7</v>
      </c>
      <c r="U2971" s="2">
        <v>0</v>
      </c>
      <c r="V2971" s="2">
        <v>0</v>
      </c>
      <c r="W2971" s="2"/>
      <c r="X2971" s="3" t="s">
        <v>24</v>
      </c>
      <c r="Y2971" s="2">
        <v>25</v>
      </c>
      <c r="Z2971" s="3"/>
      <c r="AA2971" s="3"/>
      <c r="AB2971" s="7" t="s">
        <v>9071</v>
      </c>
      <c r="AC2971" s="3" t="s">
        <v>52</v>
      </c>
      <c r="AD2971" s="3" t="s">
        <v>53</v>
      </c>
      <c r="AE2971" s="3" t="s">
        <v>54</v>
      </c>
      <c r="AF2971" s="3" t="s">
        <v>27</v>
      </c>
      <c r="AG2971" s="4"/>
      <c r="AH2971" s="3"/>
      <c r="AI2971" s="4"/>
      <c r="AJ29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1" s="8">
        <f>IF(#REF!=MAX(#REF!),"New","Old")</f>
      </c>
      <c r="AL2971" s="3"/>
      <c r="AM2971" s="9">
        <f>IF(OR(#REF!="",#REF!=0),"",IF(#REF!&lt;12000,"&lt;12k",IF(AND(#REF!&gt;=12000,#REF!&lt;24000),"12k to 24k",IF(AND(#REF!&gt;=24000,#REF!&lt;=36000),"24k to 36k",IF(#REF!&gt;36000,"&gt;36k","")))))</f>
      </c>
    </row>
    <row x14ac:dyDescent="0.25" r="2972" customHeight="1" ht="18.75">
      <c r="A2972" s="1">
        <v>1899733</v>
      </c>
      <c r="B2972" s="2">
        <v>11525836</v>
      </c>
      <c r="C2972" s="3" t="s">
        <v>0</v>
      </c>
      <c r="D2972" s="3" t="s">
        <v>181</v>
      </c>
      <c r="E2972" s="2">
        <v>2013</v>
      </c>
      <c r="F2972" s="4">
        <v>45076</v>
      </c>
      <c r="G2972" s="3" t="s">
        <v>108</v>
      </c>
      <c r="H2972" s="4">
        <v>45084</v>
      </c>
      <c r="I2972" s="4">
        <f>_xlfn.XLOOKUP(#REF!,[1]!Backup_F8_Previous_Wave[ODINO],[1]!Backup_F8_Previous_Wave[Production Date],"")</f>
      </c>
      <c r="J2972" s="10">
        <f>_xlfn.XLOOKUP(#REF!,[1]!Backup_F8_Previous_Wave[ODINO],[1]!Backup_F8_Previous_Wave[Wave Date],"")</f>
      </c>
      <c r="K2972" s="6">
        <f>_xlfn.XLOOKUP(#REF!,[1]!Backup_F8_Previous_Wave[ODINO],[1]!Backup_F8_Previous_Wave[Full VIN],"")</f>
      </c>
      <c r="L2972" s="3" t="s">
        <v>5222</v>
      </c>
      <c r="M2972" s="3" t="s">
        <v>4</v>
      </c>
      <c r="N2972" s="3" t="s">
        <v>9072</v>
      </c>
      <c r="O2972" s="3" t="s">
        <v>196</v>
      </c>
      <c r="P2972" s="6">
        <f>_xlfn.XLOOKUP(#REF!,[1]!Table2[BINNING],[1]!Table2[VFG],"")</f>
      </c>
      <c r="Q2972" s="6">
        <f>IF(ISNUMBER(FIND("|",#REF!,1)),LEFT(#REF!,FIND("|",#REF!,1)-2),#REF!)</f>
      </c>
      <c r="R2972" s="6">
        <f>IF(ISNUMBER(FIND("|",#REF!,1)),RIGHT(#REF!,LEN(#REF!)-FIND("|",#REF!,1)-1),"")</f>
      </c>
      <c r="S2972" s="3" t="s">
        <v>7</v>
      </c>
      <c r="T2972" s="3" t="s">
        <v>7</v>
      </c>
      <c r="U2972" s="2">
        <v>0</v>
      </c>
      <c r="V2972" s="2">
        <v>0</v>
      </c>
      <c r="W2972" s="2"/>
      <c r="X2972" s="3" t="s">
        <v>202</v>
      </c>
      <c r="Y2972" s="2">
        <v>65</v>
      </c>
      <c r="Z2972" s="3"/>
      <c r="AA2972" s="3"/>
      <c r="AB2972" s="7" t="s">
        <v>9073</v>
      </c>
      <c r="AC2972" s="3" t="s">
        <v>297</v>
      </c>
      <c r="AD2972" s="3" t="s">
        <v>298</v>
      </c>
      <c r="AE2972" s="3" t="s">
        <v>299</v>
      </c>
      <c r="AF2972" s="3" t="s">
        <v>198</v>
      </c>
      <c r="AG2972" s="4"/>
      <c r="AH2972" s="3"/>
      <c r="AI2972" s="4"/>
      <c r="AJ29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2" s="8">
        <f>IF(#REF!=MAX(#REF!),"New","Old")</f>
      </c>
      <c r="AL2972" s="3"/>
      <c r="AM2972" s="9">
        <f>IF(OR(#REF!="",#REF!=0),"",IF(#REF!&lt;12000,"&lt;12k",IF(AND(#REF!&gt;=12000,#REF!&lt;24000),"12k to 24k",IF(AND(#REF!&gt;=24000,#REF!&lt;=36000),"24k to 36k",IF(#REF!&gt;36000,"&gt;36k","")))))</f>
      </c>
    </row>
    <row x14ac:dyDescent="0.25" r="2973" customHeight="1" ht="18.75">
      <c r="A2973" s="1">
        <v>1899757</v>
      </c>
      <c r="B2973" s="2">
        <v>11525855</v>
      </c>
      <c r="C2973" s="3" t="s">
        <v>0</v>
      </c>
      <c r="D2973" s="3" t="s">
        <v>86</v>
      </c>
      <c r="E2973" s="2">
        <v>2020</v>
      </c>
      <c r="F2973" s="4">
        <v>45033</v>
      </c>
      <c r="G2973" s="3" t="s">
        <v>108</v>
      </c>
      <c r="H2973" s="4">
        <v>45084</v>
      </c>
      <c r="I2973" s="4"/>
      <c r="J2973" s="10">
        <f>_xlfn.XLOOKUP(#REF!,[1]!Backup_F8_Previous_Wave[ODINO],[1]!Backup_F8_Previous_Wave[Wave Date],"")</f>
      </c>
      <c r="K2973" s="3"/>
      <c r="L2973" s="3" t="s">
        <v>9074</v>
      </c>
      <c r="M2973" s="3" t="s">
        <v>4</v>
      </c>
      <c r="N2973" s="3" t="s">
        <v>9075</v>
      </c>
      <c r="O2973" s="3" t="s">
        <v>670</v>
      </c>
      <c r="P2973" s="6">
        <f>_xlfn.XLOOKUP(#REF!,[1]!Table2[BINNING],[1]!Table2[VFG],"")</f>
      </c>
      <c r="Q2973" s="6">
        <f>IF(ISNUMBER(FIND("|",#REF!,1)),LEFT(#REF!,FIND("|",#REF!,1)-2),#REF!)</f>
      </c>
      <c r="R2973" s="6">
        <f>IF(ISNUMBER(FIND("|",#REF!,1)),RIGHT(#REF!,LEN(#REF!)-FIND("|",#REF!,1)-1),"")</f>
      </c>
      <c r="S2973" s="3" t="s">
        <v>7</v>
      </c>
      <c r="T2973" s="3" t="s">
        <v>7</v>
      </c>
      <c r="U2973" s="2">
        <v>0</v>
      </c>
      <c r="V2973" s="2">
        <v>0</v>
      </c>
      <c r="W2973" s="2"/>
      <c r="X2973" s="3" t="s">
        <v>317</v>
      </c>
      <c r="Y2973" s="2">
        <v>45</v>
      </c>
      <c r="Z2973" s="3"/>
      <c r="AA2973" s="3"/>
      <c r="AB2973" s="7" t="s">
        <v>9076</v>
      </c>
      <c r="AC2973" s="3" t="s">
        <v>44</v>
      </c>
      <c r="AD2973" s="3" t="s">
        <v>44</v>
      </c>
      <c r="AE2973" s="3" t="s">
        <v>44</v>
      </c>
      <c r="AF2973" s="3" t="s">
        <v>95</v>
      </c>
      <c r="AG2973" s="4"/>
      <c r="AH2973" s="3"/>
      <c r="AI2973" s="4"/>
      <c r="AJ29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3" s="8">
        <f>IF(#REF!=MAX(#REF!),"New","Old")</f>
      </c>
      <c r="AL2973" s="3"/>
      <c r="AM2973" s="9">
        <f>IF(OR(#REF!="",#REF!=0),"",IF(#REF!&lt;12000,"&lt;12k",IF(AND(#REF!&gt;=12000,#REF!&lt;24000),"12k to 24k",IF(AND(#REF!&gt;=24000,#REF!&lt;=36000),"24k to 36k",IF(#REF!&gt;36000,"&gt;36k","")))))</f>
      </c>
    </row>
    <row x14ac:dyDescent="0.25" r="2974" customHeight="1" ht="18.75">
      <c r="A2974" s="1">
        <v>1899777</v>
      </c>
      <c r="B2974" s="2">
        <v>11525868</v>
      </c>
      <c r="C2974" s="3" t="s">
        <v>0</v>
      </c>
      <c r="D2974" s="3" t="s">
        <v>181</v>
      </c>
      <c r="E2974" s="2">
        <v>2016</v>
      </c>
      <c r="F2974" s="4">
        <v>45082</v>
      </c>
      <c r="G2974" s="3" t="s">
        <v>108</v>
      </c>
      <c r="H2974" s="4">
        <v>45084</v>
      </c>
      <c r="I2974" s="4">
        <f>_xlfn.XLOOKUP(#REF!,[1]!Backup_F8_Previous_Wave[ODINO],[1]!Backup_F8_Previous_Wave[Production Date],"")</f>
      </c>
      <c r="J2974" s="10">
        <f>_xlfn.XLOOKUP(#REF!,[1]!Backup_F8_Previous_Wave[ODINO],[1]!Backup_F8_Previous_Wave[Wave Date],"")</f>
      </c>
      <c r="K2974" s="6">
        <f>_xlfn.XLOOKUP(#REF!,[1]!Backup_F8_Previous_Wave[ODINO],[1]!Backup_F8_Previous_Wave[Full VIN],"")</f>
      </c>
      <c r="L2974" s="3" t="s">
        <v>4698</v>
      </c>
      <c r="M2974" s="3" t="s">
        <v>4</v>
      </c>
      <c r="N2974" s="3" t="s">
        <v>9077</v>
      </c>
      <c r="O2974" s="3" t="s">
        <v>196</v>
      </c>
      <c r="P2974" s="6">
        <f>_xlfn.XLOOKUP(#REF!,[1]!Table2[BINNING],[1]!Table2[VFG],"")</f>
      </c>
      <c r="Q2974" s="6">
        <f>IF(ISNUMBER(FIND("|",#REF!,1)),LEFT(#REF!,FIND("|",#REF!,1)-2),#REF!)</f>
      </c>
      <c r="R2974" s="6">
        <f>IF(ISNUMBER(FIND("|",#REF!,1)),RIGHT(#REF!,LEN(#REF!)-FIND("|",#REF!,1)-1),"")</f>
      </c>
      <c r="S2974" s="3" t="s">
        <v>7</v>
      </c>
      <c r="T2974" s="3" t="s">
        <v>7</v>
      </c>
      <c r="U2974" s="2">
        <v>0</v>
      </c>
      <c r="V2974" s="2">
        <v>0</v>
      </c>
      <c r="W2974" s="2"/>
      <c r="X2974" s="3" t="s">
        <v>106</v>
      </c>
      <c r="Y2974" s="2">
        <v>80</v>
      </c>
      <c r="Z2974" s="3"/>
      <c r="AA2974" s="3"/>
      <c r="AB2974" s="7" t="s">
        <v>9078</v>
      </c>
      <c r="AC2974" s="3" t="s">
        <v>297</v>
      </c>
      <c r="AD2974" s="3" t="s">
        <v>298</v>
      </c>
      <c r="AE2974" s="3" t="s">
        <v>299</v>
      </c>
      <c r="AF2974" s="3" t="s">
        <v>198</v>
      </c>
      <c r="AG2974" s="4"/>
      <c r="AH2974" s="3"/>
      <c r="AI2974" s="4"/>
      <c r="AJ29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4" s="8">
        <f>IF(#REF!=MAX(#REF!),"New","Old")</f>
      </c>
      <c r="AL2974" s="3"/>
      <c r="AM2974" s="9">
        <f>IF(OR(#REF!="",#REF!=0),"",IF(#REF!&lt;12000,"&lt;12k",IF(AND(#REF!&gt;=12000,#REF!&lt;24000),"12k to 24k",IF(AND(#REF!&gt;=24000,#REF!&lt;=36000),"24k to 36k",IF(#REF!&gt;36000,"&gt;36k","")))))</f>
      </c>
    </row>
    <row x14ac:dyDescent="0.25" r="2975" customHeight="1" ht="18.75">
      <c r="A2975" s="1">
        <v>1899846</v>
      </c>
      <c r="B2975" s="2">
        <v>11525916</v>
      </c>
      <c r="C2975" s="3" t="s">
        <v>0</v>
      </c>
      <c r="D2975" s="3" t="s">
        <v>86</v>
      </c>
      <c r="E2975" s="2">
        <v>2017</v>
      </c>
      <c r="F2975" s="4">
        <v>45065</v>
      </c>
      <c r="G2975" s="3" t="s">
        <v>108</v>
      </c>
      <c r="H2975" s="4">
        <v>45084</v>
      </c>
      <c r="I2975" s="4">
        <f>_xlfn.XLOOKUP(#REF!,[1]!Backup_F8_Previous_Wave[ODINO],[1]!Backup_F8_Previous_Wave[Production Date],"")</f>
      </c>
      <c r="J2975" s="10">
        <f>_xlfn.XLOOKUP(#REF!,[1]!Backup_F8_Previous_Wave[ODINO],[1]!Backup_F8_Previous_Wave[Wave Date],"")</f>
      </c>
      <c r="K2975" s="6">
        <f>_xlfn.XLOOKUP(#REF!,[1]!Backup_F8_Previous_Wave[ODINO],[1]!Backup_F8_Previous_Wave[Full VIN],"")</f>
      </c>
      <c r="L2975" s="3" t="s">
        <v>9079</v>
      </c>
      <c r="M2975" s="3" t="s">
        <v>4</v>
      </c>
      <c r="N2975" s="3" t="s">
        <v>9080</v>
      </c>
      <c r="O2975" s="3" t="s">
        <v>1218</v>
      </c>
      <c r="P2975" s="6">
        <f>_xlfn.XLOOKUP(#REF!,[1]!Table2[BINNING],[1]!Table2[VFG],"")</f>
      </c>
      <c r="Q2975" s="6">
        <f>IF(ISNUMBER(FIND("|",#REF!,1)),LEFT(#REF!,FIND("|",#REF!,1)-2),#REF!)</f>
      </c>
      <c r="R2975" s="6">
        <f>IF(ISNUMBER(FIND("|",#REF!,1)),RIGHT(#REF!,LEN(#REF!)-FIND("|",#REF!,1)-1),"")</f>
      </c>
      <c r="S2975" s="3" t="s">
        <v>7</v>
      </c>
      <c r="T2975" s="3" t="s">
        <v>7</v>
      </c>
      <c r="U2975" s="2">
        <v>0</v>
      </c>
      <c r="V2975" s="2">
        <v>0</v>
      </c>
      <c r="W2975" s="2"/>
      <c r="X2975" s="3" t="s">
        <v>238</v>
      </c>
      <c r="Y2975" s="2"/>
      <c r="Z2975" s="3"/>
      <c r="AA2975" s="3"/>
      <c r="AB2975" s="7" t="s">
        <v>9081</v>
      </c>
      <c r="AC2975" s="3" t="s">
        <v>92</v>
      </c>
      <c r="AD2975" s="3" t="s">
        <v>93</v>
      </c>
      <c r="AE2975" s="3" t="s">
        <v>94</v>
      </c>
      <c r="AF2975" s="3" t="s">
        <v>95</v>
      </c>
      <c r="AG2975" s="4"/>
      <c r="AH2975" s="3"/>
      <c r="AI2975" s="4"/>
      <c r="AJ29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5" s="8">
        <f>IF(#REF!=MAX(#REF!),"New","Old")</f>
      </c>
      <c r="AL2975" s="3"/>
      <c r="AM2975" s="9">
        <f>IF(OR(#REF!="",#REF!=0),"",IF(#REF!&lt;12000,"&lt;12k",IF(AND(#REF!&gt;=12000,#REF!&lt;24000),"12k to 24k",IF(AND(#REF!&gt;=24000,#REF!&lt;=36000),"24k to 36k",IF(#REF!&gt;36000,"&gt;36k","")))))</f>
      </c>
    </row>
    <row x14ac:dyDescent="0.25" r="2976" customHeight="1" ht="18.75">
      <c r="A2976" s="1">
        <v>1899873</v>
      </c>
      <c r="B2976" s="2">
        <v>11525938</v>
      </c>
      <c r="C2976" s="3" t="s">
        <v>0</v>
      </c>
      <c r="D2976" s="3" t="s">
        <v>181</v>
      </c>
      <c r="E2976" s="2">
        <v>2016</v>
      </c>
      <c r="F2976" s="4">
        <v>45084</v>
      </c>
      <c r="G2976" s="3" t="s">
        <v>108</v>
      </c>
      <c r="H2976" s="4">
        <v>45084</v>
      </c>
      <c r="I2976" s="4">
        <f>_xlfn.XLOOKUP(#REF!,[1]!Backup_F8_Previous_Wave[ODINO],[1]!Backup_F8_Previous_Wave[Production Date],"")</f>
      </c>
      <c r="J2976" s="10">
        <f>_xlfn.XLOOKUP(#REF!,[1]!Backup_F8_Previous_Wave[ODINO],[1]!Backup_F8_Previous_Wave[Wave Date],"")</f>
      </c>
      <c r="K2976" s="6">
        <f>_xlfn.XLOOKUP(#REF!,[1]!Backup_F8_Previous_Wave[ODINO],[1]!Backup_F8_Previous_Wave[Full VIN],"")</f>
      </c>
      <c r="L2976" s="3" t="s">
        <v>7622</v>
      </c>
      <c r="M2976" s="3" t="s">
        <v>4</v>
      </c>
      <c r="N2976" s="3" t="s">
        <v>9082</v>
      </c>
      <c r="O2976" s="3" t="s">
        <v>196</v>
      </c>
      <c r="P2976" s="6">
        <f>_xlfn.XLOOKUP(#REF!,[1]!Table2[BINNING],[1]!Table2[VFG],"")</f>
      </c>
      <c r="Q2976" s="6">
        <f>IF(ISNUMBER(FIND("|",#REF!,1)),LEFT(#REF!,FIND("|",#REF!,1)-2),#REF!)</f>
      </c>
      <c r="R2976" s="6">
        <f>IF(ISNUMBER(FIND("|",#REF!,1)),RIGHT(#REF!,LEN(#REF!)-FIND("|",#REF!,1)-1),"")</f>
      </c>
      <c r="S2976" s="3" t="s">
        <v>7</v>
      </c>
      <c r="T2976" s="3" t="s">
        <v>7</v>
      </c>
      <c r="U2976" s="2">
        <v>0</v>
      </c>
      <c r="V2976" s="2">
        <v>0</v>
      </c>
      <c r="W2976" s="2"/>
      <c r="X2976" s="3" t="s">
        <v>139</v>
      </c>
      <c r="Y2976" s="2">
        <v>75</v>
      </c>
      <c r="Z2976" s="3"/>
      <c r="AA2976" s="3"/>
      <c r="AB2976" s="7" t="s">
        <v>9083</v>
      </c>
      <c r="AC2976" s="3" t="s">
        <v>297</v>
      </c>
      <c r="AD2976" s="3" t="s">
        <v>298</v>
      </c>
      <c r="AE2976" s="3" t="s">
        <v>299</v>
      </c>
      <c r="AF2976" s="3" t="s">
        <v>198</v>
      </c>
      <c r="AG2976" s="4"/>
      <c r="AH2976" s="3"/>
      <c r="AI2976" s="4"/>
      <c r="AJ29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6" s="8">
        <f>IF(#REF!=MAX(#REF!),"New","Old")</f>
      </c>
      <c r="AL2976" s="3"/>
      <c r="AM2976" s="9">
        <f>IF(OR(#REF!="",#REF!=0),"",IF(#REF!&lt;12000,"&lt;12k",IF(AND(#REF!&gt;=12000,#REF!&lt;24000),"12k to 24k",IF(AND(#REF!&gt;=24000,#REF!&lt;=36000),"24k to 36k",IF(#REF!&gt;36000,"&gt;36k","")))))</f>
      </c>
    </row>
    <row x14ac:dyDescent="0.25" r="2977" customHeight="1" ht="18.75">
      <c r="A2977" s="1">
        <v>1899934</v>
      </c>
      <c r="B2977" s="2">
        <v>11525982</v>
      </c>
      <c r="C2977" s="3" t="s">
        <v>0</v>
      </c>
      <c r="D2977" s="3" t="s">
        <v>181</v>
      </c>
      <c r="E2977" s="2">
        <v>2017</v>
      </c>
      <c r="F2977" s="4">
        <v>45082</v>
      </c>
      <c r="G2977" s="3" t="s">
        <v>108</v>
      </c>
      <c r="H2977" s="4">
        <v>45085</v>
      </c>
      <c r="I2977" s="4"/>
      <c r="J2977" s="10">
        <f>_xlfn.XLOOKUP(#REF!,[1]!Backup_F8_Previous_Wave[ODINO],[1]!Backup_F8_Previous_Wave[Wave Date],"")</f>
      </c>
      <c r="K2977" s="3"/>
      <c r="L2977" s="3" t="s">
        <v>3908</v>
      </c>
      <c r="M2977" s="3" t="s">
        <v>4</v>
      </c>
      <c r="N2977" s="3" t="s">
        <v>9084</v>
      </c>
      <c r="O2977" s="3" t="s">
        <v>196</v>
      </c>
      <c r="P2977" s="6">
        <f>_xlfn.XLOOKUP(#REF!,[1]!Table2[BINNING],[1]!Table2[VFG],"")</f>
      </c>
      <c r="Q2977" s="6">
        <f>IF(ISNUMBER(FIND("|",#REF!,1)),LEFT(#REF!,FIND("|",#REF!,1)-2),#REF!)</f>
      </c>
      <c r="R2977" s="6">
        <f>IF(ISNUMBER(FIND("|",#REF!,1)),RIGHT(#REF!,LEN(#REF!)-FIND("|",#REF!,1)-1),"")</f>
      </c>
      <c r="S2977" s="3" t="s">
        <v>7</v>
      </c>
      <c r="T2977" s="3" t="s">
        <v>7</v>
      </c>
      <c r="U2977" s="2">
        <v>0</v>
      </c>
      <c r="V2977" s="2">
        <v>0</v>
      </c>
      <c r="W2977" s="2"/>
      <c r="X2977" s="3" t="s">
        <v>238</v>
      </c>
      <c r="Y2977" s="2">
        <v>70</v>
      </c>
      <c r="Z2977" s="3"/>
      <c r="AA2977" s="3"/>
      <c r="AB2977" s="7" t="s">
        <v>9085</v>
      </c>
      <c r="AC2977" s="3" t="s">
        <v>44</v>
      </c>
      <c r="AD2977" s="3" t="s">
        <v>44</v>
      </c>
      <c r="AE2977" s="3" t="s">
        <v>44</v>
      </c>
      <c r="AF2977" s="3" t="s">
        <v>198</v>
      </c>
      <c r="AG2977" s="4"/>
      <c r="AH2977" s="3"/>
      <c r="AI2977" s="4"/>
      <c r="AJ29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7" s="8">
        <f>IF(#REF!=MAX(#REF!),"New","Old")</f>
      </c>
      <c r="AL2977" s="3"/>
      <c r="AM2977" s="9">
        <f>IF(OR(#REF!="",#REF!=0),"",IF(#REF!&lt;12000,"&lt;12k",IF(AND(#REF!&gt;=12000,#REF!&lt;24000),"12k to 24k",IF(AND(#REF!&gt;=24000,#REF!&lt;=36000),"24k to 36k",IF(#REF!&gt;36000,"&gt;36k","")))))</f>
      </c>
    </row>
    <row x14ac:dyDescent="0.25" r="2978" customHeight="1" ht="18.75">
      <c r="A2978" s="1">
        <v>1899969</v>
      </c>
      <c r="B2978" s="2">
        <v>11526007</v>
      </c>
      <c r="C2978" s="3" t="s">
        <v>0</v>
      </c>
      <c r="D2978" s="3" t="s">
        <v>38</v>
      </c>
      <c r="E2978" s="2">
        <v>2017</v>
      </c>
      <c r="F2978" s="4">
        <v>45054</v>
      </c>
      <c r="G2978" s="3" t="s">
        <v>108</v>
      </c>
      <c r="H2978" s="4">
        <v>45085</v>
      </c>
      <c r="I2978" s="4">
        <f>_xlfn.XLOOKUP(#REF!,[1]!Backup_F8_Previous_Wave[ODINO],[1]!Backup_F8_Previous_Wave[Production Date],"")</f>
      </c>
      <c r="J2978" s="10">
        <f>_xlfn.XLOOKUP(#REF!,[1]!Backup_F8_Previous_Wave[ODINO],[1]!Backup_F8_Previous_Wave[Wave Date],"")</f>
      </c>
      <c r="K2978" s="6">
        <f>_xlfn.XLOOKUP(#REF!,[1]!Backup_F8_Previous_Wave[ODINO],[1]!Backup_F8_Previous_Wave[Full VIN],"")</f>
      </c>
      <c r="L2978" s="3" t="s">
        <v>9086</v>
      </c>
      <c r="M2978" s="3" t="s">
        <v>4</v>
      </c>
      <c r="N2978" s="3" t="s">
        <v>9087</v>
      </c>
      <c r="O2978" s="3" t="s">
        <v>57</v>
      </c>
      <c r="P2978" s="6">
        <f>_xlfn.XLOOKUP(#REF!,[1]!Table2[BINNING],[1]!Table2[VFG],"")</f>
      </c>
      <c r="Q2978" s="6">
        <f>IF(ISNUMBER(FIND("|",#REF!,1)),LEFT(#REF!,FIND("|",#REF!,1)-2),#REF!)</f>
      </c>
      <c r="R2978" s="6">
        <f>IF(ISNUMBER(FIND("|",#REF!,1)),RIGHT(#REF!,LEN(#REF!)-FIND("|",#REF!,1)-1),"")</f>
      </c>
      <c r="S2978" s="3" t="s">
        <v>7</v>
      </c>
      <c r="T2978" s="3" t="s">
        <v>7</v>
      </c>
      <c r="U2978" s="2">
        <v>0</v>
      </c>
      <c r="V2978" s="2">
        <v>0</v>
      </c>
      <c r="W2978" s="2">
        <v>17000</v>
      </c>
      <c r="X2978" s="3" t="s">
        <v>139</v>
      </c>
      <c r="Y2978" s="2">
        <v>30</v>
      </c>
      <c r="Z2978" s="3" t="s">
        <v>4607</v>
      </c>
      <c r="AA2978" s="3" t="s">
        <v>4198</v>
      </c>
      <c r="AB2978" s="7" t="s">
        <v>9088</v>
      </c>
      <c r="AC2978" s="3" t="s">
        <v>826</v>
      </c>
      <c r="AD2978" s="3" t="s">
        <v>147</v>
      </c>
      <c r="AE2978" s="3" t="s">
        <v>148</v>
      </c>
      <c r="AF2978" s="3" t="s">
        <v>45</v>
      </c>
      <c r="AG2978" s="4"/>
      <c r="AH2978" s="3"/>
      <c r="AI2978" s="4"/>
      <c r="AJ29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8" s="8">
        <f>IF(#REF!=MAX(#REF!),"New","Old")</f>
      </c>
      <c r="AL2978" s="3"/>
      <c r="AM2978" s="9">
        <f>IF(OR(#REF!="",#REF!=0),"",IF(#REF!&lt;12000,"&lt;12k",IF(AND(#REF!&gt;=12000,#REF!&lt;24000),"12k to 24k",IF(AND(#REF!&gt;=24000,#REF!&lt;=36000),"24k to 36k",IF(#REF!&gt;36000,"&gt;36k","")))))</f>
      </c>
    </row>
    <row x14ac:dyDescent="0.25" r="2979" customHeight="1" ht="18.75">
      <c r="A2979" s="1">
        <v>1900044</v>
      </c>
      <c r="B2979" s="2">
        <v>11526062</v>
      </c>
      <c r="C2979" s="3" t="s">
        <v>0</v>
      </c>
      <c r="D2979" s="3" t="s">
        <v>181</v>
      </c>
      <c r="E2979" s="2">
        <v>2016</v>
      </c>
      <c r="F2979" s="4">
        <v>45083</v>
      </c>
      <c r="G2979" s="3" t="s">
        <v>108</v>
      </c>
      <c r="H2979" s="4">
        <v>45085</v>
      </c>
      <c r="I2979" s="4"/>
      <c r="J2979" s="10">
        <f>_xlfn.XLOOKUP(#REF!,[1]!Backup_F8_Previous_Wave[ODINO],[1]!Backup_F8_Previous_Wave[Wave Date],"")</f>
      </c>
      <c r="K2979" s="3"/>
      <c r="L2979" s="3" t="s">
        <v>8045</v>
      </c>
      <c r="M2979" s="3" t="s">
        <v>4</v>
      </c>
      <c r="N2979" s="3" t="s">
        <v>9089</v>
      </c>
      <c r="O2979" s="3" t="s">
        <v>196</v>
      </c>
      <c r="P2979" s="6">
        <f>_xlfn.XLOOKUP(#REF!,[1]!Table2[BINNING],[1]!Table2[VFG],"")</f>
      </c>
      <c r="Q2979" s="6">
        <f>IF(ISNUMBER(FIND("|",#REF!,1)),LEFT(#REF!,FIND("|",#REF!,1)-2),#REF!)</f>
      </c>
      <c r="R2979" s="6">
        <f>IF(ISNUMBER(FIND("|",#REF!,1)),RIGHT(#REF!,LEN(#REF!)-FIND("|",#REF!,1)-1),"")</f>
      </c>
      <c r="S2979" s="3" t="s">
        <v>7</v>
      </c>
      <c r="T2979" s="3" t="s">
        <v>7</v>
      </c>
      <c r="U2979" s="2">
        <v>0</v>
      </c>
      <c r="V2979" s="2">
        <v>0</v>
      </c>
      <c r="W2979" s="2"/>
      <c r="X2979" s="3" t="s">
        <v>50</v>
      </c>
      <c r="Y2979" s="2">
        <v>65</v>
      </c>
      <c r="Z2979" s="3"/>
      <c r="AA2979" s="3"/>
      <c r="AB2979" s="7" t="s">
        <v>9090</v>
      </c>
      <c r="AC2979" s="3" t="s">
        <v>44</v>
      </c>
      <c r="AD2979" s="3" t="s">
        <v>44</v>
      </c>
      <c r="AE2979" s="3" t="s">
        <v>44</v>
      </c>
      <c r="AF2979" s="3" t="s">
        <v>198</v>
      </c>
      <c r="AG2979" s="4"/>
      <c r="AH2979" s="3"/>
      <c r="AI2979" s="4"/>
      <c r="AJ29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79" s="8">
        <f>IF(#REF!=MAX(#REF!),"New","Old")</f>
      </c>
      <c r="AL2979" s="3"/>
      <c r="AM2979" s="9">
        <f>IF(OR(#REF!="",#REF!=0),"",IF(#REF!&lt;12000,"&lt;12k",IF(AND(#REF!&gt;=12000,#REF!&lt;24000),"12k to 24k",IF(AND(#REF!&gt;=24000,#REF!&lt;=36000),"24k to 36k",IF(#REF!&gt;36000,"&gt;36k","")))))</f>
      </c>
    </row>
    <row x14ac:dyDescent="0.25" r="2980" customHeight="1" ht="18.75">
      <c r="A2980" s="1">
        <v>1900337</v>
      </c>
      <c r="B2980" s="2">
        <v>11526277</v>
      </c>
      <c r="C2980" s="3" t="s">
        <v>0</v>
      </c>
      <c r="D2980" s="3" t="s">
        <v>1</v>
      </c>
      <c r="E2980" s="2">
        <v>2022</v>
      </c>
      <c r="F2980" s="4">
        <v>45084</v>
      </c>
      <c r="G2980" s="3" t="s">
        <v>108</v>
      </c>
      <c r="H2980" s="4">
        <v>45086</v>
      </c>
      <c r="I2980" s="4">
        <f>_xlfn.XLOOKUP(#REF!,[1]!Backup_F8_Previous_Wave[ODINO],[1]!Backup_F8_Previous_Wave[Production Date],"")</f>
      </c>
      <c r="J2980" s="10">
        <f>_xlfn.XLOOKUP(#REF!,[1]!Backup_F8_Previous_Wave[ODINO],[1]!Backup_F8_Previous_Wave[Wave Date],"")</f>
      </c>
      <c r="K2980" s="6">
        <f>_xlfn.XLOOKUP(#REF!,[1]!Backup_F8_Previous_Wave[ODINO],[1]!Backup_F8_Previous_Wave[Full VIN],"")</f>
      </c>
      <c r="L2980" s="3" t="s">
        <v>9091</v>
      </c>
      <c r="M2980" s="3" t="s">
        <v>4</v>
      </c>
      <c r="N2980" s="3" t="s">
        <v>9092</v>
      </c>
      <c r="O2980" s="3" t="s">
        <v>9093</v>
      </c>
      <c r="P2980" s="6">
        <f>_xlfn.XLOOKUP(#REF!,[1]!Table2[BINNING],[1]!Table2[VFG],"")</f>
      </c>
      <c r="Q2980" s="6">
        <f>IF(ISNUMBER(FIND("|",#REF!,1)),LEFT(#REF!,FIND("|",#REF!,1)-2),#REF!)</f>
      </c>
      <c r="R2980" s="6">
        <f>IF(ISNUMBER(FIND("|",#REF!,1)),RIGHT(#REF!,LEN(#REF!)-FIND("|",#REF!,1)-1),"")</f>
      </c>
      <c r="S2980" s="3" t="s">
        <v>7</v>
      </c>
      <c r="T2980" s="3" t="s">
        <v>7</v>
      </c>
      <c r="U2980" s="2">
        <v>1</v>
      </c>
      <c r="V2980" s="2">
        <v>0</v>
      </c>
      <c r="W2980" s="2"/>
      <c r="X2980" s="3" t="s">
        <v>106</v>
      </c>
      <c r="Y2980" s="2"/>
      <c r="Z2980" s="3"/>
      <c r="AA2980" s="3"/>
      <c r="AB2980" s="7" t="s">
        <v>9094</v>
      </c>
      <c r="AC2980" s="3" t="s">
        <v>4018</v>
      </c>
      <c r="AD2980" s="3" t="s">
        <v>4525</v>
      </c>
      <c r="AE2980" s="3" t="s">
        <v>4526</v>
      </c>
      <c r="AF2980" s="3" t="s">
        <v>13</v>
      </c>
      <c r="AG2980" s="4"/>
      <c r="AH2980" s="3"/>
      <c r="AI2980" s="4"/>
      <c r="AJ29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0" s="8">
        <f>IF(#REF!=MAX(#REF!),"New","Old")</f>
      </c>
      <c r="AL2980" s="3"/>
      <c r="AM2980" s="9">
        <f>IF(OR(#REF!="",#REF!=0),"",IF(#REF!&lt;12000,"&lt;12k",IF(AND(#REF!&gt;=12000,#REF!&lt;24000),"12k to 24k",IF(AND(#REF!&gt;=24000,#REF!&lt;=36000),"24k to 36k",IF(#REF!&gt;36000,"&gt;36k","")))))</f>
      </c>
    </row>
    <row x14ac:dyDescent="0.25" r="2981" customHeight="1" ht="18.75">
      <c r="A2981" s="1">
        <v>1900466</v>
      </c>
      <c r="B2981" s="2">
        <v>11526360</v>
      </c>
      <c r="C2981" s="3" t="s">
        <v>0</v>
      </c>
      <c r="D2981" s="3" t="s">
        <v>136</v>
      </c>
      <c r="E2981" s="2">
        <v>2022</v>
      </c>
      <c r="F2981" s="4">
        <v>45087</v>
      </c>
      <c r="G2981" s="3" t="s">
        <v>108</v>
      </c>
      <c r="H2981" s="4">
        <v>45087</v>
      </c>
      <c r="I2981" s="4">
        <f>_xlfn.XLOOKUP(#REF!,[1]!Backup_F8_Previous_Wave[ODINO],[1]!Backup_F8_Previous_Wave[Production Date],"")</f>
      </c>
      <c r="J2981" s="10">
        <f>_xlfn.XLOOKUP(#REF!,[1]!Backup_F8_Previous_Wave[ODINO],[1]!Backup_F8_Previous_Wave[Wave Date],"")</f>
      </c>
      <c r="K2981" s="6">
        <f>_xlfn.XLOOKUP(#REF!,[1]!Backup_F8_Previous_Wave[ODINO],[1]!Backup_F8_Previous_Wave[Full VIN],"")</f>
      </c>
      <c r="L2981" s="3" t="s">
        <v>9095</v>
      </c>
      <c r="M2981" s="3" t="s">
        <v>4</v>
      </c>
      <c r="N2981" s="3" t="s">
        <v>9096</v>
      </c>
      <c r="O2981" s="3" t="s">
        <v>151</v>
      </c>
      <c r="P2981" s="6">
        <f>_xlfn.XLOOKUP(#REF!,[1]!Table2[BINNING],[1]!Table2[VFG],"")</f>
      </c>
      <c r="Q2981" s="6">
        <f>IF(ISNUMBER(FIND("|",#REF!,1)),LEFT(#REF!,FIND("|",#REF!,1)-2),#REF!)</f>
      </c>
      <c r="R2981" s="6">
        <f>IF(ISNUMBER(FIND("|",#REF!,1)),RIGHT(#REF!,LEN(#REF!)-FIND("|",#REF!,1)-1),"")</f>
      </c>
      <c r="S2981" s="3" t="s">
        <v>7</v>
      </c>
      <c r="T2981" s="3" t="s">
        <v>7</v>
      </c>
      <c r="U2981" s="2">
        <v>0</v>
      </c>
      <c r="V2981" s="2">
        <v>0</v>
      </c>
      <c r="W2981" s="2"/>
      <c r="X2981" s="3" t="s">
        <v>246</v>
      </c>
      <c r="Y2981" s="2">
        <v>0</v>
      </c>
      <c r="Z2981" s="3"/>
      <c r="AA2981" s="3"/>
      <c r="AB2981" s="7" t="s">
        <v>9097</v>
      </c>
      <c r="AC2981" s="3" t="s">
        <v>341</v>
      </c>
      <c r="AD2981" s="3" t="s">
        <v>342</v>
      </c>
      <c r="AE2981" s="3" t="s">
        <v>343</v>
      </c>
      <c r="AF2981" s="3" t="s">
        <v>141</v>
      </c>
      <c r="AG2981" s="4"/>
      <c r="AH2981" s="3"/>
      <c r="AI2981" s="4"/>
      <c r="AJ29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1" s="8">
        <f>IF(#REF!=MAX(#REF!),"New","Old")</f>
      </c>
      <c r="AL2981" s="3"/>
      <c r="AM2981" s="9">
        <f>IF(OR(#REF!="",#REF!=0),"",IF(#REF!&lt;12000,"&lt;12k",IF(AND(#REF!&gt;=12000,#REF!&lt;24000),"12k to 24k",IF(AND(#REF!&gt;=24000,#REF!&lt;=36000),"24k to 36k",IF(#REF!&gt;36000,"&gt;36k","")))))</f>
      </c>
    </row>
    <row x14ac:dyDescent="0.25" r="2982" customHeight="1" ht="18.75">
      <c r="A2982" s="1">
        <v>1900564</v>
      </c>
      <c r="B2982" s="2">
        <v>11526426</v>
      </c>
      <c r="C2982" s="3" t="s">
        <v>0</v>
      </c>
      <c r="D2982" s="3" t="s">
        <v>1</v>
      </c>
      <c r="E2982" s="2">
        <v>2023</v>
      </c>
      <c r="F2982" s="4">
        <v>45082</v>
      </c>
      <c r="G2982" s="3" t="s">
        <v>108</v>
      </c>
      <c r="H2982" s="4">
        <v>45088</v>
      </c>
      <c r="I2982" s="4">
        <f>_xlfn.XLOOKUP(#REF!,[1]!Backup_F8_Previous_Wave[ODINO],[1]!Backup_F8_Previous_Wave[Production Date],"")</f>
      </c>
      <c r="J2982" s="10">
        <f>_xlfn.XLOOKUP(#REF!,[1]!Backup_F8_Previous_Wave[ODINO],[1]!Backup_F8_Previous_Wave[Wave Date],"")</f>
      </c>
      <c r="K2982" s="6">
        <f>_xlfn.XLOOKUP(#REF!,[1]!Backup_F8_Previous_Wave[ODINO],[1]!Backup_F8_Previous_Wave[Full VIN],"")</f>
      </c>
      <c r="L2982" s="3" t="s">
        <v>9098</v>
      </c>
      <c r="M2982" s="3" t="s">
        <v>4</v>
      </c>
      <c r="N2982" s="3" t="s">
        <v>9099</v>
      </c>
      <c r="O2982" s="3" t="s">
        <v>105</v>
      </c>
      <c r="P2982" s="6">
        <f>_xlfn.XLOOKUP(#REF!,[1]!Table2[BINNING],[1]!Table2[VFG],"")</f>
      </c>
      <c r="Q2982" s="6">
        <f>IF(ISNUMBER(FIND("|",#REF!,1)),LEFT(#REF!,FIND("|",#REF!,1)-2),#REF!)</f>
      </c>
      <c r="R2982" s="6">
        <f>IF(ISNUMBER(FIND("|",#REF!,1)),RIGHT(#REF!,LEN(#REF!)-FIND("|",#REF!,1)-1),"")</f>
      </c>
      <c r="S2982" s="3" t="s">
        <v>7</v>
      </c>
      <c r="T2982" s="3" t="s">
        <v>7</v>
      </c>
      <c r="U2982" s="2">
        <v>0</v>
      </c>
      <c r="V2982" s="2">
        <v>0</v>
      </c>
      <c r="W2982" s="2"/>
      <c r="X2982" s="3" t="s">
        <v>63</v>
      </c>
      <c r="Y2982" s="2">
        <v>70</v>
      </c>
      <c r="Z2982" s="3"/>
      <c r="AA2982" s="3"/>
      <c r="AB2982" s="7" t="s">
        <v>9100</v>
      </c>
      <c r="AC2982" s="3" t="s">
        <v>4018</v>
      </c>
      <c r="AD2982" s="3" t="s">
        <v>4525</v>
      </c>
      <c r="AE2982" s="3" t="s">
        <v>4526</v>
      </c>
      <c r="AF2982" s="3" t="s">
        <v>13</v>
      </c>
      <c r="AG2982" s="4"/>
      <c r="AH2982" s="3"/>
      <c r="AI2982" s="4"/>
      <c r="AJ29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2" s="8">
        <f>IF(#REF!=MAX(#REF!),"New","Old")</f>
      </c>
      <c r="AL2982" s="3"/>
      <c r="AM2982" s="9">
        <f>IF(OR(#REF!="",#REF!=0),"",IF(#REF!&lt;12000,"&lt;12k",IF(AND(#REF!&gt;=12000,#REF!&lt;24000),"12k to 24k",IF(AND(#REF!&gt;=24000,#REF!&lt;=36000),"24k to 36k",IF(#REF!&gt;36000,"&gt;36k","")))))</f>
      </c>
    </row>
    <row x14ac:dyDescent="0.25" r="2983" customHeight="1" ht="18.75">
      <c r="A2983" s="1">
        <v>1900571</v>
      </c>
      <c r="B2983" s="2">
        <v>11526431</v>
      </c>
      <c r="C2983" s="3" t="s">
        <v>0</v>
      </c>
      <c r="D2983" s="3" t="s">
        <v>59</v>
      </c>
      <c r="E2983" s="2">
        <v>2015</v>
      </c>
      <c r="F2983" s="4">
        <v>44713</v>
      </c>
      <c r="G2983" s="3" t="s">
        <v>108</v>
      </c>
      <c r="H2983" s="4">
        <v>45088</v>
      </c>
      <c r="I2983" s="4">
        <f>_xlfn.XLOOKUP(#REF!,[1]!Backup_F8_Previous_Wave[ODINO],[1]!Backup_F8_Previous_Wave[Production Date],"")</f>
      </c>
      <c r="J2983" s="10">
        <f>_xlfn.XLOOKUP(#REF!,[1]!Backup_F8_Previous_Wave[ODINO],[1]!Backup_F8_Previous_Wave[Wave Date],"")</f>
      </c>
      <c r="K2983" s="6">
        <f>_xlfn.XLOOKUP(#REF!,[1]!Backup_F8_Previous_Wave[ODINO],[1]!Backup_F8_Previous_Wave[Full VIN],"")</f>
      </c>
      <c r="L2983" s="3" t="s">
        <v>9101</v>
      </c>
      <c r="M2983" s="3" t="s">
        <v>4</v>
      </c>
      <c r="N2983" s="3" t="s">
        <v>9102</v>
      </c>
      <c r="O2983" s="3" t="s">
        <v>1992</v>
      </c>
      <c r="P2983" s="6">
        <f>_xlfn.XLOOKUP(#REF!,[1]!Table2[BINNING],[1]!Table2[VFG],"")</f>
      </c>
      <c r="Q2983" s="6">
        <f>IF(ISNUMBER(FIND("|",#REF!,1)),LEFT(#REF!,FIND("|",#REF!,1)-2),#REF!)</f>
      </c>
      <c r="R2983" s="6">
        <f>IF(ISNUMBER(FIND("|",#REF!,1)),RIGHT(#REF!,LEN(#REF!)-FIND("|",#REF!,1)-1),"")</f>
      </c>
      <c r="S2983" s="3" t="s">
        <v>7</v>
      </c>
      <c r="T2983" s="3" t="s">
        <v>7</v>
      </c>
      <c r="U2983" s="2">
        <v>0</v>
      </c>
      <c r="V2983" s="2">
        <v>0</v>
      </c>
      <c r="W2983" s="2"/>
      <c r="X2983" s="3" t="s">
        <v>81</v>
      </c>
      <c r="Y2983" s="2"/>
      <c r="Z2983" s="3"/>
      <c r="AA2983" s="3"/>
      <c r="AB2983" s="7" t="s">
        <v>9103</v>
      </c>
      <c r="AC2983" s="3" t="s">
        <v>65</v>
      </c>
      <c r="AD2983" s="3" t="s">
        <v>66</v>
      </c>
      <c r="AE2983" s="3" t="s">
        <v>1842</v>
      </c>
      <c r="AF2983" s="3" t="s">
        <v>211</v>
      </c>
      <c r="AG2983" s="4"/>
      <c r="AH2983" s="3"/>
      <c r="AI2983" s="4"/>
      <c r="AJ29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3" s="8">
        <f>IF(#REF!=MAX(#REF!),"New","Old")</f>
      </c>
      <c r="AL2983" s="3"/>
      <c r="AM2983" s="9">
        <f>IF(OR(#REF!="",#REF!=0),"",IF(#REF!&lt;12000,"&lt;12k",IF(AND(#REF!&gt;=12000,#REF!&lt;24000),"12k to 24k",IF(AND(#REF!&gt;=24000,#REF!&lt;=36000),"24k to 36k",IF(#REF!&gt;36000,"&gt;36k","")))))</f>
      </c>
    </row>
    <row x14ac:dyDescent="0.25" r="2984" customHeight="1" ht="18.75">
      <c r="A2984" s="1">
        <v>1900609</v>
      </c>
      <c r="B2984" s="2">
        <v>11526458</v>
      </c>
      <c r="C2984" s="3" t="s">
        <v>0</v>
      </c>
      <c r="D2984" s="3" t="s">
        <v>4843</v>
      </c>
      <c r="E2984" s="2">
        <v>2022</v>
      </c>
      <c r="F2984" s="4">
        <v>45085</v>
      </c>
      <c r="G2984" s="3" t="s">
        <v>108</v>
      </c>
      <c r="H2984" s="4">
        <v>45088</v>
      </c>
      <c r="I2984" s="4">
        <f>_xlfn.XLOOKUP(#REF!,[1]!Backup_F8_Previous_Wave[ODINO],[1]!Backup_F8_Previous_Wave[Production Date],"")</f>
      </c>
      <c r="J2984" s="10">
        <f>_xlfn.XLOOKUP(#REF!,[1]!Backup_F8_Previous_Wave[ODINO],[1]!Backup_F8_Previous_Wave[Wave Date],"")</f>
      </c>
      <c r="K2984" s="6">
        <f>_xlfn.XLOOKUP(#REF!,[1]!Backup_F8_Previous_Wave[ODINO],[1]!Backup_F8_Previous_Wave[Full VIN],"")</f>
      </c>
      <c r="L2984" s="3" t="s">
        <v>8446</v>
      </c>
      <c r="M2984" s="3" t="s">
        <v>4</v>
      </c>
      <c r="N2984" s="3" t="s">
        <v>9104</v>
      </c>
      <c r="O2984" s="3" t="s">
        <v>3849</v>
      </c>
      <c r="P2984" s="6">
        <f>_xlfn.XLOOKUP(#REF!,[1]!Table2[BINNING],[1]!Table2[VFG],"")</f>
      </c>
      <c r="Q2984" s="6">
        <f>IF(ISNUMBER(FIND("|",#REF!,1)),LEFT(#REF!,FIND("|",#REF!,1)-2),#REF!)</f>
      </c>
      <c r="R2984" s="6">
        <f>IF(ISNUMBER(FIND("|",#REF!,1)),RIGHT(#REF!,LEN(#REF!)-FIND("|",#REF!,1)-1),"")</f>
      </c>
      <c r="S2984" s="3" t="s">
        <v>7</v>
      </c>
      <c r="T2984" s="3" t="s">
        <v>7</v>
      </c>
      <c r="U2984" s="2">
        <v>0</v>
      </c>
      <c r="V2984" s="2">
        <v>0</v>
      </c>
      <c r="W2984" s="2"/>
      <c r="X2984" s="3" t="s">
        <v>897</v>
      </c>
      <c r="Y2984" s="2"/>
      <c r="Z2984" s="3"/>
      <c r="AA2984" s="3"/>
      <c r="AB2984" s="7" t="s">
        <v>9105</v>
      </c>
      <c r="AC2984" s="3" t="s">
        <v>4847</v>
      </c>
      <c r="AD2984" s="3" t="s">
        <v>4848</v>
      </c>
      <c r="AE2984" s="3" t="s">
        <v>4849</v>
      </c>
      <c r="AF2984" s="3" t="s">
        <v>102</v>
      </c>
      <c r="AG2984" s="4"/>
      <c r="AH2984" s="3"/>
      <c r="AI2984" s="4"/>
      <c r="AJ29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4" s="8">
        <f>IF(#REF!=MAX(#REF!),"New","Old")</f>
      </c>
      <c r="AL2984" s="3"/>
      <c r="AM2984" s="9">
        <f>IF(OR(#REF!="",#REF!=0),"",IF(#REF!&lt;12000,"&lt;12k",IF(AND(#REF!&gt;=12000,#REF!&lt;24000),"12k to 24k",IF(AND(#REF!&gt;=24000,#REF!&lt;=36000),"24k to 36k",IF(#REF!&gt;36000,"&gt;36k","")))))</f>
      </c>
    </row>
    <row x14ac:dyDescent="0.25" r="2985" customHeight="1" ht="18.75">
      <c r="A2985" s="1">
        <v>1900642</v>
      </c>
      <c r="B2985" s="2">
        <v>11526476</v>
      </c>
      <c r="C2985" s="3" t="s">
        <v>0</v>
      </c>
      <c r="D2985" s="3" t="s">
        <v>1</v>
      </c>
      <c r="E2985" s="2">
        <v>2018</v>
      </c>
      <c r="F2985" s="4">
        <v>44672</v>
      </c>
      <c r="G2985" s="3" t="s">
        <v>108</v>
      </c>
      <c r="H2985" s="4">
        <v>45088</v>
      </c>
      <c r="I2985" s="4"/>
      <c r="J2985" s="10">
        <f>_xlfn.XLOOKUP(#REF!,[1]!Backup_F8_Previous_Wave[ODINO],[1]!Backup_F8_Previous_Wave[Wave Date],"")</f>
      </c>
      <c r="K2985" s="3"/>
      <c r="L2985" s="3" t="s">
        <v>303</v>
      </c>
      <c r="M2985" s="3" t="s">
        <v>4</v>
      </c>
      <c r="N2985" s="3" t="s">
        <v>9106</v>
      </c>
      <c r="O2985" s="3" t="s">
        <v>600</v>
      </c>
      <c r="P2985" s="6">
        <f>_xlfn.XLOOKUP(#REF!,[1]!Table2[BINNING],[1]!Table2[VFG],"")</f>
      </c>
      <c r="Q2985" s="6">
        <f>IF(ISNUMBER(FIND("|",#REF!,1)),LEFT(#REF!,FIND("|",#REF!,1)-2),#REF!)</f>
      </c>
      <c r="R2985" s="6">
        <f>IF(ISNUMBER(FIND("|",#REF!,1)),RIGHT(#REF!,LEN(#REF!)-FIND("|",#REF!,1)-1),"")</f>
      </c>
      <c r="S2985" s="3" t="s">
        <v>7</v>
      </c>
      <c r="T2985" s="3" t="s">
        <v>7</v>
      </c>
      <c r="U2985" s="2">
        <v>0</v>
      </c>
      <c r="V2985" s="2">
        <v>0</v>
      </c>
      <c r="W2985" s="2"/>
      <c r="X2985" s="3" t="s">
        <v>63</v>
      </c>
      <c r="Y2985" s="2"/>
      <c r="Z2985" s="3"/>
      <c r="AA2985" s="3"/>
      <c r="AB2985" s="7" t="s">
        <v>9107</v>
      </c>
      <c r="AC2985" s="3" t="s">
        <v>44</v>
      </c>
      <c r="AD2985" s="3" t="s">
        <v>44</v>
      </c>
      <c r="AE2985" s="3" t="s">
        <v>44</v>
      </c>
      <c r="AF2985" s="3" t="s">
        <v>13</v>
      </c>
      <c r="AG2985" s="4"/>
      <c r="AH2985" s="3"/>
      <c r="AI2985" s="4"/>
      <c r="AJ29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5" s="8">
        <f>IF(#REF!=MAX(#REF!),"New","Old")</f>
      </c>
      <c r="AL2985" s="3"/>
      <c r="AM2985" s="9">
        <f>IF(OR(#REF!="",#REF!=0),"",IF(#REF!&lt;12000,"&lt;12k",IF(AND(#REF!&gt;=12000,#REF!&lt;24000),"12k to 24k",IF(AND(#REF!&gt;=24000,#REF!&lt;=36000),"24k to 36k",IF(#REF!&gt;36000,"&gt;36k","")))))</f>
      </c>
    </row>
    <row x14ac:dyDescent="0.25" r="2986" customHeight="1" ht="18.75">
      <c r="A2986" s="1">
        <v>1900687</v>
      </c>
      <c r="B2986" s="2">
        <v>11526503</v>
      </c>
      <c r="C2986" s="3" t="s">
        <v>0</v>
      </c>
      <c r="D2986" s="3" t="s">
        <v>59</v>
      </c>
      <c r="E2986" s="2">
        <v>2016</v>
      </c>
      <c r="F2986" s="4">
        <v>45087</v>
      </c>
      <c r="G2986" s="3" t="s">
        <v>108</v>
      </c>
      <c r="H2986" s="4">
        <v>45089</v>
      </c>
      <c r="I2986" s="4">
        <f>_xlfn.XLOOKUP(#REF!,[1]!Backup_F8_Previous_Wave[ODINO],[1]!Backup_F8_Previous_Wave[Production Date],"")</f>
      </c>
      <c r="J2986" s="10">
        <f>_xlfn.XLOOKUP(#REF!,[1]!Backup_F8_Previous_Wave[ODINO],[1]!Backup_F8_Previous_Wave[Wave Date],"")</f>
      </c>
      <c r="K2986" s="6">
        <f>_xlfn.XLOOKUP(#REF!,[1]!Backup_F8_Previous_Wave[ODINO],[1]!Backup_F8_Previous_Wave[Full VIN],"")</f>
      </c>
      <c r="L2986" s="3" t="s">
        <v>9108</v>
      </c>
      <c r="M2986" s="3" t="s">
        <v>4</v>
      </c>
      <c r="N2986" s="3" t="s">
        <v>9109</v>
      </c>
      <c r="O2986" s="3" t="s">
        <v>62</v>
      </c>
      <c r="P2986" s="6">
        <f>_xlfn.XLOOKUP(#REF!,[1]!Table2[BINNING],[1]!Table2[VFG],"")</f>
      </c>
      <c r="Q2986" s="6">
        <f>IF(ISNUMBER(FIND("|",#REF!,1)),LEFT(#REF!,FIND("|",#REF!,1)-2),#REF!)</f>
      </c>
      <c r="R2986" s="6">
        <f>IF(ISNUMBER(FIND("|",#REF!,1)),RIGHT(#REF!,LEN(#REF!)-FIND("|",#REF!,1)-1),"")</f>
      </c>
      <c r="S2986" s="3" t="s">
        <v>7</v>
      </c>
      <c r="T2986" s="3" t="s">
        <v>7</v>
      </c>
      <c r="U2986" s="2">
        <v>0</v>
      </c>
      <c r="V2986" s="2">
        <v>0</v>
      </c>
      <c r="W2986" s="2"/>
      <c r="X2986" s="3" t="s">
        <v>63</v>
      </c>
      <c r="Y2986" s="2"/>
      <c r="Z2986" s="3"/>
      <c r="AA2986" s="3"/>
      <c r="AB2986" s="7" t="s">
        <v>9110</v>
      </c>
      <c r="AC2986" s="3" t="s">
        <v>65</v>
      </c>
      <c r="AD2986" s="3" t="s">
        <v>66</v>
      </c>
      <c r="AE2986" s="3" t="s">
        <v>67</v>
      </c>
      <c r="AF2986" s="3" t="s">
        <v>68</v>
      </c>
      <c r="AG2986" s="4"/>
      <c r="AH2986" s="3"/>
      <c r="AI2986" s="4"/>
      <c r="AJ29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6" s="8">
        <f>IF(#REF!=MAX(#REF!),"New","Old")</f>
      </c>
      <c r="AL2986" s="3"/>
      <c r="AM2986" s="9">
        <f>IF(OR(#REF!="",#REF!=0),"",IF(#REF!&lt;12000,"&lt;12k",IF(AND(#REF!&gt;=12000,#REF!&lt;24000),"12k to 24k",IF(AND(#REF!&gt;=24000,#REF!&lt;=36000),"24k to 36k",IF(#REF!&gt;36000,"&gt;36k","")))))</f>
      </c>
    </row>
    <row x14ac:dyDescent="0.25" r="2987" customHeight="1" ht="18.75">
      <c r="A2987" s="1">
        <v>1900727</v>
      </c>
      <c r="B2987" s="2">
        <v>11526533</v>
      </c>
      <c r="C2987" s="3" t="s">
        <v>0</v>
      </c>
      <c r="D2987" s="3" t="s">
        <v>86</v>
      </c>
      <c r="E2987" s="2">
        <v>2020</v>
      </c>
      <c r="F2987" s="4">
        <v>45084</v>
      </c>
      <c r="G2987" s="3" t="s">
        <v>108</v>
      </c>
      <c r="H2987" s="4">
        <v>45089</v>
      </c>
      <c r="I2987" s="4">
        <f>_xlfn.XLOOKUP(#REF!,[1]!Backup_F8_Previous_Wave[ODINO],[1]!Backup_F8_Previous_Wave[Production Date],"")</f>
      </c>
      <c r="J2987" s="10">
        <f>_xlfn.XLOOKUP(#REF!,[1]!Backup_F8_Previous_Wave[ODINO],[1]!Backup_F8_Previous_Wave[Wave Date],"")</f>
      </c>
      <c r="K2987" s="6">
        <f>_xlfn.XLOOKUP(#REF!,[1]!Backup_F8_Previous_Wave[ODINO],[1]!Backup_F8_Previous_Wave[Full VIN],"")</f>
      </c>
      <c r="L2987" s="3" t="s">
        <v>4142</v>
      </c>
      <c r="M2987" s="3" t="s">
        <v>4</v>
      </c>
      <c r="N2987" s="3" t="s">
        <v>9111</v>
      </c>
      <c r="O2987" s="3" t="s">
        <v>4771</v>
      </c>
      <c r="P2987" s="6">
        <f>_xlfn.XLOOKUP(#REF!,[1]!Table2[BINNING],[1]!Table2[VFG],"")</f>
      </c>
      <c r="Q2987" s="6">
        <f>IF(ISNUMBER(FIND("|",#REF!,1)),LEFT(#REF!,FIND("|",#REF!,1)-2),#REF!)</f>
      </c>
      <c r="R2987" s="6">
        <f>IF(ISNUMBER(FIND("|",#REF!,1)),RIGHT(#REF!,LEN(#REF!)-FIND("|",#REF!,1)-1),"")</f>
      </c>
      <c r="S2987" s="3" t="s">
        <v>7</v>
      </c>
      <c r="T2987" s="3" t="s">
        <v>7</v>
      </c>
      <c r="U2987" s="2">
        <v>0</v>
      </c>
      <c r="V2987" s="2">
        <v>0</v>
      </c>
      <c r="W2987" s="2"/>
      <c r="X2987" s="3" t="s">
        <v>229</v>
      </c>
      <c r="Y2987" s="2"/>
      <c r="Z2987" s="3"/>
      <c r="AA2987" s="3"/>
      <c r="AB2987" s="7" t="s">
        <v>9112</v>
      </c>
      <c r="AC2987" s="3" t="s">
        <v>685</v>
      </c>
      <c r="AD2987" s="3" t="s">
        <v>93</v>
      </c>
      <c r="AE2987" s="3" t="s">
        <v>94</v>
      </c>
      <c r="AF2987" s="3" t="s">
        <v>95</v>
      </c>
      <c r="AG2987" s="4"/>
      <c r="AH2987" s="3"/>
      <c r="AI2987" s="4"/>
      <c r="AJ29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7" s="8">
        <f>IF(#REF!=MAX(#REF!),"New","Old")</f>
      </c>
      <c r="AL2987" s="3"/>
      <c r="AM2987" s="9">
        <f>IF(OR(#REF!="",#REF!=0),"",IF(#REF!&lt;12000,"&lt;12k",IF(AND(#REF!&gt;=12000,#REF!&lt;24000),"12k to 24k",IF(AND(#REF!&gt;=24000,#REF!&lt;=36000),"24k to 36k",IF(#REF!&gt;36000,"&gt;36k","")))))</f>
      </c>
    </row>
    <row x14ac:dyDescent="0.25" r="2988" customHeight="1" ht="18.75">
      <c r="A2988" s="1">
        <v>1900796</v>
      </c>
      <c r="B2988" s="2">
        <v>11526589</v>
      </c>
      <c r="C2988" s="3" t="s">
        <v>0</v>
      </c>
      <c r="D2988" s="3" t="s">
        <v>181</v>
      </c>
      <c r="E2988" s="2">
        <v>2016</v>
      </c>
      <c r="F2988" s="4">
        <v>44938</v>
      </c>
      <c r="G2988" s="3" t="s">
        <v>2</v>
      </c>
      <c r="H2988" s="4">
        <v>45089</v>
      </c>
      <c r="I2988" s="4">
        <f>_xlfn.XLOOKUP(#REF!,[1]!Backup_F8_Previous_Wave[ODINO],[1]!Backup_F8_Previous_Wave[Production Date],"")</f>
      </c>
      <c r="J2988" s="10">
        <f>_xlfn.XLOOKUP(#REF!,[1]!Backup_F8_Previous_Wave[ODINO],[1]!Backup_F8_Previous_Wave[Wave Date],"")</f>
      </c>
      <c r="K2988" s="6">
        <f>_xlfn.XLOOKUP(#REF!,[1]!Backup_F8_Previous_Wave[ODINO],[1]!Backup_F8_Previous_Wave[Full VIN],"")</f>
      </c>
      <c r="L2988" s="3" t="s">
        <v>9113</v>
      </c>
      <c r="M2988" s="3" t="s">
        <v>4</v>
      </c>
      <c r="N2988" s="3" t="s">
        <v>9114</v>
      </c>
      <c r="O2988" s="3" t="s">
        <v>196</v>
      </c>
      <c r="P2988" s="6">
        <f>_xlfn.XLOOKUP(#REF!,[1]!Table2[BINNING],[1]!Table2[VFG],"")</f>
      </c>
      <c r="Q2988" s="6">
        <f>IF(ISNUMBER(FIND("|",#REF!,1)),LEFT(#REF!,FIND("|",#REF!,1)-2),#REF!)</f>
      </c>
      <c r="R2988" s="6">
        <f>IF(ISNUMBER(FIND("|",#REF!,1)),RIGHT(#REF!,LEN(#REF!)-FIND("|",#REF!,1)-1),"")</f>
      </c>
      <c r="S2988" s="3" t="s">
        <v>7</v>
      </c>
      <c r="T2988" s="3" t="s">
        <v>7</v>
      </c>
      <c r="U2988" s="2">
        <v>0</v>
      </c>
      <c r="V2988" s="2">
        <v>0</v>
      </c>
      <c r="W2988" s="2">
        <v>65000</v>
      </c>
      <c r="X2988" s="3" t="s">
        <v>63</v>
      </c>
      <c r="Y2988" s="2">
        <v>70</v>
      </c>
      <c r="Z2988" s="3"/>
      <c r="AA2988" s="3"/>
      <c r="AB2988" s="7" t="s">
        <v>9115</v>
      </c>
      <c r="AC2988" s="3" t="s">
        <v>297</v>
      </c>
      <c r="AD2988" s="3" t="s">
        <v>298</v>
      </c>
      <c r="AE2988" s="3" t="s">
        <v>299</v>
      </c>
      <c r="AF2988" s="3" t="s">
        <v>198</v>
      </c>
      <c r="AG2988" s="4"/>
      <c r="AH2988" s="3"/>
      <c r="AI2988" s="4"/>
      <c r="AJ29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8" s="8">
        <f>IF(#REF!=MAX(#REF!),"New","Old")</f>
      </c>
      <c r="AL2988" s="3"/>
      <c r="AM2988" s="9">
        <f>IF(OR(#REF!="",#REF!=0),"",IF(#REF!&lt;12000,"&lt;12k",IF(AND(#REF!&gt;=12000,#REF!&lt;24000),"12k to 24k",IF(AND(#REF!&gt;=24000,#REF!&lt;=36000),"24k to 36k",IF(#REF!&gt;36000,"&gt;36k","")))))</f>
      </c>
    </row>
    <row x14ac:dyDescent="0.25" r="2989" customHeight="1" ht="18.75">
      <c r="A2989" s="1">
        <v>1900922</v>
      </c>
      <c r="B2989" s="2">
        <v>11526673</v>
      </c>
      <c r="C2989" s="3" t="s">
        <v>0</v>
      </c>
      <c r="D2989" s="3" t="s">
        <v>181</v>
      </c>
      <c r="E2989" s="2">
        <v>2011</v>
      </c>
      <c r="F2989" s="4">
        <v>44995</v>
      </c>
      <c r="G2989" s="3" t="s">
        <v>2</v>
      </c>
      <c r="H2989" s="4">
        <v>45089</v>
      </c>
      <c r="I2989" s="4">
        <f>_xlfn.XLOOKUP(#REF!,[1]!Backup_F8_Previous_Wave[ODINO],[1]!Backup_F8_Previous_Wave[Production Date],"")</f>
      </c>
      <c r="J2989" s="10">
        <f>_xlfn.XLOOKUP(#REF!,[1]!Backup_F8_Previous_Wave[ODINO],[1]!Backup_F8_Previous_Wave[Wave Date],"")</f>
      </c>
      <c r="K2989" s="6">
        <f>_xlfn.XLOOKUP(#REF!,[1]!Backup_F8_Previous_Wave[ODINO],[1]!Backup_F8_Previous_Wave[Full VIN],"")</f>
      </c>
      <c r="L2989" s="3" t="s">
        <v>9116</v>
      </c>
      <c r="M2989" s="3" t="s">
        <v>4</v>
      </c>
      <c r="N2989" s="3" t="s">
        <v>9117</v>
      </c>
      <c r="O2989" s="3" t="s">
        <v>196</v>
      </c>
      <c r="P2989" s="6">
        <f>_xlfn.XLOOKUP(#REF!,[1]!Table2[BINNING],[1]!Table2[VFG],"")</f>
      </c>
      <c r="Q2989" s="6">
        <f>IF(ISNUMBER(FIND("|",#REF!,1)),LEFT(#REF!,FIND("|",#REF!,1)-2),#REF!)</f>
      </c>
      <c r="R2989" s="6">
        <f>IF(ISNUMBER(FIND("|",#REF!,1)),RIGHT(#REF!,LEN(#REF!)-FIND("|",#REF!,1)-1),"")</f>
      </c>
      <c r="S2989" s="3" t="s">
        <v>7</v>
      </c>
      <c r="T2989" s="3" t="s">
        <v>7</v>
      </c>
      <c r="U2989" s="2">
        <v>0</v>
      </c>
      <c r="V2989" s="2">
        <v>0</v>
      </c>
      <c r="W2989" s="2"/>
      <c r="X2989" s="3" t="s">
        <v>24</v>
      </c>
      <c r="Y2989" s="2">
        <v>65</v>
      </c>
      <c r="Z2989" s="3"/>
      <c r="AA2989" s="3"/>
      <c r="AB2989" s="7" t="s">
        <v>9118</v>
      </c>
      <c r="AC2989" s="3" t="s">
        <v>297</v>
      </c>
      <c r="AD2989" s="3" t="s">
        <v>298</v>
      </c>
      <c r="AE2989" s="3" t="s">
        <v>299</v>
      </c>
      <c r="AF2989" s="3" t="s">
        <v>198</v>
      </c>
      <c r="AG2989" s="4"/>
      <c r="AH2989" s="3"/>
      <c r="AI2989" s="4"/>
      <c r="AJ29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89" s="8">
        <f>IF(#REF!=MAX(#REF!),"New","Old")</f>
      </c>
      <c r="AL2989" s="3"/>
      <c r="AM2989" s="9">
        <f>IF(OR(#REF!="",#REF!=0),"",IF(#REF!&lt;12000,"&lt;12k",IF(AND(#REF!&gt;=12000,#REF!&lt;24000),"12k to 24k",IF(AND(#REF!&gt;=24000,#REF!&lt;=36000),"24k to 36k",IF(#REF!&gt;36000,"&gt;36k","")))))</f>
      </c>
    </row>
    <row x14ac:dyDescent="0.25" r="2990" customHeight="1" ht="18.75">
      <c r="A2990" s="1">
        <v>1900932</v>
      </c>
      <c r="B2990" s="2">
        <v>11526679</v>
      </c>
      <c r="C2990" s="3" t="s">
        <v>0</v>
      </c>
      <c r="D2990" s="3" t="s">
        <v>86</v>
      </c>
      <c r="E2990" s="2">
        <v>2021</v>
      </c>
      <c r="F2990" s="4">
        <v>45089</v>
      </c>
      <c r="G2990" s="3" t="s">
        <v>108</v>
      </c>
      <c r="H2990" s="4">
        <v>45089</v>
      </c>
      <c r="I2990" s="4">
        <f>_xlfn.XLOOKUP(#REF!,[1]!Backup_F8_Previous_Wave[ODINO],[1]!Backup_F8_Previous_Wave[Production Date],"")</f>
      </c>
      <c r="J2990" s="10">
        <f>_xlfn.XLOOKUP(#REF!,[1]!Backup_F8_Previous_Wave[ODINO],[1]!Backup_F8_Previous_Wave[Wave Date],"")</f>
      </c>
      <c r="K2990" s="6">
        <f>_xlfn.XLOOKUP(#REF!,[1]!Backup_F8_Previous_Wave[ODINO],[1]!Backup_F8_Previous_Wave[Full VIN],"")</f>
      </c>
      <c r="L2990" s="3" t="s">
        <v>9119</v>
      </c>
      <c r="M2990" s="3" t="s">
        <v>4</v>
      </c>
      <c r="N2990" s="3" t="s">
        <v>9120</v>
      </c>
      <c r="O2990" s="3" t="s">
        <v>4771</v>
      </c>
      <c r="P2990" s="6">
        <f>_xlfn.XLOOKUP(#REF!,[1]!Table2[BINNING],[1]!Table2[VFG],"")</f>
      </c>
      <c r="Q2990" s="6">
        <f>IF(ISNUMBER(FIND("|",#REF!,1)),LEFT(#REF!,FIND("|",#REF!,1)-2),#REF!)</f>
      </c>
      <c r="R2990" s="6">
        <f>IF(ISNUMBER(FIND("|",#REF!,1)),RIGHT(#REF!,LEN(#REF!)-FIND("|",#REF!,1)-1),"")</f>
      </c>
      <c r="S2990" s="3" t="s">
        <v>7</v>
      </c>
      <c r="T2990" s="3" t="s">
        <v>7</v>
      </c>
      <c r="U2990" s="2">
        <v>0</v>
      </c>
      <c r="V2990" s="2">
        <v>0</v>
      </c>
      <c r="W2990" s="2"/>
      <c r="X2990" s="3" t="s">
        <v>125</v>
      </c>
      <c r="Y2990" s="2">
        <v>0</v>
      </c>
      <c r="Z2990" s="3"/>
      <c r="AA2990" s="3"/>
      <c r="AB2990" s="7" t="s">
        <v>9121</v>
      </c>
      <c r="AC2990" s="3" t="s">
        <v>685</v>
      </c>
      <c r="AD2990" s="3" t="s">
        <v>93</v>
      </c>
      <c r="AE2990" s="3" t="s">
        <v>94</v>
      </c>
      <c r="AF2990" s="3" t="s">
        <v>95</v>
      </c>
      <c r="AG2990" s="4"/>
      <c r="AH2990" s="3"/>
      <c r="AI2990" s="4"/>
      <c r="AJ29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0" s="8">
        <f>IF(#REF!=MAX(#REF!),"New","Old")</f>
      </c>
      <c r="AL2990" s="3"/>
      <c r="AM2990" s="9">
        <f>IF(OR(#REF!="",#REF!=0),"",IF(#REF!&lt;12000,"&lt;12k",IF(AND(#REF!&gt;=12000,#REF!&lt;24000),"12k to 24k",IF(AND(#REF!&gt;=24000,#REF!&lt;=36000),"24k to 36k",IF(#REF!&gt;36000,"&gt;36k","")))))</f>
      </c>
    </row>
    <row x14ac:dyDescent="0.25" r="2991" customHeight="1" ht="18.75">
      <c r="A2991" s="1">
        <v>1900938</v>
      </c>
      <c r="B2991" s="2">
        <v>11526683</v>
      </c>
      <c r="C2991" s="3" t="s">
        <v>0</v>
      </c>
      <c r="D2991" s="3" t="s">
        <v>4843</v>
      </c>
      <c r="E2991" s="2">
        <v>2022</v>
      </c>
      <c r="F2991" s="4">
        <v>44889</v>
      </c>
      <c r="G2991" s="3" t="s">
        <v>14</v>
      </c>
      <c r="H2991" s="4">
        <v>45089</v>
      </c>
      <c r="I2991" s="4"/>
      <c r="J2991" s="10">
        <f>_xlfn.XLOOKUP(#REF!,[1]!Backup_F8_Previous_Wave[ODINO],[1]!Backup_F8_Previous_Wave[Wave Date],"")</f>
      </c>
      <c r="K2991" s="3"/>
      <c r="L2991" s="3" t="s">
        <v>8316</v>
      </c>
      <c r="M2991" s="3" t="s">
        <v>4</v>
      </c>
      <c r="N2991" s="3" t="s">
        <v>9122</v>
      </c>
      <c r="O2991" s="3" t="s">
        <v>3849</v>
      </c>
      <c r="P2991" s="6">
        <f>_xlfn.XLOOKUP(#REF!,[1]!Table2[BINNING],[1]!Table2[VFG],"")</f>
      </c>
      <c r="Q2991" s="6">
        <f>IF(ISNUMBER(FIND("|",#REF!,1)),LEFT(#REF!,FIND("|",#REF!,1)-2),#REF!)</f>
      </c>
      <c r="R2991" s="6">
        <f>IF(ISNUMBER(FIND("|",#REF!,1)),RIGHT(#REF!,LEN(#REF!)-FIND("|",#REF!,1)-1),"")</f>
      </c>
      <c r="S2991" s="3" t="s">
        <v>7</v>
      </c>
      <c r="T2991" s="3" t="s">
        <v>7</v>
      </c>
      <c r="U2991" s="2">
        <v>0</v>
      </c>
      <c r="V2991" s="2">
        <v>0</v>
      </c>
      <c r="W2991" s="2"/>
      <c r="X2991" s="3" t="s">
        <v>72</v>
      </c>
      <c r="Y2991" s="2"/>
      <c r="Z2991" s="3"/>
      <c r="AA2991" s="3"/>
      <c r="AB2991" s="7" t="s">
        <v>9123</v>
      </c>
      <c r="AC2991" s="3" t="s">
        <v>44</v>
      </c>
      <c r="AD2991" s="3" t="s">
        <v>44</v>
      </c>
      <c r="AE2991" s="3" t="s">
        <v>44</v>
      </c>
      <c r="AF2991" s="3" t="s">
        <v>102</v>
      </c>
      <c r="AG2991" s="4"/>
      <c r="AH2991" s="3"/>
      <c r="AI2991" s="4"/>
      <c r="AJ29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1" s="8">
        <f>IF(#REF!=MAX(#REF!),"New","Old")</f>
      </c>
      <c r="AL2991" s="3"/>
      <c r="AM2991" s="9">
        <f>IF(OR(#REF!="",#REF!=0),"",IF(#REF!&lt;12000,"&lt;12k",IF(AND(#REF!&gt;=12000,#REF!&lt;24000),"12k to 24k",IF(AND(#REF!&gt;=24000,#REF!&lt;=36000),"24k to 36k",IF(#REF!&gt;36000,"&gt;36k","")))))</f>
      </c>
    </row>
    <row x14ac:dyDescent="0.25" r="2992" customHeight="1" ht="18.75">
      <c r="A2992" s="1">
        <v>1901034</v>
      </c>
      <c r="B2992" s="2">
        <v>11526741</v>
      </c>
      <c r="C2992" s="3" t="s">
        <v>0</v>
      </c>
      <c r="D2992" s="3" t="s">
        <v>181</v>
      </c>
      <c r="E2992" s="2">
        <v>2017</v>
      </c>
      <c r="F2992" s="4">
        <v>45090</v>
      </c>
      <c r="G2992" s="3" t="s">
        <v>108</v>
      </c>
      <c r="H2992" s="4">
        <v>45090</v>
      </c>
      <c r="I2992" s="4">
        <f>_xlfn.XLOOKUP(#REF!,[1]!Backup_F8_Previous_Wave[ODINO],[1]!Backup_F8_Previous_Wave[Production Date],"")</f>
      </c>
      <c r="J2992" s="10">
        <f>_xlfn.XLOOKUP(#REF!,[1]!Backup_F8_Previous_Wave[ODINO],[1]!Backup_F8_Previous_Wave[Wave Date],"")</f>
      </c>
      <c r="K2992" s="6">
        <f>_xlfn.XLOOKUP(#REF!,[1]!Backup_F8_Previous_Wave[ODINO],[1]!Backup_F8_Previous_Wave[Full VIN],"")</f>
      </c>
      <c r="L2992" s="3" t="s">
        <v>8513</v>
      </c>
      <c r="M2992" s="3" t="s">
        <v>4</v>
      </c>
      <c r="N2992" s="3" t="s">
        <v>9124</v>
      </c>
      <c r="O2992" s="3" t="s">
        <v>62</v>
      </c>
      <c r="P2992" s="6">
        <f>_xlfn.XLOOKUP(#REF!,[1]!Table2[BINNING],[1]!Table2[VFG],"")</f>
      </c>
      <c r="Q2992" s="6">
        <f>IF(ISNUMBER(FIND("|",#REF!,1)),LEFT(#REF!,FIND("|",#REF!,1)-2),#REF!)</f>
      </c>
      <c r="R2992" s="6">
        <f>IF(ISNUMBER(FIND("|",#REF!,1)),RIGHT(#REF!,LEN(#REF!)-FIND("|",#REF!,1)-1),"")</f>
      </c>
      <c r="S2992" s="3" t="s">
        <v>7</v>
      </c>
      <c r="T2992" s="3" t="s">
        <v>7</v>
      </c>
      <c r="U2992" s="2">
        <v>0</v>
      </c>
      <c r="V2992" s="2">
        <v>0</v>
      </c>
      <c r="W2992" s="2"/>
      <c r="X2992" s="3" t="s">
        <v>100</v>
      </c>
      <c r="Y2992" s="2"/>
      <c r="Z2992" s="3"/>
      <c r="AA2992" s="3"/>
      <c r="AB2992" s="7" t="s">
        <v>9125</v>
      </c>
      <c r="AC2992" s="3" t="s">
        <v>297</v>
      </c>
      <c r="AD2992" s="3" t="s">
        <v>298</v>
      </c>
      <c r="AE2992" s="3" t="s">
        <v>299</v>
      </c>
      <c r="AF2992" s="3" t="s">
        <v>198</v>
      </c>
      <c r="AG2992" s="4"/>
      <c r="AH2992" s="3"/>
      <c r="AI2992" s="4"/>
      <c r="AJ29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2" s="8">
        <f>IF(#REF!=MAX(#REF!),"New","Old")</f>
      </c>
      <c r="AL2992" s="3"/>
      <c r="AM2992" s="9">
        <f>IF(OR(#REF!="",#REF!=0),"",IF(#REF!&lt;12000,"&lt;12k",IF(AND(#REF!&gt;=12000,#REF!&lt;24000),"12k to 24k",IF(AND(#REF!&gt;=24000,#REF!&lt;=36000),"24k to 36k",IF(#REF!&gt;36000,"&gt;36k","")))))</f>
      </c>
    </row>
    <row x14ac:dyDescent="0.25" r="2993" customHeight="1" ht="18.75">
      <c r="A2993" s="1">
        <v>1901074</v>
      </c>
      <c r="B2993" s="2">
        <v>11526771</v>
      </c>
      <c r="C2993" s="3" t="s">
        <v>0</v>
      </c>
      <c r="D2993" s="3" t="s">
        <v>181</v>
      </c>
      <c r="E2993" s="2">
        <v>2014</v>
      </c>
      <c r="F2993" s="4">
        <v>44790</v>
      </c>
      <c r="G2993" s="3" t="s">
        <v>39</v>
      </c>
      <c r="H2993" s="4">
        <v>45090</v>
      </c>
      <c r="I2993" s="4">
        <f>_xlfn.XLOOKUP(#REF!,[1]!Backup_F8_Previous_Wave[ODINO],[1]!Backup_F8_Previous_Wave[Production Date],"")</f>
      </c>
      <c r="J2993" s="10">
        <f>_xlfn.XLOOKUP(#REF!,[1]!Backup_F8_Previous_Wave[ODINO],[1]!Backup_F8_Previous_Wave[Wave Date],"")</f>
      </c>
      <c r="K2993" s="6">
        <f>_xlfn.XLOOKUP(#REF!,[1]!Backup_F8_Previous_Wave[ODINO],[1]!Backup_F8_Previous_Wave[Full VIN],"")</f>
      </c>
      <c r="L2993" s="3" t="s">
        <v>9126</v>
      </c>
      <c r="M2993" s="3" t="s">
        <v>4</v>
      </c>
      <c r="N2993" s="3" t="s">
        <v>9127</v>
      </c>
      <c r="O2993" s="3" t="s">
        <v>196</v>
      </c>
      <c r="P2993" s="6">
        <f>_xlfn.XLOOKUP(#REF!,[1]!Table2[BINNING],[1]!Table2[VFG],"")</f>
      </c>
      <c r="Q2993" s="6">
        <f>IF(ISNUMBER(FIND("|",#REF!,1)),LEFT(#REF!,FIND("|",#REF!,1)-2),#REF!)</f>
      </c>
      <c r="R2993" s="6">
        <f>IF(ISNUMBER(FIND("|",#REF!,1)),RIGHT(#REF!,LEN(#REF!)-FIND("|",#REF!,1)-1),"")</f>
      </c>
      <c r="S2993" s="3" t="s">
        <v>7</v>
      </c>
      <c r="T2993" s="3" t="s">
        <v>7</v>
      </c>
      <c r="U2993" s="2">
        <v>0</v>
      </c>
      <c r="V2993" s="2">
        <v>0</v>
      </c>
      <c r="W2993" s="2">
        <v>68000</v>
      </c>
      <c r="X2993" s="3" t="s">
        <v>24</v>
      </c>
      <c r="Y2993" s="2">
        <v>35</v>
      </c>
      <c r="Z2993" s="3" t="s">
        <v>9128</v>
      </c>
      <c r="AA2993" s="3" t="s">
        <v>4997</v>
      </c>
      <c r="AB2993" s="7" t="s">
        <v>9129</v>
      </c>
      <c r="AC2993" s="3" t="s">
        <v>297</v>
      </c>
      <c r="AD2993" s="3" t="s">
        <v>298</v>
      </c>
      <c r="AE2993" s="3" t="s">
        <v>299</v>
      </c>
      <c r="AF2993" s="3" t="s">
        <v>198</v>
      </c>
      <c r="AG2993" s="4"/>
      <c r="AH2993" s="3"/>
      <c r="AI2993" s="4"/>
      <c r="AJ29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3" s="8">
        <f>IF(#REF!=MAX(#REF!),"New","Old")</f>
      </c>
      <c r="AL2993" s="3"/>
      <c r="AM2993" s="9">
        <f>IF(OR(#REF!="",#REF!=0),"",IF(#REF!&lt;12000,"&lt;12k",IF(AND(#REF!&gt;=12000,#REF!&lt;24000),"12k to 24k",IF(AND(#REF!&gt;=24000,#REF!&lt;=36000),"24k to 36k",IF(#REF!&gt;36000,"&gt;36k","")))))</f>
      </c>
    </row>
    <row x14ac:dyDescent="0.25" r="2994" customHeight="1" ht="18.75">
      <c r="A2994" s="1">
        <v>1901144</v>
      </c>
      <c r="B2994" s="2">
        <v>11526820</v>
      </c>
      <c r="C2994" s="3" t="s">
        <v>0</v>
      </c>
      <c r="D2994" s="3" t="s">
        <v>1</v>
      </c>
      <c r="E2994" s="2">
        <v>2016</v>
      </c>
      <c r="F2994" s="4">
        <v>45090</v>
      </c>
      <c r="G2994" s="3" t="s">
        <v>108</v>
      </c>
      <c r="H2994" s="4">
        <v>45090</v>
      </c>
      <c r="I2994" s="4">
        <f>_xlfn.XLOOKUP(#REF!,[1]!Backup_F8_Previous_Wave[ODINO],[1]!Backup_F8_Previous_Wave[Production Date],"")</f>
      </c>
      <c r="J2994" s="10">
        <f>_xlfn.XLOOKUP(#REF!,[1]!Backup_F8_Previous_Wave[ODINO],[1]!Backup_F8_Previous_Wave[Wave Date],"")</f>
      </c>
      <c r="K2994" s="6">
        <f>_xlfn.XLOOKUP(#REF!,[1]!Backup_F8_Previous_Wave[ODINO],[1]!Backup_F8_Previous_Wave[Full VIN],"")</f>
      </c>
      <c r="L2994" s="3" t="s">
        <v>9130</v>
      </c>
      <c r="M2994" s="3" t="s">
        <v>4</v>
      </c>
      <c r="N2994" s="3" t="s">
        <v>9131</v>
      </c>
      <c r="O2994" s="3" t="s">
        <v>9132</v>
      </c>
      <c r="P2994" s="6">
        <f>_xlfn.XLOOKUP(#REF!,[1]!Table2[BINNING],[1]!Table2[VFG],"")</f>
      </c>
      <c r="Q2994" s="6">
        <f>IF(ISNUMBER(FIND("|",#REF!,1)),LEFT(#REF!,FIND("|",#REF!,1)-2),#REF!)</f>
      </c>
      <c r="R2994" s="6">
        <f>IF(ISNUMBER(FIND("|",#REF!,1)),RIGHT(#REF!,LEN(#REF!)-FIND("|",#REF!,1)-1),"")</f>
      </c>
      <c r="S2994" s="3" t="s">
        <v>7</v>
      </c>
      <c r="T2994" s="3" t="s">
        <v>7</v>
      </c>
      <c r="U2994" s="2">
        <v>0</v>
      </c>
      <c r="V2994" s="2">
        <v>0</v>
      </c>
      <c r="W2994" s="2">
        <v>100000</v>
      </c>
      <c r="X2994" s="3" t="s">
        <v>24</v>
      </c>
      <c r="Y2994" s="2">
        <v>65</v>
      </c>
      <c r="Z2994" s="3" t="s">
        <v>9133</v>
      </c>
      <c r="AA2994" s="3" t="s">
        <v>4997</v>
      </c>
      <c r="AB2994" s="7" t="s">
        <v>9134</v>
      </c>
      <c r="AC2994" s="3" t="s">
        <v>20</v>
      </c>
      <c r="AD2994" s="3" t="s">
        <v>11</v>
      </c>
      <c r="AE2994" s="3" t="s">
        <v>21</v>
      </c>
      <c r="AF2994" s="3" t="s">
        <v>13</v>
      </c>
      <c r="AG2994" s="4"/>
      <c r="AH2994" s="3"/>
      <c r="AI2994" s="4"/>
      <c r="AJ29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4" s="8">
        <f>IF(#REF!=MAX(#REF!),"New","Old")</f>
      </c>
      <c r="AL2994" s="3"/>
      <c r="AM2994" s="9">
        <f>IF(OR(#REF!="",#REF!=0),"",IF(#REF!&lt;12000,"&lt;12k",IF(AND(#REF!&gt;=12000,#REF!&lt;24000),"12k to 24k",IF(AND(#REF!&gt;=24000,#REF!&lt;=36000),"24k to 36k",IF(#REF!&gt;36000,"&gt;36k","")))))</f>
      </c>
    </row>
    <row x14ac:dyDescent="0.25" r="2995" customHeight="1" ht="18.75">
      <c r="A2995" s="1">
        <v>1901168</v>
      </c>
      <c r="B2995" s="2">
        <v>11526840</v>
      </c>
      <c r="C2995" s="3" t="s">
        <v>0</v>
      </c>
      <c r="D2995" s="3" t="s">
        <v>59</v>
      </c>
      <c r="E2995" s="2">
        <v>2008</v>
      </c>
      <c r="F2995" s="4">
        <v>45087</v>
      </c>
      <c r="G2995" s="3" t="s">
        <v>108</v>
      </c>
      <c r="H2995" s="4">
        <v>45090</v>
      </c>
      <c r="I2995" s="4">
        <f>_xlfn.XLOOKUP(#REF!,[1]!Backup_F8_Previous_Wave[ODINO],[1]!Backup_F8_Previous_Wave[Production Date],"")</f>
      </c>
      <c r="J2995" s="10">
        <f>_xlfn.XLOOKUP(#REF!,[1]!Backup_F8_Previous_Wave[ODINO],[1]!Backup_F8_Previous_Wave[Wave Date],"")</f>
      </c>
      <c r="K2995" s="6">
        <f>_xlfn.XLOOKUP(#REF!,[1]!Backup_F8_Previous_Wave[ODINO],[1]!Backup_F8_Previous_Wave[Full VIN],"")</f>
      </c>
      <c r="L2995" s="3" t="s">
        <v>9135</v>
      </c>
      <c r="M2995" s="3" t="s">
        <v>4</v>
      </c>
      <c r="N2995" s="3" t="s">
        <v>9136</v>
      </c>
      <c r="O2995" s="3" t="s">
        <v>9137</v>
      </c>
      <c r="P2995" s="6">
        <f>_xlfn.XLOOKUP(#REF!,[1]!Table2[BINNING],[1]!Table2[VFG],"")</f>
      </c>
      <c r="Q2995" s="6">
        <f>IF(ISNUMBER(FIND("|",#REF!,1)),LEFT(#REF!,FIND("|",#REF!,1)-2),#REF!)</f>
      </c>
      <c r="R2995" s="6">
        <f>IF(ISNUMBER(FIND("|",#REF!,1)),RIGHT(#REF!,LEN(#REF!)-FIND("|",#REF!,1)-1),"")</f>
      </c>
      <c r="S2995" s="3" t="s">
        <v>7</v>
      </c>
      <c r="T2995" s="3" t="s">
        <v>7</v>
      </c>
      <c r="U2995" s="2">
        <v>0</v>
      </c>
      <c r="V2995" s="2">
        <v>0</v>
      </c>
      <c r="W2995" s="2"/>
      <c r="X2995" s="3" t="s">
        <v>282</v>
      </c>
      <c r="Y2995" s="2">
        <v>0</v>
      </c>
      <c r="Z2995" s="3"/>
      <c r="AA2995" s="3"/>
      <c r="AB2995" s="7" t="s">
        <v>9138</v>
      </c>
      <c r="AC2995" s="3" t="s">
        <v>83</v>
      </c>
      <c r="AD2995" s="3" t="s">
        <v>66</v>
      </c>
      <c r="AE2995" s="3" t="s">
        <v>121</v>
      </c>
      <c r="AF2995" s="3" t="s">
        <v>68</v>
      </c>
      <c r="AG2995" s="4"/>
      <c r="AH2995" s="3"/>
      <c r="AI2995" s="4"/>
      <c r="AJ29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5" s="8">
        <f>IF(#REF!=MAX(#REF!),"New","Old")</f>
      </c>
      <c r="AL2995" s="3"/>
      <c r="AM2995" s="9">
        <f>IF(OR(#REF!="",#REF!=0),"",IF(#REF!&lt;12000,"&lt;12k",IF(AND(#REF!&gt;=12000,#REF!&lt;24000),"12k to 24k",IF(AND(#REF!&gt;=24000,#REF!&lt;=36000),"24k to 36k",IF(#REF!&gt;36000,"&gt;36k","")))))</f>
      </c>
    </row>
    <row x14ac:dyDescent="0.25" r="2996" customHeight="1" ht="18.75">
      <c r="A2996" s="1">
        <v>1901174</v>
      </c>
      <c r="B2996" s="2">
        <v>11526845</v>
      </c>
      <c r="C2996" s="3" t="s">
        <v>0</v>
      </c>
      <c r="D2996" s="3" t="s">
        <v>181</v>
      </c>
      <c r="E2996" s="2">
        <v>2017</v>
      </c>
      <c r="F2996" s="4">
        <v>45080</v>
      </c>
      <c r="G2996" s="3" t="s">
        <v>108</v>
      </c>
      <c r="H2996" s="4">
        <v>45090</v>
      </c>
      <c r="I2996" s="4">
        <f>_xlfn.XLOOKUP(#REF!,[1]!Backup_F8_Previous_Wave[ODINO],[1]!Backup_F8_Previous_Wave[Production Date],"")</f>
      </c>
      <c r="J2996" s="10">
        <f>_xlfn.XLOOKUP(#REF!,[1]!Backup_F8_Previous_Wave[ODINO],[1]!Backup_F8_Previous_Wave[Wave Date],"")</f>
      </c>
      <c r="K2996" s="6">
        <f>_xlfn.XLOOKUP(#REF!,[1]!Backup_F8_Previous_Wave[ODINO],[1]!Backup_F8_Previous_Wave[Full VIN],"")</f>
      </c>
      <c r="L2996" s="3" t="s">
        <v>7604</v>
      </c>
      <c r="M2996" s="3" t="s">
        <v>4</v>
      </c>
      <c r="N2996" s="3" t="s">
        <v>9139</v>
      </c>
      <c r="O2996" s="3" t="s">
        <v>196</v>
      </c>
      <c r="P2996" s="6">
        <f>_xlfn.XLOOKUP(#REF!,[1]!Table2[BINNING],[1]!Table2[VFG],"")</f>
      </c>
      <c r="Q2996" s="6">
        <f>IF(ISNUMBER(FIND("|",#REF!,1)),LEFT(#REF!,FIND("|",#REF!,1)-2),#REF!)</f>
      </c>
      <c r="R2996" s="6">
        <f>IF(ISNUMBER(FIND("|",#REF!,1)),RIGHT(#REF!,LEN(#REF!)-FIND("|",#REF!,1)-1),"")</f>
      </c>
      <c r="S2996" s="3" t="s">
        <v>7</v>
      </c>
      <c r="T2996" s="3" t="s">
        <v>7</v>
      </c>
      <c r="U2996" s="2">
        <v>0</v>
      </c>
      <c r="V2996" s="2">
        <v>0</v>
      </c>
      <c r="W2996" s="2"/>
      <c r="X2996" s="3" t="s">
        <v>246</v>
      </c>
      <c r="Y2996" s="2">
        <v>65</v>
      </c>
      <c r="Z2996" s="3"/>
      <c r="AA2996" s="3"/>
      <c r="AB2996" s="7" t="s">
        <v>9140</v>
      </c>
      <c r="AC2996" s="3" t="s">
        <v>297</v>
      </c>
      <c r="AD2996" s="3" t="s">
        <v>298</v>
      </c>
      <c r="AE2996" s="3" t="s">
        <v>299</v>
      </c>
      <c r="AF2996" s="3" t="s">
        <v>198</v>
      </c>
      <c r="AG2996" s="4"/>
      <c r="AH2996" s="3"/>
      <c r="AI2996" s="4"/>
      <c r="AJ29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6" s="8">
        <f>IF(#REF!=MAX(#REF!),"New","Old")</f>
      </c>
      <c r="AL2996" s="3"/>
      <c r="AM2996" s="9">
        <f>IF(OR(#REF!="",#REF!=0),"",IF(#REF!&lt;12000,"&lt;12k",IF(AND(#REF!&gt;=12000,#REF!&lt;24000),"12k to 24k",IF(AND(#REF!&gt;=24000,#REF!&lt;=36000),"24k to 36k",IF(#REF!&gt;36000,"&gt;36k","")))))</f>
      </c>
    </row>
    <row x14ac:dyDescent="0.25" r="2997" customHeight="1" ht="18.75">
      <c r="A2997" s="1">
        <v>1901417</v>
      </c>
      <c r="B2997" s="2">
        <v>11527007</v>
      </c>
      <c r="C2997" s="3" t="s">
        <v>0</v>
      </c>
      <c r="D2997" s="3" t="s">
        <v>86</v>
      </c>
      <c r="E2997" s="2">
        <v>2006</v>
      </c>
      <c r="F2997" s="4">
        <v>45075</v>
      </c>
      <c r="G2997" s="3" t="s">
        <v>108</v>
      </c>
      <c r="H2997" s="4">
        <v>45091</v>
      </c>
      <c r="I2997" s="4">
        <f>_xlfn.XLOOKUP(#REF!,[1]!Backup_F8_Previous_Wave[ODINO],[1]!Backup_F8_Previous_Wave[Production Date],"")</f>
      </c>
      <c r="J2997" s="10">
        <f>_xlfn.XLOOKUP(#REF!,[1]!Backup_F8_Previous_Wave[ODINO],[1]!Backup_F8_Previous_Wave[Wave Date],"")</f>
      </c>
      <c r="K2997" s="6">
        <f>_xlfn.XLOOKUP(#REF!,[1]!Backup_F8_Previous_Wave[ODINO],[1]!Backup_F8_Previous_Wave[Full VIN],"")</f>
      </c>
      <c r="L2997" s="3" t="s">
        <v>9141</v>
      </c>
      <c r="M2997" s="3" t="s">
        <v>4</v>
      </c>
      <c r="N2997" s="3" t="s">
        <v>9142</v>
      </c>
      <c r="O2997" s="3" t="s">
        <v>3484</v>
      </c>
      <c r="P2997" s="6">
        <f>_xlfn.XLOOKUP(#REF!,[1]!Table2[BINNING],[1]!Table2[VFG],"")</f>
      </c>
      <c r="Q2997" s="6">
        <f>IF(ISNUMBER(FIND("|",#REF!,1)),LEFT(#REF!,FIND("|",#REF!,1)-2),#REF!)</f>
      </c>
      <c r="R2997" s="6">
        <f>IF(ISNUMBER(FIND("|",#REF!,1)),RIGHT(#REF!,LEN(#REF!)-FIND("|",#REF!,1)-1),"")</f>
      </c>
      <c r="S2997" s="3" t="s">
        <v>7</v>
      </c>
      <c r="T2997" s="3" t="s">
        <v>7</v>
      </c>
      <c r="U2997" s="2">
        <v>0</v>
      </c>
      <c r="V2997" s="2">
        <v>0</v>
      </c>
      <c r="W2997" s="2"/>
      <c r="X2997" s="3" t="s">
        <v>72</v>
      </c>
      <c r="Y2997" s="2">
        <v>25</v>
      </c>
      <c r="Z2997" s="3"/>
      <c r="AA2997" s="3"/>
      <c r="AB2997" s="7" t="s">
        <v>9143</v>
      </c>
      <c r="AC2997" s="3" t="s">
        <v>9144</v>
      </c>
      <c r="AD2997" s="3" t="s">
        <v>1962</v>
      </c>
      <c r="AE2997" s="3" t="s">
        <v>1963</v>
      </c>
      <c r="AF2997" s="3" t="s">
        <v>27</v>
      </c>
      <c r="AG2997" s="4"/>
      <c r="AH2997" s="3"/>
      <c r="AI2997" s="4"/>
      <c r="AJ29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7" s="8">
        <f>IF(#REF!=MAX(#REF!),"New","Old")</f>
      </c>
      <c r="AL2997" s="3"/>
      <c r="AM2997" s="9">
        <f>IF(OR(#REF!="",#REF!=0),"",IF(#REF!&lt;12000,"&lt;12k",IF(AND(#REF!&gt;=12000,#REF!&lt;24000),"12k to 24k",IF(AND(#REF!&gt;=24000,#REF!&lt;=36000),"24k to 36k",IF(#REF!&gt;36000,"&gt;36k","")))))</f>
      </c>
    </row>
    <row x14ac:dyDescent="0.25" r="2998" customHeight="1" ht="18.75">
      <c r="A2998" s="1">
        <v>1901465</v>
      </c>
      <c r="B2998" s="2">
        <v>11527040</v>
      </c>
      <c r="C2998" s="3" t="s">
        <v>0</v>
      </c>
      <c r="D2998" s="3" t="s">
        <v>181</v>
      </c>
      <c r="E2998" s="2">
        <v>2018</v>
      </c>
      <c r="F2998" s="4">
        <v>45089</v>
      </c>
      <c r="G2998" s="3" t="s">
        <v>108</v>
      </c>
      <c r="H2998" s="4">
        <v>45091</v>
      </c>
      <c r="I2998" s="4"/>
      <c r="J2998" s="10">
        <f>_xlfn.XLOOKUP(#REF!,[1]!Backup_F8_Previous_Wave[ODINO],[1]!Backup_F8_Previous_Wave[Wave Date],"")</f>
      </c>
      <c r="K2998" s="3"/>
      <c r="L2998" s="3"/>
      <c r="M2998" s="3" t="s">
        <v>4</v>
      </c>
      <c r="N2998" s="3" t="s">
        <v>9145</v>
      </c>
      <c r="O2998" s="3" t="s">
        <v>196</v>
      </c>
      <c r="P2998" s="6">
        <f>_xlfn.XLOOKUP(#REF!,[1]!Table2[BINNING],[1]!Table2[VFG],"")</f>
      </c>
      <c r="Q2998" s="6">
        <f>IF(ISNUMBER(FIND("|",#REF!,1)),LEFT(#REF!,FIND("|",#REF!,1)-2),#REF!)</f>
      </c>
      <c r="R2998" s="6">
        <f>IF(ISNUMBER(FIND("|",#REF!,1)),RIGHT(#REF!,LEN(#REF!)-FIND("|",#REF!,1)-1),"")</f>
      </c>
      <c r="S2998" s="3" t="s">
        <v>7</v>
      </c>
      <c r="T2998" s="3" t="s">
        <v>7</v>
      </c>
      <c r="U2998" s="2">
        <v>0</v>
      </c>
      <c r="V2998" s="2">
        <v>0</v>
      </c>
      <c r="W2998" s="2">
        <v>72000</v>
      </c>
      <c r="X2998" s="3" t="s">
        <v>305</v>
      </c>
      <c r="Y2998" s="2"/>
      <c r="Z2998" s="3"/>
      <c r="AA2998" s="3"/>
      <c r="AB2998" s="7" t="s">
        <v>9146</v>
      </c>
      <c r="AC2998" s="3" t="s">
        <v>44</v>
      </c>
      <c r="AD2998" s="3" t="s">
        <v>44</v>
      </c>
      <c r="AE2998" s="3" t="s">
        <v>44</v>
      </c>
      <c r="AF2998" s="3" t="s">
        <v>44</v>
      </c>
      <c r="AG2998" s="4"/>
      <c r="AH2998" s="3"/>
      <c r="AI2998" s="4"/>
      <c r="AJ29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8" s="8">
        <f>IF(#REF!=MAX(#REF!),"New","Old")</f>
      </c>
      <c r="AL2998" s="3"/>
      <c r="AM2998" s="9">
        <f>IF(OR(#REF!="",#REF!=0),"",IF(#REF!&lt;12000,"&lt;12k",IF(AND(#REF!&gt;=12000,#REF!&lt;24000),"12k to 24k",IF(AND(#REF!&gt;=24000,#REF!&lt;=36000),"24k to 36k",IF(#REF!&gt;36000,"&gt;36k","")))))</f>
      </c>
    </row>
    <row x14ac:dyDescent="0.25" r="2999" customHeight="1" ht="18.75">
      <c r="A2999" s="1">
        <v>1901618</v>
      </c>
      <c r="B2999" s="2">
        <v>11527142</v>
      </c>
      <c r="C2999" s="3" t="s">
        <v>0</v>
      </c>
      <c r="D2999" s="3" t="s">
        <v>1</v>
      </c>
      <c r="E2999" s="2">
        <v>2015</v>
      </c>
      <c r="F2999" s="4">
        <v>45092</v>
      </c>
      <c r="G2999" s="3" t="s">
        <v>108</v>
      </c>
      <c r="H2999" s="4">
        <v>45092</v>
      </c>
      <c r="I2999" s="4">
        <f>_xlfn.XLOOKUP(#REF!,[1]!Backup_F8_Previous_Wave[ODINO],[1]!Backup_F8_Previous_Wave[Production Date],"")</f>
      </c>
      <c r="J2999" s="10">
        <f>_xlfn.XLOOKUP(#REF!,[1]!Backup_F8_Previous_Wave[ODINO],[1]!Backup_F8_Previous_Wave[Wave Date],"")</f>
      </c>
      <c r="K2999" s="6">
        <f>_xlfn.XLOOKUP(#REF!,[1]!Backup_F8_Previous_Wave[ODINO],[1]!Backup_F8_Previous_Wave[Full VIN],"")</f>
      </c>
      <c r="L2999" s="3" t="s">
        <v>945</v>
      </c>
      <c r="M2999" s="3" t="s">
        <v>4</v>
      </c>
      <c r="N2999" s="3" t="s">
        <v>9147</v>
      </c>
      <c r="O2999" s="3" t="s">
        <v>151</v>
      </c>
      <c r="P2999" s="6">
        <f>_xlfn.XLOOKUP(#REF!,[1]!Table2[BINNING],[1]!Table2[VFG],"")</f>
      </c>
      <c r="Q2999" s="6">
        <f>IF(ISNUMBER(FIND("|",#REF!,1)),LEFT(#REF!,FIND("|",#REF!,1)-2),#REF!)</f>
      </c>
      <c r="R2999" s="6">
        <f>IF(ISNUMBER(FIND("|",#REF!,1)),RIGHT(#REF!,LEN(#REF!)-FIND("|",#REF!,1)-1),"")</f>
      </c>
      <c r="S2999" s="3" t="s">
        <v>7</v>
      </c>
      <c r="T2999" s="3" t="s">
        <v>7</v>
      </c>
      <c r="U2999" s="2">
        <v>0</v>
      </c>
      <c r="V2999" s="2">
        <v>0</v>
      </c>
      <c r="W2999" s="2"/>
      <c r="X2999" s="3" t="s">
        <v>246</v>
      </c>
      <c r="Y2999" s="2">
        <v>15</v>
      </c>
      <c r="Z2999" s="3"/>
      <c r="AA2999" s="3"/>
      <c r="AB2999" s="7" t="s">
        <v>9148</v>
      </c>
      <c r="AC2999" s="3" t="s">
        <v>20</v>
      </c>
      <c r="AD2999" s="3" t="s">
        <v>11</v>
      </c>
      <c r="AE2999" s="3" t="s">
        <v>21</v>
      </c>
      <c r="AF2999" s="3" t="s">
        <v>13</v>
      </c>
      <c r="AG2999" s="4"/>
      <c r="AH2999" s="3"/>
      <c r="AI2999" s="4"/>
      <c r="AJ29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2999" s="8">
        <f>IF(#REF!=MAX(#REF!),"New","Old")</f>
      </c>
      <c r="AL2999" s="3"/>
      <c r="AM2999" s="9">
        <f>IF(OR(#REF!="",#REF!=0),"",IF(#REF!&lt;12000,"&lt;12k",IF(AND(#REF!&gt;=12000,#REF!&lt;24000),"12k to 24k",IF(AND(#REF!&gt;=24000,#REF!&lt;=36000),"24k to 36k",IF(#REF!&gt;36000,"&gt;36k","")))))</f>
      </c>
    </row>
    <row x14ac:dyDescent="0.25" r="3000" customHeight="1" ht="18.75">
      <c r="A3000" s="1">
        <v>1901693</v>
      </c>
      <c r="B3000" s="2">
        <v>11527192</v>
      </c>
      <c r="C3000" s="3" t="s">
        <v>0</v>
      </c>
      <c r="D3000" s="3" t="s">
        <v>86</v>
      </c>
      <c r="E3000" s="2">
        <v>2020</v>
      </c>
      <c r="F3000" s="4">
        <v>45047</v>
      </c>
      <c r="G3000" s="3" t="s">
        <v>108</v>
      </c>
      <c r="H3000" s="4">
        <v>45092</v>
      </c>
      <c r="I3000" s="4">
        <f>_xlfn.XLOOKUP(#REF!,[1]!Backup_F8_Previous_Wave[ODINO],[1]!Backup_F8_Previous_Wave[Production Date],"")</f>
      </c>
      <c r="J3000" s="10">
        <f>_xlfn.XLOOKUP(#REF!,[1]!Backup_F8_Previous_Wave[ODINO],[1]!Backup_F8_Previous_Wave[Wave Date],"")</f>
      </c>
      <c r="K3000" s="6">
        <f>_xlfn.XLOOKUP(#REF!,[1]!Backup_F8_Previous_Wave[ODINO],[1]!Backup_F8_Previous_Wave[Full VIN],"")</f>
      </c>
      <c r="L3000" s="3" t="s">
        <v>5468</v>
      </c>
      <c r="M3000" s="3" t="s">
        <v>4</v>
      </c>
      <c r="N3000" s="3" t="s">
        <v>9149</v>
      </c>
      <c r="O3000" s="3" t="s">
        <v>4771</v>
      </c>
      <c r="P3000" s="6">
        <f>_xlfn.XLOOKUP(#REF!,[1]!Table2[BINNING],[1]!Table2[VFG],"")</f>
      </c>
      <c r="Q3000" s="6">
        <f>IF(ISNUMBER(FIND("|",#REF!,1)),LEFT(#REF!,FIND("|",#REF!,1)-2),#REF!)</f>
      </c>
      <c r="R3000" s="6">
        <f>IF(ISNUMBER(FIND("|",#REF!,1)),RIGHT(#REF!,LEN(#REF!)-FIND("|",#REF!,1)-1),"")</f>
      </c>
      <c r="S3000" s="3" t="s">
        <v>7</v>
      </c>
      <c r="T3000" s="3" t="s">
        <v>7</v>
      </c>
      <c r="U3000" s="2">
        <v>0</v>
      </c>
      <c r="V3000" s="2">
        <v>0</v>
      </c>
      <c r="W3000" s="2"/>
      <c r="X3000" s="3" t="s">
        <v>125</v>
      </c>
      <c r="Y3000" s="2"/>
      <c r="Z3000" s="3"/>
      <c r="AA3000" s="3"/>
      <c r="AB3000" s="7" t="s">
        <v>9150</v>
      </c>
      <c r="AC3000" s="3" t="s">
        <v>685</v>
      </c>
      <c r="AD3000" s="3" t="s">
        <v>93</v>
      </c>
      <c r="AE3000" s="3" t="s">
        <v>94</v>
      </c>
      <c r="AF3000" s="3" t="s">
        <v>95</v>
      </c>
      <c r="AG3000" s="4"/>
      <c r="AH3000" s="3"/>
      <c r="AI3000" s="4"/>
      <c r="AJ30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0" s="8">
        <f>IF(#REF!=MAX(#REF!),"New","Old")</f>
      </c>
      <c r="AL3000" s="3"/>
      <c r="AM3000" s="9">
        <f>IF(OR(#REF!="",#REF!=0),"",IF(#REF!&lt;12000,"&lt;12k",IF(AND(#REF!&gt;=12000,#REF!&lt;24000),"12k to 24k",IF(AND(#REF!&gt;=24000,#REF!&lt;=36000),"24k to 36k",IF(#REF!&gt;36000,"&gt;36k","")))))</f>
      </c>
    </row>
    <row x14ac:dyDescent="0.25" r="3001" customHeight="1" ht="18.75">
      <c r="A3001" s="1">
        <v>1901698</v>
      </c>
      <c r="B3001" s="2">
        <v>11527195</v>
      </c>
      <c r="C3001" s="3" t="s">
        <v>0</v>
      </c>
      <c r="D3001" s="3" t="s">
        <v>86</v>
      </c>
      <c r="E3001" s="2">
        <v>2020</v>
      </c>
      <c r="F3001" s="4">
        <v>44958</v>
      </c>
      <c r="G3001" s="3" t="s">
        <v>2</v>
      </c>
      <c r="H3001" s="4">
        <v>45092</v>
      </c>
      <c r="I3001" s="4">
        <f>_xlfn.XLOOKUP(#REF!,[1]!Backup_F8_Previous_Wave[ODINO],[1]!Backup_F8_Previous_Wave[Production Date],"")</f>
      </c>
      <c r="J3001" s="10">
        <f>_xlfn.XLOOKUP(#REF!,[1]!Backup_F8_Previous_Wave[ODINO],[1]!Backup_F8_Previous_Wave[Wave Date],"")</f>
      </c>
      <c r="K3001" s="6">
        <f>_xlfn.XLOOKUP(#REF!,[1]!Backup_F8_Previous_Wave[ODINO],[1]!Backup_F8_Previous_Wave[Full VIN],"")</f>
      </c>
      <c r="L3001" s="3" t="s">
        <v>8957</v>
      </c>
      <c r="M3001" s="3" t="s">
        <v>4</v>
      </c>
      <c r="N3001" s="3" t="s">
        <v>9151</v>
      </c>
      <c r="O3001" s="3" t="s">
        <v>4771</v>
      </c>
      <c r="P3001" s="6">
        <f>_xlfn.XLOOKUP(#REF!,[1]!Table2[BINNING],[1]!Table2[VFG],"")</f>
      </c>
      <c r="Q3001" s="6">
        <f>IF(ISNUMBER(FIND("|",#REF!,1)),LEFT(#REF!,FIND("|",#REF!,1)-2),#REF!)</f>
      </c>
      <c r="R3001" s="6">
        <f>IF(ISNUMBER(FIND("|",#REF!,1)),RIGHT(#REF!,LEN(#REF!)-FIND("|",#REF!,1)-1),"")</f>
      </c>
      <c r="S3001" s="3" t="s">
        <v>7</v>
      </c>
      <c r="T3001" s="3" t="s">
        <v>7</v>
      </c>
      <c r="U3001" s="2">
        <v>0</v>
      </c>
      <c r="V3001" s="2">
        <v>0</v>
      </c>
      <c r="W3001" s="2">
        <v>39000</v>
      </c>
      <c r="X3001" s="3" t="s">
        <v>282</v>
      </c>
      <c r="Y3001" s="2"/>
      <c r="Z3001" s="3" t="s">
        <v>9152</v>
      </c>
      <c r="AA3001" s="3" t="s">
        <v>4038</v>
      </c>
      <c r="AB3001" s="7" t="s">
        <v>9153</v>
      </c>
      <c r="AC3001" s="3" t="s">
        <v>685</v>
      </c>
      <c r="AD3001" s="3" t="s">
        <v>93</v>
      </c>
      <c r="AE3001" s="3" t="s">
        <v>94</v>
      </c>
      <c r="AF3001" s="3" t="s">
        <v>95</v>
      </c>
      <c r="AG3001" s="4"/>
      <c r="AH3001" s="3"/>
      <c r="AI3001" s="4"/>
      <c r="AJ30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1" s="8">
        <f>IF(#REF!=MAX(#REF!),"New","Old")</f>
      </c>
      <c r="AL3001" s="3"/>
      <c r="AM3001" s="9">
        <f>IF(OR(#REF!="",#REF!=0),"",IF(#REF!&lt;12000,"&lt;12k",IF(AND(#REF!&gt;=12000,#REF!&lt;24000),"12k to 24k",IF(AND(#REF!&gt;=24000,#REF!&lt;=36000),"24k to 36k",IF(#REF!&gt;36000,"&gt;36k","")))))</f>
      </c>
    </row>
    <row x14ac:dyDescent="0.25" r="3002" customHeight="1" ht="18.75">
      <c r="A3002" s="1">
        <v>1901723</v>
      </c>
      <c r="B3002" s="2">
        <v>11527213</v>
      </c>
      <c r="C3002" s="3" t="s">
        <v>0</v>
      </c>
      <c r="D3002" s="3" t="s">
        <v>86</v>
      </c>
      <c r="E3002" s="2">
        <v>2020</v>
      </c>
      <c r="F3002" s="4">
        <v>45090</v>
      </c>
      <c r="G3002" s="3" t="s">
        <v>108</v>
      </c>
      <c r="H3002" s="4">
        <v>45092</v>
      </c>
      <c r="I3002" s="4">
        <f>_xlfn.XLOOKUP(#REF!,[1]!Backup_F8_Previous_Wave[ODINO],[1]!Backup_F8_Previous_Wave[Production Date],"")</f>
      </c>
      <c r="J3002" s="10">
        <f>_xlfn.XLOOKUP(#REF!,[1]!Backup_F8_Previous_Wave[ODINO],[1]!Backup_F8_Previous_Wave[Wave Date],"")</f>
      </c>
      <c r="K3002" s="6">
        <f>_xlfn.XLOOKUP(#REF!,[1]!Backup_F8_Previous_Wave[ODINO],[1]!Backup_F8_Previous_Wave[Full VIN],"")</f>
      </c>
      <c r="L3002" s="3" t="s">
        <v>9154</v>
      </c>
      <c r="M3002" s="3" t="s">
        <v>4</v>
      </c>
      <c r="N3002" s="3" t="s">
        <v>9155</v>
      </c>
      <c r="O3002" s="3" t="s">
        <v>4771</v>
      </c>
      <c r="P3002" s="6">
        <f>_xlfn.XLOOKUP(#REF!,[1]!Table2[BINNING],[1]!Table2[VFG],"")</f>
      </c>
      <c r="Q3002" s="6">
        <f>IF(ISNUMBER(FIND("|",#REF!,1)),LEFT(#REF!,FIND("|",#REF!,1)-2),#REF!)</f>
      </c>
      <c r="R3002" s="6">
        <f>IF(ISNUMBER(FIND("|",#REF!,1)),RIGHT(#REF!,LEN(#REF!)-FIND("|",#REF!,1)-1),"")</f>
      </c>
      <c r="S3002" s="3" t="s">
        <v>7</v>
      </c>
      <c r="T3002" s="3" t="s">
        <v>7</v>
      </c>
      <c r="U3002" s="2">
        <v>0</v>
      </c>
      <c r="V3002" s="2">
        <v>0</v>
      </c>
      <c r="W3002" s="2">
        <v>42000</v>
      </c>
      <c r="X3002" s="3" t="s">
        <v>246</v>
      </c>
      <c r="Y3002" s="2">
        <v>0</v>
      </c>
      <c r="Z3002" s="3" t="s">
        <v>9156</v>
      </c>
      <c r="AA3002" s="3" t="s">
        <v>4359</v>
      </c>
      <c r="AB3002" s="7" t="s">
        <v>9157</v>
      </c>
      <c r="AC3002" s="3" t="s">
        <v>685</v>
      </c>
      <c r="AD3002" s="3" t="s">
        <v>93</v>
      </c>
      <c r="AE3002" s="3" t="s">
        <v>94</v>
      </c>
      <c r="AF3002" s="3" t="s">
        <v>95</v>
      </c>
      <c r="AG3002" s="4"/>
      <c r="AH3002" s="3"/>
      <c r="AI3002" s="4"/>
      <c r="AJ30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2" s="8">
        <f>IF(#REF!=MAX(#REF!),"New","Old")</f>
      </c>
      <c r="AL3002" s="3"/>
      <c r="AM3002" s="9">
        <f>IF(OR(#REF!="",#REF!=0),"",IF(#REF!&lt;12000,"&lt;12k",IF(AND(#REF!&gt;=12000,#REF!&lt;24000),"12k to 24k",IF(AND(#REF!&gt;=24000,#REF!&lt;=36000),"24k to 36k",IF(#REF!&gt;36000,"&gt;36k","")))))</f>
      </c>
    </row>
    <row x14ac:dyDescent="0.25" r="3003" customHeight="1" ht="18.75">
      <c r="A3003" s="1">
        <v>1901739</v>
      </c>
      <c r="B3003" s="2">
        <v>11527222</v>
      </c>
      <c r="C3003" s="3" t="s">
        <v>0</v>
      </c>
      <c r="D3003" s="3" t="s">
        <v>560</v>
      </c>
      <c r="E3003" s="2">
        <v>2014</v>
      </c>
      <c r="F3003" s="4">
        <v>45090</v>
      </c>
      <c r="G3003" s="3" t="s">
        <v>108</v>
      </c>
      <c r="H3003" s="4">
        <v>45092</v>
      </c>
      <c r="I3003" s="4">
        <f>_xlfn.XLOOKUP(#REF!,[1]!Backup_F8_Previous_Wave[ODINO],[1]!Backup_F8_Previous_Wave[Production Date],"")</f>
      </c>
      <c r="J3003" s="10">
        <f>_xlfn.XLOOKUP(#REF!,[1]!Backup_F8_Previous_Wave[ODINO],[1]!Backup_F8_Previous_Wave[Wave Date],"")</f>
      </c>
      <c r="K3003" s="6">
        <f>_xlfn.XLOOKUP(#REF!,[1]!Backup_F8_Previous_Wave[ODINO],[1]!Backup_F8_Previous_Wave[Full VIN],"")</f>
      </c>
      <c r="L3003" s="3" t="s">
        <v>9158</v>
      </c>
      <c r="M3003" s="3" t="s">
        <v>4</v>
      </c>
      <c r="N3003" s="3" t="s">
        <v>9159</v>
      </c>
      <c r="O3003" s="3" t="s">
        <v>184</v>
      </c>
      <c r="P3003" s="6">
        <f>_xlfn.XLOOKUP(#REF!,[1]!Table2[BINNING],[1]!Table2[VFG],"")</f>
      </c>
      <c r="Q3003" s="6">
        <f>IF(ISNUMBER(FIND("|",#REF!,1)),LEFT(#REF!,FIND("|",#REF!,1)-2),#REF!)</f>
      </c>
      <c r="R3003" s="6">
        <f>IF(ISNUMBER(FIND("|",#REF!,1)),RIGHT(#REF!,LEN(#REF!)-FIND("|",#REF!,1)-1),"")</f>
      </c>
      <c r="S3003" s="3" t="s">
        <v>7</v>
      </c>
      <c r="T3003" s="3" t="s">
        <v>7</v>
      </c>
      <c r="U3003" s="2">
        <v>0</v>
      </c>
      <c r="V3003" s="2">
        <v>0</v>
      </c>
      <c r="W3003" s="2">
        <v>84131</v>
      </c>
      <c r="X3003" s="3" t="s">
        <v>139</v>
      </c>
      <c r="Y3003" s="2">
        <v>0</v>
      </c>
      <c r="Z3003" s="3" t="s">
        <v>9160</v>
      </c>
      <c r="AA3003" s="3" t="s">
        <v>4198</v>
      </c>
      <c r="AB3003" s="7" t="s">
        <v>9161</v>
      </c>
      <c r="AC3003" s="3" t="s">
        <v>2077</v>
      </c>
      <c r="AD3003" s="3" t="s">
        <v>2078</v>
      </c>
      <c r="AE3003" s="3" t="s">
        <v>9162</v>
      </c>
      <c r="AF3003" s="3" t="s">
        <v>198</v>
      </c>
      <c r="AG3003" s="4"/>
      <c r="AH3003" s="3"/>
      <c r="AI3003" s="4"/>
      <c r="AJ30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3" s="8">
        <f>IF(#REF!=MAX(#REF!),"New","Old")</f>
      </c>
      <c r="AL3003" s="3"/>
      <c r="AM3003" s="9">
        <f>IF(OR(#REF!="",#REF!=0),"",IF(#REF!&lt;12000,"&lt;12k",IF(AND(#REF!&gt;=12000,#REF!&lt;24000),"12k to 24k",IF(AND(#REF!&gt;=24000,#REF!&lt;=36000),"24k to 36k",IF(#REF!&gt;36000,"&gt;36k","")))))</f>
      </c>
    </row>
    <row x14ac:dyDescent="0.25" r="3004" customHeight="1" ht="18.75">
      <c r="A3004" s="1">
        <v>1901760</v>
      </c>
      <c r="B3004" s="2">
        <v>11527236</v>
      </c>
      <c r="C3004" s="3" t="s">
        <v>0</v>
      </c>
      <c r="D3004" s="3" t="s">
        <v>181</v>
      </c>
      <c r="E3004" s="2">
        <v>2016</v>
      </c>
      <c r="F3004" s="4">
        <v>45091</v>
      </c>
      <c r="G3004" s="3" t="s">
        <v>108</v>
      </c>
      <c r="H3004" s="4">
        <v>45092</v>
      </c>
      <c r="I3004" s="4">
        <f>_xlfn.XLOOKUP(#REF!,[1]!Backup_F8_Previous_Wave[ODINO],[1]!Backup_F8_Previous_Wave[Production Date],"")</f>
      </c>
      <c r="J3004" s="10">
        <f>_xlfn.XLOOKUP(#REF!,[1]!Backup_F8_Previous_Wave[ODINO],[1]!Backup_F8_Previous_Wave[Wave Date],"")</f>
      </c>
      <c r="K3004" s="6">
        <f>_xlfn.XLOOKUP(#REF!,[1]!Backup_F8_Previous_Wave[ODINO],[1]!Backup_F8_Previous_Wave[Full VIN],"")</f>
      </c>
      <c r="L3004" s="3" t="s">
        <v>7911</v>
      </c>
      <c r="M3004" s="3" t="s">
        <v>4</v>
      </c>
      <c r="N3004" s="3" t="s">
        <v>9163</v>
      </c>
      <c r="O3004" s="3" t="s">
        <v>196</v>
      </c>
      <c r="P3004" s="6">
        <f>_xlfn.XLOOKUP(#REF!,[1]!Table2[BINNING],[1]!Table2[VFG],"")</f>
      </c>
      <c r="Q3004" s="6">
        <f>IF(ISNUMBER(FIND("|",#REF!,1)),LEFT(#REF!,FIND("|",#REF!,1)-2),#REF!)</f>
      </c>
      <c r="R3004" s="6">
        <f>IF(ISNUMBER(FIND("|",#REF!,1)),RIGHT(#REF!,LEN(#REF!)-FIND("|",#REF!,1)-1),"")</f>
      </c>
      <c r="S3004" s="3" t="s">
        <v>7</v>
      </c>
      <c r="T3004" s="3" t="s">
        <v>7</v>
      </c>
      <c r="U3004" s="2">
        <v>0</v>
      </c>
      <c r="V3004" s="2">
        <v>0</v>
      </c>
      <c r="W3004" s="2"/>
      <c r="X3004" s="3" t="s">
        <v>106</v>
      </c>
      <c r="Y3004" s="2">
        <v>70</v>
      </c>
      <c r="Z3004" s="3"/>
      <c r="AA3004" s="3"/>
      <c r="AB3004" s="7" t="s">
        <v>9164</v>
      </c>
      <c r="AC3004" s="3" t="s">
        <v>297</v>
      </c>
      <c r="AD3004" s="3" t="s">
        <v>298</v>
      </c>
      <c r="AE3004" s="3" t="s">
        <v>299</v>
      </c>
      <c r="AF3004" s="3" t="s">
        <v>198</v>
      </c>
      <c r="AG3004" s="4"/>
      <c r="AH3004" s="3"/>
      <c r="AI3004" s="4"/>
      <c r="AJ30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4" s="8">
        <f>IF(#REF!=MAX(#REF!),"New","Old")</f>
      </c>
      <c r="AL3004" s="3"/>
      <c r="AM3004" s="9">
        <f>IF(OR(#REF!="",#REF!=0),"",IF(#REF!&lt;12000,"&lt;12k",IF(AND(#REF!&gt;=12000,#REF!&lt;24000),"12k to 24k",IF(AND(#REF!&gt;=24000,#REF!&lt;=36000),"24k to 36k",IF(#REF!&gt;36000,"&gt;36k","")))))</f>
      </c>
    </row>
    <row x14ac:dyDescent="0.25" r="3005" customHeight="1" ht="18.75">
      <c r="A3005" s="1">
        <v>1901810</v>
      </c>
      <c r="B3005" s="2">
        <v>11527268</v>
      </c>
      <c r="C3005" s="3" t="s">
        <v>0</v>
      </c>
      <c r="D3005" s="3" t="s">
        <v>485</v>
      </c>
      <c r="E3005" s="2">
        <v>2017</v>
      </c>
      <c r="F3005" s="4">
        <v>45092</v>
      </c>
      <c r="G3005" s="3" t="s">
        <v>108</v>
      </c>
      <c r="H3005" s="4">
        <v>45092</v>
      </c>
      <c r="I3005" s="4">
        <f>_xlfn.XLOOKUP(#REF!,[1]!Backup_F8_Previous_Wave[ODINO],[1]!Backup_F8_Previous_Wave[Production Date],"")</f>
      </c>
      <c r="J3005" s="10">
        <f>_xlfn.XLOOKUP(#REF!,[1]!Backup_F8_Previous_Wave[ODINO],[1]!Backup_F8_Previous_Wave[Wave Date],"")</f>
      </c>
      <c r="K3005" s="6">
        <f>_xlfn.XLOOKUP(#REF!,[1]!Backup_F8_Previous_Wave[ODINO],[1]!Backup_F8_Previous_Wave[Full VIN],"")</f>
      </c>
      <c r="L3005" s="3" t="s">
        <v>9165</v>
      </c>
      <c r="M3005" s="3" t="s">
        <v>4</v>
      </c>
      <c r="N3005" s="3" t="s">
        <v>9166</v>
      </c>
      <c r="O3005" s="3" t="s">
        <v>31</v>
      </c>
      <c r="P3005" s="6">
        <f>_xlfn.XLOOKUP(#REF!,[1]!Table2[BINNING],[1]!Table2[VFG],"")</f>
      </c>
      <c r="Q3005" s="6">
        <f>IF(ISNUMBER(FIND("|",#REF!,1)),LEFT(#REF!,FIND("|",#REF!,1)-2),#REF!)</f>
      </c>
      <c r="R3005" s="6">
        <f>IF(ISNUMBER(FIND("|",#REF!,1)),RIGHT(#REF!,LEN(#REF!)-FIND("|",#REF!,1)-1),"")</f>
      </c>
      <c r="S3005" s="3" t="s">
        <v>7</v>
      </c>
      <c r="T3005" s="3" t="s">
        <v>7</v>
      </c>
      <c r="U3005" s="2">
        <v>0</v>
      </c>
      <c r="V3005" s="2">
        <v>0</v>
      </c>
      <c r="W3005" s="2"/>
      <c r="X3005" s="3" t="s">
        <v>282</v>
      </c>
      <c r="Y3005" s="2">
        <v>70</v>
      </c>
      <c r="Z3005" s="3"/>
      <c r="AA3005" s="3"/>
      <c r="AB3005" s="7" t="s">
        <v>9167</v>
      </c>
      <c r="AC3005" s="3" t="s">
        <v>489</v>
      </c>
      <c r="AD3005" s="3" t="s">
        <v>490</v>
      </c>
      <c r="AE3005" s="3" t="s">
        <v>491</v>
      </c>
      <c r="AF3005" s="3" t="s">
        <v>211</v>
      </c>
      <c r="AG3005" s="4"/>
      <c r="AH3005" s="3"/>
      <c r="AI3005" s="4"/>
      <c r="AJ30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5" s="8">
        <f>IF(#REF!=MAX(#REF!),"New","Old")</f>
      </c>
      <c r="AL3005" s="3"/>
      <c r="AM3005" s="9">
        <f>IF(OR(#REF!="",#REF!=0),"",IF(#REF!&lt;12000,"&lt;12k",IF(AND(#REF!&gt;=12000,#REF!&lt;24000),"12k to 24k",IF(AND(#REF!&gt;=24000,#REF!&lt;=36000),"24k to 36k",IF(#REF!&gt;36000,"&gt;36k","")))))</f>
      </c>
    </row>
    <row x14ac:dyDescent="0.25" r="3006" customHeight="1" ht="18.75">
      <c r="A3006" s="1">
        <v>1901836</v>
      </c>
      <c r="B3006" s="2">
        <v>11527286</v>
      </c>
      <c r="C3006" s="3" t="s">
        <v>0</v>
      </c>
      <c r="D3006" s="3" t="s">
        <v>38</v>
      </c>
      <c r="E3006" s="2">
        <v>2017</v>
      </c>
      <c r="F3006" s="4">
        <v>45085</v>
      </c>
      <c r="G3006" s="3" t="s">
        <v>108</v>
      </c>
      <c r="H3006" s="4">
        <v>45092</v>
      </c>
      <c r="I3006" s="4">
        <f>_xlfn.XLOOKUP(#REF!,[1]!Backup_F8_Previous_Wave[ODINO],[1]!Backup_F8_Previous_Wave[Production Date],"")</f>
      </c>
      <c r="J3006" s="10">
        <f>_xlfn.XLOOKUP(#REF!,[1]!Backup_F8_Previous_Wave[ODINO],[1]!Backup_F8_Previous_Wave[Wave Date],"")</f>
      </c>
      <c r="K3006" s="6">
        <f>_xlfn.XLOOKUP(#REF!,[1]!Backup_F8_Previous_Wave[ODINO],[1]!Backup_F8_Previous_Wave[Full VIN],"")</f>
      </c>
      <c r="L3006" s="3" t="s">
        <v>9168</v>
      </c>
      <c r="M3006" s="3" t="s">
        <v>4</v>
      </c>
      <c r="N3006" s="3" t="s">
        <v>9169</v>
      </c>
      <c r="O3006" s="3" t="s">
        <v>105</v>
      </c>
      <c r="P3006" s="6">
        <f>_xlfn.XLOOKUP(#REF!,[1]!Table2[BINNING],[1]!Table2[VFG],"")</f>
      </c>
      <c r="Q3006" s="6">
        <f>IF(ISNUMBER(FIND("|",#REF!,1)),LEFT(#REF!,FIND("|",#REF!,1)-2),#REF!)</f>
      </c>
      <c r="R3006" s="6">
        <f>IF(ISNUMBER(FIND("|",#REF!,1)),RIGHT(#REF!,LEN(#REF!)-FIND("|",#REF!,1)-1),"")</f>
      </c>
      <c r="S3006" s="3" t="s">
        <v>7</v>
      </c>
      <c r="T3006" s="3" t="s">
        <v>7</v>
      </c>
      <c r="U3006" s="2">
        <v>0</v>
      </c>
      <c r="V3006" s="2">
        <v>0</v>
      </c>
      <c r="W3006" s="2"/>
      <c r="X3006" s="3" t="s">
        <v>106</v>
      </c>
      <c r="Y3006" s="2">
        <v>40</v>
      </c>
      <c r="Z3006" s="3"/>
      <c r="AA3006" s="3"/>
      <c r="AB3006" s="7" t="s">
        <v>9170</v>
      </c>
      <c r="AC3006" s="3" t="s">
        <v>826</v>
      </c>
      <c r="AD3006" s="3" t="s">
        <v>147</v>
      </c>
      <c r="AE3006" s="3" t="s">
        <v>148</v>
      </c>
      <c r="AF3006" s="3" t="s">
        <v>45</v>
      </c>
      <c r="AG3006" s="4"/>
      <c r="AH3006" s="3"/>
      <c r="AI3006" s="4"/>
      <c r="AJ30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6" s="8">
        <f>IF(#REF!=MAX(#REF!),"New","Old")</f>
      </c>
      <c r="AL3006" s="3"/>
      <c r="AM3006" s="9">
        <f>IF(OR(#REF!="",#REF!=0),"",IF(#REF!&lt;12000,"&lt;12k",IF(AND(#REF!&gt;=12000,#REF!&lt;24000),"12k to 24k",IF(AND(#REF!&gt;=24000,#REF!&lt;=36000),"24k to 36k",IF(#REF!&gt;36000,"&gt;36k","")))))</f>
      </c>
    </row>
    <row x14ac:dyDescent="0.25" r="3007" customHeight="1" ht="18.75">
      <c r="A3007" s="1">
        <v>1901840</v>
      </c>
      <c r="B3007" s="2">
        <v>11527289</v>
      </c>
      <c r="C3007" s="3" t="s">
        <v>0</v>
      </c>
      <c r="D3007" s="3" t="s">
        <v>59</v>
      </c>
      <c r="E3007" s="2">
        <v>2017</v>
      </c>
      <c r="F3007" s="4">
        <v>44364</v>
      </c>
      <c r="G3007" s="3" t="s">
        <v>108</v>
      </c>
      <c r="H3007" s="4">
        <v>45092</v>
      </c>
      <c r="I3007" s="4"/>
      <c r="J3007" s="10">
        <f>_xlfn.XLOOKUP(#REF!,[1]!Backup_F8_Previous_Wave[ODINO],[1]!Backup_F8_Previous_Wave[Wave Date],"")</f>
      </c>
      <c r="K3007" s="3"/>
      <c r="L3007" s="3" t="s">
        <v>9171</v>
      </c>
      <c r="M3007" s="3" t="s">
        <v>4</v>
      </c>
      <c r="N3007" s="3" t="s">
        <v>9172</v>
      </c>
      <c r="O3007" s="3" t="s">
        <v>552</v>
      </c>
      <c r="P3007" s="6">
        <f>_xlfn.XLOOKUP(#REF!,[1]!Table2[BINNING],[1]!Table2[VFG],"")</f>
      </c>
      <c r="Q3007" s="6">
        <f>IF(ISNUMBER(FIND("|",#REF!,1)),LEFT(#REF!,FIND("|",#REF!,1)-2),#REF!)</f>
      </c>
      <c r="R3007" s="6">
        <f>IF(ISNUMBER(FIND("|",#REF!,1)),RIGHT(#REF!,LEN(#REF!)-FIND("|",#REF!,1)-1),"")</f>
      </c>
      <c r="S3007" s="3" t="s">
        <v>7</v>
      </c>
      <c r="T3007" s="3" t="s">
        <v>7</v>
      </c>
      <c r="U3007" s="2">
        <v>0</v>
      </c>
      <c r="V3007" s="2">
        <v>0</v>
      </c>
      <c r="W3007" s="2"/>
      <c r="X3007" s="3" t="s">
        <v>518</v>
      </c>
      <c r="Y3007" s="2"/>
      <c r="Z3007" s="3"/>
      <c r="AA3007" s="3"/>
      <c r="AB3007" s="7" t="s">
        <v>9173</v>
      </c>
      <c r="AC3007" s="3" t="s">
        <v>44</v>
      </c>
      <c r="AD3007" s="3" t="s">
        <v>44</v>
      </c>
      <c r="AE3007" s="3" t="s">
        <v>44</v>
      </c>
      <c r="AF3007" s="3" t="s">
        <v>68</v>
      </c>
      <c r="AG3007" s="4"/>
      <c r="AH3007" s="3"/>
      <c r="AI3007" s="4"/>
      <c r="AJ30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7" s="8">
        <f>IF(#REF!=MAX(#REF!),"New","Old")</f>
      </c>
      <c r="AL3007" s="3"/>
      <c r="AM3007" s="9">
        <f>IF(OR(#REF!="",#REF!=0),"",IF(#REF!&lt;12000,"&lt;12k",IF(AND(#REF!&gt;=12000,#REF!&lt;24000),"12k to 24k",IF(AND(#REF!&gt;=24000,#REF!&lt;=36000),"24k to 36k",IF(#REF!&gt;36000,"&gt;36k","")))))</f>
      </c>
    </row>
    <row x14ac:dyDescent="0.25" r="3008" customHeight="1" ht="18.75">
      <c r="A3008" s="1">
        <v>1902037</v>
      </c>
      <c r="B3008" s="2">
        <v>11527432</v>
      </c>
      <c r="C3008" s="3" t="s">
        <v>0</v>
      </c>
      <c r="D3008" s="3" t="s">
        <v>86</v>
      </c>
      <c r="E3008" s="2">
        <v>2020</v>
      </c>
      <c r="F3008" s="4">
        <v>45093</v>
      </c>
      <c r="G3008" s="3" t="s">
        <v>108</v>
      </c>
      <c r="H3008" s="4">
        <v>45093</v>
      </c>
      <c r="I3008" s="4">
        <f>_xlfn.XLOOKUP(#REF!,[1]!Backup_F8_Previous_Wave[ODINO],[1]!Backup_F8_Previous_Wave[Production Date],"")</f>
      </c>
      <c r="J3008" s="10">
        <f>_xlfn.XLOOKUP(#REF!,[1]!Backup_F8_Previous_Wave[ODINO],[1]!Backup_F8_Previous_Wave[Wave Date],"")</f>
      </c>
      <c r="K3008" s="6">
        <f>_xlfn.XLOOKUP(#REF!,[1]!Backup_F8_Previous_Wave[ODINO],[1]!Backup_F8_Previous_Wave[Full VIN],"")</f>
      </c>
      <c r="L3008" s="3" t="s">
        <v>9174</v>
      </c>
      <c r="M3008" s="3" t="s">
        <v>4</v>
      </c>
      <c r="N3008" s="3" t="s">
        <v>9175</v>
      </c>
      <c r="O3008" s="3" t="s">
        <v>4771</v>
      </c>
      <c r="P3008" s="6">
        <f>_xlfn.XLOOKUP(#REF!,[1]!Table2[BINNING],[1]!Table2[VFG],"")</f>
      </c>
      <c r="Q3008" s="6">
        <f>IF(ISNUMBER(FIND("|",#REF!,1)),LEFT(#REF!,FIND("|",#REF!,1)-2),#REF!)</f>
      </c>
      <c r="R3008" s="6">
        <f>IF(ISNUMBER(FIND("|",#REF!,1)),RIGHT(#REF!,LEN(#REF!)-FIND("|",#REF!,1)-1),"")</f>
      </c>
      <c r="S3008" s="3" t="s">
        <v>7</v>
      </c>
      <c r="T3008" s="3" t="s">
        <v>7</v>
      </c>
      <c r="U3008" s="2">
        <v>0</v>
      </c>
      <c r="V3008" s="2">
        <v>0</v>
      </c>
      <c r="W3008" s="2"/>
      <c r="X3008" s="3" t="s">
        <v>139</v>
      </c>
      <c r="Y3008" s="2"/>
      <c r="Z3008" s="3"/>
      <c r="AA3008" s="3"/>
      <c r="AB3008" s="7" t="s">
        <v>9176</v>
      </c>
      <c r="AC3008" s="3" t="s">
        <v>685</v>
      </c>
      <c r="AD3008" s="3" t="s">
        <v>1962</v>
      </c>
      <c r="AE3008" s="3" t="s">
        <v>2404</v>
      </c>
      <c r="AF3008" s="3" t="s">
        <v>95</v>
      </c>
      <c r="AG3008" s="4"/>
      <c r="AH3008" s="3"/>
      <c r="AI3008" s="4"/>
      <c r="AJ30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8" s="8">
        <f>IF(#REF!=MAX(#REF!),"New","Old")</f>
      </c>
      <c r="AL3008" s="3"/>
      <c r="AM3008" s="9">
        <f>IF(OR(#REF!="",#REF!=0),"",IF(#REF!&lt;12000,"&lt;12k",IF(AND(#REF!&gt;=12000,#REF!&lt;24000),"12k to 24k",IF(AND(#REF!&gt;=24000,#REF!&lt;=36000),"24k to 36k",IF(#REF!&gt;36000,"&gt;36k","")))))</f>
      </c>
    </row>
    <row x14ac:dyDescent="0.25" r="3009" customHeight="1" ht="18.75">
      <c r="A3009" s="1">
        <v>1902083</v>
      </c>
      <c r="B3009" s="2">
        <v>11527462</v>
      </c>
      <c r="C3009" s="3" t="s">
        <v>0</v>
      </c>
      <c r="D3009" s="3" t="s">
        <v>181</v>
      </c>
      <c r="E3009" s="2">
        <v>2016</v>
      </c>
      <c r="F3009" s="4">
        <v>45093</v>
      </c>
      <c r="G3009" s="3" t="s">
        <v>108</v>
      </c>
      <c r="H3009" s="4">
        <v>45093</v>
      </c>
      <c r="I3009" s="4">
        <f>_xlfn.XLOOKUP(#REF!,[1]!Backup_F8_Previous_Wave[ODINO],[1]!Backup_F8_Previous_Wave[Production Date],"")</f>
      </c>
      <c r="J3009" s="10">
        <f>_xlfn.XLOOKUP(#REF!,[1]!Backup_F8_Previous_Wave[ODINO],[1]!Backup_F8_Previous_Wave[Wave Date],"")</f>
      </c>
      <c r="K3009" s="6">
        <f>_xlfn.XLOOKUP(#REF!,[1]!Backup_F8_Previous_Wave[ODINO],[1]!Backup_F8_Previous_Wave[Full VIN],"")</f>
      </c>
      <c r="L3009" s="3" t="s">
        <v>7533</v>
      </c>
      <c r="M3009" s="3" t="s">
        <v>4</v>
      </c>
      <c r="N3009" s="3" t="s">
        <v>9177</v>
      </c>
      <c r="O3009" s="3" t="s">
        <v>196</v>
      </c>
      <c r="P3009" s="6">
        <f>_xlfn.XLOOKUP(#REF!,[1]!Table2[BINNING],[1]!Table2[VFG],"")</f>
      </c>
      <c r="Q3009" s="6">
        <f>IF(ISNUMBER(FIND("|",#REF!,1)),LEFT(#REF!,FIND("|",#REF!,1)-2),#REF!)</f>
      </c>
      <c r="R3009" s="6">
        <f>IF(ISNUMBER(FIND("|",#REF!,1)),RIGHT(#REF!,LEN(#REF!)-FIND("|",#REF!,1)-1),"")</f>
      </c>
      <c r="S3009" s="3" t="s">
        <v>7</v>
      </c>
      <c r="T3009" s="3" t="s">
        <v>7</v>
      </c>
      <c r="U3009" s="2">
        <v>0</v>
      </c>
      <c r="V3009" s="2">
        <v>0</v>
      </c>
      <c r="W3009" s="2"/>
      <c r="X3009" s="3" t="s">
        <v>404</v>
      </c>
      <c r="Y3009" s="2">
        <v>70</v>
      </c>
      <c r="Z3009" s="3"/>
      <c r="AA3009" s="3"/>
      <c r="AB3009" s="7" t="s">
        <v>9178</v>
      </c>
      <c r="AC3009" s="3" t="s">
        <v>297</v>
      </c>
      <c r="AD3009" s="3" t="s">
        <v>298</v>
      </c>
      <c r="AE3009" s="3" t="s">
        <v>299</v>
      </c>
      <c r="AF3009" s="3" t="s">
        <v>198</v>
      </c>
      <c r="AG3009" s="4"/>
      <c r="AH3009" s="3"/>
      <c r="AI3009" s="4"/>
      <c r="AJ30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09" s="8">
        <f>IF(#REF!=MAX(#REF!),"New","Old")</f>
      </c>
      <c r="AL3009" s="3"/>
      <c r="AM3009" s="9">
        <f>IF(OR(#REF!="",#REF!=0),"",IF(#REF!&lt;12000,"&lt;12k",IF(AND(#REF!&gt;=12000,#REF!&lt;24000),"12k to 24k",IF(AND(#REF!&gt;=24000,#REF!&lt;=36000),"24k to 36k",IF(#REF!&gt;36000,"&gt;36k","")))))</f>
      </c>
    </row>
    <row x14ac:dyDescent="0.25" r="3010" customHeight="1" ht="18.75">
      <c r="A3010" s="1">
        <v>1902112</v>
      </c>
      <c r="B3010" s="2">
        <v>11527485</v>
      </c>
      <c r="C3010" s="3" t="s">
        <v>0</v>
      </c>
      <c r="D3010" s="3" t="s">
        <v>181</v>
      </c>
      <c r="E3010" s="2">
        <v>2016</v>
      </c>
      <c r="F3010" s="4">
        <v>45073</v>
      </c>
      <c r="G3010" s="3" t="s">
        <v>108</v>
      </c>
      <c r="H3010" s="4">
        <v>45094</v>
      </c>
      <c r="I3010" s="4"/>
      <c r="J3010" s="10">
        <f>_xlfn.XLOOKUP(#REF!,[1]!Backup_F8_Previous_Wave[ODINO],[1]!Backup_F8_Previous_Wave[Wave Date],"")</f>
      </c>
      <c r="K3010" s="3"/>
      <c r="L3010" s="3" t="s">
        <v>4816</v>
      </c>
      <c r="M3010" s="3" t="s">
        <v>4</v>
      </c>
      <c r="N3010" s="3" t="s">
        <v>9179</v>
      </c>
      <c r="O3010" s="3" t="s">
        <v>196</v>
      </c>
      <c r="P3010" s="6">
        <f>_xlfn.XLOOKUP(#REF!,[1]!Table2[BINNING],[1]!Table2[VFG],"")</f>
      </c>
      <c r="Q3010" s="6">
        <f>IF(ISNUMBER(FIND("|",#REF!,1)),LEFT(#REF!,FIND("|",#REF!,1)-2),#REF!)</f>
      </c>
      <c r="R3010" s="6">
        <f>IF(ISNUMBER(FIND("|",#REF!,1)),RIGHT(#REF!,LEN(#REF!)-FIND("|",#REF!,1)-1),"")</f>
      </c>
      <c r="S3010" s="3" t="s">
        <v>7</v>
      </c>
      <c r="T3010" s="3" t="s">
        <v>7</v>
      </c>
      <c r="U3010" s="2">
        <v>1</v>
      </c>
      <c r="V3010" s="2">
        <v>0</v>
      </c>
      <c r="W3010" s="2"/>
      <c r="X3010" s="3" t="s">
        <v>32</v>
      </c>
      <c r="Y3010" s="2"/>
      <c r="Z3010" s="3"/>
      <c r="AA3010" s="3"/>
      <c r="AB3010" s="7" t="s">
        <v>9180</v>
      </c>
      <c r="AC3010" s="3" t="s">
        <v>44</v>
      </c>
      <c r="AD3010" s="3" t="s">
        <v>44</v>
      </c>
      <c r="AE3010" s="3" t="s">
        <v>44</v>
      </c>
      <c r="AF3010" s="3" t="s">
        <v>198</v>
      </c>
      <c r="AG3010" s="4"/>
      <c r="AH3010" s="3"/>
      <c r="AI3010" s="4"/>
      <c r="AJ30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0" s="8">
        <f>IF(#REF!=MAX(#REF!),"New","Old")</f>
      </c>
      <c r="AL3010" s="3"/>
      <c r="AM3010" s="9">
        <f>IF(OR(#REF!="",#REF!=0),"",IF(#REF!&lt;12000,"&lt;12k",IF(AND(#REF!&gt;=12000,#REF!&lt;24000),"12k to 24k",IF(AND(#REF!&gt;=24000,#REF!&lt;=36000),"24k to 36k",IF(#REF!&gt;36000,"&gt;36k","")))))</f>
      </c>
    </row>
    <row x14ac:dyDescent="0.25" r="3011" customHeight="1" ht="18.75">
      <c r="A3011" s="1">
        <v>1902167</v>
      </c>
      <c r="B3011" s="2">
        <v>11527519</v>
      </c>
      <c r="C3011" s="3" t="s">
        <v>0</v>
      </c>
      <c r="D3011" s="3" t="s">
        <v>181</v>
      </c>
      <c r="E3011" s="2">
        <v>2018</v>
      </c>
      <c r="F3011" s="4">
        <v>44608</v>
      </c>
      <c r="G3011" s="3" t="s">
        <v>2</v>
      </c>
      <c r="H3011" s="4">
        <v>45094</v>
      </c>
      <c r="I3011" s="4">
        <f>_xlfn.XLOOKUP(#REF!,[1]!Backup_F8_Previous_Wave[ODINO],[1]!Backup_F8_Previous_Wave[Production Date],"")</f>
      </c>
      <c r="J3011" s="10">
        <f>_xlfn.XLOOKUP(#REF!,[1]!Backup_F8_Previous_Wave[ODINO],[1]!Backup_F8_Previous_Wave[Wave Date],"")</f>
      </c>
      <c r="K3011" s="6">
        <f>_xlfn.XLOOKUP(#REF!,[1]!Backup_F8_Previous_Wave[ODINO],[1]!Backup_F8_Previous_Wave[Full VIN],"")</f>
      </c>
      <c r="L3011" s="3" t="s">
        <v>2515</v>
      </c>
      <c r="M3011" s="3" t="s">
        <v>4</v>
      </c>
      <c r="N3011" s="3" t="s">
        <v>9181</v>
      </c>
      <c r="O3011" s="3" t="s">
        <v>196</v>
      </c>
      <c r="P3011" s="6">
        <f>_xlfn.XLOOKUP(#REF!,[1]!Table2[BINNING],[1]!Table2[VFG],"")</f>
      </c>
      <c r="Q3011" s="6">
        <f>IF(ISNUMBER(FIND("|",#REF!,1)),LEFT(#REF!,FIND("|",#REF!,1)-2),#REF!)</f>
      </c>
      <c r="R3011" s="6">
        <f>IF(ISNUMBER(FIND("|",#REF!,1)),RIGHT(#REF!,LEN(#REF!)-FIND("|",#REF!,1)-1),"")</f>
      </c>
      <c r="S3011" s="3" t="s">
        <v>7</v>
      </c>
      <c r="T3011" s="3" t="s">
        <v>7</v>
      </c>
      <c r="U3011" s="2">
        <v>0</v>
      </c>
      <c r="V3011" s="2">
        <v>0</v>
      </c>
      <c r="W3011" s="2"/>
      <c r="X3011" s="3" t="s">
        <v>282</v>
      </c>
      <c r="Y3011" s="2">
        <v>75</v>
      </c>
      <c r="Z3011" s="3"/>
      <c r="AA3011" s="3"/>
      <c r="AB3011" s="7" t="s">
        <v>9182</v>
      </c>
      <c r="AC3011" s="3" t="s">
        <v>297</v>
      </c>
      <c r="AD3011" s="3" t="s">
        <v>298</v>
      </c>
      <c r="AE3011" s="3" t="s">
        <v>299</v>
      </c>
      <c r="AF3011" s="3" t="s">
        <v>198</v>
      </c>
      <c r="AG3011" s="4"/>
      <c r="AH3011" s="3"/>
      <c r="AI3011" s="4"/>
      <c r="AJ30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1" s="8">
        <f>IF(#REF!=MAX(#REF!),"New","Old")</f>
      </c>
      <c r="AL3011" s="3"/>
      <c r="AM3011" s="9">
        <f>IF(OR(#REF!="",#REF!=0),"",IF(#REF!&lt;12000,"&lt;12k",IF(AND(#REF!&gt;=12000,#REF!&lt;24000),"12k to 24k",IF(AND(#REF!&gt;=24000,#REF!&lt;=36000),"24k to 36k",IF(#REF!&gt;36000,"&gt;36k","")))))</f>
      </c>
    </row>
    <row x14ac:dyDescent="0.25" r="3012" customHeight="1" ht="18.75">
      <c r="A3012" s="1">
        <v>1902223</v>
      </c>
      <c r="B3012" s="2">
        <v>11527553</v>
      </c>
      <c r="C3012" s="3" t="s">
        <v>0</v>
      </c>
      <c r="D3012" s="3" t="s">
        <v>187</v>
      </c>
      <c r="E3012" s="2">
        <v>2021</v>
      </c>
      <c r="F3012" s="4">
        <v>45094</v>
      </c>
      <c r="G3012" s="3" t="s">
        <v>108</v>
      </c>
      <c r="H3012" s="4">
        <v>45094</v>
      </c>
      <c r="I3012" s="4">
        <f>_xlfn.XLOOKUP(#REF!,[1]!Backup_F8_Previous_Wave[ODINO],[1]!Backup_F8_Previous_Wave[Production Date],"")</f>
      </c>
      <c r="J3012" s="10">
        <f>_xlfn.XLOOKUP(#REF!,[1]!Backup_F8_Previous_Wave[ODINO],[1]!Backup_F8_Previous_Wave[Wave Date],"")</f>
      </c>
      <c r="K3012" s="6">
        <f>_xlfn.XLOOKUP(#REF!,[1]!Backup_F8_Previous_Wave[ODINO],[1]!Backup_F8_Previous_Wave[Full VIN],"")</f>
      </c>
      <c r="L3012" s="3" t="s">
        <v>9183</v>
      </c>
      <c r="M3012" s="3" t="s">
        <v>4</v>
      </c>
      <c r="N3012" s="3" t="s">
        <v>9184</v>
      </c>
      <c r="O3012" s="3" t="s">
        <v>151</v>
      </c>
      <c r="P3012" s="6">
        <f>_xlfn.XLOOKUP(#REF!,[1]!Table2[BINNING],[1]!Table2[VFG],"")</f>
      </c>
      <c r="Q3012" s="6">
        <f>IF(ISNUMBER(FIND("|",#REF!,1)),LEFT(#REF!,FIND("|",#REF!,1)-2),#REF!)</f>
      </c>
      <c r="R3012" s="6">
        <f>IF(ISNUMBER(FIND("|",#REF!,1)),RIGHT(#REF!,LEN(#REF!)-FIND("|",#REF!,1)-1),"")</f>
      </c>
      <c r="S3012" s="3" t="s">
        <v>7</v>
      </c>
      <c r="T3012" s="3" t="s">
        <v>7</v>
      </c>
      <c r="U3012" s="2">
        <v>0</v>
      </c>
      <c r="V3012" s="2">
        <v>0</v>
      </c>
      <c r="W3012" s="2"/>
      <c r="X3012" s="3" t="s">
        <v>32</v>
      </c>
      <c r="Y3012" s="2">
        <v>40</v>
      </c>
      <c r="Z3012" s="3"/>
      <c r="AA3012" s="3"/>
      <c r="AB3012" s="7" t="s">
        <v>9185</v>
      </c>
      <c r="AC3012" s="3" t="s">
        <v>191</v>
      </c>
      <c r="AD3012" s="3" t="s">
        <v>192</v>
      </c>
      <c r="AE3012" s="3" t="s">
        <v>193</v>
      </c>
      <c r="AF3012" s="3" t="s">
        <v>141</v>
      </c>
      <c r="AG3012" s="4"/>
      <c r="AH3012" s="3"/>
      <c r="AI3012" s="4"/>
      <c r="AJ30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2" s="8">
        <f>IF(#REF!=MAX(#REF!),"New","Old")</f>
      </c>
      <c r="AL3012" s="3"/>
      <c r="AM3012" s="9">
        <f>IF(OR(#REF!="",#REF!=0),"",IF(#REF!&lt;12000,"&lt;12k",IF(AND(#REF!&gt;=12000,#REF!&lt;24000),"12k to 24k",IF(AND(#REF!&gt;=24000,#REF!&lt;=36000),"24k to 36k",IF(#REF!&gt;36000,"&gt;36k","")))))</f>
      </c>
    </row>
    <row x14ac:dyDescent="0.25" r="3013" customHeight="1" ht="18.75">
      <c r="A3013" s="1">
        <v>1902258</v>
      </c>
      <c r="B3013" s="2">
        <v>11527578</v>
      </c>
      <c r="C3013" s="3" t="s">
        <v>0</v>
      </c>
      <c r="D3013" s="3" t="s">
        <v>181</v>
      </c>
      <c r="E3013" s="2">
        <v>2017</v>
      </c>
      <c r="F3013" s="4">
        <v>45086</v>
      </c>
      <c r="G3013" s="3" t="s">
        <v>108</v>
      </c>
      <c r="H3013" s="4">
        <v>45095</v>
      </c>
      <c r="I3013" s="4">
        <f>_xlfn.XLOOKUP(#REF!,[1]!Backup_F8_Previous_Wave[ODINO],[1]!Backup_F8_Previous_Wave[Production Date],"")</f>
      </c>
      <c r="J3013" s="10">
        <f>_xlfn.XLOOKUP(#REF!,[1]!Backup_F8_Previous_Wave[ODINO],[1]!Backup_F8_Previous_Wave[Wave Date],"")</f>
      </c>
      <c r="K3013" s="6">
        <f>_xlfn.XLOOKUP(#REF!,[1]!Backup_F8_Previous_Wave[ODINO],[1]!Backup_F8_Previous_Wave[Full VIN],"")</f>
      </c>
      <c r="L3013" s="3" t="s">
        <v>9186</v>
      </c>
      <c r="M3013" s="3" t="s">
        <v>4</v>
      </c>
      <c r="N3013" s="3" t="s">
        <v>9187</v>
      </c>
      <c r="O3013" s="3" t="s">
        <v>196</v>
      </c>
      <c r="P3013" s="6">
        <f>_xlfn.XLOOKUP(#REF!,[1]!Table2[BINNING],[1]!Table2[VFG],"")</f>
      </c>
      <c r="Q3013" s="6">
        <f>IF(ISNUMBER(FIND("|",#REF!,1)),LEFT(#REF!,FIND("|",#REF!,1)-2),#REF!)</f>
      </c>
      <c r="R3013" s="6">
        <f>IF(ISNUMBER(FIND("|",#REF!,1)),RIGHT(#REF!,LEN(#REF!)-FIND("|",#REF!,1)-1),"")</f>
      </c>
      <c r="S3013" s="3" t="s">
        <v>7</v>
      </c>
      <c r="T3013" s="3" t="s">
        <v>7</v>
      </c>
      <c r="U3013" s="2">
        <v>0</v>
      </c>
      <c r="V3013" s="2">
        <v>0</v>
      </c>
      <c r="W3013" s="2"/>
      <c r="X3013" s="3" t="s">
        <v>72</v>
      </c>
      <c r="Y3013" s="2">
        <v>0</v>
      </c>
      <c r="Z3013" s="3"/>
      <c r="AA3013" s="3"/>
      <c r="AB3013" s="7" t="s">
        <v>9188</v>
      </c>
      <c r="AC3013" s="3" t="s">
        <v>297</v>
      </c>
      <c r="AD3013" s="3" t="s">
        <v>298</v>
      </c>
      <c r="AE3013" s="3" t="s">
        <v>299</v>
      </c>
      <c r="AF3013" s="3" t="s">
        <v>198</v>
      </c>
      <c r="AG3013" s="4"/>
      <c r="AH3013" s="3"/>
      <c r="AI3013" s="4"/>
      <c r="AJ30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3" s="8">
        <f>IF(#REF!=MAX(#REF!),"New","Old")</f>
      </c>
      <c r="AL3013" s="3"/>
      <c r="AM3013" s="9">
        <f>IF(OR(#REF!="",#REF!=0),"",IF(#REF!&lt;12000,"&lt;12k",IF(AND(#REF!&gt;=12000,#REF!&lt;24000),"12k to 24k",IF(AND(#REF!&gt;=24000,#REF!&lt;=36000),"24k to 36k",IF(#REF!&gt;36000,"&gt;36k","")))))</f>
      </c>
    </row>
    <row x14ac:dyDescent="0.25" r="3014" customHeight="1" ht="18.75">
      <c r="A3014" s="1">
        <v>1902288</v>
      </c>
      <c r="B3014" s="2">
        <v>11527598</v>
      </c>
      <c r="C3014" s="3" t="s">
        <v>0</v>
      </c>
      <c r="D3014" s="3" t="s">
        <v>181</v>
      </c>
      <c r="E3014" s="2">
        <v>2013</v>
      </c>
      <c r="F3014" s="4">
        <v>45072</v>
      </c>
      <c r="G3014" s="3" t="s">
        <v>108</v>
      </c>
      <c r="H3014" s="4">
        <v>45095</v>
      </c>
      <c r="I3014" s="4">
        <f>_xlfn.XLOOKUP(#REF!,[1]!Backup_F8_Previous_Wave[ODINO],[1]!Backup_F8_Previous_Wave[Production Date],"")</f>
      </c>
      <c r="J3014" s="10">
        <f>_xlfn.XLOOKUP(#REF!,[1]!Backup_F8_Previous_Wave[ODINO],[1]!Backup_F8_Previous_Wave[Wave Date],"")</f>
      </c>
      <c r="K3014" s="6">
        <f>_xlfn.XLOOKUP(#REF!,[1]!Backup_F8_Previous_Wave[ODINO],[1]!Backup_F8_Previous_Wave[Full VIN],"")</f>
      </c>
      <c r="L3014" s="3" t="s">
        <v>9189</v>
      </c>
      <c r="M3014" s="3" t="s">
        <v>4</v>
      </c>
      <c r="N3014" s="3" t="s">
        <v>9190</v>
      </c>
      <c r="O3014" s="3" t="s">
        <v>196</v>
      </c>
      <c r="P3014" s="6">
        <f>_xlfn.XLOOKUP(#REF!,[1]!Table2[BINNING],[1]!Table2[VFG],"")</f>
      </c>
      <c r="Q3014" s="6">
        <f>IF(ISNUMBER(FIND("|",#REF!,1)),LEFT(#REF!,FIND("|",#REF!,1)-2),#REF!)</f>
      </c>
      <c r="R3014" s="6">
        <f>IF(ISNUMBER(FIND("|",#REF!,1)),RIGHT(#REF!,LEN(#REF!)-FIND("|",#REF!,1)-1),"")</f>
      </c>
      <c r="S3014" s="3" t="s">
        <v>7</v>
      </c>
      <c r="T3014" s="3" t="s">
        <v>7</v>
      </c>
      <c r="U3014" s="2">
        <v>0</v>
      </c>
      <c r="V3014" s="2">
        <v>0</v>
      </c>
      <c r="W3014" s="2"/>
      <c r="X3014" s="3" t="s">
        <v>238</v>
      </c>
      <c r="Y3014" s="2">
        <v>55</v>
      </c>
      <c r="Z3014" s="3"/>
      <c r="AA3014" s="3"/>
      <c r="AB3014" s="7" t="s">
        <v>9191</v>
      </c>
      <c r="AC3014" s="3" t="s">
        <v>297</v>
      </c>
      <c r="AD3014" s="3" t="s">
        <v>298</v>
      </c>
      <c r="AE3014" s="3" t="s">
        <v>299</v>
      </c>
      <c r="AF3014" s="3" t="s">
        <v>198</v>
      </c>
      <c r="AG3014" s="4"/>
      <c r="AH3014" s="3"/>
      <c r="AI3014" s="4"/>
      <c r="AJ30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4" s="8">
        <f>IF(#REF!=MAX(#REF!),"New","Old")</f>
      </c>
      <c r="AL3014" s="3"/>
      <c r="AM3014" s="9">
        <f>IF(OR(#REF!="",#REF!=0),"",IF(#REF!&lt;12000,"&lt;12k",IF(AND(#REF!&gt;=12000,#REF!&lt;24000),"12k to 24k",IF(AND(#REF!&gt;=24000,#REF!&lt;=36000),"24k to 36k",IF(#REF!&gt;36000,"&gt;36k","")))))</f>
      </c>
    </row>
    <row x14ac:dyDescent="0.25" r="3015" customHeight="1" ht="18.75">
      <c r="A3015" s="1">
        <v>1902343</v>
      </c>
      <c r="B3015" s="2">
        <v>11527636</v>
      </c>
      <c r="C3015" s="3" t="s">
        <v>0</v>
      </c>
      <c r="D3015" s="3" t="s">
        <v>181</v>
      </c>
      <c r="E3015" s="2">
        <v>2015</v>
      </c>
      <c r="F3015" s="4">
        <v>45062</v>
      </c>
      <c r="G3015" s="3" t="s">
        <v>108</v>
      </c>
      <c r="H3015" s="4">
        <v>45095</v>
      </c>
      <c r="I3015" s="4">
        <f>_xlfn.XLOOKUP(#REF!,[1]!Backup_F8_Previous_Wave[ODINO],[1]!Backup_F8_Previous_Wave[Production Date],"")</f>
      </c>
      <c r="J3015" s="10">
        <f>_xlfn.XLOOKUP(#REF!,[1]!Backup_F8_Previous_Wave[ODINO],[1]!Backup_F8_Previous_Wave[Wave Date],"")</f>
      </c>
      <c r="K3015" s="6">
        <f>_xlfn.XLOOKUP(#REF!,[1]!Backup_F8_Previous_Wave[ODINO],[1]!Backup_F8_Previous_Wave[Full VIN],"")</f>
      </c>
      <c r="L3015" s="3" t="s">
        <v>2620</v>
      </c>
      <c r="M3015" s="3" t="s">
        <v>4</v>
      </c>
      <c r="N3015" s="3" t="s">
        <v>9192</v>
      </c>
      <c r="O3015" s="3" t="s">
        <v>196</v>
      </c>
      <c r="P3015" s="6">
        <f>_xlfn.XLOOKUP(#REF!,[1]!Table2[BINNING],[1]!Table2[VFG],"")</f>
      </c>
      <c r="Q3015" s="6">
        <f>IF(ISNUMBER(FIND("|",#REF!,1)),LEFT(#REF!,FIND("|",#REF!,1)-2),#REF!)</f>
      </c>
      <c r="R3015" s="6">
        <f>IF(ISNUMBER(FIND("|",#REF!,1)),RIGHT(#REF!,LEN(#REF!)-FIND("|",#REF!,1)-1),"")</f>
      </c>
      <c r="S3015" s="3" t="s">
        <v>7</v>
      </c>
      <c r="T3015" s="3" t="s">
        <v>7</v>
      </c>
      <c r="U3015" s="2">
        <v>0</v>
      </c>
      <c r="V3015" s="2">
        <v>0</v>
      </c>
      <c r="W3015" s="2"/>
      <c r="X3015" s="3" t="s">
        <v>358</v>
      </c>
      <c r="Y3015" s="2">
        <v>65</v>
      </c>
      <c r="Z3015" s="3"/>
      <c r="AA3015" s="3"/>
      <c r="AB3015" s="7" t="s">
        <v>9193</v>
      </c>
      <c r="AC3015" s="3" t="s">
        <v>297</v>
      </c>
      <c r="AD3015" s="3" t="s">
        <v>298</v>
      </c>
      <c r="AE3015" s="3" t="s">
        <v>299</v>
      </c>
      <c r="AF3015" s="3" t="s">
        <v>198</v>
      </c>
      <c r="AG3015" s="4"/>
      <c r="AH3015" s="3"/>
      <c r="AI3015" s="4"/>
      <c r="AJ30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5" s="8">
        <f>IF(#REF!=MAX(#REF!),"New","Old")</f>
      </c>
      <c r="AL3015" s="3"/>
      <c r="AM3015" s="9">
        <f>IF(OR(#REF!="",#REF!=0),"",IF(#REF!&lt;12000,"&lt;12k",IF(AND(#REF!&gt;=12000,#REF!&lt;24000),"12k to 24k",IF(AND(#REF!&gt;=24000,#REF!&lt;=36000),"24k to 36k",IF(#REF!&gt;36000,"&gt;36k","")))))</f>
      </c>
    </row>
    <row x14ac:dyDescent="0.25" r="3016" customHeight="1" ht="18.75">
      <c r="A3016" s="1">
        <v>1902353</v>
      </c>
      <c r="B3016" s="2">
        <v>11527643</v>
      </c>
      <c r="C3016" s="3" t="s">
        <v>0</v>
      </c>
      <c r="D3016" s="3" t="s">
        <v>187</v>
      </c>
      <c r="E3016" s="2">
        <v>2020</v>
      </c>
      <c r="F3016" s="4">
        <v>44935</v>
      </c>
      <c r="G3016" s="3" t="s">
        <v>2</v>
      </c>
      <c r="H3016" s="4">
        <v>45096</v>
      </c>
      <c r="I3016" s="4">
        <f>_xlfn.XLOOKUP(#REF!,[1]!Backup_F8_Previous_Wave[ODINO],[1]!Backup_F8_Previous_Wave[Production Date],"")</f>
      </c>
      <c r="J3016" s="10">
        <f>_xlfn.XLOOKUP(#REF!,[1]!Backup_F8_Previous_Wave[ODINO],[1]!Backup_F8_Previous_Wave[Wave Date],"")</f>
      </c>
      <c r="K3016" s="6">
        <f>_xlfn.XLOOKUP(#REF!,[1]!Backup_F8_Previous_Wave[ODINO],[1]!Backup_F8_Previous_Wave[Full VIN],"")</f>
      </c>
      <c r="L3016" s="3" t="s">
        <v>3076</v>
      </c>
      <c r="M3016" s="3" t="s">
        <v>4</v>
      </c>
      <c r="N3016" s="3" t="s">
        <v>9194</v>
      </c>
      <c r="O3016" s="3" t="s">
        <v>437</v>
      </c>
      <c r="P3016" s="6">
        <f>_xlfn.XLOOKUP(#REF!,[1]!Table2[BINNING],[1]!Table2[VFG],"")</f>
      </c>
      <c r="Q3016" s="6">
        <f>IF(ISNUMBER(FIND("|",#REF!,1)),LEFT(#REF!,FIND("|",#REF!,1)-2),#REF!)</f>
      </c>
      <c r="R3016" s="6">
        <f>IF(ISNUMBER(FIND("|",#REF!,1)),RIGHT(#REF!,LEN(#REF!)-FIND("|",#REF!,1)-1),"")</f>
      </c>
      <c r="S3016" s="3" t="s">
        <v>7</v>
      </c>
      <c r="T3016" s="3" t="s">
        <v>7</v>
      </c>
      <c r="U3016" s="2">
        <v>0</v>
      </c>
      <c r="V3016" s="2">
        <v>0</v>
      </c>
      <c r="W3016" s="2"/>
      <c r="X3016" s="3" t="s">
        <v>90</v>
      </c>
      <c r="Y3016" s="2"/>
      <c r="Z3016" s="3"/>
      <c r="AA3016" s="3"/>
      <c r="AB3016" s="7" t="s">
        <v>9195</v>
      </c>
      <c r="AC3016" s="3" t="s">
        <v>191</v>
      </c>
      <c r="AD3016" s="3" t="s">
        <v>192</v>
      </c>
      <c r="AE3016" s="3" t="s">
        <v>193</v>
      </c>
      <c r="AF3016" s="3" t="s">
        <v>141</v>
      </c>
      <c r="AG3016" s="4"/>
      <c r="AH3016" s="3"/>
      <c r="AI3016" s="4"/>
      <c r="AJ30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6" s="8">
        <f>IF(#REF!=MAX(#REF!),"New","Old")</f>
      </c>
      <c r="AL3016" s="3"/>
      <c r="AM3016" s="9">
        <f>IF(OR(#REF!="",#REF!=0),"",IF(#REF!&lt;12000,"&lt;12k",IF(AND(#REF!&gt;=12000,#REF!&lt;24000),"12k to 24k",IF(AND(#REF!&gt;=24000,#REF!&lt;=36000),"24k to 36k",IF(#REF!&gt;36000,"&gt;36k","")))))</f>
      </c>
    </row>
    <row x14ac:dyDescent="0.25" r="3017" customHeight="1" ht="18.75">
      <c r="A3017" s="1">
        <v>1902373</v>
      </c>
      <c r="B3017" s="2">
        <v>11527659</v>
      </c>
      <c r="C3017" s="3" t="s">
        <v>0</v>
      </c>
      <c r="D3017" s="3" t="s">
        <v>181</v>
      </c>
      <c r="E3017" s="2">
        <v>2017</v>
      </c>
      <c r="F3017" s="4">
        <v>45094</v>
      </c>
      <c r="G3017" s="3" t="s">
        <v>108</v>
      </c>
      <c r="H3017" s="4">
        <v>45096</v>
      </c>
      <c r="I3017" s="4">
        <f>_xlfn.XLOOKUP(#REF!,[1]!Backup_F8_Previous_Wave[ODINO],[1]!Backup_F8_Previous_Wave[Production Date],"")</f>
      </c>
      <c r="J3017" s="10">
        <f>_xlfn.XLOOKUP(#REF!,[1]!Backup_F8_Previous_Wave[ODINO],[1]!Backup_F8_Previous_Wave[Wave Date],"")</f>
      </c>
      <c r="K3017" s="6">
        <f>_xlfn.XLOOKUP(#REF!,[1]!Backup_F8_Previous_Wave[ODINO],[1]!Backup_F8_Previous_Wave[Full VIN],"")</f>
      </c>
      <c r="L3017" s="3" t="s">
        <v>2369</v>
      </c>
      <c r="M3017" s="3" t="s">
        <v>4</v>
      </c>
      <c r="N3017" s="3" t="s">
        <v>9196</v>
      </c>
      <c r="O3017" s="3" t="s">
        <v>196</v>
      </c>
      <c r="P3017" s="6">
        <f>_xlfn.XLOOKUP(#REF!,[1]!Table2[BINNING],[1]!Table2[VFG],"")</f>
      </c>
      <c r="Q3017" s="6">
        <f>IF(ISNUMBER(FIND("|",#REF!,1)),LEFT(#REF!,FIND("|",#REF!,1)-2),#REF!)</f>
      </c>
      <c r="R3017" s="6">
        <f>IF(ISNUMBER(FIND("|",#REF!,1)),RIGHT(#REF!,LEN(#REF!)-FIND("|",#REF!,1)-1),"")</f>
      </c>
      <c r="S3017" s="3" t="s">
        <v>7</v>
      </c>
      <c r="T3017" s="3" t="s">
        <v>7</v>
      </c>
      <c r="U3017" s="2">
        <v>0</v>
      </c>
      <c r="V3017" s="2">
        <v>0</v>
      </c>
      <c r="W3017" s="2"/>
      <c r="X3017" s="3" t="s">
        <v>24</v>
      </c>
      <c r="Y3017" s="2">
        <v>70</v>
      </c>
      <c r="Z3017" s="3"/>
      <c r="AA3017" s="3"/>
      <c r="AB3017" s="7" t="s">
        <v>9197</v>
      </c>
      <c r="AC3017" s="3" t="s">
        <v>297</v>
      </c>
      <c r="AD3017" s="3" t="s">
        <v>298</v>
      </c>
      <c r="AE3017" s="3" t="s">
        <v>299</v>
      </c>
      <c r="AF3017" s="3" t="s">
        <v>198</v>
      </c>
      <c r="AG3017" s="4"/>
      <c r="AH3017" s="3"/>
      <c r="AI3017" s="4"/>
      <c r="AJ30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7" s="8">
        <f>IF(#REF!=MAX(#REF!),"New","Old")</f>
      </c>
      <c r="AL3017" s="3"/>
      <c r="AM3017" s="9">
        <f>IF(OR(#REF!="",#REF!=0),"",IF(#REF!&lt;12000,"&lt;12k",IF(AND(#REF!&gt;=12000,#REF!&lt;24000),"12k to 24k",IF(AND(#REF!&gt;=24000,#REF!&lt;=36000),"24k to 36k",IF(#REF!&gt;36000,"&gt;36k","")))))</f>
      </c>
    </row>
    <row x14ac:dyDescent="0.25" r="3018" customHeight="1" ht="18.75">
      <c r="A3018" s="1">
        <v>1902397</v>
      </c>
      <c r="B3018" s="2">
        <v>11527674</v>
      </c>
      <c r="C3018" s="3" t="s">
        <v>0</v>
      </c>
      <c r="D3018" s="3" t="s">
        <v>86</v>
      </c>
      <c r="E3018" s="2">
        <v>2020</v>
      </c>
      <c r="F3018" s="4">
        <v>45096</v>
      </c>
      <c r="G3018" s="3" t="s">
        <v>108</v>
      </c>
      <c r="H3018" s="4">
        <v>45096</v>
      </c>
      <c r="I3018" s="4">
        <f>_xlfn.XLOOKUP(#REF!,[1]!Backup_F8_Previous_Wave[ODINO],[1]!Backup_F8_Previous_Wave[Production Date],"")</f>
      </c>
      <c r="J3018" s="10">
        <f>_xlfn.XLOOKUP(#REF!,[1]!Backup_F8_Previous_Wave[ODINO],[1]!Backup_F8_Previous_Wave[Wave Date],"")</f>
      </c>
      <c r="K3018" s="6">
        <f>_xlfn.XLOOKUP(#REF!,[1]!Backup_F8_Previous_Wave[ODINO],[1]!Backup_F8_Previous_Wave[Full VIN],"")</f>
      </c>
      <c r="L3018" s="3" t="s">
        <v>9198</v>
      </c>
      <c r="M3018" s="3" t="s">
        <v>4</v>
      </c>
      <c r="N3018" s="3" t="s">
        <v>9199</v>
      </c>
      <c r="O3018" s="3" t="s">
        <v>4771</v>
      </c>
      <c r="P3018" s="6">
        <f>_xlfn.XLOOKUP(#REF!,[1]!Table2[BINNING],[1]!Table2[VFG],"")</f>
      </c>
      <c r="Q3018" s="6">
        <f>IF(ISNUMBER(FIND("|",#REF!,1)),LEFT(#REF!,FIND("|",#REF!,1)-2),#REF!)</f>
      </c>
      <c r="R3018" s="6">
        <f>IF(ISNUMBER(FIND("|",#REF!,1)),RIGHT(#REF!,LEN(#REF!)-FIND("|",#REF!,1)-1),"")</f>
      </c>
      <c r="S3018" s="3" t="s">
        <v>7</v>
      </c>
      <c r="T3018" s="3" t="s">
        <v>7</v>
      </c>
      <c r="U3018" s="2">
        <v>0</v>
      </c>
      <c r="V3018" s="2">
        <v>0</v>
      </c>
      <c r="W3018" s="2"/>
      <c r="X3018" s="3" t="s">
        <v>100</v>
      </c>
      <c r="Y3018" s="2"/>
      <c r="Z3018" s="3"/>
      <c r="AA3018" s="3"/>
      <c r="AB3018" s="7" t="s">
        <v>9200</v>
      </c>
      <c r="AC3018" s="3" t="s">
        <v>685</v>
      </c>
      <c r="AD3018" s="3" t="s">
        <v>93</v>
      </c>
      <c r="AE3018" s="3" t="s">
        <v>94</v>
      </c>
      <c r="AF3018" s="3" t="s">
        <v>95</v>
      </c>
      <c r="AG3018" s="4"/>
      <c r="AH3018" s="3"/>
      <c r="AI3018" s="4"/>
      <c r="AJ30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8" s="8">
        <f>IF(#REF!=MAX(#REF!),"New","Old")</f>
      </c>
      <c r="AL3018" s="3"/>
      <c r="AM3018" s="9">
        <f>IF(OR(#REF!="",#REF!=0),"",IF(#REF!&lt;12000,"&lt;12k",IF(AND(#REF!&gt;=12000,#REF!&lt;24000),"12k to 24k",IF(AND(#REF!&gt;=24000,#REF!&lt;=36000),"24k to 36k",IF(#REF!&gt;36000,"&gt;36k","")))))</f>
      </c>
    </row>
    <row x14ac:dyDescent="0.25" r="3019" customHeight="1" ht="18.75">
      <c r="A3019" s="1">
        <v>1902417</v>
      </c>
      <c r="B3019" s="2">
        <v>11527689</v>
      </c>
      <c r="C3019" s="3" t="s">
        <v>0</v>
      </c>
      <c r="D3019" s="3" t="s">
        <v>181</v>
      </c>
      <c r="E3019" s="2">
        <v>2013</v>
      </c>
      <c r="F3019" s="4">
        <v>44909</v>
      </c>
      <c r="G3019" s="3" t="s">
        <v>14</v>
      </c>
      <c r="H3019" s="4">
        <v>45096</v>
      </c>
      <c r="I3019" s="4">
        <f>_xlfn.XLOOKUP(#REF!,[1]!Backup_F8_Previous_Wave[ODINO],[1]!Backup_F8_Previous_Wave[Production Date],"")</f>
      </c>
      <c r="J3019" s="10">
        <f>_xlfn.XLOOKUP(#REF!,[1]!Backup_F8_Previous_Wave[ODINO],[1]!Backup_F8_Previous_Wave[Wave Date],"")</f>
      </c>
      <c r="K3019" s="6">
        <f>_xlfn.XLOOKUP(#REF!,[1]!Backup_F8_Previous_Wave[ODINO],[1]!Backup_F8_Previous_Wave[Full VIN],"")</f>
      </c>
      <c r="L3019" s="3" t="s">
        <v>9201</v>
      </c>
      <c r="M3019" s="3" t="s">
        <v>4</v>
      </c>
      <c r="N3019" s="3" t="s">
        <v>9202</v>
      </c>
      <c r="O3019" s="3" t="s">
        <v>196</v>
      </c>
      <c r="P3019" s="6">
        <f>_xlfn.XLOOKUP(#REF!,[1]!Table2[BINNING],[1]!Table2[VFG],"")</f>
      </c>
      <c r="Q3019" s="6">
        <f>IF(ISNUMBER(FIND("|",#REF!,1)),LEFT(#REF!,FIND("|",#REF!,1)-2),#REF!)</f>
      </c>
      <c r="R3019" s="6">
        <f>IF(ISNUMBER(FIND("|",#REF!,1)),RIGHT(#REF!,LEN(#REF!)-FIND("|",#REF!,1)-1),"")</f>
      </c>
      <c r="S3019" s="3" t="s">
        <v>7</v>
      </c>
      <c r="T3019" s="3" t="s">
        <v>7</v>
      </c>
      <c r="U3019" s="2">
        <v>0</v>
      </c>
      <c r="V3019" s="2">
        <v>0</v>
      </c>
      <c r="W3019" s="2"/>
      <c r="X3019" s="3" t="s">
        <v>246</v>
      </c>
      <c r="Y3019" s="2">
        <v>45</v>
      </c>
      <c r="Z3019" s="3"/>
      <c r="AA3019" s="3"/>
      <c r="AB3019" s="7" t="s">
        <v>9203</v>
      </c>
      <c r="AC3019" s="3" t="s">
        <v>297</v>
      </c>
      <c r="AD3019" s="3" t="s">
        <v>298</v>
      </c>
      <c r="AE3019" s="3" t="s">
        <v>299</v>
      </c>
      <c r="AF3019" s="3" t="s">
        <v>198</v>
      </c>
      <c r="AG3019" s="4"/>
      <c r="AH3019" s="3"/>
      <c r="AI3019" s="4"/>
      <c r="AJ30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19" s="8">
        <f>IF(#REF!=MAX(#REF!),"New","Old")</f>
      </c>
      <c r="AL3019" s="3"/>
      <c r="AM3019" s="9">
        <f>IF(OR(#REF!="",#REF!=0),"",IF(#REF!&lt;12000,"&lt;12k",IF(AND(#REF!&gt;=12000,#REF!&lt;24000),"12k to 24k",IF(AND(#REF!&gt;=24000,#REF!&lt;=36000),"24k to 36k",IF(#REF!&gt;36000,"&gt;36k","")))))</f>
      </c>
    </row>
    <row x14ac:dyDescent="0.25" r="3020" customHeight="1" ht="18.75">
      <c r="A3020" s="1">
        <v>1902455</v>
      </c>
      <c r="B3020" s="2">
        <v>11527718</v>
      </c>
      <c r="C3020" s="3" t="s">
        <v>0</v>
      </c>
      <c r="D3020" s="3" t="s">
        <v>187</v>
      </c>
      <c r="E3020" s="2">
        <v>2013</v>
      </c>
      <c r="F3020" s="4">
        <v>45044</v>
      </c>
      <c r="G3020" s="3" t="s">
        <v>108</v>
      </c>
      <c r="H3020" s="4">
        <v>45096</v>
      </c>
      <c r="I3020" s="4">
        <f>_xlfn.XLOOKUP(#REF!,[1]!Backup_F8_Previous_Wave[ODINO],[1]!Backup_F8_Previous_Wave[Production Date],"")</f>
      </c>
      <c r="J3020" s="10">
        <f>_xlfn.XLOOKUP(#REF!,[1]!Backup_F8_Previous_Wave[ODINO],[1]!Backup_F8_Previous_Wave[Wave Date],"")</f>
      </c>
      <c r="K3020" s="6">
        <f>_xlfn.XLOOKUP(#REF!,[1]!Backup_F8_Previous_Wave[ODINO],[1]!Backup_F8_Previous_Wave[Full VIN],"")</f>
      </c>
      <c r="L3020" s="3" t="s">
        <v>9204</v>
      </c>
      <c r="M3020" s="3" t="s">
        <v>4</v>
      </c>
      <c r="N3020" s="3" t="s">
        <v>9205</v>
      </c>
      <c r="O3020" s="3" t="s">
        <v>9206</v>
      </c>
      <c r="P3020" s="6">
        <f>_xlfn.XLOOKUP(#REF!,[1]!Table2[BINNING],[1]!Table2[VFG],"")</f>
      </c>
      <c r="Q3020" s="6">
        <f>IF(ISNUMBER(FIND("|",#REF!,1)),LEFT(#REF!,FIND("|",#REF!,1)-2),#REF!)</f>
      </c>
      <c r="R3020" s="6">
        <f>IF(ISNUMBER(FIND("|",#REF!,1)),RIGHT(#REF!,LEN(#REF!)-FIND("|",#REF!,1)-1),"")</f>
      </c>
      <c r="S3020" s="3" t="s">
        <v>7</v>
      </c>
      <c r="T3020" s="3" t="s">
        <v>7</v>
      </c>
      <c r="U3020" s="2">
        <v>0</v>
      </c>
      <c r="V3020" s="2">
        <v>0</v>
      </c>
      <c r="W3020" s="2"/>
      <c r="X3020" s="3" t="s">
        <v>339</v>
      </c>
      <c r="Y3020" s="2">
        <v>0</v>
      </c>
      <c r="Z3020" s="3"/>
      <c r="AA3020" s="3"/>
      <c r="AB3020" s="7" t="s">
        <v>9207</v>
      </c>
      <c r="AC3020" s="3" t="s">
        <v>1106</v>
      </c>
      <c r="AD3020" s="3" t="s">
        <v>192</v>
      </c>
      <c r="AE3020" s="3" t="s">
        <v>193</v>
      </c>
      <c r="AF3020" s="3" t="s">
        <v>141</v>
      </c>
      <c r="AG3020" s="4"/>
      <c r="AH3020" s="3"/>
      <c r="AI3020" s="4"/>
      <c r="AJ30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0" s="8">
        <f>IF(#REF!=MAX(#REF!),"New","Old")</f>
      </c>
      <c r="AL3020" s="3"/>
      <c r="AM3020" s="9">
        <f>IF(OR(#REF!="",#REF!=0),"",IF(#REF!&lt;12000,"&lt;12k",IF(AND(#REF!&gt;=12000,#REF!&lt;24000),"12k to 24k",IF(AND(#REF!&gt;=24000,#REF!&lt;=36000),"24k to 36k",IF(#REF!&gt;36000,"&gt;36k","")))))</f>
      </c>
    </row>
    <row x14ac:dyDescent="0.25" r="3021" customHeight="1" ht="18.75">
      <c r="A3021" s="1">
        <v>1902518</v>
      </c>
      <c r="B3021" s="2">
        <v>11527759</v>
      </c>
      <c r="C3021" s="3" t="s">
        <v>0</v>
      </c>
      <c r="D3021" s="3" t="s">
        <v>181</v>
      </c>
      <c r="E3021" s="2">
        <v>2013</v>
      </c>
      <c r="F3021" s="4">
        <v>44919</v>
      </c>
      <c r="G3021" s="3" t="s">
        <v>14</v>
      </c>
      <c r="H3021" s="4">
        <v>45096</v>
      </c>
      <c r="I3021" s="4">
        <f>_xlfn.XLOOKUP(#REF!,[1]!Backup_F8_Previous_Wave[ODINO],[1]!Backup_F8_Previous_Wave[Production Date],"")</f>
      </c>
      <c r="J3021" s="10">
        <f>_xlfn.XLOOKUP(#REF!,[1]!Backup_F8_Previous_Wave[ODINO],[1]!Backup_F8_Previous_Wave[Wave Date],"")</f>
      </c>
      <c r="K3021" s="6">
        <f>_xlfn.XLOOKUP(#REF!,[1]!Backup_F8_Previous_Wave[ODINO],[1]!Backup_F8_Previous_Wave[Full VIN],"")</f>
      </c>
      <c r="L3021" s="3" t="s">
        <v>9208</v>
      </c>
      <c r="M3021" s="3" t="s">
        <v>4</v>
      </c>
      <c r="N3021" s="3" t="s">
        <v>9209</v>
      </c>
      <c r="O3021" s="3" t="s">
        <v>196</v>
      </c>
      <c r="P3021" s="6">
        <f>_xlfn.XLOOKUP(#REF!,[1]!Table2[BINNING],[1]!Table2[VFG],"")</f>
      </c>
      <c r="Q3021" s="6">
        <f>IF(ISNUMBER(FIND("|",#REF!,1)),LEFT(#REF!,FIND("|",#REF!,1)-2),#REF!)</f>
      </c>
      <c r="R3021" s="6">
        <f>IF(ISNUMBER(FIND("|",#REF!,1)),RIGHT(#REF!,LEN(#REF!)-FIND("|",#REF!,1)-1),"")</f>
      </c>
      <c r="S3021" s="3" t="s">
        <v>7</v>
      </c>
      <c r="T3021" s="3" t="s">
        <v>7</v>
      </c>
      <c r="U3021" s="2">
        <v>0</v>
      </c>
      <c r="V3021" s="2">
        <v>0</v>
      </c>
      <c r="W3021" s="2"/>
      <c r="X3021" s="3" t="s">
        <v>63</v>
      </c>
      <c r="Y3021" s="2">
        <v>65</v>
      </c>
      <c r="Z3021" s="3"/>
      <c r="AA3021" s="3"/>
      <c r="AB3021" s="7" t="s">
        <v>9210</v>
      </c>
      <c r="AC3021" s="3" t="s">
        <v>297</v>
      </c>
      <c r="AD3021" s="3" t="s">
        <v>298</v>
      </c>
      <c r="AE3021" s="3" t="s">
        <v>299</v>
      </c>
      <c r="AF3021" s="3" t="s">
        <v>198</v>
      </c>
      <c r="AG3021" s="4"/>
      <c r="AH3021" s="3"/>
      <c r="AI3021" s="4"/>
      <c r="AJ30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1" s="8">
        <f>IF(#REF!=MAX(#REF!),"New","Old")</f>
      </c>
      <c r="AL3021" s="3"/>
      <c r="AM3021" s="9">
        <f>IF(OR(#REF!="",#REF!=0),"",IF(#REF!&lt;12000,"&lt;12k",IF(AND(#REF!&gt;=12000,#REF!&lt;24000),"12k to 24k",IF(AND(#REF!&gt;=24000,#REF!&lt;=36000),"24k to 36k",IF(#REF!&gt;36000,"&gt;36k","")))))</f>
      </c>
    </row>
    <row x14ac:dyDescent="0.25" r="3022" customHeight="1" ht="18.75">
      <c r="A3022" s="1">
        <v>1902527</v>
      </c>
      <c r="B3022" s="2">
        <v>11527767</v>
      </c>
      <c r="C3022" s="3" t="s">
        <v>0</v>
      </c>
      <c r="D3022" s="3" t="s">
        <v>181</v>
      </c>
      <c r="E3022" s="2">
        <v>2019</v>
      </c>
      <c r="F3022" s="4">
        <v>45094</v>
      </c>
      <c r="G3022" s="3" t="s">
        <v>108</v>
      </c>
      <c r="H3022" s="4">
        <v>45096</v>
      </c>
      <c r="I3022" s="4">
        <f>_xlfn.XLOOKUP(#REF!,[1]!Backup_F8_Previous_Wave[ODINO],[1]!Backup_F8_Previous_Wave[Production Date],"")</f>
      </c>
      <c r="J3022" s="10">
        <f>_xlfn.XLOOKUP(#REF!,[1]!Backup_F8_Previous_Wave[ODINO],[1]!Backup_F8_Previous_Wave[Wave Date],"")</f>
      </c>
      <c r="K3022" s="6">
        <f>_xlfn.XLOOKUP(#REF!,[1]!Backup_F8_Previous_Wave[ODINO],[1]!Backup_F8_Previous_Wave[Full VIN],"")</f>
      </c>
      <c r="L3022" s="3" t="s">
        <v>9211</v>
      </c>
      <c r="M3022" s="3" t="s">
        <v>4</v>
      </c>
      <c r="N3022" s="3" t="s">
        <v>9212</v>
      </c>
      <c r="O3022" s="3" t="s">
        <v>196</v>
      </c>
      <c r="P3022" s="6">
        <f>_xlfn.XLOOKUP(#REF!,[1]!Table2[BINNING],[1]!Table2[VFG],"")</f>
      </c>
      <c r="Q3022" s="6">
        <f>IF(ISNUMBER(FIND("|",#REF!,1)),LEFT(#REF!,FIND("|",#REF!,1)-2),#REF!)</f>
      </c>
      <c r="R3022" s="6">
        <f>IF(ISNUMBER(FIND("|",#REF!,1)),RIGHT(#REF!,LEN(#REF!)-FIND("|",#REF!,1)-1),"")</f>
      </c>
      <c r="S3022" s="3" t="s">
        <v>7</v>
      </c>
      <c r="T3022" s="3" t="s">
        <v>7</v>
      </c>
      <c r="U3022" s="2">
        <v>0</v>
      </c>
      <c r="V3022" s="2">
        <v>0</v>
      </c>
      <c r="W3022" s="2"/>
      <c r="X3022" s="3" t="s">
        <v>63</v>
      </c>
      <c r="Y3022" s="2">
        <v>70</v>
      </c>
      <c r="Z3022" s="3"/>
      <c r="AA3022" s="3"/>
      <c r="AB3022" s="7" t="s">
        <v>9213</v>
      </c>
      <c r="AC3022" s="3" t="s">
        <v>297</v>
      </c>
      <c r="AD3022" s="3" t="s">
        <v>298</v>
      </c>
      <c r="AE3022" s="3" t="s">
        <v>299</v>
      </c>
      <c r="AF3022" s="3" t="s">
        <v>198</v>
      </c>
      <c r="AG3022" s="4"/>
      <c r="AH3022" s="3"/>
      <c r="AI3022" s="4"/>
      <c r="AJ30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2" s="8">
        <f>IF(#REF!=MAX(#REF!),"New","Old")</f>
      </c>
      <c r="AL3022" s="3"/>
      <c r="AM3022" s="9">
        <f>IF(OR(#REF!="",#REF!=0),"",IF(#REF!&lt;12000,"&lt;12k",IF(AND(#REF!&gt;=12000,#REF!&lt;24000),"12k to 24k",IF(AND(#REF!&gt;=24000,#REF!&lt;=36000),"24k to 36k",IF(#REF!&gt;36000,"&gt;36k","")))))</f>
      </c>
    </row>
    <row x14ac:dyDescent="0.25" r="3023" customHeight="1" ht="18.75">
      <c r="A3023" s="1">
        <v>1902662</v>
      </c>
      <c r="B3023" s="2">
        <v>11527857</v>
      </c>
      <c r="C3023" s="3" t="s">
        <v>173</v>
      </c>
      <c r="D3023" s="3" t="s">
        <v>504</v>
      </c>
      <c r="E3023" s="2">
        <v>2015</v>
      </c>
      <c r="F3023" s="4">
        <v>45093</v>
      </c>
      <c r="G3023" s="3" t="s">
        <v>108</v>
      </c>
      <c r="H3023" s="4">
        <v>45097</v>
      </c>
      <c r="I3023" s="4">
        <f>_xlfn.XLOOKUP(#REF!,[1]!Backup_F8_Previous_Wave[ODINO],[1]!Backup_F8_Previous_Wave[Production Date],"")</f>
      </c>
      <c r="J3023" s="10">
        <f>_xlfn.XLOOKUP(#REF!,[1]!Backup_F8_Previous_Wave[ODINO],[1]!Backup_F8_Previous_Wave[Wave Date],"")</f>
      </c>
      <c r="K3023" s="6">
        <f>_xlfn.XLOOKUP(#REF!,[1]!Backup_F8_Previous_Wave[ODINO],[1]!Backup_F8_Previous_Wave[Full VIN],"")</f>
      </c>
      <c r="L3023" s="3" t="s">
        <v>9214</v>
      </c>
      <c r="M3023" s="3" t="s">
        <v>4</v>
      </c>
      <c r="N3023" s="3" t="s">
        <v>9215</v>
      </c>
      <c r="O3023" s="3" t="s">
        <v>62</v>
      </c>
      <c r="P3023" s="6">
        <f>_xlfn.XLOOKUP(#REF!,[1]!Table2[BINNING],[1]!Table2[VFG],"")</f>
      </c>
      <c r="Q3023" s="6">
        <f>IF(ISNUMBER(FIND("|",#REF!,1)),LEFT(#REF!,FIND("|",#REF!,1)-2),#REF!)</f>
      </c>
      <c r="R3023" s="6">
        <f>IF(ISNUMBER(FIND("|",#REF!,1)),RIGHT(#REF!,LEN(#REF!)-FIND("|",#REF!,1)-1),"")</f>
      </c>
      <c r="S3023" s="3" t="s">
        <v>7</v>
      </c>
      <c r="T3023" s="3" t="s">
        <v>7</v>
      </c>
      <c r="U3023" s="2">
        <v>0</v>
      </c>
      <c r="V3023" s="2">
        <v>0</v>
      </c>
      <c r="W3023" s="2">
        <v>72000</v>
      </c>
      <c r="X3023" s="3" t="s">
        <v>125</v>
      </c>
      <c r="Y3023" s="2">
        <v>0</v>
      </c>
      <c r="Z3023" s="3" t="s">
        <v>9216</v>
      </c>
      <c r="AA3023" s="3" t="s">
        <v>3814</v>
      </c>
      <c r="AB3023" s="7" t="s">
        <v>9217</v>
      </c>
      <c r="AC3023" s="3" t="s">
        <v>778</v>
      </c>
      <c r="AD3023" s="3" t="s">
        <v>508</v>
      </c>
      <c r="AE3023" s="3" t="s">
        <v>779</v>
      </c>
      <c r="AF3023" s="3" t="s">
        <v>68</v>
      </c>
      <c r="AG3023" s="4"/>
      <c r="AH3023" s="3"/>
      <c r="AI3023" s="4"/>
      <c r="AJ30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3" s="8">
        <f>IF(#REF!=MAX(#REF!),"New","Old")</f>
      </c>
      <c r="AL3023" s="3"/>
      <c r="AM3023" s="9">
        <f>IF(OR(#REF!="",#REF!=0),"",IF(#REF!&lt;12000,"&lt;12k",IF(AND(#REF!&gt;=12000,#REF!&lt;24000),"12k to 24k",IF(AND(#REF!&gt;=24000,#REF!&lt;=36000),"24k to 36k",IF(#REF!&gt;36000,"&gt;36k","")))))</f>
      </c>
    </row>
    <row x14ac:dyDescent="0.25" r="3024" customHeight="1" ht="18.75">
      <c r="A3024" s="1">
        <v>1902703</v>
      </c>
      <c r="B3024" s="2">
        <v>11527884</v>
      </c>
      <c r="C3024" s="3" t="s">
        <v>0</v>
      </c>
      <c r="D3024" s="3" t="s">
        <v>38</v>
      </c>
      <c r="E3024" s="2">
        <v>2018</v>
      </c>
      <c r="F3024" s="4">
        <v>45097</v>
      </c>
      <c r="G3024" s="3" t="s">
        <v>108</v>
      </c>
      <c r="H3024" s="4">
        <v>45097</v>
      </c>
      <c r="I3024" s="4">
        <f>_xlfn.XLOOKUP(#REF!,[1]!Backup_F8_Previous_Wave[ODINO],[1]!Backup_F8_Previous_Wave[Production Date],"")</f>
      </c>
      <c r="J3024" s="10">
        <f>_xlfn.XLOOKUP(#REF!,[1]!Backup_F8_Previous_Wave[ODINO],[1]!Backup_F8_Previous_Wave[Wave Date],"")</f>
      </c>
      <c r="K3024" s="6">
        <f>_xlfn.XLOOKUP(#REF!,[1]!Backup_F8_Previous_Wave[ODINO],[1]!Backup_F8_Previous_Wave[Full VIN],"")</f>
      </c>
      <c r="L3024" s="3" t="s">
        <v>9218</v>
      </c>
      <c r="M3024" s="3" t="s">
        <v>4</v>
      </c>
      <c r="N3024" s="3" t="s">
        <v>9219</v>
      </c>
      <c r="O3024" s="3" t="s">
        <v>824</v>
      </c>
      <c r="P3024" s="6">
        <f>_xlfn.XLOOKUP(#REF!,[1]!Table2[BINNING],[1]!Table2[VFG],"")</f>
      </c>
      <c r="Q3024" s="6">
        <f>IF(ISNUMBER(FIND("|",#REF!,1)),LEFT(#REF!,FIND("|",#REF!,1)-2),#REF!)</f>
      </c>
      <c r="R3024" s="6">
        <f>IF(ISNUMBER(FIND("|",#REF!,1)),RIGHT(#REF!,LEN(#REF!)-FIND("|",#REF!,1)-1),"")</f>
      </c>
      <c r="S3024" s="3" t="s">
        <v>7</v>
      </c>
      <c r="T3024" s="3" t="s">
        <v>7</v>
      </c>
      <c r="U3024" s="2">
        <v>0</v>
      </c>
      <c r="V3024" s="2">
        <v>0</v>
      </c>
      <c r="W3024" s="2"/>
      <c r="X3024" s="3" t="s">
        <v>106</v>
      </c>
      <c r="Y3024" s="2"/>
      <c r="Z3024" s="3"/>
      <c r="AA3024" s="3"/>
      <c r="AB3024" s="7" t="s">
        <v>9220</v>
      </c>
      <c r="AC3024" s="3" t="s">
        <v>826</v>
      </c>
      <c r="AD3024" s="3" t="s">
        <v>147</v>
      </c>
      <c r="AE3024" s="3" t="s">
        <v>148</v>
      </c>
      <c r="AF3024" s="3" t="s">
        <v>45</v>
      </c>
      <c r="AG3024" s="4"/>
      <c r="AH3024" s="3"/>
      <c r="AI3024" s="4"/>
      <c r="AJ30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4" s="8">
        <f>IF(#REF!=MAX(#REF!),"New","Old")</f>
      </c>
      <c r="AL3024" s="3"/>
      <c r="AM3024" s="9">
        <f>IF(OR(#REF!="",#REF!=0),"",IF(#REF!&lt;12000,"&lt;12k",IF(AND(#REF!&gt;=12000,#REF!&lt;24000),"12k to 24k",IF(AND(#REF!&gt;=24000,#REF!&lt;=36000),"24k to 36k",IF(#REF!&gt;36000,"&gt;36k","")))))</f>
      </c>
    </row>
    <row x14ac:dyDescent="0.25" r="3025" customHeight="1" ht="18.75">
      <c r="A3025" s="1">
        <v>1902706</v>
      </c>
      <c r="B3025" s="2">
        <v>11527886</v>
      </c>
      <c r="C3025" s="3" t="s">
        <v>0</v>
      </c>
      <c r="D3025" s="3" t="s">
        <v>59</v>
      </c>
      <c r="E3025" s="2">
        <v>2016</v>
      </c>
      <c r="F3025" s="4">
        <v>43831</v>
      </c>
      <c r="G3025" s="3" t="s">
        <v>2</v>
      </c>
      <c r="H3025" s="4">
        <v>45097</v>
      </c>
      <c r="I3025" s="4">
        <f>_xlfn.XLOOKUP(#REF!,[1]!Backup_F8_Previous_Wave[ODINO],[1]!Backup_F8_Previous_Wave[Production Date],"")</f>
      </c>
      <c r="J3025" s="10">
        <f>_xlfn.XLOOKUP(#REF!,[1]!Backup_F8_Previous_Wave[ODINO],[1]!Backup_F8_Previous_Wave[Wave Date],"")</f>
      </c>
      <c r="K3025" s="6">
        <f>_xlfn.XLOOKUP(#REF!,[1]!Backup_F8_Previous_Wave[ODINO],[1]!Backup_F8_Previous_Wave[Full VIN],"")</f>
      </c>
      <c r="L3025" s="3" t="s">
        <v>3652</v>
      </c>
      <c r="M3025" s="3" t="s">
        <v>4</v>
      </c>
      <c r="N3025" s="3" t="s">
        <v>9221</v>
      </c>
      <c r="O3025" s="3" t="s">
        <v>62</v>
      </c>
      <c r="P3025" s="6">
        <f>_xlfn.XLOOKUP(#REF!,[1]!Table2[BINNING],[1]!Table2[VFG],"")</f>
      </c>
      <c r="Q3025" s="6">
        <f>IF(ISNUMBER(FIND("|",#REF!,1)),LEFT(#REF!,FIND("|",#REF!,1)-2),#REF!)</f>
      </c>
      <c r="R3025" s="6">
        <f>IF(ISNUMBER(FIND("|",#REF!,1)),RIGHT(#REF!,LEN(#REF!)-FIND("|",#REF!,1)-1),"")</f>
      </c>
      <c r="S3025" s="3" t="s">
        <v>7</v>
      </c>
      <c r="T3025" s="3" t="s">
        <v>7</v>
      </c>
      <c r="U3025" s="2">
        <v>0</v>
      </c>
      <c r="V3025" s="2">
        <v>0</v>
      </c>
      <c r="W3025" s="2">
        <v>70000</v>
      </c>
      <c r="X3025" s="3" t="s">
        <v>63</v>
      </c>
      <c r="Y3025" s="2">
        <v>0</v>
      </c>
      <c r="Z3025" s="3" t="s">
        <v>9222</v>
      </c>
      <c r="AA3025" s="3" t="s">
        <v>3881</v>
      </c>
      <c r="AB3025" s="7" t="s">
        <v>9223</v>
      </c>
      <c r="AC3025" s="3" t="s">
        <v>65</v>
      </c>
      <c r="AD3025" s="3" t="s">
        <v>66</v>
      </c>
      <c r="AE3025" s="3" t="s">
        <v>67</v>
      </c>
      <c r="AF3025" s="3" t="s">
        <v>68</v>
      </c>
      <c r="AG3025" s="4"/>
      <c r="AH3025" s="3"/>
      <c r="AI3025" s="4"/>
      <c r="AJ30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5" s="8">
        <f>IF(#REF!=MAX(#REF!),"New","Old")</f>
      </c>
      <c r="AL3025" s="3"/>
      <c r="AM3025" s="9">
        <f>IF(OR(#REF!="",#REF!=0),"",IF(#REF!&lt;12000,"&lt;12k",IF(AND(#REF!&gt;=12000,#REF!&lt;24000),"12k to 24k",IF(AND(#REF!&gt;=24000,#REF!&lt;=36000),"24k to 36k",IF(#REF!&gt;36000,"&gt;36k","")))))</f>
      </c>
    </row>
    <row x14ac:dyDescent="0.25" r="3026" customHeight="1" ht="18.75">
      <c r="A3026" s="1">
        <v>1902709</v>
      </c>
      <c r="B3026" s="2">
        <v>11527889</v>
      </c>
      <c r="C3026" s="3" t="s">
        <v>0</v>
      </c>
      <c r="D3026" s="3" t="s">
        <v>485</v>
      </c>
      <c r="E3026" s="2">
        <v>2015</v>
      </c>
      <c r="F3026" s="4">
        <v>45096</v>
      </c>
      <c r="G3026" s="3" t="s">
        <v>108</v>
      </c>
      <c r="H3026" s="4">
        <v>45097</v>
      </c>
      <c r="I3026" s="4">
        <f>_xlfn.XLOOKUP(#REF!,[1]!Backup_F8_Previous_Wave[ODINO],[1]!Backup_F8_Previous_Wave[Production Date],"")</f>
      </c>
      <c r="J3026" s="10">
        <f>_xlfn.XLOOKUP(#REF!,[1]!Backup_F8_Previous_Wave[ODINO],[1]!Backup_F8_Previous_Wave[Wave Date],"")</f>
      </c>
      <c r="K3026" s="6">
        <f>_xlfn.XLOOKUP(#REF!,[1]!Backup_F8_Previous_Wave[ODINO],[1]!Backup_F8_Previous_Wave[Full VIN],"")</f>
      </c>
      <c r="L3026" s="3" t="s">
        <v>4244</v>
      </c>
      <c r="M3026" s="3" t="s">
        <v>4</v>
      </c>
      <c r="N3026" s="3" t="s">
        <v>9224</v>
      </c>
      <c r="O3026" s="3" t="s">
        <v>31</v>
      </c>
      <c r="P3026" s="6">
        <f>_xlfn.XLOOKUP(#REF!,[1]!Table2[BINNING],[1]!Table2[VFG],"")</f>
      </c>
      <c r="Q3026" s="6">
        <f>IF(ISNUMBER(FIND("|",#REF!,1)),LEFT(#REF!,FIND("|",#REF!,1)-2),#REF!)</f>
      </c>
      <c r="R3026" s="6">
        <f>IF(ISNUMBER(FIND("|",#REF!,1)),RIGHT(#REF!,LEN(#REF!)-FIND("|",#REF!,1)-1),"")</f>
      </c>
      <c r="S3026" s="3" t="s">
        <v>7</v>
      </c>
      <c r="T3026" s="3" t="s">
        <v>7</v>
      </c>
      <c r="U3026" s="2">
        <v>0</v>
      </c>
      <c r="V3026" s="2">
        <v>0</v>
      </c>
      <c r="W3026" s="2"/>
      <c r="X3026" s="3" t="s">
        <v>106</v>
      </c>
      <c r="Y3026" s="2">
        <v>65</v>
      </c>
      <c r="Z3026" s="3"/>
      <c r="AA3026" s="3"/>
      <c r="AB3026" s="7" t="s">
        <v>9225</v>
      </c>
      <c r="AC3026" s="3" t="s">
        <v>489</v>
      </c>
      <c r="AD3026" s="3" t="s">
        <v>490</v>
      </c>
      <c r="AE3026" s="3" t="s">
        <v>491</v>
      </c>
      <c r="AF3026" s="3" t="s">
        <v>211</v>
      </c>
      <c r="AG3026" s="4"/>
      <c r="AH3026" s="3"/>
      <c r="AI3026" s="4"/>
      <c r="AJ30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6" s="8">
        <f>IF(#REF!=MAX(#REF!),"New","Old")</f>
      </c>
      <c r="AL3026" s="3"/>
      <c r="AM3026" s="9">
        <f>IF(OR(#REF!="",#REF!=0),"",IF(#REF!&lt;12000,"&lt;12k",IF(AND(#REF!&gt;=12000,#REF!&lt;24000),"12k to 24k",IF(AND(#REF!&gt;=24000,#REF!&lt;=36000),"24k to 36k",IF(#REF!&gt;36000,"&gt;36k","")))))</f>
      </c>
    </row>
    <row x14ac:dyDescent="0.25" r="3027" customHeight="1" ht="18.75">
      <c r="A3027" s="1">
        <v>1902738</v>
      </c>
      <c r="B3027" s="2">
        <v>11527908</v>
      </c>
      <c r="C3027" s="3" t="s">
        <v>0</v>
      </c>
      <c r="D3027" s="3" t="s">
        <v>86</v>
      </c>
      <c r="E3027" s="2">
        <v>2020</v>
      </c>
      <c r="F3027" s="4">
        <v>45023</v>
      </c>
      <c r="G3027" s="3" t="s">
        <v>108</v>
      </c>
      <c r="H3027" s="4">
        <v>45097</v>
      </c>
      <c r="I3027" s="4"/>
      <c r="J3027" s="10">
        <f>_xlfn.XLOOKUP(#REF!,[1]!Backup_F8_Previous_Wave[ODINO],[1]!Backup_F8_Previous_Wave[Wave Date],"")</f>
      </c>
      <c r="K3027" s="3"/>
      <c r="L3027" s="3" t="s">
        <v>9058</v>
      </c>
      <c r="M3027" s="3" t="s">
        <v>4</v>
      </c>
      <c r="N3027" s="3" t="s">
        <v>9226</v>
      </c>
      <c r="O3027" s="3" t="s">
        <v>4771</v>
      </c>
      <c r="P3027" s="6">
        <f>_xlfn.XLOOKUP(#REF!,[1]!Table2[BINNING],[1]!Table2[VFG],"")</f>
      </c>
      <c r="Q3027" s="6">
        <f>IF(ISNUMBER(FIND("|",#REF!,1)),LEFT(#REF!,FIND("|",#REF!,1)-2),#REF!)</f>
      </c>
      <c r="R3027" s="6">
        <f>IF(ISNUMBER(FIND("|",#REF!,1)),RIGHT(#REF!,LEN(#REF!)-FIND("|",#REF!,1)-1),"")</f>
      </c>
      <c r="S3027" s="3" t="s">
        <v>7</v>
      </c>
      <c r="T3027" s="3" t="s">
        <v>7</v>
      </c>
      <c r="U3027" s="2">
        <v>0</v>
      </c>
      <c r="V3027" s="2">
        <v>0</v>
      </c>
      <c r="W3027" s="2"/>
      <c r="X3027" s="3" t="s">
        <v>404</v>
      </c>
      <c r="Y3027" s="2">
        <v>0</v>
      </c>
      <c r="Z3027" s="3"/>
      <c r="AA3027" s="3"/>
      <c r="AB3027" s="7" t="s">
        <v>9227</v>
      </c>
      <c r="AC3027" s="3" t="s">
        <v>44</v>
      </c>
      <c r="AD3027" s="3" t="s">
        <v>44</v>
      </c>
      <c r="AE3027" s="3" t="s">
        <v>44</v>
      </c>
      <c r="AF3027" s="3" t="s">
        <v>95</v>
      </c>
      <c r="AG3027" s="4"/>
      <c r="AH3027" s="3"/>
      <c r="AI3027" s="4"/>
      <c r="AJ30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7" s="8">
        <f>IF(#REF!=MAX(#REF!),"New","Old")</f>
      </c>
      <c r="AL3027" s="3"/>
      <c r="AM3027" s="9">
        <f>IF(OR(#REF!="",#REF!=0),"",IF(#REF!&lt;12000,"&lt;12k",IF(AND(#REF!&gt;=12000,#REF!&lt;24000),"12k to 24k",IF(AND(#REF!&gt;=24000,#REF!&lt;=36000),"24k to 36k",IF(#REF!&gt;36000,"&gt;36k","")))))</f>
      </c>
    </row>
    <row x14ac:dyDescent="0.25" r="3028" customHeight="1" ht="18.75">
      <c r="A3028" s="1">
        <v>1902776</v>
      </c>
      <c r="B3028" s="2">
        <v>11527938</v>
      </c>
      <c r="C3028" s="3" t="s">
        <v>0</v>
      </c>
      <c r="D3028" s="3" t="s">
        <v>86</v>
      </c>
      <c r="E3028" s="2">
        <v>2020</v>
      </c>
      <c r="F3028" s="4">
        <v>45093</v>
      </c>
      <c r="G3028" s="3" t="s">
        <v>108</v>
      </c>
      <c r="H3028" s="4">
        <v>45097</v>
      </c>
      <c r="I3028" s="4">
        <f>_xlfn.XLOOKUP(#REF!,[1]!Backup_F8_Previous_Wave[ODINO],[1]!Backup_F8_Previous_Wave[Production Date],"")</f>
      </c>
      <c r="J3028" s="10">
        <f>_xlfn.XLOOKUP(#REF!,[1]!Backup_F8_Previous_Wave[ODINO],[1]!Backup_F8_Previous_Wave[Wave Date],"")</f>
      </c>
      <c r="K3028" s="6">
        <f>_xlfn.XLOOKUP(#REF!,[1]!Backup_F8_Previous_Wave[ODINO],[1]!Backup_F8_Previous_Wave[Full VIN],"")</f>
      </c>
      <c r="L3028" s="3" t="s">
        <v>6301</v>
      </c>
      <c r="M3028" s="3" t="s">
        <v>4</v>
      </c>
      <c r="N3028" s="3" t="s">
        <v>9228</v>
      </c>
      <c r="O3028" s="3" t="s">
        <v>4771</v>
      </c>
      <c r="P3028" s="6">
        <f>_xlfn.XLOOKUP(#REF!,[1]!Table2[BINNING],[1]!Table2[VFG],"")</f>
      </c>
      <c r="Q3028" s="6">
        <f>IF(ISNUMBER(FIND("|",#REF!,1)),LEFT(#REF!,FIND("|",#REF!,1)-2),#REF!)</f>
      </c>
      <c r="R3028" s="6">
        <f>IF(ISNUMBER(FIND("|",#REF!,1)),RIGHT(#REF!,LEN(#REF!)-FIND("|",#REF!,1)-1),"")</f>
      </c>
      <c r="S3028" s="3" t="s">
        <v>7</v>
      </c>
      <c r="T3028" s="3" t="s">
        <v>7</v>
      </c>
      <c r="U3028" s="2">
        <v>0</v>
      </c>
      <c r="V3028" s="2">
        <v>0</v>
      </c>
      <c r="W3028" s="2">
        <v>35900</v>
      </c>
      <c r="X3028" s="3" t="s">
        <v>525</v>
      </c>
      <c r="Y3028" s="2">
        <v>0</v>
      </c>
      <c r="Z3028" s="3"/>
      <c r="AA3028" s="3"/>
      <c r="AB3028" s="7" t="s">
        <v>9229</v>
      </c>
      <c r="AC3028" s="3" t="s">
        <v>685</v>
      </c>
      <c r="AD3028" s="3" t="s">
        <v>93</v>
      </c>
      <c r="AE3028" s="3" t="s">
        <v>94</v>
      </c>
      <c r="AF3028" s="3" t="s">
        <v>95</v>
      </c>
      <c r="AG3028" s="4"/>
      <c r="AH3028" s="3"/>
      <c r="AI3028" s="4"/>
      <c r="AJ30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8" s="8">
        <f>IF(#REF!=MAX(#REF!),"New","Old")</f>
      </c>
      <c r="AL3028" s="3"/>
      <c r="AM3028" s="9">
        <f>IF(OR(#REF!="",#REF!=0),"",IF(#REF!&lt;12000,"&lt;12k",IF(AND(#REF!&gt;=12000,#REF!&lt;24000),"12k to 24k",IF(AND(#REF!&gt;=24000,#REF!&lt;=36000),"24k to 36k",IF(#REF!&gt;36000,"&gt;36k","")))))</f>
      </c>
    </row>
    <row x14ac:dyDescent="0.25" r="3029" customHeight="1" ht="18.75">
      <c r="A3029" s="1">
        <v>1902925</v>
      </c>
      <c r="B3029" s="2">
        <v>11528039</v>
      </c>
      <c r="C3029" s="3" t="s">
        <v>0</v>
      </c>
      <c r="D3029" s="3" t="s">
        <v>69</v>
      </c>
      <c r="E3029" s="2">
        <v>2014</v>
      </c>
      <c r="F3029" s="4">
        <v>45094</v>
      </c>
      <c r="G3029" s="3" t="s">
        <v>108</v>
      </c>
      <c r="H3029" s="4">
        <v>45098</v>
      </c>
      <c r="I3029" s="4">
        <f>_xlfn.XLOOKUP(#REF!,[1]!Backup_F8_Previous_Wave[ODINO],[1]!Backup_F8_Previous_Wave[Production Date],"")</f>
      </c>
      <c r="J3029" s="10">
        <f>_xlfn.XLOOKUP(#REF!,[1]!Backup_F8_Previous_Wave[ODINO],[1]!Backup_F8_Previous_Wave[Wave Date],"")</f>
      </c>
      <c r="K3029" s="6">
        <f>_xlfn.XLOOKUP(#REF!,[1]!Backup_F8_Previous_Wave[ODINO],[1]!Backup_F8_Previous_Wave[Full VIN],"")</f>
      </c>
      <c r="L3029" s="3" t="s">
        <v>1199</v>
      </c>
      <c r="M3029" s="3" t="s">
        <v>4</v>
      </c>
      <c r="N3029" s="3" t="s">
        <v>9230</v>
      </c>
      <c r="O3029" s="3" t="s">
        <v>62</v>
      </c>
      <c r="P3029" s="6">
        <f>_xlfn.XLOOKUP(#REF!,[1]!Table2[BINNING],[1]!Table2[VFG],"")</f>
      </c>
      <c r="Q3029" s="6">
        <f>IF(ISNUMBER(FIND("|",#REF!,1)),LEFT(#REF!,FIND("|",#REF!,1)-2),#REF!)</f>
      </c>
      <c r="R3029" s="6">
        <f>IF(ISNUMBER(FIND("|",#REF!,1)),RIGHT(#REF!,LEN(#REF!)-FIND("|",#REF!,1)-1),"")</f>
      </c>
      <c r="S3029" s="3" t="s">
        <v>7</v>
      </c>
      <c r="T3029" s="3" t="s">
        <v>7</v>
      </c>
      <c r="U3029" s="2">
        <v>0</v>
      </c>
      <c r="V3029" s="2">
        <v>0</v>
      </c>
      <c r="W3029" s="2"/>
      <c r="X3029" s="3" t="s">
        <v>1993</v>
      </c>
      <c r="Y3029" s="2">
        <v>1</v>
      </c>
      <c r="Z3029" s="3"/>
      <c r="AA3029" s="3"/>
      <c r="AB3029" s="7" t="s">
        <v>9231</v>
      </c>
      <c r="AC3029" s="3" t="s">
        <v>395</v>
      </c>
      <c r="AD3029" s="3" t="s">
        <v>75</v>
      </c>
      <c r="AE3029" s="3" t="s">
        <v>76</v>
      </c>
      <c r="AF3029" s="3" t="s">
        <v>77</v>
      </c>
      <c r="AG3029" s="4"/>
      <c r="AH3029" s="3"/>
      <c r="AI3029" s="4"/>
      <c r="AJ30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29" s="8">
        <f>IF(#REF!=MAX(#REF!),"New","Old")</f>
      </c>
      <c r="AL3029" s="3"/>
      <c r="AM3029" s="9">
        <f>IF(OR(#REF!="",#REF!=0),"",IF(#REF!&lt;12000,"&lt;12k",IF(AND(#REF!&gt;=12000,#REF!&lt;24000),"12k to 24k",IF(AND(#REF!&gt;=24000,#REF!&lt;=36000),"24k to 36k",IF(#REF!&gt;36000,"&gt;36k","")))))</f>
      </c>
    </row>
    <row x14ac:dyDescent="0.25" r="3030" customHeight="1" ht="18.75">
      <c r="A3030" s="1">
        <v>1902939</v>
      </c>
      <c r="B3030" s="2">
        <v>11528048</v>
      </c>
      <c r="C3030" s="3" t="s">
        <v>0</v>
      </c>
      <c r="D3030" s="3" t="s">
        <v>181</v>
      </c>
      <c r="E3030" s="2">
        <v>2017</v>
      </c>
      <c r="F3030" s="4">
        <v>43252</v>
      </c>
      <c r="G3030" s="3" t="s">
        <v>108</v>
      </c>
      <c r="H3030" s="4">
        <v>45098</v>
      </c>
      <c r="I3030" s="4">
        <f>_xlfn.XLOOKUP(#REF!,[1]!Backup_F8_Previous_Wave[ODINO],[1]!Backup_F8_Previous_Wave[Production Date],"")</f>
      </c>
      <c r="J3030" s="10">
        <f>_xlfn.XLOOKUP(#REF!,[1]!Backup_F8_Previous_Wave[ODINO],[1]!Backup_F8_Previous_Wave[Wave Date],"")</f>
      </c>
      <c r="K3030" s="6">
        <f>_xlfn.XLOOKUP(#REF!,[1]!Backup_F8_Previous_Wave[ODINO],[1]!Backup_F8_Previous_Wave[Full VIN],"")</f>
      </c>
      <c r="L3030" s="3" t="s">
        <v>7764</v>
      </c>
      <c r="M3030" s="3" t="s">
        <v>4</v>
      </c>
      <c r="N3030" s="3" t="s">
        <v>9232</v>
      </c>
      <c r="O3030" s="3" t="s">
        <v>196</v>
      </c>
      <c r="P3030" s="6">
        <f>_xlfn.XLOOKUP(#REF!,[1]!Table2[BINNING],[1]!Table2[VFG],"")</f>
      </c>
      <c r="Q3030" s="6">
        <f>IF(ISNUMBER(FIND("|",#REF!,1)),LEFT(#REF!,FIND("|",#REF!,1)-2),#REF!)</f>
      </c>
      <c r="R3030" s="6">
        <f>IF(ISNUMBER(FIND("|",#REF!,1)),RIGHT(#REF!,LEN(#REF!)-FIND("|",#REF!,1)-1),"")</f>
      </c>
      <c r="S3030" s="3" t="s">
        <v>7</v>
      </c>
      <c r="T3030" s="3" t="s">
        <v>7</v>
      </c>
      <c r="U3030" s="2">
        <v>0</v>
      </c>
      <c r="V3030" s="2">
        <v>0</v>
      </c>
      <c r="W3030" s="2"/>
      <c r="X3030" s="3" t="s">
        <v>139</v>
      </c>
      <c r="Y3030" s="2">
        <v>60</v>
      </c>
      <c r="Z3030" s="3"/>
      <c r="AA3030" s="3"/>
      <c r="AB3030" s="7" t="s">
        <v>9233</v>
      </c>
      <c r="AC3030" s="3" t="s">
        <v>297</v>
      </c>
      <c r="AD3030" s="3" t="s">
        <v>298</v>
      </c>
      <c r="AE3030" s="3" t="s">
        <v>299</v>
      </c>
      <c r="AF3030" s="3" t="s">
        <v>198</v>
      </c>
      <c r="AG3030" s="4"/>
      <c r="AH3030" s="3"/>
      <c r="AI3030" s="4"/>
      <c r="AJ30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0" s="8">
        <f>IF(#REF!=MAX(#REF!),"New","Old")</f>
      </c>
      <c r="AL3030" s="3"/>
      <c r="AM3030" s="9">
        <f>IF(OR(#REF!="",#REF!=0),"",IF(#REF!&lt;12000,"&lt;12k",IF(AND(#REF!&gt;=12000,#REF!&lt;24000),"12k to 24k",IF(AND(#REF!&gt;=24000,#REF!&lt;=36000),"24k to 36k",IF(#REF!&gt;36000,"&gt;36k","")))))</f>
      </c>
    </row>
    <row x14ac:dyDescent="0.25" r="3031" customHeight="1" ht="18.75">
      <c r="A3031" s="1">
        <v>1902947</v>
      </c>
      <c r="B3031" s="2">
        <v>11528055</v>
      </c>
      <c r="C3031" s="3" t="s">
        <v>0</v>
      </c>
      <c r="D3031" s="3" t="s">
        <v>181</v>
      </c>
      <c r="E3031" s="2">
        <v>2017</v>
      </c>
      <c r="F3031" s="4">
        <v>44927</v>
      </c>
      <c r="G3031" s="3" t="s">
        <v>2</v>
      </c>
      <c r="H3031" s="4">
        <v>45098</v>
      </c>
      <c r="I3031" s="4">
        <f>_xlfn.XLOOKUP(#REF!,[1]!Backup_F8_Previous_Wave[ODINO],[1]!Backup_F8_Previous_Wave[Production Date],"")</f>
      </c>
      <c r="J3031" s="10">
        <f>_xlfn.XLOOKUP(#REF!,[1]!Backup_F8_Previous_Wave[ODINO],[1]!Backup_F8_Previous_Wave[Wave Date],"")</f>
      </c>
      <c r="K3031" s="6">
        <f>_xlfn.XLOOKUP(#REF!,[1]!Backup_F8_Previous_Wave[ODINO],[1]!Backup_F8_Previous_Wave[Full VIN],"")</f>
      </c>
      <c r="L3031" s="3" t="s">
        <v>9234</v>
      </c>
      <c r="M3031" s="3" t="s">
        <v>4</v>
      </c>
      <c r="N3031" s="3" t="s">
        <v>9235</v>
      </c>
      <c r="O3031" s="3" t="s">
        <v>62</v>
      </c>
      <c r="P3031" s="6">
        <f>_xlfn.XLOOKUP(#REF!,[1]!Table2[BINNING],[1]!Table2[VFG],"")</f>
      </c>
      <c r="Q3031" s="6">
        <f>IF(ISNUMBER(FIND("|",#REF!,1)),LEFT(#REF!,FIND("|",#REF!,1)-2),#REF!)</f>
      </c>
      <c r="R3031" s="6">
        <f>IF(ISNUMBER(FIND("|",#REF!,1)),RIGHT(#REF!,LEN(#REF!)-FIND("|",#REF!,1)-1),"")</f>
      </c>
      <c r="S3031" s="3" t="s">
        <v>7</v>
      </c>
      <c r="T3031" s="3" t="s">
        <v>7</v>
      </c>
      <c r="U3031" s="2">
        <v>0</v>
      </c>
      <c r="V3031" s="2">
        <v>0</v>
      </c>
      <c r="W3031" s="2">
        <v>80000</v>
      </c>
      <c r="X3031" s="3" t="s">
        <v>8</v>
      </c>
      <c r="Y3031" s="2">
        <v>0</v>
      </c>
      <c r="Z3031" s="3" t="s">
        <v>9236</v>
      </c>
      <c r="AA3031" s="3" t="s">
        <v>4511</v>
      </c>
      <c r="AB3031" s="7" t="s">
        <v>9237</v>
      </c>
      <c r="AC3031" s="3" t="s">
        <v>297</v>
      </c>
      <c r="AD3031" s="3" t="s">
        <v>298</v>
      </c>
      <c r="AE3031" s="3" t="s">
        <v>299</v>
      </c>
      <c r="AF3031" s="3" t="s">
        <v>198</v>
      </c>
      <c r="AG3031" s="4"/>
      <c r="AH3031" s="3"/>
      <c r="AI3031" s="4"/>
      <c r="AJ30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1" s="8">
        <f>IF(#REF!=MAX(#REF!),"New","Old")</f>
      </c>
      <c r="AL3031" s="3"/>
      <c r="AM3031" s="9">
        <f>IF(OR(#REF!="",#REF!=0),"",IF(#REF!&lt;12000,"&lt;12k",IF(AND(#REF!&gt;=12000,#REF!&lt;24000),"12k to 24k",IF(AND(#REF!&gt;=24000,#REF!&lt;=36000),"24k to 36k",IF(#REF!&gt;36000,"&gt;36k","")))))</f>
      </c>
    </row>
    <row x14ac:dyDescent="0.25" r="3032" customHeight="1" ht="18.75">
      <c r="A3032" s="1">
        <v>1902985</v>
      </c>
      <c r="B3032" s="2">
        <v>11528081</v>
      </c>
      <c r="C3032" s="3" t="s">
        <v>0</v>
      </c>
      <c r="D3032" s="3" t="s">
        <v>181</v>
      </c>
      <c r="E3032" s="2">
        <v>2015</v>
      </c>
      <c r="F3032" s="4">
        <v>45093</v>
      </c>
      <c r="G3032" s="3" t="s">
        <v>108</v>
      </c>
      <c r="H3032" s="4">
        <v>45098</v>
      </c>
      <c r="I3032" s="4">
        <f>_xlfn.XLOOKUP(#REF!,[1]!Backup_F8_Previous_Wave[ODINO],[1]!Backup_F8_Previous_Wave[Production Date],"")</f>
      </c>
      <c r="J3032" s="10">
        <f>_xlfn.XLOOKUP(#REF!,[1]!Backup_F8_Previous_Wave[ODINO],[1]!Backup_F8_Previous_Wave[Wave Date],"")</f>
      </c>
      <c r="K3032" s="6">
        <f>_xlfn.XLOOKUP(#REF!,[1]!Backup_F8_Previous_Wave[ODINO],[1]!Backup_F8_Previous_Wave[Full VIN],"")</f>
      </c>
      <c r="L3032" s="3" t="s">
        <v>7745</v>
      </c>
      <c r="M3032" s="3" t="s">
        <v>4</v>
      </c>
      <c r="N3032" s="3" t="s">
        <v>9238</v>
      </c>
      <c r="O3032" s="3" t="s">
        <v>196</v>
      </c>
      <c r="P3032" s="6">
        <f>_xlfn.XLOOKUP(#REF!,[1]!Table2[BINNING],[1]!Table2[VFG],"")</f>
      </c>
      <c r="Q3032" s="6">
        <f>IF(ISNUMBER(FIND("|",#REF!,1)),LEFT(#REF!,FIND("|",#REF!,1)-2),#REF!)</f>
      </c>
      <c r="R3032" s="6">
        <f>IF(ISNUMBER(FIND("|",#REF!,1)),RIGHT(#REF!,LEN(#REF!)-FIND("|",#REF!,1)-1),"")</f>
      </c>
      <c r="S3032" s="3" t="s">
        <v>7</v>
      </c>
      <c r="T3032" s="3" t="s">
        <v>7</v>
      </c>
      <c r="U3032" s="2">
        <v>0</v>
      </c>
      <c r="V3032" s="2">
        <v>0</v>
      </c>
      <c r="W3032" s="2">
        <v>55000</v>
      </c>
      <c r="X3032" s="3" t="s">
        <v>282</v>
      </c>
      <c r="Y3032" s="2">
        <v>70</v>
      </c>
      <c r="Z3032" s="3"/>
      <c r="AA3032" s="3"/>
      <c r="AB3032" s="7" t="s">
        <v>9239</v>
      </c>
      <c r="AC3032" s="3" t="s">
        <v>297</v>
      </c>
      <c r="AD3032" s="3" t="s">
        <v>298</v>
      </c>
      <c r="AE3032" s="3" t="s">
        <v>299</v>
      </c>
      <c r="AF3032" s="3" t="s">
        <v>198</v>
      </c>
      <c r="AG3032" s="4"/>
      <c r="AH3032" s="3"/>
      <c r="AI3032" s="4"/>
      <c r="AJ30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2" s="8">
        <f>IF(#REF!=MAX(#REF!),"New","Old")</f>
      </c>
      <c r="AL3032" s="3"/>
      <c r="AM3032" s="9">
        <f>IF(OR(#REF!="",#REF!=0),"",IF(#REF!&lt;12000,"&lt;12k",IF(AND(#REF!&gt;=12000,#REF!&lt;24000),"12k to 24k",IF(AND(#REF!&gt;=24000,#REF!&lt;=36000),"24k to 36k",IF(#REF!&gt;36000,"&gt;36k","")))))</f>
      </c>
    </row>
    <row x14ac:dyDescent="0.25" r="3033" customHeight="1" ht="18.75">
      <c r="A3033" s="1">
        <v>1903026</v>
      </c>
      <c r="B3033" s="2">
        <v>11528104</v>
      </c>
      <c r="C3033" s="3" t="s">
        <v>0</v>
      </c>
      <c r="D3033" s="3" t="s">
        <v>1</v>
      </c>
      <c r="E3033" s="2">
        <v>2022</v>
      </c>
      <c r="F3033" s="4">
        <v>44947</v>
      </c>
      <c r="G3033" s="3" t="s">
        <v>2</v>
      </c>
      <c r="H3033" s="4">
        <v>45098</v>
      </c>
      <c r="I3033" s="4">
        <f>_xlfn.XLOOKUP(#REF!,[1]!Backup_F8_Previous_Wave[ODINO],[1]!Backup_F8_Previous_Wave[Production Date],"")</f>
      </c>
      <c r="J3033" s="10">
        <f>_xlfn.XLOOKUP(#REF!,[1]!Backup_F8_Previous_Wave[ODINO],[1]!Backup_F8_Previous_Wave[Wave Date],"")</f>
      </c>
      <c r="K3033" s="6">
        <f>_xlfn.XLOOKUP(#REF!,[1]!Backup_F8_Previous_Wave[ODINO],[1]!Backup_F8_Previous_Wave[Full VIN],"")</f>
      </c>
      <c r="L3033" s="3" t="s">
        <v>8543</v>
      </c>
      <c r="M3033" s="3" t="s">
        <v>4</v>
      </c>
      <c r="N3033" s="3" t="s">
        <v>9240</v>
      </c>
      <c r="O3033" s="3" t="s">
        <v>309</v>
      </c>
      <c r="P3033" s="6">
        <f>_xlfn.XLOOKUP(#REF!,[1]!Table2[BINNING],[1]!Table2[VFG],"")</f>
      </c>
      <c r="Q3033" s="6">
        <f>IF(ISNUMBER(FIND("|",#REF!,1)),LEFT(#REF!,FIND("|",#REF!,1)-2),#REF!)</f>
      </c>
      <c r="R3033" s="6">
        <f>IF(ISNUMBER(FIND("|",#REF!,1)),RIGHT(#REF!,LEN(#REF!)-FIND("|",#REF!,1)-1),"")</f>
      </c>
      <c r="S3033" s="3" t="s">
        <v>7</v>
      </c>
      <c r="T3033" s="3" t="s">
        <v>7</v>
      </c>
      <c r="U3033" s="2">
        <v>0</v>
      </c>
      <c r="V3033" s="2">
        <v>0</v>
      </c>
      <c r="W3033" s="2"/>
      <c r="X3033" s="3" t="s">
        <v>166</v>
      </c>
      <c r="Y3033" s="2"/>
      <c r="Z3033" s="3"/>
      <c r="AA3033" s="3"/>
      <c r="AB3033" s="7" t="s">
        <v>9241</v>
      </c>
      <c r="AC3033" s="3" t="s">
        <v>4018</v>
      </c>
      <c r="AD3033" s="3" t="s">
        <v>11</v>
      </c>
      <c r="AE3033" s="3" t="s">
        <v>21</v>
      </c>
      <c r="AF3033" s="3" t="s">
        <v>13</v>
      </c>
      <c r="AG3033" s="4"/>
      <c r="AH3033" s="3"/>
      <c r="AI3033" s="4"/>
      <c r="AJ30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3" s="8">
        <f>IF(#REF!=MAX(#REF!),"New","Old")</f>
      </c>
      <c r="AL3033" s="3"/>
      <c r="AM3033" s="9">
        <f>IF(OR(#REF!="",#REF!=0),"",IF(#REF!&lt;12000,"&lt;12k",IF(AND(#REF!&gt;=12000,#REF!&lt;24000),"12k to 24k",IF(AND(#REF!&gt;=24000,#REF!&lt;=36000),"24k to 36k",IF(#REF!&gt;36000,"&gt;36k","")))))</f>
      </c>
    </row>
    <row x14ac:dyDescent="0.25" r="3034" customHeight="1" ht="18.75">
      <c r="A3034" s="1">
        <v>1903039</v>
      </c>
      <c r="B3034" s="2">
        <v>11528113</v>
      </c>
      <c r="C3034" s="3" t="s">
        <v>0</v>
      </c>
      <c r="D3034" s="3" t="s">
        <v>86</v>
      </c>
      <c r="E3034" s="2">
        <v>2020</v>
      </c>
      <c r="F3034" s="4">
        <v>44958</v>
      </c>
      <c r="G3034" s="3" t="s">
        <v>2</v>
      </c>
      <c r="H3034" s="4">
        <v>45098</v>
      </c>
      <c r="I3034" s="4">
        <f>_xlfn.XLOOKUP(#REF!,[1]!Backup_F8_Previous_Wave[ODINO],[1]!Backup_F8_Previous_Wave[Production Date],"")</f>
      </c>
      <c r="J3034" s="10">
        <f>_xlfn.XLOOKUP(#REF!,[1]!Backup_F8_Previous_Wave[ODINO],[1]!Backup_F8_Previous_Wave[Wave Date],"")</f>
      </c>
      <c r="K3034" s="6">
        <f>_xlfn.XLOOKUP(#REF!,[1]!Backup_F8_Previous_Wave[ODINO],[1]!Backup_F8_Previous_Wave[Full VIN],"")</f>
      </c>
      <c r="L3034" s="3" t="s">
        <v>4769</v>
      </c>
      <c r="M3034" s="3" t="s">
        <v>4</v>
      </c>
      <c r="N3034" s="3" t="s">
        <v>9242</v>
      </c>
      <c r="O3034" s="3" t="s">
        <v>4771</v>
      </c>
      <c r="P3034" s="6">
        <f>_xlfn.XLOOKUP(#REF!,[1]!Table2[BINNING],[1]!Table2[VFG],"")</f>
      </c>
      <c r="Q3034" s="6">
        <f>IF(ISNUMBER(FIND("|",#REF!,1)),LEFT(#REF!,FIND("|",#REF!,1)-2),#REF!)</f>
      </c>
      <c r="R3034" s="6">
        <f>IF(ISNUMBER(FIND("|",#REF!,1)),RIGHT(#REF!,LEN(#REF!)-FIND("|",#REF!,1)-1),"")</f>
      </c>
      <c r="S3034" s="3" t="s">
        <v>7</v>
      </c>
      <c r="T3034" s="3" t="s">
        <v>7</v>
      </c>
      <c r="U3034" s="2">
        <v>0</v>
      </c>
      <c r="V3034" s="2">
        <v>0</v>
      </c>
      <c r="W3034" s="2"/>
      <c r="X3034" s="3" t="s">
        <v>305</v>
      </c>
      <c r="Y3034" s="2"/>
      <c r="Z3034" s="3"/>
      <c r="AA3034" s="3"/>
      <c r="AB3034" s="7" t="s">
        <v>9243</v>
      </c>
      <c r="AC3034" s="3" t="s">
        <v>685</v>
      </c>
      <c r="AD3034" s="3" t="s">
        <v>93</v>
      </c>
      <c r="AE3034" s="3" t="s">
        <v>94</v>
      </c>
      <c r="AF3034" s="3" t="s">
        <v>95</v>
      </c>
      <c r="AG3034" s="4"/>
      <c r="AH3034" s="3"/>
      <c r="AI3034" s="4"/>
      <c r="AJ30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4" s="8">
        <f>IF(#REF!=MAX(#REF!),"New","Old")</f>
      </c>
      <c r="AL3034" s="3"/>
      <c r="AM3034" s="9">
        <f>IF(OR(#REF!="",#REF!=0),"",IF(#REF!&lt;12000,"&lt;12k",IF(AND(#REF!&gt;=12000,#REF!&lt;24000),"12k to 24k",IF(AND(#REF!&gt;=24000,#REF!&lt;=36000),"24k to 36k",IF(#REF!&gt;36000,"&gt;36k","")))))</f>
      </c>
    </row>
    <row x14ac:dyDescent="0.25" r="3035" customHeight="1" ht="18.75">
      <c r="A3035" s="1">
        <v>1903061</v>
      </c>
      <c r="B3035" s="2">
        <v>11528128</v>
      </c>
      <c r="C3035" s="3" t="s">
        <v>0</v>
      </c>
      <c r="D3035" s="3" t="s">
        <v>86</v>
      </c>
      <c r="E3035" s="2">
        <v>2020</v>
      </c>
      <c r="F3035" s="4">
        <v>45019</v>
      </c>
      <c r="G3035" s="3" t="s">
        <v>108</v>
      </c>
      <c r="H3035" s="4">
        <v>45098</v>
      </c>
      <c r="I3035" s="4">
        <f>_xlfn.XLOOKUP(#REF!,[1]!Backup_F8_Previous_Wave[ODINO],[1]!Backup_F8_Previous_Wave[Production Date],"")</f>
      </c>
      <c r="J3035" s="10">
        <f>_xlfn.XLOOKUP(#REF!,[1]!Backup_F8_Previous_Wave[ODINO],[1]!Backup_F8_Previous_Wave[Wave Date],"")</f>
      </c>
      <c r="K3035" s="6">
        <f>_xlfn.XLOOKUP(#REF!,[1]!Backup_F8_Previous_Wave[ODINO],[1]!Backup_F8_Previous_Wave[Full VIN],"")</f>
      </c>
      <c r="L3035" s="3" t="s">
        <v>8947</v>
      </c>
      <c r="M3035" s="3" t="s">
        <v>4</v>
      </c>
      <c r="N3035" s="3" t="s">
        <v>9244</v>
      </c>
      <c r="O3035" s="3" t="s">
        <v>4771</v>
      </c>
      <c r="P3035" s="6">
        <f>_xlfn.XLOOKUP(#REF!,[1]!Table2[BINNING],[1]!Table2[VFG],"")</f>
      </c>
      <c r="Q3035" s="6">
        <f>IF(ISNUMBER(FIND("|",#REF!,1)),LEFT(#REF!,FIND("|",#REF!,1)-2),#REF!)</f>
      </c>
      <c r="R3035" s="6">
        <f>IF(ISNUMBER(FIND("|",#REF!,1)),RIGHT(#REF!,LEN(#REF!)-FIND("|",#REF!,1)-1),"")</f>
      </c>
      <c r="S3035" s="3" t="s">
        <v>7</v>
      </c>
      <c r="T3035" s="3" t="s">
        <v>7</v>
      </c>
      <c r="U3035" s="2">
        <v>0</v>
      </c>
      <c r="V3035" s="2">
        <v>0</v>
      </c>
      <c r="W3035" s="2">
        <v>40000</v>
      </c>
      <c r="X3035" s="3" t="s">
        <v>90</v>
      </c>
      <c r="Y3035" s="2">
        <v>0</v>
      </c>
      <c r="Z3035" s="3"/>
      <c r="AA3035" s="3"/>
      <c r="AB3035" s="7" t="s">
        <v>9245</v>
      </c>
      <c r="AC3035" s="3" t="s">
        <v>685</v>
      </c>
      <c r="AD3035" s="3" t="s">
        <v>1962</v>
      </c>
      <c r="AE3035" s="3" t="s">
        <v>2404</v>
      </c>
      <c r="AF3035" s="3" t="s">
        <v>95</v>
      </c>
      <c r="AG3035" s="4"/>
      <c r="AH3035" s="3"/>
      <c r="AI3035" s="4"/>
      <c r="AJ30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5" s="8">
        <f>IF(#REF!=MAX(#REF!),"New","Old")</f>
      </c>
      <c r="AL3035" s="3"/>
      <c r="AM3035" s="9">
        <f>IF(OR(#REF!="",#REF!=0),"",IF(#REF!&lt;12000,"&lt;12k",IF(AND(#REF!&gt;=12000,#REF!&lt;24000),"12k to 24k",IF(AND(#REF!&gt;=24000,#REF!&lt;=36000),"24k to 36k",IF(#REF!&gt;36000,"&gt;36k","")))))</f>
      </c>
    </row>
    <row x14ac:dyDescent="0.25" r="3036" customHeight="1" ht="18.75">
      <c r="A3036" s="1">
        <v>1903071</v>
      </c>
      <c r="B3036" s="2">
        <v>11528135</v>
      </c>
      <c r="C3036" s="3" t="s">
        <v>0</v>
      </c>
      <c r="D3036" s="3" t="s">
        <v>181</v>
      </c>
      <c r="E3036" s="2">
        <v>2016</v>
      </c>
      <c r="F3036" s="4">
        <v>44582</v>
      </c>
      <c r="G3036" s="3" t="s">
        <v>2</v>
      </c>
      <c r="H3036" s="4">
        <v>45098</v>
      </c>
      <c r="I3036" s="4">
        <f>_xlfn.XLOOKUP(#REF!,[1]!Backup_F8_Previous_Wave[ODINO],[1]!Backup_F8_Previous_Wave[Production Date],"")</f>
      </c>
      <c r="J3036" s="10">
        <f>_xlfn.XLOOKUP(#REF!,[1]!Backup_F8_Previous_Wave[ODINO],[1]!Backup_F8_Previous_Wave[Wave Date],"")</f>
      </c>
      <c r="K3036" s="6">
        <f>_xlfn.XLOOKUP(#REF!,[1]!Backup_F8_Previous_Wave[ODINO],[1]!Backup_F8_Previous_Wave[Full VIN],"")</f>
      </c>
      <c r="L3036" s="3" t="s">
        <v>5029</v>
      </c>
      <c r="M3036" s="3" t="s">
        <v>4</v>
      </c>
      <c r="N3036" s="3" t="s">
        <v>9246</v>
      </c>
      <c r="O3036" s="3" t="s">
        <v>196</v>
      </c>
      <c r="P3036" s="6">
        <f>_xlfn.XLOOKUP(#REF!,[1]!Table2[BINNING],[1]!Table2[VFG],"")</f>
      </c>
      <c r="Q3036" s="6">
        <f>IF(ISNUMBER(FIND("|",#REF!,1)),LEFT(#REF!,FIND("|",#REF!,1)-2),#REF!)</f>
      </c>
      <c r="R3036" s="6">
        <f>IF(ISNUMBER(FIND("|",#REF!,1)),RIGHT(#REF!,LEN(#REF!)-FIND("|",#REF!,1)-1),"")</f>
      </c>
      <c r="S3036" s="3" t="s">
        <v>7</v>
      </c>
      <c r="T3036" s="3" t="s">
        <v>7</v>
      </c>
      <c r="U3036" s="2">
        <v>0</v>
      </c>
      <c r="V3036" s="2">
        <v>0</v>
      </c>
      <c r="W3036" s="2">
        <v>100000</v>
      </c>
      <c r="X3036" s="3" t="s">
        <v>63</v>
      </c>
      <c r="Y3036" s="2">
        <v>55</v>
      </c>
      <c r="Z3036" s="3" t="s">
        <v>9247</v>
      </c>
      <c r="AA3036" s="3" t="s">
        <v>3881</v>
      </c>
      <c r="AB3036" s="7" t="s">
        <v>9248</v>
      </c>
      <c r="AC3036" s="3" t="s">
        <v>297</v>
      </c>
      <c r="AD3036" s="3" t="s">
        <v>298</v>
      </c>
      <c r="AE3036" s="3" t="s">
        <v>299</v>
      </c>
      <c r="AF3036" s="3" t="s">
        <v>198</v>
      </c>
      <c r="AG3036" s="4"/>
      <c r="AH3036" s="3"/>
      <c r="AI3036" s="4"/>
      <c r="AJ30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6" s="8">
        <f>IF(#REF!=MAX(#REF!),"New","Old")</f>
      </c>
      <c r="AL3036" s="3"/>
      <c r="AM3036" s="9">
        <f>IF(OR(#REF!="",#REF!=0),"",IF(#REF!&lt;12000,"&lt;12k",IF(AND(#REF!&gt;=12000,#REF!&lt;24000),"12k to 24k",IF(AND(#REF!&gt;=24000,#REF!&lt;=36000),"24k to 36k",IF(#REF!&gt;36000,"&gt;36k","")))))</f>
      </c>
    </row>
    <row x14ac:dyDescent="0.25" r="3037" customHeight="1" ht="18.75">
      <c r="A3037" s="1">
        <v>1903077</v>
      </c>
      <c r="B3037" s="2">
        <v>11528139</v>
      </c>
      <c r="C3037" s="3" t="s">
        <v>0</v>
      </c>
      <c r="D3037" s="3" t="s">
        <v>181</v>
      </c>
      <c r="E3037" s="2">
        <v>2014</v>
      </c>
      <c r="F3037" s="4">
        <v>45098</v>
      </c>
      <c r="G3037" s="3" t="s">
        <v>108</v>
      </c>
      <c r="H3037" s="4">
        <v>45098</v>
      </c>
      <c r="I3037" s="4">
        <f>_xlfn.XLOOKUP(#REF!,[1]!Backup_F8_Previous_Wave[ODINO],[1]!Backup_F8_Previous_Wave[Production Date],"")</f>
      </c>
      <c r="J3037" s="10">
        <f>_xlfn.XLOOKUP(#REF!,[1]!Backup_F8_Previous_Wave[ODINO],[1]!Backup_F8_Previous_Wave[Wave Date],"")</f>
      </c>
      <c r="K3037" s="6">
        <f>_xlfn.XLOOKUP(#REF!,[1]!Backup_F8_Previous_Wave[ODINO],[1]!Backup_F8_Previous_Wave[Full VIN],"")</f>
      </c>
      <c r="L3037" s="3" t="s">
        <v>9249</v>
      </c>
      <c r="M3037" s="3" t="s">
        <v>4</v>
      </c>
      <c r="N3037" s="3" t="s">
        <v>9250</v>
      </c>
      <c r="O3037" s="3" t="s">
        <v>9251</v>
      </c>
      <c r="P3037" s="6">
        <f>_xlfn.XLOOKUP(#REF!,[1]!Table2[BINNING],[1]!Table2[VFG],"")</f>
      </c>
      <c r="Q3037" s="6">
        <f>IF(ISNUMBER(FIND("|",#REF!,1)),LEFT(#REF!,FIND("|",#REF!,1)-2),#REF!)</f>
      </c>
      <c r="R3037" s="6">
        <f>IF(ISNUMBER(FIND("|",#REF!,1)),RIGHT(#REF!,LEN(#REF!)-FIND("|",#REF!,1)-1),"")</f>
      </c>
      <c r="S3037" s="3" t="s">
        <v>7</v>
      </c>
      <c r="T3037" s="3" t="s">
        <v>7</v>
      </c>
      <c r="U3037" s="2">
        <v>0</v>
      </c>
      <c r="V3037" s="2">
        <v>0</v>
      </c>
      <c r="W3037" s="2"/>
      <c r="X3037" s="3" t="s">
        <v>282</v>
      </c>
      <c r="Y3037" s="2">
        <v>70</v>
      </c>
      <c r="Z3037" s="3"/>
      <c r="AA3037" s="3"/>
      <c r="AB3037" s="7" t="s">
        <v>9252</v>
      </c>
      <c r="AC3037" s="3" t="s">
        <v>297</v>
      </c>
      <c r="AD3037" s="3" t="s">
        <v>298</v>
      </c>
      <c r="AE3037" s="3" t="s">
        <v>299</v>
      </c>
      <c r="AF3037" s="3" t="s">
        <v>198</v>
      </c>
      <c r="AG3037" s="4"/>
      <c r="AH3037" s="3"/>
      <c r="AI3037" s="4"/>
      <c r="AJ30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7" s="8">
        <f>IF(#REF!=MAX(#REF!),"New","Old")</f>
      </c>
      <c r="AL3037" s="3"/>
      <c r="AM3037" s="9">
        <f>IF(OR(#REF!="",#REF!=0),"",IF(#REF!&lt;12000,"&lt;12k",IF(AND(#REF!&gt;=12000,#REF!&lt;24000),"12k to 24k",IF(AND(#REF!&gt;=24000,#REF!&lt;=36000),"24k to 36k",IF(#REF!&gt;36000,"&gt;36k","")))))</f>
      </c>
    </row>
    <row x14ac:dyDescent="0.25" r="3038" customHeight="1" ht="18.75">
      <c r="A3038" s="1">
        <v>1903134</v>
      </c>
      <c r="B3038" s="2">
        <v>11528176</v>
      </c>
      <c r="C3038" s="3" t="s">
        <v>0</v>
      </c>
      <c r="D3038" s="3" t="s">
        <v>38</v>
      </c>
      <c r="E3038" s="2">
        <v>2015</v>
      </c>
      <c r="F3038" s="4">
        <v>44993</v>
      </c>
      <c r="G3038" s="3" t="s">
        <v>2</v>
      </c>
      <c r="H3038" s="4">
        <v>45098</v>
      </c>
      <c r="I3038" s="4">
        <f>_xlfn.XLOOKUP(#REF!,[1]!Backup_F8_Previous_Wave[ODINO],[1]!Backup_F8_Previous_Wave[Production Date],"")</f>
      </c>
      <c r="J3038" s="10">
        <f>_xlfn.XLOOKUP(#REF!,[1]!Backup_F8_Previous_Wave[ODINO],[1]!Backup_F8_Previous_Wave[Wave Date],"")</f>
      </c>
      <c r="K3038" s="6">
        <f>_xlfn.XLOOKUP(#REF!,[1]!Backup_F8_Previous_Wave[ODINO],[1]!Backup_F8_Previous_Wave[Full VIN],"")</f>
      </c>
      <c r="L3038" s="3" t="s">
        <v>3262</v>
      </c>
      <c r="M3038" s="3" t="s">
        <v>4</v>
      </c>
      <c r="N3038" s="3" t="s">
        <v>9253</v>
      </c>
      <c r="O3038" s="3" t="s">
        <v>105</v>
      </c>
      <c r="P3038" s="6">
        <f>_xlfn.XLOOKUP(#REF!,[1]!Table2[BINNING],[1]!Table2[VFG],"")</f>
      </c>
      <c r="Q3038" s="6">
        <f>IF(ISNUMBER(FIND("|",#REF!,1)),LEFT(#REF!,FIND("|",#REF!,1)-2),#REF!)</f>
      </c>
      <c r="R3038" s="6">
        <f>IF(ISNUMBER(FIND("|",#REF!,1)),RIGHT(#REF!,LEN(#REF!)-FIND("|",#REF!,1)-1),"")</f>
      </c>
      <c r="S3038" s="3" t="s">
        <v>7</v>
      </c>
      <c r="T3038" s="3" t="s">
        <v>7</v>
      </c>
      <c r="U3038" s="2">
        <v>0</v>
      </c>
      <c r="V3038" s="2">
        <v>0</v>
      </c>
      <c r="W3038" s="2"/>
      <c r="X3038" s="3" t="s">
        <v>81</v>
      </c>
      <c r="Y3038" s="2">
        <v>50</v>
      </c>
      <c r="Z3038" s="3"/>
      <c r="AA3038" s="3"/>
      <c r="AB3038" s="7" t="s">
        <v>9254</v>
      </c>
      <c r="AC3038" s="3" t="s">
        <v>826</v>
      </c>
      <c r="AD3038" s="3" t="s">
        <v>147</v>
      </c>
      <c r="AE3038" s="3" t="s">
        <v>148</v>
      </c>
      <c r="AF3038" s="3" t="s">
        <v>45</v>
      </c>
      <c r="AG3038" s="4"/>
      <c r="AH3038" s="3"/>
      <c r="AI3038" s="4"/>
      <c r="AJ30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8" s="8">
        <f>IF(#REF!=MAX(#REF!),"New","Old")</f>
      </c>
      <c r="AL3038" s="3"/>
      <c r="AM3038" s="9">
        <f>IF(OR(#REF!="",#REF!=0),"",IF(#REF!&lt;12000,"&lt;12k",IF(AND(#REF!&gt;=12000,#REF!&lt;24000),"12k to 24k",IF(AND(#REF!&gt;=24000,#REF!&lt;=36000),"24k to 36k",IF(#REF!&gt;36000,"&gt;36k","")))))</f>
      </c>
    </row>
    <row x14ac:dyDescent="0.25" r="3039" customHeight="1" ht="18.75">
      <c r="A3039" s="1">
        <v>1903291</v>
      </c>
      <c r="B3039" s="2">
        <v>11528280</v>
      </c>
      <c r="C3039" s="3" t="s">
        <v>0</v>
      </c>
      <c r="D3039" s="3" t="s">
        <v>86</v>
      </c>
      <c r="E3039" s="2">
        <v>2020</v>
      </c>
      <c r="F3039" s="4">
        <v>45092</v>
      </c>
      <c r="G3039" s="3" t="s">
        <v>108</v>
      </c>
      <c r="H3039" s="4">
        <v>45099</v>
      </c>
      <c r="I3039" s="4">
        <f>_xlfn.XLOOKUP(#REF!,[1]!Backup_F8_Previous_Wave[ODINO],[1]!Backup_F8_Previous_Wave[Production Date],"")</f>
      </c>
      <c r="J3039" s="10">
        <f>_xlfn.XLOOKUP(#REF!,[1]!Backup_F8_Previous_Wave[ODINO],[1]!Backup_F8_Previous_Wave[Wave Date],"")</f>
      </c>
      <c r="K3039" s="6">
        <f>_xlfn.XLOOKUP(#REF!,[1]!Backup_F8_Previous_Wave[ODINO],[1]!Backup_F8_Previous_Wave[Full VIN],"")</f>
      </c>
      <c r="L3039" s="3" t="s">
        <v>5158</v>
      </c>
      <c r="M3039" s="3" t="s">
        <v>4</v>
      </c>
      <c r="N3039" s="3" t="s">
        <v>9255</v>
      </c>
      <c r="O3039" s="3" t="s">
        <v>4771</v>
      </c>
      <c r="P3039" s="6">
        <f>_xlfn.XLOOKUP(#REF!,[1]!Table2[BINNING],[1]!Table2[VFG],"")</f>
      </c>
      <c r="Q3039" s="6">
        <f>IF(ISNUMBER(FIND("|",#REF!,1)),LEFT(#REF!,FIND("|",#REF!,1)-2),#REF!)</f>
      </c>
      <c r="R3039" s="6">
        <f>IF(ISNUMBER(FIND("|",#REF!,1)),RIGHT(#REF!,LEN(#REF!)-FIND("|",#REF!,1)-1),"")</f>
      </c>
      <c r="S3039" s="3" t="s">
        <v>7</v>
      </c>
      <c r="T3039" s="3" t="s">
        <v>7</v>
      </c>
      <c r="U3039" s="2">
        <v>0</v>
      </c>
      <c r="V3039" s="2">
        <v>0</v>
      </c>
      <c r="W3039" s="2"/>
      <c r="X3039" s="3" t="s">
        <v>63</v>
      </c>
      <c r="Y3039" s="2"/>
      <c r="Z3039" s="3"/>
      <c r="AA3039" s="3"/>
      <c r="AB3039" s="7" t="s">
        <v>9256</v>
      </c>
      <c r="AC3039" s="3" t="s">
        <v>685</v>
      </c>
      <c r="AD3039" s="3" t="s">
        <v>1962</v>
      </c>
      <c r="AE3039" s="3" t="s">
        <v>2404</v>
      </c>
      <c r="AF3039" s="3" t="s">
        <v>95</v>
      </c>
      <c r="AG3039" s="4"/>
      <c r="AH3039" s="3"/>
      <c r="AI3039" s="4"/>
      <c r="AJ30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39" s="8">
        <f>IF(#REF!=MAX(#REF!),"New","Old")</f>
      </c>
      <c r="AL3039" s="3"/>
      <c r="AM3039" s="9">
        <f>IF(OR(#REF!="",#REF!=0),"",IF(#REF!&lt;12000,"&lt;12k",IF(AND(#REF!&gt;=12000,#REF!&lt;24000),"12k to 24k",IF(AND(#REF!&gt;=24000,#REF!&lt;=36000),"24k to 36k",IF(#REF!&gt;36000,"&gt;36k","")))))</f>
      </c>
    </row>
    <row x14ac:dyDescent="0.25" r="3040" customHeight="1" ht="18.75">
      <c r="A3040" s="1">
        <v>1903384</v>
      </c>
      <c r="B3040" s="2">
        <v>11528345</v>
      </c>
      <c r="C3040" s="3" t="s">
        <v>0</v>
      </c>
      <c r="D3040" s="3" t="s">
        <v>181</v>
      </c>
      <c r="E3040" s="2">
        <v>2016</v>
      </c>
      <c r="F3040" s="4">
        <v>45096</v>
      </c>
      <c r="G3040" s="3" t="s">
        <v>108</v>
      </c>
      <c r="H3040" s="4">
        <v>45099</v>
      </c>
      <c r="I3040" s="4">
        <f>_xlfn.XLOOKUP(#REF!,[1]!Backup_F8_Previous_Wave[ODINO],[1]!Backup_F8_Previous_Wave[Production Date],"")</f>
      </c>
      <c r="J3040" s="10">
        <f>_xlfn.XLOOKUP(#REF!,[1]!Backup_F8_Previous_Wave[ODINO],[1]!Backup_F8_Previous_Wave[Wave Date],"")</f>
      </c>
      <c r="K3040" s="6">
        <f>_xlfn.XLOOKUP(#REF!,[1]!Backup_F8_Previous_Wave[ODINO],[1]!Backup_F8_Previous_Wave[Full VIN],"")</f>
      </c>
      <c r="L3040" s="3" t="s">
        <v>5029</v>
      </c>
      <c r="M3040" s="3" t="s">
        <v>4</v>
      </c>
      <c r="N3040" s="3" t="s">
        <v>9257</v>
      </c>
      <c r="O3040" s="3" t="s">
        <v>196</v>
      </c>
      <c r="P3040" s="6">
        <f>_xlfn.XLOOKUP(#REF!,[1]!Table2[BINNING],[1]!Table2[VFG],"")</f>
      </c>
      <c r="Q3040" s="6">
        <f>IF(ISNUMBER(FIND("|",#REF!,1)),LEFT(#REF!,FIND("|",#REF!,1)-2),#REF!)</f>
      </c>
      <c r="R3040" s="6">
        <f>IF(ISNUMBER(FIND("|",#REF!,1)),RIGHT(#REF!,LEN(#REF!)-FIND("|",#REF!,1)-1),"")</f>
      </c>
      <c r="S3040" s="3" t="s">
        <v>7</v>
      </c>
      <c r="T3040" s="3" t="s">
        <v>7</v>
      </c>
      <c r="U3040" s="2">
        <v>0</v>
      </c>
      <c r="V3040" s="2">
        <v>0</v>
      </c>
      <c r="W3040" s="2"/>
      <c r="X3040" s="3" t="s">
        <v>106</v>
      </c>
      <c r="Y3040" s="2">
        <v>70</v>
      </c>
      <c r="Z3040" s="3"/>
      <c r="AA3040" s="3"/>
      <c r="AB3040" s="7" t="s">
        <v>9258</v>
      </c>
      <c r="AC3040" s="3" t="s">
        <v>297</v>
      </c>
      <c r="AD3040" s="3" t="s">
        <v>298</v>
      </c>
      <c r="AE3040" s="3" t="s">
        <v>299</v>
      </c>
      <c r="AF3040" s="3" t="s">
        <v>198</v>
      </c>
      <c r="AG3040" s="4"/>
      <c r="AH3040" s="3"/>
      <c r="AI3040" s="4"/>
      <c r="AJ30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0" s="8">
        <f>IF(#REF!=MAX(#REF!),"New","Old")</f>
      </c>
      <c r="AL3040" s="3"/>
      <c r="AM3040" s="9">
        <f>IF(OR(#REF!="",#REF!=0),"",IF(#REF!&lt;12000,"&lt;12k",IF(AND(#REF!&gt;=12000,#REF!&lt;24000),"12k to 24k",IF(AND(#REF!&gt;=24000,#REF!&lt;=36000),"24k to 36k",IF(#REF!&gt;36000,"&gt;36k","")))))</f>
      </c>
    </row>
    <row x14ac:dyDescent="0.25" r="3041" customHeight="1" ht="18.75">
      <c r="A3041" s="1">
        <v>1903385</v>
      </c>
      <c r="B3041" s="2">
        <v>11528346</v>
      </c>
      <c r="C3041" s="3" t="s">
        <v>0</v>
      </c>
      <c r="D3041" s="3" t="s">
        <v>1</v>
      </c>
      <c r="E3041" s="2">
        <v>2017</v>
      </c>
      <c r="F3041" s="4">
        <v>45099</v>
      </c>
      <c r="G3041" s="3" t="s">
        <v>108</v>
      </c>
      <c r="H3041" s="4">
        <v>45099</v>
      </c>
      <c r="I3041" s="4">
        <f>_xlfn.XLOOKUP(#REF!,[1]!Backup_F8_Previous_Wave[ODINO],[1]!Backup_F8_Previous_Wave[Production Date],"")</f>
      </c>
      <c r="J3041" s="10">
        <f>_xlfn.XLOOKUP(#REF!,[1]!Backup_F8_Previous_Wave[ODINO],[1]!Backup_F8_Previous_Wave[Wave Date],"")</f>
      </c>
      <c r="K3041" s="6">
        <f>_xlfn.XLOOKUP(#REF!,[1]!Backup_F8_Previous_Wave[ODINO],[1]!Backup_F8_Previous_Wave[Full VIN],"")</f>
      </c>
      <c r="L3041" s="3" t="s">
        <v>2791</v>
      </c>
      <c r="M3041" s="3" t="s">
        <v>4</v>
      </c>
      <c r="N3041" s="3" t="s">
        <v>9259</v>
      </c>
      <c r="O3041" s="3" t="s">
        <v>151</v>
      </c>
      <c r="P3041" s="6">
        <f>_xlfn.XLOOKUP(#REF!,[1]!Table2[BINNING],[1]!Table2[VFG],"")</f>
      </c>
      <c r="Q3041" s="6">
        <f>IF(ISNUMBER(FIND("|",#REF!,1)),LEFT(#REF!,FIND("|",#REF!,1)-2),#REF!)</f>
      </c>
      <c r="R3041" s="6">
        <f>IF(ISNUMBER(FIND("|",#REF!,1)),RIGHT(#REF!,LEN(#REF!)-FIND("|",#REF!,1)-1),"")</f>
      </c>
      <c r="S3041" s="3" t="s">
        <v>7</v>
      </c>
      <c r="T3041" s="3" t="s">
        <v>7</v>
      </c>
      <c r="U3041" s="2">
        <v>0</v>
      </c>
      <c r="V3041" s="2">
        <v>0</v>
      </c>
      <c r="W3041" s="2"/>
      <c r="X3041" s="3" t="s">
        <v>380</v>
      </c>
      <c r="Y3041" s="2">
        <v>0</v>
      </c>
      <c r="Z3041" s="3"/>
      <c r="AA3041" s="3"/>
      <c r="AB3041" s="7" t="s">
        <v>9260</v>
      </c>
      <c r="AC3041" s="3" t="s">
        <v>20</v>
      </c>
      <c r="AD3041" s="3" t="s">
        <v>11</v>
      </c>
      <c r="AE3041" s="3" t="s">
        <v>21</v>
      </c>
      <c r="AF3041" s="3" t="s">
        <v>13</v>
      </c>
      <c r="AG3041" s="4"/>
      <c r="AH3041" s="3"/>
      <c r="AI3041" s="4"/>
      <c r="AJ30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1" s="8">
        <f>IF(#REF!=MAX(#REF!),"New","Old")</f>
      </c>
      <c r="AL3041" s="3"/>
      <c r="AM3041" s="9">
        <f>IF(OR(#REF!="",#REF!=0),"",IF(#REF!&lt;12000,"&lt;12k",IF(AND(#REF!&gt;=12000,#REF!&lt;24000),"12k to 24k",IF(AND(#REF!&gt;=24000,#REF!&lt;=36000),"24k to 36k",IF(#REF!&gt;36000,"&gt;36k","")))))</f>
      </c>
    </row>
    <row x14ac:dyDescent="0.25" r="3042" customHeight="1" ht="18.75">
      <c r="A3042" s="1">
        <v>1903406</v>
      </c>
      <c r="B3042" s="2">
        <v>11528359</v>
      </c>
      <c r="C3042" s="3" t="s">
        <v>0</v>
      </c>
      <c r="D3042" s="3" t="s">
        <v>234</v>
      </c>
      <c r="E3042" s="2">
        <v>2014</v>
      </c>
      <c r="F3042" s="4">
        <v>45099</v>
      </c>
      <c r="G3042" s="3" t="s">
        <v>108</v>
      </c>
      <c r="H3042" s="4">
        <v>45099</v>
      </c>
      <c r="I3042" s="4">
        <f>_xlfn.XLOOKUP(#REF!,[1]!Backup_F8_Previous_Wave[ODINO],[1]!Backup_F8_Previous_Wave[Production Date],"")</f>
      </c>
      <c r="J3042" s="10">
        <f>_xlfn.XLOOKUP(#REF!,[1]!Backup_F8_Previous_Wave[ODINO],[1]!Backup_F8_Previous_Wave[Wave Date],"")</f>
      </c>
      <c r="K3042" s="6">
        <f>_xlfn.XLOOKUP(#REF!,[1]!Backup_F8_Previous_Wave[ODINO],[1]!Backup_F8_Previous_Wave[Full VIN],"")</f>
      </c>
      <c r="L3042" s="3" t="s">
        <v>1129</v>
      </c>
      <c r="M3042" s="3" t="s">
        <v>4</v>
      </c>
      <c r="N3042" s="3" t="s">
        <v>9261</v>
      </c>
      <c r="O3042" s="3" t="s">
        <v>552</v>
      </c>
      <c r="P3042" s="6">
        <f>_xlfn.XLOOKUP(#REF!,[1]!Table2[BINNING],[1]!Table2[VFG],"")</f>
      </c>
      <c r="Q3042" s="6">
        <f>IF(ISNUMBER(FIND("|",#REF!,1)),LEFT(#REF!,FIND("|",#REF!,1)-2),#REF!)</f>
      </c>
      <c r="R3042" s="6">
        <f>IF(ISNUMBER(FIND("|",#REF!,1)),RIGHT(#REF!,LEN(#REF!)-FIND("|",#REF!,1)-1),"")</f>
      </c>
      <c r="S3042" s="3" t="s">
        <v>7</v>
      </c>
      <c r="T3042" s="3" t="s">
        <v>7</v>
      </c>
      <c r="U3042" s="2">
        <v>0</v>
      </c>
      <c r="V3042" s="2">
        <v>0</v>
      </c>
      <c r="W3042" s="2"/>
      <c r="X3042" s="3" t="s">
        <v>18</v>
      </c>
      <c r="Y3042" s="2">
        <v>0</v>
      </c>
      <c r="Z3042" s="3"/>
      <c r="AA3042" s="3"/>
      <c r="AB3042" s="7" t="s">
        <v>9262</v>
      </c>
      <c r="AC3042" s="3" t="s">
        <v>240</v>
      </c>
      <c r="AD3042" s="3" t="s">
        <v>241</v>
      </c>
      <c r="AE3042" s="3" t="s">
        <v>242</v>
      </c>
      <c r="AF3042" s="3" t="s">
        <v>243</v>
      </c>
      <c r="AG3042" s="4"/>
      <c r="AH3042" s="3"/>
      <c r="AI3042" s="4"/>
      <c r="AJ30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2" s="8">
        <f>IF(#REF!=MAX(#REF!),"New","Old")</f>
      </c>
      <c r="AL3042" s="3"/>
      <c r="AM3042" s="9">
        <f>IF(OR(#REF!="",#REF!=0),"",IF(#REF!&lt;12000,"&lt;12k",IF(AND(#REF!&gt;=12000,#REF!&lt;24000),"12k to 24k",IF(AND(#REF!&gt;=24000,#REF!&lt;=36000),"24k to 36k",IF(#REF!&gt;36000,"&gt;36k","")))))</f>
      </c>
    </row>
    <row x14ac:dyDescent="0.25" r="3043" customHeight="1" ht="18.75">
      <c r="A3043" s="1">
        <v>1903437</v>
      </c>
      <c r="B3043" s="2">
        <v>11528376</v>
      </c>
      <c r="C3043" s="3" t="s">
        <v>0</v>
      </c>
      <c r="D3043" s="3" t="s">
        <v>4843</v>
      </c>
      <c r="E3043" s="2">
        <v>2021</v>
      </c>
      <c r="F3043" s="4">
        <v>45091</v>
      </c>
      <c r="G3043" s="3" t="s">
        <v>108</v>
      </c>
      <c r="H3043" s="4">
        <v>45099</v>
      </c>
      <c r="I3043" s="4">
        <f>_xlfn.XLOOKUP(#REF!,[1]!Backup_F8_Previous_Wave[ODINO],[1]!Backup_F8_Previous_Wave[Production Date],"")</f>
      </c>
      <c r="J3043" s="10">
        <f>_xlfn.XLOOKUP(#REF!,[1]!Backup_F8_Previous_Wave[ODINO],[1]!Backup_F8_Previous_Wave[Wave Date],"")</f>
      </c>
      <c r="K3043" s="6">
        <f>_xlfn.XLOOKUP(#REF!,[1]!Backup_F8_Previous_Wave[ODINO],[1]!Backup_F8_Previous_Wave[Full VIN],"")</f>
      </c>
      <c r="L3043" s="3" t="s">
        <v>9263</v>
      </c>
      <c r="M3043" s="3" t="s">
        <v>4</v>
      </c>
      <c r="N3043" s="3" t="s">
        <v>9264</v>
      </c>
      <c r="O3043" s="3" t="s">
        <v>3849</v>
      </c>
      <c r="P3043" s="6">
        <f>_xlfn.XLOOKUP(#REF!,[1]!Table2[BINNING],[1]!Table2[VFG],"")</f>
      </c>
      <c r="Q3043" s="6">
        <f>IF(ISNUMBER(FIND("|",#REF!,1)),LEFT(#REF!,FIND("|",#REF!,1)-2),#REF!)</f>
      </c>
      <c r="R3043" s="6">
        <f>IF(ISNUMBER(FIND("|",#REF!,1)),RIGHT(#REF!,LEN(#REF!)-FIND("|",#REF!,1)-1),"")</f>
      </c>
      <c r="S3043" s="3" t="s">
        <v>7</v>
      </c>
      <c r="T3043" s="3" t="s">
        <v>7</v>
      </c>
      <c r="U3043" s="2">
        <v>0</v>
      </c>
      <c r="V3043" s="2">
        <v>0</v>
      </c>
      <c r="W3043" s="2"/>
      <c r="X3043" s="3" t="s">
        <v>246</v>
      </c>
      <c r="Y3043" s="2">
        <v>25</v>
      </c>
      <c r="Z3043" s="3"/>
      <c r="AA3043" s="3"/>
      <c r="AB3043" s="7" t="s">
        <v>9265</v>
      </c>
      <c r="AC3043" s="3" t="s">
        <v>4847</v>
      </c>
      <c r="AD3043" s="3" t="s">
        <v>4848</v>
      </c>
      <c r="AE3043" s="3" t="s">
        <v>4849</v>
      </c>
      <c r="AF3043" s="3" t="s">
        <v>102</v>
      </c>
      <c r="AG3043" s="4"/>
      <c r="AH3043" s="3"/>
      <c r="AI3043" s="4"/>
      <c r="AJ30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3" s="8">
        <f>IF(#REF!=MAX(#REF!),"New","Old")</f>
      </c>
      <c r="AL3043" s="3"/>
      <c r="AM3043" s="9">
        <f>IF(OR(#REF!="",#REF!=0),"",IF(#REF!&lt;12000,"&lt;12k",IF(AND(#REF!&gt;=12000,#REF!&lt;24000),"12k to 24k",IF(AND(#REF!&gt;=24000,#REF!&lt;=36000),"24k to 36k",IF(#REF!&gt;36000,"&gt;36k","")))))</f>
      </c>
    </row>
    <row x14ac:dyDescent="0.25" r="3044" customHeight="1" ht="18.75">
      <c r="A3044" s="1">
        <v>1903643</v>
      </c>
      <c r="B3044" s="2">
        <v>11528502</v>
      </c>
      <c r="C3044" s="3" t="s">
        <v>0</v>
      </c>
      <c r="D3044" s="3" t="s">
        <v>181</v>
      </c>
      <c r="E3044" s="2">
        <v>2016</v>
      </c>
      <c r="F3044" s="4">
        <v>45099</v>
      </c>
      <c r="G3044" s="3" t="s">
        <v>108</v>
      </c>
      <c r="H3044" s="4">
        <v>45100</v>
      </c>
      <c r="I3044" s="4">
        <f>_xlfn.XLOOKUP(#REF!,[1]!Backup_F8_Previous_Wave[ODINO],[1]!Backup_F8_Previous_Wave[Production Date],"")</f>
      </c>
      <c r="J3044" s="10">
        <f>_xlfn.XLOOKUP(#REF!,[1]!Backup_F8_Previous_Wave[ODINO],[1]!Backup_F8_Previous_Wave[Wave Date],"")</f>
      </c>
      <c r="K3044" s="6">
        <f>_xlfn.XLOOKUP(#REF!,[1]!Backup_F8_Previous_Wave[ODINO],[1]!Backup_F8_Previous_Wave[Full VIN],"")</f>
      </c>
      <c r="L3044" s="3" t="s">
        <v>5138</v>
      </c>
      <c r="M3044" s="3" t="s">
        <v>4</v>
      </c>
      <c r="N3044" s="3" t="s">
        <v>9266</v>
      </c>
      <c r="O3044" s="3" t="s">
        <v>196</v>
      </c>
      <c r="P3044" s="6">
        <f>_xlfn.XLOOKUP(#REF!,[1]!Table2[BINNING],[1]!Table2[VFG],"")</f>
      </c>
      <c r="Q3044" s="6">
        <f>IF(ISNUMBER(FIND("|",#REF!,1)),LEFT(#REF!,FIND("|",#REF!,1)-2),#REF!)</f>
      </c>
      <c r="R3044" s="6">
        <f>IF(ISNUMBER(FIND("|",#REF!,1)),RIGHT(#REF!,LEN(#REF!)-FIND("|",#REF!,1)-1),"")</f>
      </c>
      <c r="S3044" s="3" t="s">
        <v>7</v>
      </c>
      <c r="T3044" s="3" t="s">
        <v>7</v>
      </c>
      <c r="U3044" s="2">
        <v>0</v>
      </c>
      <c r="V3044" s="2">
        <v>0</v>
      </c>
      <c r="W3044" s="2"/>
      <c r="X3044" s="3" t="s">
        <v>106</v>
      </c>
      <c r="Y3044" s="2"/>
      <c r="Z3044" s="3"/>
      <c r="AA3044" s="3"/>
      <c r="AB3044" s="7" t="s">
        <v>9267</v>
      </c>
      <c r="AC3044" s="3" t="s">
        <v>297</v>
      </c>
      <c r="AD3044" s="3" t="s">
        <v>298</v>
      </c>
      <c r="AE3044" s="3" t="s">
        <v>299</v>
      </c>
      <c r="AF3044" s="3" t="s">
        <v>198</v>
      </c>
      <c r="AG3044" s="4"/>
      <c r="AH3044" s="3"/>
      <c r="AI3044" s="4"/>
      <c r="AJ30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4" s="8">
        <f>IF(#REF!=MAX(#REF!),"New","Old")</f>
      </c>
      <c r="AL3044" s="3"/>
      <c r="AM3044" s="9">
        <f>IF(OR(#REF!="",#REF!=0),"",IF(#REF!&lt;12000,"&lt;12k",IF(AND(#REF!&gt;=12000,#REF!&lt;24000),"12k to 24k",IF(AND(#REF!&gt;=24000,#REF!&lt;=36000),"24k to 36k",IF(#REF!&gt;36000,"&gt;36k","")))))</f>
      </c>
    </row>
    <row x14ac:dyDescent="0.25" r="3045" customHeight="1" ht="18.75">
      <c r="A3045" s="1">
        <v>1903712</v>
      </c>
      <c r="B3045" s="2">
        <v>11528549</v>
      </c>
      <c r="C3045" s="3" t="s">
        <v>0</v>
      </c>
      <c r="D3045" s="3" t="s">
        <v>187</v>
      </c>
      <c r="E3045" s="2">
        <v>2012</v>
      </c>
      <c r="F3045" s="4">
        <v>44370</v>
      </c>
      <c r="G3045" s="3" t="s">
        <v>108</v>
      </c>
      <c r="H3045" s="4">
        <v>45100</v>
      </c>
      <c r="I3045" s="4">
        <f>_xlfn.XLOOKUP(#REF!,[1]!Backup_F8_Previous_Wave[ODINO],[1]!Backup_F8_Previous_Wave[Production Date],"")</f>
      </c>
      <c r="J3045" s="10">
        <f>_xlfn.XLOOKUP(#REF!,[1]!Backup_F8_Previous_Wave[ODINO],[1]!Backup_F8_Previous_Wave[Wave Date],"")</f>
      </c>
      <c r="K3045" s="6">
        <f>_xlfn.XLOOKUP(#REF!,[1]!Backup_F8_Previous_Wave[ODINO],[1]!Backup_F8_Previous_Wave[Full VIN],"")</f>
      </c>
      <c r="L3045" s="3" t="s">
        <v>9268</v>
      </c>
      <c r="M3045" s="3" t="s">
        <v>4</v>
      </c>
      <c r="N3045" s="3" t="s">
        <v>9269</v>
      </c>
      <c r="O3045" s="3" t="s">
        <v>184</v>
      </c>
      <c r="P3045" s="6">
        <f>_xlfn.XLOOKUP(#REF!,[1]!Table2[BINNING],[1]!Table2[VFG],"")</f>
      </c>
      <c r="Q3045" s="6">
        <f>IF(ISNUMBER(FIND("|",#REF!,1)),LEFT(#REF!,FIND("|",#REF!,1)-2),#REF!)</f>
      </c>
      <c r="R3045" s="6">
        <f>IF(ISNUMBER(FIND("|",#REF!,1)),RIGHT(#REF!,LEN(#REF!)-FIND("|",#REF!,1)-1),"")</f>
      </c>
      <c r="S3045" s="3" t="s">
        <v>7</v>
      </c>
      <c r="T3045" s="3" t="s">
        <v>7</v>
      </c>
      <c r="U3045" s="2">
        <v>0</v>
      </c>
      <c r="V3045" s="2">
        <v>0</v>
      </c>
      <c r="W3045" s="2">
        <v>42000</v>
      </c>
      <c r="X3045" s="3" t="s">
        <v>253</v>
      </c>
      <c r="Y3045" s="2">
        <v>0</v>
      </c>
      <c r="Z3045" s="3"/>
      <c r="AA3045" s="3"/>
      <c r="AB3045" s="7" t="s">
        <v>9270</v>
      </c>
      <c r="AC3045" s="3" t="s">
        <v>1106</v>
      </c>
      <c r="AD3045" s="3" t="s">
        <v>192</v>
      </c>
      <c r="AE3045" s="3" t="s">
        <v>193</v>
      </c>
      <c r="AF3045" s="3" t="s">
        <v>141</v>
      </c>
      <c r="AG3045" s="4"/>
      <c r="AH3045" s="3"/>
      <c r="AI3045" s="4"/>
      <c r="AJ30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5" s="8">
        <f>IF(#REF!=MAX(#REF!),"New","Old")</f>
      </c>
      <c r="AL3045" s="3"/>
      <c r="AM3045" s="9">
        <f>IF(OR(#REF!="",#REF!=0),"",IF(#REF!&lt;12000,"&lt;12k",IF(AND(#REF!&gt;=12000,#REF!&lt;24000),"12k to 24k",IF(AND(#REF!&gt;=24000,#REF!&lt;=36000),"24k to 36k",IF(#REF!&gt;36000,"&gt;36k","")))))</f>
      </c>
    </row>
    <row x14ac:dyDescent="0.25" r="3046" customHeight="1" ht="18.75">
      <c r="A3046" s="1">
        <v>1903734</v>
      </c>
      <c r="B3046" s="2">
        <v>11528566</v>
      </c>
      <c r="C3046" s="3" t="s">
        <v>0</v>
      </c>
      <c r="D3046" s="3" t="s">
        <v>181</v>
      </c>
      <c r="E3046" s="2">
        <v>2019</v>
      </c>
      <c r="F3046" s="4">
        <v>45100</v>
      </c>
      <c r="G3046" s="3" t="s">
        <v>108</v>
      </c>
      <c r="H3046" s="4">
        <v>45100</v>
      </c>
      <c r="I3046" s="4">
        <f>_xlfn.XLOOKUP(#REF!,[1]!Backup_F8_Previous_Wave[ODINO],[1]!Backup_F8_Previous_Wave[Production Date],"")</f>
      </c>
      <c r="J3046" s="10">
        <f>_xlfn.XLOOKUP(#REF!,[1]!Backup_F8_Previous_Wave[ODINO],[1]!Backup_F8_Previous_Wave[Wave Date],"")</f>
      </c>
      <c r="K3046" s="6">
        <f>_xlfn.XLOOKUP(#REF!,[1]!Backup_F8_Previous_Wave[ODINO],[1]!Backup_F8_Previous_Wave[Full VIN],"")</f>
      </c>
      <c r="L3046" s="3" t="s">
        <v>9271</v>
      </c>
      <c r="M3046" s="3" t="s">
        <v>4</v>
      </c>
      <c r="N3046" s="3" t="s">
        <v>9272</v>
      </c>
      <c r="O3046" s="3" t="s">
        <v>196</v>
      </c>
      <c r="P3046" s="6">
        <f>_xlfn.XLOOKUP(#REF!,[1]!Table2[BINNING],[1]!Table2[VFG],"")</f>
      </c>
      <c r="Q3046" s="6">
        <f>IF(ISNUMBER(FIND("|",#REF!,1)),LEFT(#REF!,FIND("|",#REF!,1)-2),#REF!)</f>
      </c>
      <c r="R3046" s="6">
        <f>IF(ISNUMBER(FIND("|",#REF!,1)),RIGHT(#REF!,LEN(#REF!)-FIND("|",#REF!,1)-1),"")</f>
      </c>
      <c r="S3046" s="3" t="s">
        <v>7</v>
      </c>
      <c r="T3046" s="3" t="s">
        <v>7</v>
      </c>
      <c r="U3046" s="2">
        <v>0</v>
      </c>
      <c r="V3046" s="2">
        <v>0</v>
      </c>
      <c r="W3046" s="2"/>
      <c r="X3046" s="3" t="s">
        <v>166</v>
      </c>
      <c r="Y3046" s="2">
        <v>70</v>
      </c>
      <c r="Z3046" s="3"/>
      <c r="AA3046" s="3"/>
      <c r="AB3046" s="7" t="s">
        <v>9273</v>
      </c>
      <c r="AC3046" s="3" t="s">
        <v>297</v>
      </c>
      <c r="AD3046" s="3" t="s">
        <v>298</v>
      </c>
      <c r="AE3046" s="3" t="s">
        <v>299</v>
      </c>
      <c r="AF3046" s="3" t="s">
        <v>198</v>
      </c>
      <c r="AG3046" s="4"/>
      <c r="AH3046" s="3"/>
      <c r="AI3046" s="4"/>
      <c r="AJ30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6" s="8">
        <f>IF(#REF!=MAX(#REF!),"New","Old")</f>
      </c>
      <c r="AL3046" s="3"/>
      <c r="AM3046" s="9">
        <f>IF(OR(#REF!="",#REF!=0),"",IF(#REF!&lt;12000,"&lt;12k",IF(AND(#REF!&gt;=12000,#REF!&lt;24000),"12k to 24k",IF(AND(#REF!&gt;=24000,#REF!&lt;=36000),"24k to 36k",IF(#REF!&gt;36000,"&gt;36k","")))))</f>
      </c>
    </row>
    <row x14ac:dyDescent="0.25" r="3047" customHeight="1" ht="18.75">
      <c r="A3047" s="1">
        <v>1904100</v>
      </c>
      <c r="B3047" s="2">
        <v>11528796</v>
      </c>
      <c r="C3047" s="3" t="s">
        <v>0</v>
      </c>
      <c r="D3047" s="3" t="s">
        <v>181</v>
      </c>
      <c r="E3047" s="2">
        <v>2014</v>
      </c>
      <c r="F3047" s="4">
        <v>44759</v>
      </c>
      <c r="G3047" s="3" t="s">
        <v>39</v>
      </c>
      <c r="H3047" s="4">
        <v>45103</v>
      </c>
      <c r="I3047" s="4"/>
      <c r="J3047" s="10">
        <f>_xlfn.XLOOKUP(#REF!,[1]!Backup_F8_Previous_Wave[ODINO],[1]!Backup_F8_Previous_Wave[Wave Date],"")</f>
      </c>
      <c r="K3047" s="3"/>
      <c r="L3047" s="3" t="s">
        <v>9274</v>
      </c>
      <c r="M3047" s="3" t="s">
        <v>4</v>
      </c>
      <c r="N3047" s="3" t="s">
        <v>9275</v>
      </c>
      <c r="O3047" s="3" t="s">
        <v>196</v>
      </c>
      <c r="P3047" s="6">
        <f>_xlfn.XLOOKUP(#REF!,[1]!Table2[BINNING],[1]!Table2[VFG],"")</f>
      </c>
      <c r="Q3047" s="6">
        <f>IF(ISNUMBER(FIND("|",#REF!,1)),LEFT(#REF!,FIND("|",#REF!,1)-2),#REF!)</f>
      </c>
      <c r="R3047" s="6">
        <f>IF(ISNUMBER(FIND("|",#REF!,1)),RIGHT(#REF!,LEN(#REF!)-FIND("|",#REF!,1)-1),"")</f>
      </c>
      <c r="S3047" s="3" t="s">
        <v>7</v>
      </c>
      <c r="T3047" s="3" t="s">
        <v>7</v>
      </c>
      <c r="U3047" s="2">
        <v>0</v>
      </c>
      <c r="V3047" s="2">
        <v>0</v>
      </c>
      <c r="W3047" s="2"/>
      <c r="X3047" s="3" t="s">
        <v>404</v>
      </c>
      <c r="Y3047" s="2">
        <v>70</v>
      </c>
      <c r="Z3047" s="3"/>
      <c r="AA3047" s="3"/>
      <c r="AB3047" s="7" t="s">
        <v>9276</v>
      </c>
      <c r="AC3047" s="3" t="s">
        <v>44</v>
      </c>
      <c r="AD3047" s="3" t="s">
        <v>44</v>
      </c>
      <c r="AE3047" s="3" t="s">
        <v>44</v>
      </c>
      <c r="AF3047" s="3" t="s">
        <v>198</v>
      </c>
      <c r="AG3047" s="4"/>
      <c r="AH3047" s="3"/>
      <c r="AI3047" s="4"/>
      <c r="AJ30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7" s="8">
        <f>IF(#REF!=MAX(#REF!),"New","Old")</f>
      </c>
      <c r="AL3047" s="3"/>
      <c r="AM3047" s="9">
        <f>IF(OR(#REF!="",#REF!=0),"",IF(#REF!&lt;12000,"&lt;12k",IF(AND(#REF!&gt;=12000,#REF!&lt;24000),"12k to 24k",IF(AND(#REF!&gt;=24000,#REF!&lt;=36000),"24k to 36k",IF(#REF!&gt;36000,"&gt;36k","")))))</f>
      </c>
    </row>
    <row x14ac:dyDescent="0.25" r="3048" customHeight="1" ht="18.75">
      <c r="A3048" s="1">
        <v>1904201</v>
      </c>
      <c r="B3048" s="2">
        <v>11528866</v>
      </c>
      <c r="C3048" s="3" t="s">
        <v>0</v>
      </c>
      <c r="D3048" s="3" t="s">
        <v>4843</v>
      </c>
      <c r="E3048" s="2">
        <v>2021</v>
      </c>
      <c r="F3048" s="4">
        <v>44409</v>
      </c>
      <c r="G3048" s="3" t="s">
        <v>39</v>
      </c>
      <c r="H3048" s="4">
        <v>45103</v>
      </c>
      <c r="I3048" s="4">
        <f>_xlfn.XLOOKUP(#REF!,[1]!Backup_F8_Previous_Wave[ODINO],[1]!Backup_F8_Previous_Wave[Production Date],"")</f>
      </c>
      <c r="J3048" s="10">
        <f>_xlfn.XLOOKUP(#REF!,[1]!Backup_F8_Previous_Wave[ODINO],[1]!Backup_F8_Previous_Wave[Wave Date],"")</f>
      </c>
      <c r="K3048" s="6">
        <f>_xlfn.XLOOKUP(#REF!,[1]!Backup_F8_Previous_Wave[ODINO],[1]!Backup_F8_Previous_Wave[Full VIN],"")</f>
      </c>
      <c r="L3048" s="3" t="s">
        <v>9277</v>
      </c>
      <c r="M3048" s="3" t="s">
        <v>4</v>
      </c>
      <c r="N3048" s="3" t="s">
        <v>9278</v>
      </c>
      <c r="O3048" s="3" t="s">
        <v>3849</v>
      </c>
      <c r="P3048" s="6">
        <f>_xlfn.XLOOKUP(#REF!,[1]!Table2[BINNING],[1]!Table2[VFG],"")</f>
      </c>
      <c r="Q3048" s="6">
        <f>IF(ISNUMBER(FIND("|",#REF!,1)),LEFT(#REF!,FIND("|",#REF!,1)-2),#REF!)</f>
      </c>
      <c r="R3048" s="6">
        <f>IF(ISNUMBER(FIND("|",#REF!,1)),RIGHT(#REF!,LEN(#REF!)-FIND("|",#REF!,1)-1),"")</f>
      </c>
      <c r="S3048" s="3" t="s">
        <v>7</v>
      </c>
      <c r="T3048" s="3" t="s">
        <v>7</v>
      </c>
      <c r="U3048" s="2">
        <v>0</v>
      </c>
      <c r="V3048" s="2">
        <v>0</v>
      </c>
      <c r="W3048" s="2">
        <v>18822</v>
      </c>
      <c r="X3048" s="3" t="s">
        <v>72</v>
      </c>
      <c r="Y3048" s="2">
        <v>0</v>
      </c>
      <c r="Z3048" s="3" t="s">
        <v>9279</v>
      </c>
      <c r="AA3048" s="3" t="s">
        <v>1092</v>
      </c>
      <c r="AB3048" s="7" t="s">
        <v>9280</v>
      </c>
      <c r="AC3048" s="3" t="s">
        <v>4847</v>
      </c>
      <c r="AD3048" s="3" t="s">
        <v>4848</v>
      </c>
      <c r="AE3048" s="3" t="s">
        <v>4849</v>
      </c>
      <c r="AF3048" s="3" t="s">
        <v>102</v>
      </c>
      <c r="AG3048" s="4"/>
      <c r="AH3048" s="3"/>
      <c r="AI3048" s="4"/>
      <c r="AJ30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8" s="8">
        <f>IF(#REF!=MAX(#REF!),"New","Old")</f>
      </c>
      <c r="AL3048" s="3"/>
      <c r="AM3048" s="9">
        <f>IF(OR(#REF!="",#REF!=0),"",IF(#REF!&lt;12000,"&lt;12k",IF(AND(#REF!&gt;=12000,#REF!&lt;24000),"12k to 24k",IF(AND(#REF!&gt;=24000,#REF!&lt;=36000),"24k to 36k",IF(#REF!&gt;36000,"&gt;36k","")))))</f>
      </c>
    </row>
    <row x14ac:dyDescent="0.25" r="3049" customHeight="1" ht="18.75">
      <c r="A3049" s="1">
        <v>1904202</v>
      </c>
      <c r="B3049" s="2">
        <v>11528867</v>
      </c>
      <c r="C3049" s="3" t="s">
        <v>0</v>
      </c>
      <c r="D3049" s="3" t="s">
        <v>86</v>
      </c>
      <c r="E3049" s="2">
        <v>2020</v>
      </c>
      <c r="F3049" s="4">
        <v>45096</v>
      </c>
      <c r="G3049" s="3" t="s">
        <v>108</v>
      </c>
      <c r="H3049" s="4">
        <v>45103</v>
      </c>
      <c r="I3049" s="4">
        <f>_xlfn.XLOOKUP(#REF!,[1]!Backup_F8_Previous_Wave[ODINO],[1]!Backup_F8_Previous_Wave[Production Date],"")</f>
      </c>
      <c r="J3049" s="10">
        <f>_xlfn.XLOOKUP(#REF!,[1]!Backup_F8_Previous_Wave[ODINO],[1]!Backup_F8_Previous_Wave[Wave Date],"")</f>
      </c>
      <c r="K3049" s="6">
        <f>_xlfn.XLOOKUP(#REF!,[1]!Backup_F8_Previous_Wave[ODINO],[1]!Backup_F8_Previous_Wave[Full VIN],"")</f>
      </c>
      <c r="L3049" s="3" t="s">
        <v>5294</v>
      </c>
      <c r="M3049" s="3" t="s">
        <v>4</v>
      </c>
      <c r="N3049" s="3" t="s">
        <v>9281</v>
      </c>
      <c r="O3049" s="3" t="s">
        <v>4771</v>
      </c>
      <c r="P3049" s="6">
        <f>_xlfn.XLOOKUP(#REF!,[1]!Table2[BINNING],[1]!Table2[VFG],"")</f>
      </c>
      <c r="Q3049" s="6">
        <f>IF(ISNUMBER(FIND("|",#REF!,1)),LEFT(#REF!,FIND("|",#REF!,1)-2),#REF!)</f>
      </c>
      <c r="R3049" s="6">
        <f>IF(ISNUMBER(FIND("|",#REF!,1)),RIGHT(#REF!,LEN(#REF!)-FIND("|",#REF!,1)-1),"")</f>
      </c>
      <c r="S3049" s="3" t="s">
        <v>7</v>
      </c>
      <c r="T3049" s="3" t="s">
        <v>7</v>
      </c>
      <c r="U3049" s="2">
        <v>0</v>
      </c>
      <c r="V3049" s="2">
        <v>0</v>
      </c>
      <c r="W3049" s="2">
        <v>50000</v>
      </c>
      <c r="X3049" s="3" t="s">
        <v>100</v>
      </c>
      <c r="Y3049" s="2"/>
      <c r="Z3049" s="3"/>
      <c r="AA3049" s="3"/>
      <c r="AB3049" s="7" t="s">
        <v>9282</v>
      </c>
      <c r="AC3049" s="3" t="s">
        <v>685</v>
      </c>
      <c r="AD3049" s="3" t="s">
        <v>93</v>
      </c>
      <c r="AE3049" s="3" t="s">
        <v>94</v>
      </c>
      <c r="AF3049" s="3" t="s">
        <v>95</v>
      </c>
      <c r="AG3049" s="4"/>
      <c r="AH3049" s="3"/>
      <c r="AI3049" s="4"/>
      <c r="AJ30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49" s="8">
        <f>IF(#REF!=MAX(#REF!),"New","Old")</f>
      </c>
      <c r="AL3049" s="3"/>
      <c r="AM3049" s="9">
        <f>IF(OR(#REF!="",#REF!=0),"",IF(#REF!&lt;12000,"&lt;12k",IF(AND(#REF!&gt;=12000,#REF!&lt;24000),"12k to 24k",IF(AND(#REF!&gt;=24000,#REF!&lt;=36000),"24k to 36k",IF(#REF!&gt;36000,"&gt;36k","")))))</f>
      </c>
    </row>
    <row x14ac:dyDescent="0.25" r="3050" customHeight="1" ht="18.75">
      <c r="A3050" s="1">
        <v>1904210</v>
      </c>
      <c r="B3050" s="2">
        <v>11528872</v>
      </c>
      <c r="C3050" s="3" t="s">
        <v>0</v>
      </c>
      <c r="D3050" s="3" t="s">
        <v>1</v>
      </c>
      <c r="E3050" s="2">
        <v>2022</v>
      </c>
      <c r="F3050" s="4">
        <v>45096</v>
      </c>
      <c r="G3050" s="3" t="s">
        <v>108</v>
      </c>
      <c r="H3050" s="4">
        <v>45103</v>
      </c>
      <c r="I3050" s="4">
        <f>_xlfn.XLOOKUP(#REF!,[1]!Backup_F8_Previous_Wave[ODINO],[1]!Backup_F8_Previous_Wave[Production Date],"")</f>
      </c>
      <c r="J3050" s="10">
        <f>_xlfn.XLOOKUP(#REF!,[1]!Backup_F8_Previous_Wave[ODINO],[1]!Backup_F8_Previous_Wave[Wave Date],"")</f>
      </c>
      <c r="K3050" s="6">
        <f>_xlfn.XLOOKUP(#REF!,[1]!Backup_F8_Previous_Wave[ODINO],[1]!Backup_F8_Previous_Wave[Full VIN],"")</f>
      </c>
      <c r="L3050" s="3" t="s">
        <v>9283</v>
      </c>
      <c r="M3050" s="3" t="s">
        <v>4</v>
      </c>
      <c r="N3050" s="3" t="s">
        <v>9284</v>
      </c>
      <c r="O3050" s="3" t="s">
        <v>390</v>
      </c>
      <c r="P3050" s="6">
        <f>_xlfn.XLOOKUP(#REF!,[1]!Table2[BINNING],[1]!Table2[VFG],"")</f>
      </c>
      <c r="Q3050" s="6">
        <f>IF(ISNUMBER(FIND("|",#REF!,1)),LEFT(#REF!,FIND("|",#REF!,1)-2),#REF!)</f>
      </c>
      <c r="R3050" s="6">
        <f>IF(ISNUMBER(FIND("|",#REF!,1)),RIGHT(#REF!,LEN(#REF!)-FIND("|",#REF!,1)-1),"")</f>
      </c>
      <c r="S3050" s="3" t="s">
        <v>7</v>
      </c>
      <c r="T3050" s="3" t="s">
        <v>7</v>
      </c>
      <c r="U3050" s="2">
        <v>0</v>
      </c>
      <c r="V3050" s="2">
        <v>0</v>
      </c>
      <c r="W3050" s="2">
        <v>7000</v>
      </c>
      <c r="X3050" s="3" t="s">
        <v>238</v>
      </c>
      <c r="Y3050" s="2">
        <v>30</v>
      </c>
      <c r="Z3050" s="3" t="s">
        <v>9285</v>
      </c>
      <c r="AA3050" s="3" t="s">
        <v>3948</v>
      </c>
      <c r="AB3050" s="7" t="s">
        <v>9286</v>
      </c>
      <c r="AC3050" s="3" t="s">
        <v>4018</v>
      </c>
      <c r="AD3050" s="3" t="s">
        <v>11</v>
      </c>
      <c r="AE3050" s="3" t="s">
        <v>135</v>
      </c>
      <c r="AF3050" s="3" t="s">
        <v>27</v>
      </c>
      <c r="AG3050" s="4"/>
      <c r="AH3050" s="3"/>
      <c r="AI3050" s="4"/>
      <c r="AJ30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0" s="8">
        <f>IF(#REF!=MAX(#REF!),"New","Old")</f>
      </c>
      <c r="AL3050" s="3"/>
      <c r="AM3050" s="9">
        <f>IF(OR(#REF!="",#REF!=0),"",IF(#REF!&lt;12000,"&lt;12k",IF(AND(#REF!&gt;=12000,#REF!&lt;24000),"12k to 24k",IF(AND(#REF!&gt;=24000,#REF!&lt;=36000),"24k to 36k",IF(#REF!&gt;36000,"&gt;36k","")))))</f>
      </c>
    </row>
    <row x14ac:dyDescent="0.25" r="3051" customHeight="1" ht="18.75">
      <c r="A3051" s="1">
        <v>1904312</v>
      </c>
      <c r="B3051" s="2">
        <v>11528943</v>
      </c>
      <c r="C3051" s="3" t="s">
        <v>0</v>
      </c>
      <c r="D3051" s="3" t="s">
        <v>38</v>
      </c>
      <c r="E3051" s="2">
        <v>2019</v>
      </c>
      <c r="F3051" s="4">
        <v>45102</v>
      </c>
      <c r="G3051" s="3" t="s">
        <v>108</v>
      </c>
      <c r="H3051" s="4">
        <v>45103</v>
      </c>
      <c r="I3051" s="4">
        <f>_xlfn.XLOOKUP(#REF!,[1]!Backup_F8_Previous_Wave[ODINO],[1]!Backup_F8_Previous_Wave[Production Date],"")</f>
      </c>
      <c r="J3051" s="10">
        <f>_xlfn.XLOOKUP(#REF!,[1]!Backup_F8_Previous_Wave[ODINO],[1]!Backup_F8_Previous_Wave[Wave Date],"")</f>
      </c>
      <c r="K3051" s="6">
        <f>_xlfn.XLOOKUP(#REF!,[1]!Backup_F8_Previous_Wave[ODINO],[1]!Backup_F8_Previous_Wave[Full VIN],"")</f>
      </c>
      <c r="L3051" s="3" t="s">
        <v>9287</v>
      </c>
      <c r="M3051" s="3" t="s">
        <v>4</v>
      </c>
      <c r="N3051" s="3" t="s">
        <v>9288</v>
      </c>
      <c r="O3051" s="3" t="s">
        <v>105</v>
      </c>
      <c r="P3051" s="6">
        <f>_xlfn.XLOOKUP(#REF!,[1]!Table2[BINNING],[1]!Table2[VFG],"")</f>
      </c>
      <c r="Q3051" s="6">
        <f>IF(ISNUMBER(FIND("|",#REF!,1)),LEFT(#REF!,FIND("|",#REF!,1)-2),#REF!)</f>
      </c>
      <c r="R3051" s="6">
        <f>IF(ISNUMBER(FIND("|",#REF!,1)),RIGHT(#REF!,LEN(#REF!)-FIND("|",#REF!,1)-1),"")</f>
      </c>
      <c r="S3051" s="3" t="s">
        <v>7</v>
      </c>
      <c r="T3051" s="3" t="s">
        <v>7</v>
      </c>
      <c r="U3051" s="2">
        <v>0</v>
      </c>
      <c r="V3051" s="2">
        <v>0</v>
      </c>
      <c r="W3051" s="2">
        <v>77000</v>
      </c>
      <c r="X3051" s="3" t="s">
        <v>404</v>
      </c>
      <c r="Y3051" s="2">
        <v>75</v>
      </c>
      <c r="Z3051" s="3" t="s">
        <v>9289</v>
      </c>
      <c r="AA3051" s="3" t="s">
        <v>4712</v>
      </c>
      <c r="AB3051" s="7" t="s">
        <v>9290</v>
      </c>
      <c r="AC3051" s="3" t="s">
        <v>826</v>
      </c>
      <c r="AD3051" s="3" t="s">
        <v>147</v>
      </c>
      <c r="AE3051" s="3" t="s">
        <v>148</v>
      </c>
      <c r="AF3051" s="3" t="s">
        <v>45</v>
      </c>
      <c r="AG3051" s="4"/>
      <c r="AH3051" s="3"/>
      <c r="AI3051" s="4"/>
      <c r="AJ30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1" s="8">
        <f>IF(#REF!=MAX(#REF!),"New","Old")</f>
      </c>
      <c r="AL3051" s="3"/>
      <c r="AM3051" s="9">
        <f>IF(OR(#REF!="",#REF!=0),"",IF(#REF!&lt;12000,"&lt;12k",IF(AND(#REF!&gt;=12000,#REF!&lt;24000),"12k to 24k",IF(AND(#REF!&gt;=24000,#REF!&lt;=36000),"24k to 36k",IF(#REF!&gt;36000,"&gt;36k","")))))</f>
      </c>
    </row>
    <row x14ac:dyDescent="0.25" r="3052" customHeight="1" ht="18.75">
      <c r="A3052" s="1">
        <v>1904324</v>
      </c>
      <c r="B3052" s="2">
        <v>11528952</v>
      </c>
      <c r="C3052" s="3" t="s">
        <v>173</v>
      </c>
      <c r="D3052" s="3" t="s">
        <v>2601</v>
      </c>
      <c r="E3052" s="2">
        <v>2018</v>
      </c>
      <c r="F3052" s="4">
        <v>45003</v>
      </c>
      <c r="G3052" s="3" t="s">
        <v>2</v>
      </c>
      <c r="H3052" s="4">
        <v>45103</v>
      </c>
      <c r="I3052" s="4"/>
      <c r="J3052" s="10">
        <f>_xlfn.XLOOKUP(#REF!,[1]!Backup_F8_Previous_Wave[ODINO],[1]!Backup_F8_Previous_Wave[Wave Date],"")</f>
      </c>
      <c r="K3052" s="3"/>
      <c r="L3052" s="3" t="s">
        <v>9291</v>
      </c>
      <c r="M3052" s="3" t="s">
        <v>4</v>
      </c>
      <c r="N3052" s="3" t="s">
        <v>9292</v>
      </c>
      <c r="O3052" s="3" t="s">
        <v>670</v>
      </c>
      <c r="P3052" s="6">
        <f>_xlfn.XLOOKUP(#REF!,[1]!Table2[BINNING],[1]!Table2[VFG],"")</f>
      </c>
      <c r="Q3052" s="6">
        <f>IF(ISNUMBER(FIND("|",#REF!,1)),LEFT(#REF!,FIND("|",#REF!,1)-2),#REF!)</f>
      </c>
      <c r="R3052" s="6">
        <f>IF(ISNUMBER(FIND("|",#REF!,1)),RIGHT(#REF!,LEN(#REF!)-FIND("|",#REF!,1)-1),"")</f>
      </c>
      <c r="S3052" s="3" t="s">
        <v>7</v>
      </c>
      <c r="T3052" s="3" t="s">
        <v>7</v>
      </c>
      <c r="U3052" s="2">
        <v>0</v>
      </c>
      <c r="V3052" s="2">
        <v>0</v>
      </c>
      <c r="W3052" s="2"/>
      <c r="X3052" s="3" t="s">
        <v>63</v>
      </c>
      <c r="Y3052" s="2">
        <v>0</v>
      </c>
      <c r="Z3052" s="3"/>
      <c r="AA3052" s="3"/>
      <c r="AB3052" s="7" t="s">
        <v>9293</v>
      </c>
      <c r="AC3052" s="3" t="s">
        <v>44</v>
      </c>
      <c r="AD3052" s="3" t="s">
        <v>44</v>
      </c>
      <c r="AE3052" s="3" t="s">
        <v>44</v>
      </c>
      <c r="AF3052" s="3" t="s">
        <v>141</v>
      </c>
      <c r="AG3052" s="4"/>
      <c r="AH3052" s="3"/>
      <c r="AI3052" s="4"/>
      <c r="AJ30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2" s="8">
        <f>IF(#REF!=MAX(#REF!),"New","Old")</f>
      </c>
      <c r="AL3052" s="3"/>
      <c r="AM3052" s="9">
        <f>IF(OR(#REF!="",#REF!=0),"",IF(#REF!&lt;12000,"&lt;12k",IF(AND(#REF!&gt;=12000,#REF!&lt;24000),"12k to 24k",IF(AND(#REF!&gt;=24000,#REF!&lt;=36000),"24k to 36k",IF(#REF!&gt;36000,"&gt;36k","")))))</f>
      </c>
    </row>
    <row x14ac:dyDescent="0.25" r="3053" customHeight="1" ht="18.75">
      <c r="A3053" s="1">
        <v>1904487</v>
      </c>
      <c r="B3053" s="2">
        <v>11529067</v>
      </c>
      <c r="C3053" s="3" t="s">
        <v>0</v>
      </c>
      <c r="D3053" s="3" t="s">
        <v>181</v>
      </c>
      <c r="E3053" s="2">
        <v>2012</v>
      </c>
      <c r="F3053" s="4">
        <v>45103</v>
      </c>
      <c r="G3053" s="3" t="s">
        <v>108</v>
      </c>
      <c r="H3053" s="4">
        <v>45104</v>
      </c>
      <c r="I3053" s="4">
        <f>_xlfn.XLOOKUP(#REF!,[1]!Backup_F8_Previous_Wave[ODINO],[1]!Backup_F8_Previous_Wave[Production Date],"")</f>
      </c>
      <c r="J3053" s="10">
        <f>_xlfn.XLOOKUP(#REF!,[1]!Backup_F8_Previous_Wave[ODINO],[1]!Backup_F8_Previous_Wave[Wave Date],"")</f>
      </c>
      <c r="K3053" s="6">
        <f>_xlfn.XLOOKUP(#REF!,[1]!Backup_F8_Previous_Wave[ODINO],[1]!Backup_F8_Previous_Wave[Full VIN],"")</f>
      </c>
      <c r="L3053" s="3" t="s">
        <v>9294</v>
      </c>
      <c r="M3053" s="3" t="s">
        <v>4</v>
      </c>
      <c r="N3053" s="3" t="s">
        <v>9295</v>
      </c>
      <c r="O3053" s="3" t="s">
        <v>196</v>
      </c>
      <c r="P3053" s="6">
        <f>_xlfn.XLOOKUP(#REF!,[1]!Table2[BINNING],[1]!Table2[VFG],"")</f>
      </c>
      <c r="Q3053" s="6">
        <f>IF(ISNUMBER(FIND("|",#REF!,1)),LEFT(#REF!,FIND("|",#REF!,1)-2),#REF!)</f>
      </c>
      <c r="R3053" s="6">
        <f>IF(ISNUMBER(FIND("|",#REF!,1)),RIGHT(#REF!,LEN(#REF!)-FIND("|",#REF!,1)-1),"")</f>
      </c>
      <c r="S3053" s="3" t="s">
        <v>7</v>
      </c>
      <c r="T3053" s="3" t="s">
        <v>7</v>
      </c>
      <c r="U3053" s="2">
        <v>0</v>
      </c>
      <c r="V3053" s="2">
        <v>0</v>
      </c>
      <c r="W3053" s="2"/>
      <c r="X3053" s="3" t="s">
        <v>18</v>
      </c>
      <c r="Y3053" s="2">
        <v>35</v>
      </c>
      <c r="Z3053" s="3" t="s">
        <v>5037</v>
      </c>
      <c r="AA3053" s="3" t="s">
        <v>2949</v>
      </c>
      <c r="AB3053" s="7" t="s">
        <v>9296</v>
      </c>
      <c r="AC3053" s="3" t="s">
        <v>297</v>
      </c>
      <c r="AD3053" s="3" t="s">
        <v>298</v>
      </c>
      <c r="AE3053" s="3" t="s">
        <v>299</v>
      </c>
      <c r="AF3053" s="3" t="s">
        <v>198</v>
      </c>
      <c r="AG3053" s="4"/>
      <c r="AH3053" s="3"/>
      <c r="AI3053" s="4"/>
      <c r="AJ30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3" s="8">
        <f>IF(#REF!=MAX(#REF!),"New","Old")</f>
      </c>
      <c r="AL3053" s="3"/>
      <c r="AM3053" s="9">
        <f>IF(OR(#REF!="",#REF!=0),"",IF(#REF!&lt;12000,"&lt;12k",IF(AND(#REF!&gt;=12000,#REF!&lt;24000),"12k to 24k",IF(AND(#REF!&gt;=24000,#REF!&lt;=36000),"24k to 36k",IF(#REF!&gt;36000,"&gt;36k","")))))</f>
      </c>
    </row>
    <row x14ac:dyDescent="0.25" r="3054" customHeight="1" ht="18.75">
      <c r="A3054" s="1">
        <v>1904532</v>
      </c>
      <c r="B3054" s="2">
        <v>11529101</v>
      </c>
      <c r="C3054" s="3" t="s">
        <v>0</v>
      </c>
      <c r="D3054" s="3" t="s">
        <v>86</v>
      </c>
      <c r="E3054" s="2">
        <v>2020</v>
      </c>
      <c r="F3054" s="4">
        <v>45097</v>
      </c>
      <c r="G3054" s="3" t="s">
        <v>108</v>
      </c>
      <c r="H3054" s="4">
        <v>45104</v>
      </c>
      <c r="I3054" s="4">
        <f>_xlfn.XLOOKUP(#REF!,[1]!Backup_F8_Previous_Wave[ODINO],[1]!Backup_F8_Previous_Wave[Production Date],"")</f>
      </c>
      <c r="J3054" s="10">
        <f>_xlfn.XLOOKUP(#REF!,[1]!Backup_F8_Previous_Wave[ODINO],[1]!Backup_F8_Previous_Wave[Wave Date],"")</f>
      </c>
      <c r="K3054" s="6">
        <f>_xlfn.XLOOKUP(#REF!,[1]!Backup_F8_Previous_Wave[ODINO],[1]!Backup_F8_Previous_Wave[Full VIN],"")</f>
      </c>
      <c r="L3054" s="3" t="s">
        <v>4650</v>
      </c>
      <c r="M3054" s="3" t="s">
        <v>4</v>
      </c>
      <c r="N3054" s="3" t="s">
        <v>9297</v>
      </c>
      <c r="O3054" s="3" t="s">
        <v>4771</v>
      </c>
      <c r="P3054" s="6">
        <f>_xlfn.XLOOKUP(#REF!,[1]!Table2[BINNING],[1]!Table2[VFG],"")</f>
      </c>
      <c r="Q3054" s="6">
        <f>IF(ISNUMBER(FIND("|",#REF!,1)),LEFT(#REF!,FIND("|",#REF!,1)-2),#REF!)</f>
      </c>
      <c r="R3054" s="6">
        <f>IF(ISNUMBER(FIND("|",#REF!,1)),RIGHT(#REF!,LEN(#REF!)-FIND("|",#REF!,1)-1),"")</f>
      </c>
      <c r="S3054" s="3" t="s">
        <v>7</v>
      </c>
      <c r="T3054" s="3" t="s">
        <v>7</v>
      </c>
      <c r="U3054" s="2">
        <v>0</v>
      </c>
      <c r="V3054" s="2">
        <v>0</v>
      </c>
      <c r="W3054" s="2">
        <v>57200</v>
      </c>
      <c r="X3054" s="3" t="s">
        <v>112</v>
      </c>
      <c r="Y3054" s="2"/>
      <c r="Z3054" s="3" t="s">
        <v>9298</v>
      </c>
      <c r="AA3054" s="3" t="s">
        <v>133</v>
      </c>
      <c r="AB3054" s="7" t="s">
        <v>9299</v>
      </c>
      <c r="AC3054" s="3" t="s">
        <v>685</v>
      </c>
      <c r="AD3054" s="3" t="s">
        <v>93</v>
      </c>
      <c r="AE3054" s="3" t="s">
        <v>94</v>
      </c>
      <c r="AF3054" s="3" t="s">
        <v>95</v>
      </c>
      <c r="AG3054" s="4"/>
      <c r="AH3054" s="3"/>
      <c r="AI3054" s="4"/>
      <c r="AJ30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4" s="8">
        <f>IF(#REF!=MAX(#REF!),"New","Old")</f>
      </c>
      <c r="AL3054" s="3"/>
      <c r="AM3054" s="9">
        <f>IF(OR(#REF!="",#REF!=0),"",IF(#REF!&lt;12000,"&lt;12k",IF(AND(#REF!&gt;=12000,#REF!&lt;24000),"12k to 24k",IF(AND(#REF!&gt;=24000,#REF!&lt;=36000),"24k to 36k",IF(#REF!&gt;36000,"&gt;36k","")))))</f>
      </c>
    </row>
    <row x14ac:dyDescent="0.25" r="3055" customHeight="1" ht="18.75">
      <c r="A3055" s="1">
        <v>1904587</v>
      </c>
      <c r="B3055" s="2">
        <v>11529139</v>
      </c>
      <c r="C3055" s="3" t="s">
        <v>0</v>
      </c>
      <c r="D3055" s="3" t="s">
        <v>181</v>
      </c>
      <c r="E3055" s="2">
        <v>2016</v>
      </c>
      <c r="F3055" s="4">
        <v>45078</v>
      </c>
      <c r="G3055" s="3" t="s">
        <v>108</v>
      </c>
      <c r="H3055" s="4">
        <v>45104</v>
      </c>
      <c r="I3055" s="4">
        <f>_xlfn.XLOOKUP(#REF!,[1]!Backup_F8_Previous_Wave[ODINO],[1]!Backup_F8_Previous_Wave[Production Date],"")</f>
      </c>
      <c r="J3055" s="10">
        <f>_xlfn.XLOOKUP(#REF!,[1]!Backup_F8_Previous_Wave[ODINO],[1]!Backup_F8_Previous_Wave[Wave Date],"")</f>
      </c>
      <c r="K3055" s="6">
        <f>_xlfn.XLOOKUP(#REF!,[1]!Backup_F8_Previous_Wave[ODINO],[1]!Backup_F8_Previous_Wave[Full VIN],"")</f>
      </c>
      <c r="L3055" s="3" t="s">
        <v>9300</v>
      </c>
      <c r="M3055" s="3" t="s">
        <v>4</v>
      </c>
      <c r="N3055" s="3" t="s">
        <v>9301</v>
      </c>
      <c r="O3055" s="3" t="s">
        <v>196</v>
      </c>
      <c r="P3055" s="6">
        <f>_xlfn.XLOOKUP(#REF!,[1]!Table2[BINNING],[1]!Table2[VFG],"")</f>
      </c>
      <c r="Q3055" s="6">
        <f>IF(ISNUMBER(FIND("|",#REF!,1)),LEFT(#REF!,FIND("|",#REF!,1)-2),#REF!)</f>
      </c>
      <c r="R3055" s="6">
        <f>IF(ISNUMBER(FIND("|",#REF!,1)),RIGHT(#REF!,LEN(#REF!)-FIND("|",#REF!,1)-1),"")</f>
      </c>
      <c r="S3055" s="3" t="s">
        <v>7</v>
      </c>
      <c r="T3055" s="3" t="s">
        <v>7</v>
      </c>
      <c r="U3055" s="2">
        <v>0</v>
      </c>
      <c r="V3055" s="2">
        <v>0</v>
      </c>
      <c r="W3055" s="2"/>
      <c r="X3055" s="3" t="s">
        <v>63</v>
      </c>
      <c r="Y3055" s="2"/>
      <c r="Z3055" s="3"/>
      <c r="AA3055" s="3"/>
      <c r="AB3055" s="7" t="s">
        <v>9302</v>
      </c>
      <c r="AC3055" s="3" t="s">
        <v>297</v>
      </c>
      <c r="AD3055" s="3" t="s">
        <v>298</v>
      </c>
      <c r="AE3055" s="3" t="s">
        <v>299</v>
      </c>
      <c r="AF3055" s="3" t="s">
        <v>198</v>
      </c>
      <c r="AG3055" s="4"/>
      <c r="AH3055" s="3"/>
      <c r="AI3055" s="4"/>
      <c r="AJ30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5" s="8">
        <f>IF(#REF!=MAX(#REF!),"New","Old")</f>
      </c>
      <c r="AL3055" s="3"/>
      <c r="AM3055" s="9">
        <f>IF(OR(#REF!="",#REF!=0),"",IF(#REF!&lt;12000,"&lt;12k",IF(AND(#REF!&gt;=12000,#REF!&lt;24000),"12k to 24k",IF(AND(#REF!&gt;=24000,#REF!&lt;=36000),"24k to 36k",IF(#REF!&gt;36000,"&gt;36k","")))))</f>
      </c>
    </row>
    <row x14ac:dyDescent="0.25" r="3056" customHeight="1" ht="18.75">
      <c r="A3056" s="1">
        <v>1904635</v>
      </c>
      <c r="B3056" s="2">
        <v>11529177</v>
      </c>
      <c r="C3056" s="3" t="s">
        <v>0</v>
      </c>
      <c r="D3056" s="3" t="s">
        <v>59</v>
      </c>
      <c r="E3056" s="2">
        <v>2011</v>
      </c>
      <c r="F3056" s="4">
        <v>45101</v>
      </c>
      <c r="G3056" s="3" t="s">
        <v>108</v>
      </c>
      <c r="H3056" s="4">
        <v>45104</v>
      </c>
      <c r="I3056" s="4"/>
      <c r="J3056" s="10">
        <f>_xlfn.XLOOKUP(#REF!,[1]!Backup_F8_Previous_Wave[ODINO],[1]!Backup_F8_Previous_Wave[Wave Date],"")</f>
      </c>
      <c r="K3056" s="3"/>
      <c r="L3056" s="3" t="s">
        <v>9303</v>
      </c>
      <c r="M3056" s="3" t="s">
        <v>4</v>
      </c>
      <c r="N3056" s="3" t="s">
        <v>9304</v>
      </c>
      <c r="O3056" s="3" t="s">
        <v>62</v>
      </c>
      <c r="P3056" s="6">
        <f>_xlfn.XLOOKUP(#REF!,[1]!Table2[BINNING],[1]!Table2[VFG],"")</f>
      </c>
      <c r="Q3056" s="6">
        <f>IF(ISNUMBER(FIND("|",#REF!,1)),LEFT(#REF!,FIND("|",#REF!,1)-2),#REF!)</f>
      </c>
      <c r="R3056" s="6">
        <f>IF(ISNUMBER(FIND("|",#REF!,1)),RIGHT(#REF!,LEN(#REF!)-FIND("|",#REF!,1)-1),"")</f>
      </c>
      <c r="S3056" s="3" t="s">
        <v>7</v>
      </c>
      <c r="T3056" s="3" t="s">
        <v>7</v>
      </c>
      <c r="U3056" s="2">
        <v>0</v>
      </c>
      <c r="V3056" s="2">
        <v>0</v>
      </c>
      <c r="W3056" s="2"/>
      <c r="X3056" s="3" t="s">
        <v>63</v>
      </c>
      <c r="Y3056" s="2">
        <v>0</v>
      </c>
      <c r="Z3056" s="3"/>
      <c r="AA3056" s="3"/>
      <c r="AB3056" s="7" t="s">
        <v>9305</v>
      </c>
      <c r="AC3056" s="3" t="s">
        <v>44</v>
      </c>
      <c r="AD3056" s="3" t="s">
        <v>44</v>
      </c>
      <c r="AE3056" s="3" t="s">
        <v>44</v>
      </c>
      <c r="AF3056" s="3" t="s">
        <v>44</v>
      </c>
      <c r="AG3056" s="4"/>
      <c r="AH3056" s="3"/>
      <c r="AI3056" s="4"/>
      <c r="AJ30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6" s="8">
        <f>IF(#REF!=MAX(#REF!),"New","Old")</f>
      </c>
      <c r="AL3056" s="3"/>
      <c r="AM3056" s="9">
        <f>IF(OR(#REF!="",#REF!=0),"",IF(#REF!&lt;12000,"&lt;12k",IF(AND(#REF!&gt;=12000,#REF!&lt;24000),"12k to 24k",IF(AND(#REF!&gt;=24000,#REF!&lt;=36000),"24k to 36k",IF(#REF!&gt;36000,"&gt;36k","")))))</f>
      </c>
    </row>
    <row x14ac:dyDescent="0.25" r="3057" customHeight="1" ht="18.75">
      <c r="A3057" s="1">
        <v>1904643</v>
      </c>
      <c r="B3057" s="2">
        <v>11529184</v>
      </c>
      <c r="C3057" s="3" t="s">
        <v>0</v>
      </c>
      <c r="D3057" s="3" t="s">
        <v>234</v>
      </c>
      <c r="E3057" s="2">
        <v>2017</v>
      </c>
      <c r="F3057" s="4">
        <v>45102</v>
      </c>
      <c r="G3057" s="3" t="s">
        <v>108</v>
      </c>
      <c r="H3057" s="4">
        <v>45104</v>
      </c>
      <c r="I3057" s="4">
        <f>_xlfn.XLOOKUP(#REF!,[1]!Backup_F8_Previous_Wave[ODINO],[1]!Backup_F8_Previous_Wave[Production Date],"")</f>
      </c>
      <c r="J3057" s="10">
        <f>_xlfn.XLOOKUP(#REF!,[1]!Backup_F8_Previous_Wave[ODINO],[1]!Backup_F8_Previous_Wave[Wave Date],"")</f>
      </c>
      <c r="K3057" s="6">
        <f>_xlfn.XLOOKUP(#REF!,[1]!Backup_F8_Previous_Wave[ODINO],[1]!Backup_F8_Previous_Wave[Full VIN],"")</f>
      </c>
      <c r="L3057" s="3" t="s">
        <v>9306</v>
      </c>
      <c r="M3057" s="3" t="s">
        <v>4</v>
      </c>
      <c r="N3057" s="3" t="s">
        <v>9307</v>
      </c>
      <c r="O3057" s="3" t="s">
        <v>237</v>
      </c>
      <c r="P3057" s="6">
        <f>_xlfn.XLOOKUP(#REF!,[1]!Table2[BINNING],[1]!Table2[VFG],"")</f>
      </c>
      <c r="Q3057" s="6">
        <f>IF(ISNUMBER(FIND("|",#REF!,1)),LEFT(#REF!,FIND("|",#REF!,1)-2),#REF!)</f>
      </c>
      <c r="R3057" s="6">
        <f>IF(ISNUMBER(FIND("|",#REF!,1)),RIGHT(#REF!,LEN(#REF!)-FIND("|",#REF!,1)-1),"")</f>
      </c>
      <c r="S3057" s="3" t="s">
        <v>7</v>
      </c>
      <c r="T3057" s="3" t="s">
        <v>7</v>
      </c>
      <c r="U3057" s="2">
        <v>0</v>
      </c>
      <c r="V3057" s="2">
        <v>0</v>
      </c>
      <c r="W3057" s="2">
        <v>58373</v>
      </c>
      <c r="X3057" s="3" t="s">
        <v>139</v>
      </c>
      <c r="Y3057" s="2">
        <v>60</v>
      </c>
      <c r="Z3057" s="3"/>
      <c r="AA3057" s="3"/>
      <c r="AB3057" s="7" t="s">
        <v>9308</v>
      </c>
      <c r="AC3057" s="3" t="s">
        <v>240</v>
      </c>
      <c r="AD3057" s="3" t="s">
        <v>241</v>
      </c>
      <c r="AE3057" s="3" t="s">
        <v>242</v>
      </c>
      <c r="AF3057" s="3" t="s">
        <v>243</v>
      </c>
      <c r="AG3057" s="4"/>
      <c r="AH3057" s="3"/>
      <c r="AI3057" s="4"/>
      <c r="AJ30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7" s="8">
        <f>IF(#REF!=MAX(#REF!),"New","Old")</f>
      </c>
      <c r="AL3057" s="3"/>
      <c r="AM3057" s="9">
        <f>IF(OR(#REF!="",#REF!=0),"",IF(#REF!&lt;12000,"&lt;12k",IF(AND(#REF!&gt;=12000,#REF!&lt;24000),"12k to 24k",IF(AND(#REF!&gt;=24000,#REF!&lt;=36000),"24k to 36k",IF(#REF!&gt;36000,"&gt;36k","")))))</f>
      </c>
    </row>
    <row x14ac:dyDescent="0.25" r="3058" customHeight="1" ht="18.75">
      <c r="A3058" s="1">
        <v>1904787</v>
      </c>
      <c r="B3058" s="2">
        <v>11529281</v>
      </c>
      <c r="C3058" s="3" t="s">
        <v>0</v>
      </c>
      <c r="D3058" s="3" t="s">
        <v>181</v>
      </c>
      <c r="E3058" s="2">
        <v>2018</v>
      </c>
      <c r="F3058" s="4">
        <v>45105</v>
      </c>
      <c r="G3058" s="3" t="s">
        <v>108</v>
      </c>
      <c r="H3058" s="4">
        <v>45105</v>
      </c>
      <c r="I3058" s="4"/>
      <c r="J3058" s="10">
        <f>_xlfn.XLOOKUP(#REF!,[1]!Backup_F8_Previous_Wave[ODINO],[1]!Backup_F8_Previous_Wave[Wave Date],"")</f>
      </c>
      <c r="K3058" s="3"/>
      <c r="L3058" s="3" t="s">
        <v>9309</v>
      </c>
      <c r="M3058" s="3" t="s">
        <v>4</v>
      </c>
      <c r="N3058" s="3" t="s">
        <v>9310</v>
      </c>
      <c r="O3058" s="3" t="s">
        <v>196</v>
      </c>
      <c r="P3058" s="6">
        <f>_xlfn.XLOOKUP(#REF!,[1]!Table2[BINNING],[1]!Table2[VFG],"")</f>
      </c>
      <c r="Q3058" s="6">
        <f>IF(ISNUMBER(FIND("|",#REF!,1)),LEFT(#REF!,FIND("|",#REF!,1)-2),#REF!)</f>
      </c>
      <c r="R3058" s="6">
        <f>IF(ISNUMBER(FIND("|",#REF!,1)),RIGHT(#REF!,LEN(#REF!)-FIND("|",#REF!,1)-1),"")</f>
      </c>
      <c r="S3058" s="3" t="s">
        <v>7</v>
      </c>
      <c r="T3058" s="3" t="s">
        <v>7</v>
      </c>
      <c r="U3058" s="2">
        <v>0</v>
      </c>
      <c r="V3058" s="2">
        <v>0</v>
      </c>
      <c r="W3058" s="2"/>
      <c r="X3058" s="3" t="s">
        <v>63</v>
      </c>
      <c r="Y3058" s="2">
        <v>40</v>
      </c>
      <c r="Z3058" s="3"/>
      <c r="AA3058" s="3"/>
      <c r="AB3058" s="7" t="s">
        <v>9311</v>
      </c>
      <c r="AC3058" s="3" t="s">
        <v>44</v>
      </c>
      <c r="AD3058" s="3" t="s">
        <v>44</v>
      </c>
      <c r="AE3058" s="3" t="s">
        <v>44</v>
      </c>
      <c r="AF3058" s="3" t="s">
        <v>198</v>
      </c>
      <c r="AG3058" s="4"/>
      <c r="AH3058" s="3"/>
      <c r="AI3058" s="4"/>
      <c r="AJ30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8" s="8">
        <f>IF(#REF!=MAX(#REF!),"New","Old")</f>
      </c>
      <c r="AL3058" s="3"/>
      <c r="AM3058" s="9">
        <f>IF(OR(#REF!="",#REF!=0),"",IF(#REF!&lt;12000,"&lt;12k",IF(AND(#REF!&gt;=12000,#REF!&lt;24000),"12k to 24k",IF(AND(#REF!&gt;=24000,#REF!&lt;=36000),"24k to 36k",IF(#REF!&gt;36000,"&gt;36k","")))))</f>
      </c>
    </row>
    <row x14ac:dyDescent="0.25" r="3059" customHeight="1" ht="18.75">
      <c r="A3059" s="1">
        <v>1904872</v>
      </c>
      <c r="B3059" s="2">
        <v>11529343</v>
      </c>
      <c r="C3059" s="3" t="s">
        <v>0</v>
      </c>
      <c r="D3059" s="3" t="s">
        <v>86</v>
      </c>
      <c r="E3059" s="2">
        <v>2020</v>
      </c>
      <c r="F3059" s="4">
        <v>45093</v>
      </c>
      <c r="G3059" s="3" t="s">
        <v>108</v>
      </c>
      <c r="H3059" s="4">
        <v>45105</v>
      </c>
      <c r="I3059" s="4">
        <f>_xlfn.XLOOKUP(#REF!,[1]!Backup_F8_Previous_Wave[ODINO],[1]!Backup_F8_Previous_Wave[Production Date],"")</f>
      </c>
      <c r="J3059" s="10">
        <f>_xlfn.XLOOKUP(#REF!,[1]!Backup_F8_Previous_Wave[ODINO],[1]!Backup_F8_Previous_Wave[Wave Date],"")</f>
      </c>
      <c r="K3059" s="6">
        <f>_xlfn.XLOOKUP(#REF!,[1]!Backup_F8_Previous_Wave[ODINO],[1]!Backup_F8_Previous_Wave[Full VIN],"")</f>
      </c>
      <c r="L3059" s="3" t="s">
        <v>9174</v>
      </c>
      <c r="M3059" s="3" t="s">
        <v>4</v>
      </c>
      <c r="N3059" s="3" t="s">
        <v>9312</v>
      </c>
      <c r="O3059" s="3" t="s">
        <v>4771</v>
      </c>
      <c r="P3059" s="6">
        <f>_xlfn.XLOOKUP(#REF!,[1]!Table2[BINNING],[1]!Table2[VFG],"")</f>
      </c>
      <c r="Q3059" s="6">
        <f>IF(ISNUMBER(FIND("|",#REF!,1)),LEFT(#REF!,FIND("|",#REF!,1)-2),#REF!)</f>
      </c>
      <c r="R3059" s="6">
        <f>IF(ISNUMBER(FIND("|",#REF!,1)),RIGHT(#REF!,LEN(#REF!)-FIND("|",#REF!,1)-1),"")</f>
      </c>
      <c r="S3059" s="3" t="s">
        <v>7</v>
      </c>
      <c r="T3059" s="3" t="s">
        <v>7</v>
      </c>
      <c r="U3059" s="2">
        <v>0</v>
      </c>
      <c r="V3059" s="2">
        <v>0</v>
      </c>
      <c r="W3059" s="2"/>
      <c r="X3059" s="3" t="s">
        <v>139</v>
      </c>
      <c r="Y3059" s="2"/>
      <c r="Z3059" s="3"/>
      <c r="AA3059" s="3"/>
      <c r="AB3059" s="7" t="s">
        <v>9313</v>
      </c>
      <c r="AC3059" s="3" t="s">
        <v>685</v>
      </c>
      <c r="AD3059" s="3" t="s">
        <v>1962</v>
      </c>
      <c r="AE3059" s="3" t="s">
        <v>2404</v>
      </c>
      <c r="AF3059" s="3" t="s">
        <v>95</v>
      </c>
      <c r="AG3059" s="4"/>
      <c r="AH3059" s="3"/>
      <c r="AI3059" s="4"/>
      <c r="AJ30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59" s="8">
        <f>IF(#REF!=MAX(#REF!),"New","Old")</f>
      </c>
      <c r="AL3059" s="3"/>
      <c r="AM3059" s="9">
        <f>IF(OR(#REF!="",#REF!=0),"",IF(#REF!&lt;12000,"&lt;12k",IF(AND(#REF!&gt;=12000,#REF!&lt;24000),"12k to 24k",IF(AND(#REF!&gt;=24000,#REF!&lt;=36000),"24k to 36k",IF(#REF!&gt;36000,"&gt;36k","")))))</f>
      </c>
    </row>
    <row x14ac:dyDescent="0.25" r="3060" customHeight="1" ht="18.75">
      <c r="A3060" s="1">
        <v>1904907</v>
      </c>
      <c r="B3060" s="2">
        <v>11529367</v>
      </c>
      <c r="C3060" s="3" t="s">
        <v>0</v>
      </c>
      <c r="D3060" s="3" t="s">
        <v>86</v>
      </c>
      <c r="E3060" s="2">
        <v>2020</v>
      </c>
      <c r="F3060" s="4">
        <v>45063</v>
      </c>
      <c r="G3060" s="3" t="s">
        <v>108</v>
      </c>
      <c r="H3060" s="4">
        <v>45105</v>
      </c>
      <c r="I3060" s="4">
        <f>_xlfn.XLOOKUP(#REF!,[1]!Backup_F8_Previous_Wave[ODINO],[1]!Backup_F8_Previous_Wave[Production Date],"")</f>
      </c>
      <c r="J3060" s="10">
        <f>_xlfn.XLOOKUP(#REF!,[1]!Backup_F8_Previous_Wave[ODINO],[1]!Backup_F8_Previous_Wave[Wave Date],"")</f>
      </c>
      <c r="K3060" s="6">
        <f>_xlfn.XLOOKUP(#REF!,[1]!Backup_F8_Previous_Wave[ODINO],[1]!Backup_F8_Previous_Wave[Full VIN],"")</f>
      </c>
      <c r="L3060" s="3" t="s">
        <v>9314</v>
      </c>
      <c r="M3060" s="3" t="s">
        <v>4</v>
      </c>
      <c r="N3060" s="3" t="s">
        <v>9315</v>
      </c>
      <c r="O3060" s="3" t="s">
        <v>4771</v>
      </c>
      <c r="P3060" s="6">
        <f>_xlfn.XLOOKUP(#REF!,[1]!Table2[BINNING],[1]!Table2[VFG],"")</f>
      </c>
      <c r="Q3060" s="6">
        <f>IF(ISNUMBER(FIND("|",#REF!,1)),LEFT(#REF!,FIND("|",#REF!,1)-2),#REF!)</f>
      </c>
      <c r="R3060" s="6">
        <f>IF(ISNUMBER(FIND("|",#REF!,1)),RIGHT(#REF!,LEN(#REF!)-FIND("|",#REF!,1)-1),"")</f>
      </c>
      <c r="S3060" s="3" t="s">
        <v>7</v>
      </c>
      <c r="T3060" s="3" t="s">
        <v>7</v>
      </c>
      <c r="U3060" s="2">
        <v>0</v>
      </c>
      <c r="V3060" s="2">
        <v>0</v>
      </c>
      <c r="W3060" s="2"/>
      <c r="X3060" s="3" t="s">
        <v>72</v>
      </c>
      <c r="Y3060" s="2"/>
      <c r="Z3060" s="3"/>
      <c r="AA3060" s="3"/>
      <c r="AB3060" s="7" t="s">
        <v>9316</v>
      </c>
      <c r="AC3060" s="3" t="s">
        <v>685</v>
      </c>
      <c r="AD3060" s="3" t="s">
        <v>93</v>
      </c>
      <c r="AE3060" s="3" t="s">
        <v>94</v>
      </c>
      <c r="AF3060" s="3" t="s">
        <v>95</v>
      </c>
      <c r="AG3060" s="4"/>
      <c r="AH3060" s="3"/>
      <c r="AI3060" s="4"/>
      <c r="AJ30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0" s="8">
        <f>IF(#REF!=MAX(#REF!),"New","Old")</f>
      </c>
      <c r="AL3060" s="3"/>
      <c r="AM3060" s="9">
        <f>IF(OR(#REF!="",#REF!=0),"",IF(#REF!&lt;12000,"&lt;12k",IF(AND(#REF!&gt;=12000,#REF!&lt;24000),"12k to 24k",IF(AND(#REF!&gt;=24000,#REF!&lt;=36000),"24k to 36k",IF(#REF!&gt;36000,"&gt;36k","")))))</f>
      </c>
    </row>
    <row x14ac:dyDescent="0.25" r="3061" customHeight="1" ht="18.75">
      <c r="A3061" s="1">
        <v>1904918</v>
      </c>
      <c r="B3061" s="2">
        <v>11529375</v>
      </c>
      <c r="C3061" s="3" t="s">
        <v>0</v>
      </c>
      <c r="D3061" s="3" t="s">
        <v>59</v>
      </c>
      <c r="E3061" s="2">
        <v>2016</v>
      </c>
      <c r="F3061" s="4">
        <v>45104</v>
      </c>
      <c r="G3061" s="3" t="s">
        <v>108</v>
      </c>
      <c r="H3061" s="4">
        <v>45105</v>
      </c>
      <c r="I3061" s="4">
        <f>_xlfn.XLOOKUP(#REF!,[1]!Backup_F8_Previous_Wave[ODINO],[1]!Backup_F8_Previous_Wave[Production Date],"")</f>
      </c>
      <c r="J3061" s="10">
        <f>_xlfn.XLOOKUP(#REF!,[1]!Backup_F8_Previous_Wave[ODINO],[1]!Backup_F8_Previous_Wave[Wave Date],"")</f>
      </c>
      <c r="K3061" s="6">
        <f>_xlfn.XLOOKUP(#REF!,[1]!Backup_F8_Previous_Wave[ODINO],[1]!Backup_F8_Previous_Wave[Full VIN],"")</f>
      </c>
      <c r="L3061" s="3" t="s">
        <v>4321</v>
      </c>
      <c r="M3061" s="3" t="s">
        <v>4</v>
      </c>
      <c r="N3061" s="3" t="s">
        <v>9317</v>
      </c>
      <c r="O3061" s="3" t="s">
        <v>31</v>
      </c>
      <c r="P3061" s="6">
        <f>_xlfn.XLOOKUP(#REF!,[1]!Table2[BINNING],[1]!Table2[VFG],"")</f>
      </c>
      <c r="Q3061" s="6">
        <f>IF(ISNUMBER(FIND("|",#REF!,1)),LEFT(#REF!,FIND("|",#REF!,1)-2),#REF!)</f>
      </c>
      <c r="R3061" s="6">
        <f>IF(ISNUMBER(FIND("|",#REF!,1)),RIGHT(#REF!,LEN(#REF!)-FIND("|",#REF!,1)-1),"")</f>
      </c>
      <c r="S3061" s="3" t="s">
        <v>7</v>
      </c>
      <c r="T3061" s="3" t="s">
        <v>7</v>
      </c>
      <c r="U3061" s="2">
        <v>0</v>
      </c>
      <c r="V3061" s="2">
        <v>0</v>
      </c>
      <c r="W3061" s="2"/>
      <c r="X3061" s="3" t="s">
        <v>106</v>
      </c>
      <c r="Y3061" s="2">
        <v>25</v>
      </c>
      <c r="Z3061" s="3"/>
      <c r="AA3061" s="3"/>
      <c r="AB3061" s="7" t="s">
        <v>9318</v>
      </c>
      <c r="AC3061" s="3" t="s">
        <v>65</v>
      </c>
      <c r="AD3061" s="3" t="s">
        <v>66</v>
      </c>
      <c r="AE3061" s="3" t="s">
        <v>67</v>
      </c>
      <c r="AF3061" s="3" t="s">
        <v>68</v>
      </c>
      <c r="AG3061" s="4"/>
      <c r="AH3061" s="3"/>
      <c r="AI3061" s="4"/>
      <c r="AJ30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1" s="8">
        <f>IF(#REF!=MAX(#REF!),"New","Old")</f>
      </c>
      <c r="AL3061" s="3"/>
      <c r="AM3061" s="9">
        <f>IF(OR(#REF!="",#REF!=0),"",IF(#REF!&lt;12000,"&lt;12k",IF(AND(#REF!&gt;=12000,#REF!&lt;24000),"12k to 24k",IF(AND(#REF!&gt;=24000,#REF!&lt;=36000),"24k to 36k",IF(#REF!&gt;36000,"&gt;36k","")))))</f>
      </c>
    </row>
    <row x14ac:dyDescent="0.25" r="3062" customHeight="1" ht="18.75">
      <c r="A3062" s="1">
        <v>1904988</v>
      </c>
      <c r="B3062" s="2">
        <v>11529426</v>
      </c>
      <c r="C3062" s="3" t="s">
        <v>0</v>
      </c>
      <c r="D3062" s="3" t="s">
        <v>86</v>
      </c>
      <c r="E3062" s="2">
        <v>2020</v>
      </c>
      <c r="F3062" s="4">
        <v>45098</v>
      </c>
      <c r="G3062" s="3" t="s">
        <v>108</v>
      </c>
      <c r="H3062" s="4">
        <v>45105</v>
      </c>
      <c r="I3062" s="4">
        <f>_xlfn.XLOOKUP(#REF!,[1]!Backup_F8_Previous_Wave[ODINO],[1]!Backup_F8_Previous_Wave[Production Date],"")</f>
      </c>
      <c r="J3062" s="10">
        <f>_xlfn.XLOOKUP(#REF!,[1]!Backup_F8_Previous_Wave[ODINO],[1]!Backup_F8_Previous_Wave[Wave Date],"")</f>
      </c>
      <c r="K3062" s="6">
        <f>_xlfn.XLOOKUP(#REF!,[1]!Backup_F8_Previous_Wave[ODINO],[1]!Backup_F8_Previous_Wave[Full VIN],"")</f>
      </c>
      <c r="L3062" s="3" t="s">
        <v>6301</v>
      </c>
      <c r="M3062" s="3" t="s">
        <v>4</v>
      </c>
      <c r="N3062" s="3" t="s">
        <v>9319</v>
      </c>
      <c r="O3062" s="3" t="s">
        <v>4771</v>
      </c>
      <c r="P3062" s="6">
        <f>_xlfn.XLOOKUP(#REF!,[1]!Table2[BINNING],[1]!Table2[VFG],"")</f>
      </c>
      <c r="Q3062" s="6">
        <f>IF(ISNUMBER(FIND("|",#REF!,1)),LEFT(#REF!,FIND("|",#REF!,1)-2),#REF!)</f>
      </c>
      <c r="R3062" s="6">
        <f>IF(ISNUMBER(FIND("|",#REF!,1)),RIGHT(#REF!,LEN(#REF!)-FIND("|",#REF!,1)-1),"")</f>
      </c>
      <c r="S3062" s="3" t="s">
        <v>7</v>
      </c>
      <c r="T3062" s="3" t="s">
        <v>7</v>
      </c>
      <c r="U3062" s="2">
        <v>0</v>
      </c>
      <c r="V3062" s="2">
        <v>0</v>
      </c>
      <c r="W3062" s="2">
        <v>29000</v>
      </c>
      <c r="X3062" s="3" t="s">
        <v>100</v>
      </c>
      <c r="Y3062" s="2"/>
      <c r="Z3062" s="3" t="s">
        <v>9320</v>
      </c>
      <c r="AA3062" s="3" t="s">
        <v>2631</v>
      </c>
      <c r="AB3062" s="7" t="s">
        <v>9321</v>
      </c>
      <c r="AC3062" s="3" t="s">
        <v>685</v>
      </c>
      <c r="AD3062" s="3" t="s">
        <v>93</v>
      </c>
      <c r="AE3062" s="3" t="s">
        <v>94</v>
      </c>
      <c r="AF3062" s="3" t="s">
        <v>95</v>
      </c>
      <c r="AG3062" s="4"/>
      <c r="AH3062" s="3"/>
      <c r="AI3062" s="4"/>
      <c r="AJ30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2" s="8">
        <f>IF(#REF!=MAX(#REF!),"New","Old")</f>
      </c>
      <c r="AL3062" s="3"/>
      <c r="AM3062" s="9">
        <f>IF(OR(#REF!="",#REF!=0),"",IF(#REF!&lt;12000,"&lt;12k",IF(AND(#REF!&gt;=12000,#REF!&lt;24000),"12k to 24k",IF(AND(#REF!&gt;=24000,#REF!&lt;=36000),"24k to 36k",IF(#REF!&gt;36000,"&gt;36k","")))))</f>
      </c>
    </row>
    <row x14ac:dyDescent="0.25" r="3063" customHeight="1" ht="18.75">
      <c r="A3063" s="1">
        <v>1905139</v>
      </c>
      <c r="B3063" s="2">
        <v>11529522</v>
      </c>
      <c r="C3063" s="3" t="s">
        <v>0</v>
      </c>
      <c r="D3063" s="3" t="s">
        <v>181</v>
      </c>
      <c r="E3063" s="2">
        <v>2017</v>
      </c>
      <c r="F3063" s="4">
        <v>45106</v>
      </c>
      <c r="G3063" s="3" t="s">
        <v>108</v>
      </c>
      <c r="H3063" s="4">
        <v>45106</v>
      </c>
      <c r="I3063" s="4">
        <f>_xlfn.XLOOKUP(#REF!,[1]!Backup_F8_Previous_Wave[ODINO],[1]!Backup_F8_Previous_Wave[Production Date],"")</f>
      </c>
      <c r="J3063" s="10">
        <f>_xlfn.XLOOKUP(#REF!,[1]!Backup_F8_Previous_Wave[ODINO],[1]!Backup_F8_Previous_Wave[Wave Date],"")</f>
      </c>
      <c r="K3063" s="6">
        <f>_xlfn.XLOOKUP(#REF!,[1]!Backup_F8_Previous_Wave[ODINO],[1]!Backup_F8_Previous_Wave[Full VIN],"")</f>
      </c>
      <c r="L3063" s="3" t="s">
        <v>7734</v>
      </c>
      <c r="M3063" s="3" t="s">
        <v>4</v>
      </c>
      <c r="N3063" s="3" t="s">
        <v>9322</v>
      </c>
      <c r="O3063" s="3" t="s">
        <v>196</v>
      </c>
      <c r="P3063" s="6">
        <f>_xlfn.XLOOKUP(#REF!,[1]!Table2[BINNING],[1]!Table2[VFG],"")</f>
      </c>
      <c r="Q3063" s="6">
        <f>IF(ISNUMBER(FIND("|",#REF!,1)),LEFT(#REF!,FIND("|",#REF!,1)-2),#REF!)</f>
      </c>
      <c r="R3063" s="6">
        <f>IF(ISNUMBER(FIND("|",#REF!,1)),RIGHT(#REF!,LEN(#REF!)-FIND("|",#REF!,1)-1),"")</f>
      </c>
      <c r="S3063" s="3" t="s">
        <v>7</v>
      </c>
      <c r="T3063" s="3" t="s">
        <v>7</v>
      </c>
      <c r="U3063" s="2">
        <v>0</v>
      </c>
      <c r="V3063" s="2">
        <v>0</v>
      </c>
      <c r="W3063" s="2"/>
      <c r="X3063" s="3" t="s">
        <v>225</v>
      </c>
      <c r="Y3063" s="2">
        <v>707</v>
      </c>
      <c r="Z3063" s="3"/>
      <c r="AA3063" s="3"/>
      <c r="AB3063" s="7" t="s">
        <v>9323</v>
      </c>
      <c r="AC3063" s="3" t="s">
        <v>297</v>
      </c>
      <c r="AD3063" s="3" t="s">
        <v>298</v>
      </c>
      <c r="AE3063" s="3" t="s">
        <v>299</v>
      </c>
      <c r="AF3063" s="3" t="s">
        <v>198</v>
      </c>
      <c r="AG3063" s="4"/>
      <c r="AH3063" s="3"/>
      <c r="AI3063" s="4"/>
      <c r="AJ30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3" s="8">
        <f>IF(#REF!=MAX(#REF!),"New","Old")</f>
      </c>
      <c r="AL3063" s="3"/>
      <c r="AM3063" s="9">
        <f>IF(OR(#REF!="",#REF!=0),"",IF(#REF!&lt;12000,"&lt;12k",IF(AND(#REF!&gt;=12000,#REF!&lt;24000),"12k to 24k",IF(AND(#REF!&gt;=24000,#REF!&lt;=36000),"24k to 36k",IF(#REF!&gt;36000,"&gt;36k","")))))</f>
      </c>
    </row>
    <row x14ac:dyDescent="0.25" r="3064" customHeight="1" ht="18.75">
      <c r="A3064" s="1">
        <v>1905149</v>
      </c>
      <c r="B3064" s="2">
        <v>11529530</v>
      </c>
      <c r="C3064" s="3" t="s">
        <v>0</v>
      </c>
      <c r="D3064" s="3" t="s">
        <v>4843</v>
      </c>
      <c r="E3064" s="2">
        <v>2022</v>
      </c>
      <c r="F3064" s="4">
        <v>44840</v>
      </c>
      <c r="G3064" s="3" t="s">
        <v>14</v>
      </c>
      <c r="H3064" s="4">
        <v>45106</v>
      </c>
      <c r="I3064" s="4">
        <f>_xlfn.XLOOKUP(#REF!,[1]!Backup_F8_Previous_Wave[ODINO],[1]!Backup_F8_Previous_Wave[Production Date],"")</f>
      </c>
      <c r="J3064" s="10">
        <f>_xlfn.XLOOKUP(#REF!,[1]!Backup_F8_Previous_Wave[ODINO],[1]!Backup_F8_Previous_Wave[Wave Date],"")</f>
      </c>
      <c r="K3064" s="6">
        <f>_xlfn.XLOOKUP(#REF!,[1]!Backup_F8_Previous_Wave[ODINO],[1]!Backup_F8_Previous_Wave[Full VIN],"")</f>
      </c>
      <c r="L3064" s="3" t="s">
        <v>7181</v>
      </c>
      <c r="M3064" s="3" t="s">
        <v>4</v>
      </c>
      <c r="N3064" s="3" t="s">
        <v>9324</v>
      </c>
      <c r="O3064" s="3" t="s">
        <v>9325</v>
      </c>
      <c r="P3064" s="6">
        <f>_xlfn.XLOOKUP(#REF!,[1]!Table2[BINNING],[1]!Table2[VFG],"")</f>
      </c>
      <c r="Q3064" s="6">
        <f>IF(ISNUMBER(FIND("|",#REF!,1)),LEFT(#REF!,FIND("|",#REF!,1)-2),#REF!)</f>
      </c>
      <c r="R3064" s="6">
        <f>IF(ISNUMBER(FIND("|",#REF!,1)),RIGHT(#REF!,LEN(#REF!)-FIND("|",#REF!,1)-1),"")</f>
      </c>
      <c r="S3064" s="3" t="s">
        <v>7</v>
      </c>
      <c r="T3064" s="3" t="s">
        <v>7</v>
      </c>
      <c r="U3064" s="2">
        <v>0</v>
      </c>
      <c r="V3064" s="2">
        <v>0</v>
      </c>
      <c r="W3064" s="2"/>
      <c r="X3064" s="3" t="s">
        <v>139</v>
      </c>
      <c r="Y3064" s="2">
        <v>45</v>
      </c>
      <c r="Z3064" s="3"/>
      <c r="AA3064" s="3"/>
      <c r="AB3064" s="7" t="s">
        <v>9326</v>
      </c>
      <c r="AC3064" s="3" t="s">
        <v>4847</v>
      </c>
      <c r="AD3064" s="3" t="s">
        <v>4848</v>
      </c>
      <c r="AE3064" s="3" t="s">
        <v>4849</v>
      </c>
      <c r="AF3064" s="3" t="s">
        <v>102</v>
      </c>
      <c r="AG3064" s="4"/>
      <c r="AH3064" s="3"/>
      <c r="AI3064" s="4"/>
      <c r="AJ30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4" s="8">
        <f>IF(#REF!=MAX(#REF!),"New","Old")</f>
      </c>
      <c r="AL3064" s="3"/>
      <c r="AM3064" s="9">
        <f>IF(OR(#REF!="",#REF!=0),"",IF(#REF!&lt;12000,"&lt;12k",IF(AND(#REF!&gt;=12000,#REF!&lt;24000),"12k to 24k",IF(AND(#REF!&gt;=24000,#REF!&lt;=36000),"24k to 36k",IF(#REF!&gt;36000,"&gt;36k","")))))</f>
      </c>
    </row>
    <row x14ac:dyDescent="0.25" r="3065" customHeight="1" ht="18.75">
      <c r="A3065" s="1">
        <v>1905294</v>
      </c>
      <c r="B3065" s="2">
        <v>11529634</v>
      </c>
      <c r="C3065" s="3" t="s">
        <v>0</v>
      </c>
      <c r="D3065" s="3" t="s">
        <v>59</v>
      </c>
      <c r="E3065" s="2">
        <v>2016</v>
      </c>
      <c r="F3065" s="4">
        <v>45097</v>
      </c>
      <c r="G3065" s="3" t="s">
        <v>108</v>
      </c>
      <c r="H3065" s="4">
        <v>45106</v>
      </c>
      <c r="I3065" s="4"/>
      <c r="J3065" s="10">
        <f>_xlfn.XLOOKUP(#REF!,[1]!Backup_F8_Previous_Wave[ODINO],[1]!Backup_F8_Previous_Wave[Wave Date],"")</f>
      </c>
      <c r="K3065" s="3"/>
      <c r="L3065" s="3" t="s">
        <v>4321</v>
      </c>
      <c r="M3065" s="3" t="s">
        <v>4</v>
      </c>
      <c r="N3065" s="3" t="s">
        <v>9327</v>
      </c>
      <c r="O3065" s="3" t="s">
        <v>62</v>
      </c>
      <c r="P3065" s="6">
        <f>_xlfn.XLOOKUP(#REF!,[1]!Table2[BINNING],[1]!Table2[VFG],"")</f>
      </c>
      <c r="Q3065" s="6">
        <f>IF(ISNUMBER(FIND("|",#REF!,1)),LEFT(#REF!,FIND("|",#REF!,1)-2),#REF!)</f>
      </c>
      <c r="R3065" s="6">
        <f>IF(ISNUMBER(FIND("|",#REF!,1)),RIGHT(#REF!,LEN(#REF!)-FIND("|",#REF!,1)-1),"")</f>
      </c>
      <c r="S3065" s="3" t="s">
        <v>7</v>
      </c>
      <c r="T3065" s="3" t="s">
        <v>7</v>
      </c>
      <c r="U3065" s="2">
        <v>0</v>
      </c>
      <c r="V3065" s="2">
        <v>0</v>
      </c>
      <c r="W3065" s="2"/>
      <c r="X3065" s="3" t="s">
        <v>139</v>
      </c>
      <c r="Y3065" s="2"/>
      <c r="Z3065" s="3"/>
      <c r="AA3065" s="3"/>
      <c r="AB3065" s="7" t="s">
        <v>9328</v>
      </c>
      <c r="AC3065" s="3" t="s">
        <v>44</v>
      </c>
      <c r="AD3065" s="3" t="s">
        <v>44</v>
      </c>
      <c r="AE3065" s="3" t="s">
        <v>44</v>
      </c>
      <c r="AF3065" s="3" t="s">
        <v>68</v>
      </c>
      <c r="AG3065" s="4"/>
      <c r="AH3065" s="3"/>
      <c r="AI3065" s="4"/>
      <c r="AJ30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5" s="8">
        <f>IF(#REF!=MAX(#REF!),"New","Old")</f>
      </c>
      <c r="AL3065" s="3"/>
      <c r="AM3065" s="9">
        <f>IF(OR(#REF!="",#REF!=0),"",IF(#REF!&lt;12000,"&lt;12k",IF(AND(#REF!&gt;=12000,#REF!&lt;24000),"12k to 24k",IF(AND(#REF!&gt;=24000,#REF!&lt;=36000),"24k to 36k",IF(#REF!&gt;36000,"&gt;36k","")))))</f>
      </c>
    </row>
    <row x14ac:dyDescent="0.25" r="3066" customHeight="1" ht="18.75">
      <c r="A3066" s="1">
        <v>1905422</v>
      </c>
      <c r="B3066" s="2">
        <v>11529714</v>
      </c>
      <c r="C3066" s="3" t="s">
        <v>0</v>
      </c>
      <c r="D3066" s="3" t="s">
        <v>181</v>
      </c>
      <c r="E3066" s="2">
        <v>2016</v>
      </c>
      <c r="F3066" s="4">
        <v>45107</v>
      </c>
      <c r="G3066" s="3" t="s">
        <v>108</v>
      </c>
      <c r="H3066" s="4">
        <v>45107</v>
      </c>
      <c r="I3066" s="4">
        <f>_xlfn.XLOOKUP(#REF!,[1]!Backup_F8_Previous_Wave[ODINO],[1]!Backup_F8_Previous_Wave[Production Date],"")</f>
      </c>
      <c r="J3066" s="10">
        <f>_xlfn.XLOOKUP(#REF!,[1]!Backup_F8_Previous_Wave[ODINO],[1]!Backup_F8_Previous_Wave[Wave Date],"")</f>
      </c>
      <c r="K3066" s="6">
        <f>_xlfn.XLOOKUP(#REF!,[1]!Backup_F8_Previous_Wave[ODINO],[1]!Backup_F8_Previous_Wave[Full VIN],"")</f>
      </c>
      <c r="L3066" s="3" t="s">
        <v>7682</v>
      </c>
      <c r="M3066" s="3" t="s">
        <v>4</v>
      </c>
      <c r="N3066" s="3" t="s">
        <v>9329</v>
      </c>
      <c r="O3066" s="3" t="s">
        <v>196</v>
      </c>
      <c r="P3066" s="6">
        <f>_xlfn.XLOOKUP(#REF!,[1]!Table2[BINNING],[1]!Table2[VFG],"")</f>
      </c>
      <c r="Q3066" s="6">
        <f>IF(ISNUMBER(FIND("|",#REF!,1)),LEFT(#REF!,FIND("|",#REF!,1)-2),#REF!)</f>
      </c>
      <c r="R3066" s="6">
        <f>IF(ISNUMBER(FIND("|",#REF!,1)),RIGHT(#REF!,LEN(#REF!)-FIND("|",#REF!,1)-1),"")</f>
      </c>
      <c r="S3066" s="3" t="s">
        <v>7</v>
      </c>
      <c r="T3066" s="3" t="s">
        <v>7</v>
      </c>
      <c r="U3066" s="2">
        <v>0</v>
      </c>
      <c r="V3066" s="2">
        <v>0</v>
      </c>
      <c r="W3066" s="2"/>
      <c r="X3066" s="3" t="s">
        <v>63</v>
      </c>
      <c r="Y3066" s="2">
        <v>60</v>
      </c>
      <c r="Z3066" s="3"/>
      <c r="AA3066" s="3"/>
      <c r="AB3066" s="7" t="s">
        <v>9330</v>
      </c>
      <c r="AC3066" s="3" t="s">
        <v>297</v>
      </c>
      <c r="AD3066" s="3" t="s">
        <v>298</v>
      </c>
      <c r="AE3066" s="3" t="s">
        <v>299</v>
      </c>
      <c r="AF3066" s="3" t="s">
        <v>198</v>
      </c>
      <c r="AG3066" s="4"/>
      <c r="AH3066" s="3"/>
      <c r="AI3066" s="4"/>
      <c r="AJ30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6" s="8">
        <f>IF(#REF!=MAX(#REF!),"New","Old")</f>
      </c>
      <c r="AL3066" s="3"/>
      <c r="AM3066" s="9">
        <f>IF(OR(#REF!="",#REF!=0),"",IF(#REF!&lt;12000,"&lt;12k",IF(AND(#REF!&gt;=12000,#REF!&lt;24000),"12k to 24k",IF(AND(#REF!&gt;=24000,#REF!&lt;=36000),"24k to 36k",IF(#REF!&gt;36000,"&gt;36k","")))))</f>
      </c>
    </row>
    <row x14ac:dyDescent="0.25" r="3067" customHeight="1" ht="18.75">
      <c r="A3067" s="1">
        <v>1905431</v>
      </c>
      <c r="B3067" s="2">
        <v>11529719</v>
      </c>
      <c r="C3067" s="3" t="s">
        <v>0</v>
      </c>
      <c r="D3067" s="3" t="s">
        <v>86</v>
      </c>
      <c r="E3067" s="2">
        <v>2020</v>
      </c>
      <c r="F3067" s="4">
        <v>44512</v>
      </c>
      <c r="G3067" s="3" t="s">
        <v>14</v>
      </c>
      <c r="H3067" s="4">
        <v>45107</v>
      </c>
      <c r="I3067" s="4">
        <f>_xlfn.XLOOKUP(#REF!,[1]!Backup_F8_Previous_Wave[ODINO],[1]!Backup_F8_Previous_Wave[Production Date],"")</f>
      </c>
      <c r="J3067" s="10">
        <f>_xlfn.XLOOKUP(#REF!,[1]!Backup_F8_Previous_Wave[ODINO],[1]!Backup_F8_Previous_Wave[Wave Date],"")</f>
      </c>
      <c r="K3067" s="6">
        <f>_xlfn.XLOOKUP(#REF!,[1]!Backup_F8_Previous_Wave[ODINO],[1]!Backup_F8_Previous_Wave[Full VIN],"")</f>
      </c>
      <c r="L3067" s="3" t="s">
        <v>9331</v>
      </c>
      <c r="M3067" s="3" t="s">
        <v>4</v>
      </c>
      <c r="N3067" s="3" t="s">
        <v>9332</v>
      </c>
      <c r="O3067" s="3" t="s">
        <v>4771</v>
      </c>
      <c r="P3067" s="6">
        <f>_xlfn.XLOOKUP(#REF!,[1]!Table2[BINNING],[1]!Table2[VFG],"")</f>
      </c>
      <c r="Q3067" s="6">
        <f>IF(ISNUMBER(FIND("|",#REF!,1)),LEFT(#REF!,FIND("|",#REF!,1)-2),#REF!)</f>
      </c>
      <c r="R3067" s="6">
        <f>IF(ISNUMBER(FIND("|",#REF!,1)),RIGHT(#REF!,LEN(#REF!)-FIND("|",#REF!,1)-1),"")</f>
      </c>
      <c r="S3067" s="3" t="s">
        <v>7</v>
      </c>
      <c r="T3067" s="3" t="s">
        <v>7</v>
      </c>
      <c r="U3067" s="2">
        <v>0</v>
      </c>
      <c r="V3067" s="2">
        <v>0</v>
      </c>
      <c r="W3067" s="2"/>
      <c r="X3067" s="3" t="s">
        <v>229</v>
      </c>
      <c r="Y3067" s="2"/>
      <c r="Z3067" s="3"/>
      <c r="AA3067" s="3"/>
      <c r="AB3067" s="7" t="s">
        <v>9333</v>
      </c>
      <c r="AC3067" s="3" t="s">
        <v>685</v>
      </c>
      <c r="AD3067" s="3" t="s">
        <v>93</v>
      </c>
      <c r="AE3067" s="3" t="s">
        <v>94</v>
      </c>
      <c r="AF3067" s="3" t="s">
        <v>95</v>
      </c>
      <c r="AG3067" s="4"/>
      <c r="AH3067" s="3"/>
      <c r="AI3067" s="4"/>
      <c r="AJ30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7" s="8">
        <f>IF(#REF!=MAX(#REF!),"New","Old")</f>
      </c>
      <c r="AL3067" s="3"/>
      <c r="AM3067" s="9">
        <f>IF(OR(#REF!="",#REF!=0),"",IF(#REF!&lt;12000,"&lt;12k",IF(AND(#REF!&gt;=12000,#REF!&lt;24000),"12k to 24k",IF(AND(#REF!&gt;=24000,#REF!&lt;=36000),"24k to 36k",IF(#REF!&gt;36000,"&gt;36k","")))))</f>
      </c>
    </row>
    <row x14ac:dyDescent="0.25" r="3068" customHeight="1" ht="18.75">
      <c r="A3068" s="1">
        <v>1905463</v>
      </c>
      <c r="B3068" s="2">
        <v>11529741</v>
      </c>
      <c r="C3068" s="3" t="s">
        <v>0</v>
      </c>
      <c r="D3068" s="3" t="s">
        <v>38</v>
      </c>
      <c r="E3068" s="2">
        <v>2011</v>
      </c>
      <c r="F3068" s="4">
        <v>45047</v>
      </c>
      <c r="G3068" s="3" t="s">
        <v>108</v>
      </c>
      <c r="H3068" s="4">
        <v>45107</v>
      </c>
      <c r="I3068" s="4">
        <f>_xlfn.XLOOKUP(#REF!,[1]!Backup_F8_Previous_Wave[ODINO],[1]!Backup_F8_Previous_Wave[Production Date],"")</f>
      </c>
      <c r="J3068" s="10">
        <f>_xlfn.XLOOKUP(#REF!,[1]!Backup_F8_Previous_Wave[ODINO],[1]!Backup_F8_Previous_Wave[Wave Date],"")</f>
      </c>
      <c r="K3068" s="6">
        <f>_xlfn.XLOOKUP(#REF!,[1]!Backup_F8_Previous_Wave[ODINO],[1]!Backup_F8_Previous_Wave[Full VIN],"")</f>
      </c>
      <c r="L3068" s="3" t="s">
        <v>9334</v>
      </c>
      <c r="M3068" s="3" t="s">
        <v>4</v>
      </c>
      <c r="N3068" s="3" t="s">
        <v>9335</v>
      </c>
      <c r="O3068" s="3" t="s">
        <v>62</v>
      </c>
      <c r="P3068" s="6">
        <f>_xlfn.XLOOKUP(#REF!,[1]!Table2[BINNING],[1]!Table2[VFG],"")</f>
      </c>
      <c r="Q3068" s="6">
        <f>IF(ISNUMBER(FIND("|",#REF!,1)),LEFT(#REF!,FIND("|",#REF!,1)-2),#REF!)</f>
      </c>
      <c r="R3068" s="6">
        <f>IF(ISNUMBER(FIND("|",#REF!,1)),RIGHT(#REF!,LEN(#REF!)-FIND("|",#REF!,1)-1),"")</f>
      </c>
      <c r="S3068" s="3" t="s">
        <v>7</v>
      </c>
      <c r="T3068" s="3" t="s">
        <v>7</v>
      </c>
      <c r="U3068" s="2">
        <v>0</v>
      </c>
      <c r="V3068" s="2">
        <v>0</v>
      </c>
      <c r="W3068" s="2">
        <v>139000</v>
      </c>
      <c r="X3068" s="3" t="s">
        <v>139</v>
      </c>
      <c r="Y3068" s="2"/>
      <c r="Z3068" s="3" t="s">
        <v>9336</v>
      </c>
      <c r="AA3068" s="3" t="s">
        <v>4198</v>
      </c>
      <c r="AB3068" s="7" t="s">
        <v>9337</v>
      </c>
      <c r="AC3068" s="3" t="s">
        <v>146</v>
      </c>
      <c r="AD3068" s="3" t="s">
        <v>147</v>
      </c>
      <c r="AE3068" s="3" t="s">
        <v>148</v>
      </c>
      <c r="AF3068" s="3" t="s">
        <v>45</v>
      </c>
      <c r="AG3068" s="4"/>
      <c r="AH3068" s="3"/>
      <c r="AI3068" s="4"/>
      <c r="AJ30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8" s="8">
        <f>IF(#REF!=MAX(#REF!),"New","Old")</f>
      </c>
      <c r="AL3068" s="3"/>
      <c r="AM3068" s="9">
        <f>IF(OR(#REF!="",#REF!=0),"",IF(#REF!&lt;12000,"&lt;12k",IF(AND(#REF!&gt;=12000,#REF!&lt;24000),"12k to 24k",IF(AND(#REF!&gt;=24000,#REF!&lt;=36000),"24k to 36k",IF(#REF!&gt;36000,"&gt;36k","")))))</f>
      </c>
    </row>
    <row x14ac:dyDescent="0.25" r="3069" customHeight="1" ht="18.75">
      <c r="A3069" s="1">
        <v>1905507</v>
      </c>
      <c r="B3069" s="2">
        <v>11529774</v>
      </c>
      <c r="C3069" s="3" t="s">
        <v>0</v>
      </c>
      <c r="D3069" s="3" t="s">
        <v>4843</v>
      </c>
      <c r="E3069" s="2">
        <v>2022</v>
      </c>
      <c r="F3069" s="4">
        <v>45063</v>
      </c>
      <c r="G3069" s="3" t="s">
        <v>108</v>
      </c>
      <c r="H3069" s="4">
        <v>45107</v>
      </c>
      <c r="I3069" s="4">
        <f>_xlfn.XLOOKUP(#REF!,[1]!Backup_F8_Previous_Wave[ODINO],[1]!Backup_F8_Previous_Wave[Production Date],"")</f>
      </c>
      <c r="J3069" s="10">
        <f>_xlfn.XLOOKUP(#REF!,[1]!Backup_F8_Previous_Wave[ODINO],[1]!Backup_F8_Previous_Wave[Wave Date],"")</f>
      </c>
      <c r="K3069" s="6">
        <f>_xlfn.XLOOKUP(#REF!,[1]!Backup_F8_Previous_Wave[ODINO],[1]!Backup_F8_Previous_Wave[Full VIN],"")</f>
      </c>
      <c r="L3069" s="3" t="s">
        <v>9338</v>
      </c>
      <c r="M3069" s="3" t="s">
        <v>4</v>
      </c>
      <c r="N3069" s="3" t="s">
        <v>9339</v>
      </c>
      <c r="O3069" s="3" t="s">
        <v>3849</v>
      </c>
      <c r="P3069" s="6">
        <f>_xlfn.XLOOKUP(#REF!,[1]!Table2[BINNING],[1]!Table2[VFG],"")</f>
      </c>
      <c r="Q3069" s="6">
        <f>IF(ISNUMBER(FIND("|",#REF!,1)),LEFT(#REF!,FIND("|",#REF!,1)-2),#REF!)</f>
      </c>
      <c r="R3069" s="6">
        <f>IF(ISNUMBER(FIND("|",#REF!,1)),RIGHT(#REF!,LEN(#REF!)-FIND("|",#REF!,1)-1),"")</f>
      </c>
      <c r="S3069" s="3" t="s">
        <v>7</v>
      </c>
      <c r="T3069" s="3" t="s">
        <v>7</v>
      </c>
      <c r="U3069" s="2">
        <v>0</v>
      </c>
      <c r="V3069" s="2">
        <v>0</v>
      </c>
      <c r="W3069" s="2"/>
      <c r="X3069" s="3" t="s">
        <v>218</v>
      </c>
      <c r="Y3069" s="2">
        <v>45</v>
      </c>
      <c r="Z3069" s="3"/>
      <c r="AA3069" s="3"/>
      <c r="AB3069" s="7" t="s">
        <v>9340</v>
      </c>
      <c r="AC3069" s="3" t="s">
        <v>4847</v>
      </c>
      <c r="AD3069" s="3" t="s">
        <v>4848</v>
      </c>
      <c r="AE3069" s="3" t="s">
        <v>4849</v>
      </c>
      <c r="AF3069" s="3" t="s">
        <v>102</v>
      </c>
      <c r="AG3069" s="4"/>
      <c r="AH3069" s="3"/>
      <c r="AI3069" s="4"/>
      <c r="AJ30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69" s="8">
        <f>IF(#REF!=MAX(#REF!),"New","Old")</f>
      </c>
      <c r="AL3069" s="3"/>
      <c r="AM3069" s="9">
        <f>IF(OR(#REF!="",#REF!=0),"",IF(#REF!&lt;12000,"&lt;12k",IF(AND(#REF!&gt;=12000,#REF!&lt;24000),"12k to 24k",IF(AND(#REF!&gt;=24000,#REF!&lt;=36000),"24k to 36k",IF(#REF!&gt;36000,"&gt;36k","")))))</f>
      </c>
    </row>
    <row x14ac:dyDescent="0.25" r="3070" customHeight="1" ht="18.75">
      <c r="A3070" s="1">
        <v>1905599</v>
      </c>
      <c r="B3070" s="2">
        <v>11529840</v>
      </c>
      <c r="C3070" s="3" t="s">
        <v>0</v>
      </c>
      <c r="D3070" s="3" t="s">
        <v>181</v>
      </c>
      <c r="E3070" s="2">
        <v>2015</v>
      </c>
      <c r="F3070" s="4">
        <v>45104</v>
      </c>
      <c r="G3070" s="3" t="s">
        <v>108</v>
      </c>
      <c r="H3070" s="4">
        <v>45107</v>
      </c>
      <c r="I3070" s="4">
        <f>_xlfn.XLOOKUP(#REF!,[1]!Backup_F8_Previous_Wave[ODINO],[1]!Backup_F8_Previous_Wave[Production Date],"")</f>
      </c>
      <c r="J3070" s="10">
        <f>_xlfn.XLOOKUP(#REF!,[1]!Backup_F8_Previous_Wave[ODINO],[1]!Backup_F8_Previous_Wave[Wave Date],"")</f>
      </c>
      <c r="K3070" s="6">
        <f>_xlfn.XLOOKUP(#REF!,[1]!Backup_F8_Previous_Wave[ODINO],[1]!Backup_F8_Previous_Wave[Full VIN],"")</f>
      </c>
      <c r="L3070" s="3" t="s">
        <v>3180</v>
      </c>
      <c r="M3070" s="3" t="s">
        <v>4</v>
      </c>
      <c r="N3070" s="3" t="s">
        <v>9341</v>
      </c>
      <c r="O3070" s="3" t="s">
        <v>196</v>
      </c>
      <c r="P3070" s="6">
        <f>_xlfn.XLOOKUP(#REF!,[1]!Table2[BINNING],[1]!Table2[VFG],"")</f>
      </c>
      <c r="Q3070" s="6">
        <f>IF(ISNUMBER(FIND("|",#REF!,1)),LEFT(#REF!,FIND("|",#REF!,1)-2),#REF!)</f>
      </c>
      <c r="R3070" s="6">
        <f>IF(ISNUMBER(FIND("|",#REF!,1)),RIGHT(#REF!,LEN(#REF!)-FIND("|",#REF!,1)-1),"")</f>
      </c>
      <c r="S3070" s="3" t="s">
        <v>7</v>
      </c>
      <c r="T3070" s="3" t="s">
        <v>7</v>
      </c>
      <c r="U3070" s="2">
        <v>0</v>
      </c>
      <c r="V3070" s="2">
        <v>0</v>
      </c>
      <c r="W3070" s="2"/>
      <c r="X3070" s="3" t="s">
        <v>139</v>
      </c>
      <c r="Y3070" s="2">
        <v>55</v>
      </c>
      <c r="Z3070" s="3"/>
      <c r="AA3070" s="3"/>
      <c r="AB3070" s="7" t="s">
        <v>9342</v>
      </c>
      <c r="AC3070" s="3" t="s">
        <v>297</v>
      </c>
      <c r="AD3070" s="3" t="s">
        <v>298</v>
      </c>
      <c r="AE3070" s="3" t="s">
        <v>299</v>
      </c>
      <c r="AF3070" s="3" t="s">
        <v>198</v>
      </c>
      <c r="AG3070" s="4"/>
      <c r="AH3070" s="3"/>
      <c r="AI3070" s="4"/>
      <c r="AJ30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0" s="8">
        <f>IF(#REF!=MAX(#REF!),"New","Old")</f>
      </c>
      <c r="AL3070" s="3"/>
      <c r="AM3070" s="9">
        <f>IF(OR(#REF!="",#REF!=0),"",IF(#REF!&lt;12000,"&lt;12k",IF(AND(#REF!&gt;=12000,#REF!&lt;24000),"12k to 24k",IF(AND(#REF!&gt;=24000,#REF!&lt;=36000),"24k to 36k",IF(#REF!&gt;36000,"&gt;36k","")))))</f>
      </c>
    </row>
    <row x14ac:dyDescent="0.25" r="3071" customHeight="1" ht="18.75">
      <c r="A3071" s="1">
        <v>1905631</v>
      </c>
      <c r="B3071" s="2">
        <v>11529856</v>
      </c>
      <c r="C3071" s="3" t="s">
        <v>0</v>
      </c>
      <c r="D3071" s="3" t="s">
        <v>181</v>
      </c>
      <c r="E3071" s="2">
        <v>2017</v>
      </c>
      <c r="F3071" s="4">
        <v>45107</v>
      </c>
      <c r="G3071" s="3" t="s">
        <v>108</v>
      </c>
      <c r="H3071" s="4">
        <v>45107</v>
      </c>
      <c r="I3071" s="4">
        <f>_xlfn.XLOOKUP(#REF!,[1]!Backup_F8_Previous_Wave[ODINO],[1]!Backup_F8_Previous_Wave[Production Date],"")</f>
      </c>
      <c r="J3071" s="10">
        <f>_xlfn.XLOOKUP(#REF!,[1]!Backup_F8_Previous_Wave[ODINO],[1]!Backup_F8_Previous_Wave[Wave Date],"")</f>
      </c>
      <c r="K3071" s="6">
        <f>_xlfn.XLOOKUP(#REF!,[1]!Backup_F8_Previous_Wave[ODINO],[1]!Backup_F8_Previous_Wave[Full VIN],"")</f>
      </c>
      <c r="L3071" s="3" t="s">
        <v>9343</v>
      </c>
      <c r="M3071" s="3" t="s">
        <v>4</v>
      </c>
      <c r="N3071" s="3" t="s">
        <v>9344</v>
      </c>
      <c r="O3071" s="3" t="s">
        <v>196</v>
      </c>
      <c r="P3071" s="6">
        <f>_xlfn.XLOOKUP(#REF!,[1]!Table2[BINNING],[1]!Table2[VFG],"")</f>
      </c>
      <c r="Q3071" s="6">
        <f>IF(ISNUMBER(FIND("|",#REF!,1)),LEFT(#REF!,FIND("|",#REF!,1)-2),#REF!)</f>
      </c>
      <c r="R3071" s="6">
        <f>IF(ISNUMBER(FIND("|",#REF!,1)),RIGHT(#REF!,LEN(#REF!)-FIND("|",#REF!,1)-1),"")</f>
      </c>
      <c r="S3071" s="3" t="s">
        <v>7</v>
      </c>
      <c r="T3071" s="3" t="s">
        <v>7</v>
      </c>
      <c r="U3071" s="2">
        <v>0</v>
      </c>
      <c r="V3071" s="2">
        <v>0</v>
      </c>
      <c r="W3071" s="2"/>
      <c r="X3071" s="3" t="s">
        <v>50</v>
      </c>
      <c r="Y3071" s="2">
        <v>70</v>
      </c>
      <c r="Z3071" s="3"/>
      <c r="AA3071" s="3"/>
      <c r="AB3071" s="7" t="s">
        <v>9345</v>
      </c>
      <c r="AC3071" s="3" t="s">
        <v>297</v>
      </c>
      <c r="AD3071" s="3" t="s">
        <v>298</v>
      </c>
      <c r="AE3071" s="3" t="s">
        <v>299</v>
      </c>
      <c r="AF3071" s="3" t="s">
        <v>198</v>
      </c>
      <c r="AG3071" s="4"/>
      <c r="AH3071" s="3"/>
      <c r="AI3071" s="4"/>
      <c r="AJ30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1" s="8">
        <f>IF(#REF!=MAX(#REF!),"New","Old")</f>
      </c>
      <c r="AL3071" s="3"/>
      <c r="AM3071" s="9">
        <f>IF(OR(#REF!="",#REF!=0),"",IF(#REF!&lt;12000,"&lt;12k",IF(AND(#REF!&gt;=12000,#REF!&lt;24000),"12k to 24k",IF(AND(#REF!&gt;=24000,#REF!&lt;=36000),"24k to 36k",IF(#REF!&gt;36000,"&gt;36k","")))))</f>
      </c>
    </row>
    <row x14ac:dyDescent="0.25" r="3072" customHeight="1" ht="18.75">
      <c r="A3072" s="1">
        <v>1905865</v>
      </c>
      <c r="B3072" s="2">
        <v>11530006</v>
      </c>
      <c r="C3072" s="3" t="s">
        <v>0</v>
      </c>
      <c r="D3072" s="3" t="s">
        <v>38</v>
      </c>
      <c r="E3072" s="2">
        <v>2013</v>
      </c>
      <c r="F3072" s="4">
        <v>45109</v>
      </c>
      <c r="G3072" s="3" t="s">
        <v>39</v>
      </c>
      <c r="H3072" s="4">
        <v>45109</v>
      </c>
      <c r="I3072" s="4">
        <f>_xlfn.XLOOKUP(#REF!,[1]!Backup_F8_Previous_Wave[ODINO],[1]!Backup_F8_Previous_Wave[Production Date],"")</f>
      </c>
      <c r="J3072" s="10">
        <f>_xlfn.XLOOKUP(#REF!,[1]!Backup_F8_Previous_Wave[ODINO],[1]!Backup_F8_Previous_Wave[Wave Date],"")</f>
      </c>
      <c r="K3072" s="6">
        <f>_xlfn.XLOOKUP(#REF!,[1]!Backup_F8_Previous_Wave[ODINO],[1]!Backup_F8_Previous_Wave[Full VIN],"")</f>
      </c>
      <c r="L3072" s="3" t="s">
        <v>9346</v>
      </c>
      <c r="M3072" s="3" t="s">
        <v>4</v>
      </c>
      <c r="N3072" s="3" t="s">
        <v>9347</v>
      </c>
      <c r="O3072" s="3" t="s">
        <v>144</v>
      </c>
      <c r="P3072" s="6">
        <f>_xlfn.XLOOKUP(#REF!,[1]!Table2[BINNING],[1]!Table2[VFG],"")</f>
      </c>
      <c r="Q3072" s="6">
        <f>IF(ISNUMBER(FIND("|",#REF!,1)),LEFT(#REF!,FIND("|",#REF!,1)-2),#REF!)</f>
      </c>
      <c r="R3072" s="6">
        <f>IF(ISNUMBER(FIND("|",#REF!,1)),RIGHT(#REF!,LEN(#REF!)-FIND("|",#REF!,1)-1),"")</f>
      </c>
      <c r="S3072" s="3" t="s">
        <v>7</v>
      </c>
      <c r="T3072" s="3" t="s">
        <v>7</v>
      </c>
      <c r="U3072" s="2">
        <v>0</v>
      </c>
      <c r="V3072" s="2">
        <v>0</v>
      </c>
      <c r="W3072" s="2"/>
      <c r="X3072" s="3" t="s">
        <v>1993</v>
      </c>
      <c r="Y3072" s="2"/>
      <c r="Z3072" s="3"/>
      <c r="AA3072" s="3"/>
      <c r="AB3072" s="7" t="s">
        <v>9348</v>
      </c>
      <c r="AC3072" s="3" t="s">
        <v>146</v>
      </c>
      <c r="AD3072" s="3" t="s">
        <v>147</v>
      </c>
      <c r="AE3072" s="3" t="s">
        <v>148</v>
      </c>
      <c r="AF3072" s="3" t="s">
        <v>45</v>
      </c>
      <c r="AG3072" s="4"/>
      <c r="AH3072" s="3"/>
      <c r="AI3072" s="4"/>
      <c r="AJ30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2" s="8">
        <f>IF(#REF!=MAX(#REF!),"New","Old")</f>
      </c>
      <c r="AL3072" s="3"/>
      <c r="AM3072" s="9">
        <f>IF(OR(#REF!="",#REF!=0),"",IF(#REF!&lt;12000,"&lt;12k",IF(AND(#REF!&gt;=12000,#REF!&lt;24000),"12k to 24k",IF(AND(#REF!&gt;=24000,#REF!&lt;=36000),"24k to 36k",IF(#REF!&gt;36000,"&gt;36k","")))))</f>
      </c>
    </row>
    <row x14ac:dyDescent="0.25" r="3073" customHeight="1" ht="18.75">
      <c r="A3073" s="1">
        <v>1905992</v>
      </c>
      <c r="B3073" s="2">
        <v>11530095</v>
      </c>
      <c r="C3073" s="3" t="s">
        <v>0</v>
      </c>
      <c r="D3073" s="3" t="s">
        <v>96</v>
      </c>
      <c r="E3073" s="2">
        <v>2015</v>
      </c>
      <c r="F3073" s="4">
        <v>45051</v>
      </c>
      <c r="G3073" s="3" t="s">
        <v>108</v>
      </c>
      <c r="H3073" s="4">
        <v>45110</v>
      </c>
      <c r="I3073" s="4">
        <f>_xlfn.XLOOKUP(#REF!,[1]!Backup_F8_Previous_Wave[ODINO],[1]!Backup_F8_Previous_Wave[Production Date],"")</f>
      </c>
      <c r="J3073" s="10">
        <f>_xlfn.XLOOKUP(#REF!,[1]!Backup_F8_Previous_Wave[ODINO],[1]!Backup_F8_Previous_Wave[Wave Date],"")</f>
      </c>
      <c r="K3073" s="6">
        <f>_xlfn.XLOOKUP(#REF!,[1]!Backup_F8_Previous_Wave[ODINO],[1]!Backup_F8_Previous_Wave[Full VIN],"")</f>
      </c>
      <c r="L3073" s="3" t="s">
        <v>9349</v>
      </c>
      <c r="M3073" s="3" t="s">
        <v>4</v>
      </c>
      <c r="N3073" s="3" t="s">
        <v>9350</v>
      </c>
      <c r="O3073" s="3" t="s">
        <v>62</v>
      </c>
      <c r="P3073" s="6">
        <f>_xlfn.XLOOKUP(#REF!,[1]!Table2[BINNING],[1]!Table2[VFG],"")</f>
      </c>
      <c r="Q3073" s="6">
        <f>IF(ISNUMBER(FIND("|",#REF!,1)),LEFT(#REF!,FIND("|",#REF!,1)-2),#REF!)</f>
      </c>
      <c r="R3073" s="6">
        <f>IF(ISNUMBER(FIND("|",#REF!,1)),RIGHT(#REF!,LEN(#REF!)-FIND("|",#REF!,1)-1),"")</f>
      </c>
      <c r="S3073" s="3" t="s">
        <v>7</v>
      </c>
      <c r="T3073" s="3" t="s">
        <v>7</v>
      </c>
      <c r="U3073" s="2">
        <v>0</v>
      </c>
      <c r="V3073" s="2">
        <v>0</v>
      </c>
      <c r="W3073" s="2"/>
      <c r="X3073" s="3" t="s">
        <v>358</v>
      </c>
      <c r="Y3073" s="2"/>
      <c r="Z3073" s="3"/>
      <c r="AA3073" s="3"/>
      <c r="AB3073" s="7" t="s">
        <v>9351</v>
      </c>
      <c r="AC3073" s="3" t="s">
        <v>542</v>
      </c>
      <c r="AD3073" s="3" t="s">
        <v>543</v>
      </c>
      <c r="AE3073" s="3" t="s">
        <v>544</v>
      </c>
      <c r="AF3073" s="3" t="s">
        <v>102</v>
      </c>
      <c r="AG3073" s="4"/>
      <c r="AH3073" s="3"/>
      <c r="AI3073" s="4"/>
      <c r="AJ30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3" s="8">
        <f>IF(#REF!=MAX(#REF!),"New","Old")</f>
      </c>
      <c r="AL3073" s="3"/>
      <c r="AM3073" s="9">
        <f>IF(OR(#REF!="",#REF!=0),"",IF(#REF!&lt;12000,"&lt;12k",IF(AND(#REF!&gt;=12000,#REF!&lt;24000),"12k to 24k",IF(AND(#REF!&gt;=24000,#REF!&lt;=36000),"24k to 36k",IF(#REF!&gt;36000,"&gt;36k","")))))</f>
      </c>
    </row>
    <row x14ac:dyDescent="0.25" r="3074" customHeight="1" ht="18.75">
      <c r="A3074" s="1">
        <v>1906032</v>
      </c>
      <c r="B3074" s="2">
        <v>11530129</v>
      </c>
      <c r="C3074" s="3" t="s">
        <v>0</v>
      </c>
      <c r="D3074" s="3" t="s">
        <v>86</v>
      </c>
      <c r="E3074" s="2">
        <v>2020</v>
      </c>
      <c r="F3074" s="4">
        <v>45000</v>
      </c>
      <c r="G3074" s="3" t="s">
        <v>2</v>
      </c>
      <c r="H3074" s="4">
        <v>45110</v>
      </c>
      <c r="I3074" s="4">
        <f>_xlfn.XLOOKUP(#REF!,[1]!Backup_F8_Previous_Wave[ODINO],[1]!Backup_F8_Previous_Wave[Production Date],"")</f>
      </c>
      <c r="J3074" s="10">
        <f>_xlfn.XLOOKUP(#REF!,[1]!Backup_F8_Previous_Wave[ODINO],[1]!Backup_F8_Previous_Wave[Wave Date],"")</f>
      </c>
      <c r="K3074" s="6">
        <f>_xlfn.XLOOKUP(#REF!,[1]!Backup_F8_Previous_Wave[ODINO],[1]!Backup_F8_Previous_Wave[Full VIN],"")</f>
      </c>
      <c r="L3074" s="3" t="s">
        <v>9352</v>
      </c>
      <c r="M3074" s="3" t="s">
        <v>4</v>
      </c>
      <c r="N3074" s="3" t="s">
        <v>9353</v>
      </c>
      <c r="O3074" s="3" t="s">
        <v>4771</v>
      </c>
      <c r="P3074" s="6">
        <f>_xlfn.XLOOKUP(#REF!,[1]!Table2[BINNING],[1]!Table2[VFG],"")</f>
      </c>
      <c r="Q3074" s="6">
        <f>IF(ISNUMBER(FIND("|",#REF!,1)),LEFT(#REF!,FIND("|",#REF!,1)-2),#REF!)</f>
      </c>
      <c r="R3074" s="6">
        <f>IF(ISNUMBER(FIND("|",#REF!,1)),RIGHT(#REF!,LEN(#REF!)-FIND("|",#REF!,1)-1),"")</f>
      </c>
      <c r="S3074" s="3" t="s">
        <v>7</v>
      </c>
      <c r="T3074" s="3" t="s">
        <v>7</v>
      </c>
      <c r="U3074" s="2">
        <v>0</v>
      </c>
      <c r="V3074" s="2">
        <v>0</v>
      </c>
      <c r="W3074" s="2">
        <v>65000</v>
      </c>
      <c r="X3074" s="3" t="s">
        <v>525</v>
      </c>
      <c r="Y3074" s="2"/>
      <c r="Z3074" s="3" t="s">
        <v>9354</v>
      </c>
      <c r="AA3074" s="3" t="s">
        <v>4338</v>
      </c>
      <c r="AB3074" s="7" t="s">
        <v>9355</v>
      </c>
      <c r="AC3074" s="3" t="s">
        <v>685</v>
      </c>
      <c r="AD3074" s="3" t="s">
        <v>93</v>
      </c>
      <c r="AE3074" s="3" t="s">
        <v>94</v>
      </c>
      <c r="AF3074" s="3" t="s">
        <v>95</v>
      </c>
      <c r="AG3074" s="4"/>
      <c r="AH3074" s="3"/>
      <c r="AI3074" s="4"/>
      <c r="AJ30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4" s="8">
        <f>IF(#REF!=MAX(#REF!),"New","Old")</f>
      </c>
      <c r="AL3074" s="3"/>
      <c r="AM3074" s="9">
        <f>IF(OR(#REF!="",#REF!=0),"",IF(#REF!&lt;12000,"&lt;12k",IF(AND(#REF!&gt;=12000,#REF!&lt;24000),"12k to 24k",IF(AND(#REF!&gt;=24000,#REF!&lt;=36000),"24k to 36k",IF(#REF!&gt;36000,"&gt;36k","")))))</f>
      </c>
    </row>
    <row x14ac:dyDescent="0.25" r="3075" customHeight="1" ht="18.75">
      <c r="A3075" s="1">
        <v>1906050</v>
      </c>
      <c r="B3075" s="2">
        <v>11530140</v>
      </c>
      <c r="C3075" s="3" t="s">
        <v>0</v>
      </c>
      <c r="D3075" s="3" t="s">
        <v>181</v>
      </c>
      <c r="E3075" s="2">
        <v>2020</v>
      </c>
      <c r="F3075" s="4">
        <v>45087</v>
      </c>
      <c r="G3075" s="3" t="s">
        <v>108</v>
      </c>
      <c r="H3075" s="4">
        <v>45110</v>
      </c>
      <c r="I3075" s="4">
        <f>_xlfn.XLOOKUP(#REF!,[1]!Backup_F8_Previous_Wave[ODINO],[1]!Backup_F8_Previous_Wave[Production Date],"")</f>
      </c>
      <c r="J3075" s="10">
        <f>_xlfn.XLOOKUP(#REF!,[1]!Backup_F8_Previous_Wave[ODINO],[1]!Backup_F8_Previous_Wave[Wave Date],"")</f>
      </c>
      <c r="K3075" s="6">
        <f>_xlfn.XLOOKUP(#REF!,[1]!Backup_F8_Previous_Wave[ODINO],[1]!Backup_F8_Previous_Wave[Full VIN],"")</f>
      </c>
      <c r="L3075" s="3" t="s">
        <v>9356</v>
      </c>
      <c r="M3075" s="3" t="s">
        <v>4</v>
      </c>
      <c r="N3075" s="3" t="s">
        <v>9357</v>
      </c>
      <c r="O3075" s="3" t="s">
        <v>196</v>
      </c>
      <c r="P3075" s="6">
        <f>_xlfn.XLOOKUP(#REF!,[1]!Table2[BINNING],[1]!Table2[VFG],"")</f>
      </c>
      <c r="Q3075" s="6">
        <f>IF(ISNUMBER(FIND("|",#REF!,1)),LEFT(#REF!,FIND("|",#REF!,1)-2),#REF!)</f>
      </c>
      <c r="R3075" s="6">
        <f>IF(ISNUMBER(FIND("|",#REF!,1)),RIGHT(#REF!,LEN(#REF!)-FIND("|",#REF!,1)-1),"")</f>
      </c>
      <c r="S3075" s="3" t="s">
        <v>7</v>
      </c>
      <c r="T3075" s="3" t="s">
        <v>7</v>
      </c>
      <c r="U3075" s="2">
        <v>0</v>
      </c>
      <c r="V3075" s="2">
        <v>0</v>
      </c>
      <c r="W3075" s="2">
        <v>40000</v>
      </c>
      <c r="X3075" s="3" t="s">
        <v>8</v>
      </c>
      <c r="Y3075" s="2">
        <v>70</v>
      </c>
      <c r="Z3075" s="3"/>
      <c r="AA3075" s="3"/>
      <c r="AB3075" s="7" t="s">
        <v>9358</v>
      </c>
      <c r="AC3075" s="3" t="s">
        <v>1252</v>
      </c>
      <c r="AD3075" s="3" t="s">
        <v>298</v>
      </c>
      <c r="AE3075" s="3" t="s">
        <v>299</v>
      </c>
      <c r="AF3075" s="3" t="s">
        <v>198</v>
      </c>
      <c r="AG3075" s="4"/>
      <c r="AH3075" s="3"/>
      <c r="AI3075" s="4"/>
      <c r="AJ30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5" s="8">
        <f>IF(#REF!=MAX(#REF!),"New","Old")</f>
      </c>
      <c r="AL3075" s="3"/>
      <c r="AM3075" s="9">
        <f>IF(OR(#REF!="",#REF!=0),"",IF(#REF!&lt;12000,"&lt;12k",IF(AND(#REF!&gt;=12000,#REF!&lt;24000),"12k to 24k",IF(AND(#REF!&gt;=24000,#REF!&lt;=36000),"24k to 36k",IF(#REF!&gt;36000,"&gt;36k","")))))</f>
      </c>
    </row>
    <row x14ac:dyDescent="0.25" r="3076" customHeight="1" ht="18.75">
      <c r="A3076" s="1">
        <v>1906084</v>
      </c>
      <c r="B3076" s="2">
        <v>11530159</v>
      </c>
      <c r="C3076" s="3" t="s">
        <v>0</v>
      </c>
      <c r="D3076" s="3" t="s">
        <v>4843</v>
      </c>
      <c r="E3076" s="2">
        <v>2023</v>
      </c>
      <c r="F3076" s="4">
        <v>45019</v>
      </c>
      <c r="G3076" s="3" t="s">
        <v>108</v>
      </c>
      <c r="H3076" s="4">
        <v>45110</v>
      </c>
      <c r="I3076" s="4">
        <f>_xlfn.XLOOKUP(#REF!,[1]!Backup_F8_Previous_Wave[ODINO],[1]!Backup_F8_Previous_Wave[Production Date],"")</f>
      </c>
      <c r="J3076" s="10">
        <f>_xlfn.XLOOKUP(#REF!,[1]!Backup_F8_Previous_Wave[ODINO],[1]!Backup_F8_Previous_Wave[Wave Date],"")</f>
      </c>
      <c r="K3076" s="6">
        <f>_xlfn.XLOOKUP(#REF!,[1]!Backup_F8_Previous_Wave[ODINO],[1]!Backup_F8_Previous_Wave[Full VIN],"")</f>
      </c>
      <c r="L3076" s="3" t="s">
        <v>8266</v>
      </c>
      <c r="M3076" s="3" t="s">
        <v>4</v>
      </c>
      <c r="N3076" s="3" t="s">
        <v>9359</v>
      </c>
      <c r="O3076" s="3" t="s">
        <v>3849</v>
      </c>
      <c r="P3076" s="6">
        <f>_xlfn.XLOOKUP(#REF!,[1]!Table2[BINNING],[1]!Table2[VFG],"")</f>
      </c>
      <c r="Q3076" s="6">
        <f>IF(ISNUMBER(FIND("|",#REF!,1)),LEFT(#REF!,FIND("|",#REF!,1)-2),#REF!)</f>
      </c>
      <c r="R3076" s="6">
        <f>IF(ISNUMBER(FIND("|",#REF!,1)),RIGHT(#REF!,LEN(#REF!)-FIND("|",#REF!,1)-1),"")</f>
      </c>
      <c r="S3076" s="3" t="s">
        <v>7</v>
      </c>
      <c r="T3076" s="3" t="s">
        <v>7</v>
      </c>
      <c r="U3076" s="2">
        <v>0</v>
      </c>
      <c r="V3076" s="2">
        <v>0</v>
      </c>
      <c r="W3076" s="2"/>
      <c r="X3076" s="3" t="s">
        <v>72</v>
      </c>
      <c r="Y3076" s="2">
        <v>55</v>
      </c>
      <c r="Z3076" s="3"/>
      <c r="AA3076" s="3"/>
      <c r="AB3076" s="7" t="s">
        <v>9360</v>
      </c>
      <c r="AC3076" s="3" t="s">
        <v>4847</v>
      </c>
      <c r="AD3076" s="3" t="s">
        <v>4848</v>
      </c>
      <c r="AE3076" s="3" t="s">
        <v>4849</v>
      </c>
      <c r="AF3076" s="3" t="s">
        <v>102</v>
      </c>
      <c r="AG3076" s="4"/>
      <c r="AH3076" s="3"/>
      <c r="AI3076" s="4"/>
      <c r="AJ30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6" s="8">
        <f>IF(#REF!=MAX(#REF!),"New","Old")</f>
      </c>
      <c r="AL3076" s="3"/>
      <c r="AM3076" s="9">
        <f>IF(OR(#REF!="",#REF!=0),"",IF(#REF!&lt;12000,"&lt;12k",IF(AND(#REF!&gt;=12000,#REF!&lt;24000),"12k to 24k",IF(AND(#REF!&gt;=24000,#REF!&lt;=36000),"24k to 36k",IF(#REF!&gt;36000,"&gt;36k","")))))</f>
      </c>
    </row>
    <row x14ac:dyDescent="0.25" r="3077" customHeight="1" ht="18.75">
      <c r="A3077" s="1">
        <v>1906119</v>
      </c>
      <c r="B3077" s="2">
        <v>11530181</v>
      </c>
      <c r="C3077" s="3" t="s">
        <v>0</v>
      </c>
      <c r="D3077" s="3" t="s">
        <v>59</v>
      </c>
      <c r="E3077" s="2">
        <v>2016</v>
      </c>
      <c r="F3077" s="4">
        <v>45108</v>
      </c>
      <c r="G3077" s="3" t="s">
        <v>39</v>
      </c>
      <c r="H3077" s="4">
        <v>45110</v>
      </c>
      <c r="I3077" s="4">
        <f>_xlfn.XLOOKUP(#REF!,[1]!Backup_F8_Previous_Wave[ODINO],[1]!Backup_F8_Previous_Wave[Production Date],"")</f>
      </c>
      <c r="J3077" s="10">
        <f>_xlfn.XLOOKUP(#REF!,[1]!Backup_F8_Previous_Wave[ODINO],[1]!Backup_F8_Previous_Wave[Wave Date],"")</f>
      </c>
      <c r="K3077" s="6">
        <f>_xlfn.XLOOKUP(#REF!,[1]!Backup_F8_Previous_Wave[ODINO],[1]!Backup_F8_Previous_Wave[Full VIN],"")</f>
      </c>
      <c r="L3077" s="3" t="s">
        <v>9361</v>
      </c>
      <c r="M3077" s="3" t="s">
        <v>4</v>
      </c>
      <c r="N3077" s="3" t="s">
        <v>9362</v>
      </c>
      <c r="O3077" s="3" t="s">
        <v>62</v>
      </c>
      <c r="P3077" s="6">
        <f>_xlfn.XLOOKUP(#REF!,[1]!Table2[BINNING],[1]!Table2[VFG],"")</f>
      </c>
      <c r="Q3077" s="6">
        <f>IF(ISNUMBER(FIND("|",#REF!,1)),LEFT(#REF!,FIND("|",#REF!,1)-2),#REF!)</f>
      </c>
      <c r="R3077" s="6">
        <f>IF(ISNUMBER(FIND("|",#REF!,1)),RIGHT(#REF!,LEN(#REF!)-FIND("|",#REF!,1)-1),"")</f>
      </c>
      <c r="S3077" s="3" t="s">
        <v>7</v>
      </c>
      <c r="T3077" s="3" t="s">
        <v>7</v>
      </c>
      <c r="U3077" s="2">
        <v>0</v>
      </c>
      <c r="V3077" s="2">
        <v>0</v>
      </c>
      <c r="W3077" s="2"/>
      <c r="X3077" s="3" t="s">
        <v>317</v>
      </c>
      <c r="Y3077" s="2">
        <v>0</v>
      </c>
      <c r="Z3077" s="3"/>
      <c r="AA3077" s="3"/>
      <c r="AB3077" s="7" t="s">
        <v>9363</v>
      </c>
      <c r="AC3077" s="3" t="s">
        <v>65</v>
      </c>
      <c r="AD3077" s="3" t="s">
        <v>66</v>
      </c>
      <c r="AE3077" s="3" t="s">
        <v>67</v>
      </c>
      <c r="AF3077" s="3" t="s">
        <v>68</v>
      </c>
      <c r="AG3077" s="4"/>
      <c r="AH3077" s="3"/>
      <c r="AI3077" s="4"/>
      <c r="AJ30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7" s="8">
        <f>IF(#REF!=MAX(#REF!),"New","Old")</f>
      </c>
      <c r="AL3077" s="3"/>
      <c r="AM3077" s="9">
        <f>IF(OR(#REF!="",#REF!=0),"",IF(#REF!&lt;12000,"&lt;12k",IF(AND(#REF!&gt;=12000,#REF!&lt;24000),"12k to 24k",IF(AND(#REF!&gt;=24000,#REF!&lt;=36000),"24k to 36k",IF(#REF!&gt;36000,"&gt;36k","")))))</f>
      </c>
    </row>
    <row x14ac:dyDescent="0.25" r="3078" customHeight="1" ht="18.75">
      <c r="A3078" s="1">
        <v>1906356</v>
      </c>
      <c r="B3078" s="2">
        <v>11530343</v>
      </c>
      <c r="C3078" s="3" t="s">
        <v>0</v>
      </c>
      <c r="D3078" s="3" t="s">
        <v>181</v>
      </c>
      <c r="E3078" s="2">
        <v>2018</v>
      </c>
      <c r="F3078" s="4">
        <v>45111</v>
      </c>
      <c r="G3078" s="3" t="s">
        <v>39</v>
      </c>
      <c r="H3078" s="4">
        <v>45111</v>
      </c>
      <c r="I3078" s="4">
        <f>_xlfn.XLOOKUP(#REF!,[1]!Backup_F8_Previous_Wave[ODINO],[1]!Backup_F8_Previous_Wave[Production Date],"")</f>
      </c>
      <c r="J3078" s="10">
        <f>_xlfn.XLOOKUP(#REF!,[1]!Backup_F8_Previous_Wave[ODINO],[1]!Backup_F8_Previous_Wave[Wave Date],"")</f>
      </c>
      <c r="K3078" s="6">
        <f>_xlfn.XLOOKUP(#REF!,[1]!Backup_F8_Previous_Wave[ODINO],[1]!Backup_F8_Previous_Wave[Full VIN],"")</f>
      </c>
      <c r="L3078" s="3" t="s">
        <v>9364</v>
      </c>
      <c r="M3078" s="3" t="s">
        <v>4</v>
      </c>
      <c r="N3078" s="3" t="s">
        <v>9365</v>
      </c>
      <c r="O3078" s="3" t="s">
        <v>196</v>
      </c>
      <c r="P3078" s="6">
        <f>_xlfn.XLOOKUP(#REF!,[1]!Table2[BINNING],[1]!Table2[VFG],"")</f>
      </c>
      <c r="Q3078" s="6">
        <f>IF(ISNUMBER(FIND("|",#REF!,1)),LEFT(#REF!,FIND("|",#REF!,1)-2),#REF!)</f>
      </c>
      <c r="R3078" s="6">
        <f>IF(ISNUMBER(FIND("|",#REF!,1)),RIGHT(#REF!,LEN(#REF!)-FIND("|",#REF!,1)-1),"")</f>
      </c>
      <c r="S3078" s="3" t="s">
        <v>7</v>
      </c>
      <c r="T3078" s="3" t="s">
        <v>7</v>
      </c>
      <c r="U3078" s="2">
        <v>0</v>
      </c>
      <c r="V3078" s="2">
        <v>0</v>
      </c>
      <c r="W3078" s="2"/>
      <c r="X3078" s="3" t="s">
        <v>63</v>
      </c>
      <c r="Y3078" s="2">
        <v>70</v>
      </c>
      <c r="Z3078" s="3"/>
      <c r="AA3078" s="3"/>
      <c r="AB3078" s="7" t="s">
        <v>9366</v>
      </c>
      <c r="AC3078" s="3" t="s">
        <v>297</v>
      </c>
      <c r="AD3078" s="3" t="s">
        <v>298</v>
      </c>
      <c r="AE3078" s="3" t="s">
        <v>299</v>
      </c>
      <c r="AF3078" s="3" t="s">
        <v>198</v>
      </c>
      <c r="AG3078" s="4"/>
      <c r="AH3078" s="3"/>
      <c r="AI3078" s="4"/>
      <c r="AJ30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8" s="8">
        <f>IF(#REF!=MAX(#REF!),"New","Old")</f>
      </c>
      <c r="AL3078" s="3"/>
      <c r="AM3078" s="9">
        <f>IF(OR(#REF!="",#REF!=0),"",IF(#REF!&lt;12000,"&lt;12k",IF(AND(#REF!&gt;=12000,#REF!&lt;24000),"12k to 24k",IF(AND(#REF!&gt;=24000,#REF!&lt;=36000),"24k to 36k",IF(#REF!&gt;36000,"&gt;36k","")))))</f>
      </c>
    </row>
    <row x14ac:dyDescent="0.25" r="3079" customHeight="1" ht="18.75">
      <c r="A3079" s="1">
        <v>1906367</v>
      </c>
      <c r="B3079" s="2">
        <v>11530348</v>
      </c>
      <c r="C3079" s="3" t="s">
        <v>0</v>
      </c>
      <c r="D3079" s="3" t="s">
        <v>181</v>
      </c>
      <c r="E3079" s="2">
        <v>2017</v>
      </c>
      <c r="F3079" s="4">
        <v>45082</v>
      </c>
      <c r="G3079" s="3" t="s">
        <v>108</v>
      </c>
      <c r="H3079" s="4">
        <v>45111</v>
      </c>
      <c r="I3079" s="4">
        <f>_xlfn.XLOOKUP(#REF!,[1]!Backup_F8_Previous_Wave[ODINO],[1]!Backup_F8_Previous_Wave[Production Date],"")</f>
      </c>
      <c r="J3079" s="10">
        <f>_xlfn.XLOOKUP(#REF!,[1]!Backup_F8_Previous_Wave[ODINO],[1]!Backup_F8_Previous_Wave[Wave Date],"")</f>
      </c>
      <c r="K3079" s="6">
        <f>_xlfn.XLOOKUP(#REF!,[1]!Backup_F8_Previous_Wave[ODINO],[1]!Backup_F8_Previous_Wave[Full VIN],"")</f>
      </c>
      <c r="L3079" s="3" t="s">
        <v>7162</v>
      </c>
      <c r="M3079" s="3" t="s">
        <v>4</v>
      </c>
      <c r="N3079" s="3" t="s">
        <v>9367</v>
      </c>
      <c r="O3079" s="3" t="s">
        <v>196</v>
      </c>
      <c r="P3079" s="6">
        <f>_xlfn.XLOOKUP(#REF!,[1]!Table2[BINNING],[1]!Table2[VFG],"")</f>
      </c>
      <c r="Q3079" s="6">
        <f>IF(ISNUMBER(FIND("|",#REF!,1)),LEFT(#REF!,FIND("|",#REF!,1)-2),#REF!)</f>
      </c>
      <c r="R3079" s="6">
        <f>IF(ISNUMBER(FIND("|",#REF!,1)),RIGHT(#REF!,LEN(#REF!)-FIND("|",#REF!,1)-1),"")</f>
      </c>
      <c r="S3079" s="3" t="s">
        <v>7</v>
      </c>
      <c r="T3079" s="3" t="s">
        <v>7</v>
      </c>
      <c r="U3079" s="2">
        <v>0</v>
      </c>
      <c r="V3079" s="2">
        <v>0</v>
      </c>
      <c r="W3079" s="2"/>
      <c r="X3079" s="3" t="s">
        <v>380</v>
      </c>
      <c r="Y3079" s="2">
        <v>60</v>
      </c>
      <c r="Z3079" s="3"/>
      <c r="AA3079" s="3"/>
      <c r="AB3079" s="7" t="s">
        <v>9368</v>
      </c>
      <c r="AC3079" s="3" t="s">
        <v>297</v>
      </c>
      <c r="AD3079" s="3" t="s">
        <v>298</v>
      </c>
      <c r="AE3079" s="3" t="s">
        <v>299</v>
      </c>
      <c r="AF3079" s="3" t="s">
        <v>198</v>
      </c>
      <c r="AG3079" s="4"/>
      <c r="AH3079" s="3"/>
      <c r="AI3079" s="4"/>
      <c r="AJ30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79" s="8">
        <f>IF(#REF!=MAX(#REF!),"New","Old")</f>
      </c>
      <c r="AL3079" s="3"/>
      <c r="AM3079" s="9">
        <f>IF(OR(#REF!="",#REF!=0),"",IF(#REF!&lt;12000,"&lt;12k",IF(AND(#REF!&gt;=12000,#REF!&lt;24000),"12k to 24k",IF(AND(#REF!&gt;=24000,#REF!&lt;=36000),"24k to 36k",IF(#REF!&gt;36000,"&gt;36k","")))))</f>
      </c>
    </row>
    <row x14ac:dyDescent="0.25" r="3080" customHeight="1" ht="18.75">
      <c r="A3080" s="1">
        <v>1906410</v>
      </c>
      <c r="B3080" s="2">
        <v>11530373</v>
      </c>
      <c r="C3080" s="3" t="s">
        <v>0</v>
      </c>
      <c r="D3080" s="3" t="s">
        <v>448</v>
      </c>
      <c r="E3080" s="2">
        <v>2019</v>
      </c>
      <c r="F3080" s="4">
        <v>45112</v>
      </c>
      <c r="G3080" s="3" t="s">
        <v>39</v>
      </c>
      <c r="H3080" s="4">
        <v>45112</v>
      </c>
      <c r="I3080" s="4">
        <f>_xlfn.XLOOKUP(#REF!,[1]!Backup_F8_Previous_Wave[ODINO],[1]!Backup_F8_Previous_Wave[Production Date],"")</f>
      </c>
      <c r="J3080" s="10">
        <f>_xlfn.XLOOKUP(#REF!,[1]!Backup_F8_Previous_Wave[ODINO],[1]!Backup_F8_Previous_Wave[Wave Date],"")</f>
      </c>
      <c r="K3080" s="6">
        <f>_xlfn.XLOOKUP(#REF!,[1]!Backup_F8_Previous_Wave[ODINO],[1]!Backup_F8_Previous_Wave[Full VIN],"")</f>
      </c>
      <c r="L3080" s="3" t="s">
        <v>9369</v>
      </c>
      <c r="M3080" s="3" t="s">
        <v>4</v>
      </c>
      <c r="N3080" s="3" t="s">
        <v>9370</v>
      </c>
      <c r="O3080" s="3" t="s">
        <v>105</v>
      </c>
      <c r="P3080" s="6">
        <f>_xlfn.XLOOKUP(#REF!,[1]!Table2[BINNING],[1]!Table2[VFG],"")</f>
      </c>
      <c r="Q3080" s="6">
        <f>IF(ISNUMBER(FIND("|",#REF!,1)),LEFT(#REF!,FIND("|",#REF!,1)-2),#REF!)</f>
      </c>
      <c r="R3080" s="6">
        <f>IF(ISNUMBER(FIND("|",#REF!,1)),RIGHT(#REF!,LEN(#REF!)-FIND("|",#REF!,1)-1),"")</f>
      </c>
      <c r="S3080" s="3" t="s">
        <v>7</v>
      </c>
      <c r="T3080" s="3" t="s">
        <v>7</v>
      </c>
      <c r="U3080" s="2">
        <v>0</v>
      </c>
      <c r="V3080" s="2">
        <v>0</v>
      </c>
      <c r="W3080" s="2"/>
      <c r="X3080" s="3" t="s">
        <v>657</v>
      </c>
      <c r="Y3080" s="2">
        <v>40</v>
      </c>
      <c r="Z3080" s="3"/>
      <c r="AA3080" s="3"/>
      <c r="AB3080" s="7" t="s">
        <v>9371</v>
      </c>
      <c r="AC3080" s="3" t="s">
        <v>452</v>
      </c>
      <c r="AD3080" s="3" t="s">
        <v>453</v>
      </c>
      <c r="AE3080" s="3" t="s">
        <v>454</v>
      </c>
      <c r="AF3080" s="3" t="s">
        <v>45</v>
      </c>
      <c r="AG3080" s="4"/>
      <c r="AH3080" s="3"/>
      <c r="AI3080" s="4"/>
      <c r="AJ30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0" s="8">
        <f>IF(#REF!=MAX(#REF!),"New","Old")</f>
      </c>
      <c r="AL3080" s="3"/>
      <c r="AM3080" s="9">
        <f>IF(OR(#REF!="",#REF!=0),"",IF(#REF!&lt;12000,"&lt;12k",IF(AND(#REF!&gt;=12000,#REF!&lt;24000),"12k to 24k",IF(AND(#REF!&gt;=24000,#REF!&lt;=36000),"24k to 36k",IF(#REF!&gt;36000,"&gt;36k","")))))</f>
      </c>
    </row>
    <row x14ac:dyDescent="0.25" r="3081" customHeight="1" ht="18.75">
      <c r="A3081" s="1">
        <v>1906595</v>
      </c>
      <c r="B3081" s="2">
        <v>11530502</v>
      </c>
      <c r="C3081" s="3" t="s">
        <v>0</v>
      </c>
      <c r="D3081" s="3" t="s">
        <v>181</v>
      </c>
      <c r="E3081" s="2">
        <v>2016</v>
      </c>
      <c r="F3081" s="4">
        <v>45092</v>
      </c>
      <c r="G3081" s="3" t="s">
        <v>108</v>
      </c>
      <c r="H3081" s="4">
        <v>45112</v>
      </c>
      <c r="I3081" s="4">
        <f>_xlfn.XLOOKUP(#REF!,[1]!Backup_F8_Previous_Wave[ODINO],[1]!Backup_F8_Previous_Wave[Production Date],"")</f>
      </c>
      <c r="J3081" s="10">
        <f>_xlfn.XLOOKUP(#REF!,[1]!Backup_F8_Previous_Wave[ODINO],[1]!Backup_F8_Previous_Wave[Wave Date],"")</f>
      </c>
      <c r="K3081" s="6">
        <f>_xlfn.XLOOKUP(#REF!,[1]!Backup_F8_Previous_Wave[ODINO],[1]!Backup_F8_Previous_Wave[Full VIN],"")</f>
      </c>
      <c r="L3081" s="3" t="s">
        <v>9372</v>
      </c>
      <c r="M3081" s="3" t="s">
        <v>4</v>
      </c>
      <c r="N3081" s="3" t="s">
        <v>9373</v>
      </c>
      <c r="O3081" s="3" t="s">
        <v>2889</v>
      </c>
      <c r="P3081" s="6">
        <f>_xlfn.XLOOKUP(#REF!,[1]!Table2[BINNING],[1]!Table2[VFG],"")</f>
      </c>
      <c r="Q3081" s="6">
        <f>IF(ISNUMBER(FIND("|",#REF!,1)),LEFT(#REF!,FIND("|",#REF!,1)-2),#REF!)</f>
      </c>
      <c r="R3081" s="6">
        <f>IF(ISNUMBER(FIND("|",#REF!,1)),RIGHT(#REF!,LEN(#REF!)-FIND("|",#REF!,1)-1),"")</f>
      </c>
      <c r="S3081" s="3" t="s">
        <v>7</v>
      </c>
      <c r="T3081" s="3" t="s">
        <v>7</v>
      </c>
      <c r="U3081" s="2">
        <v>0</v>
      </c>
      <c r="V3081" s="2">
        <v>0</v>
      </c>
      <c r="W3081" s="2">
        <v>99000</v>
      </c>
      <c r="X3081" s="3" t="s">
        <v>63</v>
      </c>
      <c r="Y3081" s="2"/>
      <c r="Z3081" s="3" t="s">
        <v>9374</v>
      </c>
      <c r="AA3081" s="3" t="s">
        <v>3881</v>
      </c>
      <c r="AB3081" s="7" t="s">
        <v>9375</v>
      </c>
      <c r="AC3081" s="3" t="s">
        <v>297</v>
      </c>
      <c r="AD3081" s="3" t="s">
        <v>298</v>
      </c>
      <c r="AE3081" s="3" t="s">
        <v>299</v>
      </c>
      <c r="AF3081" s="3" t="s">
        <v>198</v>
      </c>
      <c r="AG3081" s="4"/>
      <c r="AH3081" s="3"/>
      <c r="AI3081" s="4"/>
      <c r="AJ30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1" s="8">
        <f>IF(#REF!=MAX(#REF!),"New","Old")</f>
      </c>
      <c r="AL3081" s="3"/>
      <c r="AM3081" s="9">
        <f>IF(OR(#REF!="",#REF!=0),"",IF(#REF!&lt;12000,"&lt;12k",IF(AND(#REF!&gt;=12000,#REF!&lt;24000),"12k to 24k",IF(AND(#REF!&gt;=24000,#REF!&lt;=36000),"24k to 36k",IF(#REF!&gt;36000,"&gt;36k","")))))</f>
      </c>
    </row>
    <row x14ac:dyDescent="0.25" r="3082" customHeight="1" ht="18.75">
      <c r="A3082" s="1">
        <v>1906703</v>
      </c>
      <c r="B3082" s="2">
        <v>11530570</v>
      </c>
      <c r="C3082" s="3" t="s">
        <v>0</v>
      </c>
      <c r="D3082" s="3" t="s">
        <v>86</v>
      </c>
      <c r="E3082" s="2">
        <v>2020</v>
      </c>
      <c r="F3082" s="4">
        <v>45110</v>
      </c>
      <c r="G3082" s="3" t="s">
        <v>39</v>
      </c>
      <c r="H3082" s="4">
        <v>45113</v>
      </c>
      <c r="I3082" s="4"/>
      <c r="J3082" s="10">
        <f>_xlfn.XLOOKUP(#REF!,[1]!Backup_F8_Previous_Wave[ODINO],[1]!Backup_F8_Previous_Wave[Wave Date],"")</f>
      </c>
      <c r="K3082" s="3"/>
      <c r="L3082" s="3" t="s">
        <v>7700</v>
      </c>
      <c r="M3082" s="3" t="s">
        <v>4</v>
      </c>
      <c r="N3082" s="3" t="s">
        <v>9376</v>
      </c>
      <c r="O3082" s="3" t="s">
        <v>4771</v>
      </c>
      <c r="P3082" s="6">
        <f>_xlfn.XLOOKUP(#REF!,[1]!Table2[BINNING],[1]!Table2[VFG],"")</f>
      </c>
      <c r="Q3082" s="6">
        <f>IF(ISNUMBER(FIND("|",#REF!,1)),LEFT(#REF!,FIND("|",#REF!,1)-2),#REF!)</f>
      </c>
      <c r="R3082" s="6">
        <f>IF(ISNUMBER(FIND("|",#REF!,1)),RIGHT(#REF!,LEN(#REF!)-FIND("|",#REF!,1)-1),"")</f>
      </c>
      <c r="S3082" s="3" t="s">
        <v>7</v>
      </c>
      <c r="T3082" s="3" t="s">
        <v>7</v>
      </c>
      <c r="U3082" s="2">
        <v>0</v>
      </c>
      <c r="V3082" s="2">
        <v>0</v>
      </c>
      <c r="W3082" s="2"/>
      <c r="X3082" s="3" t="s">
        <v>282</v>
      </c>
      <c r="Y3082" s="2">
        <v>0</v>
      </c>
      <c r="Z3082" s="3"/>
      <c r="AA3082" s="3"/>
      <c r="AB3082" s="7" t="s">
        <v>9377</v>
      </c>
      <c r="AC3082" s="3" t="s">
        <v>44</v>
      </c>
      <c r="AD3082" s="3" t="s">
        <v>44</v>
      </c>
      <c r="AE3082" s="3" t="s">
        <v>44</v>
      </c>
      <c r="AF3082" s="3" t="s">
        <v>95</v>
      </c>
      <c r="AG3082" s="4"/>
      <c r="AH3082" s="3"/>
      <c r="AI3082" s="4"/>
      <c r="AJ30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2" s="8">
        <f>IF(#REF!=MAX(#REF!),"New","Old")</f>
      </c>
      <c r="AL3082" s="3"/>
      <c r="AM3082" s="9">
        <f>IF(OR(#REF!="",#REF!=0),"",IF(#REF!&lt;12000,"&lt;12k",IF(AND(#REF!&gt;=12000,#REF!&lt;24000),"12k to 24k",IF(AND(#REF!&gt;=24000,#REF!&lt;=36000),"24k to 36k",IF(#REF!&gt;36000,"&gt;36k","")))))</f>
      </c>
    </row>
    <row x14ac:dyDescent="0.25" r="3083" customHeight="1" ht="18.75">
      <c r="A3083" s="1">
        <v>1906821</v>
      </c>
      <c r="B3083" s="2">
        <v>11530652</v>
      </c>
      <c r="C3083" s="3" t="s">
        <v>0</v>
      </c>
      <c r="D3083" s="3" t="s">
        <v>1</v>
      </c>
      <c r="E3083" s="2">
        <v>2010</v>
      </c>
      <c r="F3083" s="4">
        <v>45103</v>
      </c>
      <c r="G3083" s="3" t="s">
        <v>108</v>
      </c>
      <c r="H3083" s="4">
        <v>45113</v>
      </c>
      <c r="I3083" s="4">
        <f>_xlfn.XLOOKUP(#REF!,[1]!Backup_F8_Previous_Wave[ODINO],[1]!Backup_F8_Previous_Wave[Production Date],"")</f>
      </c>
      <c r="J3083" s="10">
        <f>_xlfn.XLOOKUP(#REF!,[1]!Backup_F8_Previous_Wave[ODINO],[1]!Backup_F8_Previous_Wave[Wave Date],"")</f>
      </c>
      <c r="K3083" s="6">
        <f>_xlfn.XLOOKUP(#REF!,[1]!Backup_F8_Previous_Wave[ODINO],[1]!Backup_F8_Previous_Wave[Full VIN],"")</f>
      </c>
      <c r="L3083" s="3" t="s">
        <v>9378</v>
      </c>
      <c r="M3083" s="3" t="s">
        <v>4</v>
      </c>
      <c r="N3083" s="3" t="s">
        <v>9379</v>
      </c>
      <c r="O3083" s="3" t="s">
        <v>6</v>
      </c>
      <c r="P3083" s="6">
        <f>_xlfn.XLOOKUP(#REF!,[1]!Table2[BINNING],[1]!Table2[VFG],"")</f>
      </c>
      <c r="Q3083" s="6">
        <f>IF(ISNUMBER(FIND("|",#REF!,1)),LEFT(#REF!,FIND("|",#REF!,1)-2),#REF!)</f>
      </c>
      <c r="R3083" s="6">
        <f>IF(ISNUMBER(FIND("|",#REF!,1)),RIGHT(#REF!,LEN(#REF!)-FIND("|",#REF!,1)-1),"")</f>
      </c>
      <c r="S3083" s="3" t="s">
        <v>7</v>
      </c>
      <c r="T3083" s="3" t="s">
        <v>7</v>
      </c>
      <c r="U3083" s="2">
        <v>0</v>
      </c>
      <c r="V3083" s="2">
        <v>0</v>
      </c>
      <c r="W3083" s="2"/>
      <c r="X3083" s="3" t="s">
        <v>18</v>
      </c>
      <c r="Y3083" s="2">
        <v>70</v>
      </c>
      <c r="Z3083" s="3"/>
      <c r="AA3083" s="3"/>
      <c r="AB3083" s="7" t="s">
        <v>9380</v>
      </c>
      <c r="AC3083" s="3" t="s">
        <v>10</v>
      </c>
      <c r="AD3083" s="3" t="s">
        <v>11</v>
      </c>
      <c r="AE3083" s="3" t="s">
        <v>12</v>
      </c>
      <c r="AF3083" s="3" t="s">
        <v>13</v>
      </c>
      <c r="AG3083" s="4"/>
      <c r="AH3083" s="3"/>
      <c r="AI3083" s="4"/>
      <c r="AJ30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3" s="8">
        <f>IF(#REF!=MAX(#REF!),"New","Old")</f>
      </c>
      <c r="AL3083" s="3"/>
      <c r="AM3083" s="9">
        <f>IF(OR(#REF!="",#REF!=0),"",IF(#REF!&lt;12000,"&lt;12k",IF(AND(#REF!&gt;=12000,#REF!&lt;24000),"12k to 24k",IF(AND(#REF!&gt;=24000,#REF!&lt;=36000),"24k to 36k",IF(#REF!&gt;36000,"&gt;36k","")))))</f>
      </c>
    </row>
    <row x14ac:dyDescent="0.25" r="3084" customHeight="1" ht="18.75">
      <c r="A3084" s="1">
        <v>1906905</v>
      </c>
      <c r="B3084" s="2">
        <v>11530711</v>
      </c>
      <c r="C3084" s="3" t="s">
        <v>0</v>
      </c>
      <c r="D3084" s="3" t="s">
        <v>86</v>
      </c>
      <c r="E3084" s="2">
        <v>2020</v>
      </c>
      <c r="F3084" s="4">
        <v>45095</v>
      </c>
      <c r="G3084" s="3" t="s">
        <v>108</v>
      </c>
      <c r="H3084" s="4">
        <v>45113</v>
      </c>
      <c r="I3084" s="4">
        <f>_xlfn.XLOOKUP(#REF!,[1]!Backup_F8_Previous_Wave[ODINO],[1]!Backup_F8_Previous_Wave[Production Date],"")</f>
      </c>
      <c r="J3084" s="10">
        <f>_xlfn.XLOOKUP(#REF!,[1]!Backup_F8_Previous_Wave[ODINO],[1]!Backup_F8_Previous_Wave[Wave Date],"")</f>
      </c>
      <c r="K3084" s="6">
        <f>_xlfn.XLOOKUP(#REF!,[1]!Backup_F8_Previous_Wave[ODINO],[1]!Backup_F8_Previous_Wave[Full VIN],"")</f>
      </c>
      <c r="L3084" s="3" t="s">
        <v>5285</v>
      </c>
      <c r="M3084" s="3" t="s">
        <v>4</v>
      </c>
      <c r="N3084" s="3" t="s">
        <v>9381</v>
      </c>
      <c r="O3084" s="3" t="s">
        <v>4771</v>
      </c>
      <c r="P3084" s="6">
        <f>_xlfn.XLOOKUP(#REF!,[1]!Table2[BINNING],[1]!Table2[VFG],"")</f>
      </c>
      <c r="Q3084" s="6">
        <f>IF(ISNUMBER(FIND("|",#REF!,1)),LEFT(#REF!,FIND("|",#REF!,1)-2),#REF!)</f>
      </c>
      <c r="R3084" s="6">
        <f>IF(ISNUMBER(FIND("|",#REF!,1)),RIGHT(#REF!,LEN(#REF!)-FIND("|",#REF!,1)-1),"")</f>
      </c>
      <c r="S3084" s="3" t="s">
        <v>7</v>
      </c>
      <c r="T3084" s="3" t="s">
        <v>7</v>
      </c>
      <c r="U3084" s="2">
        <v>0</v>
      </c>
      <c r="V3084" s="2">
        <v>0</v>
      </c>
      <c r="W3084" s="2"/>
      <c r="X3084" s="3" t="s">
        <v>282</v>
      </c>
      <c r="Y3084" s="2">
        <v>0</v>
      </c>
      <c r="Z3084" s="3"/>
      <c r="AA3084" s="3"/>
      <c r="AB3084" s="7" t="s">
        <v>9382</v>
      </c>
      <c r="AC3084" s="3" t="s">
        <v>685</v>
      </c>
      <c r="AD3084" s="3" t="s">
        <v>93</v>
      </c>
      <c r="AE3084" s="3" t="s">
        <v>94</v>
      </c>
      <c r="AF3084" s="3" t="s">
        <v>95</v>
      </c>
      <c r="AG3084" s="4"/>
      <c r="AH3084" s="3"/>
      <c r="AI3084" s="4"/>
      <c r="AJ30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4" s="8">
        <f>IF(#REF!=MAX(#REF!),"New","Old")</f>
      </c>
      <c r="AL3084" s="3"/>
      <c r="AM3084" s="9">
        <f>IF(OR(#REF!="",#REF!=0),"",IF(#REF!&lt;12000,"&lt;12k",IF(AND(#REF!&gt;=12000,#REF!&lt;24000),"12k to 24k",IF(AND(#REF!&gt;=24000,#REF!&lt;=36000),"24k to 36k",IF(#REF!&gt;36000,"&gt;36k","")))))</f>
      </c>
    </row>
    <row x14ac:dyDescent="0.25" r="3085" customHeight="1" ht="18.75">
      <c r="A3085" s="1">
        <v>1906925</v>
      </c>
      <c r="B3085" s="2">
        <v>11530726</v>
      </c>
      <c r="C3085" s="3" t="s">
        <v>173</v>
      </c>
      <c r="D3085" s="3" t="s">
        <v>174</v>
      </c>
      <c r="E3085" s="2">
        <v>2020</v>
      </c>
      <c r="F3085" s="4">
        <v>45108</v>
      </c>
      <c r="G3085" s="3" t="s">
        <v>39</v>
      </c>
      <c r="H3085" s="4">
        <v>45113</v>
      </c>
      <c r="I3085" s="4">
        <f>_xlfn.XLOOKUP(#REF!,[1]!Backup_F8_Previous_Wave[ODINO],[1]!Backup_F8_Previous_Wave[Production Date],"")</f>
      </c>
      <c r="J3085" s="10">
        <f>_xlfn.XLOOKUP(#REF!,[1]!Backup_F8_Previous_Wave[ODINO],[1]!Backup_F8_Previous_Wave[Wave Date],"")</f>
      </c>
      <c r="K3085" s="6">
        <f>_xlfn.XLOOKUP(#REF!,[1]!Backup_F8_Previous_Wave[ODINO],[1]!Backup_F8_Previous_Wave[Full VIN],"")</f>
      </c>
      <c r="L3085" s="3" t="s">
        <v>9383</v>
      </c>
      <c r="M3085" s="3" t="s">
        <v>4</v>
      </c>
      <c r="N3085" s="3" t="s">
        <v>9384</v>
      </c>
      <c r="O3085" s="3" t="s">
        <v>3625</v>
      </c>
      <c r="P3085" s="6">
        <f>_xlfn.XLOOKUP(#REF!,[1]!Table2[BINNING],[1]!Table2[VFG],"")</f>
      </c>
      <c r="Q3085" s="6">
        <f>IF(ISNUMBER(FIND("|",#REF!,1)),LEFT(#REF!,FIND("|",#REF!,1)-2),#REF!)</f>
      </c>
      <c r="R3085" s="6">
        <f>IF(ISNUMBER(FIND("|",#REF!,1)),RIGHT(#REF!,LEN(#REF!)-FIND("|",#REF!,1)-1),"")</f>
      </c>
      <c r="S3085" s="3" t="s">
        <v>7</v>
      </c>
      <c r="T3085" s="3" t="s">
        <v>7</v>
      </c>
      <c r="U3085" s="2">
        <v>0</v>
      </c>
      <c r="V3085" s="2">
        <v>0</v>
      </c>
      <c r="W3085" s="2"/>
      <c r="X3085" s="3" t="s">
        <v>106</v>
      </c>
      <c r="Y3085" s="2">
        <v>0</v>
      </c>
      <c r="Z3085" s="3"/>
      <c r="AA3085" s="3"/>
      <c r="AB3085" s="7" t="s">
        <v>9385</v>
      </c>
      <c r="AC3085" s="3" t="s">
        <v>3627</v>
      </c>
      <c r="AD3085" s="3" t="s">
        <v>1777</v>
      </c>
      <c r="AE3085" s="3" t="s">
        <v>3628</v>
      </c>
      <c r="AF3085" s="3" t="s">
        <v>198</v>
      </c>
      <c r="AG3085" s="4"/>
      <c r="AH3085" s="3"/>
      <c r="AI3085" s="4"/>
      <c r="AJ30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5" s="8">
        <f>IF(#REF!=MAX(#REF!),"New","Old")</f>
      </c>
      <c r="AL3085" s="3"/>
      <c r="AM3085" s="9">
        <f>IF(OR(#REF!="",#REF!=0),"",IF(#REF!&lt;12000,"&lt;12k",IF(AND(#REF!&gt;=12000,#REF!&lt;24000),"12k to 24k",IF(AND(#REF!&gt;=24000,#REF!&lt;=36000),"24k to 36k",IF(#REF!&gt;36000,"&gt;36k","")))))</f>
      </c>
    </row>
    <row x14ac:dyDescent="0.25" r="3086" customHeight="1" ht="18.75">
      <c r="A3086" s="1">
        <v>1907058</v>
      </c>
      <c r="B3086" s="2">
        <v>11530814</v>
      </c>
      <c r="C3086" s="3" t="s">
        <v>0</v>
      </c>
      <c r="D3086" s="3" t="s">
        <v>86</v>
      </c>
      <c r="E3086" s="2">
        <v>2020</v>
      </c>
      <c r="F3086" s="4">
        <v>44317</v>
      </c>
      <c r="G3086" s="3" t="s">
        <v>108</v>
      </c>
      <c r="H3086" s="4">
        <v>45114</v>
      </c>
      <c r="I3086" s="4">
        <f>_xlfn.XLOOKUP(#REF!,[1]!Backup_F8_Previous_Wave[ODINO],[1]!Backup_F8_Previous_Wave[Production Date],"")</f>
      </c>
      <c r="J3086" s="10">
        <f>_xlfn.XLOOKUP(#REF!,[1]!Backup_F8_Previous_Wave[ODINO],[1]!Backup_F8_Previous_Wave[Wave Date],"")</f>
      </c>
      <c r="K3086" s="6">
        <f>_xlfn.XLOOKUP(#REF!,[1]!Backup_F8_Previous_Wave[ODINO],[1]!Backup_F8_Previous_Wave[Full VIN],"")</f>
      </c>
      <c r="L3086" s="3" t="s">
        <v>9386</v>
      </c>
      <c r="M3086" s="3" t="s">
        <v>4</v>
      </c>
      <c r="N3086" s="3" t="s">
        <v>9387</v>
      </c>
      <c r="O3086" s="3" t="s">
        <v>4771</v>
      </c>
      <c r="P3086" s="6">
        <f>_xlfn.XLOOKUP(#REF!,[1]!Table2[BINNING],[1]!Table2[VFG],"")</f>
      </c>
      <c r="Q3086" s="6">
        <f>IF(ISNUMBER(FIND("|",#REF!,1)),LEFT(#REF!,FIND("|",#REF!,1)-2),#REF!)</f>
      </c>
      <c r="R3086" s="6">
        <f>IF(ISNUMBER(FIND("|",#REF!,1)),RIGHT(#REF!,LEN(#REF!)-FIND("|",#REF!,1)-1),"")</f>
      </c>
      <c r="S3086" s="3" t="s">
        <v>7</v>
      </c>
      <c r="T3086" s="3" t="s">
        <v>7</v>
      </c>
      <c r="U3086" s="2">
        <v>0</v>
      </c>
      <c r="V3086" s="2">
        <v>0</v>
      </c>
      <c r="W3086" s="2">
        <v>60000</v>
      </c>
      <c r="X3086" s="3" t="s">
        <v>24</v>
      </c>
      <c r="Y3086" s="2">
        <v>0</v>
      </c>
      <c r="Z3086" s="3" t="s">
        <v>9388</v>
      </c>
      <c r="AA3086" s="3" t="s">
        <v>4997</v>
      </c>
      <c r="AB3086" s="7" t="s">
        <v>9389</v>
      </c>
      <c r="AC3086" s="3" t="s">
        <v>685</v>
      </c>
      <c r="AD3086" s="3" t="s">
        <v>93</v>
      </c>
      <c r="AE3086" s="3" t="s">
        <v>94</v>
      </c>
      <c r="AF3086" s="3" t="s">
        <v>95</v>
      </c>
      <c r="AG3086" s="4"/>
      <c r="AH3086" s="3"/>
      <c r="AI3086" s="4"/>
      <c r="AJ30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6" s="8">
        <f>IF(#REF!=MAX(#REF!),"New","Old")</f>
      </c>
      <c r="AL3086" s="3"/>
      <c r="AM3086" s="9">
        <f>IF(OR(#REF!="",#REF!=0),"",IF(#REF!&lt;12000,"&lt;12k",IF(AND(#REF!&gt;=12000,#REF!&lt;24000),"12k to 24k",IF(AND(#REF!&gt;=24000,#REF!&lt;=36000),"24k to 36k",IF(#REF!&gt;36000,"&gt;36k","")))))</f>
      </c>
    </row>
    <row x14ac:dyDescent="0.25" r="3087" customHeight="1" ht="18.75">
      <c r="A3087" s="1">
        <v>1907093</v>
      </c>
      <c r="B3087" s="2">
        <v>11530839</v>
      </c>
      <c r="C3087" s="3" t="s">
        <v>0</v>
      </c>
      <c r="D3087" s="3" t="s">
        <v>86</v>
      </c>
      <c r="E3087" s="2">
        <v>2020</v>
      </c>
      <c r="F3087" s="4">
        <v>45110</v>
      </c>
      <c r="G3087" s="3" t="s">
        <v>39</v>
      </c>
      <c r="H3087" s="4">
        <v>45114</v>
      </c>
      <c r="I3087" s="4">
        <f>_xlfn.XLOOKUP(#REF!,[1]!Backup_F8_Previous_Wave[ODINO],[1]!Backup_F8_Previous_Wave[Production Date],"")</f>
      </c>
      <c r="J3087" s="10">
        <f>_xlfn.XLOOKUP(#REF!,[1]!Backup_F8_Previous_Wave[ODINO],[1]!Backup_F8_Previous_Wave[Wave Date],"")</f>
      </c>
      <c r="K3087" s="6">
        <f>_xlfn.XLOOKUP(#REF!,[1]!Backup_F8_Previous_Wave[ODINO],[1]!Backup_F8_Previous_Wave[Full VIN],"")</f>
      </c>
      <c r="L3087" s="3" t="s">
        <v>5294</v>
      </c>
      <c r="M3087" s="3" t="s">
        <v>4</v>
      </c>
      <c r="N3087" s="3" t="s">
        <v>9390</v>
      </c>
      <c r="O3087" s="3" t="s">
        <v>4771</v>
      </c>
      <c r="P3087" s="6">
        <f>_xlfn.XLOOKUP(#REF!,[1]!Table2[BINNING],[1]!Table2[VFG],"")</f>
      </c>
      <c r="Q3087" s="6">
        <f>IF(ISNUMBER(FIND("|",#REF!,1)),LEFT(#REF!,FIND("|",#REF!,1)-2),#REF!)</f>
      </c>
      <c r="R3087" s="6">
        <f>IF(ISNUMBER(FIND("|",#REF!,1)),RIGHT(#REF!,LEN(#REF!)-FIND("|",#REF!,1)-1),"")</f>
      </c>
      <c r="S3087" s="3" t="s">
        <v>7</v>
      </c>
      <c r="T3087" s="3" t="s">
        <v>7</v>
      </c>
      <c r="U3087" s="2">
        <v>0</v>
      </c>
      <c r="V3087" s="2">
        <v>0</v>
      </c>
      <c r="W3087" s="2"/>
      <c r="X3087" s="3" t="s">
        <v>229</v>
      </c>
      <c r="Y3087" s="2">
        <v>0</v>
      </c>
      <c r="Z3087" s="3"/>
      <c r="AA3087" s="3"/>
      <c r="AB3087" s="7" t="s">
        <v>9391</v>
      </c>
      <c r="AC3087" s="3" t="s">
        <v>685</v>
      </c>
      <c r="AD3087" s="3" t="s">
        <v>93</v>
      </c>
      <c r="AE3087" s="3" t="s">
        <v>94</v>
      </c>
      <c r="AF3087" s="3" t="s">
        <v>95</v>
      </c>
      <c r="AG3087" s="4"/>
      <c r="AH3087" s="3"/>
      <c r="AI3087" s="4"/>
      <c r="AJ30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7" s="8">
        <f>IF(#REF!=MAX(#REF!),"New","Old")</f>
      </c>
      <c r="AL3087" s="3"/>
      <c r="AM3087" s="9">
        <f>IF(OR(#REF!="",#REF!=0),"",IF(#REF!&lt;12000,"&lt;12k",IF(AND(#REF!&gt;=12000,#REF!&lt;24000),"12k to 24k",IF(AND(#REF!&gt;=24000,#REF!&lt;=36000),"24k to 36k",IF(#REF!&gt;36000,"&gt;36k","")))))</f>
      </c>
    </row>
    <row x14ac:dyDescent="0.25" r="3088" customHeight="1" ht="18.75">
      <c r="A3088" s="1">
        <v>1907116</v>
      </c>
      <c r="B3088" s="2">
        <v>11530858</v>
      </c>
      <c r="C3088" s="3" t="s">
        <v>0</v>
      </c>
      <c r="D3088" s="3" t="s">
        <v>181</v>
      </c>
      <c r="E3088" s="2">
        <v>2015</v>
      </c>
      <c r="F3088" s="4">
        <v>45112</v>
      </c>
      <c r="G3088" s="3" t="s">
        <v>39</v>
      </c>
      <c r="H3088" s="4">
        <v>45114</v>
      </c>
      <c r="I3088" s="4"/>
      <c r="J3088" s="10">
        <f>_xlfn.XLOOKUP(#REF!,[1]!Backup_F8_Previous_Wave[ODINO],[1]!Backup_F8_Previous_Wave[Wave Date],"")</f>
      </c>
      <c r="K3088" s="3"/>
      <c r="L3088" s="3" t="s">
        <v>9392</v>
      </c>
      <c r="M3088" s="3" t="s">
        <v>4</v>
      </c>
      <c r="N3088" s="3" t="s">
        <v>9393</v>
      </c>
      <c r="O3088" s="3" t="s">
        <v>196</v>
      </c>
      <c r="P3088" s="6">
        <f>_xlfn.XLOOKUP(#REF!,[1]!Table2[BINNING],[1]!Table2[VFG],"")</f>
      </c>
      <c r="Q3088" s="6">
        <f>IF(ISNUMBER(FIND("|",#REF!,1)),LEFT(#REF!,FIND("|",#REF!,1)-2),#REF!)</f>
      </c>
      <c r="R3088" s="6">
        <f>IF(ISNUMBER(FIND("|",#REF!,1)),RIGHT(#REF!,LEN(#REF!)-FIND("|",#REF!,1)-1),"")</f>
      </c>
      <c r="S3088" s="3" t="s">
        <v>7</v>
      </c>
      <c r="T3088" s="3" t="s">
        <v>7</v>
      </c>
      <c r="U3088" s="2">
        <v>0</v>
      </c>
      <c r="V3088" s="2">
        <v>0</v>
      </c>
      <c r="W3088" s="2"/>
      <c r="X3088" s="3" t="s">
        <v>238</v>
      </c>
      <c r="Y3088" s="2">
        <v>70</v>
      </c>
      <c r="Z3088" s="3"/>
      <c r="AA3088" s="3"/>
      <c r="AB3088" s="7" t="s">
        <v>9394</v>
      </c>
      <c r="AC3088" s="3" t="s">
        <v>44</v>
      </c>
      <c r="AD3088" s="3" t="s">
        <v>44</v>
      </c>
      <c r="AE3088" s="3" t="s">
        <v>44</v>
      </c>
      <c r="AF3088" s="3" t="s">
        <v>198</v>
      </c>
      <c r="AG3088" s="4"/>
      <c r="AH3088" s="3"/>
      <c r="AI3088" s="4"/>
      <c r="AJ30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8" s="8">
        <f>IF(#REF!=MAX(#REF!),"New","Old")</f>
      </c>
      <c r="AL3088" s="3"/>
      <c r="AM3088" s="9">
        <f>IF(OR(#REF!="",#REF!=0),"",IF(#REF!&lt;12000,"&lt;12k",IF(AND(#REF!&gt;=12000,#REF!&lt;24000),"12k to 24k",IF(AND(#REF!&gt;=24000,#REF!&lt;=36000),"24k to 36k",IF(#REF!&gt;36000,"&gt;36k","")))))</f>
      </c>
    </row>
    <row x14ac:dyDescent="0.25" r="3089" customHeight="1" ht="18.75">
      <c r="A3089" s="1">
        <v>1907117</v>
      </c>
      <c r="B3089" s="2">
        <v>11530859</v>
      </c>
      <c r="C3089" s="3" t="s">
        <v>0</v>
      </c>
      <c r="D3089" s="3" t="s">
        <v>38</v>
      </c>
      <c r="E3089" s="2">
        <v>2011</v>
      </c>
      <c r="F3089" s="4">
        <v>45108</v>
      </c>
      <c r="G3089" s="3" t="s">
        <v>39</v>
      </c>
      <c r="H3089" s="4">
        <v>45114</v>
      </c>
      <c r="I3089" s="4">
        <f>_xlfn.XLOOKUP(#REF!,[1]!Backup_F8_Previous_Wave[ODINO],[1]!Backup_F8_Previous_Wave[Production Date],"")</f>
      </c>
      <c r="J3089" s="10">
        <f>_xlfn.XLOOKUP(#REF!,[1]!Backup_F8_Previous_Wave[ODINO],[1]!Backup_F8_Previous_Wave[Wave Date],"")</f>
      </c>
      <c r="K3089" s="6">
        <f>_xlfn.XLOOKUP(#REF!,[1]!Backup_F8_Previous_Wave[ODINO],[1]!Backup_F8_Previous_Wave[Full VIN],"")</f>
      </c>
      <c r="L3089" s="3" t="s">
        <v>9395</v>
      </c>
      <c r="M3089" s="3" t="s">
        <v>4</v>
      </c>
      <c r="N3089" s="3" t="s">
        <v>9396</v>
      </c>
      <c r="O3089" s="3" t="s">
        <v>62</v>
      </c>
      <c r="P3089" s="6">
        <f>_xlfn.XLOOKUP(#REF!,[1]!Table2[BINNING],[1]!Table2[VFG],"")</f>
      </c>
      <c r="Q3089" s="6">
        <f>IF(ISNUMBER(FIND("|",#REF!,1)),LEFT(#REF!,FIND("|",#REF!,1)-2),#REF!)</f>
      </c>
      <c r="R3089" s="6">
        <f>IF(ISNUMBER(FIND("|",#REF!,1)),RIGHT(#REF!,LEN(#REF!)-FIND("|",#REF!,1)-1),"")</f>
      </c>
      <c r="S3089" s="3" t="s">
        <v>7</v>
      </c>
      <c r="T3089" s="3" t="s">
        <v>7</v>
      </c>
      <c r="U3089" s="2">
        <v>0</v>
      </c>
      <c r="V3089" s="2">
        <v>0</v>
      </c>
      <c r="W3089" s="2"/>
      <c r="X3089" s="3" t="s">
        <v>525</v>
      </c>
      <c r="Y3089" s="2"/>
      <c r="Z3089" s="3"/>
      <c r="AA3089" s="3"/>
      <c r="AB3089" s="7" t="s">
        <v>9397</v>
      </c>
      <c r="AC3089" s="3" t="s">
        <v>146</v>
      </c>
      <c r="AD3089" s="3" t="s">
        <v>147</v>
      </c>
      <c r="AE3089" s="3" t="s">
        <v>148</v>
      </c>
      <c r="AF3089" s="3" t="s">
        <v>45</v>
      </c>
      <c r="AG3089" s="4"/>
      <c r="AH3089" s="3"/>
      <c r="AI3089" s="4"/>
      <c r="AJ30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89" s="8">
        <f>IF(#REF!=MAX(#REF!),"New","Old")</f>
      </c>
      <c r="AL3089" s="3"/>
      <c r="AM3089" s="9">
        <f>IF(OR(#REF!="",#REF!=0),"",IF(#REF!&lt;12000,"&lt;12k",IF(AND(#REF!&gt;=12000,#REF!&lt;24000),"12k to 24k",IF(AND(#REF!&gt;=24000,#REF!&lt;=36000),"24k to 36k",IF(#REF!&gt;36000,"&gt;36k","")))))</f>
      </c>
    </row>
    <row x14ac:dyDescent="0.25" r="3090" customHeight="1" ht="18.75">
      <c r="A3090" s="1">
        <v>1907142</v>
      </c>
      <c r="B3090" s="2">
        <v>11530880</v>
      </c>
      <c r="C3090" s="3" t="s">
        <v>0</v>
      </c>
      <c r="D3090" s="3" t="s">
        <v>181</v>
      </c>
      <c r="E3090" s="2">
        <v>2020</v>
      </c>
      <c r="F3090" s="4">
        <v>45083</v>
      </c>
      <c r="G3090" s="3" t="s">
        <v>108</v>
      </c>
      <c r="H3090" s="4">
        <v>45114</v>
      </c>
      <c r="I3090" s="4">
        <f>_xlfn.XLOOKUP(#REF!,[1]!Backup_F8_Previous_Wave[ODINO],[1]!Backup_F8_Previous_Wave[Production Date],"")</f>
      </c>
      <c r="J3090" s="10">
        <f>_xlfn.XLOOKUP(#REF!,[1]!Backup_F8_Previous_Wave[ODINO],[1]!Backup_F8_Previous_Wave[Wave Date],"")</f>
      </c>
      <c r="K3090" s="6">
        <f>_xlfn.XLOOKUP(#REF!,[1]!Backup_F8_Previous_Wave[ODINO],[1]!Backup_F8_Previous_Wave[Full VIN],"")</f>
      </c>
      <c r="L3090" s="3" t="s">
        <v>9398</v>
      </c>
      <c r="M3090" s="3" t="s">
        <v>4</v>
      </c>
      <c r="N3090" s="3" t="s">
        <v>9399</v>
      </c>
      <c r="O3090" s="3" t="s">
        <v>3592</v>
      </c>
      <c r="P3090" s="6">
        <f>_xlfn.XLOOKUP(#REF!,[1]!Table2[BINNING],[1]!Table2[VFG],"")</f>
      </c>
      <c r="Q3090" s="6">
        <f>IF(ISNUMBER(FIND("|",#REF!,1)),LEFT(#REF!,FIND("|",#REF!,1)-2),#REF!)</f>
      </c>
      <c r="R3090" s="6">
        <f>IF(ISNUMBER(FIND("|",#REF!,1)),RIGHT(#REF!,LEN(#REF!)-FIND("|",#REF!,1)-1),"")</f>
      </c>
      <c r="S3090" s="3" t="s">
        <v>7</v>
      </c>
      <c r="T3090" s="3" t="s">
        <v>7</v>
      </c>
      <c r="U3090" s="2">
        <v>0</v>
      </c>
      <c r="V3090" s="2">
        <v>0</v>
      </c>
      <c r="W3090" s="2"/>
      <c r="X3090" s="3" t="s">
        <v>238</v>
      </c>
      <c r="Y3090" s="2"/>
      <c r="Z3090" s="3"/>
      <c r="AA3090" s="3"/>
      <c r="AB3090" s="7" t="s">
        <v>9400</v>
      </c>
      <c r="AC3090" s="3" t="s">
        <v>1252</v>
      </c>
      <c r="AD3090" s="3" t="s">
        <v>298</v>
      </c>
      <c r="AE3090" s="3" t="s">
        <v>299</v>
      </c>
      <c r="AF3090" s="3" t="s">
        <v>198</v>
      </c>
      <c r="AG3090" s="4"/>
      <c r="AH3090" s="3"/>
      <c r="AI3090" s="4"/>
      <c r="AJ30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0" s="8">
        <f>IF(#REF!=MAX(#REF!),"New","Old")</f>
      </c>
      <c r="AL3090" s="3"/>
      <c r="AM3090" s="9">
        <f>IF(OR(#REF!="",#REF!=0),"",IF(#REF!&lt;12000,"&lt;12k",IF(AND(#REF!&gt;=12000,#REF!&lt;24000),"12k to 24k",IF(AND(#REF!&gt;=24000,#REF!&lt;=36000),"24k to 36k",IF(#REF!&gt;36000,"&gt;36k","")))))</f>
      </c>
    </row>
    <row x14ac:dyDescent="0.25" r="3091" customHeight="1" ht="18.75">
      <c r="A3091" s="1">
        <v>1907236</v>
      </c>
      <c r="B3091" s="2">
        <v>11530951</v>
      </c>
      <c r="C3091" s="3" t="s">
        <v>0</v>
      </c>
      <c r="D3091" s="3" t="s">
        <v>86</v>
      </c>
      <c r="E3091" s="2">
        <v>2020</v>
      </c>
      <c r="F3091" s="4">
        <v>45113</v>
      </c>
      <c r="G3091" s="3" t="s">
        <v>39</v>
      </c>
      <c r="H3091" s="4">
        <v>45114</v>
      </c>
      <c r="I3091" s="4">
        <f>_xlfn.XLOOKUP(#REF!,[1]!Backup_F8_Previous_Wave[ODINO],[1]!Backup_F8_Previous_Wave[Production Date],"")</f>
      </c>
      <c r="J3091" s="10">
        <f>_xlfn.XLOOKUP(#REF!,[1]!Backup_F8_Previous_Wave[ODINO],[1]!Backup_F8_Previous_Wave[Wave Date],"")</f>
      </c>
      <c r="K3091" s="6">
        <f>_xlfn.XLOOKUP(#REF!,[1]!Backup_F8_Previous_Wave[ODINO],[1]!Backup_F8_Previous_Wave[Full VIN],"")</f>
      </c>
      <c r="L3091" s="3" t="s">
        <v>9154</v>
      </c>
      <c r="M3091" s="3" t="s">
        <v>4</v>
      </c>
      <c r="N3091" s="3" t="s">
        <v>9401</v>
      </c>
      <c r="O3091" s="3" t="s">
        <v>4771</v>
      </c>
      <c r="P3091" s="6">
        <f>_xlfn.XLOOKUP(#REF!,[1]!Table2[BINNING],[1]!Table2[VFG],"")</f>
      </c>
      <c r="Q3091" s="6">
        <f>IF(ISNUMBER(FIND("|",#REF!,1)),LEFT(#REF!,FIND("|",#REF!,1)-2),#REF!)</f>
      </c>
      <c r="R3091" s="6">
        <f>IF(ISNUMBER(FIND("|",#REF!,1)),RIGHT(#REF!,LEN(#REF!)-FIND("|",#REF!,1)-1),"")</f>
      </c>
      <c r="S3091" s="3" t="s">
        <v>7</v>
      </c>
      <c r="T3091" s="3" t="s">
        <v>7</v>
      </c>
      <c r="U3091" s="2">
        <v>0</v>
      </c>
      <c r="V3091" s="2">
        <v>0</v>
      </c>
      <c r="W3091" s="2">
        <v>47767</v>
      </c>
      <c r="X3091" s="3" t="s">
        <v>18</v>
      </c>
      <c r="Y3091" s="2"/>
      <c r="Z3091" s="3" t="s">
        <v>9402</v>
      </c>
      <c r="AA3091" s="3" t="s">
        <v>2949</v>
      </c>
      <c r="AB3091" s="7" t="s">
        <v>9403</v>
      </c>
      <c r="AC3091" s="3" t="s">
        <v>685</v>
      </c>
      <c r="AD3091" s="3" t="s">
        <v>93</v>
      </c>
      <c r="AE3091" s="3" t="s">
        <v>94</v>
      </c>
      <c r="AF3091" s="3" t="s">
        <v>95</v>
      </c>
      <c r="AG3091" s="4"/>
      <c r="AH3091" s="3"/>
      <c r="AI3091" s="4"/>
      <c r="AJ30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1" s="8">
        <f>IF(#REF!=MAX(#REF!),"New","Old")</f>
      </c>
      <c r="AL3091" s="3"/>
      <c r="AM3091" s="9">
        <f>IF(OR(#REF!="",#REF!=0),"",IF(#REF!&lt;12000,"&lt;12k",IF(AND(#REF!&gt;=12000,#REF!&lt;24000),"12k to 24k",IF(AND(#REF!&gt;=24000,#REF!&lt;=36000),"24k to 36k",IF(#REF!&gt;36000,"&gt;36k","")))))</f>
      </c>
    </row>
    <row x14ac:dyDescent="0.25" r="3092" customHeight="1" ht="18.75">
      <c r="A3092" s="1">
        <v>1907262</v>
      </c>
      <c r="B3092" s="2">
        <v>11530971</v>
      </c>
      <c r="C3092" s="3" t="s">
        <v>0</v>
      </c>
      <c r="D3092" s="3" t="s">
        <v>181</v>
      </c>
      <c r="E3092" s="2">
        <v>2017</v>
      </c>
      <c r="F3092" s="4">
        <v>44753</v>
      </c>
      <c r="G3092" s="3" t="s">
        <v>39</v>
      </c>
      <c r="H3092" s="4">
        <v>45114</v>
      </c>
      <c r="I3092" s="4">
        <f>_xlfn.XLOOKUP(#REF!,[1]!Backup_F8_Previous_Wave[ODINO],[1]!Backup_F8_Previous_Wave[Production Date],"")</f>
      </c>
      <c r="J3092" s="10">
        <f>_xlfn.XLOOKUP(#REF!,[1]!Backup_F8_Previous_Wave[ODINO],[1]!Backup_F8_Previous_Wave[Wave Date],"")</f>
      </c>
      <c r="K3092" s="6">
        <f>_xlfn.XLOOKUP(#REF!,[1]!Backup_F8_Previous_Wave[ODINO],[1]!Backup_F8_Previous_Wave[Full VIN],"")</f>
      </c>
      <c r="L3092" s="3" t="s">
        <v>7213</v>
      </c>
      <c r="M3092" s="3" t="s">
        <v>4</v>
      </c>
      <c r="N3092" s="3" t="s">
        <v>9404</v>
      </c>
      <c r="O3092" s="3" t="s">
        <v>196</v>
      </c>
      <c r="P3092" s="6">
        <f>_xlfn.XLOOKUP(#REF!,[1]!Table2[BINNING],[1]!Table2[VFG],"")</f>
      </c>
      <c r="Q3092" s="6">
        <f>IF(ISNUMBER(FIND("|",#REF!,1)),LEFT(#REF!,FIND("|",#REF!,1)-2),#REF!)</f>
      </c>
      <c r="R3092" s="6">
        <f>IF(ISNUMBER(FIND("|",#REF!,1)),RIGHT(#REF!,LEN(#REF!)-FIND("|",#REF!,1)-1),"")</f>
      </c>
      <c r="S3092" s="3" t="s">
        <v>7</v>
      </c>
      <c r="T3092" s="3" t="s">
        <v>7</v>
      </c>
      <c r="U3092" s="2">
        <v>0</v>
      </c>
      <c r="V3092" s="2">
        <v>0</v>
      </c>
      <c r="W3092" s="2"/>
      <c r="X3092" s="3" t="s">
        <v>166</v>
      </c>
      <c r="Y3092" s="2">
        <v>70</v>
      </c>
      <c r="Z3092" s="3"/>
      <c r="AA3092" s="3"/>
      <c r="AB3092" s="7" t="s">
        <v>9405</v>
      </c>
      <c r="AC3092" s="3" t="s">
        <v>297</v>
      </c>
      <c r="AD3092" s="3" t="s">
        <v>298</v>
      </c>
      <c r="AE3092" s="3" t="s">
        <v>299</v>
      </c>
      <c r="AF3092" s="3" t="s">
        <v>198</v>
      </c>
      <c r="AG3092" s="4"/>
      <c r="AH3092" s="3"/>
      <c r="AI3092" s="4"/>
      <c r="AJ30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2" s="8">
        <f>IF(#REF!=MAX(#REF!),"New","Old")</f>
      </c>
      <c r="AL3092" s="3"/>
      <c r="AM3092" s="9">
        <f>IF(OR(#REF!="",#REF!=0),"",IF(#REF!&lt;12000,"&lt;12k",IF(AND(#REF!&gt;=12000,#REF!&lt;24000),"12k to 24k",IF(AND(#REF!&gt;=24000,#REF!&lt;=36000),"24k to 36k",IF(#REF!&gt;36000,"&gt;36k","")))))</f>
      </c>
    </row>
    <row x14ac:dyDescent="0.25" r="3093" customHeight="1" ht="18.75">
      <c r="A3093" s="1">
        <v>1907319</v>
      </c>
      <c r="B3093" s="2">
        <v>11531012</v>
      </c>
      <c r="C3093" s="3" t="s">
        <v>0</v>
      </c>
      <c r="D3093" s="3" t="s">
        <v>86</v>
      </c>
      <c r="E3093" s="2">
        <v>2020</v>
      </c>
      <c r="F3093" s="4">
        <v>45114</v>
      </c>
      <c r="G3093" s="3" t="s">
        <v>39</v>
      </c>
      <c r="H3093" s="4">
        <v>45115</v>
      </c>
      <c r="I3093" s="4">
        <f>_xlfn.XLOOKUP(#REF!,[1]!Backup_F8_Previous_Wave[ODINO],[1]!Backup_F8_Previous_Wave[Production Date],"")</f>
      </c>
      <c r="J3093" s="10">
        <f>_xlfn.XLOOKUP(#REF!,[1]!Backup_F8_Previous_Wave[ODINO],[1]!Backup_F8_Previous_Wave[Wave Date],"")</f>
      </c>
      <c r="K3093" s="6">
        <f>_xlfn.XLOOKUP(#REF!,[1]!Backup_F8_Previous_Wave[ODINO],[1]!Backup_F8_Previous_Wave[Full VIN],"")</f>
      </c>
      <c r="L3093" s="3" t="s">
        <v>9352</v>
      </c>
      <c r="M3093" s="3" t="s">
        <v>4</v>
      </c>
      <c r="N3093" s="3" t="s">
        <v>9406</v>
      </c>
      <c r="O3093" s="3" t="s">
        <v>4771</v>
      </c>
      <c r="P3093" s="6">
        <f>_xlfn.XLOOKUP(#REF!,[1]!Table2[BINNING],[1]!Table2[VFG],"")</f>
      </c>
      <c r="Q3093" s="6">
        <f>IF(ISNUMBER(FIND("|",#REF!,1)),LEFT(#REF!,FIND("|",#REF!,1)-2),#REF!)</f>
      </c>
      <c r="R3093" s="6">
        <f>IF(ISNUMBER(FIND("|",#REF!,1)),RIGHT(#REF!,LEN(#REF!)-FIND("|",#REF!,1)-1),"")</f>
      </c>
      <c r="S3093" s="3" t="s">
        <v>7</v>
      </c>
      <c r="T3093" s="3" t="s">
        <v>7</v>
      </c>
      <c r="U3093" s="2">
        <v>0</v>
      </c>
      <c r="V3093" s="2">
        <v>0</v>
      </c>
      <c r="W3093" s="2"/>
      <c r="X3093" s="3" t="s">
        <v>63</v>
      </c>
      <c r="Y3093" s="2">
        <v>0</v>
      </c>
      <c r="Z3093" s="3"/>
      <c r="AA3093" s="3"/>
      <c r="AB3093" s="7" t="s">
        <v>9407</v>
      </c>
      <c r="AC3093" s="3" t="s">
        <v>685</v>
      </c>
      <c r="AD3093" s="3" t="s">
        <v>93</v>
      </c>
      <c r="AE3093" s="3" t="s">
        <v>94</v>
      </c>
      <c r="AF3093" s="3" t="s">
        <v>95</v>
      </c>
      <c r="AG3093" s="4"/>
      <c r="AH3093" s="3"/>
      <c r="AI3093" s="4"/>
      <c r="AJ30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3" s="8">
        <f>IF(#REF!=MAX(#REF!),"New","Old")</f>
      </c>
      <c r="AL3093" s="3"/>
      <c r="AM3093" s="9">
        <f>IF(OR(#REF!="",#REF!=0),"",IF(#REF!&lt;12000,"&lt;12k",IF(AND(#REF!&gt;=12000,#REF!&lt;24000),"12k to 24k",IF(AND(#REF!&gt;=24000,#REF!&lt;=36000),"24k to 36k",IF(#REF!&gt;36000,"&gt;36k","")))))</f>
      </c>
    </row>
    <row x14ac:dyDescent="0.25" r="3094" customHeight="1" ht="18.75">
      <c r="A3094" s="1">
        <v>1907355</v>
      </c>
      <c r="B3094" s="2">
        <v>11531036</v>
      </c>
      <c r="C3094" s="3" t="s">
        <v>0</v>
      </c>
      <c r="D3094" s="3" t="s">
        <v>136</v>
      </c>
      <c r="E3094" s="2">
        <v>2018</v>
      </c>
      <c r="F3094" s="4">
        <v>45110</v>
      </c>
      <c r="G3094" s="3" t="s">
        <v>39</v>
      </c>
      <c r="H3094" s="4">
        <v>45115</v>
      </c>
      <c r="I3094" s="4">
        <f>_xlfn.XLOOKUP(#REF!,[1]!Backup_F8_Previous_Wave[ODINO],[1]!Backup_F8_Previous_Wave[Production Date],"")</f>
      </c>
      <c r="J3094" s="10">
        <f>_xlfn.XLOOKUP(#REF!,[1]!Backup_F8_Previous_Wave[ODINO],[1]!Backup_F8_Previous_Wave[Wave Date],"")</f>
      </c>
      <c r="K3094" s="6">
        <f>_xlfn.XLOOKUP(#REF!,[1]!Backup_F8_Previous_Wave[ODINO],[1]!Backup_F8_Previous_Wave[Full VIN],"")</f>
      </c>
      <c r="L3094" s="3" t="s">
        <v>9408</v>
      </c>
      <c r="M3094" s="3" t="s">
        <v>4</v>
      </c>
      <c r="N3094" s="3" t="s">
        <v>9409</v>
      </c>
      <c r="O3094" s="3" t="s">
        <v>62</v>
      </c>
      <c r="P3094" s="6">
        <f>_xlfn.XLOOKUP(#REF!,[1]!Table2[BINNING],[1]!Table2[VFG],"")</f>
      </c>
      <c r="Q3094" s="6">
        <f>IF(ISNUMBER(FIND("|",#REF!,1)),LEFT(#REF!,FIND("|",#REF!,1)-2),#REF!)</f>
      </c>
      <c r="R3094" s="6">
        <f>IF(ISNUMBER(FIND("|",#REF!,1)),RIGHT(#REF!,LEN(#REF!)-FIND("|",#REF!,1)-1),"")</f>
      </c>
      <c r="S3094" s="3" t="s">
        <v>7</v>
      </c>
      <c r="T3094" s="3" t="s">
        <v>7</v>
      </c>
      <c r="U3094" s="2">
        <v>0</v>
      </c>
      <c r="V3094" s="2">
        <v>0</v>
      </c>
      <c r="W3094" s="2"/>
      <c r="X3094" s="3" t="s">
        <v>139</v>
      </c>
      <c r="Y3094" s="2"/>
      <c r="Z3094" s="3"/>
      <c r="AA3094" s="3"/>
      <c r="AB3094" s="7" t="s">
        <v>9410</v>
      </c>
      <c r="AC3094" s="3" t="s">
        <v>341</v>
      </c>
      <c r="AD3094" s="3" t="s">
        <v>342</v>
      </c>
      <c r="AE3094" s="3" t="s">
        <v>343</v>
      </c>
      <c r="AF3094" s="3" t="s">
        <v>141</v>
      </c>
      <c r="AG3094" s="4"/>
      <c r="AH3094" s="3"/>
      <c r="AI3094" s="4"/>
      <c r="AJ30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4" s="8">
        <f>IF(#REF!=MAX(#REF!),"New","Old")</f>
      </c>
      <c r="AL3094" s="3"/>
      <c r="AM3094" s="9">
        <f>IF(OR(#REF!="",#REF!=0),"",IF(#REF!&lt;12000,"&lt;12k",IF(AND(#REF!&gt;=12000,#REF!&lt;24000),"12k to 24k",IF(AND(#REF!&gt;=24000,#REF!&lt;=36000),"24k to 36k",IF(#REF!&gt;36000,"&gt;36k","")))))</f>
      </c>
    </row>
    <row x14ac:dyDescent="0.25" r="3095" customHeight="1" ht="18.75">
      <c r="A3095" s="1">
        <v>1907582</v>
      </c>
      <c r="B3095" s="2">
        <v>11531165</v>
      </c>
      <c r="C3095" s="3" t="s">
        <v>0</v>
      </c>
      <c r="D3095" s="3" t="s">
        <v>181</v>
      </c>
      <c r="E3095" s="2">
        <v>2015</v>
      </c>
      <c r="F3095" s="4">
        <v>45101</v>
      </c>
      <c r="G3095" s="3" t="s">
        <v>108</v>
      </c>
      <c r="H3095" s="4">
        <v>45116</v>
      </c>
      <c r="I3095" s="4"/>
      <c r="J3095" s="10">
        <f>_xlfn.XLOOKUP(#REF!,[1]!Backup_F8_Previous_Wave[ODINO],[1]!Backup_F8_Previous_Wave[Wave Date],"")</f>
      </c>
      <c r="K3095" s="3"/>
      <c r="L3095" s="3" t="s">
        <v>6525</v>
      </c>
      <c r="M3095" s="3" t="s">
        <v>4</v>
      </c>
      <c r="N3095" s="3" t="s">
        <v>9411</v>
      </c>
      <c r="O3095" s="3" t="s">
        <v>196</v>
      </c>
      <c r="P3095" s="6">
        <f>_xlfn.XLOOKUP(#REF!,[1]!Table2[BINNING],[1]!Table2[VFG],"")</f>
      </c>
      <c r="Q3095" s="6">
        <f>IF(ISNUMBER(FIND("|",#REF!,1)),LEFT(#REF!,FIND("|",#REF!,1)-2),#REF!)</f>
      </c>
      <c r="R3095" s="6">
        <f>IF(ISNUMBER(FIND("|",#REF!,1)),RIGHT(#REF!,LEN(#REF!)-FIND("|",#REF!,1)-1),"")</f>
      </c>
      <c r="S3095" s="3" t="s">
        <v>7</v>
      </c>
      <c r="T3095" s="3" t="s">
        <v>7</v>
      </c>
      <c r="U3095" s="2">
        <v>0</v>
      </c>
      <c r="V3095" s="2">
        <v>0</v>
      </c>
      <c r="W3095" s="2"/>
      <c r="X3095" s="3" t="s">
        <v>225</v>
      </c>
      <c r="Y3095" s="2">
        <v>73</v>
      </c>
      <c r="Z3095" s="3"/>
      <c r="AA3095" s="3"/>
      <c r="AB3095" s="7" t="s">
        <v>9412</v>
      </c>
      <c r="AC3095" s="3" t="s">
        <v>44</v>
      </c>
      <c r="AD3095" s="3" t="s">
        <v>44</v>
      </c>
      <c r="AE3095" s="3" t="s">
        <v>44</v>
      </c>
      <c r="AF3095" s="3" t="s">
        <v>198</v>
      </c>
      <c r="AG3095" s="4"/>
      <c r="AH3095" s="3"/>
      <c r="AI3095" s="4"/>
      <c r="AJ30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5" s="8">
        <f>IF(#REF!=MAX(#REF!),"New","Old")</f>
      </c>
      <c r="AL3095" s="3"/>
      <c r="AM3095" s="9">
        <f>IF(OR(#REF!="",#REF!=0),"",IF(#REF!&lt;12000,"&lt;12k",IF(AND(#REF!&gt;=12000,#REF!&lt;24000),"12k to 24k",IF(AND(#REF!&gt;=24000,#REF!&lt;=36000),"24k to 36k",IF(#REF!&gt;36000,"&gt;36k","")))))</f>
      </c>
    </row>
    <row x14ac:dyDescent="0.25" r="3096" customHeight="1" ht="18.75">
      <c r="A3096" s="1">
        <v>1907743</v>
      </c>
      <c r="B3096" s="2">
        <v>11531262</v>
      </c>
      <c r="C3096" s="3" t="s">
        <v>0</v>
      </c>
      <c r="D3096" s="3" t="s">
        <v>86</v>
      </c>
      <c r="E3096" s="2">
        <v>2020</v>
      </c>
      <c r="F3096" s="4">
        <v>45108</v>
      </c>
      <c r="G3096" s="3" t="s">
        <v>39</v>
      </c>
      <c r="H3096" s="4">
        <v>45117</v>
      </c>
      <c r="I3096" s="4"/>
      <c r="J3096" s="10">
        <f>_xlfn.XLOOKUP(#REF!,[1]!Backup_F8_Previous_Wave[ODINO],[1]!Backup_F8_Previous_Wave[Wave Date],"")</f>
      </c>
      <c r="K3096" s="3"/>
      <c r="L3096" s="3" t="s">
        <v>8440</v>
      </c>
      <c r="M3096" s="3" t="s">
        <v>4</v>
      </c>
      <c r="N3096" s="3" t="s">
        <v>9413</v>
      </c>
      <c r="O3096" s="3" t="s">
        <v>4771</v>
      </c>
      <c r="P3096" s="6">
        <f>_xlfn.XLOOKUP(#REF!,[1]!Table2[BINNING],[1]!Table2[VFG],"")</f>
      </c>
      <c r="Q3096" s="6">
        <f>IF(ISNUMBER(FIND("|",#REF!,1)),LEFT(#REF!,FIND("|",#REF!,1)-2),#REF!)</f>
      </c>
      <c r="R3096" s="6">
        <f>IF(ISNUMBER(FIND("|",#REF!,1)),RIGHT(#REF!,LEN(#REF!)-FIND("|",#REF!,1)-1),"")</f>
      </c>
      <c r="S3096" s="3" t="s">
        <v>7</v>
      </c>
      <c r="T3096" s="3" t="s">
        <v>7</v>
      </c>
      <c r="U3096" s="2">
        <v>0</v>
      </c>
      <c r="V3096" s="2">
        <v>0</v>
      </c>
      <c r="W3096" s="2"/>
      <c r="X3096" s="3" t="s">
        <v>253</v>
      </c>
      <c r="Y3096" s="2">
        <v>0</v>
      </c>
      <c r="Z3096" s="3"/>
      <c r="AA3096" s="3"/>
      <c r="AB3096" s="7" t="s">
        <v>9414</v>
      </c>
      <c r="AC3096" s="3" t="s">
        <v>44</v>
      </c>
      <c r="AD3096" s="3" t="s">
        <v>44</v>
      </c>
      <c r="AE3096" s="3" t="s">
        <v>44</v>
      </c>
      <c r="AF3096" s="3" t="s">
        <v>95</v>
      </c>
      <c r="AG3096" s="4"/>
      <c r="AH3096" s="3"/>
      <c r="AI3096" s="4"/>
      <c r="AJ30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6" s="8">
        <f>IF(#REF!=MAX(#REF!),"New","Old")</f>
      </c>
      <c r="AL3096" s="3"/>
      <c r="AM3096" s="9">
        <f>IF(OR(#REF!="",#REF!=0),"",IF(#REF!&lt;12000,"&lt;12k",IF(AND(#REF!&gt;=12000,#REF!&lt;24000),"12k to 24k",IF(AND(#REF!&gt;=24000,#REF!&lt;=36000),"24k to 36k",IF(#REF!&gt;36000,"&gt;36k","")))))</f>
      </c>
    </row>
    <row x14ac:dyDescent="0.25" r="3097" customHeight="1" ht="18.75">
      <c r="A3097" s="1">
        <v>1907847</v>
      </c>
      <c r="B3097" s="2">
        <v>11531340</v>
      </c>
      <c r="C3097" s="3" t="s">
        <v>0</v>
      </c>
      <c r="D3097" s="3" t="s">
        <v>86</v>
      </c>
      <c r="E3097" s="2">
        <v>2020</v>
      </c>
      <c r="F3097" s="4">
        <v>45117</v>
      </c>
      <c r="G3097" s="3" t="s">
        <v>39</v>
      </c>
      <c r="H3097" s="4">
        <v>45117</v>
      </c>
      <c r="I3097" s="4"/>
      <c r="J3097" s="10">
        <f>_xlfn.XLOOKUP(#REF!,[1]!Backup_F8_Previous_Wave[ODINO],[1]!Backup_F8_Previous_Wave[Wave Date],"")</f>
      </c>
      <c r="K3097" s="3"/>
      <c r="L3097" s="3" t="s">
        <v>6413</v>
      </c>
      <c r="M3097" s="3" t="s">
        <v>4</v>
      </c>
      <c r="N3097" s="3" t="s">
        <v>9415</v>
      </c>
      <c r="O3097" s="3" t="s">
        <v>4286</v>
      </c>
      <c r="P3097" s="6">
        <f>_xlfn.XLOOKUP(#REF!,[1]!Table2[BINNING],[1]!Table2[VFG],"")</f>
      </c>
      <c r="Q3097" s="6">
        <f>IF(ISNUMBER(FIND("|",#REF!,1)),LEFT(#REF!,FIND("|",#REF!,1)-2),#REF!)</f>
      </c>
      <c r="R3097" s="6">
        <f>IF(ISNUMBER(FIND("|",#REF!,1)),RIGHT(#REF!,LEN(#REF!)-FIND("|",#REF!,1)-1),"")</f>
      </c>
      <c r="S3097" s="3" t="s">
        <v>7</v>
      </c>
      <c r="T3097" s="3" t="s">
        <v>7</v>
      </c>
      <c r="U3097" s="2">
        <v>0</v>
      </c>
      <c r="V3097" s="2">
        <v>0</v>
      </c>
      <c r="W3097" s="2"/>
      <c r="X3097" s="3" t="s">
        <v>119</v>
      </c>
      <c r="Y3097" s="2">
        <v>0</v>
      </c>
      <c r="Z3097" s="3"/>
      <c r="AA3097" s="3"/>
      <c r="AB3097" s="7" t="s">
        <v>9416</v>
      </c>
      <c r="AC3097" s="3" t="s">
        <v>44</v>
      </c>
      <c r="AD3097" s="3" t="s">
        <v>44</v>
      </c>
      <c r="AE3097" s="3" t="s">
        <v>44</v>
      </c>
      <c r="AF3097" s="3" t="s">
        <v>95</v>
      </c>
      <c r="AG3097" s="4"/>
      <c r="AH3097" s="3"/>
      <c r="AI3097" s="4"/>
      <c r="AJ30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7" s="8">
        <f>IF(#REF!=MAX(#REF!),"New","Old")</f>
      </c>
      <c r="AL3097" s="3"/>
      <c r="AM3097" s="9">
        <f>IF(OR(#REF!="",#REF!=0),"",IF(#REF!&lt;12000,"&lt;12k",IF(AND(#REF!&gt;=12000,#REF!&lt;24000),"12k to 24k",IF(AND(#REF!&gt;=24000,#REF!&lt;=36000),"24k to 36k",IF(#REF!&gt;36000,"&gt;36k","")))))</f>
      </c>
    </row>
    <row x14ac:dyDescent="0.25" r="3098" customHeight="1" ht="18.75">
      <c r="A3098" s="1">
        <v>1907916</v>
      </c>
      <c r="B3098" s="2">
        <v>11531391</v>
      </c>
      <c r="C3098" s="3" t="s">
        <v>0</v>
      </c>
      <c r="D3098" s="3" t="s">
        <v>59</v>
      </c>
      <c r="E3098" s="2">
        <v>2016</v>
      </c>
      <c r="F3098" s="4">
        <v>45065</v>
      </c>
      <c r="G3098" s="3" t="s">
        <v>108</v>
      </c>
      <c r="H3098" s="4">
        <v>45117</v>
      </c>
      <c r="I3098" s="4">
        <f>_xlfn.XLOOKUP(#REF!,[1]!Backup_F8_Previous_Wave[ODINO],[1]!Backup_F8_Previous_Wave[Production Date],"")</f>
      </c>
      <c r="J3098" s="10">
        <f>_xlfn.XLOOKUP(#REF!,[1]!Backup_F8_Previous_Wave[ODINO],[1]!Backup_F8_Previous_Wave[Wave Date],"")</f>
      </c>
      <c r="K3098" s="6">
        <f>_xlfn.XLOOKUP(#REF!,[1]!Backup_F8_Previous_Wave[ODINO],[1]!Backup_F8_Previous_Wave[Full VIN],"")</f>
      </c>
      <c r="L3098" s="3" t="s">
        <v>3905</v>
      </c>
      <c r="M3098" s="3" t="s">
        <v>4</v>
      </c>
      <c r="N3098" s="3" t="s">
        <v>9417</v>
      </c>
      <c r="O3098" s="3" t="s">
        <v>31</v>
      </c>
      <c r="P3098" s="6">
        <f>_xlfn.XLOOKUP(#REF!,[1]!Table2[BINNING],[1]!Table2[VFG],"")</f>
      </c>
      <c r="Q3098" s="6">
        <f>IF(ISNUMBER(FIND("|",#REF!,1)),LEFT(#REF!,FIND("|",#REF!,1)-2),#REF!)</f>
      </c>
      <c r="R3098" s="6">
        <f>IF(ISNUMBER(FIND("|",#REF!,1)),RIGHT(#REF!,LEN(#REF!)-FIND("|",#REF!,1)-1),"")</f>
      </c>
      <c r="S3098" s="3" t="s">
        <v>7</v>
      </c>
      <c r="T3098" s="3" t="s">
        <v>7</v>
      </c>
      <c r="U3098" s="2">
        <v>0</v>
      </c>
      <c r="V3098" s="2">
        <v>0</v>
      </c>
      <c r="W3098" s="2"/>
      <c r="X3098" s="3" t="s">
        <v>63</v>
      </c>
      <c r="Y3098" s="2">
        <v>70</v>
      </c>
      <c r="Z3098" s="3"/>
      <c r="AA3098" s="3"/>
      <c r="AB3098" s="7" t="s">
        <v>9418</v>
      </c>
      <c r="AC3098" s="3" t="s">
        <v>65</v>
      </c>
      <c r="AD3098" s="3" t="s">
        <v>66</v>
      </c>
      <c r="AE3098" s="3" t="s">
        <v>67</v>
      </c>
      <c r="AF3098" s="3" t="s">
        <v>68</v>
      </c>
      <c r="AG3098" s="4"/>
      <c r="AH3098" s="3"/>
      <c r="AI3098" s="4"/>
      <c r="AJ30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8" s="8">
        <f>IF(#REF!=MAX(#REF!),"New","Old")</f>
      </c>
      <c r="AL3098" s="3"/>
      <c r="AM3098" s="9">
        <f>IF(OR(#REF!="",#REF!=0),"",IF(#REF!&lt;12000,"&lt;12k",IF(AND(#REF!&gt;=12000,#REF!&lt;24000),"12k to 24k",IF(AND(#REF!&gt;=24000,#REF!&lt;=36000),"24k to 36k",IF(#REF!&gt;36000,"&gt;36k","")))))</f>
      </c>
    </row>
    <row x14ac:dyDescent="0.25" r="3099" customHeight="1" ht="18.75">
      <c r="A3099" s="1">
        <v>1907938</v>
      </c>
      <c r="B3099" s="2">
        <v>11531410</v>
      </c>
      <c r="C3099" s="3" t="s">
        <v>0</v>
      </c>
      <c r="D3099" s="3" t="s">
        <v>86</v>
      </c>
      <c r="E3099" s="2">
        <v>2020</v>
      </c>
      <c r="F3099" s="4">
        <v>45113</v>
      </c>
      <c r="G3099" s="3" t="s">
        <v>39</v>
      </c>
      <c r="H3099" s="4">
        <v>45117</v>
      </c>
      <c r="I3099" s="4">
        <f>_xlfn.XLOOKUP(#REF!,[1]!Backup_F8_Previous_Wave[ODINO],[1]!Backup_F8_Previous_Wave[Production Date],"")</f>
      </c>
      <c r="J3099" s="10">
        <f>_xlfn.XLOOKUP(#REF!,[1]!Backup_F8_Previous_Wave[ODINO],[1]!Backup_F8_Previous_Wave[Wave Date],"")</f>
      </c>
      <c r="K3099" s="6">
        <f>_xlfn.XLOOKUP(#REF!,[1]!Backup_F8_Previous_Wave[ODINO],[1]!Backup_F8_Previous_Wave[Full VIN],"")</f>
      </c>
      <c r="L3099" s="3" t="s">
        <v>8158</v>
      </c>
      <c r="M3099" s="3" t="s">
        <v>4</v>
      </c>
      <c r="N3099" s="3" t="s">
        <v>9419</v>
      </c>
      <c r="O3099" s="3" t="s">
        <v>4771</v>
      </c>
      <c r="P3099" s="6">
        <f>_xlfn.XLOOKUP(#REF!,[1]!Table2[BINNING],[1]!Table2[VFG],"")</f>
      </c>
      <c r="Q3099" s="6">
        <f>IF(ISNUMBER(FIND("|",#REF!,1)),LEFT(#REF!,FIND("|",#REF!,1)-2),#REF!)</f>
      </c>
      <c r="R3099" s="6">
        <f>IF(ISNUMBER(FIND("|",#REF!,1)),RIGHT(#REF!,LEN(#REF!)-FIND("|",#REF!,1)-1),"")</f>
      </c>
      <c r="S3099" s="3" t="s">
        <v>7</v>
      </c>
      <c r="T3099" s="3" t="s">
        <v>7</v>
      </c>
      <c r="U3099" s="2">
        <v>0</v>
      </c>
      <c r="V3099" s="2">
        <v>0</v>
      </c>
      <c r="W3099" s="2"/>
      <c r="X3099" s="3" t="s">
        <v>8</v>
      </c>
      <c r="Y3099" s="2"/>
      <c r="Z3099" s="3"/>
      <c r="AA3099" s="3"/>
      <c r="AB3099" s="7" t="s">
        <v>9420</v>
      </c>
      <c r="AC3099" s="3" t="s">
        <v>685</v>
      </c>
      <c r="AD3099" s="3" t="s">
        <v>1962</v>
      </c>
      <c r="AE3099" s="3" t="s">
        <v>2404</v>
      </c>
      <c r="AF3099" s="3" t="s">
        <v>95</v>
      </c>
      <c r="AG3099" s="4"/>
      <c r="AH3099" s="3"/>
      <c r="AI3099" s="4"/>
      <c r="AJ30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099" s="8">
        <f>IF(#REF!=MAX(#REF!),"New","Old")</f>
      </c>
      <c r="AL3099" s="3"/>
      <c r="AM3099" s="9">
        <f>IF(OR(#REF!="",#REF!=0),"",IF(#REF!&lt;12000,"&lt;12k",IF(AND(#REF!&gt;=12000,#REF!&lt;24000),"12k to 24k",IF(AND(#REF!&gt;=24000,#REF!&lt;=36000),"24k to 36k",IF(#REF!&gt;36000,"&gt;36k","")))))</f>
      </c>
    </row>
    <row x14ac:dyDescent="0.25" r="3100" customHeight="1" ht="18.75">
      <c r="A3100" s="1">
        <v>1907997</v>
      </c>
      <c r="B3100" s="2">
        <v>11531456</v>
      </c>
      <c r="C3100" s="3" t="s">
        <v>0</v>
      </c>
      <c r="D3100" s="3" t="s">
        <v>485</v>
      </c>
      <c r="E3100" s="2">
        <v>2019</v>
      </c>
      <c r="F3100" s="4">
        <v>45114</v>
      </c>
      <c r="G3100" s="3" t="s">
        <v>39</v>
      </c>
      <c r="H3100" s="4">
        <v>45117</v>
      </c>
      <c r="I3100" s="4">
        <f>_xlfn.XLOOKUP(#REF!,[1]!Backup_F8_Previous_Wave[ODINO],[1]!Backup_F8_Previous_Wave[Production Date],"")</f>
      </c>
      <c r="J3100" s="10">
        <f>_xlfn.XLOOKUP(#REF!,[1]!Backup_F8_Previous_Wave[ODINO],[1]!Backup_F8_Previous_Wave[Wave Date],"")</f>
      </c>
      <c r="K3100" s="6">
        <f>_xlfn.XLOOKUP(#REF!,[1]!Backup_F8_Previous_Wave[ODINO],[1]!Backup_F8_Previous_Wave[Full VIN],"")</f>
      </c>
      <c r="L3100" s="3" t="s">
        <v>3034</v>
      </c>
      <c r="M3100" s="3" t="s">
        <v>4</v>
      </c>
      <c r="N3100" s="3" t="s">
        <v>9421</v>
      </c>
      <c r="O3100" s="3" t="s">
        <v>354</v>
      </c>
      <c r="P3100" s="6">
        <f>_xlfn.XLOOKUP(#REF!,[1]!Table2[BINNING],[1]!Table2[VFG],"")</f>
      </c>
      <c r="Q3100" s="6">
        <f>IF(ISNUMBER(FIND("|",#REF!,1)),LEFT(#REF!,FIND("|",#REF!,1)-2),#REF!)</f>
      </c>
      <c r="R3100" s="6">
        <f>IF(ISNUMBER(FIND("|",#REF!,1)),RIGHT(#REF!,LEN(#REF!)-FIND("|",#REF!,1)-1),"")</f>
      </c>
      <c r="S3100" s="3" t="s">
        <v>7</v>
      </c>
      <c r="T3100" s="3" t="s">
        <v>7</v>
      </c>
      <c r="U3100" s="2">
        <v>0</v>
      </c>
      <c r="V3100" s="2">
        <v>0</v>
      </c>
      <c r="W3100" s="2"/>
      <c r="X3100" s="3" t="s">
        <v>139</v>
      </c>
      <c r="Y3100" s="2"/>
      <c r="Z3100" s="3"/>
      <c r="AA3100" s="3"/>
      <c r="AB3100" s="7" t="s">
        <v>9422</v>
      </c>
      <c r="AC3100" s="3" t="s">
        <v>489</v>
      </c>
      <c r="AD3100" s="3" t="s">
        <v>490</v>
      </c>
      <c r="AE3100" s="3" t="s">
        <v>491</v>
      </c>
      <c r="AF3100" s="3" t="s">
        <v>211</v>
      </c>
      <c r="AG3100" s="4"/>
      <c r="AH3100" s="3"/>
      <c r="AI3100" s="4"/>
      <c r="AJ31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0" s="8">
        <f>IF(#REF!=MAX(#REF!),"New","Old")</f>
      </c>
      <c r="AL3100" s="3"/>
      <c r="AM3100" s="9">
        <f>IF(OR(#REF!="",#REF!=0),"",IF(#REF!&lt;12000,"&lt;12k",IF(AND(#REF!&gt;=12000,#REF!&lt;24000),"12k to 24k",IF(AND(#REF!&gt;=24000,#REF!&lt;=36000),"24k to 36k",IF(#REF!&gt;36000,"&gt;36k","")))))</f>
      </c>
    </row>
    <row x14ac:dyDescent="0.25" r="3101" customHeight="1" ht="18.75">
      <c r="A3101" s="1">
        <v>1908084</v>
      </c>
      <c r="B3101" s="2">
        <v>11531509</v>
      </c>
      <c r="C3101" s="3" t="s">
        <v>0</v>
      </c>
      <c r="D3101" s="3" t="s">
        <v>181</v>
      </c>
      <c r="E3101" s="2">
        <v>2017</v>
      </c>
      <c r="F3101" s="4">
        <v>45118</v>
      </c>
      <c r="G3101" s="3" t="s">
        <v>39</v>
      </c>
      <c r="H3101" s="4">
        <v>45118</v>
      </c>
      <c r="I3101" s="4">
        <f>_xlfn.XLOOKUP(#REF!,[1]!Backup_F8_Previous_Wave[ODINO],[1]!Backup_F8_Previous_Wave[Production Date],"")</f>
      </c>
      <c r="J3101" s="10">
        <f>_xlfn.XLOOKUP(#REF!,[1]!Backup_F8_Previous_Wave[ODINO],[1]!Backup_F8_Previous_Wave[Wave Date],"")</f>
      </c>
      <c r="K3101" s="6">
        <f>_xlfn.XLOOKUP(#REF!,[1]!Backup_F8_Previous_Wave[ODINO],[1]!Backup_F8_Previous_Wave[Full VIN],"")</f>
      </c>
      <c r="L3101" s="3" t="s">
        <v>2369</v>
      </c>
      <c r="M3101" s="3" t="s">
        <v>4</v>
      </c>
      <c r="N3101" s="3" t="s">
        <v>9423</v>
      </c>
      <c r="O3101" s="3" t="s">
        <v>196</v>
      </c>
      <c r="P3101" s="6">
        <f>_xlfn.XLOOKUP(#REF!,[1]!Table2[BINNING],[1]!Table2[VFG],"")</f>
      </c>
      <c r="Q3101" s="6">
        <f>IF(ISNUMBER(FIND("|",#REF!,1)),LEFT(#REF!,FIND("|",#REF!,1)-2),#REF!)</f>
      </c>
      <c r="R3101" s="6">
        <f>IF(ISNUMBER(FIND("|",#REF!,1)),RIGHT(#REF!,LEN(#REF!)-FIND("|",#REF!,1)-1),"")</f>
      </c>
      <c r="S3101" s="3" t="s">
        <v>7</v>
      </c>
      <c r="T3101" s="3" t="s">
        <v>7</v>
      </c>
      <c r="U3101" s="2">
        <v>0</v>
      </c>
      <c r="V3101" s="2">
        <v>0</v>
      </c>
      <c r="W3101" s="2"/>
      <c r="X3101" s="3" t="s">
        <v>63</v>
      </c>
      <c r="Y3101" s="2">
        <v>65</v>
      </c>
      <c r="Z3101" s="3"/>
      <c r="AA3101" s="3"/>
      <c r="AB3101" s="7" t="s">
        <v>9424</v>
      </c>
      <c r="AC3101" s="3" t="s">
        <v>297</v>
      </c>
      <c r="AD3101" s="3" t="s">
        <v>298</v>
      </c>
      <c r="AE3101" s="3" t="s">
        <v>299</v>
      </c>
      <c r="AF3101" s="3" t="s">
        <v>198</v>
      </c>
      <c r="AG3101" s="4"/>
      <c r="AH3101" s="3"/>
      <c r="AI3101" s="4"/>
      <c r="AJ31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1" s="8">
        <f>IF(#REF!=MAX(#REF!),"New","Old")</f>
      </c>
      <c r="AL3101" s="3"/>
      <c r="AM3101" s="9">
        <f>IF(OR(#REF!="",#REF!=0),"",IF(#REF!&lt;12000,"&lt;12k",IF(AND(#REF!&gt;=12000,#REF!&lt;24000),"12k to 24k",IF(AND(#REF!&gt;=24000,#REF!&lt;=36000),"24k to 36k",IF(#REF!&gt;36000,"&gt;36k","")))))</f>
      </c>
    </row>
    <row x14ac:dyDescent="0.25" r="3102" customHeight="1" ht="18.75">
      <c r="A3102" s="1">
        <v>1908094</v>
      </c>
      <c r="B3102" s="2">
        <v>11531518</v>
      </c>
      <c r="C3102" s="3" t="s">
        <v>0</v>
      </c>
      <c r="D3102" s="3" t="s">
        <v>86</v>
      </c>
      <c r="E3102" s="2">
        <v>2020</v>
      </c>
      <c r="F3102" s="4">
        <v>45117</v>
      </c>
      <c r="G3102" s="3" t="s">
        <v>39</v>
      </c>
      <c r="H3102" s="4">
        <v>45118</v>
      </c>
      <c r="I3102" s="4">
        <f>_xlfn.XLOOKUP(#REF!,[1]!Backup_F8_Previous_Wave[ODINO],[1]!Backup_F8_Previous_Wave[Production Date],"")</f>
      </c>
      <c r="J3102" s="10">
        <f>_xlfn.XLOOKUP(#REF!,[1]!Backup_F8_Previous_Wave[ODINO],[1]!Backup_F8_Previous_Wave[Wave Date],"")</f>
      </c>
      <c r="K3102" s="6">
        <f>_xlfn.XLOOKUP(#REF!,[1]!Backup_F8_Previous_Wave[ODINO],[1]!Backup_F8_Previous_Wave[Full VIN],"")</f>
      </c>
      <c r="L3102" s="3" t="s">
        <v>7221</v>
      </c>
      <c r="M3102" s="3" t="s">
        <v>4</v>
      </c>
      <c r="N3102" s="3" t="s">
        <v>9425</v>
      </c>
      <c r="O3102" s="3" t="s">
        <v>4771</v>
      </c>
      <c r="P3102" s="6">
        <f>_xlfn.XLOOKUP(#REF!,[1]!Table2[BINNING],[1]!Table2[VFG],"")</f>
      </c>
      <c r="Q3102" s="6">
        <f>IF(ISNUMBER(FIND("|",#REF!,1)),LEFT(#REF!,FIND("|",#REF!,1)-2),#REF!)</f>
      </c>
      <c r="R3102" s="6">
        <f>IF(ISNUMBER(FIND("|",#REF!,1)),RIGHT(#REF!,LEN(#REF!)-FIND("|",#REF!,1)-1),"")</f>
      </c>
      <c r="S3102" s="3" t="s">
        <v>7</v>
      </c>
      <c r="T3102" s="3" t="s">
        <v>7</v>
      </c>
      <c r="U3102" s="2">
        <v>0</v>
      </c>
      <c r="V3102" s="2">
        <v>0</v>
      </c>
      <c r="W3102" s="2">
        <v>37800</v>
      </c>
      <c r="X3102" s="3" t="s">
        <v>229</v>
      </c>
      <c r="Y3102" s="2">
        <v>0</v>
      </c>
      <c r="Z3102" s="3" t="s">
        <v>9426</v>
      </c>
      <c r="AA3102" s="3" t="s">
        <v>3839</v>
      </c>
      <c r="AB3102" s="7" t="s">
        <v>9427</v>
      </c>
      <c r="AC3102" s="3" t="s">
        <v>685</v>
      </c>
      <c r="AD3102" s="3" t="s">
        <v>93</v>
      </c>
      <c r="AE3102" s="3" t="s">
        <v>94</v>
      </c>
      <c r="AF3102" s="3" t="s">
        <v>95</v>
      </c>
      <c r="AG3102" s="4"/>
      <c r="AH3102" s="3"/>
      <c r="AI3102" s="4"/>
      <c r="AJ31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2" s="8">
        <f>IF(#REF!=MAX(#REF!),"New","Old")</f>
      </c>
      <c r="AL3102" s="3"/>
      <c r="AM3102" s="9">
        <f>IF(OR(#REF!="",#REF!=0),"",IF(#REF!&lt;12000,"&lt;12k",IF(AND(#REF!&gt;=12000,#REF!&lt;24000),"12k to 24k",IF(AND(#REF!&gt;=24000,#REF!&lt;=36000),"24k to 36k",IF(#REF!&gt;36000,"&gt;36k","")))))</f>
      </c>
    </row>
    <row x14ac:dyDescent="0.25" r="3103" customHeight="1" ht="18.75">
      <c r="A3103" s="1">
        <v>1908143</v>
      </c>
      <c r="B3103" s="2">
        <v>11531551</v>
      </c>
      <c r="C3103" s="3" t="s">
        <v>0</v>
      </c>
      <c r="D3103" s="3" t="s">
        <v>86</v>
      </c>
      <c r="E3103" s="2">
        <v>2020</v>
      </c>
      <c r="F3103" s="4">
        <v>44214</v>
      </c>
      <c r="G3103" s="3" t="s">
        <v>2</v>
      </c>
      <c r="H3103" s="4">
        <v>45118</v>
      </c>
      <c r="I3103" s="4">
        <f>_xlfn.XLOOKUP(#REF!,[1]!Backup_F8_Previous_Wave[ODINO],[1]!Backup_F8_Previous_Wave[Production Date],"")</f>
      </c>
      <c r="J3103" s="10">
        <f>_xlfn.XLOOKUP(#REF!,[1]!Backup_F8_Previous_Wave[ODINO],[1]!Backup_F8_Previous_Wave[Wave Date],"")</f>
      </c>
      <c r="K3103" s="6">
        <f>_xlfn.XLOOKUP(#REF!,[1]!Backup_F8_Previous_Wave[ODINO],[1]!Backup_F8_Previous_Wave[Full VIN],"")</f>
      </c>
      <c r="L3103" s="3" t="s">
        <v>7298</v>
      </c>
      <c r="M3103" s="3" t="s">
        <v>4</v>
      </c>
      <c r="N3103" s="3" t="s">
        <v>9428</v>
      </c>
      <c r="O3103" s="3" t="s">
        <v>4771</v>
      </c>
      <c r="P3103" s="6">
        <f>_xlfn.XLOOKUP(#REF!,[1]!Table2[BINNING],[1]!Table2[VFG],"")</f>
      </c>
      <c r="Q3103" s="6">
        <f>IF(ISNUMBER(FIND("|",#REF!,1)),LEFT(#REF!,FIND("|",#REF!,1)-2),#REF!)</f>
      </c>
      <c r="R3103" s="6">
        <f>IF(ISNUMBER(FIND("|",#REF!,1)),RIGHT(#REF!,LEN(#REF!)-FIND("|",#REF!,1)-1),"")</f>
      </c>
      <c r="S3103" s="3" t="s">
        <v>7</v>
      </c>
      <c r="T3103" s="3" t="s">
        <v>7</v>
      </c>
      <c r="U3103" s="2">
        <v>0</v>
      </c>
      <c r="V3103" s="2">
        <v>0</v>
      </c>
      <c r="W3103" s="2">
        <v>38000</v>
      </c>
      <c r="X3103" s="3" t="s">
        <v>229</v>
      </c>
      <c r="Y3103" s="2"/>
      <c r="Z3103" s="3" t="s">
        <v>9429</v>
      </c>
      <c r="AA3103" s="3" t="s">
        <v>3839</v>
      </c>
      <c r="AB3103" s="7" t="s">
        <v>9430</v>
      </c>
      <c r="AC3103" s="3" t="s">
        <v>685</v>
      </c>
      <c r="AD3103" s="3" t="s">
        <v>93</v>
      </c>
      <c r="AE3103" s="3" t="s">
        <v>94</v>
      </c>
      <c r="AF3103" s="3" t="s">
        <v>95</v>
      </c>
      <c r="AG3103" s="4"/>
      <c r="AH3103" s="3"/>
      <c r="AI3103" s="4"/>
      <c r="AJ31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3" s="8">
        <f>IF(#REF!=MAX(#REF!),"New","Old")</f>
      </c>
      <c r="AL3103" s="3"/>
      <c r="AM3103" s="9">
        <f>IF(OR(#REF!="",#REF!=0),"",IF(#REF!&lt;12000,"&lt;12k",IF(AND(#REF!&gt;=12000,#REF!&lt;24000),"12k to 24k",IF(AND(#REF!&gt;=24000,#REF!&lt;=36000),"24k to 36k",IF(#REF!&gt;36000,"&gt;36k","")))))</f>
      </c>
    </row>
    <row x14ac:dyDescent="0.25" r="3104" customHeight="1" ht="18.75">
      <c r="A3104" s="1">
        <v>1908166</v>
      </c>
      <c r="B3104" s="2">
        <v>11531567</v>
      </c>
      <c r="C3104" s="3" t="s">
        <v>0</v>
      </c>
      <c r="D3104" s="3" t="s">
        <v>86</v>
      </c>
      <c r="E3104" s="2">
        <v>2020</v>
      </c>
      <c r="F3104" s="4">
        <v>45078</v>
      </c>
      <c r="G3104" s="3" t="s">
        <v>108</v>
      </c>
      <c r="H3104" s="4">
        <v>45118</v>
      </c>
      <c r="I3104" s="4">
        <f>_xlfn.XLOOKUP(#REF!,[1]!Backup_F8_Previous_Wave[ODINO],[1]!Backup_F8_Previous_Wave[Production Date],"")</f>
      </c>
      <c r="J3104" s="10">
        <f>_xlfn.XLOOKUP(#REF!,[1]!Backup_F8_Previous_Wave[ODINO],[1]!Backup_F8_Previous_Wave[Wave Date],"")</f>
      </c>
      <c r="K3104" s="6">
        <f>_xlfn.XLOOKUP(#REF!,[1]!Backup_F8_Previous_Wave[ODINO],[1]!Backup_F8_Previous_Wave[Full VIN],"")</f>
      </c>
      <c r="L3104" s="3" t="s">
        <v>8947</v>
      </c>
      <c r="M3104" s="3" t="s">
        <v>4</v>
      </c>
      <c r="N3104" s="3" t="s">
        <v>9431</v>
      </c>
      <c r="O3104" s="3" t="s">
        <v>4771</v>
      </c>
      <c r="P3104" s="6">
        <f>_xlfn.XLOOKUP(#REF!,[1]!Table2[BINNING],[1]!Table2[VFG],"")</f>
      </c>
      <c r="Q3104" s="6">
        <f>IF(ISNUMBER(FIND("|",#REF!,1)),LEFT(#REF!,FIND("|",#REF!,1)-2),#REF!)</f>
      </c>
      <c r="R3104" s="6">
        <f>IF(ISNUMBER(FIND("|",#REF!,1)),RIGHT(#REF!,LEN(#REF!)-FIND("|",#REF!,1)-1),"")</f>
      </c>
      <c r="S3104" s="3" t="s">
        <v>7</v>
      </c>
      <c r="T3104" s="3" t="s">
        <v>7</v>
      </c>
      <c r="U3104" s="2">
        <v>0</v>
      </c>
      <c r="V3104" s="2">
        <v>0</v>
      </c>
      <c r="W3104" s="2"/>
      <c r="X3104" s="3" t="s">
        <v>8</v>
      </c>
      <c r="Y3104" s="2">
        <v>0</v>
      </c>
      <c r="Z3104" s="3"/>
      <c r="AA3104" s="3"/>
      <c r="AB3104" s="7" t="s">
        <v>9432</v>
      </c>
      <c r="AC3104" s="3" t="s">
        <v>685</v>
      </c>
      <c r="AD3104" s="3" t="s">
        <v>1962</v>
      </c>
      <c r="AE3104" s="3" t="s">
        <v>2404</v>
      </c>
      <c r="AF3104" s="3" t="s">
        <v>95</v>
      </c>
      <c r="AG3104" s="4"/>
      <c r="AH3104" s="3"/>
      <c r="AI3104" s="4"/>
      <c r="AJ31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4" s="8">
        <f>IF(#REF!=MAX(#REF!),"New","Old")</f>
      </c>
      <c r="AL3104" s="3"/>
      <c r="AM3104" s="9">
        <f>IF(OR(#REF!="",#REF!=0),"",IF(#REF!&lt;12000,"&lt;12k",IF(AND(#REF!&gt;=12000,#REF!&lt;24000),"12k to 24k",IF(AND(#REF!&gt;=24000,#REF!&lt;=36000),"24k to 36k",IF(#REF!&gt;36000,"&gt;36k","")))))</f>
      </c>
    </row>
    <row x14ac:dyDescent="0.25" r="3105" customHeight="1" ht="18.75">
      <c r="A3105" s="1">
        <v>1908184</v>
      </c>
      <c r="B3105" s="2">
        <v>11531583</v>
      </c>
      <c r="C3105" s="3" t="s">
        <v>0</v>
      </c>
      <c r="D3105" s="3" t="s">
        <v>181</v>
      </c>
      <c r="E3105" s="2">
        <v>2014</v>
      </c>
      <c r="F3105" s="4">
        <v>45117</v>
      </c>
      <c r="G3105" s="3" t="s">
        <v>39</v>
      </c>
      <c r="H3105" s="4">
        <v>45118</v>
      </c>
      <c r="I3105" s="4"/>
      <c r="J3105" s="10">
        <f>_xlfn.XLOOKUP(#REF!,[1]!Backup_F8_Previous_Wave[ODINO],[1]!Backup_F8_Previous_Wave[Wave Date],"")</f>
      </c>
      <c r="K3105" s="3"/>
      <c r="L3105" s="3" t="s">
        <v>9433</v>
      </c>
      <c r="M3105" s="3" t="s">
        <v>4</v>
      </c>
      <c r="N3105" s="3" t="s">
        <v>9434</v>
      </c>
      <c r="O3105" s="3" t="s">
        <v>2296</v>
      </c>
      <c r="P3105" s="6">
        <f>_xlfn.XLOOKUP(#REF!,[1]!Table2[BINNING],[1]!Table2[VFG],"")</f>
      </c>
      <c r="Q3105" s="6">
        <f>IF(ISNUMBER(FIND("|",#REF!,1)),LEFT(#REF!,FIND("|",#REF!,1)-2),#REF!)</f>
      </c>
      <c r="R3105" s="6">
        <f>IF(ISNUMBER(FIND("|",#REF!,1)),RIGHT(#REF!,LEN(#REF!)-FIND("|",#REF!,1)-1),"")</f>
      </c>
      <c r="S3105" s="3" t="s">
        <v>7</v>
      </c>
      <c r="T3105" s="3" t="s">
        <v>7</v>
      </c>
      <c r="U3105" s="2">
        <v>0</v>
      </c>
      <c r="V3105" s="2">
        <v>0</v>
      </c>
      <c r="W3105" s="2">
        <v>120000</v>
      </c>
      <c r="X3105" s="3" t="s">
        <v>24</v>
      </c>
      <c r="Y3105" s="2"/>
      <c r="Z3105" s="3" t="s">
        <v>9435</v>
      </c>
      <c r="AA3105" s="3" t="s">
        <v>4997</v>
      </c>
      <c r="AB3105" s="7" t="s">
        <v>9436</v>
      </c>
      <c r="AC3105" s="3" t="s">
        <v>44</v>
      </c>
      <c r="AD3105" s="3" t="s">
        <v>44</v>
      </c>
      <c r="AE3105" s="3" t="s">
        <v>44</v>
      </c>
      <c r="AF3105" s="3" t="s">
        <v>198</v>
      </c>
      <c r="AG3105" s="4"/>
      <c r="AH3105" s="3"/>
      <c r="AI3105" s="4"/>
      <c r="AJ31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5" s="8">
        <f>IF(#REF!=MAX(#REF!),"New","Old")</f>
      </c>
      <c r="AL3105" s="3"/>
      <c r="AM3105" s="9">
        <f>IF(OR(#REF!="",#REF!=0),"",IF(#REF!&lt;12000,"&lt;12k",IF(AND(#REF!&gt;=12000,#REF!&lt;24000),"12k to 24k",IF(AND(#REF!&gt;=24000,#REF!&lt;=36000),"24k to 36k",IF(#REF!&gt;36000,"&gt;36k","")))))</f>
      </c>
    </row>
    <row x14ac:dyDescent="0.25" r="3106" customHeight="1" ht="18.75">
      <c r="A3106" s="1">
        <v>1908202</v>
      </c>
      <c r="B3106" s="2">
        <v>11531598</v>
      </c>
      <c r="C3106" s="3" t="s">
        <v>0</v>
      </c>
      <c r="D3106" s="3" t="s">
        <v>86</v>
      </c>
      <c r="E3106" s="2">
        <v>2021</v>
      </c>
      <c r="F3106" s="4">
        <v>45108</v>
      </c>
      <c r="G3106" s="3" t="s">
        <v>39</v>
      </c>
      <c r="H3106" s="4">
        <v>45118</v>
      </c>
      <c r="I3106" s="4">
        <f>_xlfn.XLOOKUP(#REF!,[1]!Backup_F8_Previous_Wave[ODINO],[1]!Backup_F8_Previous_Wave[Production Date],"")</f>
      </c>
      <c r="J3106" s="10">
        <f>_xlfn.XLOOKUP(#REF!,[1]!Backup_F8_Previous_Wave[ODINO],[1]!Backup_F8_Previous_Wave[Wave Date],"")</f>
      </c>
      <c r="K3106" s="6">
        <f>_xlfn.XLOOKUP(#REF!,[1]!Backup_F8_Previous_Wave[ODINO],[1]!Backup_F8_Previous_Wave[Full VIN],"")</f>
      </c>
      <c r="L3106" s="3" t="s">
        <v>9437</v>
      </c>
      <c r="M3106" s="3" t="s">
        <v>4</v>
      </c>
      <c r="N3106" s="3" t="s">
        <v>9438</v>
      </c>
      <c r="O3106" s="3" t="s">
        <v>4771</v>
      </c>
      <c r="P3106" s="6">
        <f>_xlfn.XLOOKUP(#REF!,[1]!Table2[BINNING],[1]!Table2[VFG],"")</f>
      </c>
      <c r="Q3106" s="6">
        <f>IF(ISNUMBER(FIND("|",#REF!,1)),LEFT(#REF!,FIND("|",#REF!,1)-2),#REF!)</f>
      </c>
      <c r="R3106" s="6">
        <f>IF(ISNUMBER(FIND("|",#REF!,1)),RIGHT(#REF!,LEN(#REF!)-FIND("|",#REF!,1)-1),"")</f>
      </c>
      <c r="S3106" s="3" t="s">
        <v>7</v>
      </c>
      <c r="T3106" s="3" t="s">
        <v>7</v>
      </c>
      <c r="U3106" s="2">
        <v>0</v>
      </c>
      <c r="V3106" s="2">
        <v>0</v>
      </c>
      <c r="W3106" s="2"/>
      <c r="X3106" s="3" t="s">
        <v>63</v>
      </c>
      <c r="Y3106" s="2"/>
      <c r="Z3106" s="3"/>
      <c r="AA3106" s="3"/>
      <c r="AB3106" s="7" t="s">
        <v>9439</v>
      </c>
      <c r="AC3106" s="3" t="s">
        <v>685</v>
      </c>
      <c r="AD3106" s="3" t="s">
        <v>1962</v>
      </c>
      <c r="AE3106" s="3" t="s">
        <v>2404</v>
      </c>
      <c r="AF3106" s="3" t="s">
        <v>95</v>
      </c>
      <c r="AG3106" s="4"/>
      <c r="AH3106" s="3"/>
      <c r="AI3106" s="4"/>
      <c r="AJ31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6" s="8">
        <f>IF(#REF!=MAX(#REF!),"New","Old")</f>
      </c>
      <c r="AL3106" s="3"/>
      <c r="AM3106" s="9">
        <f>IF(OR(#REF!="",#REF!=0),"",IF(#REF!&lt;12000,"&lt;12k",IF(AND(#REF!&gt;=12000,#REF!&lt;24000),"12k to 24k",IF(AND(#REF!&gt;=24000,#REF!&lt;=36000),"24k to 36k",IF(#REF!&gt;36000,"&gt;36k","")))))</f>
      </c>
    </row>
    <row x14ac:dyDescent="0.25" r="3107" customHeight="1" ht="18.75">
      <c r="A3107" s="1">
        <v>1908267</v>
      </c>
      <c r="B3107" s="2">
        <v>11531642</v>
      </c>
      <c r="C3107" s="3" t="s">
        <v>0</v>
      </c>
      <c r="D3107" s="3" t="s">
        <v>86</v>
      </c>
      <c r="E3107" s="2">
        <v>2020</v>
      </c>
      <c r="F3107" s="4">
        <v>45115</v>
      </c>
      <c r="G3107" s="3" t="s">
        <v>39</v>
      </c>
      <c r="H3107" s="4">
        <v>45118</v>
      </c>
      <c r="I3107" s="4"/>
      <c r="J3107" s="10">
        <f>_xlfn.XLOOKUP(#REF!,[1]!Backup_F8_Previous_Wave[ODINO],[1]!Backup_F8_Previous_Wave[Wave Date],"")</f>
      </c>
      <c r="K3107" s="3"/>
      <c r="L3107" s="3" t="s">
        <v>9440</v>
      </c>
      <c r="M3107" s="3" t="s">
        <v>4</v>
      </c>
      <c r="N3107" s="3" t="s">
        <v>9441</v>
      </c>
      <c r="O3107" s="3" t="s">
        <v>4771</v>
      </c>
      <c r="P3107" s="6">
        <f>_xlfn.XLOOKUP(#REF!,[1]!Table2[BINNING],[1]!Table2[VFG],"")</f>
      </c>
      <c r="Q3107" s="6">
        <f>IF(ISNUMBER(FIND("|",#REF!,1)),LEFT(#REF!,FIND("|",#REF!,1)-2),#REF!)</f>
      </c>
      <c r="R3107" s="6">
        <f>IF(ISNUMBER(FIND("|",#REF!,1)),RIGHT(#REF!,LEN(#REF!)-FIND("|",#REF!,1)-1),"")</f>
      </c>
      <c r="S3107" s="3" t="s">
        <v>7</v>
      </c>
      <c r="T3107" s="3" t="s">
        <v>7</v>
      </c>
      <c r="U3107" s="2">
        <v>0</v>
      </c>
      <c r="V3107" s="2">
        <v>0</v>
      </c>
      <c r="W3107" s="2"/>
      <c r="X3107" s="3" t="s">
        <v>125</v>
      </c>
      <c r="Y3107" s="2"/>
      <c r="Z3107" s="3"/>
      <c r="AA3107" s="3"/>
      <c r="AB3107" s="7" t="s">
        <v>9442</v>
      </c>
      <c r="AC3107" s="3" t="s">
        <v>44</v>
      </c>
      <c r="AD3107" s="3" t="s">
        <v>44</v>
      </c>
      <c r="AE3107" s="3" t="s">
        <v>44</v>
      </c>
      <c r="AF3107" s="3" t="s">
        <v>95</v>
      </c>
      <c r="AG3107" s="4"/>
      <c r="AH3107" s="3"/>
      <c r="AI3107" s="4"/>
      <c r="AJ31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7" s="8">
        <f>IF(#REF!=MAX(#REF!),"New","Old")</f>
      </c>
      <c r="AL3107" s="3"/>
      <c r="AM3107" s="9">
        <f>IF(OR(#REF!="",#REF!=0),"",IF(#REF!&lt;12000,"&lt;12k",IF(AND(#REF!&gt;=12000,#REF!&lt;24000),"12k to 24k",IF(AND(#REF!&gt;=24000,#REF!&lt;=36000),"24k to 36k",IF(#REF!&gt;36000,"&gt;36k","")))))</f>
      </c>
    </row>
    <row x14ac:dyDescent="0.25" r="3108" customHeight="1" ht="18.75">
      <c r="A3108" s="1">
        <v>1908299</v>
      </c>
      <c r="B3108" s="2">
        <v>11531667</v>
      </c>
      <c r="C3108" s="3" t="s">
        <v>0</v>
      </c>
      <c r="D3108" s="3" t="s">
        <v>187</v>
      </c>
      <c r="E3108" s="2">
        <v>2017</v>
      </c>
      <c r="F3108" s="4">
        <v>44851</v>
      </c>
      <c r="G3108" s="3" t="s">
        <v>14</v>
      </c>
      <c r="H3108" s="4">
        <v>45118</v>
      </c>
      <c r="I3108" s="4">
        <f>_xlfn.XLOOKUP(#REF!,[1]!Backup_F8_Previous_Wave[ODINO],[1]!Backup_F8_Previous_Wave[Production Date],"")</f>
      </c>
      <c r="J3108" s="10">
        <f>_xlfn.XLOOKUP(#REF!,[1]!Backup_F8_Previous_Wave[ODINO],[1]!Backup_F8_Previous_Wave[Wave Date],"")</f>
      </c>
      <c r="K3108" s="6">
        <f>_xlfn.XLOOKUP(#REF!,[1]!Backup_F8_Previous_Wave[ODINO],[1]!Backup_F8_Previous_Wave[Full VIN],"")</f>
      </c>
      <c r="L3108" s="3" t="s">
        <v>9443</v>
      </c>
      <c r="M3108" s="3" t="s">
        <v>4</v>
      </c>
      <c r="N3108" s="3" t="s">
        <v>9444</v>
      </c>
      <c r="O3108" s="3" t="s">
        <v>62</v>
      </c>
      <c r="P3108" s="6">
        <f>_xlfn.XLOOKUP(#REF!,[1]!Table2[BINNING],[1]!Table2[VFG],"")</f>
      </c>
      <c r="Q3108" s="6">
        <f>IF(ISNUMBER(FIND("|",#REF!,1)),LEFT(#REF!,FIND("|",#REF!,1)-2),#REF!)</f>
      </c>
      <c r="R3108" s="6">
        <f>IF(ISNUMBER(FIND("|",#REF!,1)),RIGHT(#REF!,LEN(#REF!)-FIND("|",#REF!,1)-1),"")</f>
      </c>
      <c r="S3108" s="3" t="s">
        <v>7</v>
      </c>
      <c r="T3108" s="3" t="s">
        <v>7</v>
      </c>
      <c r="U3108" s="2">
        <v>0</v>
      </c>
      <c r="V3108" s="2">
        <v>0</v>
      </c>
      <c r="W3108" s="2">
        <v>150000</v>
      </c>
      <c r="X3108" s="3" t="s">
        <v>63</v>
      </c>
      <c r="Y3108" s="2"/>
      <c r="Z3108" s="3"/>
      <c r="AA3108" s="3"/>
      <c r="AB3108" s="7" t="s">
        <v>9445</v>
      </c>
      <c r="AC3108" s="3" t="s">
        <v>191</v>
      </c>
      <c r="AD3108" s="3" t="s">
        <v>192</v>
      </c>
      <c r="AE3108" s="3" t="s">
        <v>193</v>
      </c>
      <c r="AF3108" s="3" t="s">
        <v>141</v>
      </c>
      <c r="AG3108" s="4"/>
      <c r="AH3108" s="3"/>
      <c r="AI3108" s="4"/>
      <c r="AJ31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8" s="8">
        <f>IF(#REF!=MAX(#REF!),"New","Old")</f>
      </c>
      <c r="AL3108" s="3"/>
      <c r="AM3108" s="9">
        <f>IF(OR(#REF!="",#REF!=0),"",IF(#REF!&lt;12000,"&lt;12k",IF(AND(#REF!&gt;=12000,#REF!&lt;24000),"12k to 24k",IF(AND(#REF!&gt;=24000,#REF!&lt;=36000),"24k to 36k",IF(#REF!&gt;36000,"&gt;36k","")))))</f>
      </c>
    </row>
    <row x14ac:dyDescent="0.25" r="3109" customHeight="1" ht="18.75">
      <c r="A3109" s="1">
        <v>1908303</v>
      </c>
      <c r="B3109" s="2">
        <v>11531671</v>
      </c>
      <c r="C3109" s="3" t="s">
        <v>0</v>
      </c>
      <c r="D3109" s="3" t="s">
        <v>181</v>
      </c>
      <c r="E3109" s="2">
        <v>2013</v>
      </c>
      <c r="F3109" s="4">
        <v>45115</v>
      </c>
      <c r="G3109" s="3" t="s">
        <v>39</v>
      </c>
      <c r="H3109" s="4">
        <v>45118</v>
      </c>
      <c r="I3109" s="4"/>
      <c r="J3109" s="10">
        <f>_xlfn.XLOOKUP(#REF!,[1]!Backup_F8_Previous_Wave[ODINO],[1]!Backup_F8_Previous_Wave[Wave Date],"")</f>
      </c>
      <c r="K3109" s="3"/>
      <c r="L3109" s="3" t="s">
        <v>9446</v>
      </c>
      <c r="M3109" s="3" t="s">
        <v>4</v>
      </c>
      <c r="N3109" s="3" t="s">
        <v>9447</v>
      </c>
      <c r="O3109" s="3" t="s">
        <v>196</v>
      </c>
      <c r="P3109" s="6">
        <f>_xlfn.XLOOKUP(#REF!,[1]!Table2[BINNING],[1]!Table2[VFG],"")</f>
      </c>
      <c r="Q3109" s="6">
        <f>IF(ISNUMBER(FIND("|",#REF!,1)),LEFT(#REF!,FIND("|",#REF!,1)-2),#REF!)</f>
      </c>
      <c r="R3109" s="6">
        <f>IF(ISNUMBER(FIND("|",#REF!,1)),RIGHT(#REF!,LEN(#REF!)-FIND("|",#REF!,1)-1),"")</f>
      </c>
      <c r="S3109" s="3" t="s">
        <v>7</v>
      </c>
      <c r="T3109" s="3" t="s">
        <v>7</v>
      </c>
      <c r="U3109" s="2">
        <v>0</v>
      </c>
      <c r="V3109" s="2">
        <v>0</v>
      </c>
      <c r="W3109" s="2"/>
      <c r="X3109" s="3" t="s">
        <v>63</v>
      </c>
      <c r="Y3109" s="2">
        <v>75</v>
      </c>
      <c r="Z3109" s="3"/>
      <c r="AA3109" s="3"/>
      <c r="AB3109" s="7" t="s">
        <v>9448</v>
      </c>
      <c r="AC3109" s="3" t="s">
        <v>44</v>
      </c>
      <c r="AD3109" s="3" t="s">
        <v>44</v>
      </c>
      <c r="AE3109" s="3" t="s">
        <v>44</v>
      </c>
      <c r="AF3109" s="3" t="s">
        <v>198</v>
      </c>
      <c r="AG3109" s="4"/>
      <c r="AH3109" s="3"/>
      <c r="AI3109" s="4"/>
      <c r="AJ31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09" s="8">
        <f>IF(#REF!=MAX(#REF!),"New","Old")</f>
      </c>
      <c r="AL3109" s="3"/>
      <c r="AM3109" s="9">
        <f>IF(OR(#REF!="",#REF!=0),"",IF(#REF!&lt;12000,"&lt;12k",IF(AND(#REF!&gt;=12000,#REF!&lt;24000),"12k to 24k",IF(AND(#REF!&gt;=24000,#REF!&lt;=36000),"24k to 36k",IF(#REF!&gt;36000,"&gt;36k","")))))</f>
      </c>
    </row>
    <row x14ac:dyDescent="0.25" r="3110" customHeight="1" ht="18.75">
      <c r="A3110" s="1">
        <v>1908335</v>
      </c>
      <c r="B3110" s="2">
        <v>11531694</v>
      </c>
      <c r="C3110" s="3" t="s">
        <v>0</v>
      </c>
      <c r="D3110" s="3" t="s">
        <v>181</v>
      </c>
      <c r="E3110" s="2">
        <v>2016</v>
      </c>
      <c r="F3110" s="4">
        <v>45108</v>
      </c>
      <c r="G3110" s="3" t="s">
        <v>39</v>
      </c>
      <c r="H3110" s="4">
        <v>45118</v>
      </c>
      <c r="I3110" s="4">
        <f>_xlfn.XLOOKUP(#REF!,[1]!Backup_F8_Previous_Wave[ODINO],[1]!Backup_F8_Previous_Wave[Production Date],"")</f>
      </c>
      <c r="J3110" s="10">
        <f>_xlfn.XLOOKUP(#REF!,[1]!Backup_F8_Previous_Wave[ODINO],[1]!Backup_F8_Previous_Wave[Wave Date],"")</f>
      </c>
      <c r="K3110" s="6">
        <f>_xlfn.XLOOKUP(#REF!,[1]!Backup_F8_Previous_Wave[ODINO],[1]!Backup_F8_Previous_Wave[Full VIN],"")</f>
      </c>
      <c r="L3110" s="3" t="s">
        <v>7739</v>
      </c>
      <c r="M3110" s="3" t="s">
        <v>4</v>
      </c>
      <c r="N3110" s="3" t="s">
        <v>9449</v>
      </c>
      <c r="O3110" s="3" t="s">
        <v>196</v>
      </c>
      <c r="P3110" s="6">
        <f>_xlfn.XLOOKUP(#REF!,[1]!Table2[BINNING],[1]!Table2[VFG],"")</f>
      </c>
      <c r="Q3110" s="6">
        <f>IF(ISNUMBER(FIND("|",#REF!,1)),LEFT(#REF!,FIND("|",#REF!,1)-2),#REF!)</f>
      </c>
      <c r="R3110" s="6">
        <f>IF(ISNUMBER(FIND("|",#REF!,1)),RIGHT(#REF!,LEN(#REF!)-FIND("|",#REF!,1)-1),"")</f>
      </c>
      <c r="S3110" s="3" t="s">
        <v>7</v>
      </c>
      <c r="T3110" s="3" t="s">
        <v>7</v>
      </c>
      <c r="U3110" s="2">
        <v>0</v>
      </c>
      <c r="V3110" s="2">
        <v>0</v>
      </c>
      <c r="W3110" s="2"/>
      <c r="X3110" s="3" t="s">
        <v>166</v>
      </c>
      <c r="Y3110" s="2">
        <v>65</v>
      </c>
      <c r="Z3110" s="3"/>
      <c r="AA3110" s="3"/>
      <c r="AB3110" s="7" t="s">
        <v>9450</v>
      </c>
      <c r="AC3110" s="3" t="s">
        <v>297</v>
      </c>
      <c r="AD3110" s="3" t="s">
        <v>298</v>
      </c>
      <c r="AE3110" s="3" t="s">
        <v>299</v>
      </c>
      <c r="AF3110" s="3" t="s">
        <v>198</v>
      </c>
      <c r="AG3110" s="4"/>
      <c r="AH3110" s="3"/>
      <c r="AI3110" s="4"/>
      <c r="AJ31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0" s="8">
        <f>IF(#REF!=MAX(#REF!),"New","Old")</f>
      </c>
      <c r="AL3110" s="3"/>
      <c r="AM3110" s="9">
        <f>IF(OR(#REF!="",#REF!=0),"",IF(#REF!&lt;12000,"&lt;12k",IF(AND(#REF!&gt;=12000,#REF!&lt;24000),"12k to 24k",IF(AND(#REF!&gt;=24000,#REF!&lt;=36000),"24k to 36k",IF(#REF!&gt;36000,"&gt;36k","")))))</f>
      </c>
    </row>
    <row x14ac:dyDescent="0.25" r="3111" customHeight="1" ht="18.75">
      <c r="A3111" s="1">
        <v>1908355</v>
      </c>
      <c r="B3111" s="2">
        <v>11531707</v>
      </c>
      <c r="C3111" s="3" t="s">
        <v>0</v>
      </c>
      <c r="D3111" s="3" t="s">
        <v>86</v>
      </c>
      <c r="E3111" s="2">
        <v>2020</v>
      </c>
      <c r="F3111" s="4">
        <v>44958</v>
      </c>
      <c r="G3111" s="3" t="s">
        <v>2</v>
      </c>
      <c r="H3111" s="4">
        <v>45118</v>
      </c>
      <c r="I3111" s="4">
        <f>_xlfn.XLOOKUP(#REF!,[1]!Backup_F8_Previous_Wave[ODINO],[1]!Backup_F8_Previous_Wave[Production Date],"")</f>
      </c>
      <c r="J3111" s="10">
        <f>_xlfn.XLOOKUP(#REF!,[1]!Backup_F8_Previous_Wave[ODINO],[1]!Backup_F8_Previous_Wave[Wave Date],"")</f>
      </c>
      <c r="K3111" s="6">
        <f>_xlfn.XLOOKUP(#REF!,[1]!Backup_F8_Previous_Wave[ODINO],[1]!Backup_F8_Previous_Wave[Full VIN],"")</f>
      </c>
      <c r="L3111" s="3" t="s">
        <v>4769</v>
      </c>
      <c r="M3111" s="3" t="s">
        <v>4</v>
      </c>
      <c r="N3111" s="3" t="s">
        <v>9451</v>
      </c>
      <c r="O3111" s="3" t="s">
        <v>4771</v>
      </c>
      <c r="P3111" s="6">
        <f>_xlfn.XLOOKUP(#REF!,[1]!Table2[BINNING],[1]!Table2[VFG],"")</f>
      </c>
      <c r="Q3111" s="6">
        <f>IF(ISNUMBER(FIND("|",#REF!,1)),LEFT(#REF!,FIND("|",#REF!,1)-2),#REF!)</f>
      </c>
      <c r="R3111" s="6">
        <f>IF(ISNUMBER(FIND("|",#REF!,1)),RIGHT(#REF!,LEN(#REF!)-FIND("|",#REF!,1)-1),"")</f>
      </c>
      <c r="S3111" s="3" t="s">
        <v>7</v>
      </c>
      <c r="T3111" s="3" t="s">
        <v>7</v>
      </c>
      <c r="U3111" s="2">
        <v>0</v>
      </c>
      <c r="V3111" s="2">
        <v>0</v>
      </c>
      <c r="W3111" s="2"/>
      <c r="X3111" s="3" t="s">
        <v>305</v>
      </c>
      <c r="Y3111" s="2">
        <v>0</v>
      </c>
      <c r="Z3111" s="3"/>
      <c r="AA3111" s="3"/>
      <c r="AB3111" s="7" t="s">
        <v>9452</v>
      </c>
      <c r="AC3111" s="3" t="s">
        <v>685</v>
      </c>
      <c r="AD3111" s="3" t="s">
        <v>93</v>
      </c>
      <c r="AE3111" s="3" t="s">
        <v>94</v>
      </c>
      <c r="AF3111" s="3" t="s">
        <v>95</v>
      </c>
      <c r="AG3111" s="4"/>
      <c r="AH3111" s="3"/>
      <c r="AI3111" s="4"/>
      <c r="AJ31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1" s="8">
        <f>IF(#REF!=MAX(#REF!),"New","Old")</f>
      </c>
      <c r="AL3111" s="3"/>
      <c r="AM3111" s="9">
        <f>IF(OR(#REF!="",#REF!=0),"",IF(#REF!&lt;12000,"&lt;12k",IF(AND(#REF!&gt;=12000,#REF!&lt;24000),"12k to 24k",IF(AND(#REF!&gt;=24000,#REF!&lt;=36000),"24k to 36k",IF(#REF!&gt;36000,"&gt;36k","")))))</f>
      </c>
    </row>
    <row x14ac:dyDescent="0.25" r="3112" customHeight="1" ht="18.75">
      <c r="A3112" s="1">
        <v>1908357</v>
      </c>
      <c r="B3112" s="2">
        <v>11531709</v>
      </c>
      <c r="C3112" s="3" t="s">
        <v>0</v>
      </c>
      <c r="D3112" s="3" t="s">
        <v>86</v>
      </c>
      <c r="E3112" s="2">
        <v>2020</v>
      </c>
      <c r="F3112" s="4">
        <v>45092</v>
      </c>
      <c r="G3112" s="3" t="s">
        <v>108</v>
      </c>
      <c r="H3112" s="4">
        <v>45118</v>
      </c>
      <c r="I3112" s="4">
        <f>_xlfn.XLOOKUP(#REF!,[1]!Backup_F8_Previous_Wave[ODINO],[1]!Backup_F8_Previous_Wave[Production Date],"")</f>
      </c>
      <c r="J3112" s="10">
        <f>_xlfn.XLOOKUP(#REF!,[1]!Backup_F8_Previous_Wave[ODINO],[1]!Backup_F8_Previous_Wave[Wave Date],"")</f>
      </c>
      <c r="K3112" s="6">
        <f>_xlfn.XLOOKUP(#REF!,[1]!Backup_F8_Previous_Wave[ODINO],[1]!Backup_F8_Previous_Wave[Full VIN],"")</f>
      </c>
      <c r="L3112" s="3" t="s">
        <v>9352</v>
      </c>
      <c r="M3112" s="3" t="s">
        <v>4</v>
      </c>
      <c r="N3112" s="3" t="s">
        <v>9453</v>
      </c>
      <c r="O3112" s="3" t="s">
        <v>4771</v>
      </c>
      <c r="P3112" s="6">
        <f>_xlfn.XLOOKUP(#REF!,[1]!Table2[BINNING],[1]!Table2[VFG],"")</f>
      </c>
      <c r="Q3112" s="6">
        <f>IF(ISNUMBER(FIND("|",#REF!,1)),LEFT(#REF!,FIND("|",#REF!,1)-2),#REF!)</f>
      </c>
      <c r="R3112" s="6">
        <f>IF(ISNUMBER(FIND("|",#REF!,1)),RIGHT(#REF!,LEN(#REF!)-FIND("|",#REF!,1)-1),"")</f>
      </c>
      <c r="S3112" s="3" t="s">
        <v>7</v>
      </c>
      <c r="T3112" s="3" t="s">
        <v>7</v>
      </c>
      <c r="U3112" s="2">
        <v>0</v>
      </c>
      <c r="V3112" s="2">
        <v>0</v>
      </c>
      <c r="W3112" s="2"/>
      <c r="X3112" s="3" t="s">
        <v>238</v>
      </c>
      <c r="Y3112" s="2"/>
      <c r="Z3112" s="3"/>
      <c r="AA3112" s="3"/>
      <c r="AB3112" s="7" t="s">
        <v>9454</v>
      </c>
      <c r="AC3112" s="3" t="s">
        <v>685</v>
      </c>
      <c r="AD3112" s="3" t="s">
        <v>93</v>
      </c>
      <c r="AE3112" s="3" t="s">
        <v>94</v>
      </c>
      <c r="AF3112" s="3" t="s">
        <v>95</v>
      </c>
      <c r="AG3112" s="4"/>
      <c r="AH3112" s="3"/>
      <c r="AI3112" s="4"/>
      <c r="AJ31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2" s="8">
        <f>IF(#REF!=MAX(#REF!),"New","Old")</f>
      </c>
      <c r="AL3112" s="3"/>
      <c r="AM3112" s="9">
        <f>IF(OR(#REF!="",#REF!=0),"",IF(#REF!&lt;12000,"&lt;12k",IF(AND(#REF!&gt;=12000,#REF!&lt;24000),"12k to 24k",IF(AND(#REF!&gt;=24000,#REF!&lt;=36000),"24k to 36k",IF(#REF!&gt;36000,"&gt;36k","")))))</f>
      </c>
    </row>
    <row x14ac:dyDescent="0.25" r="3113" customHeight="1" ht="18.75">
      <c r="A3113" s="1">
        <v>1908397</v>
      </c>
      <c r="B3113" s="2">
        <v>11531738</v>
      </c>
      <c r="C3113" s="3" t="s">
        <v>0</v>
      </c>
      <c r="D3113" s="3" t="s">
        <v>181</v>
      </c>
      <c r="E3113" s="2">
        <v>2017</v>
      </c>
      <c r="F3113" s="4">
        <v>43831</v>
      </c>
      <c r="G3113" s="3" t="s">
        <v>2</v>
      </c>
      <c r="H3113" s="4">
        <v>45119</v>
      </c>
      <c r="I3113" s="4"/>
      <c r="J3113" s="10">
        <f>_xlfn.XLOOKUP(#REF!,[1]!Backup_F8_Previous_Wave[ODINO],[1]!Backup_F8_Previous_Wave[Wave Date],"")</f>
      </c>
      <c r="K3113" s="3"/>
      <c r="L3113" s="3"/>
      <c r="M3113" s="3" t="s">
        <v>4</v>
      </c>
      <c r="N3113" s="3" t="s">
        <v>9455</v>
      </c>
      <c r="O3113" s="3" t="s">
        <v>2296</v>
      </c>
      <c r="P3113" s="6">
        <f>_xlfn.XLOOKUP(#REF!,[1]!Table2[BINNING],[1]!Table2[VFG],"")</f>
      </c>
      <c r="Q3113" s="6">
        <f>IF(ISNUMBER(FIND("|",#REF!,1)),LEFT(#REF!,FIND("|",#REF!,1)-2),#REF!)</f>
      </c>
      <c r="R3113" s="6">
        <f>IF(ISNUMBER(FIND("|",#REF!,1)),RIGHT(#REF!,LEN(#REF!)-FIND("|",#REF!,1)-1),"")</f>
      </c>
      <c r="S3113" s="3" t="s">
        <v>7</v>
      </c>
      <c r="T3113" s="3" t="s">
        <v>7</v>
      </c>
      <c r="U3113" s="2">
        <v>0</v>
      </c>
      <c r="V3113" s="2">
        <v>0</v>
      </c>
      <c r="W3113" s="2">
        <v>30000</v>
      </c>
      <c r="X3113" s="3" t="s">
        <v>24</v>
      </c>
      <c r="Y3113" s="2">
        <v>0</v>
      </c>
      <c r="Z3113" s="3" t="s">
        <v>9456</v>
      </c>
      <c r="AA3113" s="3" t="s">
        <v>4997</v>
      </c>
      <c r="AB3113" s="7" t="s">
        <v>9457</v>
      </c>
      <c r="AC3113" s="3" t="s">
        <v>44</v>
      </c>
      <c r="AD3113" s="3" t="s">
        <v>44</v>
      </c>
      <c r="AE3113" s="3" t="s">
        <v>44</v>
      </c>
      <c r="AF3113" s="3" t="s">
        <v>44</v>
      </c>
      <c r="AG3113" s="4"/>
      <c r="AH3113" s="3"/>
      <c r="AI3113" s="4"/>
      <c r="AJ31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3" s="8">
        <f>IF(#REF!=MAX(#REF!),"New","Old")</f>
      </c>
      <c r="AL3113" s="3"/>
      <c r="AM3113" s="9">
        <f>IF(OR(#REF!="",#REF!=0),"",IF(#REF!&lt;12000,"&lt;12k",IF(AND(#REF!&gt;=12000,#REF!&lt;24000),"12k to 24k",IF(AND(#REF!&gt;=24000,#REF!&lt;=36000),"24k to 36k",IF(#REF!&gt;36000,"&gt;36k","")))))</f>
      </c>
    </row>
    <row x14ac:dyDescent="0.25" r="3114" customHeight="1" ht="18.75">
      <c r="A3114" s="1">
        <v>1908402</v>
      </c>
      <c r="B3114" s="2">
        <v>11531742</v>
      </c>
      <c r="C3114" s="3" t="s">
        <v>0</v>
      </c>
      <c r="D3114" s="3" t="s">
        <v>86</v>
      </c>
      <c r="E3114" s="2">
        <v>2020</v>
      </c>
      <c r="F3114" s="4">
        <v>44869</v>
      </c>
      <c r="G3114" s="3" t="s">
        <v>14</v>
      </c>
      <c r="H3114" s="4">
        <v>45119</v>
      </c>
      <c r="I3114" s="4">
        <f>_xlfn.XLOOKUP(#REF!,[1]!Backup_F8_Previous_Wave[ODINO],[1]!Backup_F8_Previous_Wave[Production Date],"")</f>
      </c>
      <c r="J3114" s="10">
        <f>_xlfn.XLOOKUP(#REF!,[1]!Backup_F8_Previous_Wave[ODINO],[1]!Backup_F8_Previous_Wave[Wave Date],"")</f>
      </c>
      <c r="K3114" s="6">
        <f>_xlfn.XLOOKUP(#REF!,[1]!Backup_F8_Previous_Wave[ODINO],[1]!Backup_F8_Previous_Wave[Full VIN],"")</f>
      </c>
      <c r="L3114" s="3" t="s">
        <v>6413</v>
      </c>
      <c r="M3114" s="3" t="s">
        <v>4</v>
      </c>
      <c r="N3114" s="3" t="s">
        <v>9458</v>
      </c>
      <c r="O3114" s="3" t="s">
        <v>4771</v>
      </c>
      <c r="P3114" s="6">
        <f>_xlfn.XLOOKUP(#REF!,[1]!Table2[BINNING],[1]!Table2[VFG],"")</f>
      </c>
      <c r="Q3114" s="6">
        <f>IF(ISNUMBER(FIND("|",#REF!,1)),LEFT(#REF!,FIND("|",#REF!,1)-2),#REF!)</f>
      </c>
      <c r="R3114" s="6">
        <f>IF(ISNUMBER(FIND("|",#REF!,1)),RIGHT(#REF!,LEN(#REF!)-FIND("|",#REF!,1)-1),"")</f>
      </c>
      <c r="S3114" s="3" t="s">
        <v>7</v>
      </c>
      <c r="T3114" s="3" t="s">
        <v>7</v>
      </c>
      <c r="U3114" s="2">
        <v>0</v>
      </c>
      <c r="V3114" s="2">
        <v>0</v>
      </c>
      <c r="W3114" s="2"/>
      <c r="X3114" s="3" t="s">
        <v>72</v>
      </c>
      <c r="Y3114" s="2"/>
      <c r="Z3114" s="3"/>
      <c r="AA3114" s="3"/>
      <c r="AB3114" s="7" t="s">
        <v>9459</v>
      </c>
      <c r="AC3114" s="3" t="s">
        <v>685</v>
      </c>
      <c r="AD3114" s="3" t="s">
        <v>93</v>
      </c>
      <c r="AE3114" s="3" t="s">
        <v>94</v>
      </c>
      <c r="AF3114" s="3" t="s">
        <v>95</v>
      </c>
      <c r="AG3114" s="4"/>
      <c r="AH3114" s="3"/>
      <c r="AI3114" s="4"/>
      <c r="AJ31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4" s="8">
        <f>IF(#REF!=MAX(#REF!),"New","Old")</f>
      </c>
      <c r="AL3114" s="3"/>
      <c r="AM3114" s="9">
        <f>IF(OR(#REF!="",#REF!=0),"",IF(#REF!&lt;12000,"&lt;12k",IF(AND(#REF!&gt;=12000,#REF!&lt;24000),"12k to 24k",IF(AND(#REF!&gt;=24000,#REF!&lt;=36000),"24k to 36k",IF(#REF!&gt;36000,"&gt;36k","")))))</f>
      </c>
    </row>
    <row x14ac:dyDescent="0.25" r="3115" customHeight="1" ht="18.75">
      <c r="A3115" s="1">
        <v>1908423</v>
      </c>
      <c r="B3115" s="2">
        <v>11531757</v>
      </c>
      <c r="C3115" s="3" t="s">
        <v>0</v>
      </c>
      <c r="D3115" s="3" t="s">
        <v>181</v>
      </c>
      <c r="E3115" s="2">
        <v>2016</v>
      </c>
      <c r="F3115" s="4">
        <v>45099</v>
      </c>
      <c r="G3115" s="3" t="s">
        <v>108</v>
      </c>
      <c r="H3115" s="4">
        <v>45119</v>
      </c>
      <c r="I3115" s="4">
        <f>_xlfn.XLOOKUP(#REF!,[1]!Backup_F8_Previous_Wave[ODINO],[1]!Backup_F8_Previous_Wave[Production Date],"")</f>
      </c>
      <c r="J3115" s="10">
        <f>_xlfn.XLOOKUP(#REF!,[1]!Backup_F8_Previous_Wave[ODINO],[1]!Backup_F8_Previous_Wave[Wave Date],"")</f>
      </c>
      <c r="K3115" s="6">
        <f>_xlfn.XLOOKUP(#REF!,[1]!Backup_F8_Previous_Wave[ODINO],[1]!Backup_F8_Previous_Wave[Full VIN],"")</f>
      </c>
      <c r="L3115" s="3" t="s">
        <v>9460</v>
      </c>
      <c r="M3115" s="3" t="s">
        <v>4</v>
      </c>
      <c r="N3115" s="3" t="s">
        <v>9461</v>
      </c>
      <c r="O3115" s="3" t="s">
        <v>196</v>
      </c>
      <c r="P3115" s="6">
        <f>_xlfn.XLOOKUP(#REF!,[1]!Table2[BINNING],[1]!Table2[VFG],"")</f>
      </c>
      <c r="Q3115" s="6">
        <f>IF(ISNUMBER(FIND("|",#REF!,1)),LEFT(#REF!,FIND("|",#REF!,1)-2),#REF!)</f>
      </c>
      <c r="R3115" s="6">
        <f>IF(ISNUMBER(FIND("|",#REF!,1)),RIGHT(#REF!,LEN(#REF!)-FIND("|",#REF!,1)-1),"")</f>
      </c>
      <c r="S3115" s="3" t="s">
        <v>7</v>
      </c>
      <c r="T3115" s="3" t="s">
        <v>7</v>
      </c>
      <c r="U3115" s="2">
        <v>0</v>
      </c>
      <c r="V3115" s="2">
        <v>0</v>
      </c>
      <c r="W3115" s="2"/>
      <c r="X3115" s="3" t="s">
        <v>1993</v>
      </c>
      <c r="Y3115" s="2">
        <v>75</v>
      </c>
      <c r="Z3115" s="3"/>
      <c r="AA3115" s="3"/>
      <c r="AB3115" s="7" t="s">
        <v>9462</v>
      </c>
      <c r="AC3115" s="3" t="s">
        <v>297</v>
      </c>
      <c r="AD3115" s="3" t="s">
        <v>298</v>
      </c>
      <c r="AE3115" s="3" t="s">
        <v>299</v>
      </c>
      <c r="AF3115" s="3" t="s">
        <v>198</v>
      </c>
      <c r="AG3115" s="4"/>
      <c r="AH3115" s="3"/>
      <c r="AI3115" s="4"/>
      <c r="AJ31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5" s="8">
        <f>IF(#REF!=MAX(#REF!),"New","Old")</f>
      </c>
      <c r="AL3115" s="3"/>
      <c r="AM3115" s="9">
        <f>IF(OR(#REF!="",#REF!=0),"",IF(#REF!&lt;12000,"&lt;12k",IF(AND(#REF!&gt;=12000,#REF!&lt;24000),"12k to 24k",IF(AND(#REF!&gt;=24000,#REF!&lt;=36000),"24k to 36k",IF(#REF!&gt;36000,"&gt;36k","")))))</f>
      </c>
    </row>
    <row x14ac:dyDescent="0.25" r="3116" customHeight="1" ht="18.75">
      <c r="A3116" s="1">
        <v>1908454</v>
      </c>
      <c r="B3116" s="2">
        <v>11531774</v>
      </c>
      <c r="C3116" s="3" t="s">
        <v>0</v>
      </c>
      <c r="D3116" s="3" t="s">
        <v>136</v>
      </c>
      <c r="E3116" s="2">
        <v>2018</v>
      </c>
      <c r="F3116" s="4">
        <v>44348</v>
      </c>
      <c r="G3116" s="3" t="s">
        <v>108</v>
      </c>
      <c r="H3116" s="4">
        <v>45119</v>
      </c>
      <c r="I3116" s="4">
        <f>_xlfn.XLOOKUP(#REF!,[1]!Backup_F8_Previous_Wave[ODINO],[1]!Backup_F8_Previous_Wave[Production Date],"")</f>
      </c>
      <c r="J3116" s="10">
        <f>_xlfn.XLOOKUP(#REF!,[1]!Backup_F8_Previous_Wave[ODINO],[1]!Backup_F8_Previous_Wave[Wave Date],"")</f>
      </c>
      <c r="K3116" s="6">
        <f>_xlfn.XLOOKUP(#REF!,[1]!Backup_F8_Previous_Wave[ODINO],[1]!Backup_F8_Previous_Wave[Full VIN],"")</f>
      </c>
      <c r="L3116" s="3" t="s">
        <v>9463</v>
      </c>
      <c r="M3116" s="3" t="s">
        <v>4</v>
      </c>
      <c r="N3116" s="3" t="s">
        <v>9464</v>
      </c>
      <c r="O3116" s="3" t="s">
        <v>600</v>
      </c>
      <c r="P3116" s="6">
        <f>_xlfn.XLOOKUP(#REF!,[1]!Table2[BINNING],[1]!Table2[VFG],"")</f>
      </c>
      <c r="Q3116" s="6">
        <f>IF(ISNUMBER(FIND("|",#REF!,1)),LEFT(#REF!,FIND("|",#REF!,1)-2),#REF!)</f>
      </c>
      <c r="R3116" s="6">
        <f>IF(ISNUMBER(FIND("|",#REF!,1)),RIGHT(#REF!,LEN(#REF!)-FIND("|",#REF!,1)-1),"")</f>
      </c>
      <c r="S3116" s="3" t="s">
        <v>7</v>
      </c>
      <c r="T3116" s="3" t="s">
        <v>7</v>
      </c>
      <c r="U3116" s="2">
        <v>0</v>
      </c>
      <c r="V3116" s="2">
        <v>0</v>
      </c>
      <c r="W3116" s="2">
        <v>20000</v>
      </c>
      <c r="X3116" s="3" t="s">
        <v>139</v>
      </c>
      <c r="Y3116" s="2"/>
      <c r="Z3116" s="3" t="s">
        <v>9465</v>
      </c>
      <c r="AA3116" s="3" t="s">
        <v>4198</v>
      </c>
      <c r="AB3116" s="7" t="s">
        <v>9466</v>
      </c>
      <c r="AC3116" s="3" t="s">
        <v>341</v>
      </c>
      <c r="AD3116" s="3" t="s">
        <v>342</v>
      </c>
      <c r="AE3116" s="3" t="s">
        <v>343</v>
      </c>
      <c r="AF3116" s="3" t="s">
        <v>141</v>
      </c>
      <c r="AG3116" s="4"/>
      <c r="AH3116" s="3"/>
      <c r="AI3116" s="4"/>
      <c r="AJ31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6" s="8">
        <f>IF(#REF!=MAX(#REF!),"New","Old")</f>
      </c>
      <c r="AL3116" s="3"/>
      <c r="AM3116" s="9">
        <f>IF(OR(#REF!="",#REF!=0),"",IF(#REF!&lt;12000,"&lt;12k",IF(AND(#REF!&gt;=12000,#REF!&lt;24000),"12k to 24k",IF(AND(#REF!&gt;=24000,#REF!&lt;=36000),"24k to 36k",IF(#REF!&gt;36000,"&gt;36k","")))))</f>
      </c>
    </row>
    <row x14ac:dyDescent="0.25" r="3117" customHeight="1" ht="18.75">
      <c r="A3117" s="1">
        <v>1908457</v>
      </c>
      <c r="B3117" s="2">
        <v>11531776</v>
      </c>
      <c r="C3117" s="3" t="s">
        <v>0</v>
      </c>
      <c r="D3117" s="3" t="s">
        <v>86</v>
      </c>
      <c r="E3117" s="2">
        <v>2020</v>
      </c>
      <c r="F3117" s="4">
        <v>44754</v>
      </c>
      <c r="G3117" s="3" t="s">
        <v>39</v>
      </c>
      <c r="H3117" s="4">
        <v>45119</v>
      </c>
      <c r="I3117" s="4">
        <f>_xlfn.XLOOKUP(#REF!,[1]!Backup_F8_Previous_Wave[ODINO],[1]!Backup_F8_Previous_Wave[Production Date],"")</f>
      </c>
      <c r="J3117" s="10">
        <f>_xlfn.XLOOKUP(#REF!,[1]!Backup_F8_Previous_Wave[ODINO],[1]!Backup_F8_Previous_Wave[Wave Date],"")</f>
      </c>
      <c r="K3117" s="6">
        <f>_xlfn.XLOOKUP(#REF!,[1]!Backup_F8_Previous_Wave[ODINO],[1]!Backup_F8_Previous_Wave[Full VIN],"")</f>
      </c>
      <c r="L3117" s="3" t="s">
        <v>5158</v>
      </c>
      <c r="M3117" s="3" t="s">
        <v>4</v>
      </c>
      <c r="N3117" s="3" t="s">
        <v>9467</v>
      </c>
      <c r="O3117" s="3" t="s">
        <v>4771</v>
      </c>
      <c r="P3117" s="6">
        <f>_xlfn.XLOOKUP(#REF!,[1]!Table2[BINNING],[1]!Table2[VFG],"")</f>
      </c>
      <c r="Q3117" s="6">
        <f>IF(ISNUMBER(FIND("|",#REF!,1)),LEFT(#REF!,FIND("|",#REF!,1)-2),#REF!)</f>
      </c>
      <c r="R3117" s="6">
        <f>IF(ISNUMBER(FIND("|",#REF!,1)),RIGHT(#REF!,LEN(#REF!)-FIND("|",#REF!,1)-1),"")</f>
      </c>
      <c r="S3117" s="3" t="s">
        <v>7</v>
      </c>
      <c r="T3117" s="3" t="s">
        <v>7</v>
      </c>
      <c r="U3117" s="2">
        <v>0</v>
      </c>
      <c r="V3117" s="2">
        <v>0</v>
      </c>
      <c r="W3117" s="2">
        <v>0</v>
      </c>
      <c r="X3117" s="3" t="s">
        <v>317</v>
      </c>
      <c r="Y3117" s="2">
        <v>0</v>
      </c>
      <c r="Z3117" s="3" t="s">
        <v>9468</v>
      </c>
      <c r="AA3117" s="3" t="s">
        <v>4544</v>
      </c>
      <c r="AB3117" s="7" t="s">
        <v>9469</v>
      </c>
      <c r="AC3117" s="3" t="s">
        <v>685</v>
      </c>
      <c r="AD3117" s="3" t="s">
        <v>1962</v>
      </c>
      <c r="AE3117" s="3" t="s">
        <v>2404</v>
      </c>
      <c r="AF3117" s="3" t="s">
        <v>95</v>
      </c>
      <c r="AG3117" s="4"/>
      <c r="AH3117" s="3"/>
      <c r="AI3117" s="4"/>
      <c r="AJ31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7" s="8">
        <f>IF(#REF!=MAX(#REF!),"New","Old")</f>
      </c>
      <c r="AL3117" s="3"/>
      <c r="AM3117" s="9">
        <f>IF(OR(#REF!="",#REF!=0),"",IF(#REF!&lt;12000,"&lt;12k",IF(AND(#REF!&gt;=12000,#REF!&lt;24000),"12k to 24k",IF(AND(#REF!&gt;=24000,#REF!&lt;=36000),"24k to 36k",IF(#REF!&gt;36000,"&gt;36k","")))))</f>
      </c>
    </row>
    <row x14ac:dyDescent="0.25" r="3118" customHeight="1" ht="18.75">
      <c r="A3118" s="1">
        <v>1908479</v>
      </c>
      <c r="B3118" s="2">
        <v>11531791</v>
      </c>
      <c r="C3118" s="3" t="s">
        <v>0</v>
      </c>
      <c r="D3118" s="3" t="s">
        <v>86</v>
      </c>
      <c r="E3118" s="2">
        <v>2020</v>
      </c>
      <c r="F3118" s="4">
        <v>45107</v>
      </c>
      <c r="G3118" s="3" t="s">
        <v>108</v>
      </c>
      <c r="H3118" s="4">
        <v>45119</v>
      </c>
      <c r="I3118" s="4">
        <f>_xlfn.XLOOKUP(#REF!,[1]!Backup_F8_Previous_Wave[ODINO],[1]!Backup_F8_Previous_Wave[Production Date],"")</f>
      </c>
      <c r="J3118" s="10">
        <f>_xlfn.XLOOKUP(#REF!,[1]!Backup_F8_Previous_Wave[ODINO],[1]!Backup_F8_Previous_Wave[Wave Date],"")</f>
      </c>
      <c r="K3118" s="6">
        <f>_xlfn.XLOOKUP(#REF!,[1]!Backup_F8_Previous_Wave[ODINO],[1]!Backup_F8_Previous_Wave[Full VIN],"")</f>
      </c>
      <c r="L3118" s="3" t="s">
        <v>6452</v>
      </c>
      <c r="M3118" s="3" t="s">
        <v>4</v>
      </c>
      <c r="N3118" s="3" t="s">
        <v>9470</v>
      </c>
      <c r="O3118" s="3" t="s">
        <v>4771</v>
      </c>
      <c r="P3118" s="6">
        <f>_xlfn.XLOOKUP(#REF!,[1]!Table2[BINNING],[1]!Table2[VFG],"")</f>
      </c>
      <c r="Q3118" s="6">
        <f>IF(ISNUMBER(FIND("|",#REF!,1)),LEFT(#REF!,FIND("|",#REF!,1)-2),#REF!)</f>
      </c>
      <c r="R3118" s="6">
        <f>IF(ISNUMBER(FIND("|",#REF!,1)),RIGHT(#REF!,LEN(#REF!)-FIND("|",#REF!,1)-1),"")</f>
      </c>
      <c r="S3118" s="3" t="s">
        <v>7</v>
      </c>
      <c r="T3118" s="3" t="s">
        <v>7</v>
      </c>
      <c r="U3118" s="2">
        <v>0</v>
      </c>
      <c r="V3118" s="2">
        <v>0</v>
      </c>
      <c r="W3118" s="2"/>
      <c r="X3118" s="3" t="s">
        <v>63</v>
      </c>
      <c r="Y3118" s="2"/>
      <c r="Z3118" s="3"/>
      <c r="AA3118" s="3"/>
      <c r="AB3118" s="7" t="s">
        <v>9471</v>
      </c>
      <c r="AC3118" s="3" t="s">
        <v>685</v>
      </c>
      <c r="AD3118" s="3" t="s">
        <v>93</v>
      </c>
      <c r="AE3118" s="3" t="s">
        <v>94</v>
      </c>
      <c r="AF3118" s="3" t="s">
        <v>95</v>
      </c>
      <c r="AG3118" s="4"/>
      <c r="AH3118" s="3"/>
      <c r="AI3118" s="4"/>
      <c r="AJ31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8" s="8">
        <f>IF(#REF!=MAX(#REF!),"New","Old")</f>
      </c>
      <c r="AL3118" s="3"/>
      <c r="AM3118" s="9">
        <f>IF(OR(#REF!="",#REF!=0),"",IF(#REF!&lt;12000,"&lt;12k",IF(AND(#REF!&gt;=12000,#REF!&lt;24000),"12k to 24k",IF(AND(#REF!&gt;=24000,#REF!&lt;=36000),"24k to 36k",IF(#REF!&gt;36000,"&gt;36k","")))))</f>
      </c>
    </row>
    <row x14ac:dyDescent="0.25" r="3119" customHeight="1" ht="18.75">
      <c r="A3119" s="1">
        <v>1908502</v>
      </c>
      <c r="B3119" s="2">
        <v>11531805</v>
      </c>
      <c r="C3119" s="3" t="s">
        <v>0</v>
      </c>
      <c r="D3119" s="3" t="s">
        <v>136</v>
      </c>
      <c r="E3119" s="2">
        <v>2001</v>
      </c>
      <c r="F3119" s="4">
        <v>44713</v>
      </c>
      <c r="G3119" s="3" t="s">
        <v>108</v>
      </c>
      <c r="H3119" s="4">
        <v>45119</v>
      </c>
      <c r="I3119" s="4">
        <f>_xlfn.XLOOKUP(#REF!,[1]!Backup_F8_Previous_Wave[ODINO],[1]!Backup_F8_Previous_Wave[Production Date],"")</f>
      </c>
      <c r="J3119" s="10">
        <f>_xlfn.XLOOKUP(#REF!,[1]!Backup_F8_Previous_Wave[ODINO],[1]!Backup_F8_Previous_Wave[Wave Date],"")</f>
      </c>
      <c r="K3119" s="6">
        <f>_xlfn.XLOOKUP(#REF!,[1]!Backup_F8_Previous_Wave[ODINO],[1]!Backup_F8_Previous_Wave[Full VIN],"")</f>
      </c>
      <c r="L3119" s="3" t="s">
        <v>9472</v>
      </c>
      <c r="M3119" s="3" t="s">
        <v>4</v>
      </c>
      <c r="N3119" s="3" t="s">
        <v>9473</v>
      </c>
      <c r="O3119" s="3" t="s">
        <v>62</v>
      </c>
      <c r="P3119" s="6">
        <f>_xlfn.XLOOKUP(#REF!,[1]!Table2[BINNING],[1]!Table2[VFG],"")</f>
      </c>
      <c r="Q3119" s="6">
        <f>IF(ISNUMBER(FIND("|",#REF!,1)),LEFT(#REF!,FIND("|",#REF!,1)-2),#REF!)</f>
      </c>
      <c r="R3119" s="6">
        <f>IF(ISNUMBER(FIND("|",#REF!,1)),RIGHT(#REF!,LEN(#REF!)-FIND("|",#REF!,1)-1),"")</f>
      </c>
      <c r="S3119" s="3" t="s">
        <v>7</v>
      </c>
      <c r="T3119" s="3" t="s">
        <v>7</v>
      </c>
      <c r="U3119" s="2">
        <v>0</v>
      </c>
      <c r="V3119" s="2">
        <v>0</v>
      </c>
      <c r="W3119" s="2"/>
      <c r="X3119" s="3" t="s">
        <v>106</v>
      </c>
      <c r="Y3119" s="2"/>
      <c r="Z3119" s="3"/>
      <c r="AA3119" s="3"/>
      <c r="AB3119" s="7" t="s">
        <v>9474</v>
      </c>
      <c r="AC3119" s="3" t="s">
        <v>9475</v>
      </c>
      <c r="AD3119" s="3" t="s">
        <v>342</v>
      </c>
      <c r="AE3119" s="3" t="s">
        <v>343</v>
      </c>
      <c r="AF3119" s="3" t="s">
        <v>102</v>
      </c>
      <c r="AG3119" s="4"/>
      <c r="AH3119" s="3"/>
      <c r="AI3119" s="4"/>
      <c r="AJ31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19" s="8">
        <f>IF(#REF!=MAX(#REF!),"New","Old")</f>
      </c>
      <c r="AL3119" s="3"/>
      <c r="AM3119" s="9">
        <f>IF(OR(#REF!="",#REF!=0),"",IF(#REF!&lt;12000,"&lt;12k",IF(AND(#REF!&gt;=12000,#REF!&lt;24000),"12k to 24k",IF(AND(#REF!&gt;=24000,#REF!&lt;=36000),"24k to 36k",IF(#REF!&gt;36000,"&gt;36k","")))))</f>
      </c>
    </row>
    <row x14ac:dyDescent="0.25" r="3120" customHeight="1" ht="18.75">
      <c r="A3120" s="1">
        <v>1908523</v>
      </c>
      <c r="B3120" s="2">
        <v>11531820</v>
      </c>
      <c r="C3120" s="3" t="s">
        <v>0</v>
      </c>
      <c r="D3120" s="3" t="s">
        <v>86</v>
      </c>
      <c r="E3120" s="2">
        <v>2020</v>
      </c>
      <c r="F3120" s="4">
        <v>45002</v>
      </c>
      <c r="G3120" s="3" t="s">
        <v>2</v>
      </c>
      <c r="H3120" s="4">
        <v>45119</v>
      </c>
      <c r="I3120" s="4">
        <f>_xlfn.XLOOKUP(#REF!,[1]!Backup_F8_Previous_Wave[ODINO],[1]!Backup_F8_Previous_Wave[Production Date],"")</f>
      </c>
      <c r="J3120" s="10">
        <f>_xlfn.XLOOKUP(#REF!,[1]!Backup_F8_Previous_Wave[ODINO],[1]!Backup_F8_Previous_Wave[Wave Date],"")</f>
      </c>
      <c r="K3120" s="6">
        <f>_xlfn.XLOOKUP(#REF!,[1]!Backup_F8_Previous_Wave[ODINO],[1]!Backup_F8_Previous_Wave[Full VIN],"")</f>
      </c>
      <c r="L3120" s="3" t="s">
        <v>6488</v>
      </c>
      <c r="M3120" s="3" t="s">
        <v>4</v>
      </c>
      <c r="N3120" s="3" t="s">
        <v>9476</v>
      </c>
      <c r="O3120" s="3" t="s">
        <v>4771</v>
      </c>
      <c r="P3120" s="6">
        <f>_xlfn.XLOOKUP(#REF!,[1]!Table2[BINNING],[1]!Table2[VFG],"")</f>
      </c>
      <c r="Q3120" s="6">
        <f>IF(ISNUMBER(FIND("|",#REF!,1)),LEFT(#REF!,FIND("|",#REF!,1)-2),#REF!)</f>
      </c>
      <c r="R3120" s="6">
        <f>IF(ISNUMBER(FIND("|",#REF!,1)),RIGHT(#REF!,LEN(#REF!)-FIND("|",#REF!,1)-1),"")</f>
      </c>
      <c r="S3120" s="3" t="s">
        <v>7</v>
      </c>
      <c r="T3120" s="3" t="s">
        <v>7</v>
      </c>
      <c r="U3120" s="2">
        <v>0</v>
      </c>
      <c r="V3120" s="2">
        <v>0</v>
      </c>
      <c r="W3120" s="2"/>
      <c r="X3120" s="3" t="s">
        <v>100</v>
      </c>
      <c r="Y3120" s="2">
        <v>0</v>
      </c>
      <c r="Z3120" s="3"/>
      <c r="AA3120" s="3"/>
      <c r="AB3120" s="7" t="s">
        <v>9477</v>
      </c>
      <c r="AC3120" s="3" t="s">
        <v>685</v>
      </c>
      <c r="AD3120" s="3" t="s">
        <v>93</v>
      </c>
      <c r="AE3120" s="3" t="s">
        <v>94</v>
      </c>
      <c r="AF3120" s="3" t="s">
        <v>95</v>
      </c>
      <c r="AG3120" s="4"/>
      <c r="AH3120" s="3"/>
      <c r="AI3120" s="4"/>
      <c r="AJ31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0" s="8">
        <f>IF(#REF!=MAX(#REF!),"New","Old")</f>
      </c>
      <c r="AL3120" s="3"/>
      <c r="AM3120" s="9">
        <f>IF(OR(#REF!="",#REF!=0),"",IF(#REF!&lt;12000,"&lt;12k",IF(AND(#REF!&gt;=12000,#REF!&lt;24000),"12k to 24k",IF(AND(#REF!&gt;=24000,#REF!&lt;=36000),"24k to 36k",IF(#REF!&gt;36000,"&gt;36k","")))))</f>
      </c>
    </row>
    <row x14ac:dyDescent="0.25" r="3121" customHeight="1" ht="18.75">
      <c r="A3121" s="1">
        <v>1908556</v>
      </c>
      <c r="B3121" s="2">
        <v>11531845</v>
      </c>
      <c r="C3121" s="3" t="s">
        <v>0</v>
      </c>
      <c r="D3121" s="3" t="s">
        <v>86</v>
      </c>
      <c r="E3121" s="2">
        <v>2020</v>
      </c>
      <c r="F3121" s="4">
        <v>44915</v>
      </c>
      <c r="G3121" s="3" t="s">
        <v>14</v>
      </c>
      <c r="H3121" s="4">
        <v>45119</v>
      </c>
      <c r="I3121" s="4">
        <f>_xlfn.XLOOKUP(#REF!,[1]!Backup_F8_Previous_Wave[ODINO],[1]!Backup_F8_Previous_Wave[Production Date],"")</f>
      </c>
      <c r="J3121" s="10">
        <f>_xlfn.XLOOKUP(#REF!,[1]!Backup_F8_Previous_Wave[ODINO],[1]!Backup_F8_Previous_Wave[Wave Date],"")</f>
      </c>
      <c r="K3121" s="6">
        <f>_xlfn.XLOOKUP(#REF!,[1]!Backup_F8_Previous_Wave[ODINO],[1]!Backup_F8_Previous_Wave[Full VIN],"")</f>
      </c>
      <c r="L3121" s="3" t="s">
        <v>9386</v>
      </c>
      <c r="M3121" s="3" t="s">
        <v>4</v>
      </c>
      <c r="N3121" s="3" t="s">
        <v>9478</v>
      </c>
      <c r="O3121" s="3" t="s">
        <v>4771</v>
      </c>
      <c r="P3121" s="6">
        <f>_xlfn.XLOOKUP(#REF!,[1]!Table2[BINNING],[1]!Table2[VFG],"")</f>
      </c>
      <c r="Q3121" s="6">
        <f>IF(ISNUMBER(FIND("|",#REF!,1)),LEFT(#REF!,FIND("|",#REF!,1)-2),#REF!)</f>
      </c>
      <c r="R3121" s="6">
        <f>IF(ISNUMBER(FIND("|",#REF!,1)),RIGHT(#REF!,LEN(#REF!)-FIND("|",#REF!,1)-1),"")</f>
      </c>
      <c r="S3121" s="3" t="s">
        <v>7</v>
      </c>
      <c r="T3121" s="3" t="s">
        <v>7</v>
      </c>
      <c r="U3121" s="2">
        <v>0</v>
      </c>
      <c r="V3121" s="2">
        <v>0</v>
      </c>
      <c r="W3121" s="2"/>
      <c r="X3121" s="3" t="s">
        <v>229</v>
      </c>
      <c r="Y3121" s="2">
        <v>0</v>
      </c>
      <c r="Z3121" s="3"/>
      <c r="AA3121" s="3"/>
      <c r="AB3121" s="7" t="s">
        <v>9479</v>
      </c>
      <c r="AC3121" s="3" t="s">
        <v>685</v>
      </c>
      <c r="AD3121" s="3" t="s">
        <v>93</v>
      </c>
      <c r="AE3121" s="3" t="s">
        <v>94</v>
      </c>
      <c r="AF3121" s="3" t="s">
        <v>95</v>
      </c>
      <c r="AG3121" s="4"/>
      <c r="AH3121" s="3"/>
      <c r="AI3121" s="4"/>
      <c r="AJ31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1" s="8">
        <f>IF(#REF!=MAX(#REF!),"New","Old")</f>
      </c>
      <c r="AL3121" s="3"/>
      <c r="AM3121" s="9">
        <f>IF(OR(#REF!="",#REF!=0),"",IF(#REF!&lt;12000,"&lt;12k",IF(AND(#REF!&gt;=12000,#REF!&lt;24000),"12k to 24k",IF(AND(#REF!&gt;=24000,#REF!&lt;=36000),"24k to 36k",IF(#REF!&gt;36000,"&gt;36k","")))))</f>
      </c>
    </row>
    <row x14ac:dyDescent="0.25" r="3122" customHeight="1" ht="18.75">
      <c r="A3122" s="1">
        <v>1908558</v>
      </c>
      <c r="B3122" s="2">
        <v>11531847</v>
      </c>
      <c r="C3122" s="3" t="s">
        <v>0</v>
      </c>
      <c r="D3122" s="3" t="s">
        <v>86</v>
      </c>
      <c r="E3122" s="2">
        <v>2020</v>
      </c>
      <c r="F3122" s="4">
        <v>43900</v>
      </c>
      <c r="G3122" s="3" t="s">
        <v>2</v>
      </c>
      <c r="H3122" s="4">
        <v>45119</v>
      </c>
      <c r="I3122" s="4">
        <f>_xlfn.XLOOKUP(#REF!,[1]!Backup_F8_Previous_Wave[ODINO],[1]!Backup_F8_Previous_Wave[Production Date],"")</f>
      </c>
      <c r="J3122" s="10">
        <f>_xlfn.XLOOKUP(#REF!,[1]!Backup_F8_Previous_Wave[ODINO],[1]!Backup_F8_Previous_Wave[Wave Date],"")</f>
      </c>
      <c r="K3122" s="6">
        <f>_xlfn.XLOOKUP(#REF!,[1]!Backup_F8_Previous_Wave[ODINO],[1]!Backup_F8_Previous_Wave[Full VIN],"")</f>
      </c>
      <c r="L3122" s="3" t="s">
        <v>6452</v>
      </c>
      <c r="M3122" s="3" t="s">
        <v>4</v>
      </c>
      <c r="N3122" s="3" t="s">
        <v>9480</v>
      </c>
      <c r="O3122" s="3" t="s">
        <v>4771</v>
      </c>
      <c r="P3122" s="6">
        <f>_xlfn.XLOOKUP(#REF!,[1]!Table2[BINNING],[1]!Table2[VFG],"")</f>
      </c>
      <c r="Q3122" s="6">
        <f>IF(ISNUMBER(FIND("|",#REF!,1)),LEFT(#REF!,FIND("|",#REF!,1)-2),#REF!)</f>
      </c>
      <c r="R3122" s="6">
        <f>IF(ISNUMBER(FIND("|",#REF!,1)),RIGHT(#REF!,LEN(#REF!)-FIND("|",#REF!,1)-1),"")</f>
      </c>
      <c r="S3122" s="3" t="s">
        <v>7</v>
      </c>
      <c r="T3122" s="3" t="s">
        <v>7</v>
      </c>
      <c r="U3122" s="2">
        <v>0</v>
      </c>
      <c r="V3122" s="2">
        <v>0</v>
      </c>
      <c r="W3122" s="2"/>
      <c r="X3122" s="3" t="s">
        <v>358</v>
      </c>
      <c r="Y3122" s="2">
        <v>0</v>
      </c>
      <c r="Z3122" s="3"/>
      <c r="AA3122" s="3"/>
      <c r="AB3122" s="7" t="s">
        <v>9481</v>
      </c>
      <c r="AC3122" s="3" t="s">
        <v>685</v>
      </c>
      <c r="AD3122" s="3" t="s">
        <v>93</v>
      </c>
      <c r="AE3122" s="3" t="s">
        <v>94</v>
      </c>
      <c r="AF3122" s="3" t="s">
        <v>95</v>
      </c>
      <c r="AG3122" s="4"/>
      <c r="AH3122" s="3"/>
      <c r="AI3122" s="4"/>
      <c r="AJ31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2" s="8">
        <f>IF(#REF!=MAX(#REF!),"New","Old")</f>
      </c>
      <c r="AL3122" s="3"/>
      <c r="AM3122" s="9">
        <f>IF(OR(#REF!="",#REF!=0),"",IF(#REF!&lt;12000,"&lt;12k",IF(AND(#REF!&gt;=12000,#REF!&lt;24000),"12k to 24k",IF(AND(#REF!&gt;=24000,#REF!&lt;=36000),"24k to 36k",IF(#REF!&gt;36000,"&gt;36k","")))))</f>
      </c>
    </row>
    <row x14ac:dyDescent="0.25" r="3123" customHeight="1" ht="18.75">
      <c r="A3123" s="1">
        <v>1908574</v>
      </c>
      <c r="B3123" s="2">
        <v>11531858</v>
      </c>
      <c r="C3123" s="3" t="s">
        <v>0</v>
      </c>
      <c r="D3123" s="3" t="s">
        <v>86</v>
      </c>
      <c r="E3123" s="2">
        <v>2020</v>
      </c>
      <c r="F3123" s="4">
        <v>44992</v>
      </c>
      <c r="G3123" s="3" t="s">
        <v>2</v>
      </c>
      <c r="H3123" s="4">
        <v>45119</v>
      </c>
      <c r="I3123" s="4">
        <f>_xlfn.XLOOKUP(#REF!,[1]!Backup_F8_Previous_Wave[ODINO],[1]!Backup_F8_Previous_Wave[Production Date],"")</f>
      </c>
      <c r="J3123" s="10">
        <f>_xlfn.XLOOKUP(#REF!,[1]!Backup_F8_Previous_Wave[ODINO],[1]!Backup_F8_Previous_Wave[Wave Date],"")</f>
      </c>
      <c r="K3123" s="6">
        <f>_xlfn.XLOOKUP(#REF!,[1]!Backup_F8_Previous_Wave[ODINO],[1]!Backup_F8_Previous_Wave[Full VIN],"")</f>
      </c>
      <c r="L3123" s="3" t="s">
        <v>7396</v>
      </c>
      <c r="M3123" s="3" t="s">
        <v>4</v>
      </c>
      <c r="N3123" s="3" t="s">
        <v>9482</v>
      </c>
      <c r="O3123" s="3" t="s">
        <v>4771</v>
      </c>
      <c r="P3123" s="6">
        <f>_xlfn.XLOOKUP(#REF!,[1]!Table2[BINNING],[1]!Table2[VFG],"")</f>
      </c>
      <c r="Q3123" s="6">
        <f>IF(ISNUMBER(FIND("|",#REF!,1)),LEFT(#REF!,FIND("|",#REF!,1)-2),#REF!)</f>
      </c>
      <c r="R3123" s="6">
        <f>IF(ISNUMBER(FIND("|",#REF!,1)),RIGHT(#REF!,LEN(#REF!)-FIND("|",#REF!,1)-1),"")</f>
      </c>
      <c r="S3123" s="3" t="s">
        <v>7</v>
      </c>
      <c r="T3123" s="3" t="s">
        <v>7</v>
      </c>
      <c r="U3123" s="2">
        <v>0</v>
      </c>
      <c r="V3123" s="2">
        <v>0</v>
      </c>
      <c r="W3123" s="2"/>
      <c r="X3123" s="3" t="s">
        <v>282</v>
      </c>
      <c r="Y3123" s="2"/>
      <c r="Z3123" s="3"/>
      <c r="AA3123" s="3"/>
      <c r="AB3123" s="7" t="s">
        <v>9483</v>
      </c>
      <c r="AC3123" s="3" t="s">
        <v>685</v>
      </c>
      <c r="AD3123" s="3" t="s">
        <v>93</v>
      </c>
      <c r="AE3123" s="3" t="s">
        <v>94</v>
      </c>
      <c r="AF3123" s="3" t="s">
        <v>95</v>
      </c>
      <c r="AG3123" s="4"/>
      <c r="AH3123" s="3"/>
      <c r="AI3123" s="4"/>
      <c r="AJ31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3" s="8">
        <f>IF(#REF!=MAX(#REF!),"New","Old")</f>
      </c>
      <c r="AL3123" s="3"/>
      <c r="AM3123" s="9">
        <f>IF(OR(#REF!="",#REF!=0),"",IF(#REF!&lt;12000,"&lt;12k",IF(AND(#REF!&gt;=12000,#REF!&lt;24000),"12k to 24k",IF(AND(#REF!&gt;=24000,#REF!&lt;=36000),"24k to 36k",IF(#REF!&gt;36000,"&gt;36k","")))))</f>
      </c>
    </row>
    <row x14ac:dyDescent="0.25" r="3124" customHeight="1" ht="18.75">
      <c r="A3124" s="1">
        <v>1908598</v>
      </c>
      <c r="B3124" s="2">
        <v>11531875</v>
      </c>
      <c r="C3124" s="3" t="s">
        <v>0</v>
      </c>
      <c r="D3124" s="3" t="s">
        <v>86</v>
      </c>
      <c r="E3124" s="2">
        <v>2020</v>
      </c>
      <c r="F3124" s="4">
        <v>45000</v>
      </c>
      <c r="G3124" s="3" t="s">
        <v>2</v>
      </c>
      <c r="H3124" s="4">
        <v>45119</v>
      </c>
      <c r="I3124" s="4">
        <f>_xlfn.XLOOKUP(#REF!,[1]!Backup_F8_Previous_Wave[ODINO],[1]!Backup_F8_Previous_Wave[Production Date],"")</f>
      </c>
      <c r="J3124" s="10">
        <f>_xlfn.XLOOKUP(#REF!,[1]!Backup_F8_Previous_Wave[ODINO],[1]!Backup_F8_Previous_Wave[Wave Date],"")</f>
      </c>
      <c r="K3124" s="6">
        <f>_xlfn.XLOOKUP(#REF!,[1]!Backup_F8_Previous_Wave[ODINO],[1]!Backup_F8_Previous_Wave[Full VIN],"")</f>
      </c>
      <c r="L3124" s="3" t="s">
        <v>9484</v>
      </c>
      <c r="M3124" s="3" t="s">
        <v>4</v>
      </c>
      <c r="N3124" s="3" t="s">
        <v>9485</v>
      </c>
      <c r="O3124" s="3" t="s">
        <v>4771</v>
      </c>
      <c r="P3124" s="6">
        <f>_xlfn.XLOOKUP(#REF!,[1]!Table2[BINNING],[1]!Table2[VFG],"")</f>
      </c>
      <c r="Q3124" s="6">
        <f>IF(ISNUMBER(FIND("|",#REF!,1)),LEFT(#REF!,FIND("|",#REF!,1)-2),#REF!)</f>
      </c>
      <c r="R3124" s="6">
        <f>IF(ISNUMBER(FIND("|",#REF!,1)),RIGHT(#REF!,LEN(#REF!)-FIND("|",#REF!,1)-1),"")</f>
      </c>
      <c r="S3124" s="3" t="s">
        <v>7</v>
      </c>
      <c r="T3124" s="3" t="s">
        <v>7</v>
      </c>
      <c r="U3124" s="2">
        <v>0</v>
      </c>
      <c r="V3124" s="2">
        <v>0</v>
      </c>
      <c r="W3124" s="2">
        <v>33000</v>
      </c>
      <c r="X3124" s="3" t="s">
        <v>380</v>
      </c>
      <c r="Y3124" s="2"/>
      <c r="Z3124" s="3" t="s">
        <v>9486</v>
      </c>
      <c r="AA3124" s="3" t="s">
        <v>6680</v>
      </c>
      <c r="AB3124" s="7" t="s">
        <v>9487</v>
      </c>
      <c r="AC3124" s="3" t="s">
        <v>685</v>
      </c>
      <c r="AD3124" s="3" t="s">
        <v>1962</v>
      </c>
      <c r="AE3124" s="3" t="s">
        <v>2404</v>
      </c>
      <c r="AF3124" s="3" t="s">
        <v>95</v>
      </c>
      <c r="AG3124" s="4"/>
      <c r="AH3124" s="3"/>
      <c r="AI3124" s="4"/>
      <c r="AJ31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4" s="8">
        <f>IF(#REF!=MAX(#REF!),"New","Old")</f>
      </c>
      <c r="AL3124" s="3"/>
      <c r="AM3124" s="9">
        <f>IF(OR(#REF!="",#REF!=0),"",IF(#REF!&lt;12000,"&lt;12k",IF(AND(#REF!&gt;=12000,#REF!&lt;24000),"12k to 24k",IF(AND(#REF!&gt;=24000,#REF!&lt;=36000),"24k to 36k",IF(#REF!&gt;36000,"&gt;36k","")))))</f>
      </c>
    </row>
    <row x14ac:dyDescent="0.25" r="3125" customHeight="1" ht="18.75">
      <c r="A3125" s="1">
        <v>1908612</v>
      </c>
      <c r="B3125" s="2">
        <v>11531882</v>
      </c>
      <c r="C3125" s="3" t="s">
        <v>0</v>
      </c>
      <c r="D3125" s="3" t="s">
        <v>59</v>
      </c>
      <c r="E3125" s="2">
        <v>2016</v>
      </c>
      <c r="F3125" s="4">
        <v>44582</v>
      </c>
      <c r="G3125" s="3" t="s">
        <v>2</v>
      </c>
      <c r="H3125" s="4">
        <v>45119</v>
      </c>
      <c r="I3125" s="4">
        <f>_xlfn.XLOOKUP(#REF!,[1]!Backup_F8_Previous_Wave[ODINO],[1]!Backup_F8_Previous_Wave[Production Date],"")</f>
      </c>
      <c r="J3125" s="10">
        <f>_xlfn.XLOOKUP(#REF!,[1]!Backup_F8_Previous_Wave[ODINO],[1]!Backup_F8_Previous_Wave[Wave Date],"")</f>
      </c>
      <c r="K3125" s="6">
        <f>_xlfn.XLOOKUP(#REF!,[1]!Backup_F8_Previous_Wave[ODINO],[1]!Backup_F8_Previous_Wave[Full VIN],"")</f>
      </c>
      <c r="L3125" s="3" t="s">
        <v>4321</v>
      </c>
      <c r="M3125" s="3" t="s">
        <v>4</v>
      </c>
      <c r="N3125" s="3" t="s">
        <v>9488</v>
      </c>
      <c r="O3125" s="3" t="s">
        <v>31</v>
      </c>
      <c r="P3125" s="6">
        <f>_xlfn.XLOOKUP(#REF!,[1]!Table2[BINNING],[1]!Table2[VFG],"")</f>
      </c>
      <c r="Q3125" s="6">
        <f>IF(ISNUMBER(FIND("|",#REF!,1)),LEFT(#REF!,FIND("|",#REF!,1)-2),#REF!)</f>
      </c>
      <c r="R3125" s="6">
        <f>IF(ISNUMBER(FIND("|",#REF!,1)),RIGHT(#REF!,LEN(#REF!)-FIND("|",#REF!,1)-1),"")</f>
      </c>
      <c r="S3125" s="3" t="s">
        <v>7</v>
      </c>
      <c r="T3125" s="3" t="s">
        <v>7</v>
      </c>
      <c r="U3125" s="2">
        <v>0</v>
      </c>
      <c r="V3125" s="2">
        <v>0</v>
      </c>
      <c r="W3125" s="2">
        <v>33290</v>
      </c>
      <c r="X3125" s="3" t="s">
        <v>139</v>
      </c>
      <c r="Y3125" s="2"/>
      <c r="Z3125" s="3" t="s">
        <v>9160</v>
      </c>
      <c r="AA3125" s="3" t="s">
        <v>4198</v>
      </c>
      <c r="AB3125" s="7" t="s">
        <v>9489</v>
      </c>
      <c r="AC3125" s="3" t="s">
        <v>65</v>
      </c>
      <c r="AD3125" s="3" t="s">
        <v>66</v>
      </c>
      <c r="AE3125" s="3" t="s">
        <v>67</v>
      </c>
      <c r="AF3125" s="3" t="s">
        <v>68</v>
      </c>
      <c r="AG3125" s="4"/>
      <c r="AH3125" s="3"/>
      <c r="AI3125" s="4"/>
      <c r="AJ31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5" s="8">
        <f>IF(#REF!=MAX(#REF!),"New","Old")</f>
      </c>
      <c r="AL3125" s="3"/>
      <c r="AM3125" s="9">
        <f>IF(OR(#REF!="",#REF!=0),"",IF(#REF!&lt;12000,"&lt;12k",IF(AND(#REF!&gt;=12000,#REF!&lt;24000),"12k to 24k",IF(AND(#REF!&gt;=24000,#REF!&lt;=36000),"24k to 36k",IF(#REF!&gt;36000,"&gt;36k","")))))</f>
      </c>
    </row>
    <row x14ac:dyDescent="0.25" r="3126" customHeight="1" ht="18.75">
      <c r="A3126" s="1">
        <v>1908614</v>
      </c>
      <c r="B3126" s="2">
        <v>11531884</v>
      </c>
      <c r="C3126" s="3" t="s">
        <v>0</v>
      </c>
      <c r="D3126" s="3" t="s">
        <v>86</v>
      </c>
      <c r="E3126" s="2">
        <v>2020</v>
      </c>
      <c r="F3126" s="4">
        <v>45119</v>
      </c>
      <c r="G3126" s="3" t="s">
        <v>39</v>
      </c>
      <c r="H3126" s="4">
        <v>45119</v>
      </c>
      <c r="I3126" s="4"/>
      <c r="J3126" s="10">
        <f>_xlfn.XLOOKUP(#REF!,[1]!Backup_F8_Previous_Wave[ODINO],[1]!Backup_F8_Previous_Wave[Wave Date],"")</f>
      </c>
      <c r="K3126" s="3"/>
      <c r="L3126" s="3" t="s">
        <v>9490</v>
      </c>
      <c r="M3126" s="3" t="s">
        <v>4</v>
      </c>
      <c r="N3126" s="3" t="s">
        <v>9491</v>
      </c>
      <c r="O3126" s="3" t="s">
        <v>4771</v>
      </c>
      <c r="P3126" s="6">
        <f>_xlfn.XLOOKUP(#REF!,[1]!Table2[BINNING],[1]!Table2[VFG],"")</f>
      </c>
      <c r="Q3126" s="6">
        <f>IF(ISNUMBER(FIND("|",#REF!,1)),LEFT(#REF!,FIND("|",#REF!,1)-2),#REF!)</f>
      </c>
      <c r="R3126" s="6">
        <f>IF(ISNUMBER(FIND("|",#REF!,1)),RIGHT(#REF!,LEN(#REF!)-FIND("|",#REF!,1)-1),"")</f>
      </c>
      <c r="S3126" s="3" t="s">
        <v>7</v>
      </c>
      <c r="T3126" s="3" t="s">
        <v>7</v>
      </c>
      <c r="U3126" s="2">
        <v>0</v>
      </c>
      <c r="V3126" s="2">
        <v>0</v>
      </c>
      <c r="W3126" s="2"/>
      <c r="X3126" s="3" t="s">
        <v>100</v>
      </c>
      <c r="Y3126" s="2">
        <v>0</v>
      </c>
      <c r="Z3126" s="3"/>
      <c r="AA3126" s="3"/>
      <c r="AB3126" s="7" t="s">
        <v>9492</v>
      </c>
      <c r="AC3126" s="3" t="s">
        <v>44</v>
      </c>
      <c r="AD3126" s="3" t="s">
        <v>44</v>
      </c>
      <c r="AE3126" s="3" t="s">
        <v>44</v>
      </c>
      <c r="AF3126" s="3" t="s">
        <v>95</v>
      </c>
      <c r="AG3126" s="4"/>
      <c r="AH3126" s="3"/>
      <c r="AI3126" s="4"/>
      <c r="AJ31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6" s="8">
        <f>IF(#REF!=MAX(#REF!),"New","Old")</f>
      </c>
      <c r="AL3126" s="3"/>
      <c r="AM3126" s="9">
        <f>IF(OR(#REF!="",#REF!=0),"",IF(#REF!&lt;12000,"&lt;12k",IF(AND(#REF!&gt;=12000,#REF!&lt;24000),"12k to 24k",IF(AND(#REF!&gt;=24000,#REF!&lt;=36000),"24k to 36k",IF(#REF!&gt;36000,"&gt;36k","")))))</f>
      </c>
    </row>
    <row x14ac:dyDescent="0.25" r="3127" customHeight="1" ht="18.75">
      <c r="A3127" s="1">
        <v>1908637</v>
      </c>
      <c r="B3127" s="2">
        <v>11531899</v>
      </c>
      <c r="C3127" s="3" t="s">
        <v>0</v>
      </c>
      <c r="D3127" s="3" t="s">
        <v>86</v>
      </c>
      <c r="E3127" s="2">
        <v>2020</v>
      </c>
      <c r="F3127" s="4">
        <v>45115</v>
      </c>
      <c r="G3127" s="3" t="s">
        <v>39</v>
      </c>
      <c r="H3127" s="4">
        <v>45119</v>
      </c>
      <c r="I3127" s="4">
        <f>_xlfn.XLOOKUP(#REF!,[1]!Backup_F8_Previous_Wave[ODINO],[1]!Backup_F8_Previous_Wave[Production Date],"")</f>
      </c>
      <c r="J3127" s="10">
        <f>_xlfn.XLOOKUP(#REF!,[1]!Backup_F8_Previous_Wave[ODINO],[1]!Backup_F8_Previous_Wave[Wave Date],"")</f>
      </c>
      <c r="K3127" s="6">
        <f>_xlfn.XLOOKUP(#REF!,[1]!Backup_F8_Previous_Wave[ODINO],[1]!Backup_F8_Previous_Wave[Full VIN],"")</f>
      </c>
      <c r="L3127" s="3" t="s">
        <v>7700</v>
      </c>
      <c r="M3127" s="3" t="s">
        <v>4</v>
      </c>
      <c r="N3127" s="3" t="s">
        <v>9493</v>
      </c>
      <c r="O3127" s="3" t="s">
        <v>4771</v>
      </c>
      <c r="P3127" s="6">
        <f>_xlfn.XLOOKUP(#REF!,[1]!Table2[BINNING],[1]!Table2[VFG],"")</f>
      </c>
      <c r="Q3127" s="6">
        <f>IF(ISNUMBER(FIND("|",#REF!,1)),LEFT(#REF!,FIND("|",#REF!,1)-2),#REF!)</f>
      </c>
      <c r="R3127" s="6">
        <f>IF(ISNUMBER(FIND("|",#REF!,1)),RIGHT(#REF!,LEN(#REF!)-FIND("|",#REF!,1)-1),"")</f>
      </c>
      <c r="S3127" s="3" t="s">
        <v>7</v>
      </c>
      <c r="T3127" s="3" t="s">
        <v>7</v>
      </c>
      <c r="U3127" s="2">
        <v>0</v>
      </c>
      <c r="V3127" s="2">
        <v>0</v>
      </c>
      <c r="W3127" s="2"/>
      <c r="X3127" s="3" t="s">
        <v>229</v>
      </c>
      <c r="Y3127" s="2"/>
      <c r="Z3127" s="3"/>
      <c r="AA3127" s="3"/>
      <c r="AB3127" s="7" t="s">
        <v>9494</v>
      </c>
      <c r="AC3127" s="3" t="s">
        <v>685</v>
      </c>
      <c r="AD3127" s="3" t="s">
        <v>93</v>
      </c>
      <c r="AE3127" s="3" t="s">
        <v>94</v>
      </c>
      <c r="AF3127" s="3" t="s">
        <v>95</v>
      </c>
      <c r="AG3127" s="4"/>
      <c r="AH3127" s="3"/>
      <c r="AI3127" s="4"/>
      <c r="AJ31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7" s="8">
        <f>IF(#REF!=MAX(#REF!),"New","Old")</f>
      </c>
      <c r="AL3127" s="3"/>
      <c r="AM3127" s="9">
        <f>IF(OR(#REF!="",#REF!=0),"",IF(#REF!&lt;12000,"&lt;12k",IF(AND(#REF!&gt;=12000,#REF!&lt;24000),"12k to 24k",IF(AND(#REF!&gt;=24000,#REF!&lt;=36000),"24k to 36k",IF(#REF!&gt;36000,"&gt;36k","")))))</f>
      </c>
    </row>
    <row x14ac:dyDescent="0.25" r="3128" customHeight="1" ht="18.75">
      <c r="A3128" s="1">
        <v>1908682</v>
      </c>
      <c r="B3128" s="2">
        <v>11531931</v>
      </c>
      <c r="C3128" s="3" t="s">
        <v>0</v>
      </c>
      <c r="D3128" s="3" t="s">
        <v>86</v>
      </c>
      <c r="E3128" s="2">
        <v>2020</v>
      </c>
      <c r="F3128" s="4">
        <v>45100</v>
      </c>
      <c r="G3128" s="3" t="s">
        <v>108</v>
      </c>
      <c r="H3128" s="4">
        <v>45119</v>
      </c>
      <c r="I3128" s="4">
        <f>_xlfn.XLOOKUP(#REF!,[1]!Backup_F8_Previous_Wave[ODINO],[1]!Backup_F8_Previous_Wave[Production Date],"")</f>
      </c>
      <c r="J3128" s="10">
        <f>_xlfn.XLOOKUP(#REF!,[1]!Backup_F8_Previous_Wave[ODINO],[1]!Backup_F8_Previous_Wave[Wave Date],"")</f>
      </c>
      <c r="K3128" s="6">
        <f>_xlfn.XLOOKUP(#REF!,[1]!Backup_F8_Previous_Wave[ODINO],[1]!Backup_F8_Previous_Wave[Full VIN],"")</f>
      </c>
      <c r="L3128" s="3" t="s">
        <v>9495</v>
      </c>
      <c r="M3128" s="3" t="s">
        <v>4</v>
      </c>
      <c r="N3128" s="3" t="s">
        <v>9496</v>
      </c>
      <c r="O3128" s="3" t="s">
        <v>4771</v>
      </c>
      <c r="P3128" s="6">
        <f>_xlfn.XLOOKUP(#REF!,[1]!Table2[BINNING],[1]!Table2[VFG],"")</f>
      </c>
      <c r="Q3128" s="6">
        <f>IF(ISNUMBER(FIND("|",#REF!,1)),LEFT(#REF!,FIND("|",#REF!,1)-2),#REF!)</f>
      </c>
      <c r="R3128" s="6">
        <f>IF(ISNUMBER(FIND("|",#REF!,1)),RIGHT(#REF!,LEN(#REF!)-FIND("|",#REF!,1)-1),"")</f>
      </c>
      <c r="S3128" s="3" t="s">
        <v>7</v>
      </c>
      <c r="T3128" s="3" t="s">
        <v>7</v>
      </c>
      <c r="U3128" s="2">
        <v>0</v>
      </c>
      <c r="V3128" s="2">
        <v>0</v>
      </c>
      <c r="W3128" s="2"/>
      <c r="X3128" s="3" t="s">
        <v>282</v>
      </c>
      <c r="Y3128" s="2"/>
      <c r="Z3128" s="3"/>
      <c r="AA3128" s="3"/>
      <c r="AB3128" s="7" t="s">
        <v>9497</v>
      </c>
      <c r="AC3128" s="3" t="s">
        <v>685</v>
      </c>
      <c r="AD3128" s="3" t="s">
        <v>93</v>
      </c>
      <c r="AE3128" s="3" t="s">
        <v>94</v>
      </c>
      <c r="AF3128" s="3" t="s">
        <v>95</v>
      </c>
      <c r="AG3128" s="4"/>
      <c r="AH3128" s="3"/>
      <c r="AI3128" s="4"/>
      <c r="AJ31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8" s="8">
        <f>IF(#REF!=MAX(#REF!),"New","Old")</f>
      </c>
      <c r="AL3128" s="3"/>
      <c r="AM3128" s="9">
        <f>IF(OR(#REF!="",#REF!=0),"",IF(#REF!&lt;12000,"&lt;12k",IF(AND(#REF!&gt;=12000,#REF!&lt;24000),"12k to 24k",IF(AND(#REF!&gt;=24000,#REF!&lt;=36000),"24k to 36k",IF(#REF!&gt;36000,"&gt;36k","")))))</f>
      </c>
    </row>
    <row x14ac:dyDescent="0.25" r="3129" customHeight="1" ht="18.75">
      <c r="A3129" s="1">
        <v>1908685</v>
      </c>
      <c r="B3129" s="2">
        <v>11531933</v>
      </c>
      <c r="C3129" s="3" t="s">
        <v>0</v>
      </c>
      <c r="D3129" s="3" t="s">
        <v>181</v>
      </c>
      <c r="E3129" s="2">
        <v>2017</v>
      </c>
      <c r="F3129" s="4">
        <v>45094</v>
      </c>
      <c r="G3129" s="3" t="s">
        <v>108</v>
      </c>
      <c r="H3129" s="4">
        <v>45119</v>
      </c>
      <c r="I3129" s="4">
        <f>_xlfn.XLOOKUP(#REF!,[1]!Backup_F8_Previous_Wave[ODINO],[1]!Backup_F8_Previous_Wave[Production Date],"")</f>
      </c>
      <c r="J3129" s="10">
        <f>_xlfn.XLOOKUP(#REF!,[1]!Backup_F8_Previous_Wave[ODINO],[1]!Backup_F8_Previous_Wave[Wave Date],"")</f>
      </c>
      <c r="K3129" s="6">
        <f>_xlfn.XLOOKUP(#REF!,[1]!Backup_F8_Previous_Wave[ODINO],[1]!Backup_F8_Previous_Wave[Full VIN],"")</f>
      </c>
      <c r="L3129" s="3" t="s">
        <v>2424</v>
      </c>
      <c r="M3129" s="3" t="s">
        <v>4</v>
      </c>
      <c r="N3129" s="3" t="s">
        <v>9498</v>
      </c>
      <c r="O3129" s="3" t="s">
        <v>196</v>
      </c>
      <c r="P3129" s="6">
        <f>_xlfn.XLOOKUP(#REF!,[1]!Table2[BINNING],[1]!Table2[VFG],"")</f>
      </c>
      <c r="Q3129" s="6">
        <f>IF(ISNUMBER(FIND("|",#REF!,1)),LEFT(#REF!,FIND("|",#REF!,1)-2),#REF!)</f>
      </c>
      <c r="R3129" s="6">
        <f>IF(ISNUMBER(FIND("|",#REF!,1)),RIGHT(#REF!,LEN(#REF!)-FIND("|",#REF!,1)-1),"")</f>
      </c>
      <c r="S3129" s="3" t="s">
        <v>7</v>
      </c>
      <c r="T3129" s="3" t="s">
        <v>7</v>
      </c>
      <c r="U3129" s="2">
        <v>0</v>
      </c>
      <c r="V3129" s="2">
        <v>0</v>
      </c>
      <c r="W3129" s="2"/>
      <c r="X3129" s="3" t="s">
        <v>881</v>
      </c>
      <c r="Y3129" s="2">
        <v>70</v>
      </c>
      <c r="Z3129" s="3"/>
      <c r="AA3129" s="3"/>
      <c r="AB3129" s="7" t="s">
        <v>9499</v>
      </c>
      <c r="AC3129" s="3" t="s">
        <v>297</v>
      </c>
      <c r="AD3129" s="3" t="s">
        <v>298</v>
      </c>
      <c r="AE3129" s="3" t="s">
        <v>299</v>
      </c>
      <c r="AF3129" s="3" t="s">
        <v>198</v>
      </c>
      <c r="AG3129" s="4"/>
      <c r="AH3129" s="3"/>
      <c r="AI3129" s="4"/>
      <c r="AJ31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29" s="8">
        <f>IF(#REF!=MAX(#REF!),"New","Old")</f>
      </c>
      <c r="AL3129" s="3"/>
      <c r="AM3129" s="9">
        <f>IF(OR(#REF!="",#REF!=0),"",IF(#REF!&lt;12000,"&lt;12k",IF(AND(#REF!&gt;=12000,#REF!&lt;24000),"12k to 24k",IF(AND(#REF!&gt;=24000,#REF!&lt;=36000),"24k to 36k",IF(#REF!&gt;36000,"&gt;36k","")))))</f>
      </c>
    </row>
    <row x14ac:dyDescent="0.25" r="3130" customHeight="1" ht="18.75">
      <c r="A3130" s="1">
        <v>1908737</v>
      </c>
      <c r="B3130" s="2">
        <v>11531970</v>
      </c>
      <c r="C3130" s="3" t="s">
        <v>0</v>
      </c>
      <c r="D3130" s="3" t="s">
        <v>181</v>
      </c>
      <c r="E3130" s="2">
        <v>2017</v>
      </c>
      <c r="F3130" s="4">
        <v>45109</v>
      </c>
      <c r="G3130" s="3" t="s">
        <v>39</v>
      </c>
      <c r="H3130" s="4">
        <v>45120</v>
      </c>
      <c r="I3130" s="4">
        <f>_xlfn.XLOOKUP(#REF!,[1]!Backup_F8_Previous_Wave[ODINO],[1]!Backup_F8_Previous_Wave[Production Date],"")</f>
      </c>
      <c r="J3130" s="10">
        <f>_xlfn.XLOOKUP(#REF!,[1]!Backup_F8_Previous_Wave[ODINO],[1]!Backup_F8_Previous_Wave[Wave Date],"")</f>
      </c>
      <c r="K3130" s="6">
        <f>_xlfn.XLOOKUP(#REF!,[1]!Backup_F8_Previous_Wave[ODINO],[1]!Backup_F8_Previous_Wave[Full VIN],"")</f>
      </c>
      <c r="L3130" s="3" t="s">
        <v>3346</v>
      </c>
      <c r="M3130" s="3" t="s">
        <v>4</v>
      </c>
      <c r="N3130" s="3" t="s">
        <v>9500</v>
      </c>
      <c r="O3130" s="3" t="s">
        <v>196</v>
      </c>
      <c r="P3130" s="6">
        <f>_xlfn.XLOOKUP(#REF!,[1]!Table2[BINNING],[1]!Table2[VFG],"")</f>
      </c>
      <c r="Q3130" s="6">
        <f>IF(ISNUMBER(FIND("|",#REF!,1)),LEFT(#REF!,FIND("|",#REF!,1)-2),#REF!)</f>
      </c>
      <c r="R3130" s="6">
        <f>IF(ISNUMBER(FIND("|",#REF!,1)),RIGHT(#REF!,LEN(#REF!)-FIND("|",#REF!,1)-1),"")</f>
      </c>
      <c r="S3130" s="3" t="s">
        <v>7</v>
      </c>
      <c r="T3130" s="3" t="s">
        <v>7</v>
      </c>
      <c r="U3130" s="2">
        <v>0</v>
      </c>
      <c r="V3130" s="2">
        <v>0</v>
      </c>
      <c r="W3130" s="2"/>
      <c r="X3130" s="3" t="s">
        <v>112</v>
      </c>
      <c r="Y3130" s="2">
        <v>70</v>
      </c>
      <c r="Z3130" s="3"/>
      <c r="AA3130" s="3"/>
      <c r="AB3130" s="7" t="s">
        <v>9501</v>
      </c>
      <c r="AC3130" s="3" t="s">
        <v>297</v>
      </c>
      <c r="AD3130" s="3" t="s">
        <v>298</v>
      </c>
      <c r="AE3130" s="3" t="s">
        <v>299</v>
      </c>
      <c r="AF3130" s="3" t="s">
        <v>198</v>
      </c>
      <c r="AG3130" s="4"/>
      <c r="AH3130" s="3"/>
      <c r="AI3130" s="4"/>
      <c r="AJ31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0" s="8">
        <f>IF(#REF!=MAX(#REF!),"New","Old")</f>
      </c>
      <c r="AL3130" s="3"/>
      <c r="AM3130" s="9">
        <f>IF(OR(#REF!="",#REF!=0),"",IF(#REF!&lt;12000,"&lt;12k",IF(AND(#REF!&gt;=12000,#REF!&lt;24000),"12k to 24k",IF(AND(#REF!&gt;=24000,#REF!&lt;=36000),"24k to 36k",IF(#REF!&gt;36000,"&gt;36k","")))))</f>
      </c>
    </row>
    <row x14ac:dyDescent="0.25" r="3131" customHeight="1" ht="18.75">
      <c r="A3131" s="1">
        <v>1908742</v>
      </c>
      <c r="B3131" s="2">
        <v>11531973</v>
      </c>
      <c r="C3131" s="3" t="s">
        <v>0</v>
      </c>
      <c r="D3131" s="3" t="s">
        <v>86</v>
      </c>
      <c r="E3131" s="2">
        <v>2014</v>
      </c>
      <c r="F3131" s="4">
        <v>45090</v>
      </c>
      <c r="G3131" s="3" t="s">
        <v>108</v>
      </c>
      <c r="H3131" s="4">
        <v>45120</v>
      </c>
      <c r="I3131" s="4">
        <f>_xlfn.XLOOKUP(#REF!,[1]!Backup_F8_Previous_Wave[ODINO],[1]!Backup_F8_Previous_Wave[Production Date],"")</f>
      </c>
      <c r="J3131" s="10">
        <f>_xlfn.XLOOKUP(#REF!,[1]!Backup_F8_Previous_Wave[ODINO],[1]!Backup_F8_Previous_Wave[Wave Date],"")</f>
      </c>
      <c r="K3131" s="6">
        <f>_xlfn.XLOOKUP(#REF!,[1]!Backup_F8_Previous_Wave[ODINO],[1]!Backup_F8_Previous_Wave[Full VIN],"")</f>
      </c>
      <c r="L3131" s="3" t="s">
        <v>9502</v>
      </c>
      <c r="M3131" s="3" t="s">
        <v>4</v>
      </c>
      <c r="N3131" s="3" t="s">
        <v>9503</v>
      </c>
      <c r="O3131" s="3" t="s">
        <v>62</v>
      </c>
      <c r="P3131" s="6">
        <f>_xlfn.XLOOKUP(#REF!,[1]!Table2[BINNING],[1]!Table2[VFG],"")</f>
      </c>
      <c r="Q3131" s="6">
        <f>IF(ISNUMBER(FIND("|",#REF!,1)),LEFT(#REF!,FIND("|",#REF!,1)-2),#REF!)</f>
      </c>
      <c r="R3131" s="6">
        <f>IF(ISNUMBER(FIND("|",#REF!,1)),RIGHT(#REF!,LEN(#REF!)-FIND("|",#REF!,1)-1),"")</f>
      </c>
      <c r="S3131" s="3" t="s">
        <v>7</v>
      </c>
      <c r="T3131" s="3" t="s">
        <v>7</v>
      </c>
      <c r="U3131" s="2">
        <v>0</v>
      </c>
      <c r="V3131" s="2">
        <v>0</v>
      </c>
      <c r="W3131" s="2">
        <v>100000</v>
      </c>
      <c r="X3131" s="3" t="s">
        <v>139</v>
      </c>
      <c r="Y3131" s="2"/>
      <c r="Z3131" s="3"/>
      <c r="AA3131" s="3"/>
      <c r="AB3131" s="7" t="s">
        <v>9504</v>
      </c>
      <c r="AC3131" s="3" t="s">
        <v>92</v>
      </c>
      <c r="AD3131" s="3" t="s">
        <v>93</v>
      </c>
      <c r="AE3131" s="3" t="s">
        <v>94</v>
      </c>
      <c r="AF3131" s="3" t="s">
        <v>95</v>
      </c>
      <c r="AG3131" s="4"/>
      <c r="AH3131" s="3"/>
      <c r="AI3131" s="4"/>
      <c r="AJ31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1" s="8">
        <f>IF(#REF!=MAX(#REF!),"New","Old")</f>
      </c>
      <c r="AL3131" s="3"/>
      <c r="AM3131" s="9">
        <f>IF(OR(#REF!="",#REF!=0),"",IF(#REF!&lt;12000,"&lt;12k",IF(AND(#REF!&gt;=12000,#REF!&lt;24000),"12k to 24k",IF(AND(#REF!&gt;=24000,#REF!&lt;=36000),"24k to 36k",IF(#REF!&gt;36000,"&gt;36k","")))))</f>
      </c>
    </row>
    <row x14ac:dyDescent="0.25" r="3132" customHeight="1" ht="18.75">
      <c r="A3132" s="1">
        <v>1908745</v>
      </c>
      <c r="B3132" s="2">
        <v>11531976</v>
      </c>
      <c r="C3132" s="3" t="s">
        <v>0</v>
      </c>
      <c r="D3132" s="3" t="s">
        <v>86</v>
      </c>
      <c r="E3132" s="2">
        <v>2020</v>
      </c>
      <c r="F3132" s="4">
        <v>45092</v>
      </c>
      <c r="G3132" s="3" t="s">
        <v>108</v>
      </c>
      <c r="H3132" s="4">
        <v>45120</v>
      </c>
      <c r="I3132" s="4">
        <f>_xlfn.XLOOKUP(#REF!,[1]!Backup_F8_Previous_Wave[ODINO],[1]!Backup_F8_Previous_Wave[Production Date],"")</f>
      </c>
      <c r="J3132" s="10">
        <f>_xlfn.XLOOKUP(#REF!,[1]!Backup_F8_Previous_Wave[ODINO],[1]!Backup_F8_Previous_Wave[Wave Date],"")</f>
      </c>
      <c r="K3132" s="6">
        <f>_xlfn.XLOOKUP(#REF!,[1]!Backup_F8_Previous_Wave[ODINO],[1]!Backup_F8_Previous_Wave[Full VIN],"")</f>
      </c>
      <c r="L3132" s="3" t="s">
        <v>9352</v>
      </c>
      <c r="M3132" s="3" t="s">
        <v>4</v>
      </c>
      <c r="N3132" s="3" t="s">
        <v>9505</v>
      </c>
      <c r="O3132" s="3" t="s">
        <v>4771</v>
      </c>
      <c r="P3132" s="6">
        <f>_xlfn.XLOOKUP(#REF!,[1]!Table2[BINNING],[1]!Table2[VFG],"")</f>
      </c>
      <c r="Q3132" s="6">
        <f>IF(ISNUMBER(FIND("|",#REF!,1)),LEFT(#REF!,FIND("|",#REF!,1)-2),#REF!)</f>
      </c>
      <c r="R3132" s="6">
        <f>IF(ISNUMBER(FIND("|",#REF!,1)),RIGHT(#REF!,LEN(#REF!)-FIND("|",#REF!,1)-1),"")</f>
      </c>
      <c r="S3132" s="3" t="s">
        <v>7</v>
      </c>
      <c r="T3132" s="3" t="s">
        <v>7</v>
      </c>
      <c r="U3132" s="2">
        <v>0</v>
      </c>
      <c r="V3132" s="2">
        <v>0</v>
      </c>
      <c r="W3132" s="2"/>
      <c r="X3132" s="3" t="s">
        <v>139</v>
      </c>
      <c r="Y3132" s="2">
        <v>0</v>
      </c>
      <c r="Z3132" s="3"/>
      <c r="AA3132" s="3"/>
      <c r="AB3132" s="7" t="s">
        <v>9506</v>
      </c>
      <c r="AC3132" s="3" t="s">
        <v>685</v>
      </c>
      <c r="AD3132" s="3" t="s">
        <v>93</v>
      </c>
      <c r="AE3132" s="3" t="s">
        <v>94</v>
      </c>
      <c r="AF3132" s="3" t="s">
        <v>95</v>
      </c>
      <c r="AG3132" s="4"/>
      <c r="AH3132" s="3"/>
      <c r="AI3132" s="4"/>
      <c r="AJ31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2" s="8">
        <f>IF(#REF!=MAX(#REF!),"New","Old")</f>
      </c>
      <c r="AL3132" s="3"/>
      <c r="AM3132" s="9">
        <f>IF(OR(#REF!="",#REF!=0),"",IF(#REF!&lt;12000,"&lt;12k",IF(AND(#REF!&gt;=12000,#REF!&lt;24000),"12k to 24k",IF(AND(#REF!&gt;=24000,#REF!&lt;=36000),"24k to 36k",IF(#REF!&gt;36000,"&gt;36k","")))))</f>
      </c>
    </row>
    <row x14ac:dyDescent="0.25" r="3133" customHeight="1" ht="18.75">
      <c r="A3133" s="1">
        <v>1908833</v>
      </c>
      <c r="B3133" s="2">
        <v>11532042</v>
      </c>
      <c r="C3133" s="3" t="s">
        <v>0</v>
      </c>
      <c r="D3133" s="3" t="s">
        <v>86</v>
      </c>
      <c r="E3133" s="2">
        <v>2020</v>
      </c>
      <c r="F3133" s="4">
        <v>45018</v>
      </c>
      <c r="G3133" s="3" t="s">
        <v>108</v>
      </c>
      <c r="H3133" s="4">
        <v>45120</v>
      </c>
      <c r="I3133" s="4">
        <f>_xlfn.XLOOKUP(#REF!,[1]!Backup_F8_Previous_Wave[ODINO],[1]!Backup_F8_Previous_Wave[Production Date],"")</f>
      </c>
      <c r="J3133" s="10">
        <f>_xlfn.XLOOKUP(#REF!,[1]!Backup_F8_Previous_Wave[ODINO],[1]!Backup_F8_Previous_Wave[Wave Date],"")</f>
      </c>
      <c r="K3133" s="6">
        <f>_xlfn.XLOOKUP(#REF!,[1]!Backup_F8_Previous_Wave[ODINO],[1]!Backup_F8_Previous_Wave[Full VIN],"")</f>
      </c>
      <c r="L3133" s="3" t="s">
        <v>9507</v>
      </c>
      <c r="M3133" s="3" t="s">
        <v>4</v>
      </c>
      <c r="N3133" s="3" t="s">
        <v>9508</v>
      </c>
      <c r="O3133" s="3" t="s">
        <v>4771</v>
      </c>
      <c r="P3133" s="6">
        <f>_xlfn.XLOOKUP(#REF!,[1]!Table2[BINNING],[1]!Table2[VFG],"")</f>
      </c>
      <c r="Q3133" s="6">
        <f>IF(ISNUMBER(FIND("|",#REF!,1)),LEFT(#REF!,FIND("|",#REF!,1)-2),#REF!)</f>
      </c>
      <c r="R3133" s="6">
        <f>IF(ISNUMBER(FIND("|",#REF!,1)),RIGHT(#REF!,LEN(#REF!)-FIND("|",#REF!,1)-1),"")</f>
      </c>
      <c r="S3133" s="3" t="s">
        <v>7</v>
      </c>
      <c r="T3133" s="3" t="s">
        <v>7</v>
      </c>
      <c r="U3133" s="2">
        <v>0</v>
      </c>
      <c r="V3133" s="2">
        <v>0</v>
      </c>
      <c r="W3133" s="2"/>
      <c r="X3133" s="3" t="s">
        <v>50</v>
      </c>
      <c r="Y3133" s="2"/>
      <c r="Z3133" s="3"/>
      <c r="AA3133" s="3"/>
      <c r="AB3133" s="7" t="s">
        <v>9509</v>
      </c>
      <c r="AC3133" s="3" t="s">
        <v>685</v>
      </c>
      <c r="AD3133" s="3" t="s">
        <v>93</v>
      </c>
      <c r="AE3133" s="3" t="s">
        <v>94</v>
      </c>
      <c r="AF3133" s="3" t="s">
        <v>95</v>
      </c>
      <c r="AG3133" s="4"/>
      <c r="AH3133" s="3"/>
      <c r="AI3133" s="4"/>
      <c r="AJ31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3" s="8">
        <f>IF(#REF!=MAX(#REF!),"New","Old")</f>
      </c>
      <c r="AL3133" s="3"/>
      <c r="AM3133" s="9">
        <f>IF(OR(#REF!="",#REF!=0),"",IF(#REF!&lt;12000,"&lt;12k",IF(AND(#REF!&gt;=12000,#REF!&lt;24000),"12k to 24k",IF(AND(#REF!&gt;=24000,#REF!&lt;=36000),"24k to 36k",IF(#REF!&gt;36000,"&gt;36k","")))))</f>
      </c>
    </row>
    <row x14ac:dyDescent="0.25" r="3134" customHeight="1" ht="18.75">
      <c r="A3134" s="1">
        <v>1908851</v>
      </c>
      <c r="B3134" s="2">
        <v>11532057</v>
      </c>
      <c r="C3134" s="3" t="s">
        <v>0</v>
      </c>
      <c r="D3134" s="3" t="s">
        <v>86</v>
      </c>
      <c r="E3134" s="2">
        <v>2020</v>
      </c>
      <c r="F3134" s="4">
        <v>45097</v>
      </c>
      <c r="G3134" s="3" t="s">
        <v>108</v>
      </c>
      <c r="H3134" s="4">
        <v>45120</v>
      </c>
      <c r="I3134" s="4">
        <f>_xlfn.XLOOKUP(#REF!,[1]!Backup_F8_Previous_Wave[ODINO],[1]!Backup_F8_Previous_Wave[Production Date],"")</f>
      </c>
      <c r="J3134" s="10">
        <f>_xlfn.XLOOKUP(#REF!,[1]!Backup_F8_Previous_Wave[ODINO],[1]!Backup_F8_Previous_Wave[Wave Date],"")</f>
      </c>
      <c r="K3134" s="6">
        <f>_xlfn.XLOOKUP(#REF!,[1]!Backup_F8_Previous_Wave[ODINO],[1]!Backup_F8_Previous_Wave[Full VIN],"")</f>
      </c>
      <c r="L3134" s="3" t="s">
        <v>7396</v>
      </c>
      <c r="M3134" s="3" t="s">
        <v>4</v>
      </c>
      <c r="N3134" s="3" t="s">
        <v>9510</v>
      </c>
      <c r="O3134" s="3" t="s">
        <v>4771</v>
      </c>
      <c r="P3134" s="6">
        <f>_xlfn.XLOOKUP(#REF!,[1]!Table2[BINNING],[1]!Table2[VFG],"")</f>
      </c>
      <c r="Q3134" s="6">
        <f>IF(ISNUMBER(FIND("|",#REF!,1)),LEFT(#REF!,FIND("|",#REF!,1)-2),#REF!)</f>
      </c>
      <c r="R3134" s="6">
        <f>IF(ISNUMBER(FIND("|",#REF!,1)),RIGHT(#REF!,LEN(#REF!)-FIND("|",#REF!,1)-1),"")</f>
      </c>
      <c r="S3134" s="3" t="s">
        <v>7</v>
      </c>
      <c r="T3134" s="3" t="s">
        <v>7</v>
      </c>
      <c r="U3134" s="2">
        <v>0</v>
      </c>
      <c r="V3134" s="2">
        <v>0</v>
      </c>
      <c r="W3134" s="2"/>
      <c r="X3134" s="3" t="s">
        <v>229</v>
      </c>
      <c r="Y3134" s="2"/>
      <c r="Z3134" s="3"/>
      <c r="AA3134" s="3"/>
      <c r="AB3134" s="7" t="s">
        <v>9511</v>
      </c>
      <c r="AC3134" s="3" t="s">
        <v>685</v>
      </c>
      <c r="AD3134" s="3" t="s">
        <v>93</v>
      </c>
      <c r="AE3134" s="3" t="s">
        <v>94</v>
      </c>
      <c r="AF3134" s="3" t="s">
        <v>95</v>
      </c>
      <c r="AG3134" s="4"/>
      <c r="AH3134" s="3"/>
      <c r="AI3134" s="4"/>
      <c r="AJ31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4" s="8">
        <f>IF(#REF!=MAX(#REF!),"New","Old")</f>
      </c>
      <c r="AL3134" s="3"/>
      <c r="AM3134" s="9">
        <f>IF(OR(#REF!="",#REF!=0),"",IF(#REF!&lt;12000,"&lt;12k",IF(AND(#REF!&gt;=12000,#REF!&lt;24000),"12k to 24k",IF(AND(#REF!&gt;=24000,#REF!&lt;=36000),"24k to 36k",IF(#REF!&gt;36000,"&gt;36k","")))))</f>
      </c>
    </row>
    <row x14ac:dyDescent="0.25" r="3135" customHeight="1" ht="18.75">
      <c r="A3135" s="1">
        <v>1908870</v>
      </c>
      <c r="B3135" s="2">
        <v>11532071</v>
      </c>
      <c r="C3135" s="3" t="s">
        <v>0</v>
      </c>
      <c r="D3135" s="3" t="s">
        <v>86</v>
      </c>
      <c r="E3135" s="2">
        <v>2020</v>
      </c>
      <c r="F3135" s="4">
        <v>45120</v>
      </c>
      <c r="G3135" s="3" t="s">
        <v>39</v>
      </c>
      <c r="H3135" s="4">
        <v>45120</v>
      </c>
      <c r="I3135" s="4"/>
      <c r="J3135" s="10">
        <f>_xlfn.XLOOKUP(#REF!,[1]!Backup_F8_Previous_Wave[ODINO],[1]!Backup_F8_Previous_Wave[Wave Date],"")</f>
      </c>
      <c r="K3135" s="3"/>
      <c r="L3135" s="3" t="s">
        <v>6839</v>
      </c>
      <c r="M3135" s="3" t="s">
        <v>4</v>
      </c>
      <c r="N3135" s="3" t="s">
        <v>9512</v>
      </c>
      <c r="O3135" s="3" t="s">
        <v>4771</v>
      </c>
      <c r="P3135" s="6">
        <f>_xlfn.XLOOKUP(#REF!,[1]!Table2[BINNING],[1]!Table2[VFG],"")</f>
      </c>
      <c r="Q3135" s="6">
        <f>IF(ISNUMBER(FIND("|",#REF!,1)),LEFT(#REF!,FIND("|",#REF!,1)-2),#REF!)</f>
      </c>
      <c r="R3135" s="6">
        <f>IF(ISNUMBER(FIND("|",#REF!,1)),RIGHT(#REF!,LEN(#REF!)-FIND("|",#REF!,1)-1),"")</f>
      </c>
      <c r="S3135" s="3" t="s">
        <v>7</v>
      </c>
      <c r="T3135" s="3" t="s">
        <v>7</v>
      </c>
      <c r="U3135" s="2">
        <v>0</v>
      </c>
      <c r="V3135" s="2">
        <v>0</v>
      </c>
      <c r="W3135" s="2"/>
      <c r="X3135" s="3" t="s">
        <v>139</v>
      </c>
      <c r="Y3135" s="2"/>
      <c r="Z3135" s="3"/>
      <c r="AA3135" s="3"/>
      <c r="AB3135" s="7" t="s">
        <v>9513</v>
      </c>
      <c r="AC3135" s="3" t="s">
        <v>44</v>
      </c>
      <c r="AD3135" s="3" t="s">
        <v>44</v>
      </c>
      <c r="AE3135" s="3" t="s">
        <v>44</v>
      </c>
      <c r="AF3135" s="3" t="s">
        <v>95</v>
      </c>
      <c r="AG3135" s="4"/>
      <c r="AH3135" s="3"/>
      <c r="AI3135" s="4"/>
      <c r="AJ31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5" s="8">
        <f>IF(#REF!=MAX(#REF!),"New","Old")</f>
      </c>
      <c r="AL3135" s="3"/>
      <c r="AM3135" s="9">
        <f>IF(OR(#REF!="",#REF!=0),"",IF(#REF!&lt;12000,"&lt;12k",IF(AND(#REF!&gt;=12000,#REF!&lt;24000),"12k to 24k",IF(AND(#REF!&gt;=24000,#REF!&lt;=36000),"24k to 36k",IF(#REF!&gt;36000,"&gt;36k","")))))</f>
      </c>
    </row>
    <row x14ac:dyDescent="0.25" r="3136" customHeight="1" ht="18.75">
      <c r="A3136" s="1">
        <v>1908890</v>
      </c>
      <c r="B3136" s="2">
        <v>11532086</v>
      </c>
      <c r="C3136" s="3" t="s">
        <v>0</v>
      </c>
      <c r="D3136" s="3" t="s">
        <v>86</v>
      </c>
      <c r="E3136" s="2">
        <v>2017</v>
      </c>
      <c r="F3136" s="4">
        <v>44841</v>
      </c>
      <c r="G3136" s="3" t="s">
        <v>14</v>
      </c>
      <c r="H3136" s="4">
        <v>45120</v>
      </c>
      <c r="I3136" s="4">
        <f>_xlfn.XLOOKUP(#REF!,[1]!Backup_F8_Previous_Wave[ODINO],[1]!Backup_F8_Previous_Wave[Production Date],"")</f>
      </c>
      <c r="J3136" s="10">
        <f>_xlfn.XLOOKUP(#REF!,[1]!Backup_F8_Previous_Wave[ODINO],[1]!Backup_F8_Previous_Wave[Wave Date],"")</f>
      </c>
      <c r="K3136" s="6">
        <f>_xlfn.XLOOKUP(#REF!,[1]!Backup_F8_Previous_Wave[ODINO],[1]!Backup_F8_Previous_Wave[Full VIN],"")</f>
      </c>
      <c r="L3136" s="3" t="s">
        <v>9514</v>
      </c>
      <c r="M3136" s="3" t="s">
        <v>4</v>
      </c>
      <c r="N3136" s="3" t="s">
        <v>9515</v>
      </c>
      <c r="O3136" s="3" t="s">
        <v>600</v>
      </c>
      <c r="P3136" s="6">
        <f>_xlfn.XLOOKUP(#REF!,[1]!Table2[BINNING],[1]!Table2[VFG],"")</f>
      </c>
      <c r="Q3136" s="6">
        <f>IF(ISNUMBER(FIND("|",#REF!,1)),LEFT(#REF!,FIND("|",#REF!,1)-2),#REF!)</f>
      </c>
      <c r="R3136" s="6">
        <f>IF(ISNUMBER(FIND("|",#REF!,1)),RIGHT(#REF!,LEN(#REF!)-FIND("|",#REF!,1)-1),"")</f>
      </c>
      <c r="S3136" s="3" t="s">
        <v>7</v>
      </c>
      <c r="T3136" s="3" t="s">
        <v>7</v>
      </c>
      <c r="U3136" s="2">
        <v>0</v>
      </c>
      <c r="V3136" s="2">
        <v>0</v>
      </c>
      <c r="W3136" s="2"/>
      <c r="X3136" s="3" t="s">
        <v>18</v>
      </c>
      <c r="Y3136" s="2"/>
      <c r="Z3136" s="3"/>
      <c r="AA3136" s="3"/>
      <c r="AB3136" s="7" t="s">
        <v>9516</v>
      </c>
      <c r="AC3136" s="3" t="s">
        <v>92</v>
      </c>
      <c r="AD3136" s="3" t="s">
        <v>93</v>
      </c>
      <c r="AE3136" s="3" t="s">
        <v>94</v>
      </c>
      <c r="AF3136" s="3" t="s">
        <v>95</v>
      </c>
      <c r="AG3136" s="4"/>
      <c r="AH3136" s="3"/>
      <c r="AI3136" s="4"/>
      <c r="AJ31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6" s="8">
        <f>IF(#REF!=MAX(#REF!),"New","Old")</f>
      </c>
      <c r="AL3136" s="3"/>
      <c r="AM3136" s="9">
        <f>IF(OR(#REF!="",#REF!=0),"",IF(#REF!&lt;12000,"&lt;12k",IF(AND(#REF!&gt;=12000,#REF!&lt;24000),"12k to 24k",IF(AND(#REF!&gt;=24000,#REF!&lt;=36000),"24k to 36k",IF(#REF!&gt;36000,"&gt;36k","")))))</f>
      </c>
    </row>
    <row x14ac:dyDescent="0.25" r="3137" customHeight="1" ht="18.75">
      <c r="A3137" s="1">
        <v>1908894</v>
      </c>
      <c r="B3137" s="2">
        <v>11532088</v>
      </c>
      <c r="C3137" s="3" t="s">
        <v>0</v>
      </c>
      <c r="D3137" s="3" t="s">
        <v>181</v>
      </c>
      <c r="E3137" s="2">
        <v>2013</v>
      </c>
      <c r="F3137" s="4">
        <v>44377</v>
      </c>
      <c r="G3137" s="3" t="s">
        <v>108</v>
      </c>
      <c r="H3137" s="4">
        <v>45120</v>
      </c>
      <c r="I3137" s="4">
        <f>_xlfn.XLOOKUP(#REF!,[1]!Backup_F8_Previous_Wave[ODINO],[1]!Backup_F8_Previous_Wave[Production Date],"")</f>
      </c>
      <c r="J3137" s="10">
        <f>_xlfn.XLOOKUP(#REF!,[1]!Backup_F8_Previous_Wave[ODINO],[1]!Backup_F8_Previous_Wave[Wave Date],"")</f>
      </c>
      <c r="K3137" s="6">
        <f>_xlfn.XLOOKUP(#REF!,[1]!Backup_F8_Previous_Wave[ODINO],[1]!Backup_F8_Previous_Wave[Full VIN],"")</f>
      </c>
      <c r="L3137" s="3" t="s">
        <v>9201</v>
      </c>
      <c r="M3137" s="3" t="s">
        <v>4</v>
      </c>
      <c r="N3137" s="3" t="s">
        <v>9517</v>
      </c>
      <c r="O3137" s="3" t="s">
        <v>196</v>
      </c>
      <c r="P3137" s="6">
        <f>_xlfn.XLOOKUP(#REF!,[1]!Table2[BINNING],[1]!Table2[VFG],"")</f>
      </c>
      <c r="Q3137" s="6">
        <f>IF(ISNUMBER(FIND("|",#REF!,1)),LEFT(#REF!,FIND("|",#REF!,1)-2),#REF!)</f>
      </c>
      <c r="R3137" s="6">
        <f>IF(ISNUMBER(FIND("|",#REF!,1)),RIGHT(#REF!,LEN(#REF!)-FIND("|",#REF!,1)-1),"")</f>
      </c>
      <c r="S3137" s="3" t="s">
        <v>7</v>
      </c>
      <c r="T3137" s="3" t="s">
        <v>7</v>
      </c>
      <c r="U3137" s="2">
        <v>0</v>
      </c>
      <c r="V3137" s="2">
        <v>0</v>
      </c>
      <c r="W3137" s="2"/>
      <c r="X3137" s="3" t="s">
        <v>106</v>
      </c>
      <c r="Y3137" s="2">
        <v>45</v>
      </c>
      <c r="Z3137" s="3"/>
      <c r="AA3137" s="3"/>
      <c r="AB3137" s="7" t="s">
        <v>9518</v>
      </c>
      <c r="AC3137" s="3" t="s">
        <v>297</v>
      </c>
      <c r="AD3137" s="3" t="s">
        <v>298</v>
      </c>
      <c r="AE3137" s="3" t="s">
        <v>299</v>
      </c>
      <c r="AF3137" s="3" t="s">
        <v>198</v>
      </c>
      <c r="AG3137" s="4"/>
      <c r="AH3137" s="3"/>
      <c r="AI3137" s="4"/>
      <c r="AJ31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7" s="8">
        <f>IF(#REF!=MAX(#REF!),"New","Old")</f>
      </c>
      <c r="AL3137" s="3"/>
      <c r="AM3137" s="9">
        <f>IF(OR(#REF!="",#REF!=0),"",IF(#REF!&lt;12000,"&lt;12k",IF(AND(#REF!&gt;=12000,#REF!&lt;24000),"12k to 24k",IF(AND(#REF!&gt;=24000,#REF!&lt;=36000),"24k to 36k",IF(#REF!&gt;36000,"&gt;36k","")))))</f>
      </c>
    </row>
    <row x14ac:dyDescent="0.25" r="3138" customHeight="1" ht="18.75">
      <c r="A3138" s="1">
        <v>1908943</v>
      </c>
      <c r="B3138" s="2">
        <v>11532124</v>
      </c>
      <c r="C3138" s="3" t="s">
        <v>0</v>
      </c>
      <c r="D3138" s="3" t="s">
        <v>86</v>
      </c>
      <c r="E3138" s="2">
        <v>2020</v>
      </c>
      <c r="F3138" s="4">
        <v>45052</v>
      </c>
      <c r="G3138" s="3" t="s">
        <v>108</v>
      </c>
      <c r="H3138" s="4">
        <v>45120</v>
      </c>
      <c r="I3138" s="4">
        <f>_xlfn.XLOOKUP(#REF!,[1]!Backup_F8_Previous_Wave[ODINO],[1]!Backup_F8_Previous_Wave[Production Date],"")</f>
      </c>
      <c r="J3138" s="10">
        <f>_xlfn.XLOOKUP(#REF!,[1]!Backup_F8_Previous_Wave[ODINO],[1]!Backup_F8_Previous_Wave[Wave Date],"")</f>
      </c>
      <c r="K3138" s="6">
        <f>_xlfn.XLOOKUP(#REF!,[1]!Backup_F8_Previous_Wave[ODINO],[1]!Backup_F8_Previous_Wave[Full VIN],"")</f>
      </c>
      <c r="L3138" s="3" t="s">
        <v>3604</v>
      </c>
      <c r="M3138" s="3" t="s">
        <v>4</v>
      </c>
      <c r="N3138" s="3" t="s">
        <v>9519</v>
      </c>
      <c r="O3138" s="3" t="s">
        <v>4771</v>
      </c>
      <c r="P3138" s="6">
        <f>_xlfn.XLOOKUP(#REF!,[1]!Table2[BINNING],[1]!Table2[VFG],"")</f>
      </c>
      <c r="Q3138" s="6">
        <f>IF(ISNUMBER(FIND("|",#REF!,1)),LEFT(#REF!,FIND("|",#REF!,1)-2),#REF!)</f>
      </c>
      <c r="R3138" s="6">
        <f>IF(ISNUMBER(FIND("|",#REF!,1)),RIGHT(#REF!,LEN(#REF!)-FIND("|",#REF!,1)-1),"")</f>
      </c>
      <c r="S3138" s="3" t="s">
        <v>7</v>
      </c>
      <c r="T3138" s="3" t="s">
        <v>7</v>
      </c>
      <c r="U3138" s="2">
        <v>0</v>
      </c>
      <c r="V3138" s="2">
        <v>0</v>
      </c>
      <c r="W3138" s="2"/>
      <c r="X3138" s="3" t="s">
        <v>525</v>
      </c>
      <c r="Y3138" s="2"/>
      <c r="Z3138" s="3"/>
      <c r="AA3138" s="3"/>
      <c r="AB3138" s="7" t="s">
        <v>9520</v>
      </c>
      <c r="AC3138" s="3" t="s">
        <v>685</v>
      </c>
      <c r="AD3138" s="3" t="s">
        <v>93</v>
      </c>
      <c r="AE3138" s="3" t="s">
        <v>94</v>
      </c>
      <c r="AF3138" s="3" t="s">
        <v>95</v>
      </c>
      <c r="AG3138" s="4"/>
      <c r="AH3138" s="3"/>
      <c r="AI3138" s="4"/>
      <c r="AJ31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8" s="8">
        <f>IF(#REF!=MAX(#REF!),"New","Old")</f>
      </c>
      <c r="AL3138" s="3"/>
      <c r="AM3138" s="9">
        <f>IF(OR(#REF!="",#REF!=0),"",IF(#REF!&lt;12000,"&lt;12k",IF(AND(#REF!&gt;=12000,#REF!&lt;24000),"12k to 24k",IF(AND(#REF!&gt;=24000,#REF!&lt;=36000),"24k to 36k",IF(#REF!&gt;36000,"&gt;36k","")))))</f>
      </c>
    </row>
    <row x14ac:dyDescent="0.25" r="3139" customHeight="1" ht="18.75">
      <c r="A3139" s="1">
        <v>1908979</v>
      </c>
      <c r="B3139" s="2">
        <v>11532149</v>
      </c>
      <c r="C3139" s="3" t="s">
        <v>0</v>
      </c>
      <c r="D3139" s="3" t="s">
        <v>187</v>
      </c>
      <c r="E3139" s="2">
        <v>2020</v>
      </c>
      <c r="F3139" s="4">
        <v>45112</v>
      </c>
      <c r="G3139" s="3" t="s">
        <v>39</v>
      </c>
      <c r="H3139" s="4">
        <v>45120</v>
      </c>
      <c r="I3139" s="4">
        <f>_xlfn.XLOOKUP(#REF!,[1]!Backup_F8_Previous_Wave[ODINO],[1]!Backup_F8_Previous_Wave[Production Date],"")</f>
      </c>
      <c r="J3139" s="10">
        <f>_xlfn.XLOOKUP(#REF!,[1]!Backup_F8_Previous_Wave[ODINO],[1]!Backup_F8_Previous_Wave[Wave Date],"")</f>
      </c>
      <c r="K3139" s="6">
        <f>_xlfn.XLOOKUP(#REF!,[1]!Backup_F8_Previous_Wave[ODINO],[1]!Backup_F8_Previous_Wave[Full VIN],"")</f>
      </c>
      <c r="L3139" s="3" t="s">
        <v>9521</v>
      </c>
      <c r="M3139" s="3" t="s">
        <v>4</v>
      </c>
      <c r="N3139" s="3" t="s">
        <v>9522</v>
      </c>
      <c r="O3139" s="3" t="s">
        <v>2137</v>
      </c>
      <c r="P3139" s="6">
        <f>_xlfn.XLOOKUP(#REF!,[1]!Table2[BINNING],[1]!Table2[VFG],"")</f>
      </c>
      <c r="Q3139" s="6">
        <f>IF(ISNUMBER(FIND("|",#REF!,1)),LEFT(#REF!,FIND("|",#REF!,1)-2),#REF!)</f>
      </c>
      <c r="R3139" s="6">
        <f>IF(ISNUMBER(FIND("|",#REF!,1)),RIGHT(#REF!,LEN(#REF!)-FIND("|",#REF!,1)-1),"")</f>
      </c>
      <c r="S3139" s="3" t="s">
        <v>7</v>
      </c>
      <c r="T3139" s="3" t="s">
        <v>7</v>
      </c>
      <c r="U3139" s="2">
        <v>0</v>
      </c>
      <c r="V3139" s="2">
        <v>0</v>
      </c>
      <c r="W3139" s="2">
        <v>51997</v>
      </c>
      <c r="X3139" s="3" t="s">
        <v>525</v>
      </c>
      <c r="Y3139" s="2"/>
      <c r="Z3139" s="3" t="s">
        <v>9523</v>
      </c>
      <c r="AA3139" s="3" t="s">
        <v>4883</v>
      </c>
      <c r="AB3139" s="7" t="s">
        <v>9524</v>
      </c>
      <c r="AC3139" s="3" t="s">
        <v>191</v>
      </c>
      <c r="AD3139" s="3" t="s">
        <v>192</v>
      </c>
      <c r="AE3139" s="3" t="s">
        <v>193</v>
      </c>
      <c r="AF3139" s="3" t="s">
        <v>141</v>
      </c>
      <c r="AG3139" s="4"/>
      <c r="AH3139" s="3"/>
      <c r="AI3139" s="4"/>
      <c r="AJ31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39" s="8">
        <f>IF(#REF!=MAX(#REF!),"New","Old")</f>
      </c>
      <c r="AL3139" s="3"/>
      <c r="AM3139" s="9">
        <f>IF(OR(#REF!="",#REF!=0),"",IF(#REF!&lt;12000,"&lt;12k",IF(AND(#REF!&gt;=12000,#REF!&lt;24000),"12k to 24k",IF(AND(#REF!&gt;=24000,#REF!&lt;=36000),"24k to 36k",IF(#REF!&gt;36000,"&gt;36k","")))))</f>
      </c>
    </row>
    <row x14ac:dyDescent="0.25" r="3140" customHeight="1" ht="18.75">
      <c r="A3140" s="1">
        <v>1909005</v>
      </c>
      <c r="B3140" s="2">
        <v>11532168</v>
      </c>
      <c r="C3140" s="3" t="s">
        <v>0</v>
      </c>
      <c r="D3140" s="3" t="s">
        <v>38</v>
      </c>
      <c r="E3140" s="2">
        <v>2021</v>
      </c>
      <c r="F3140" s="4">
        <v>45120</v>
      </c>
      <c r="G3140" s="3" t="s">
        <v>39</v>
      </c>
      <c r="H3140" s="4">
        <v>45120</v>
      </c>
      <c r="I3140" s="4">
        <f>_xlfn.XLOOKUP(#REF!,[1]!Backup_F8_Previous_Wave[ODINO],[1]!Backup_F8_Previous_Wave[Production Date],"")</f>
      </c>
      <c r="J3140" s="10">
        <f>_xlfn.XLOOKUP(#REF!,[1]!Backup_F8_Previous_Wave[ODINO],[1]!Backup_F8_Previous_Wave[Wave Date],"")</f>
      </c>
      <c r="K3140" s="6">
        <f>_xlfn.XLOOKUP(#REF!,[1]!Backup_F8_Previous_Wave[ODINO],[1]!Backup_F8_Previous_Wave[Full VIN],"")</f>
      </c>
      <c r="L3140" s="3" t="s">
        <v>9525</v>
      </c>
      <c r="M3140" s="3" t="s">
        <v>4</v>
      </c>
      <c r="N3140" s="3" t="s">
        <v>9526</v>
      </c>
      <c r="O3140" s="3" t="s">
        <v>105</v>
      </c>
      <c r="P3140" s="6">
        <f>_xlfn.XLOOKUP(#REF!,[1]!Table2[BINNING],[1]!Table2[VFG],"")</f>
      </c>
      <c r="Q3140" s="6">
        <f>IF(ISNUMBER(FIND("|",#REF!,1)),LEFT(#REF!,FIND("|",#REF!,1)-2),#REF!)</f>
      </c>
      <c r="R3140" s="6">
        <f>IF(ISNUMBER(FIND("|",#REF!,1)),RIGHT(#REF!,LEN(#REF!)-FIND("|",#REF!,1)-1),"")</f>
      </c>
      <c r="S3140" s="3" t="s">
        <v>7</v>
      </c>
      <c r="T3140" s="3" t="s">
        <v>7</v>
      </c>
      <c r="U3140" s="2">
        <v>0</v>
      </c>
      <c r="V3140" s="2">
        <v>0</v>
      </c>
      <c r="W3140" s="2"/>
      <c r="X3140" s="3" t="s">
        <v>112</v>
      </c>
      <c r="Y3140" s="2">
        <v>25</v>
      </c>
      <c r="Z3140" s="3"/>
      <c r="AA3140" s="3"/>
      <c r="AB3140" s="7" t="s">
        <v>9527</v>
      </c>
      <c r="AC3140" s="3" t="s">
        <v>826</v>
      </c>
      <c r="AD3140" s="3" t="s">
        <v>147</v>
      </c>
      <c r="AE3140" s="3" t="s">
        <v>148</v>
      </c>
      <c r="AF3140" s="3" t="s">
        <v>45</v>
      </c>
      <c r="AG3140" s="4"/>
      <c r="AH3140" s="3"/>
      <c r="AI3140" s="4"/>
      <c r="AJ31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0" s="8">
        <f>IF(#REF!=MAX(#REF!),"New","Old")</f>
      </c>
      <c r="AL3140" s="3"/>
      <c r="AM3140" s="9">
        <f>IF(OR(#REF!="",#REF!=0),"",IF(#REF!&lt;12000,"&lt;12k",IF(AND(#REF!&gt;=12000,#REF!&lt;24000),"12k to 24k",IF(AND(#REF!&gt;=24000,#REF!&lt;=36000),"24k to 36k",IF(#REF!&gt;36000,"&gt;36k","")))))</f>
      </c>
    </row>
    <row x14ac:dyDescent="0.25" r="3141" customHeight="1" ht="18.75">
      <c r="A3141" s="1">
        <v>1909051</v>
      </c>
      <c r="B3141" s="2">
        <v>11532196</v>
      </c>
      <c r="C3141" s="3" t="s">
        <v>0</v>
      </c>
      <c r="D3141" s="3" t="s">
        <v>181</v>
      </c>
      <c r="E3141" s="2">
        <v>2013</v>
      </c>
      <c r="F3141" s="4">
        <v>45100</v>
      </c>
      <c r="G3141" s="3" t="s">
        <v>108</v>
      </c>
      <c r="H3141" s="4">
        <v>45121</v>
      </c>
      <c r="I3141" s="4">
        <f>_xlfn.XLOOKUP(#REF!,[1]!Backup_F8_Previous_Wave[ODINO],[1]!Backup_F8_Previous_Wave[Production Date],"")</f>
      </c>
      <c r="J3141" s="10">
        <f>_xlfn.XLOOKUP(#REF!,[1]!Backup_F8_Previous_Wave[ODINO],[1]!Backup_F8_Previous_Wave[Wave Date],"")</f>
      </c>
      <c r="K3141" s="6">
        <f>_xlfn.XLOOKUP(#REF!,[1]!Backup_F8_Previous_Wave[ODINO],[1]!Backup_F8_Previous_Wave[Full VIN],"")</f>
      </c>
      <c r="L3141" s="3" t="s">
        <v>9528</v>
      </c>
      <c r="M3141" s="3" t="s">
        <v>4</v>
      </c>
      <c r="N3141" s="3" t="s">
        <v>9529</v>
      </c>
      <c r="O3141" s="3" t="s">
        <v>196</v>
      </c>
      <c r="P3141" s="6">
        <f>_xlfn.XLOOKUP(#REF!,[1]!Table2[BINNING],[1]!Table2[VFG],"")</f>
      </c>
      <c r="Q3141" s="6">
        <f>IF(ISNUMBER(FIND("|",#REF!,1)),LEFT(#REF!,FIND("|",#REF!,1)-2),#REF!)</f>
      </c>
      <c r="R3141" s="6">
        <f>IF(ISNUMBER(FIND("|",#REF!,1)),RIGHT(#REF!,LEN(#REF!)-FIND("|",#REF!,1)-1),"")</f>
      </c>
      <c r="S3141" s="3" t="s">
        <v>7</v>
      </c>
      <c r="T3141" s="3" t="s">
        <v>7</v>
      </c>
      <c r="U3141" s="2">
        <v>0</v>
      </c>
      <c r="V3141" s="2">
        <v>0</v>
      </c>
      <c r="W3141" s="2"/>
      <c r="X3141" s="3" t="s">
        <v>139</v>
      </c>
      <c r="Y3141" s="2">
        <v>65</v>
      </c>
      <c r="Z3141" s="3"/>
      <c r="AA3141" s="3"/>
      <c r="AB3141" s="7" t="s">
        <v>9530</v>
      </c>
      <c r="AC3141" s="3" t="s">
        <v>297</v>
      </c>
      <c r="AD3141" s="3" t="s">
        <v>298</v>
      </c>
      <c r="AE3141" s="3" t="s">
        <v>299</v>
      </c>
      <c r="AF3141" s="3" t="s">
        <v>198</v>
      </c>
      <c r="AG3141" s="4"/>
      <c r="AH3141" s="3"/>
      <c r="AI3141" s="4"/>
      <c r="AJ31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1" s="8">
        <f>IF(#REF!=MAX(#REF!),"New","Old")</f>
      </c>
      <c r="AL3141" s="3"/>
      <c r="AM3141" s="9">
        <f>IF(OR(#REF!="",#REF!=0),"",IF(#REF!&lt;12000,"&lt;12k",IF(AND(#REF!&gt;=12000,#REF!&lt;24000),"12k to 24k",IF(AND(#REF!&gt;=24000,#REF!&lt;=36000),"24k to 36k",IF(#REF!&gt;36000,"&gt;36k","")))))</f>
      </c>
    </row>
    <row x14ac:dyDescent="0.25" r="3142" customHeight="1" ht="18.75">
      <c r="A3142" s="1">
        <v>1909063</v>
      </c>
      <c r="B3142" s="2">
        <v>11532204</v>
      </c>
      <c r="C3142" s="3" t="s">
        <v>0</v>
      </c>
      <c r="D3142" s="3" t="s">
        <v>3638</v>
      </c>
      <c r="E3142" s="2">
        <v>2023</v>
      </c>
      <c r="F3142" s="4">
        <v>45119</v>
      </c>
      <c r="G3142" s="3" t="s">
        <v>39</v>
      </c>
      <c r="H3142" s="4">
        <v>45121</v>
      </c>
      <c r="I3142" s="4"/>
      <c r="J3142" s="10">
        <f>_xlfn.XLOOKUP(#REF!,[1]!Backup_F8_Previous_Wave[ODINO],[1]!Backup_F8_Previous_Wave[Wave Date],"")</f>
      </c>
      <c r="K3142" s="6">
        <f>_xlfn.XLOOKUP(#REF!,[1]!Backup_F8_Previous_Wave[ODINO],[1]!Backup_F8_Previous_Wave[Full VIN],"")</f>
      </c>
      <c r="L3142" s="3" t="s">
        <v>9531</v>
      </c>
      <c r="M3142" s="3" t="s">
        <v>4</v>
      </c>
      <c r="N3142" s="3" t="s">
        <v>9532</v>
      </c>
      <c r="O3142" s="3" t="s">
        <v>3149</v>
      </c>
      <c r="P3142" s="6">
        <f>_xlfn.XLOOKUP(#REF!,[1]!Table2[BINNING],[1]!Table2[VFG],"")</f>
      </c>
      <c r="Q3142" s="6">
        <f>IF(ISNUMBER(FIND("|",#REF!,1)),LEFT(#REF!,FIND("|",#REF!,1)-2),#REF!)</f>
      </c>
      <c r="R3142" s="6">
        <f>IF(ISNUMBER(FIND("|",#REF!,1)),RIGHT(#REF!,LEN(#REF!)-FIND("|",#REF!,1)-1),"")</f>
      </c>
      <c r="S3142" s="3" t="s">
        <v>7</v>
      </c>
      <c r="T3142" s="3" t="s">
        <v>7</v>
      </c>
      <c r="U3142" s="2">
        <v>0</v>
      </c>
      <c r="V3142" s="2">
        <v>0</v>
      </c>
      <c r="W3142" s="2">
        <v>5000</v>
      </c>
      <c r="X3142" s="3" t="s">
        <v>518</v>
      </c>
      <c r="Y3142" s="2">
        <v>35</v>
      </c>
      <c r="Z3142" s="3" t="s">
        <v>9533</v>
      </c>
      <c r="AA3142" s="3" t="s">
        <v>7469</v>
      </c>
      <c r="AB3142" s="7" t="s">
        <v>9534</v>
      </c>
      <c r="AC3142" s="3"/>
      <c r="AD3142" s="3"/>
      <c r="AE3142" s="3"/>
      <c r="AF3142" s="3"/>
      <c r="AG3142" s="4"/>
      <c r="AH3142" s="3"/>
      <c r="AI3142" s="4"/>
      <c r="AJ31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2" s="8">
        <f>IF(#REF!=MAX(#REF!),"New","Old")</f>
      </c>
      <c r="AL3142" s="3"/>
      <c r="AM3142" s="9">
        <f>IF(OR(#REF!="",#REF!=0),"",IF(#REF!&lt;12000,"&lt;12k",IF(AND(#REF!&gt;=12000,#REF!&lt;24000),"12k to 24k",IF(AND(#REF!&gt;=24000,#REF!&lt;=36000),"24k to 36k",IF(#REF!&gt;36000,"&gt;36k","")))))</f>
      </c>
    </row>
    <row x14ac:dyDescent="0.25" r="3143" customHeight="1" ht="18.75">
      <c r="A3143" s="1">
        <v>1909166</v>
      </c>
      <c r="B3143" s="2">
        <v>11532277</v>
      </c>
      <c r="C3143" s="3" t="s">
        <v>0</v>
      </c>
      <c r="D3143" s="3" t="s">
        <v>181</v>
      </c>
      <c r="E3143" s="2">
        <v>2015</v>
      </c>
      <c r="F3143" s="4">
        <v>45110</v>
      </c>
      <c r="G3143" s="3" t="s">
        <v>39</v>
      </c>
      <c r="H3143" s="4">
        <v>45121</v>
      </c>
      <c r="I3143" s="4">
        <f>_xlfn.XLOOKUP(#REF!,[1]!Backup_F8_Previous_Wave[ODINO],[1]!Backup_F8_Previous_Wave[Production Date],"")</f>
      </c>
      <c r="J3143" s="10">
        <f>_xlfn.XLOOKUP(#REF!,[1]!Backup_F8_Previous_Wave[ODINO],[1]!Backup_F8_Previous_Wave[Wave Date],"")</f>
      </c>
      <c r="K3143" s="6">
        <f>_xlfn.XLOOKUP(#REF!,[1]!Backup_F8_Previous_Wave[ODINO],[1]!Backup_F8_Previous_Wave[Full VIN],"")</f>
      </c>
      <c r="L3143" s="3" t="s">
        <v>9535</v>
      </c>
      <c r="M3143" s="3" t="s">
        <v>4</v>
      </c>
      <c r="N3143" s="3" t="s">
        <v>9536</v>
      </c>
      <c r="O3143" s="3" t="s">
        <v>80</v>
      </c>
      <c r="P3143" s="6">
        <f>_xlfn.XLOOKUP(#REF!,[1]!Table2[BINNING],[1]!Table2[VFG],"")</f>
      </c>
      <c r="Q3143" s="6">
        <f>IF(ISNUMBER(FIND("|",#REF!,1)),LEFT(#REF!,FIND("|",#REF!,1)-2),#REF!)</f>
      </c>
      <c r="R3143" s="6">
        <f>IF(ISNUMBER(FIND("|",#REF!,1)),RIGHT(#REF!,LEN(#REF!)-FIND("|",#REF!,1)-1),"")</f>
      </c>
      <c r="S3143" s="3" t="s">
        <v>7</v>
      </c>
      <c r="T3143" s="3" t="s">
        <v>7</v>
      </c>
      <c r="U3143" s="2">
        <v>0</v>
      </c>
      <c r="V3143" s="2">
        <v>0</v>
      </c>
      <c r="W3143" s="2">
        <v>73000</v>
      </c>
      <c r="X3143" s="3" t="s">
        <v>81</v>
      </c>
      <c r="Y3143" s="2"/>
      <c r="Z3143" s="3" t="s">
        <v>9537</v>
      </c>
      <c r="AA3143" s="3" t="s">
        <v>2700</v>
      </c>
      <c r="AB3143" s="7" t="s">
        <v>9538</v>
      </c>
      <c r="AC3143" s="3" t="s">
        <v>297</v>
      </c>
      <c r="AD3143" s="3" t="s">
        <v>298</v>
      </c>
      <c r="AE3143" s="3" t="s">
        <v>299</v>
      </c>
      <c r="AF3143" s="3" t="s">
        <v>198</v>
      </c>
      <c r="AG3143" s="4"/>
      <c r="AH3143" s="3"/>
      <c r="AI3143" s="4"/>
      <c r="AJ31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3" s="8">
        <f>IF(#REF!=MAX(#REF!),"New","Old")</f>
      </c>
      <c r="AL3143" s="3"/>
      <c r="AM3143" s="9">
        <f>IF(OR(#REF!="",#REF!=0),"",IF(#REF!&lt;12000,"&lt;12k",IF(AND(#REF!&gt;=12000,#REF!&lt;24000),"12k to 24k",IF(AND(#REF!&gt;=24000,#REF!&lt;=36000),"24k to 36k",IF(#REF!&gt;36000,"&gt;36k","")))))</f>
      </c>
    </row>
    <row x14ac:dyDescent="0.25" r="3144" customHeight="1" ht="18.75">
      <c r="A3144" s="1">
        <v>1909170</v>
      </c>
      <c r="B3144" s="2">
        <v>11532280</v>
      </c>
      <c r="C3144" s="3" t="s">
        <v>0</v>
      </c>
      <c r="D3144" s="3" t="s">
        <v>86</v>
      </c>
      <c r="E3144" s="2">
        <v>2021</v>
      </c>
      <c r="F3144" s="4">
        <v>45078</v>
      </c>
      <c r="G3144" s="3" t="s">
        <v>108</v>
      </c>
      <c r="H3144" s="4">
        <v>45121</v>
      </c>
      <c r="I3144" s="4">
        <f>_xlfn.XLOOKUP(#REF!,[1]!Backup_F8_Previous_Wave[ODINO],[1]!Backup_F8_Previous_Wave[Production Date],"")</f>
      </c>
      <c r="J3144" s="10">
        <f>_xlfn.XLOOKUP(#REF!,[1]!Backup_F8_Previous_Wave[ODINO],[1]!Backup_F8_Previous_Wave[Wave Date],"")</f>
      </c>
      <c r="K3144" s="6">
        <f>_xlfn.XLOOKUP(#REF!,[1]!Backup_F8_Previous_Wave[ODINO],[1]!Backup_F8_Previous_Wave[Full VIN],"")</f>
      </c>
      <c r="L3144" s="3" t="s">
        <v>9539</v>
      </c>
      <c r="M3144" s="3" t="s">
        <v>4</v>
      </c>
      <c r="N3144" s="3" t="s">
        <v>9540</v>
      </c>
      <c r="O3144" s="3" t="s">
        <v>4771</v>
      </c>
      <c r="P3144" s="6">
        <f>_xlfn.XLOOKUP(#REF!,[1]!Table2[BINNING],[1]!Table2[VFG],"")</f>
      </c>
      <c r="Q3144" s="6">
        <f>IF(ISNUMBER(FIND("|",#REF!,1)),LEFT(#REF!,FIND("|",#REF!,1)-2),#REF!)</f>
      </c>
      <c r="R3144" s="6">
        <f>IF(ISNUMBER(FIND("|",#REF!,1)),RIGHT(#REF!,LEN(#REF!)-FIND("|",#REF!,1)-1),"")</f>
      </c>
      <c r="S3144" s="3" t="s">
        <v>7</v>
      </c>
      <c r="T3144" s="3" t="s">
        <v>7</v>
      </c>
      <c r="U3144" s="2">
        <v>0</v>
      </c>
      <c r="V3144" s="2">
        <v>0</v>
      </c>
      <c r="W3144" s="2"/>
      <c r="X3144" s="3" t="s">
        <v>63</v>
      </c>
      <c r="Y3144" s="2">
        <v>0</v>
      </c>
      <c r="Z3144" s="3"/>
      <c r="AA3144" s="3"/>
      <c r="AB3144" s="7" t="s">
        <v>9541</v>
      </c>
      <c r="AC3144" s="3" t="s">
        <v>685</v>
      </c>
      <c r="AD3144" s="3" t="s">
        <v>1962</v>
      </c>
      <c r="AE3144" s="3" t="s">
        <v>2404</v>
      </c>
      <c r="AF3144" s="3" t="s">
        <v>95</v>
      </c>
      <c r="AG3144" s="4"/>
      <c r="AH3144" s="3"/>
      <c r="AI3144" s="4"/>
      <c r="AJ31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4" s="8">
        <f>IF(#REF!=MAX(#REF!),"New","Old")</f>
      </c>
      <c r="AL3144" s="3"/>
      <c r="AM3144" s="9">
        <f>IF(OR(#REF!="",#REF!=0),"",IF(#REF!&lt;12000,"&lt;12k",IF(AND(#REF!&gt;=12000,#REF!&lt;24000),"12k to 24k",IF(AND(#REF!&gt;=24000,#REF!&lt;=36000),"24k to 36k",IF(#REF!&gt;36000,"&gt;36k","")))))</f>
      </c>
    </row>
    <row x14ac:dyDescent="0.25" r="3145" customHeight="1" ht="18.75">
      <c r="A3145" s="1">
        <v>1909173</v>
      </c>
      <c r="B3145" s="2">
        <v>11532283</v>
      </c>
      <c r="C3145" s="3" t="s">
        <v>0</v>
      </c>
      <c r="D3145" s="3" t="s">
        <v>181</v>
      </c>
      <c r="E3145" s="2">
        <v>2018</v>
      </c>
      <c r="F3145" s="4">
        <v>44965</v>
      </c>
      <c r="G3145" s="3" t="s">
        <v>2</v>
      </c>
      <c r="H3145" s="4">
        <v>45121</v>
      </c>
      <c r="I3145" s="4">
        <f>_xlfn.XLOOKUP(#REF!,[1]!Backup_F8_Previous_Wave[ODINO],[1]!Backup_F8_Previous_Wave[Production Date],"")</f>
      </c>
      <c r="J3145" s="10">
        <f>_xlfn.XLOOKUP(#REF!,[1]!Backup_F8_Previous_Wave[ODINO],[1]!Backup_F8_Previous_Wave[Wave Date],"")</f>
      </c>
      <c r="K3145" s="6">
        <f>_xlfn.XLOOKUP(#REF!,[1]!Backup_F8_Previous_Wave[ODINO],[1]!Backup_F8_Previous_Wave[Full VIN],"")</f>
      </c>
      <c r="L3145" s="3" t="s">
        <v>9542</v>
      </c>
      <c r="M3145" s="3" t="s">
        <v>4</v>
      </c>
      <c r="N3145" s="3" t="s">
        <v>9543</v>
      </c>
      <c r="O3145" s="3" t="s">
        <v>196</v>
      </c>
      <c r="P3145" s="6">
        <f>_xlfn.XLOOKUP(#REF!,[1]!Table2[BINNING],[1]!Table2[VFG],"")</f>
      </c>
      <c r="Q3145" s="6">
        <f>IF(ISNUMBER(FIND("|",#REF!,1)),LEFT(#REF!,FIND("|",#REF!,1)-2),#REF!)</f>
      </c>
      <c r="R3145" s="6">
        <f>IF(ISNUMBER(FIND("|",#REF!,1)),RIGHT(#REF!,LEN(#REF!)-FIND("|",#REF!,1)-1),"")</f>
      </c>
      <c r="S3145" s="3" t="s">
        <v>7</v>
      </c>
      <c r="T3145" s="3" t="s">
        <v>7</v>
      </c>
      <c r="U3145" s="2">
        <v>0</v>
      </c>
      <c r="V3145" s="2">
        <v>0</v>
      </c>
      <c r="W3145" s="2"/>
      <c r="X3145" s="3" t="s">
        <v>139</v>
      </c>
      <c r="Y3145" s="2">
        <v>70</v>
      </c>
      <c r="Z3145" s="3"/>
      <c r="AA3145" s="3"/>
      <c r="AB3145" s="7" t="s">
        <v>9544</v>
      </c>
      <c r="AC3145" s="3" t="s">
        <v>297</v>
      </c>
      <c r="AD3145" s="3" t="s">
        <v>298</v>
      </c>
      <c r="AE3145" s="3" t="s">
        <v>299</v>
      </c>
      <c r="AF3145" s="3" t="s">
        <v>198</v>
      </c>
      <c r="AG3145" s="4"/>
      <c r="AH3145" s="3"/>
      <c r="AI3145" s="4"/>
      <c r="AJ31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5" s="8">
        <f>IF(#REF!=MAX(#REF!),"New","Old")</f>
      </c>
      <c r="AL3145" s="3"/>
      <c r="AM3145" s="9">
        <f>IF(OR(#REF!="",#REF!=0),"",IF(#REF!&lt;12000,"&lt;12k",IF(AND(#REF!&gt;=12000,#REF!&lt;24000),"12k to 24k",IF(AND(#REF!&gt;=24000,#REF!&lt;=36000),"24k to 36k",IF(#REF!&gt;36000,"&gt;36k","")))))</f>
      </c>
    </row>
    <row x14ac:dyDescent="0.25" r="3146" customHeight="1" ht="18.75">
      <c r="A3146" s="1">
        <v>1909232</v>
      </c>
      <c r="B3146" s="2">
        <v>11532324</v>
      </c>
      <c r="C3146" s="3" t="s">
        <v>0</v>
      </c>
      <c r="D3146" s="3" t="s">
        <v>86</v>
      </c>
      <c r="E3146" s="2">
        <v>2020</v>
      </c>
      <c r="F3146" s="4">
        <v>45117</v>
      </c>
      <c r="G3146" s="3" t="s">
        <v>39</v>
      </c>
      <c r="H3146" s="4">
        <v>45121</v>
      </c>
      <c r="I3146" s="4">
        <f>_xlfn.XLOOKUP(#REF!,[1]!Backup_F8_Previous_Wave[ODINO],[1]!Backup_F8_Previous_Wave[Production Date],"")</f>
      </c>
      <c r="J3146" s="10">
        <f>_xlfn.XLOOKUP(#REF!,[1]!Backup_F8_Previous_Wave[ODINO],[1]!Backup_F8_Previous_Wave[Wave Date],"")</f>
      </c>
      <c r="K3146" s="6">
        <f>_xlfn.XLOOKUP(#REF!,[1]!Backup_F8_Previous_Wave[ODINO],[1]!Backup_F8_Previous_Wave[Full VIN],"")</f>
      </c>
      <c r="L3146" s="3" t="s">
        <v>4650</v>
      </c>
      <c r="M3146" s="3" t="s">
        <v>4</v>
      </c>
      <c r="N3146" s="3" t="s">
        <v>9545</v>
      </c>
      <c r="O3146" s="3" t="s">
        <v>4771</v>
      </c>
      <c r="P3146" s="6">
        <f>_xlfn.XLOOKUP(#REF!,[1]!Table2[BINNING],[1]!Table2[VFG],"")</f>
      </c>
      <c r="Q3146" s="6">
        <f>IF(ISNUMBER(FIND("|",#REF!,1)),LEFT(#REF!,FIND("|",#REF!,1)-2),#REF!)</f>
      </c>
      <c r="R3146" s="6">
        <f>IF(ISNUMBER(FIND("|",#REF!,1)),RIGHT(#REF!,LEN(#REF!)-FIND("|",#REF!,1)-1),"")</f>
      </c>
      <c r="S3146" s="3" t="s">
        <v>7</v>
      </c>
      <c r="T3146" s="3" t="s">
        <v>7</v>
      </c>
      <c r="U3146" s="2">
        <v>0</v>
      </c>
      <c r="V3146" s="2">
        <v>0</v>
      </c>
      <c r="W3146" s="2">
        <v>39000</v>
      </c>
      <c r="X3146" s="3" t="s">
        <v>305</v>
      </c>
      <c r="Y3146" s="2"/>
      <c r="Z3146" s="3" t="s">
        <v>9546</v>
      </c>
      <c r="AA3146" s="3" t="s">
        <v>5645</v>
      </c>
      <c r="AB3146" s="7" t="s">
        <v>9547</v>
      </c>
      <c r="AC3146" s="3" t="s">
        <v>685</v>
      </c>
      <c r="AD3146" s="3" t="s">
        <v>93</v>
      </c>
      <c r="AE3146" s="3" t="s">
        <v>94</v>
      </c>
      <c r="AF3146" s="3" t="s">
        <v>95</v>
      </c>
      <c r="AG3146" s="4"/>
      <c r="AH3146" s="3"/>
      <c r="AI3146" s="4"/>
      <c r="AJ31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6" s="8">
        <f>IF(#REF!=MAX(#REF!),"New","Old")</f>
      </c>
      <c r="AL3146" s="3"/>
      <c r="AM3146" s="9">
        <f>IF(OR(#REF!="",#REF!=0),"",IF(#REF!&lt;12000,"&lt;12k",IF(AND(#REF!&gt;=12000,#REF!&lt;24000),"12k to 24k",IF(AND(#REF!&gt;=24000,#REF!&lt;=36000),"24k to 36k",IF(#REF!&gt;36000,"&gt;36k","")))))</f>
      </c>
    </row>
    <row x14ac:dyDescent="0.25" r="3147" customHeight="1" ht="18.75">
      <c r="A3147" s="1">
        <v>1909243</v>
      </c>
      <c r="B3147" s="2">
        <v>11532332</v>
      </c>
      <c r="C3147" s="3" t="s">
        <v>0</v>
      </c>
      <c r="D3147" s="3" t="s">
        <v>1</v>
      </c>
      <c r="E3147" s="2">
        <v>2015</v>
      </c>
      <c r="F3147" s="4">
        <v>45110</v>
      </c>
      <c r="G3147" s="3" t="s">
        <v>39</v>
      </c>
      <c r="H3147" s="4">
        <v>45121</v>
      </c>
      <c r="I3147" s="4"/>
      <c r="J3147" s="10">
        <f>_xlfn.XLOOKUP(#REF!,[1]!Backup_F8_Previous_Wave[ODINO],[1]!Backup_F8_Previous_Wave[Wave Date],"")</f>
      </c>
      <c r="K3147" s="3"/>
      <c r="L3147" s="3" t="s">
        <v>9548</v>
      </c>
      <c r="M3147" s="3" t="s">
        <v>4</v>
      </c>
      <c r="N3147" s="3" t="s">
        <v>9549</v>
      </c>
      <c r="O3147" s="3" t="s">
        <v>237</v>
      </c>
      <c r="P3147" s="6">
        <f>_xlfn.XLOOKUP(#REF!,[1]!Table2[BINNING],[1]!Table2[VFG],"")</f>
      </c>
      <c r="Q3147" s="6">
        <f>IF(ISNUMBER(FIND("|",#REF!,1)),LEFT(#REF!,FIND("|",#REF!,1)-2),#REF!)</f>
      </c>
      <c r="R3147" s="6">
        <f>IF(ISNUMBER(FIND("|",#REF!,1)),RIGHT(#REF!,LEN(#REF!)-FIND("|",#REF!,1)-1),"")</f>
      </c>
      <c r="S3147" s="3" t="s">
        <v>7</v>
      </c>
      <c r="T3147" s="3" t="s">
        <v>7</v>
      </c>
      <c r="U3147" s="2">
        <v>0</v>
      </c>
      <c r="V3147" s="2">
        <v>0</v>
      </c>
      <c r="W3147" s="2"/>
      <c r="X3147" s="3" t="s">
        <v>238</v>
      </c>
      <c r="Y3147" s="2">
        <v>30</v>
      </c>
      <c r="Z3147" s="3"/>
      <c r="AA3147" s="3"/>
      <c r="AB3147" s="7" t="s">
        <v>9550</v>
      </c>
      <c r="AC3147" s="3" t="s">
        <v>44</v>
      </c>
      <c r="AD3147" s="3" t="s">
        <v>44</v>
      </c>
      <c r="AE3147" s="3" t="s">
        <v>44</v>
      </c>
      <c r="AF3147" s="3" t="s">
        <v>13</v>
      </c>
      <c r="AG3147" s="4"/>
      <c r="AH3147" s="3"/>
      <c r="AI3147" s="4"/>
      <c r="AJ31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7" s="8">
        <f>IF(#REF!=MAX(#REF!),"New","Old")</f>
      </c>
      <c r="AL3147" s="3"/>
      <c r="AM3147" s="9">
        <f>IF(OR(#REF!="",#REF!=0),"",IF(#REF!&lt;12000,"&lt;12k",IF(AND(#REF!&gt;=12000,#REF!&lt;24000),"12k to 24k",IF(AND(#REF!&gt;=24000,#REF!&lt;=36000),"24k to 36k",IF(#REF!&gt;36000,"&gt;36k","")))))</f>
      </c>
    </row>
    <row x14ac:dyDescent="0.25" r="3148" customHeight="1" ht="18.75">
      <c r="A3148" s="1">
        <v>1909330</v>
      </c>
      <c r="B3148" s="2">
        <v>11532392</v>
      </c>
      <c r="C3148" s="3" t="s">
        <v>0</v>
      </c>
      <c r="D3148" s="3" t="s">
        <v>86</v>
      </c>
      <c r="E3148" s="2">
        <v>2022</v>
      </c>
      <c r="F3148" s="4">
        <v>45080</v>
      </c>
      <c r="G3148" s="3" t="s">
        <v>108</v>
      </c>
      <c r="H3148" s="4">
        <v>45121</v>
      </c>
      <c r="I3148" s="4"/>
      <c r="J3148" s="10">
        <f>_xlfn.XLOOKUP(#REF!,[1]!Backup_F8_Previous_Wave[ODINO],[1]!Backup_F8_Previous_Wave[Wave Date],"")</f>
      </c>
      <c r="K3148" s="3"/>
      <c r="L3148" s="3" t="s">
        <v>9551</v>
      </c>
      <c r="M3148" s="3" t="s">
        <v>4</v>
      </c>
      <c r="N3148" s="3" t="s">
        <v>9552</v>
      </c>
      <c r="O3148" s="3" t="s">
        <v>31</v>
      </c>
      <c r="P3148" s="6">
        <f>_xlfn.XLOOKUP(#REF!,[1]!Table2[BINNING],[1]!Table2[VFG],"")</f>
      </c>
      <c r="Q3148" s="6">
        <f>IF(ISNUMBER(FIND("|",#REF!,1)),LEFT(#REF!,FIND("|",#REF!,1)-2),#REF!)</f>
      </c>
      <c r="R3148" s="6">
        <f>IF(ISNUMBER(FIND("|",#REF!,1)),RIGHT(#REF!,LEN(#REF!)-FIND("|",#REF!,1)-1),"")</f>
      </c>
      <c r="S3148" s="3" t="s">
        <v>7</v>
      </c>
      <c r="T3148" s="3" t="s">
        <v>7</v>
      </c>
      <c r="U3148" s="2">
        <v>0</v>
      </c>
      <c r="V3148" s="2">
        <v>0</v>
      </c>
      <c r="W3148" s="2"/>
      <c r="X3148" s="3" t="s">
        <v>81</v>
      </c>
      <c r="Y3148" s="2">
        <v>45</v>
      </c>
      <c r="Z3148" s="3"/>
      <c r="AA3148" s="3"/>
      <c r="AB3148" s="7" t="s">
        <v>9553</v>
      </c>
      <c r="AC3148" s="3" t="s">
        <v>44</v>
      </c>
      <c r="AD3148" s="3" t="s">
        <v>44</v>
      </c>
      <c r="AE3148" s="3" t="s">
        <v>44</v>
      </c>
      <c r="AF3148" s="3" t="s">
        <v>95</v>
      </c>
      <c r="AG3148" s="4"/>
      <c r="AH3148" s="3"/>
      <c r="AI3148" s="4"/>
      <c r="AJ31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8" s="8">
        <f>IF(#REF!=MAX(#REF!),"New","Old")</f>
      </c>
      <c r="AL3148" s="3"/>
      <c r="AM3148" s="9">
        <f>IF(OR(#REF!="",#REF!=0),"",IF(#REF!&lt;12000,"&lt;12k",IF(AND(#REF!&gt;=12000,#REF!&lt;24000),"12k to 24k",IF(AND(#REF!&gt;=24000,#REF!&lt;=36000),"24k to 36k",IF(#REF!&gt;36000,"&gt;36k","")))))</f>
      </c>
    </row>
    <row x14ac:dyDescent="0.25" r="3149" customHeight="1" ht="18.75">
      <c r="A3149" s="1">
        <v>1909383</v>
      </c>
      <c r="B3149" s="2">
        <v>11532424</v>
      </c>
      <c r="C3149" s="3" t="s">
        <v>0</v>
      </c>
      <c r="D3149" s="3" t="s">
        <v>181</v>
      </c>
      <c r="E3149" s="2">
        <v>2018</v>
      </c>
      <c r="F3149" s="4">
        <v>45017</v>
      </c>
      <c r="G3149" s="3" t="s">
        <v>108</v>
      </c>
      <c r="H3149" s="4">
        <v>45122</v>
      </c>
      <c r="I3149" s="4"/>
      <c r="J3149" s="10">
        <f>_xlfn.XLOOKUP(#REF!,[1]!Backup_F8_Previous_Wave[ODINO],[1]!Backup_F8_Previous_Wave[Wave Date],"")</f>
      </c>
      <c r="K3149" s="3"/>
      <c r="L3149" s="3" t="s">
        <v>8483</v>
      </c>
      <c r="M3149" s="3" t="s">
        <v>4</v>
      </c>
      <c r="N3149" s="3" t="s">
        <v>9554</v>
      </c>
      <c r="O3149" s="3" t="s">
        <v>196</v>
      </c>
      <c r="P3149" s="6">
        <f>_xlfn.XLOOKUP(#REF!,[1]!Table2[BINNING],[1]!Table2[VFG],"")</f>
      </c>
      <c r="Q3149" s="6">
        <f>IF(ISNUMBER(FIND("|",#REF!,1)),LEFT(#REF!,FIND("|",#REF!,1)-2),#REF!)</f>
      </c>
      <c r="R3149" s="6">
        <f>IF(ISNUMBER(FIND("|",#REF!,1)),RIGHT(#REF!,LEN(#REF!)-FIND("|",#REF!,1)-1),"")</f>
      </c>
      <c r="S3149" s="3" t="s">
        <v>7</v>
      </c>
      <c r="T3149" s="3" t="s">
        <v>7</v>
      </c>
      <c r="U3149" s="2">
        <v>0</v>
      </c>
      <c r="V3149" s="2">
        <v>0</v>
      </c>
      <c r="W3149" s="2"/>
      <c r="X3149" s="3" t="s">
        <v>282</v>
      </c>
      <c r="Y3149" s="2">
        <v>40</v>
      </c>
      <c r="Z3149" s="3"/>
      <c r="AA3149" s="3"/>
      <c r="AB3149" s="7" t="s">
        <v>9555</v>
      </c>
      <c r="AC3149" s="3" t="s">
        <v>44</v>
      </c>
      <c r="AD3149" s="3" t="s">
        <v>44</v>
      </c>
      <c r="AE3149" s="3" t="s">
        <v>44</v>
      </c>
      <c r="AF3149" s="3" t="s">
        <v>198</v>
      </c>
      <c r="AG3149" s="4"/>
      <c r="AH3149" s="3"/>
      <c r="AI3149" s="4"/>
      <c r="AJ31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49" s="8">
        <f>IF(#REF!=MAX(#REF!),"New","Old")</f>
      </c>
      <c r="AL3149" s="3"/>
      <c r="AM3149" s="9">
        <f>IF(OR(#REF!="",#REF!=0),"",IF(#REF!&lt;12000,"&lt;12k",IF(AND(#REF!&gt;=12000,#REF!&lt;24000),"12k to 24k",IF(AND(#REF!&gt;=24000,#REF!&lt;=36000),"24k to 36k",IF(#REF!&gt;36000,"&gt;36k","")))))</f>
      </c>
    </row>
    <row x14ac:dyDescent="0.25" r="3150" customHeight="1" ht="18.75">
      <c r="A3150" s="1">
        <v>1909517</v>
      </c>
      <c r="B3150" s="2">
        <v>11532513</v>
      </c>
      <c r="C3150" s="3" t="s">
        <v>0</v>
      </c>
      <c r="D3150" s="3" t="s">
        <v>86</v>
      </c>
      <c r="E3150" s="2">
        <v>2020</v>
      </c>
      <c r="F3150" s="4">
        <v>45097</v>
      </c>
      <c r="G3150" s="3" t="s">
        <v>108</v>
      </c>
      <c r="H3150" s="4">
        <v>45122</v>
      </c>
      <c r="I3150" s="4">
        <f>_xlfn.XLOOKUP(#REF!,[1]!Backup_F8_Previous_Wave[ODINO],[1]!Backup_F8_Previous_Wave[Production Date],"")</f>
      </c>
      <c r="J3150" s="10">
        <f>_xlfn.XLOOKUP(#REF!,[1]!Backup_F8_Previous_Wave[ODINO],[1]!Backup_F8_Previous_Wave[Wave Date],"")</f>
      </c>
      <c r="K3150" s="6">
        <f>_xlfn.XLOOKUP(#REF!,[1]!Backup_F8_Previous_Wave[ODINO],[1]!Backup_F8_Previous_Wave[Full VIN],"")</f>
      </c>
      <c r="L3150" s="3" t="s">
        <v>6488</v>
      </c>
      <c r="M3150" s="3" t="s">
        <v>4</v>
      </c>
      <c r="N3150" s="3" t="s">
        <v>9556</v>
      </c>
      <c r="O3150" s="3" t="s">
        <v>4771</v>
      </c>
      <c r="P3150" s="6">
        <f>_xlfn.XLOOKUP(#REF!,[1]!Table2[BINNING],[1]!Table2[VFG],"")</f>
      </c>
      <c r="Q3150" s="6">
        <f>IF(ISNUMBER(FIND("|",#REF!,1)),LEFT(#REF!,FIND("|",#REF!,1)-2),#REF!)</f>
      </c>
      <c r="R3150" s="6">
        <f>IF(ISNUMBER(FIND("|",#REF!,1)),RIGHT(#REF!,LEN(#REF!)-FIND("|",#REF!,1)-1),"")</f>
      </c>
      <c r="S3150" s="3" t="s">
        <v>7</v>
      </c>
      <c r="T3150" s="3" t="s">
        <v>7</v>
      </c>
      <c r="U3150" s="2">
        <v>0</v>
      </c>
      <c r="V3150" s="2">
        <v>0</v>
      </c>
      <c r="W3150" s="2"/>
      <c r="X3150" s="3" t="s">
        <v>112</v>
      </c>
      <c r="Y3150" s="2"/>
      <c r="Z3150" s="3"/>
      <c r="AA3150" s="3"/>
      <c r="AB3150" s="7" t="s">
        <v>9557</v>
      </c>
      <c r="AC3150" s="3" t="s">
        <v>685</v>
      </c>
      <c r="AD3150" s="3" t="s">
        <v>93</v>
      </c>
      <c r="AE3150" s="3" t="s">
        <v>94</v>
      </c>
      <c r="AF3150" s="3" t="s">
        <v>95</v>
      </c>
      <c r="AG3150" s="4"/>
      <c r="AH3150" s="3"/>
      <c r="AI3150" s="4"/>
      <c r="AJ31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0" s="8">
        <f>IF(#REF!=MAX(#REF!),"New","Old")</f>
      </c>
      <c r="AL3150" s="3"/>
      <c r="AM3150" s="9">
        <f>IF(OR(#REF!="",#REF!=0),"",IF(#REF!&lt;12000,"&lt;12k",IF(AND(#REF!&gt;=12000,#REF!&lt;24000),"12k to 24k",IF(AND(#REF!&gt;=24000,#REF!&lt;=36000),"24k to 36k",IF(#REF!&gt;36000,"&gt;36k","")))))</f>
      </c>
    </row>
    <row x14ac:dyDescent="0.25" r="3151" customHeight="1" ht="18.75">
      <c r="A3151" s="1">
        <v>1909526</v>
      </c>
      <c r="B3151" s="2">
        <v>11532520</v>
      </c>
      <c r="C3151" s="3" t="s">
        <v>0</v>
      </c>
      <c r="D3151" s="3" t="s">
        <v>86</v>
      </c>
      <c r="E3151" s="2">
        <v>2020</v>
      </c>
      <c r="F3151" s="4">
        <v>44913</v>
      </c>
      <c r="G3151" s="3" t="s">
        <v>14</v>
      </c>
      <c r="H3151" s="4">
        <v>45123</v>
      </c>
      <c r="I3151" s="4">
        <f>_xlfn.XLOOKUP(#REF!,[1]!Backup_F8_Previous_Wave[ODINO],[1]!Backup_F8_Previous_Wave[Production Date],"")</f>
      </c>
      <c r="J3151" s="10">
        <f>_xlfn.XLOOKUP(#REF!,[1]!Backup_F8_Previous_Wave[ODINO],[1]!Backup_F8_Previous_Wave[Wave Date],"")</f>
      </c>
      <c r="K3151" s="6">
        <f>_xlfn.XLOOKUP(#REF!,[1]!Backup_F8_Previous_Wave[ODINO],[1]!Backup_F8_Previous_Wave[Full VIN],"")</f>
      </c>
      <c r="L3151" s="3" t="s">
        <v>9558</v>
      </c>
      <c r="M3151" s="3" t="s">
        <v>4</v>
      </c>
      <c r="N3151" s="3" t="s">
        <v>9559</v>
      </c>
      <c r="O3151" s="3" t="s">
        <v>4771</v>
      </c>
      <c r="P3151" s="6">
        <f>_xlfn.XLOOKUP(#REF!,[1]!Table2[BINNING],[1]!Table2[VFG],"")</f>
      </c>
      <c r="Q3151" s="6">
        <f>IF(ISNUMBER(FIND("|",#REF!,1)),LEFT(#REF!,FIND("|",#REF!,1)-2),#REF!)</f>
      </c>
      <c r="R3151" s="6">
        <f>IF(ISNUMBER(FIND("|",#REF!,1)),RIGHT(#REF!,LEN(#REF!)-FIND("|",#REF!,1)-1),"")</f>
      </c>
      <c r="S3151" s="3" t="s">
        <v>7</v>
      </c>
      <c r="T3151" s="3" t="s">
        <v>7</v>
      </c>
      <c r="U3151" s="2">
        <v>0</v>
      </c>
      <c r="V3151" s="2">
        <v>0</v>
      </c>
      <c r="W3151" s="2"/>
      <c r="X3151" s="3" t="s">
        <v>525</v>
      </c>
      <c r="Y3151" s="2"/>
      <c r="Z3151" s="3"/>
      <c r="AA3151" s="3"/>
      <c r="AB3151" s="7" t="s">
        <v>9560</v>
      </c>
      <c r="AC3151" s="3" t="s">
        <v>685</v>
      </c>
      <c r="AD3151" s="3" t="s">
        <v>93</v>
      </c>
      <c r="AE3151" s="3" t="s">
        <v>94</v>
      </c>
      <c r="AF3151" s="3" t="s">
        <v>95</v>
      </c>
      <c r="AG3151" s="4"/>
      <c r="AH3151" s="3"/>
      <c r="AI3151" s="4"/>
      <c r="AJ31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1" s="8">
        <f>IF(#REF!=MAX(#REF!),"New","Old")</f>
      </c>
      <c r="AL3151" s="3"/>
      <c r="AM3151" s="9">
        <f>IF(OR(#REF!="",#REF!=0),"",IF(#REF!&lt;12000,"&lt;12k",IF(AND(#REF!&gt;=12000,#REF!&lt;24000),"12k to 24k",IF(AND(#REF!&gt;=24000,#REF!&lt;=36000),"24k to 36k",IF(#REF!&gt;36000,"&gt;36k","")))))</f>
      </c>
    </row>
    <row x14ac:dyDescent="0.25" r="3152" customHeight="1" ht="18.75">
      <c r="A3152" s="1">
        <v>1909569</v>
      </c>
      <c r="B3152" s="2">
        <v>11532547</v>
      </c>
      <c r="C3152" s="3" t="s">
        <v>0</v>
      </c>
      <c r="D3152" s="3" t="s">
        <v>86</v>
      </c>
      <c r="E3152" s="2">
        <v>2021</v>
      </c>
      <c r="F3152" s="4">
        <v>44835</v>
      </c>
      <c r="G3152" s="3" t="s">
        <v>14</v>
      </c>
      <c r="H3152" s="4">
        <v>45123</v>
      </c>
      <c r="I3152" s="4">
        <f>_xlfn.XLOOKUP(#REF!,[1]!Backup_F8_Previous_Wave[ODINO],[1]!Backup_F8_Previous_Wave[Production Date],"")</f>
      </c>
      <c r="J3152" s="10">
        <f>_xlfn.XLOOKUP(#REF!,[1]!Backup_F8_Previous_Wave[ODINO],[1]!Backup_F8_Previous_Wave[Wave Date],"")</f>
      </c>
      <c r="K3152" s="6">
        <f>_xlfn.XLOOKUP(#REF!,[1]!Backup_F8_Previous_Wave[ODINO],[1]!Backup_F8_Previous_Wave[Full VIN],"")</f>
      </c>
      <c r="L3152" s="3" t="s">
        <v>9561</v>
      </c>
      <c r="M3152" s="3" t="s">
        <v>4</v>
      </c>
      <c r="N3152" s="3" t="s">
        <v>9562</v>
      </c>
      <c r="O3152" s="3" t="s">
        <v>4771</v>
      </c>
      <c r="P3152" s="6">
        <f>_xlfn.XLOOKUP(#REF!,[1]!Table2[BINNING],[1]!Table2[VFG],"")</f>
      </c>
      <c r="Q3152" s="6">
        <f>IF(ISNUMBER(FIND("|",#REF!,1)),LEFT(#REF!,FIND("|",#REF!,1)-2),#REF!)</f>
      </c>
      <c r="R3152" s="6">
        <f>IF(ISNUMBER(FIND("|",#REF!,1)),RIGHT(#REF!,LEN(#REF!)-FIND("|",#REF!,1)-1),"")</f>
      </c>
      <c r="S3152" s="3" t="s">
        <v>7</v>
      </c>
      <c r="T3152" s="3" t="s">
        <v>7</v>
      </c>
      <c r="U3152" s="2">
        <v>0</v>
      </c>
      <c r="V3152" s="2">
        <v>0</v>
      </c>
      <c r="W3152" s="2"/>
      <c r="X3152" s="3" t="s">
        <v>282</v>
      </c>
      <c r="Y3152" s="2"/>
      <c r="Z3152" s="3"/>
      <c r="AA3152" s="3"/>
      <c r="AB3152" s="7" t="s">
        <v>9563</v>
      </c>
      <c r="AC3152" s="3" t="s">
        <v>685</v>
      </c>
      <c r="AD3152" s="3" t="s">
        <v>93</v>
      </c>
      <c r="AE3152" s="3" t="s">
        <v>94</v>
      </c>
      <c r="AF3152" s="3" t="s">
        <v>95</v>
      </c>
      <c r="AG3152" s="4"/>
      <c r="AH3152" s="3"/>
      <c r="AI3152" s="4"/>
      <c r="AJ31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2" s="8">
        <f>IF(#REF!=MAX(#REF!),"New","Old")</f>
      </c>
      <c r="AL3152" s="3"/>
      <c r="AM3152" s="9">
        <f>IF(OR(#REF!="",#REF!=0),"",IF(#REF!&lt;12000,"&lt;12k",IF(AND(#REF!&gt;=12000,#REF!&lt;24000),"12k to 24k",IF(AND(#REF!&gt;=24000,#REF!&lt;=36000),"24k to 36k",IF(#REF!&gt;36000,"&gt;36k","")))))</f>
      </c>
    </row>
    <row x14ac:dyDescent="0.25" r="3153" customHeight="1" ht="18.75">
      <c r="A3153" s="1">
        <v>1909675</v>
      </c>
      <c r="B3153" s="2">
        <v>11532614</v>
      </c>
      <c r="C3153" s="3" t="s">
        <v>0</v>
      </c>
      <c r="D3153" s="3" t="s">
        <v>59</v>
      </c>
      <c r="E3153" s="2">
        <v>2014</v>
      </c>
      <c r="F3153" s="4">
        <v>45123</v>
      </c>
      <c r="G3153" s="3" t="s">
        <v>39</v>
      </c>
      <c r="H3153" s="4">
        <v>45123</v>
      </c>
      <c r="I3153" s="4">
        <f>_xlfn.XLOOKUP(#REF!,[1]!Backup_F8_Previous_Wave[ODINO],[1]!Backup_F8_Previous_Wave[Production Date],"")</f>
      </c>
      <c r="J3153" s="10">
        <f>_xlfn.XLOOKUP(#REF!,[1]!Backup_F8_Previous_Wave[ODINO],[1]!Backup_F8_Previous_Wave[Wave Date],"")</f>
      </c>
      <c r="K3153" s="6">
        <f>_xlfn.XLOOKUP(#REF!,[1]!Backup_F8_Previous_Wave[ODINO],[1]!Backup_F8_Previous_Wave[Full VIN],"")</f>
      </c>
      <c r="L3153" s="3" t="s">
        <v>1145</v>
      </c>
      <c r="M3153" s="3" t="s">
        <v>4</v>
      </c>
      <c r="N3153" s="3" t="s">
        <v>9564</v>
      </c>
      <c r="O3153" s="3" t="s">
        <v>62</v>
      </c>
      <c r="P3153" s="6">
        <f>_xlfn.XLOOKUP(#REF!,[1]!Table2[BINNING],[1]!Table2[VFG],"")</f>
      </c>
      <c r="Q3153" s="6">
        <f>IF(ISNUMBER(FIND("|",#REF!,1)),LEFT(#REF!,FIND("|",#REF!,1)-2),#REF!)</f>
      </c>
      <c r="R3153" s="6">
        <f>IF(ISNUMBER(FIND("|",#REF!,1)),RIGHT(#REF!,LEN(#REF!)-FIND("|",#REF!,1)-1),"")</f>
      </c>
      <c r="S3153" s="3" t="s">
        <v>7</v>
      </c>
      <c r="T3153" s="3" t="s">
        <v>7</v>
      </c>
      <c r="U3153" s="2">
        <v>0</v>
      </c>
      <c r="V3153" s="2">
        <v>0</v>
      </c>
      <c r="W3153" s="2"/>
      <c r="X3153" s="3" t="s">
        <v>229</v>
      </c>
      <c r="Y3153" s="2"/>
      <c r="Z3153" s="3"/>
      <c r="AA3153" s="3"/>
      <c r="AB3153" s="7" t="s">
        <v>9565</v>
      </c>
      <c r="AC3153" s="3" t="s">
        <v>65</v>
      </c>
      <c r="AD3153" s="3" t="s">
        <v>66</v>
      </c>
      <c r="AE3153" s="3" t="s">
        <v>67</v>
      </c>
      <c r="AF3153" s="3" t="s">
        <v>68</v>
      </c>
      <c r="AG3153" s="4"/>
      <c r="AH3153" s="3"/>
      <c r="AI3153" s="4"/>
      <c r="AJ31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3" s="8">
        <f>IF(#REF!=MAX(#REF!),"New","Old")</f>
      </c>
      <c r="AL3153" s="3"/>
      <c r="AM3153" s="9">
        <f>IF(OR(#REF!="",#REF!=0),"",IF(#REF!&lt;12000,"&lt;12k",IF(AND(#REF!&gt;=12000,#REF!&lt;24000),"12k to 24k",IF(AND(#REF!&gt;=24000,#REF!&lt;=36000),"24k to 36k",IF(#REF!&gt;36000,"&gt;36k","")))))</f>
      </c>
    </row>
    <row x14ac:dyDescent="0.25" r="3154" customHeight="1" ht="18.75">
      <c r="A3154" s="1">
        <v>1909776</v>
      </c>
      <c r="B3154" s="2">
        <v>11532686</v>
      </c>
      <c r="C3154" s="3" t="s">
        <v>0</v>
      </c>
      <c r="D3154" s="3" t="s">
        <v>86</v>
      </c>
      <c r="E3154" s="2">
        <v>2020</v>
      </c>
      <c r="F3154" s="4">
        <v>45112</v>
      </c>
      <c r="G3154" s="3" t="s">
        <v>39</v>
      </c>
      <c r="H3154" s="4">
        <v>45124</v>
      </c>
      <c r="I3154" s="4">
        <f>_xlfn.XLOOKUP(#REF!,[1]!Backup_F8_Previous_Wave[ODINO],[1]!Backup_F8_Previous_Wave[Production Date],"")</f>
      </c>
      <c r="J3154" s="10">
        <f>_xlfn.XLOOKUP(#REF!,[1]!Backup_F8_Previous_Wave[ODINO],[1]!Backup_F8_Previous_Wave[Wave Date],"")</f>
      </c>
      <c r="K3154" s="6">
        <f>_xlfn.XLOOKUP(#REF!,[1]!Backup_F8_Previous_Wave[ODINO],[1]!Backup_F8_Previous_Wave[Full VIN],"")</f>
      </c>
      <c r="L3154" s="3" t="s">
        <v>9566</v>
      </c>
      <c r="M3154" s="3" t="s">
        <v>4</v>
      </c>
      <c r="N3154" s="3" t="s">
        <v>9567</v>
      </c>
      <c r="O3154" s="3" t="s">
        <v>4771</v>
      </c>
      <c r="P3154" s="6">
        <f>_xlfn.XLOOKUP(#REF!,[1]!Table2[BINNING],[1]!Table2[VFG],"")</f>
      </c>
      <c r="Q3154" s="6">
        <f>IF(ISNUMBER(FIND("|",#REF!,1)),LEFT(#REF!,FIND("|",#REF!,1)-2),#REF!)</f>
      </c>
      <c r="R3154" s="6">
        <f>IF(ISNUMBER(FIND("|",#REF!,1)),RIGHT(#REF!,LEN(#REF!)-FIND("|",#REF!,1)-1),"")</f>
      </c>
      <c r="S3154" s="3" t="s">
        <v>7</v>
      </c>
      <c r="T3154" s="3" t="s">
        <v>7</v>
      </c>
      <c r="U3154" s="2">
        <v>0</v>
      </c>
      <c r="V3154" s="2">
        <v>0</v>
      </c>
      <c r="W3154" s="2"/>
      <c r="X3154" s="3" t="s">
        <v>159</v>
      </c>
      <c r="Y3154" s="2">
        <v>0</v>
      </c>
      <c r="Z3154" s="3"/>
      <c r="AA3154" s="3"/>
      <c r="AB3154" s="7" t="s">
        <v>9568</v>
      </c>
      <c r="AC3154" s="3" t="s">
        <v>685</v>
      </c>
      <c r="AD3154" s="3" t="s">
        <v>93</v>
      </c>
      <c r="AE3154" s="3" t="s">
        <v>94</v>
      </c>
      <c r="AF3154" s="3" t="s">
        <v>95</v>
      </c>
      <c r="AG3154" s="4"/>
      <c r="AH3154" s="3"/>
      <c r="AI3154" s="4"/>
      <c r="AJ31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4" s="8">
        <f>IF(#REF!=MAX(#REF!),"New","Old")</f>
      </c>
      <c r="AL3154" s="3"/>
      <c r="AM3154" s="9">
        <f>IF(OR(#REF!="",#REF!=0),"",IF(#REF!&lt;12000,"&lt;12k",IF(AND(#REF!&gt;=12000,#REF!&lt;24000),"12k to 24k",IF(AND(#REF!&gt;=24000,#REF!&lt;=36000),"24k to 36k",IF(#REF!&gt;36000,"&gt;36k","")))))</f>
      </c>
    </row>
    <row x14ac:dyDescent="0.25" r="3155" customHeight="1" ht="18.75">
      <c r="A3155" s="1">
        <v>1909798</v>
      </c>
      <c r="B3155" s="2">
        <v>11532703</v>
      </c>
      <c r="C3155" s="3" t="s">
        <v>0</v>
      </c>
      <c r="D3155" s="3" t="s">
        <v>1</v>
      </c>
      <c r="E3155" s="2">
        <v>2018</v>
      </c>
      <c r="F3155" s="4">
        <v>45124</v>
      </c>
      <c r="G3155" s="3" t="s">
        <v>39</v>
      </c>
      <c r="H3155" s="4">
        <v>45124</v>
      </c>
      <c r="I3155" s="4">
        <f>_xlfn.XLOOKUP(#REF!,[1]!Backup_F8_Previous_Wave[ODINO],[1]!Backup_F8_Previous_Wave[Production Date],"")</f>
      </c>
      <c r="J3155" s="10">
        <f>_xlfn.XLOOKUP(#REF!,[1]!Backup_F8_Previous_Wave[ODINO],[1]!Backup_F8_Previous_Wave[Wave Date],"")</f>
      </c>
      <c r="K3155" s="6">
        <f>_xlfn.XLOOKUP(#REF!,[1]!Backup_F8_Previous_Wave[ODINO],[1]!Backup_F8_Previous_Wave[Full VIN],"")</f>
      </c>
      <c r="L3155" s="3" t="s">
        <v>580</v>
      </c>
      <c r="M3155" s="3" t="s">
        <v>4</v>
      </c>
      <c r="N3155" s="3" t="s">
        <v>9569</v>
      </c>
      <c r="O3155" s="3" t="s">
        <v>670</v>
      </c>
      <c r="P3155" s="6">
        <f>_xlfn.XLOOKUP(#REF!,[1]!Table2[BINNING],[1]!Table2[VFG],"")</f>
      </c>
      <c r="Q3155" s="6">
        <f>IF(ISNUMBER(FIND("|",#REF!,1)),LEFT(#REF!,FIND("|",#REF!,1)-2),#REF!)</f>
      </c>
      <c r="R3155" s="6">
        <f>IF(ISNUMBER(FIND("|",#REF!,1)),RIGHT(#REF!,LEN(#REF!)-FIND("|",#REF!,1)-1),"")</f>
      </c>
      <c r="S3155" s="3" t="s">
        <v>7</v>
      </c>
      <c r="T3155" s="3" t="s">
        <v>7</v>
      </c>
      <c r="U3155" s="2">
        <v>0</v>
      </c>
      <c r="V3155" s="2">
        <v>0</v>
      </c>
      <c r="W3155" s="2">
        <v>60000</v>
      </c>
      <c r="X3155" s="3" t="s">
        <v>106</v>
      </c>
      <c r="Y3155" s="2">
        <v>0</v>
      </c>
      <c r="Z3155" s="3" t="s">
        <v>9570</v>
      </c>
      <c r="AA3155" s="3" t="s">
        <v>2104</v>
      </c>
      <c r="AB3155" s="7" t="s">
        <v>9571</v>
      </c>
      <c r="AC3155" s="3" t="s">
        <v>20</v>
      </c>
      <c r="AD3155" s="3" t="s">
        <v>11</v>
      </c>
      <c r="AE3155" s="3" t="s">
        <v>135</v>
      </c>
      <c r="AF3155" s="3" t="s">
        <v>27</v>
      </c>
      <c r="AG3155" s="4"/>
      <c r="AH3155" s="3"/>
      <c r="AI3155" s="4"/>
      <c r="AJ31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5" s="8">
        <f>IF(#REF!=MAX(#REF!),"New","Old")</f>
      </c>
      <c r="AL3155" s="3"/>
      <c r="AM3155" s="9">
        <f>IF(OR(#REF!="",#REF!=0),"",IF(#REF!&lt;12000,"&lt;12k",IF(AND(#REF!&gt;=12000,#REF!&lt;24000),"12k to 24k",IF(AND(#REF!&gt;=24000,#REF!&lt;=36000),"24k to 36k",IF(#REF!&gt;36000,"&gt;36k","")))))</f>
      </c>
    </row>
    <row x14ac:dyDescent="0.25" r="3156" customHeight="1" ht="18.75">
      <c r="A3156" s="1">
        <v>1909909</v>
      </c>
      <c r="B3156" s="2">
        <v>11532778</v>
      </c>
      <c r="C3156" s="3" t="s">
        <v>0</v>
      </c>
      <c r="D3156" s="3" t="s">
        <v>1</v>
      </c>
      <c r="E3156" s="2">
        <v>2004</v>
      </c>
      <c r="F3156" s="4">
        <v>45124</v>
      </c>
      <c r="G3156" s="3" t="s">
        <v>39</v>
      </c>
      <c r="H3156" s="4">
        <v>45124</v>
      </c>
      <c r="I3156" s="4">
        <f>_xlfn.XLOOKUP(#REF!,[1]!Backup_F8_Previous_Wave[ODINO],[1]!Backup_F8_Previous_Wave[Production Date],"")</f>
      </c>
      <c r="J3156" s="10">
        <f>_xlfn.XLOOKUP(#REF!,[1]!Backup_F8_Previous_Wave[ODINO],[1]!Backup_F8_Previous_Wave[Wave Date],"")</f>
      </c>
      <c r="K3156" s="6">
        <f>_xlfn.XLOOKUP(#REF!,[1]!Backup_F8_Previous_Wave[ODINO],[1]!Backup_F8_Previous_Wave[Full VIN],"")</f>
      </c>
      <c r="L3156" s="3" t="s">
        <v>9572</v>
      </c>
      <c r="M3156" s="3" t="s">
        <v>4</v>
      </c>
      <c r="N3156" s="3" t="s">
        <v>9573</v>
      </c>
      <c r="O3156" s="3" t="s">
        <v>62</v>
      </c>
      <c r="P3156" s="6">
        <f>_xlfn.XLOOKUP(#REF!,[1]!Table2[BINNING],[1]!Table2[VFG],"")</f>
      </c>
      <c r="Q3156" s="6">
        <f>IF(ISNUMBER(FIND("|",#REF!,1)),LEFT(#REF!,FIND("|",#REF!,1)-2),#REF!)</f>
      </c>
      <c r="R3156" s="6">
        <f>IF(ISNUMBER(FIND("|",#REF!,1)),RIGHT(#REF!,LEN(#REF!)-FIND("|",#REF!,1)-1),"")</f>
      </c>
      <c r="S3156" s="3" t="s">
        <v>7</v>
      </c>
      <c r="T3156" s="3" t="s">
        <v>7</v>
      </c>
      <c r="U3156" s="2">
        <v>0</v>
      </c>
      <c r="V3156" s="2">
        <v>0</v>
      </c>
      <c r="W3156" s="2">
        <v>160472</v>
      </c>
      <c r="X3156" s="3" t="s">
        <v>81</v>
      </c>
      <c r="Y3156" s="2">
        <v>0</v>
      </c>
      <c r="Z3156" s="3"/>
      <c r="AA3156" s="3"/>
      <c r="AB3156" s="7" t="s">
        <v>9574</v>
      </c>
      <c r="AC3156" s="3" t="s">
        <v>10</v>
      </c>
      <c r="AD3156" s="3" t="s">
        <v>11</v>
      </c>
      <c r="AE3156" s="3" t="s">
        <v>289</v>
      </c>
      <c r="AF3156" s="3" t="s">
        <v>290</v>
      </c>
      <c r="AG3156" s="4"/>
      <c r="AH3156" s="3"/>
      <c r="AI3156" s="4"/>
      <c r="AJ31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6" s="8">
        <f>IF(#REF!=MAX(#REF!),"New","Old")</f>
      </c>
      <c r="AL3156" s="3"/>
      <c r="AM3156" s="9">
        <f>IF(OR(#REF!="",#REF!=0),"",IF(#REF!&lt;12000,"&lt;12k",IF(AND(#REF!&gt;=12000,#REF!&lt;24000),"12k to 24k",IF(AND(#REF!&gt;=24000,#REF!&lt;=36000),"24k to 36k",IF(#REF!&gt;36000,"&gt;36k","")))))</f>
      </c>
    </row>
    <row x14ac:dyDescent="0.25" r="3157" customHeight="1" ht="18.75">
      <c r="A3157" s="1">
        <v>1909936</v>
      </c>
      <c r="B3157" s="2">
        <v>11532796</v>
      </c>
      <c r="C3157" s="3" t="s">
        <v>0</v>
      </c>
      <c r="D3157" s="3" t="s">
        <v>86</v>
      </c>
      <c r="E3157" s="2">
        <v>2020</v>
      </c>
      <c r="F3157" s="4">
        <v>45112</v>
      </c>
      <c r="G3157" s="3" t="s">
        <v>39</v>
      </c>
      <c r="H3157" s="4">
        <v>45124</v>
      </c>
      <c r="I3157" s="4">
        <f>_xlfn.XLOOKUP(#REF!,[1]!Backup_F8_Previous_Wave[ODINO],[1]!Backup_F8_Previous_Wave[Production Date],"")</f>
      </c>
      <c r="J3157" s="10">
        <f>_xlfn.XLOOKUP(#REF!,[1]!Backup_F8_Previous_Wave[ODINO],[1]!Backup_F8_Previous_Wave[Wave Date],"")</f>
      </c>
      <c r="K3157" s="6">
        <f>_xlfn.XLOOKUP(#REF!,[1]!Backup_F8_Previous_Wave[ODINO],[1]!Backup_F8_Previous_Wave[Full VIN],"")</f>
      </c>
      <c r="L3157" s="3" t="s">
        <v>9386</v>
      </c>
      <c r="M3157" s="3" t="s">
        <v>4</v>
      </c>
      <c r="N3157" s="3" t="s">
        <v>9575</v>
      </c>
      <c r="O3157" s="3" t="s">
        <v>4771</v>
      </c>
      <c r="P3157" s="6">
        <f>_xlfn.XLOOKUP(#REF!,[1]!Table2[BINNING],[1]!Table2[VFG],"")</f>
      </c>
      <c r="Q3157" s="6">
        <f>IF(ISNUMBER(FIND("|",#REF!,1)),LEFT(#REF!,FIND("|",#REF!,1)-2),#REF!)</f>
      </c>
      <c r="R3157" s="6">
        <f>IF(ISNUMBER(FIND("|",#REF!,1)),RIGHT(#REF!,LEN(#REF!)-FIND("|",#REF!,1)-1),"")</f>
      </c>
      <c r="S3157" s="3" t="s">
        <v>7</v>
      </c>
      <c r="T3157" s="3" t="s">
        <v>7</v>
      </c>
      <c r="U3157" s="2">
        <v>0</v>
      </c>
      <c r="V3157" s="2">
        <v>0</v>
      </c>
      <c r="W3157" s="2"/>
      <c r="X3157" s="3" t="s">
        <v>253</v>
      </c>
      <c r="Y3157" s="2"/>
      <c r="Z3157" s="3"/>
      <c r="AA3157" s="3"/>
      <c r="AB3157" s="7" t="s">
        <v>9576</v>
      </c>
      <c r="AC3157" s="3" t="s">
        <v>685</v>
      </c>
      <c r="AD3157" s="3" t="s">
        <v>93</v>
      </c>
      <c r="AE3157" s="3" t="s">
        <v>94</v>
      </c>
      <c r="AF3157" s="3" t="s">
        <v>95</v>
      </c>
      <c r="AG3157" s="4"/>
      <c r="AH3157" s="3"/>
      <c r="AI3157" s="4"/>
      <c r="AJ31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7" s="8">
        <f>IF(#REF!=MAX(#REF!),"New","Old")</f>
      </c>
      <c r="AL3157" s="3"/>
      <c r="AM3157" s="9">
        <f>IF(OR(#REF!="",#REF!=0),"",IF(#REF!&lt;12000,"&lt;12k",IF(AND(#REF!&gt;=12000,#REF!&lt;24000),"12k to 24k",IF(AND(#REF!&gt;=24000,#REF!&lt;=36000),"24k to 36k",IF(#REF!&gt;36000,"&gt;36k","")))))</f>
      </c>
    </row>
    <row x14ac:dyDescent="0.25" r="3158" customHeight="1" ht="18.75">
      <c r="A3158" s="1">
        <v>1910016</v>
      </c>
      <c r="B3158" s="2">
        <v>11532846</v>
      </c>
      <c r="C3158" s="3" t="s">
        <v>0</v>
      </c>
      <c r="D3158" s="3" t="s">
        <v>86</v>
      </c>
      <c r="E3158" s="2">
        <v>2020</v>
      </c>
      <c r="F3158" s="4">
        <v>45122</v>
      </c>
      <c r="G3158" s="3" t="s">
        <v>39</v>
      </c>
      <c r="H3158" s="4">
        <v>45124</v>
      </c>
      <c r="I3158" s="4">
        <f>_xlfn.XLOOKUP(#REF!,[1]!Backup_F8_Previous_Wave[ODINO],[1]!Backup_F8_Previous_Wave[Production Date],"")</f>
      </c>
      <c r="J3158" s="10">
        <f>_xlfn.XLOOKUP(#REF!,[1]!Backup_F8_Previous_Wave[ODINO],[1]!Backup_F8_Previous_Wave[Wave Date],"")</f>
      </c>
      <c r="K3158" s="6">
        <f>_xlfn.XLOOKUP(#REF!,[1]!Backup_F8_Previous_Wave[ODINO],[1]!Backup_F8_Previous_Wave[Full VIN],"")</f>
      </c>
      <c r="L3158" s="3" t="s">
        <v>3550</v>
      </c>
      <c r="M3158" s="3" t="s">
        <v>4</v>
      </c>
      <c r="N3158" s="3" t="s">
        <v>9577</v>
      </c>
      <c r="O3158" s="3" t="s">
        <v>4771</v>
      </c>
      <c r="P3158" s="6">
        <f>_xlfn.XLOOKUP(#REF!,[1]!Table2[BINNING],[1]!Table2[VFG],"")</f>
      </c>
      <c r="Q3158" s="6">
        <f>IF(ISNUMBER(FIND("|",#REF!,1)),LEFT(#REF!,FIND("|",#REF!,1)-2),#REF!)</f>
      </c>
      <c r="R3158" s="6">
        <f>IF(ISNUMBER(FIND("|",#REF!,1)),RIGHT(#REF!,LEN(#REF!)-FIND("|",#REF!,1)-1),"")</f>
      </c>
      <c r="S3158" s="3" t="s">
        <v>7</v>
      </c>
      <c r="T3158" s="3" t="s">
        <v>7</v>
      </c>
      <c r="U3158" s="2">
        <v>0</v>
      </c>
      <c r="V3158" s="2">
        <v>0</v>
      </c>
      <c r="W3158" s="2"/>
      <c r="X3158" s="3" t="s">
        <v>691</v>
      </c>
      <c r="Y3158" s="2"/>
      <c r="Z3158" s="3"/>
      <c r="AA3158" s="3"/>
      <c r="AB3158" s="7" t="s">
        <v>9578</v>
      </c>
      <c r="AC3158" s="3" t="s">
        <v>685</v>
      </c>
      <c r="AD3158" s="3" t="s">
        <v>93</v>
      </c>
      <c r="AE3158" s="3" t="s">
        <v>94</v>
      </c>
      <c r="AF3158" s="3" t="s">
        <v>95</v>
      </c>
      <c r="AG3158" s="4"/>
      <c r="AH3158" s="3"/>
      <c r="AI3158" s="4"/>
      <c r="AJ31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8" s="8">
        <f>IF(#REF!=MAX(#REF!),"New","Old")</f>
      </c>
      <c r="AL3158" s="3"/>
      <c r="AM3158" s="9">
        <f>IF(OR(#REF!="",#REF!=0),"",IF(#REF!&lt;12000,"&lt;12k",IF(AND(#REF!&gt;=12000,#REF!&lt;24000),"12k to 24k",IF(AND(#REF!&gt;=24000,#REF!&lt;=36000),"24k to 36k",IF(#REF!&gt;36000,"&gt;36k","")))))</f>
      </c>
    </row>
    <row x14ac:dyDescent="0.25" r="3159" customHeight="1" ht="18.75">
      <c r="A3159" s="1">
        <v>1910034</v>
      </c>
      <c r="B3159" s="2">
        <v>11532859</v>
      </c>
      <c r="C3159" s="3" t="s">
        <v>0</v>
      </c>
      <c r="D3159" s="3" t="s">
        <v>1</v>
      </c>
      <c r="E3159" s="2">
        <v>2016</v>
      </c>
      <c r="F3159" s="4">
        <v>45122</v>
      </c>
      <c r="G3159" s="3" t="s">
        <v>39</v>
      </c>
      <c r="H3159" s="4">
        <v>45124</v>
      </c>
      <c r="I3159" s="4">
        <f>_xlfn.XLOOKUP(#REF!,[1]!Backup_F8_Previous_Wave[ODINO],[1]!Backup_F8_Previous_Wave[Production Date],"")</f>
      </c>
      <c r="J3159" s="10">
        <f>_xlfn.XLOOKUP(#REF!,[1]!Backup_F8_Previous_Wave[ODINO],[1]!Backup_F8_Previous_Wave[Wave Date],"")</f>
      </c>
      <c r="K3159" s="6">
        <f>_xlfn.XLOOKUP(#REF!,[1]!Backup_F8_Previous_Wave[ODINO],[1]!Backup_F8_Previous_Wave[Full VIN],"")</f>
      </c>
      <c r="L3159" s="3" t="s">
        <v>9579</v>
      </c>
      <c r="M3159" s="3" t="s">
        <v>4</v>
      </c>
      <c r="N3159" s="3" t="s">
        <v>9580</v>
      </c>
      <c r="O3159" s="3" t="s">
        <v>670</v>
      </c>
      <c r="P3159" s="6">
        <f>_xlfn.XLOOKUP(#REF!,[1]!Table2[BINNING],[1]!Table2[VFG],"")</f>
      </c>
      <c r="Q3159" s="6">
        <f>IF(ISNUMBER(FIND("|",#REF!,1)),LEFT(#REF!,FIND("|",#REF!,1)-2),#REF!)</f>
      </c>
      <c r="R3159" s="6">
        <f>IF(ISNUMBER(FIND("|",#REF!,1)),RIGHT(#REF!,LEN(#REF!)-FIND("|",#REF!,1)-1),"")</f>
      </c>
      <c r="S3159" s="3" t="s">
        <v>7</v>
      </c>
      <c r="T3159" s="3" t="s">
        <v>7</v>
      </c>
      <c r="U3159" s="2">
        <v>0</v>
      </c>
      <c r="V3159" s="2">
        <v>0</v>
      </c>
      <c r="W3159" s="2"/>
      <c r="X3159" s="3" t="s">
        <v>72</v>
      </c>
      <c r="Y3159" s="2">
        <v>55</v>
      </c>
      <c r="Z3159" s="3"/>
      <c r="AA3159" s="3"/>
      <c r="AB3159" s="7" t="s">
        <v>9581</v>
      </c>
      <c r="AC3159" s="3" t="s">
        <v>20</v>
      </c>
      <c r="AD3159" s="3" t="s">
        <v>11</v>
      </c>
      <c r="AE3159" s="3" t="s">
        <v>21</v>
      </c>
      <c r="AF3159" s="3" t="s">
        <v>13</v>
      </c>
      <c r="AG3159" s="4"/>
      <c r="AH3159" s="3"/>
      <c r="AI3159" s="4"/>
      <c r="AJ31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59" s="8">
        <f>IF(#REF!=MAX(#REF!),"New","Old")</f>
      </c>
      <c r="AL3159" s="3"/>
      <c r="AM3159" s="9">
        <f>IF(OR(#REF!="",#REF!=0),"",IF(#REF!&lt;12000,"&lt;12k",IF(AND(#REF!&gt;=12000,#REF!&lt;24000),"12k to 24k",IF(AND(#REF!&gt;=24000,#REF!&lt;=36000),"24k to 36k",IF(#REF!&gt;36000,"&gt;36k","")))))</f>
      </c>
    </row>
    <row x14ac:dyDescent="0.25" r="3160" customHeight="1" ht="18.75">
      <c r="A3160" s="1">
        <v>1910145</v>
      </c>
      <c r="B3160" s="2">
        <v>11532934</v>
      </c>
      <c r="C3160" s="3" t="s">
        <v>0</v>
      </c>
      <c r="D3160" s="3" t="s">
        <v>86</v>
      </c>
      <c r="E3160" s="2">
        <v>2020</v>
      </c>
      <c r="F3160" s="4">
        <v>45118</v>
      </c>
      <c r="G3160" s="3" t="s">
        <v>39</v>
      </c>
      <c r="H3160" s="4">
        <v>45125</v>
      </c>
      <c r="I3160" s="4">
        <f>_xlfn.XLOOKUP(#REF!,[1]!Backup_F8_Previous_Wave[ODINO],[1]!Backup_F8_Previous_Wave[Production Date],"")</f>
      </c>
      <c r="J3160" s="10">
        <f>_xlfn.XLOOKUP(#REF!,[1]!Backup_F8_Previous_Wave[ODINO],[1]!Backup_F8_Previous_Wave[Wave Date],"")</f>
      </c>
      <c r="K3160" s="6">
        <f>_xlfn.XLOOKUP(#REF!,[1]!Backup_F8_Previous_Wave[ODINO],[1]!Backup_F8_Previous_Wave[Full VIN],"")</f>
      </c>
      <c r="L3160" s="3" t="s">
        <v>7298</v>
      </c>
      <c r="M3160" s="3" t="s">
        <v>4</v>
      </c>
      <c r="N3160" s="3" t="s">
        <v>9582</v>
      </c>
      <c r="O3160" s="3" t="s">
        <v>4771</v>
      </c>
      <c r="P3160" s="6">
        <f>_xlfn.XLOOKUP(#REF!,[1]!Table2[BINNING],[1]!Table2[VFG],"")</f>
      </c>
      <c r="Q3160" s="6">
        <f>IF(ISNUMBER(FIND("|",#REF!,1)),LEFT(#REF!,FIND("|",#REF!,1)-2),#REF!)</f>
      </c>
      <c r="R3160" s="6">
        <f>IF(ISNUMBER(FIND("|",#REF!,1)),RIGHT(#REF!,LEN(#REF!)-FIND("|",#REF!,1)-1),"")</f>
      </c>
      <c r="S3160" s="3" t="s">
        <v>7</v>
      </c>
      <c r="T3160" s="3" t="s">
        <v>7</v>
      </c>
      <c r="U3160" s="2">
        <v>0</v>
      </c>
      <c r="V3160" s="2">
        <v>0</v>
      </c>
      <c r="W3160" s="2"/>
      <c r="X3160" s="3" t="s">
        <v>72</v>
      </c>
      <c r="Y3160" s="2">
        <v>35</v>
      </c>
      <c r="Z3160" s="3"/>
      <c r="AA3160" s="3"/>
      <c r="AB3160" s="7" t="s">
        <v>9583</v>
      </c>
      <c r="AC3160" s="3" t="s">
        <v>685</v>
      </c>
      <c r="AD3160" s="3" t="s">
        <v>93</v>
      </c>
      <c r="AE3160" s="3" t="s">
        <v>94</v>
      </c>
      <c r="AF3160" s="3" t="s">
        <v>95</v>
      </c>
      <c r="AG3160" s="4"/>
      <c r="AH3160" s="3"/>
      <c r="AI3160" s="4"/>
      <c r="AJ31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0" s="8">
        <f>IF(#REF!=MAX(#REF!),"New","Old")</f>
      </c>
      <c r="AL3160" s="3"/>
      <c r="AM3160" s="9">
        <f>IF(OR(#REF!="",#REF!=0),"",IF(#REF!&lt;12000,"&lt;12k",IF(AND(#REF!&gt;=12000,#REF!&lt;24000),"12k to 24k",IF(AND(#REF!&gt;=24000,#REF!&lt;=36000),"24k to 36k",IF(#REF!&gt;36000,"&gt;36k","")))))</f>
      </c>
    </row>
    <row x14ac:dyDescent="0.25" r="3161" customHeight="1" ht="18.75">
      <c r="A3161" s="1">
        <v>1910236</v>
      </c>
      <c r="B3161" s="2">
        <v>11533002</v>
      </c>
      <c r="C3161" s="3" t="s">
        <v>0</v>
      </c>
      <c r="D3161" s="3" t="s">
        <v>86</v>
      </c>
      <c r="E3161" s="2">
        <v>2021</v>
      </c>
      <c r="F3161" s="4">
        <v>45078</v>
      </c>
      <c r="G3161" s="3" t="s">
        <v>108</v>
      </c>
      <c r="H3161" s="4">
        <v>45125</v>
      </c>
      <c r="I3161" s="4">
        <f>_xlfn.XLOOKUP(#REF!,[1]!Backup_F8_Previous_Wave[ODINO],[1]!Backup_F8_Previous_Wave[Production Date],"")</f>
      </c>
      <c r="J3161" s="10">
        <f>_xlfn.XLOOKUP(#REF!,[1]!Backup_F8_Previous_Wave[ODINO],[1]!Backup_F8_Previous_Wave[Wave Date],"")</f>
      </c>
      <c r="K3161" s="6">
        <f>_xlfn.XLOOKUP(#REF!,[1]!Backup_F8_Previous_Wave[ODINO],[1]!Backup_F8_Previous_Wave[Full VIN],"")</f>
      </c>
      <c r="L3161" s="3" t="s">
        <v>9584</v>
      </c>
      <c r="M3161" s="3" t="s">
        <v>4</v>
      </c>
      <c r="N3161" s="3" t="s">
        <v>9585</v>
      </c>
      <c r="O3161" s="3" t="s">
        <v>4771</v>
      </c>
      <c r="P3161" s="6">
        <f>_xlfn.XLOOKUP(#REF!,[1]!Table2[BINNING],[1]!Table2[VFG],"")</f>
      </c>
      <c r="Q3161" s="6">
        <f>IF(ISNUMBER(FIND("|",#REF!,1)),LEFT(#REF!,FIND("|",#REF!,1)-2),#REF!)</f>
      </c>
      <c r="R3161" s="6">
        <f>IF(ISNUMBER(FIND("|",#REF!,1)),RIGHT(#REF!,LEN(#REF!)-FIND("|",#REF!,1)-1),"")</f>
      </c>
      <c r="S3161" s="3" t="s">
        <v>7</v>
      </c>
      <c r="T3161" s="3" t="s">
        <v>7</v>
      </c>
      <c r="U3161" s="2">
        <v>0</v>
      </c>
      <c r="V3161" s="2">
        <v>0</v>
      </c>
      <c r="W3161" s="2"/>
      <c r="X3161" s="3" t="s">
        <v>8</v>
      </c>
      <c r="Y3161" s="2"/>
      <c r="Z3161" s="3"/>
      <c r="AA3161" s="3"/>
      <c r="AB3161" s="7" t="s">
        <v>9586</v>
      </c>
      <c r="AC3161" s="3" t="s">
        <v>685</v>
      </c>
      <c r="AD3161" s="3" t="s">
        <v>93</v>
      </c>
      <c r="AE3161" s="3" t="s">
        <v>94</v>
      </c>
      <c r="AF3161" s="3" t="s">
        <v>95</v>
      </c>
      <c r="AG3161" s="4"/>
      <c r="AH3161" s="3"/>
      <c r="AI3161" s="4"/>
      <c r="AJ31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1" s="8">
        <f>IF(#REF!=MAX(#REF!),"New","Old")</f>
      </c>
      <c r="AL3161" s="3"/>
      <c r="AM3161" s="9">
        <f>IF(OR(#REF!="",#REF!=0),"",IF(#REF!&lt;12000,"&lt;12k",IF(AND(#REF!&gt;=12000,#REF!&lt;24000),"12k to 24k",IF(AND(#REF!&gt;=24000,#REF!&lt;=36000),"24k to 36k",IF(#REF!&gt;36000,"&gt;36k","")))))</f>
      </c>
    </row>
    <row x14ac:dyDescent="0.25" r="3162" customHeight="1" ht="18.75">
      <c r="A3162" s="1">
        <v>1910276</v>
      </c>
      <c r="B3162" s="2">
        <v>11533028</v>
      </c>
      <c r="C3162" s="3" t="s">
        <v>0</v>
      </c>
      <c r="D3162" s="3" t="s">
        <v>86</v>
      </c>
      <c r="E3162" s="2">
        <v>2020</v>
      </c>
      <c r="F3162" s="4">
        <v>45121</v>
      </c>
      <c r="G3162" s="3" t="s">
        <v>39</v>
      </c>
      <c r="H3162" s="4">
        <v>45125</v>
      </c>
      <c r="I3162" s="4"/>
      <c r="J3162" s="10">
        <f>_xlfn.XLOOKUP(#REF!,[1]!Backup_F8_Previous_Wave[ODINO],[1]!Backup_F8_Previous_Wave[Wave Date],"")</f>
      </c>
      <c r="K3162" s="3"/>
      <c r="L3162" s="3" t="s">
        <v>6301</v>
      </c>
      <c r="M3162" s="3" t="s">
        <v>4</v>
      </c>
      <c r="N3162" s="3" t="s">
        <v>9587</v>
      </c>
      <c r="O3162" s="3" t="s">
        <v>4771</v>
      </c>
      <c r="P3162" s="6">
        <f>_xlfn.XLOOKUP(#REF!,[1]!Table2[BINNING],[1]!Table2[VFG],"")</f>
      </c>
      <c r="Q3162" s="6">
        <f>IF(ISNUMBER(FIND("|",#REF!,1)),LEFT(#REF!,FIND("|",#REF!,1)-2),#REF!)</f>
      </c>
      <c r="R3162" s="6">
        <f>IF(ISNUMBER(FIND("|",#REF!,1)),RIGHT(#REF!,LEN(#REF!)-FIND("|",#REF!,1)-1),"")</f>
      </c>
      <c r="S3162" s="3" t="s">
        <v>7</v>
      </c>
      <c r="T3162" s="3" t="s">
        <v>7</v>
      </c>
      <c r="U3162" s="2">
        <v>0</v>
      </c>
      <c r="V3162" s="2">
        <v>0</v>
      </c>
      <c r="W3162" s="2"/>
      <c r="X3162" s="3" t="s">
        <v>72</v>
      </c>
      <c r="Y3162" s="2"/>
      <c r="Z3162" s="3"/>
      <c r="AA3162" s="3"/>
      <c r="AB3162" s="7" t="s">
        <v>9588</v>
      </c>
      <c r="AC3162" s="3" t="s">
        <v>44</v>
      </c>
      <c r="AD3162" s="3" t="s">
        <v>44</v>
      </c>
      <c r="AE3162" s="3" t="s">
        <v>44</v>
      </c>
      <c r="AF3162" s="3" t="s">
        <v>95</v>
      </c>
      <c r="AG3162" s="4"/>
      <c r="AH3162" s="3"/>
      <c r="AI3162" s="4"/>
      <c r="AJ31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2" s="8">
        <f>IF(#REF!=MAX(#REF!),"New","Old")</f>
      </c>
      <c r="AL3162" s="3"/>
      <c r="AM3162" s="9">
        <f>IF(OR(#REF!="",#REF!=0),"",IF(#REF!&lt;12000,"&lt;12k",IF(AND(#REF!&gt;=12000,#REF!&lt;24000),"12k to 24k",IF(AND(#REF!&gt;=24000,#REF!&lt;=36000),"24k to 36k",IF(#REF!&gt;36000,"&gt;36k","")))))</f>
      </c>
    </row>
    <row x14ac:dyDescent="0.25" r="3163" customHeight="1" ht="18.75">
      <c r="A3163" s="1">
        <v>1910346</v>
      </c>
      <c r="B3163" s="2">
        <v>11533074</v>
      </c>
      <c r="C3163" s="3" t="s">
        <v>0</v>
      </c>
      <c r="D3163" s="3" t="s">
        <v>181</v>
      </c>
      <c r="E3163" s="2">
        <v>2018</v>
      </c>
      <c r="F3163" s="4">
        <v>45119</v>
      </c>
      <c r="G3163" s="3" t="s">
        <v>39</v>
      </c>
      <c r="H3163" s="4">
        <v>45125</v>
      </c>
      <c r="I3163" s="4">
        <f>_xlfn.XLOOKUP(#REF!,[1]!Backup_F8_Previous_Wave[ODINO],[1]!Backup_F8_Previous_Wave[Production Date],"")</f>
      </c>
      <c r="J3163" s="10">
        <f>_xlfn.XLOOKUP(#REF!,[1]!Backup_F8_Previous_Wave[ODINO],[1]!Backup_F8_Previous_Wave[Wave Date],"")</f>
      </c>
      <c r="K3163" s="6">
        <f>_xlfn.XLOOKUP(#REF!,[1]!Backup_F8_Previous_Wave[ODINO],[1]!Backup_F8_Previous_Wave[Full VIN],"")</f>
      </c>
      <c r="L3163" s="3" t="s">
        <v>2957</v>
      </c>
      <c r="M3163" s="3" t="s">
        <v>4</v>
      </c>
      <c r="N3163" s="3" t="s">
        <v>9589</v>
      </c>
      <c r="O3163" s="3" t="s">
        <v>196</v>
      </c>
      <c r="P3163" s="6">
        <f>_xlfn.XLOOKUP(#REF!,[1]!Table2[BINNING],[1]!Table2[VFG],"")</f>
      </c>
      <c r="Q3163" s="6">
        <f>IF(ISNUMBER(FIND("|",#REF!,1)),LEFT(#REF!,FIND("|",#REF!,1)-2),#REF!)</f>
      </c>
      <c r="R3163" s="6">
        <f>IF(ISNUMBER(FIND("|",#REF!,1)),RIGHT(#REF!,LEN(#REF!)-FIND("|",#REF!,1)-1),"")</f>
      </c>
      <c r="S3163" s="3" t="s">
        <v>7</v>
      </c>
      <c r="T3163" s="3" t="s">
        <v>7</v>
      </c>
      <c r="U3163" s="2">
        <v>0</v>
      </c>
      <c r="V3163" s="2">
        <v>0</v>
      </c>
      <c r="W3163" s="2"/>
      <c r="X3163" s="3" t="s">
        <v>583</v>
      </c>
      <c r="Y3163" s="2"/>
      <c r="Z3163" s="3"/>
      <c r="AA3163" s="3"/>
      <c r="AB3163" s="7" t="s">
        <v>9590</v>
      </c>
      <c r="AC3163" s="3" t="s">
        <v>297</v>
      </c>
      <c r="AD3163" s="3" t="s">
        <v>298</v>
      </c>
      <c r="AE3163" s="3" t="s">
        <v>299</v>
      </c>
      <c r="AF3163" s="3" t="s">
        <v>198</v>
      </c>
      <c r="AG3163" s="4"/>
      <c r="AH3163" s="3"/>
      <c r="AI3163" s="4"/>
      <c r="AJ31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3" s="8">
        <f>IF(#REF!=MAX(#REF!),"New","Old")</f>
      </c>
      <c r="AL3163" s="3"/>
      <c r="AM3163" s="9">
        <f>IF(OR(#REF!="",#REF!=0),"",IF(#REF!&lt;12000,"&lt;12k",IF(AND(#REF!&gt;=12000,#REF!&lt;24000),"12k to 24k",IF(AND(#REF!&gt;=24000,#REF!&lt;=36000),"24k to 36k",IF(#REF!&gt;36000,"&gt;36k","")))))</f>
      </c>
    </row>
    <row x14ac:dyDescent="0.25" r="3164" customHeight="1" ht="18.75">
      <c r="A3164" s="1">
        <v>1910433</v>
      </c>
      <c r="B3164" s="2">
        <v>11533132</v>
      </c>
      <c r="C3164" s="3" t="s">
        <v>0</v>
      </c>
      <c r="D3164" s="3" t="s">
        <v>86</v>
      </c>
      <c r="E3164" s="2">
        <v>2020</v>
      </c>
      <c r="F3164" s="4">
        <v>45125</v>
      </c>
      <c r="G3164" s="3" t="s">
        <v>39</v>
      </c>
      <c r="H3164" s="4">
        <v>45125</v>
      </c>
      <c r="I3164" s="4">
        <f>_xlfn.XLOOKUP(#REF!,[1]!Backup_F8_Previous_Wave[ODINO],[1]!Backup_F8_Previous_Wave[Production Date],"")</f>
      </c>
      <c r="J3164" s="10">
        <f>_xlfn.XLOOKUP(#REF!,[1]!Backup_F8_Previous_Wave[ODINO],[1]!Backup_F8_Previous_Wave[Wave Date],"")</f>
      </c>
      <c r="K3164" s="6">
        <f>_xlfn.XLOOKUP(#REF!,[1]!Backup_F8_Previous_Wave[ODINO],[1]!Backup_F8_Previous_Wave[Full VIN],"")</f>
      </c>
      <c r="L3164" s="3" t="s">
        <v>8112</v>
      </c>
      <c r="M3164" s="3" t="s">
        <v>4</v>
      </c>
      <c r="N3164" s="3" t="s">
        <v>9591</v>
      </c>
      <c r="O3164" s="3" t="s">
        <v>4771</v>
      </c>
      <c r="P3164" s="6">
        <f>_xlfn.XLOOKUP(#REF!,[1]!Table2[BINNING],[1]!Table2[VFG],"")</f>
      </c>
      <c r="Q3164" s="6">
        <f>IF(ISNUMBER(FIND("|",#REF!,1)),LEFT(#REF!,FIND("|",#REF!,1)-2),#REF!)</f>
      </c>
      <c r="R3164" s="6">
        <f>IF(ISNUMBER(FIND("|",#REF!,1)),RIGHT(#REF!,LEN(#REF!)-FIND("|",#REF!,1)-1),"")</f>
      </c>
      <c r="S3164" s="3" t="s">
        <v>7</v>
      </c>
      <c r="T3164" s="3" t="s">
        <v>7</v>
      </c>
      <c r="U3164" s="2">
        <v>0</v>
      </c>
      <c r="V3164" s="2">
        <v>0</v>
      </c>
      <c r="W3164" s="2"/>
      <c r="X3164" s="3" t="s">
        <v>100</v>
      </c>
      <c r="Y3164" s="2">
        <v>0</v>
      </c>
      <c r="Z3164" s="3"/>
      <c r="AA3164" s="3"/>
      <c r="AB3164" s="7" t="s">
        <v>9592</v>
      </c>
      <c r="AC3164" s="3" t="s">
        <v>685</v>
      </c>
      <c r="AD3164" s="3" t="s">
        <v>93</v>
      </c>
      <c r="AE3164" s="3" t="s">
        <v>94</v>
      </c>
      <c r="AF3164" s="3" t="s">
        <v>95</v>
      </c>
      <c r="AG3164" s="4"/>
      <c r="AH3164" s="3"/>
      <c r="AI3164" s="4"/>
      <c r="AJ31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4" s="8">
        <f>IF(#REF!=MAX(#REF!),"New","Old")</f>
      </c>
      <c r="AL3164" s="3"/>
      <c r="AM3164" s="9">
        <f>IF(OR(#REF!="",#REF!=0),"",IF(#REF!&lt;12000,"&lt;12k",IF(AND(#REF!&gt;=12000,#REF!&lt;24000),"12k to 24k",IF(AND(#REF!&gt;=24000,#REF!&lt;=36000),"24k to 36k",IF(#REF!&gt;36000,"&gt;36k","")))))</f>
      </c>
    </row>
    <row x14ac:dyDescent="0.25" r="3165" customHeight="1" ht="18.75">
      <c r="A3165" s="1">
        <v>1910445</v>
      </c>
      <c r="B3165" s="2">
        <v>11533143</v>
      </c>
      <c r="C3165" s="3" t="s">
        <v>0</v>
      </c>
      <c r="D3165" s="3" t="s">
        <v>181</v>
      </c>
      <c r="E3165" s="2">
        <v>2016</v>
      </c>
      <c r="F3165" s="4">
        <v>45119</v>
      </c>
      <c r="G3165" s="3" t="s">
        <v>39</v>
      </c>
      <c r="H3165" s="4">
        <v>45126</v>
      </c>
      <c r="I3165" s="4"/>
      <c r="J3165" s="10">
        <f>_xlfn.XLOOKUP(#REF!,[1]!Backup_F8_Previous_Wave[ODINO],[1]!Backup_F8_Previous_Wave[Wave Date],"")</f>
      </c>
      <c r="K3165" s="6">
        <f>_xlfn.XLOOKUP(#REF!,[1]!Backup_F8_Previous_Wave[ODINO],[1]!Backup_F8_Previous_Wave[Full VIN],"")</f>
      </c>
      <c r="L3165" s="3" t="s">
        <v>9593</v>
      </c>
      <c r="M3165" s="3" t="s">
        <v>4</v>
      </c>
      <c r="N3165" s="3" t="s">
        <v>9594</v>
      </c>
      <c r="O3165" s="3" t="s">
        <v>196</v>
      </c>
      <c r="P3165" s="6">
        <f>_xlfn.XLOOKUP(#REF!,[1]!Table2[BINNING],[1]!Table2[VFG],"")</f>
      </c>
      <c r="Q3165" s="6">
        <f>IF(ISNUMBER(FIND("|",#REF!,1)),LEFT(#REF!,FIND("|",#REF!,1)-2),#REF!)</f>
      </c>
      <c r="R3165" s="6">
        <f>IF(ISNUMBER(FIND("|",#REF!,1)),RIGHT(#REF!,LEN(#REF!)-FIND("|",#REF!,1)-1),"")</f>
      </c>
      <c r="S3165" s="3" t="s">
        <v>7</v>
      </c>
      <c r="T3165" s="3" t="s">
        <v>7</v>
      </c>
      <c r="U3165" s="2">
        <v>0</v>
      </c>
      <c r="V3165" s="2">
        <v>0</v>
      </c>
      <c r="W3165" s="2"/>
      <c r="X3165" s="3" t="s">
        <v>583</v>
      </c>
      <c r="Y3165" s="2">
        <v>65</v>
      </c>
      <c r="Z3165" s="3"/>
      <c r="AA3165" s="3"/>
      <c r="AB3165" s="7" t="s">
        <v>9595</v>
      </c>
      <c r="AC3165" s="3"/>
      <c r="AD3165" s="3"/>
      <c r="AE3165" s="3"/>
      <c r="AF3165" s="3"/>
      <c r="AG3165" s="4"/>
      <c r="AH3165" s="3"/>
      <c r="AI3165" s="4"/>
      <c r="AJ31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5" s="8">
        <f>IF(#REF!=MAX(#REF!),"New","Old")</f>
      </c>
      <c r="AL3165" s="3"/>
      <c r="AM3165" s="9">
        <f>IF(OR(#REF!="",#REF!=0),"",IF(#REF!&lt;12000,"&lt;12k",IF(AND(#REF!&gt;=12000,#REF!&lt;24000),"12k to 24k",IF(AND(#REF!&gt;=24000,#REF!&lt;=36000),"24k to 36k",IF(#REF!&gt;36000,"&gt;36k","")))))</f>
      </c>
    </row>
    <row x14ac:dyDescent="0.25" r="3166" customHeight="1" ht="18.75">
      <c r="A3166" s="1">
        <v>1910472</v>
      </c>
      <c r="B3166" s="2">
        <v>11533159</v>
      </c>
      <c r="C3166" s="3" t="s">
        <v>0</v>
      </c>
      <c r="D3166" s="3" t="s">
        <v>3638</v>
      </c>
      <c r="E3166" s="2">
        <v>2023</v>
      </c>
      <c r="F3166" s="4">
        <v>45125</v>
      </c>
      <c r="G3166" s="3" t="s">
        <v>39</v>
      </c>
      <c r="H3166" s="4">
        <v>45126</v>
      </c>
      <c r="I3166" s="4">
        <f>_xlfn.XLOOKUP(#REF!,[1]!Backup_F8_Previous_Wave[ODINO],[1]!Backup_F8_Previous_Wave[Production Date],"")</f>
      </c>
      <c r="J3166" s="10">
        <f>_xlfn.XLOOKUP(#REF!,[1]!Backup_F8_Previous_Wave[ODINO],[1]!Backup_F8_Previous_Wave[Wave Date],"")</f>
      </c>
      <c r="K3166" s="6">
        <f>_xlfn.XLOOKUP(#REF!,[1]!Backup_F8_Previous_Wave[ODINO],[1]!Backup_F8_Previous_Wave[Full VIN],"")</f>
      </c>
      <c r="L3166" s="3" t="s">
        <v>9596</v>
      </c>
      <c r="M3166" s="3" t="s">
        <v>4</v>
      </c>
      <c r="N3166" s="3" t="s">
        <v>9597</v>
      </c>
      <c r="O3166" s="3" t="s">
        <v>3149</v>
      </c>
      <c r="P3166" s="6">
        <f>_xlfn.XLOOKUP(#REF!,[1]!Table2[BINNING],[1]!Table2[VFG],"")</f>
      </c>
      <c r="Q3166" s="6">
        <f>IF(ISNUMBER(FIND("|",#REF!,1)),LEFT(#REF!,FIND("|",#REF!,1)-2),#REF!)</f>
      </c>
      <c r="R3166" s="6">
        <f>IF(ISNUMBER(FIND("|",#REF!,1)),RIGHT(#REF!,LEN(#REF!)-FIND("|",#REF!,1)-1),"")</f>
      </c>
      <c r="S3166" s="3" t="s">
        <v>7</v>
      </c>
      <c r="T3166" s="3" t="s">
        <v>7</v>
      </c>
      <c r="U3166" s="2">
        <v>0</v>
      </c>
      <c r="V3166" s="2">
        <v>0</v>
      </c>
      <c r="W3166" s="2"/>
      <c r="X3166" s="3" t="s">
        <v>253</v>
      </c>
      <c r="Y3166" s="2"/>
      <c r="Z3166" s="3"/>
      <c r="AA3166" s="3"/>
      <c r="AB3166" s="7" t="s">
        <v>9598</v>
      </c>
      <c r="AC3166" s="3" t="s">
        <v>3642</v>
      </c>
      <c r="AD3166" s="3" t="s">
        <v>3643</v>
      </c>
      <c r="AE3166" s="3" t="s">
        <v>3644</v>
      </c>
      <c r="AF3166" s="3" t="s">
        <v>68</v>
      </c>
      <c r="AG3166" s="4"/>
      <c r="AH3166" s="3"/>
      <c r="AI3166" s="4"/>
      <c r="AJ31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6" s="8">
        <f>IF(#REF!=MAX(#REF!),"New","Old")</f>
      </c>
      <c r="AL3166" s="3"/>
      <c r="AM3166" s="9">
        <f>IF(OR(#REF!="",#REF!=0),"",IF(#REF!&lt;12000,"&lt;12k",IF(AND(#REF!&gt;=12000,#REF!&lt;24000),"12k to 24k",IF(AND(#REF!&gt;=24000,#REF!&lt;=36000),"24k to 36k",IF(#REF!&gt;36000,"&gt;36k","")))))</f>
      </c>
    </row>
    <row x14ac:dyDescent="0.25" r="3167" customHeight="1" ht="18.75">
      <c r="A3167" s="1">
        <v>1910633</v>
      </c>
      <c r="B3167" s="2">
        <v>11533277</v>
      </c>
      <c r="C3167" s="3" t="s">
        <v>0</v>
      </c>
      <c r="D3167" s="3" t="s">
        <v>86</v>
      </c>
      <c r="E3167" s="2">
        <v>2020</v>
      </c>
      <c r="F3167" s="4">
        <v>45124</v>
      </c>
      <c r="G3167" s="3" t="s">
        <v>39</v>
      </c>
      <c r="H3167" s="4">
        <v>45126</v>
      </c>
      <c r="I3167" s="4">
        <f>_xlfn.XLOOKUP(#REF!,[1]!Backup_F8_Previous_Wave[ODINO],[1]!Backup_F8_Previous_Wave[Production Date],"")</f>
      </c>
      <c r="J3167" s="10">
        <f>_xlfn.XLOOKUP(#REF!,[1]!Backup_F8_Previous_Wave[ODINO],[1]!Backup_F8_Previous_Wave[Wave Date],"")</f>
      </c>
      <c r="K3167" s="6">
        <f>_xlfn.XLOOKUP(#REF!,[1]!Backup_F8_Previous_Wave[ODINO],[1]!Backup_F8_Previous_Wave[Full VIN],"")</f>
      </c>
      <c r="L3167" s="3" t="s">
        <v>8307</v>
      </c>
      <c r="M3167" s="3" t="s">
        <v>4</v>
      </c>
      <c r="N3167" s="3" t="s">
        <v>9599</v>
      </c>
      <c r="O3167" s="3" t="s">
        <v>4771</v>
      </c>
      <c r="P3167" s="6">
        <f>_xlfn.XLOOKUP(#REF!,[1]!Table2[BINNING],[1]!Table2[VFG],"")</f>
      </c>
      <c r="Q3167" s="6">
        <f>IF(ISNUMBER(FIND("|",#REF!,1)),LEFT(#REF!,FIND("|",#REF!,1)-2),#REF!)</f>
      </c>
      <c r="R3167" s="6">
        <f>IF(ISNUMBER(FIND("|",#REF!,1)),RIGHT(#REF!,LEN(#REF!)-FIND("|",#REF!,1)-1),"")</f>
      </c>
      <c r="S3167" s="3" t="s">
        <v>7</v>
      </c>
      <c r="T3167" s="3" t="s">
        <v>7</v>
      </c>
      <c r="U3167" s="2">
        <v>0</v>
      </c>
      <c r="V3167" s="2">
        <v>0</v>
      </c>
      <c r="W3167" s="2">
        <v>55000</v>
      </c>
      <c r="X3167" s="3" t="s">
        <v>72</v>
      </c>
      <c r="Y3167" s="2">
        <v>0</v>
      </c>
      <c r="Z3167" s="3" t="s">
        <v>9600</v>
      </c>
      <c r="AA3167" s="3" t="s">
        <v>1092</v>
      </c>
      <c r="AB3167" s="7" t="s">
        <v>9601</v>
      </c>
      <c r="AC3167" s="3" t="s">
        <v>685</v>
      </c>
      <c r="AD3167" s="3" t="s">
        <v>93</v>
      </c>
      <c r="AE3167" s="3" t="s">
        <v>94</v>
      </c>
      <c r="AF3167" s="3" t="s">
        <v>95</v>
      </c>
      <c r="AG3167" s="4"/>
      <c r="AH3167" s="3"/>
      <c r="AI3167" s="4"/>
      <c r="AJ31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7" s="8">
        <f>IF(#REF!=MAX(#REF!),"New","Old")</f>
      </c>
      <c r="AL3167" s="3"/>
      <c r="AM3167" s="9">
        <f>IF(OR(#REF!="",#REF!=0),"",IF(#REF!&lt;12000,"&lt;12k",IF(AND(#REF!&gt;=12000,#REF!&lt;24000),"12k to 24k",IF(AND(#REF!&gt;=24000,#REF!&lt;=36000),"24k to 36k",IF(#REF!&gt;36000,"&gt;36k","")))))</f>
      </c>
    </row>
    <row x14ac:dyDescent="0.25" r="3168" customHeight="1" ht="18.75">
      <c r="A3168" s="1">
        <v>1910643</v>
      </c>
      <c r="B3168" s="2">
        <v>11533286</v>
      </c>
      <c r="C3168" s="3" t="s">
        <v>0</v>
      </c>
      <c r="D3168" s="3" t="s">
        <v>86</v>
      </c>
      <c r="E3168" s="2">
        <v>2020</v>
      </c>
      <c r="F3168" s="4">
        <v>44722</v>
      </c>
      <c r="G3168" s="3" t="s">
        <v>108</v>
      </c>
      <c r="H3168" s="4">
        <v>45126</v>
      </c>
      <c r="I3168" s="4">
        <f>_xlfn.XLOOKUP(#REF!,[1]!Backup_F8_Previous_Wave[ODINO],[1]!Backup_F8_Previous_Wave[Production Date],"")</f>
      </c>
      <c r="J3168" s="10">
        <f>_xlfn.XLOOKUP(#REF!,[1]!Backup_F8_Previous_Wave[ODINO],[1]!Backup_F8_Previous_Wave[Wave Date],"")</f>
      </c>
      <c r="K3168" s="6">
        <f>_xlfn.XLOOKUP(#REF!,[1]!Backup_F8_Previous_Wave[ODINO],[1]!Backup_F8_Previous_Wave[Full VIN],"")</f>
      </c>
      <c r="L3168" s="3" t="s">
        <v>9602</v>
      </c>
      <c r="M3168" s="3" t="s">
        <v>4</v>
      </c>
      <c r="N3168" s="3" t="s">
        <v>9603</v>
      </c>
      <c r="O3168" s="3" t="s">
        <v>4771</v>
      </c>
      <c r="P3168" s="6">
        <f>_xlfn.XLOOKUP(#REF!,[1]!Table2[BINNING],[1]!Table2[VFG],"")</f>
      </c>
      <c r="Q3168" s="6">
        <f>IF(ISNUMBER(FIND("|",#REF!,1)),LEFT(#REF!,FIND("|",#REF!,1)-2),#REF!)</f>
      </c>
      <c r="R3168" s="6">
        <f>IF(ISNUMBER(FIND("|",#REF!,1)),RIGHT(#REF!,LEN(#REF!)-FIND("|",#REF!,1)-1),"")</f>
      </c>
      <c r="S3168" s="3" t="s">
        <v>7</v>
      </c>
      <c r="T3168" s="3" t="s">
        <v>7</v>
      </c>
      <c r="U3168" s="2">
        <v>0</v>
      </c>
      <c r="V3168" s="2">
        <v>0</v>
      </c>
      <c r="W3168" s="2"/>
      <c r="X3168" s="3" t="s">
        <v>229</v>
      </c>
      <c r="Y3168" s="2">
        <v>0</v>
      </c>
      <c r="Z3168" s="3"/>
      <c r="AA3168" s="3"/>
      <c r="AB3168" s="7" t="s">
        <v>9604</v>
      </c>
      <c r="AC3168" s="3" t="s">
        <v>685</v>
      </c>
      <c r="AD3168" s="3" t="s">
        <v>93</v>
      </c>
      <c r="AE3168" s="3" t="s">
        <v>94</v>
      </c>
      <c r="AF3168" s="3" t="s">
        <v>95</v>
      </c>
      <c r="AG3168" s="4"/>
      <c r="AH3168" s="3"/>
      <c r="AI3168" s="4"/>
      <c r="AJ31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8" s="8">
        <f>IF(#REF!=MAX(#REF!),"New","Old")</f>
      </c>
      <c r="AL3168" s="3"/>
      <c r="AM3168" s="9">
        <f>IF(OR(#REF!="",#REF!=0),"",IF(#REF!&lt;12000,"&lt;12k",IF(AND(#REF!&gt;=12000,#REF!&lt;24000),"12k to 24k",IF(AND(#REF!&gt;=24000,#REF!&lt;=36000),"24k to 36k",IF(#REF!&gt;36000,"&gt;36k","")))))</f>
      </c>
    </row>
    <row x14ac:dyDescent="0.25" r="3169" customHeight="1" ht="18.75">
      <c r="A3169" s="1">
        <v>1910650</v>
      </c>
      <c r="B3169" s="2">
        <v>11533291</v>
      </c>
      <c r="C3169" s="3" t="s">
        <v>0</v>
      </c>
      <c r="D3169" s="3" t="s">
        <v>181</v>
      </c>
      <c r="E3169" s="2">
        <v>2017</v>
      </c>
      <c r="F3169" s="4">
        <v>45121</v>
      </c>
      <c r="G3169" s="3" t="s">
        <v>39</v>
      </c>
      <c r="H3169" s="4">
        <v>45126</v>
      </c>
      <c r="I3169" s="4"/>
      <c r="J3169" s="10">
        <f>_xlfn.XLOOKUP(#REF!,[1]!Backup_F8_Previous_Wave[ODINO],[1]!Backup_F8_Previous_Wave[Wave Date],"")</f>
      </c>
      <c r="K3169" s="3"/>
      <c r="L3169" s="3" t="s">
        <v>7213</v>
      </c>
      <c r="M3169" s="3" t="s">
        <v>4</v>
      </c>
      <c r="N3169" s="3" t="s">
        <v>9605</v>
      </c>
      <c r="O3169" s="3" t="s">
        <v>2523</v>
      </c>
      <c r="P3169" s="6">
        <f>_xlfn.XLOOKUP(#REF!,[1]!Table2[BINNING],[1]!Table2[VFG],"")</f>
      </c>
      <c r="Q3169" s="6">
        <f>IF(ISNUMBER(FIND("|",#REF!,1)),LEFT(#REF!,FIND("|",#REF!,1)-2),#REF!)</f>
      </c>
      <c r="R3169" s="6">
        <f>IF(ISNUMBER(FIND("|",#REF!,1)),RIGHT(#REF!,LEN(#REF!)-FIND("|",#REF!,1)-1),"")</f>
      </c>
      <c r="S3169" s="3" t="s">
        <v>7</v>
      </c>
      <c r="T3169" s="3" t="s">
        <v>7</v>
      </c>
      <c r="U3169" s="2">
        <v>0</v>
      </c>
      <c r="V3169" s="2">
        <v>0</v>
      </c>
      <c r="W3169" s="2"/>
      <c r="X3169" s="3" t="s">
        <v>63</v>
      </c>
      <c r="Y3169" s="2">
        <v>70</v>
      </c>
      <c r="Z3169" s="3"/>
      <c r="AA3169" s="3"/>
      <c r="AB3169" s="7" t="s">
        <v>9606</v>
      </c>
      <c r="AC3169" s="3" t="s">
        <v>44</v>
      </c>
      <c r="AD3169" s="3" t="s">
        <v>44</v>
      </c>
      <c r="AE3169" s="3" t="s">
        <v>44</v>
      </c>
      <c r="AF3169" s="3" t="s">
        <v>198</v>
      </c>
      <c r="AG3169" s="4"/>
      <c r="AH3169" s="3"/>
      <c r="AI3169" s="4"/>
      <c r="AJ31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69" s="8">
        <f>IF(#REF!=MAX(#REF!),"New","Old")</f>
      </c>
      <c r="AL3169" s="3"/>
      <c r="AM3169" s="9">
        <f>IF(OR(#REF!="",#REF!=0),"",IF(#REF!&lt;12000,"&lt;12k",IF(AND(#REF!&gt;=12000,#REF!&lt;24000),"12k to 24k",IF(AND(#REF!&gt;=24000,#REF!&lt;=36000),"24k to 36k",IF(#REF!&gt;36000,"&gt;36k","")))))</f>
      </c>
    </row>
    <row x14ac:dyDescent="0.25" r="3170" customHeight="1" ht="18.75">
      <c r="A3170" s="1">
        <v>1910709</v>
      </c>
      <c r="B3170" s="2">
        <v>11533335</v>
      </c>
      <c r="C3170" s="3" t="s">
        <v>0</v>
      </c>
      <c r="D3170" s="3" t="s">
        <v>86</v>
      </c>
      <c r="E3170" s="2">
        <v>2020</v>
      </c>
      <c r="F3170" s="4">
        <v>45036</v>
      </c>
      <c r="G3170" s="3" t="s">
        <v>108</v>
      </c>
      <c r="H3170" s="4">
        <v>45126</v>
      </c>
      <c r="I3170" s="4">
        <f>_xlfn.XLOOKUP(#REF!,[1]!Backup_F8_Previous_Wave[ODINO],[1]!Backup_F8_Previous_Wave[Production Date],"")</f>
      </c>
      <c r="J3170" s="10">
        <f>_xlfn.XLOOKUP(#REF!,[1]!Backup_F8_Previous_Wave[ODINO],[1]!Backup_F8_Previous_Wave[Wave Date],"")</f>
      </c>
      <c r="K3170" s="6">
        <f>_xlfn.XLOOKUP(#REF!,[1]!Backup_F8_Previous_Wave[ODINO],[1]!Backup_F8_Previous_Wave[Full VIN],"")</f>
      </c>
      <c r="L3170" s="3" t="s">
        <v>8440</v>
      </c>
      <c r="M3170" s="3" t="s">
        <v>4</v>
      </c>
      <c r="N3170" s="3" t="s">
        <v>9607</v>
      </c>
      <c r="O3170" s="3" t="s">
        <v>4771</v>
      </c>
      <c r="P3170" s="6">
        <f>_xlfn.XLOOKUP(#REF!,[1]!Table2[BINNING],[1]!Table2[VFG],"")</f>
      </c>
      <c r="Q3170" s="6">
        <f>IF(ISNUMBER(FIND("|",#REF!,1)),LEFT(#REF!,FIND("|",#REF!,1)-2),#REF!)</f>
      </c>
      <c r="R3170" s="6">
        <f>IF(ISNUMBER(FIND("|",#REF!,1)),RIGHT(#REF!,LEN(#REF!)-FIND("|",#REF!,1)-1),"")</f>
      </c>
      <c r="S3170" s="3" t="s">
        <v>7</v>
      </c>
      <c r="T3170" s="3" t="s">
        <v>7</v>
      </c>
      <c r="U3170" s="2">
        <v>0</v>
      </c>
      <c r="V3170" s="2">
        <v>0</v>
      </c>
      <c r="W3170" s="2"/>
      <c r="X3170" s="3" t="s">
        <v>50</v>
      </c>
      <c r="Y3170" s="2"/>
      <c r="Z3170" s="3"/>
      <c r="AA3170" s="3"/>
      <c r="AB3170" s="7" t="s">
        <v>9608</v>
      </c>
      <c r="AC3170" s="3" t="s">
        <v>685</v>
      </c>
      <c r="AD3170" s="3" t="s">
        <v>93</v>
      </c>
      <c r="AE3170" s="3" t="s">
        <v>94</v>
      </c>
      <c r="AF3170" s="3" t="s">
        <v>95</v>
      </c>
      <c r="AG3170" s="4"/>
      <c r="AH3170" s="3"/>
      <c r="AI3170" s="4"/>
      <c r="AJ31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0" s="8">
        <f>IF(#REF!=MAX(#REF!),"New","Old")</f>
      </c>
      <c r="AL3170" s="3"/>
      <c r="AM3170" s="9">
        <f>IF(OR(#REF!="",#REF!=0),"",IF(#REF!&lt;12000,"&lt;12k",IF(AND(#REF!&gt;=12000,#REF!&lt;24000),"12k to 24k",IF(AND(#REF!&gt;=24000,#REF!&lt;=36000),"24k to 36k",IF(#REF!&gt;36000,"&gt;36k","")))))</f>
      </c>
    </row>
    <row x14ac:dyDescent="0.25" r="3171" customHeight="1" ht="18.75">
      <c r="A3171" s="1">
        <v>1910749</v>
      </c>
      <c r="B3171" s="2">
        <v>11533360</v>
      </c>
      <c r="C3171" s="3" t="s">
        <v>0</v>
      </c>
      <c r="D3171" s="3" t="s">
        <v>181</v>
      </c>
      <c r="E3171" s="2">
        <v>2013</v>
      </c>
      <c r="F3171" s="4">
        <v>44936</v>
      </c>
      <c r="G3171" s="3" t="s">
        <v>2</v>
      </c>
      <c r="H3171" s="4">
        <v>45126</v>
      </c>
      <c r="I3171" s="4">
        <f>_xlfn.XLOOKUP(#REF!,[1]!Backup_F8_Previous_Wave[ODINO],[1]!Backup_F8_Previous_Wave[Production Date],"")</f>
      </c>
      <c r="J3171" s="10">
        <f>_xlfn.XLOOKUP(#REF!,[1]!Backup_F8_Previous_Wave[ODINO],[1]!Backup_F8_Previous_Wave[Wave Date],"")</f>
      </c>
      <c r="K3171" s="6">
        <f>_xlfn.XLOOKUP(#REF!,[1]!Backup_F8_Previous_Wave[ODINO],[1]!Backup_F8_Previous_Wave[Full VIN],"")</f>
      </c>
      <c r="L3171" s="3" t="s">
        <v>9609</v>
      </c>
      <c r="M3171" s="3" t="s">
        <v>4</v>
      </c>
      <c r="N3171" s="3" t="s">
        <v>9610</v>
      </c>
      <c r="O3171" s="3" t="s">
        <v>196</v>
      </c>
      <c r="P3171" s="6">
        <f>_xlfn.XLOOKUP(#REF!,[1]!Table2[BINNING],[1]!Table2[VFG],"")</f>
      </c>
      <c r="Q3171" s="6">
        <f>IF(ISNUMBER(FIND("|",#REF!,1)),LEFT(#REF!,FIND("|",#REF!,1)-2),#REF!)</f>
      </c>
      <c r="R3171" s="6">
        <f>IF(ISNUMBER(FIND("|",#REF!,1)),RIGHT(#REF!,LEN(#REF!)-FIND("|",#REF!,1)-1),"")</f>
      </c>
      <c r="S3171" s="3" t="s">
        <v>7</v>
      </c>
      <c r="T3171" s="3" t="s">
        <v>7</v>
      </c>
      <c r="U3171" s="2">
        <v>0</v>
      </c>
      <c r="V3171" s="2">
        <v>0</v>
      </c>
      <c r="W3171" s="2"/>
      <c r="X3171" s="3" t="s">
        <v>358</v>
      </c>
      <c r="Y3171" s="2">
        <v>60</v>
      </c>
      <c r="Z3171" s="3"/>
      <c r="AA3171" s="3"/>
      <c r="AB3171" s="7" t="s">
        <v>9611</v>
      </c>
      <c r="AC3171" s="3" t="s">
        <v>297</v>
      </c>
      <c r="AD3171" s="3" t="s">
        <v>298</v>
      </c>
      <c r="AE3171" s="3" t="s">
        <v>299</v>
      </c>
      <c r="AF3171" s="3" t="s">
        <v>198</v>
      </c>
      <c r="AG3171" s="4"/>
      <c r="AH3171" s="3"/>
      <c r="AI3171" s="4"/>
      <c r="AJ31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1" s="8">
        <f>IF(#REF!=MAX(#REF!),"New","Old")</f>
      </c>
      <c r="AL3171" s="3"/>
      <c r="AM3171" s="9">
        <f>IF(OR(#REF!="",#REF!=0),"",IF(#REF!&lt;12000,"&lt;12k",IF(AND(#REF!&gt;=12000,#REF!&lt;24000),"12k to 24k",IF(AND(#REF!&gt;=24000,#REF!&lt;=36000),"24k to 36k",IF(#REF!&gt;36000,"&gt;36k","")))))</f>
      </c>
    </row>
    <row x14ac:dyDescent="0.25" r="3172" customHeight="1" ht="18.75">
      <c r="A3172" s="1">
        <v>1910760</v>
      </c>
      <c r="B3172" s="2">
        <v>11533372</v>
      </c>
      <c r="C3172" s="3" t="s">
        <v>0</v>
      </c>
      <c r="D3172" s="3" t="s">
        <v>86</v>
      </c>
      <c r="E3172" s="2">
        <v>2020</v>
      </c>
      <c r="F3172" s="4">
        <v>44841</v>
      </c>
      <c r="G3172" s="3" t="s">
        <v>14</v>
      </c>
      <c r="H3172" s="4">
        <v>45126</v>
      </c>
      <c r="I3172" s="4">
        <f>_xlfn.XLOOKUP(#REF!,[1]!Backup_F8_Previous_Wave[ODINO],[1]!Backup_F8_Previous_Wave[Production Date],"")</f>
      </c>
      <c r="J3172" s="10">
        <f>_xlfn.XLOOKUP(#REF!,[1]!Backup_F8_Previous_Wave[ODINO],[1]!Backup_F8_Previous_Wave[Wave Date],"")</f>
      </c>
      <c r="K3172" s="6">
        <f>_xlfn.XLOOKUP(#REF!,[1]!Backup_F8_Previous_Wave[ODINO],[1]!Backup_F8_Previous_Wave[Full VIN],"")</f>
      </c>
      <c r="L3172" s="3" t="s">
        <v>3550</v>
      </c>
      <c r="M3172" s="3" t="s">
        <v>4</v>
      </c>
      <c r="N3172" s="3" t="s">
        <v>9612</v>
      </c>
      <c r="O3172" s="3" t="s">
        <v>4771</v>
      </c>
      <c r="P3172" s="6">
        <f>_xlfn.XLOOKUP(#REF!,[1]!Table2[BINNING],[1]!Table2[VFG],"")</f>
      </c>
      <c r="Q3172" s="6">
        <f>IF(ISNUMBER(FIND("|",#REF!,1)),LEFT(#REF!,FIND("|",#REF!,1)-2),#REF!)</f>
      </c>
      <c r="R3172" s="6">
        <f>IF(ISNUMBER(FIND("|",#REF!,1)),RIGHT(#REF!,LEN(#REF!)-FIND("|",#REF!,1)-1),"")</f>
      </c>
      <c r="S3172" s="3" t="s">
        <v>7</v>
      </c>
      <c r="T3172" s="3" t="s">
        <v>7</v>
      </c>
      <c r="U3172" s="2">
        <v>0</v>
      </c>
      <c r="V3172" s="2">
        <v>0</v>
      </c>
      <c r="W3172" s="2"/>
      <c r="X3172" s="3" t="s">
        <v>72</v>
      </c>
      <c r="Y3172" s="2"/>
      <c r="Z3172" s="3"/>
      <c r="AA3172" s="3"/>
      <c r="AB3172" s="7" t="s">
        <v>9613</v>
      </c>
      <c r="AC3172" s="3" t="s">
        <v>685</v>
      </c>
      <c r="AD3172" s="3" t="s">
        <v>93</v>
      </c>
      <c r="AE3172" s="3" t="s">
        <v>94</v>
      </c>
      <c r="AF3172" s="3" t="s">
        <v>95</v>
      </c>
      <c r="AG3172" s="4"/>
      <c r="AH3172" s="3"/>
      <c r="AI3172" s="4"/>
      <c r="AJ31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2" s="8">
        <f>IF(#REF!=MAX(#REF!),"New","Old")</f>
      </c>
      <c r="AL3172" s="3"/>
      <c r="AM3172" s="9">
        <f>IF(OR(#REF!="",#REF!=0),"",IF(#REF!&lt;12000,"&lt;12k",IF(AND(#REF!&gt;=12000,#REF!&lt;24000),"12k to 24k",IF(AND(#REF!&gt;=24000,#REF!&lt;=36000),"24k to 36k",IF(#REF!&gt;36000,"&gt;36k","")))))</f>
      </c>
    </row>
    <row x14ac:dyDescent="0.25" r="3173" customHeight="1" ht="18.75">
      <c r="A3173" s="1">
        <v>1910813</v>
      </c>
      <c r="B3173" s="2">
        <v>11533405</v>
      </c>
      <c r="C3173" s="3" t="s">
        <v>0</v>
      </c>
      <c r="D3173" s="3" t="s">
        <v>181</v>
      </c>
      <c r="E3173" s="2">
        <v>2013</v>
      </c>
      <c r="F3173" s="4">
        <v>45127</v>
      </c>
      <c r="G3173" s="3" t="s">
        <v>39</v>
      </c>
      <c r="H3173" s="4">
        <v>45127</v>
      </c>
      <c r="I3173" s="4"/>
      <c r="J3173" s="10">
        <f>_xlfn.XLOOKUP(#REF!,[1]!Backup_F8_Previous_Wave[ODINO],[1]!Backup_F8_Previous_Wave[Wave Date],"")</f>
      </c>
      <c r="K3173" s="3"/>
      <c r="L3173" s="3" t="s">
        <v>5222</v>
      </c>
      <c r="M3173" s="3" t="s">
        <v>4</v>
      </c>
      <c r="N3173" s="3" t="s">
        <v>9614</v>
      </c>
      <c r="O3173" s="3" t="s">
        <v>196</v>
      </c>
      <c r="P3173" s="6">
        <f>_xlfn.XLOOKUP(#REF!,[1]!Table2[BINNING],[1]!Table2[VFG],"")</f>
      </c>
      <c r="Q3173" s="6">
        <f>IF(ISNUMBER(FIND("|",#REF!,1)),LEFT(#REF!,FIND("|",#REF!,1)-2),#REF!)</f>
      </c>
      <c r="R3173" s="6">
        <f>IF(ISNUMBER(FIND("|",#REF!,1)),RIGHT(#REF!,LEN(#REF!)-FIND("|",#REF!,1)-1),"")</f>
      </c>
      <c r="S3173" s="3" t="s">
        <v>7</v>
      </c>
      <c r="T3173" s="3" t="s">
        <v>7</v>
      </c>
      <c r="U3173" s="2">
        <v>0</v>
      </c>
      <c r="V3173" s="2">
        <v>0</v>
      </c>
      <c r="W3173" s="2"/>
      <c r="X3173" s="3" t="s">
        <v>81</v>
      </c>
      <c r="Y3173" s="2">
        <v>65</v>
      </c>
      <c r="Z3173" s="3"/>
      <c r="AA3173" s="3"/>
      <c r="AB3173" s="7" t="s">
        <v>9615</v>
      </c>
      <c r="AC3173" s="3" t="s">
        <v>44</v>
      </c>
      <c r="AD3173" s="3" t="s">
        <v>44</v>
      </c>
      <c r="AE3173" s="3" t="s">
        <v>44</v>
      </c>
      <c r="AF3173" s="3" t="s">
        <v>198</v>
      </c>
      <c r="AG3173" s="4"/>
      <c r="AH3173" s="3"/>
      <c r="AI3173" s="4"/>
      <c r="AJ31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3" s="8">
        <f>IF(#REF!=MAX(#REF!),"New","Old")</f>
      </c>
      <c r="AL3173" s="3"/>
      <c r="AM3173" s="9">
        <f>IF(OR(#REF!="",#REF!=0),"",IF(#REF!&lt;12000,"&lt;12k",IF(AND(#REF!&gt;=12000,#REF!&lt;24000),"12k to 24k",IF(AND(#REF!&gt;=24000,#REF!&lt;=36000),"24k to 36k",IF(#REF!&gt;36000,"&gt;36k","")))))</f>
      </c>
    </row>
    <row x14ac:dyDescent="0.25" r="3174" customHeight="1" ht="18.75">
      <c r="A3174" s="1">
        <v>1910821</v>
      </c>
      <c r="B3174" s="2">
        <v>11533411</v>
      </c>
      <c r="C3174" s="3" t="s">
        <v>0</v>
      </c>
      <c r="D3174" s="3" t="s">
        <v>136</v>
      </c>
      <c r="E3174" s="2">
        <v>2022</v>
      </c>
      <c r="F3174" s="4">
        <v>44970</v>
      </c>
      <c r="G3174" s="3" t="s">
        <v>2</v>
      </c>
      <c r="H3174" s="4">
        <v>45127</v>
      </c>
      <c r="I3174" s="4">
        <f>_xlfn.XLOOKUP(#REF!,[1]!Backup_F8_Previous_Wave[ODINO],[1]!Backup_F8_Previous_Wave[Production Date],"")</f>
      </c>
      <c r="J3174" s="10">
        <f>_xlfn.XLOOKUP(#REF!,[1]!Backup_F8_Previous_Wave[ODINO],[1]!Backup_F8_Previous_Wave[Wave Date],"")</f>
      </c>
      <c r="K3174" s="6">
        <f>_xlfn.XLOOKUP(#REF!,[1]!Backup_F8_Previous_Wave[ODINO],[1]!Backup_F8_Previous_Wave[Full VIN],"")</f>
      </c>
      <c r="L3174" s="3" t="s">
        <v>9616</v>
      </c>
      <c r="M3174" s="3" t="s">
        <v>4</v>
      </c>
      <c r="N3174" s="3" t="s">
        <v>9617</v>
      </c>
      <c r="O3174" s="3" t="s">
        <v>105</v>
      </c>
      <c r="P3174" s="6">
        <f>_xlfn.XLOOKUP(#REF!,[1]!Table2[BINNING],[1]!Table2[VFG],"")</f>
      </c>
      <c r="Q3174" s="6">
        <f>IF(ISNUMBER(FIND("|",#REF!,1)),LEFT(#REF!,FIND("|",#REF!,1)-2),#REF!)</f>
      </c>
      <c r="R3174" s="6">
        <f>IF(ISNUMBER(FIND("|",#REF!,1)),RIGHT(#REF!,LEN(#REF!)-FIND("|",#REF!,1)-1),"")</f>
      </c>
      <c r="S3174" s="3" t="s">
        <v>7</v>
      </c>
      <c r="T3174" s="3" t="s">
        <v>7</v>
      </c>
      <c r="U3174" s="2">
        <v>0</v>
      </c>
      <c r="V3174" s="2">
        <v>0</v>
      </c>
      <c r="W3174" s="2"/>
      <c r="X3174" s="3" t="s">
        <v>282</v>
      </c>
      <c r="Y3174" s="2"/>
      <c r="Z3174" s="3"/>
      <c r="AA3174" s="3"/>
      <c r="AB3174" s="7" t="s">
        <v>9618</v>
      </c>
      <c r="AC3174" s="3" t="s">
        <v>341</v>
      </c>
      <c r="AD3174" s="3" t="s">
        <v>342</v>
      </c>
      <c r="AE3174" s="3" t="s">
        <v>343</v>
      </c>
      <c r="AF3174" s="3" t="s">
        <v>141</v>
      </c>
      <c r="AG3174" s="4"/>
      <c r="AH3174" s="3"/>
      <c r="AI3174" s="4"/>
      <c r="AJ31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4" s="8">
        <f>IF(#REF!=MAX(#REF!),"New","Old")</f>
      </c>
      <c r="AL3174" s="3"/>
      <c r="AM3174" s="9">
        <f>IF(OR(#REF!="",#REF!=0),"",IF(#REF!&lt;12000,"&lt;12k",IF(AND(#REF!&gt;=12000,#REF!&lt;24000),"12k to 24k",IF(AND(#REF!&gt;=24000,#REF!&lt;=36000),"24k to 36k",IF(#REF!&gt;36000,"&gt;36k","")))))</f>
      </c>
    </row>
    <row x14ac:dyDescent="0.25" r="3175" customHeight="1" ht="18.75">
      <c r="A3175" s="1">
        <v>1910865</v>
      </c>
      <c r="B3175" s="2">
        <v>11533446</v>
      </c>
      <c r="C3175" s="3" t="s">
        <v>0</v>
      </c>
      <c r="D3175" s="3" t="s">
        <v>86</v>
      </c>
      <c r="E3175" s="2">
        <v>2020</v>
      </c>
      <c r="F3175" s="4">
        <v>45119</v>
      </c>
      <c r="G3175" s="3" t="s">
        <v>39</v>
      </c>
      <c r="H3175" s="4">
        <v>45127</v>
      </c>
      <c r="I3175" s="4">
        <f>_xlfn.XLOOKUP(#REF!,[1]!Backup_F8_Previous_Wave[ODINO],[1]!Backup_F8_Previous_Wave[Production Date],"")</f>
      </c>
      <c r="J3175" s="10">
        <f>_xlfn.XLOOKUP(#REF!,[1]!Backup_F8_Previous_Wave[ODINO],[1]!Backup_F8_Previous_Wave[Wave Date],"")</f>
      </c>
      <c r="K3175" s="6">
        <f>_xlfn.XLOOKUP(#REF!,[1]!Backup_F8_Previous_Wave[ODINO],[1]!Backup_F8_Previous_Wave[Full VIN],"")</f>
      </c>
      <c r="L3175" s="3" t="s">
        <v>9619</v>
      </c>
      <c r="M3175" s="3" t="s">
        <v>4</v>
      </c>
      <c r="N3175" s="3" t="s">
        <v>9620</v>
      </c>
      <c r="O3175" s="3" t="s">
        <v>4771</v>
      </c>
      <c r="P3175" s="6">
        <f>_xlfn.XLOOKUP(#REF!,[1]!Table2[BINNING],[1]!Table2[VFG],"")</f>
      </c>
      <c r="Q3175" s="6">
        <f>IF(ISNUMBER(FIND("|",#REF!,1)),LEFT(#REF!,FIND("|",#REF!,1)-2),#REF!)</f>
      </c>
      <c r="R3175" s="6">
        <f>IF(ISNUMBER(FIND("|",#REF!,1)),RIGHT(#REF!,LEN(#REF!)-FIND("|",#REF!,1)-1),"")</f>
      </c>
      <c r="S3175" s="3" t="s">
        <v>7</v>
      </c>
      <c r="T3175" s="3" t="s">
        <v>7</v>
      </c>
      <c r="U3175" s="2">
        <v>0</v>
      </c>
      <c r="V3175" s="2">
        <v>0</v>
      </c>
      <c r="W3175" s="2"/>
      <c r="X3175" s="3" t="s">
        <v>305</v>
      </c>
      <c r="Y3175" s="2"/>
      <c r="Z3175" s="3"/>
      <c r="AA3175" s="3"/>
      <c r="AB3175" s="7" t="s">
        <v>9621</v>
      </c>
      <c r="AC3175" s="3" t="s">
        <v>685</v>
      </c>
      <c r="AD3175" s="3" t="s">
        <v>1962</v>
      </c>
      <c r="AE3175" s="3" t="s">
        <v>2404</v>
      </c>
      <c r="AF3175" s="3" t="s">
        <v>95</v>
      </c>
      <c r="AG3175" s="4"/>
      <c r="AH3175" s="3"/>
      <c r="AI3175" s="4"/>
      <c r="AJ31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5" s="8">
        <f>IF(#REF!=MAX(#REF!),"New","Old")</f>
      </c>
      <c r="AL3175" s="3"/>
      <c r="AM3175" s="9">
        <f>IF(OR(#REF!="",#REF!=0),"",IF(#REF!&lt;12000,"&lt;12k",IF(AND(#REF!&gt;=12000,#REF!&lt;24000),"12k to 24k",IF(AND(#REF!&gt;=24000,#REF!&lt;=36000),"24k to 36k",IF(#REF!&gt;36000,"&gt;36k","")))))</f>
      </c>
    </row>
    <row x14ac:dyDescent="0.25" r="3176" customHeight="1" ht="18.75">
      <c r="A3176" s="1">
        <v>1910878</v>
      </c>
      <c r="B3176" s="2">
        <v>11533459</v>
      </c>
      <c r="C3176" s="3" t="s">
        <v>0</v>
      </c>
      <c r="D3176" s="3" t="s">
        <v>181</v>
      </c>
      <c r="E3176" s="2">
        <v>2019</v>
      </c>
      <c r="F3176" s="4">
        <v>45126</v>
      </c>
      <c r="G3176" s="3" t="s">
        <v>39</v>
      </c>
      <c r="H3176" s="4">
        <v>45127</v>
      </c>
      <c r="I3176" s="4">
        <f>_xlfn.XLOOKUP(#REF!,[1]!Backup_F8_Previous_Wave[ODINO],[1]!Backup_F8_Previous_Wave[Production Date],"")</f>
      </c>
      <c r="J3176" s="10">
        <f>_xlfn.XLOOKUP(#REF!,[1]!Backup_F8_Previous_Wave[ODINO],[1]!Backup_F8_Previous_Wave[Wave Date],"")</f>
      </c>
      <c r="K3176" s="6">
        <f>_xlfn.XLOOKUP(#REF!,[1]!Backup_F8_Previous_Wave[ODINO],[1]!Backup_F8_Previous_Wave[Full VIN],"")</f>
      </c>
      <c r="L3176" s="3" t="s">
        <v>9622</v>
      </c>
      <c r="M3176" s="3" t="s">
        <v>4</v>
      </c>
      <c r="N3176" s="3" t="s">
        <v>9623</v>
      </c>
      <c r="O3176" s="3" t="s">
        <v>196</v>
      </c>
      <c r="P3176" s="6">
        <f>_xlfn.XLOOKUP(#REF!,[1]!Table2[BINNING],[1]!Table2[VFG],"")</f>
      </c>
      <c r="Q3176" s="6">
        <f>IF(ISNUMBER(FIND("|",#REF!,1)),LEFT(#REF!,FIND("|",#REF!,1)-2),#REF!)</f>
      </c>
      <c r="R3176" s="6">
        <f>IF(ISNUMBER(FIND("|",#REF!,1)),RIGHT(#REF!,LEN(#REF!)-FIND("|",#REF!,1)-1),"")</f>
      </c>
      <c r="S3176" s="3" t="s">
        <v>7</v>
      </c>
      <c r="T3176" s="3" t="s">
        <v>7</v>
      </c>
      <c r="U3176" s="2">
        <v>0</v>
      </c>
      <c r="V3176" s="2">
        <v>0</v>
      </c>
      <c r="W3176" s="2"/>
      <c r="X3176" s="3" t="s">
        <v>63</v>
      </c>
      <c r="Y3176" s="2">
        <v>65</v>
      </c>
      <c r="Z3176" s="3"/>
      <c r="AA3176" s="3"/>
      <c r="AB3176" s="7" t="s">
        <v>9624</v>
      </c>
      <c r="AC3176" s="3" t="s">
        <v>297</v>
      </c>
      <c r="AD3176" s="3" t="s">
        <v>298</v>
      </c>
      <c r="AE3176" s="3" t="s">
        <v>299</v>
      </c>
      <c r="AF3176" s="3" t="s">
        <v>198</v>
      </c>
      <c r="AG3176" s="4"/>
      <c r="AH3176" s="3"/>
      <c r="AI3176" s="4"/>
      <c r="AJ31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6" s="8">
        <f>IF(#REF!=MAX(#REF!),"New","Old")</f>
      </c>
      <c r="AL3176" s="3"/>
      <c r="AM3176" s="9">
        <f>IF(OR(#REF!="",#REF!=0),"",IF(#REF!&lt;12000,"&lt;12k",IF(AND(#REF!&gt;=12000,#REF!&lt;24000),"12k to 24k",IF(AND(#REF!&gt;=24000,#REF!&lt;=36000),"24k to 36k",IF(#REF!&gt;36000,"&gt;36k","")))))</f>
      </c>
    </row>
    <row x14ac:dyDescent="0.25" r="3177" customHeight="1" ht="18.75">
      <c r="A3177" s="1">
        <v>1910914</v>
      </c>
      <c r="B3177" s="2">
        <v>11533489</v>
      </c>
      <c r="C3177" s="3" t="s">
        <v>0</v>
      </c>
      <c r="D3177" s="3" t="s">
        <v>181</v>
      </c>
      <c r="E3177" s="2">
        <v>2019</v>
      </c>
      <c r="F3177" s="4">
        <v>45126</v>
      </c>
      <c r="G3177" s="3" t="s">
        <v>39</v>
      </c>
      <c r="H3177" s="4">
        <v>45127</v>
      </c>
      <c r="I3177" s="4">
        <f>_xlfn.XLOOKUP(#REF!,[1]!Backup_F8_Previous_Wave[ODINO],[1]!Backup_F8_Previous_Wave[Production Date],"")</f>
      </c>
      <c r="J3177" s="10">
        <f>_xlfn.XLOOKUP(#REF!,[1]!Backup_F8_Previous_Wave[ODINO],[1]!Backup_F8_Previous_Wave[Wave Date],"")</f>
      </c>
      <c r="K3177" s="6">
        <f>_xlfn.XLOOKUP(#REF!,[1]!Backup_F8_Previous_Wave[ODINO],[1]!Backup_F8_Previous_Wave[Full VIN],"")</f>
      </c>
      <c r="L3177" s="3" t="s">
        <v>866</v>
      </c>
      <c r="M3177" s="3" t="s">
        <v>4</v>
      </c>
      <c r="N3177" s="3" t="s">
        <v>9625</v>
      </c>
      <c r="O3177" s="3" t="s">
        <v>196</v>
      </c>
      <c r="P3177" s="6">
        <f>_xlfn.XLOOKUP(#REF!,[1]!Table2[BINNING],[1]!Table2[VFG],"")</f>
      </c>
      <c r="Q3177" s="6">
        <f>IF(ISNUMBER(FIND("|",#REF!,1)),LEFT(#REF!,FIND("|",#REF!,1)-2),#REF!)</f>
      </c>
      <c r="R3177" s="6">
        <f>IF(ISNUMBER(FIND("|",#REF!,1)),RIGHT(#REF!,LEN(#REF!)-FIND("|",#REF!,1)-1),"")</f>
      </c>
      <c r="S3177" s="3" t="s">
        <v>7</v>
      </c>
      <c r="T3177" s="3" t="s">
        <v>7</v>
      </c>
      <c r="U3177" s="2">
        <v>0</v>
      </c>
      <c r="V3177" s="2">
        <v>0</v>
      </c>
      <c r="W3177" s="2"/>
      <c r="X3177" s="3" t="s">
        <v>106</v>
      </c>
      <c r="Y3177" s="2">
        <v>40</v>
      </c>
      <c r="Z3177" s="3"/>
      <c r="AA3177" s="3"/>
      <c r="AB3177" s="7" t="s">
        <v>9626</v>
      </c>
      <c r="AC3177" s="3" t="s">
        <v>297</v>
      </c>
      <c r="AD3177" s="3" t="s">
        <v>298</v>
      </c>
      <c r="AE3177" s="3" t="s">
        <v>299</v>
      </c>
      <c r="AF3177" s="3" t="s">
        <v>198</v>
      </c>
      <c r="AG3177" s="4"/>
      <c r="AH3177" s="3"/>
      <c r="AI3177" s="4"/>
      <c r="AJ31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7" s="8">
        <f>IF(#REF!=MAX(#REF!),"New","Old")</f>
      </c>
      <c r="AL3177" s="3"/>
      <c r="AM3177" s="9">
        <f>IF(OR(#REF!="",#REF!=0),"",IF(#REF!&lt;12000,"&lt;12k",IF(AND(#REF!&gt;=12000,#REF!&lt;24000),"12k to 24k",IF(AND(#REF!&gt;=24000,#REF!&lt;=36000),"24k to 36k",IF(#REF!&gt;36000,"&gt;36k","")))))</f>
      </c>
    </row>
    <row x14ac:dyDescent="0.25" r="3178" customHeight="1" ht="18.75">
      <c r="A3178" s="1">
        <v>1910932</v>
      </c>
      <c r="B3178" s="2">
        <v>11533505</v>
      </c>
      <c r="C3178" s="3" t="s">
        <v>0</v>
      </c>
      <c r="D3178" s="3" t="s">
        <v>86</v>
      </c>
      <c r="E3178" s="2">
        <v>2020</v>
      </c>
      <c r="F3178" s="4">
        <v>45125</v>
      </c>
      <c r="G3178" s="3" t="s">
        <v>39</v>
      </c>
      <c r="H3178" s="4">
        <v>45127</v>
      </c>
      <c r="I3178" s="4">
        <f>_xlfn.XLOOKUP(#REF!,[1]!Backup_F8_Previous_Wave[ODINO],[1]!Backup_F8_Previous_Wave[Production Date],"")</f>
      </c>
      <c r="J3178" s="10">
        <f>_xlfn.XLOOKUP(#REF!,[1]!Backup_F8_Previous_Wave[ODINO],[1]!Backup_F8_Previous_Wave[Wave Date],"")</f>
      </c>
      <c r="K3178" s="6">
        <f>_xlfn.XLOOKUP(#REF!,[1]!Backup_F8_Previous_Wave[ODINO],[1]!Backup_F8_Previous_Wave[Full VIN],"")</f>
      </c>
      <c r="L3178" s="3" t="s">
        <v>6301</v>
      </c>
      <c r="M3178" s="3" t="s">
        <v>4</v>
      </c>
      <c r="N3178" s="3" t="s">
        <v>9627</v>
      </c>
      <c r="O3178" s="3" t="s">
        <v>4771</v>
      </c>
      <c r="P3178" s="6">
        <f>_xlfn.XLOOKUP(#REF!,[1]!Table2[BINNING],[1]!Table2[VFG],"")</f>
      </c>
      <c r="Q3178" s="6">
        <f>IF(ISNUMBER(FIND("|",#REF!,1)),LEFT(#REF!,FIND("|",#REF!,1)-2),#REF!)</f>
      </c>
      <c r="R3178" s="6">
        <f>IF(ISNUMBER(FIND("|",#REF!,1)),RIGHT(#REF!,LEN(#REF!)-FIND("|",#REF!,1)-1),"")</f>
      </c>
      <c r="S3178" s="3" t="s">
        <v>7</v>
      </c>
      <c r="T3178" s="3" t="s">
        <v>7</v>
      </c>
      <c r="U3178" s="2">
        <v>0</v>
      </c>
      <c r="V3178" s="2">
        <v>0</v>
      </c>
      <c r="W3178" s="2"/>
      <c r="X3178" s="3" t="s">
        <v>238</v>
      </c>
      <c r="Y3178" s="2">
        <v>0</v>
      </c>
      <c r="Z3178" s="3"/>
      <c r="AA3178" s="3"/>
      <c r="AB3178" s="7" t="s">
        <v>9628</v>
      </c>
      <c r="AC3178" s="3" t="s">
        <v>685</v>
      </c>
      <c r="AD3178" s="3" t="s">
        <v>93</v>
      </c>
      <c r="AE3178" s="3" t="s">
        <v>94</v>
      </c>
      <c r="AF3178" s="3" t="s">
        <v>95</v>
      </c>
      <c r="AG3178" s="4"/>
      <c r="AH3178" s="3"/>
      <c r="AI3178" s="4"/>
      <c r="AJ31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8" s="8">
        <f>IF(#REF!=MAX(#REF!),"New","Old")</f>
      </c>
      <c r="AL3178" s="3"/>
      <c r="AM3178" s="9">
        <f>IF(OR(#REF!="",#REF!=0),"",IF(#REF!&lt;12000,"&lt;12k",IF(AND(#REF!&gt;=12000,#REF!&lt;24000),"12k to 24k",IF(AND(#REF!&gt;=24000,#REF!&lt;=36000),"24k to 36k",IF(#REF!&gt;36000,"&gt;36k","")))))</f>
      </c>
    </row>
    <row x14ac:dyDescent="0.25" r="3179" customHeight="1" ht="18.75">
      <c r="A3179" s="1">
        <v>1911001</v>
      </c>
      <c r="B3179" s="2">
        <v>11533551</v>
      </c>
      <c r="C3179" s="3" t="s">
        <v>0</v>
      </c>
      <c r="D3179" s="3" t="s">
        <v>86</v>
      </c>
      <c r="E3179" s="2">
        <v>2020</v>
      </c>
      <c r="F3179" s="4">
        <v>45122</v>
      </c>
      <c r="G3179" s="3" t="s">
        <v>39</v>
      </c>
      <c r="H3179" s="4">
        <v>45127</v>
      </c>
      <c r="I3179" s="4"/>
      <c r="J3179" s="10">
        <f>_xlfn.XLOOKUP(#REF!,[1]!Backup_F8_Previous_Wave[ODINO],[1]!Backup_F8_Previous_Wave[Wave Date],"")</f>
      </c>
      <c r="K3179" s="3"/>
      <c r="L3179" s="3" t="s">
        <v>5807</v>
      </c>
      <c r="M3179" s="3" t="s">
        <v>4</v>
      </c>
      <c r="N3179" s="3" t="s">
        <v>9629</v>
      </c>
      <c r="O3179" s="3" t="s">
        <v>4771</v>
      </c>
      <c r="P3179" s="6">
        <f>_xlfn.XLOOKUP(#REF!,[1]!Table2[BINNING],[1]!Table2[VFG],"")</f>
      </c>
      <c r="Q3179" s="6">
        <f>IF(ISNUMBER(FIND("|",#REF!,1)),LEFT(#REF!,FIND("|",#REF!,1)-2),#REF!)</f>
      </c>
      <c r="R3179" s="6">
        <f>IF(ISNUMBER(FIND("|",#REF!,1)),RIGHT(#REF!,LEN(#REF!)-FIND("|",#REF!,1)-1),"")</f>
      </c>
      <c r="S3179" s="3" t="s">
        <v>7</v>
      </c>
      <c r="T3179" s="3" t="s">
        <v>7</v>
      </c>
      <c r="U3179" s="2">
        <v>0</v>
      </c>
      <c r="V3179" s="2">
        <v>0</v>
      </c>
      <c r="W3179" s="2"/>
      <c r="X3179" s="3" t="s">
        <v>159</v>
      </c>
      <c r="Y3179" s="2"/>
      <c r="Z3179" s="3"/>
      <c r="AA3179" s="3"/>
      <c r="AB3179" s="7" t="s">
        <v>9630</v>
      </c>
      <c r="AC3179" s="3" t="s">
        <v>44</v>
      </c>
      <c r="AD3179" s="3" t="s">
        <v>44</v>
      </c>
      <c r="AE3179" s="3" t="s">
        <v>44</v>
      </c>
      <c r="AF3179" s="3" t="s">
        <v>95</v>
      </c>
      <c r="AG3179" s="4"/>
      <c r="AH3179" s="3"/>
      <c r="AI3179" s="4"/>
      <c r="AJ31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79" s="8">
        <f>IF(#REF!=MAX(#REF!),"New","Old")</f>
      </c>
      <c r="AL3179" s="3"/>
      <c r="AM3179" s="9">
        <f>IF(OR(#REF!="",#REF!=0),"",IF(#REF!&lt;12000,"&lt;12k",IF(AND(#REF!&gt;=12000,#REF!&lt;24000),"12k to 24k",IF(AND(#REF!&gt;=24000,#REF!&lt;=36000),"24k to 36k",IF(#REF!&gt;36000,"&gt;36k","")))))</f>
      </c>
    </row>
    <row x14ac:dyDescent="0.25" r="3180" customHeight="1" ht="18.75">
      <c r="A3180" s="1">
        <v>1911003</v>
      </c>
      <c r="B3180" s="2">
        <v>11533553</v>
      </c>
      <c r="C3180" s="3" t="s">
        <v>0</v>
      </c>
      <c r="D3180" s="3" t="s">
        <v>86</v>
      </c>
      <c r="E3180" s="2">
        <v>2020</v>
      </c>
      <c r="F3180" s="4">
        <v>44971</v>
      </c>
      <c r="G3180" s="3" t="s">
        <v>2</v>
      </c>
      <c r="H3180" s="4">
        <v>45127</v>
      </c>
      <c r="I3180" s="4">
        <f>_xlfn.XLOOKUP(#REF!,[1]!Backup_F8_Previous_Wave[ODINO],[1]!Backup_F8_Previous_Wave[Production Date],"")</f>
      </c>
      <c r="J3180" s="10">
        <f>_xlfn.XLOOKUP(#REF!,[1]!Backup_F8_Previous_Wave[ODINO],[1]!Backup_F8_Previous_Wave[Wave Date],"")</f>
      </c>
      <c r="K3180" s="6">
        <f>_xlfn.XLOOKUP(#REF!,[1]!Backup_F8_Previous_Wave[ODINO],[1]!Backup_F8_Previous_Wave[Full VIN],"")</f>
      </c>
      <c r="L3180" s="3" t="s">
        <v>3604</v>
      </c>
      <c r="M3180" s="3" t="s">
        <v>4</v>
      </c>
      <c r="N3180" s="3" t="s">
        <v>9631</v>
      </c>
      <c r="O3180" s="3" t="s">
        <v>4771</v>
      </c>
      <c r="P3180" s="6">
        <f>_xlfn.XLOOKUP(#REF!,[1]!Table2[BINNING],[1]!Table2[VFG],"")</f>
      </c>
      <c r="Q3180" s="6">
        <f>IF(ISNUMBER(FIND("|",#REF!,1)),LEFT(#REF!,FIND("|",#REF!,1)-2),#REF!)</f>
      </c>
      <c r="R3180" s="6">
        <f>IF(ISNUMBER(FIND("|",#REF!,1)),RIGHT(#REF!,LEN(#REF!)-FIND("|",#REF!,1)-1),"")</f>
      </c>
      <c r="S3180" s="3" t="s">
        <v>7</v>
      </c>
      <c r="T3180" s="3" t="s">
        <v>7</v>
      </c>
      <c r="U3180" s="2">
        <v>0</v>
      </c>
      <c r="V3180" s="2">
        <v>0</v>
      </c>
      <c r="W3180" s="2"/>
      <c r="X3180" s="3" t="s">
        <v>1993</v>
      </c>
      <c r="Y3180" s="2"/>
      <c r="Z3180" s="3"/>
      <c r="AA3180" s="3"/>
      <c r="AB3180" s="7" t="s">
        <v>9632</v>
      </c>
      <c r="AC3180" s="3" t="s">
        <v>685</v>
      </c>
      <c r="AD3180" s="3" t="s">
        <v>93</v>
      </c>
      <c r="AE3180" s="3" t="s">
        <v>94</v>
      </c>
      <c r="AF3180" s="3" t="s">
        <v>95</v>
      </c>
      <c r="AG3180" s="4"/>
      <c r="AH3180" s="3"/>
      <c r="AI3180" s="4"/>
      <c r="AJ31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0" s="8">
        <f>IF(#REF!=MAX(#REF!),"New","Old")</f>
      </c>
      <c r="AL3180" s="3"/>
      <c r="AM3180" s="9">
        <f>IF(OR(#REF!="",#REF!=0),"",IF(#REF!&lt;12000,"&lt;12k",IF(AND(#REF!&gt;=12000,#REF!&lt;24000),"12k to 24k",IF(AND(#REF!&gt;=24000,#REF!&lt;=36000),"24k to 36k",IF(#REF!&gt;36000,"&gt;36k","")))))</f>
      </c>
    </row>
    <row x14ac:dyDescent="0.25" r="3181" customHeight="1" ht="18.75">
      <c r="A3181" s="1">
        <v>1911081</v>
      </c>
      <c r="B3181" s="2">
        <v>11533608</v>
      </c>
      <c r="C3181" s="3" t="s">
        <v>0</v>
      </c>
      <c r="D3181" s="3" t="s">
        <v>3638</v>
      </c>
      <c r="E3181" s="2">
        <v>2021</v>
      </c>
      <c r="F3181" s="4">
        <v>45127</v>
      </c>
      <c r="G3181" s="3" t="s">
        <v>39</v>
      </c>
      <c r="H3181" s="4">
        <v>45128</v>
      </c>
      <c r="I3181" s="4">
        <f>_xlfn.XLOOKUP(#REF!,[1]!Backup_F8_Previous_Wave[ODINO],[1]!Backup_F8_Previous_Wave[Production Date],"")</f>
      </c>
      <c r="J3181" s="10">
        <f>_xlfn.XLOOKUP(#REF!,[1]!Backup_F8_Previous_Wave[ODINO],[1]!Backup_F8_Previous_Wave[Wave Date],"")</f>
      </c>
      <c r="K3181" s="6">
        <f>_xlfn.XLOOKUP(#REF!,[1]!Backup_F8_Previous_Wave[ODINO],[1]!Backup_F8_Previous_Wave[Full VIN],"")</f>
      </c>
      <c r="L3181" s="3" t="s">
        <v>9633</v>
      </c>
      <c r="M3181" s="3" t="s">
        <v>4</v>
      </c>
      <c r="N3181" s="3" t="s">
        <v>9634</v>
      </c>
      <c r="O3181" s="3" t="s">
        <v>105</v>
      </c>
      <c r="P3181" s="6">
        <f>_xlfn.XLOOKUP(#REF!,[1]!Table2[BINNING],[1]!Table2[VFG],"")</f>
      </c>
      <c r="Q3181" s="6">
        <f>IF(ISNUMBER(FIND("|",#REF!,1)),LEFT(#REF!,FIND("|",#REF!,1)-2),#REF!)</f>
      </c>
      <c r="R3181" s="6">
        <f>IF(ISNUMBER(FIND("|",#REF!,1)),RIGHT(#REF!,LEN(#REF!)-FIND("|",#REF!,1)-1),"")</f>
      </c>
      <c r="S3181" s="3" t="s">
        <v>7</v>
      </c>
      <c r="T3181" s="3" t="s">
        <v>7</v>
      </c>
      <c r="U3181" s="2">
        <v>0</v>
      </c>
      <c r="V3181" s="2">
        <v>0</v>
      </c>
      <c r="W3181" s="2"/>
      <c r="X3181" s="3" t="s">
        <v>202</v>
      </c>
      <c r="Y3181" s="2"/>
      <c r="Z3181" s="3"/>
      <c r="AA3181" s="3"/>
      <c r="AB3181" s="7" t="s">
        <v>9635</v>
      </c>
      <c r="AC3181" s="3" t="s">
        <v>3642</v>
      </c>
      <c r="AD3181" s="3" t="s">
        <v>3643</v>
      </c>
      <c r="AE3181" s="3" t="s">
        <v>3644</v>
      </c>
      <c r="AF3181" s="3" t="s">
        <v>68</v>
      </c>
      <c r="AG3181" s="4"/>
      <c r="AH3181" s="3"/>
      <c r="AI3181" s="4"/>
      <c r="AJ31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1" s="8">
        <f>IF(#REF!=MAX(#REF!),"New","Old")</f>
      </c>
      <c r="AL3181" s="3"/>
      <c r="AM3181" s="9">
        <f>IF(OR(#REF!="",#REF!=0),"",IF(#REF!&lt;12000,"&lt;12k",IF(AND(#REF!&gt;=12000,#REF!&lt;24000),"12k to 24k",IF(AND(#REF!&gt;=24000,#REF!&lt;=36000),"24k to 36k",IF(#REF!&gt;36000,"&gt;36k","")))))</f>
      </c>
    </row>
    <row x14ac:dyDescent="0.25" r="3182" customHeight="1" ht="18.75">
      <c r="A3182" s="1">
        <v>1911151</v>
      </c>
      <c r="B3182" s="2">
        <v>11533654</v>
      </c>
      <c r="C3182" s="3" t="s">
        <v>0</v>
      </c>
      <c r="D3182" s="3" t="s">
        <v>181</v>
      </c>
      <c r="E3182" s="2">
        <v>2015</v>
      </c>
      <c r="F3182" s="4">
        <v>44576</v>
      </c>
      <c r="G3182" s="3" t="s">
        <v>2</v>
      </c>
      <c r="H3182" s="4">
        <v>45128</v>
      </c>
      <c r="I3182" s="4">
        <f>_xlfn.XLOOKUP(#REF!,[1]!Backup_F8_Previous_Wave[ODINO],[1]!Backup_F8_Previous_Wave[Production Date],"")</f>
      </c>
      <c r="J3182" s="10">
        <f>_xlfn.XLOOKUP(#REF!,[1]!Backup_F8_Previous_Wave[ODINO],[1]!Backup_F8_Previous_Wave[Wave Date],"")</f>
      </c>
      <c r="K3182" s="6">
        <f>_xlfn.XLOOKUP(#REF!,[1]!Backup_F8_Previous_Wave[ODINO],[1]!Backup_F8_Previous_Wave[Full VIN],"")</f>
      </c>
      <c r="L3182" s="3" t="s">
        <v>8027</v>
      </c>
      <c r="M3182" s="3" t="s">
        <v>4</v>
      </c>
      <c r="N3182" s="3" t="s">
        <v>9636</v>
      </c>
      <c r="O3182" s="3" t="s">
        <v>196</v>
      </c>
      <c r="P3182" s="6">
        <f>_xlfn.XLOOKUP(#REF!,[1]!Table2[BINNING],[1]!Table2[VFG],"")</f>
      </c>
      <c r="Q3182" s="6">
        <f>IF(ISNUMBER(FIND("|",#REF!,1)),LEFT(#REF!,FIND("|",#REF!,1)-2),#REF!)</f>
      </c>
      <c r="R3182" s="6">
        <f>IF(ISNUMBER(FIND("|",#REF!,1)),RIGHT(#REF!,LEN(#REF!)-FIND("|",#REF!,1)-1),"")</f>
      </c>
      <c r="S3182" s="3" t="s">
        <v>7</v>
      </c>
      <c r="T3182" s="3" t="s">
        <v>7</v>
      </c>
      <c r="U3182" s="2">
        <v>0</v>
      </c>
      <c r="V3182" s="2">
        <v>0</v>
      </c>
      <c r="W3182" s="2">
        <v>120000</v>
      </c>
      <c r="X3182" s="3" t="s">
        <v>24</v>
      </c>
      <c r="Y3182" s="2"/>
      <c r="Z3182" s="3"/>
      <c r="AA3182" s="3"/>
      <c r="AB3182" s="7" t="s">
        <v>9637</v>
      </c>
      <c r="AC3182" s="3" t="s">
        <v>297</v>
      </c>
      <c r="AD3182" s="3" t="s">
        <v>298</v>
      </c>
      <c r="AE3182" s="3" t="s">
        <v>299</v>
      </c>
      <c r="AF3182" s="3" t="s">
        <v>198</v>
      </c>
      <c r="AG3182" s="4"/>
      <c r="AH3182" s="3"/>
      <c r="AI3182" s="4"/>
      <c r="AJ31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2" s="8">
        <f>IF(#REF!=MAX(#REF!),"New","Old")</f>
      </c>
      <c r="AL3182" s="3"/>
      <c r="AM3182" s="9">
        <f>IF(OR(#REF!="",#REF!=0),"",IF(#REF!&lt;12000,"&lt;12k",IF(AND(#REF!&gt;=12000,#REF!&lt;24000),"12k to 24k",IF(AND(#REF!&gt;=24000,#REF!&lt;=36000),"24k to 36k",IF(#REF!&gt;36000,"&gt;36k","")))))</f>
      </c>
    </row>
    <row x14ac:dyDescent="0.25" r="3183" customHeight="1" ht="18.75">
      <c r="A3183" s="1">
        <v>1911152</v>
      </c>
      <c r="B3183" s="2">
        <v>11533655</v>
      </c>
      <c r="C3183" s="3" t="s">
        <v>0</v>
      </c>
      <c r="D3183" s="3" t="s">
        <v>86</v>
      </c>
      <c r="E3183" s="2">
        <v>2020</v>
      </c>
      <c r="F3183" s="4">
        <v>45022</v>
      </c>
      <c r="G3183" s="3" t="s">
        <v>108</v>
      </c>
      <c r="H3183" s="4">
        <v>45128</v>
      </c>
      <c r="I3183" s="4"/>
      <c r="J3183" s="10">
        <f>_xlfn.XLOOKUP(#REF!,[1]!Backup_F8_Previous_Wave[ODINO],[1]!Backup_F8_Previous_Wave[Wave Date],"")</f>
      </c>
      <c r="K3183" s="3"/>
      <c r="L3183" s="3"/>
      <c r="M3183" s="3" t="s">
        <v>4</v>
      </c>
      <c r="N3183" s="3" t="s">
        <v>9638</v>
      </c>
      <c r="O3183" s="3" t="s">
        <v>4771</v>
      </c>
      <c r="P3183" s="6">
        <f>_xlfn.XLOOKUP(#REF!,[1]!Table2[BINNING],[1]!Table2[VFG],"")</f>
      </c>
      <c r="Q3183" s="6">
        <f>IF(ISNUMBER(FIND("|",#REF!,1)),LEFT(#REF!,FIND("|",#REF!,1)-2),#REF!)</f>
      </c>
      <c r="R3183" s="6">
        <f>IF(ISNUMBER(FIND("|",#REF!,1)),RIGHT(#REF!,LEN(#REF!)-FIND("|",#REF!,1)-1),"")</f>
      </c>
      <c r="S3183" s="3" t="s">
        <v>7</v>
      </c>
      <c r="T3183" s="3" t="s">
        <v>7</v>
      </c>
      <c r="U3183" s="2">
        <v>0</v>
      </c>
      <c r="V3183" s="2">
        <v>0</v>
      </c>
      <c r="W3183" s="2">
        <v>30000</v>
      </c>
      <c r="X3183" s="3" t="s">
        <v>282</v>
      </c>
      <c r="Y3183" s="2"/>
      <c r="Z3183" s="3" t="s">
        <v>9639</v>
      </c>
      <c r="AA3183" s="3" t="s">
        <v>4038</v>
      </c>
      <c r="AB3183" s="7" t="s">
        <v>9640</v>
      </c>
      <c r="AC3183" s="3" t="s">
        <v>44</v>
      </c>
      <c r="AD3183" s="3" t="s">
        <v>44</v>
      </c>
      <c r="AE3183" s="3" t="s">
        <v>44</v>
      </c>
      <c r="AF3183" s="3" t="s">
        <v>44</v>
      </c>
      <c r="AG3183" s="4"/>
      <c r="AH3183" s="3"/>
      <c r="AI3183" s="4"/>
      <c r="AJ31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3" s="8">
        <f>IF(#REF!=MAX(#REF!),"New","Old")</f>
      </c>
      <c r="AL3183" s="3"/>
      <c r="AM3183" s="9">
        <f>IF(OR(#REF!="",#REF!=0),"",IF(#REF!&lt;12000,"&lt;12k",IF(AND(#REF!&gt;=12000,#REF!&lt;24000),"12k to 24k",IF(AND(#REF!&gt;=24000,#REF!&lt;=36000),"24k to 36k",IF(#REF!&gt;36000,"&gt;36k","")))))</f>
      </c>
    </row>
    <row x14ac:dyDescent="0.25" r="3184" customHeight="1" ht="18.75">
      <c r="A3184" s="1">
        <v>1911187</v>
      </c>
      <c r="B3184" s="2">
        <v>11533679</v>
      </c>
      <c r="C3184" s="3" t="s">
        <v>0</v>
      </c>
      <c r="D3184" s="3" t="s">
        <v>86</v>
      </c>
      <c r="E3184" s="2">
        <v>2020</v>
      </c>
      <c r="F3184" s="4">
        <v>45112</v>
      </c>
      <c r="G3184" s="3" t="s">
        <v>39</v>
      </c>
      <c r="H3184" s="4">
        <v>45128</v>
      </c>
      <c r="I3184" s="4">
        <f>_xlfn.XLOOKUP(#REF!,[1]!Backup_F8_Previous_Wave[ODINO],[1]!Backup_F8_Previous_Wave[Production Date],"")</f>
      </c>
      <c r="J3184" s="10">
        <f>_xlfn.XLOOKUP(#REF!,[1]!Backup_F8_Previous_Wave[ODINO],[1]!Backup_F8_Previous_Wave[Wave Date],"")</f>
      </c>
      <c r="K3184" s="6">
        <f>_xlfn.XLOOKUP(#REF!,[1]!Backup_F8_Previous_Wave[ODINO],[1]!Backup_F8_Previous_Wave[Full VIN],"")</f>
      </c>
      <c r="L3184" s="3" t="s">
        <v>6452</v>
      </c>
      <c r="M3184" s="3" t="s">
        <v>4</v>
      </c>
      <c r="N3184" s="3" t="s">
        <v>9641</v>
      </c>
      <c r="O3184" s="3" t="s">
        <v>4771</v>
      </c>
      <c r="P3184" s="6">
        <f>_xlfn.XLOOKUP(#REF!,[1]!Table2[BINNING],[1]!Table2[VFG],"")</f>
      </c>
      <c r="Q3184" s="6">
        <f>IF(ISNUMBER(FIND("|",#REF!,1)),LEFT(#REF!,FIND("|",#REF!,1)-2),#REF!)</f>
      </c>
      <c r="R3184" s="6">
        <f>IF(ISNUMBER(FIND("|",#REF!,1)),RIGHT(#REF!,LEN(#REF!)-FIND("|",#REF!,1)-1),"")</f>
      </c>
      <c r="S3184" s="3" t="s">
        <v>7</v>
      </c>
      <c r="T3184" s="3" t="s">
        <v>7</v>
      </c>
      <c r="U3184" s="2">
        <v>0</v>
      </c>
      <c r="V3184" s="2">
        <v>0</v>
      </c>
      <c r="W3184" s="2"/>
      <c r="X3184" s="3" t="s">
        <v>63</v>
      </c>
      <c r="Y3184" s="2">
        <v>35</v>
      </c>
      <c r="Z3184" s="3"/>
      <c r="AA3184" s="3"/>
      <c r="AB3184" s="7" t="s">
        <v>9642</v>
      </c>
      <c r="AC3184" s="3" t="s">
        <v>685</v>
      </c>
      <c r="AD3184" s="3" t="s">
        <v>93</v>
      </c>
      <c r="AE3184" s="3" t="s">
        <v>94</v>
      </c>
      <c r="AF3184" s="3" t="s">
        <v>95</v>
      </c>
      <c r="AG3184" s="4"/>
      <c r="AH3184" s="3"/>
      <c r="AI3184" s="4"/>
      <c r="AJ31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4" s="8">
        <f>IF(#REF!=MAX(#REF!),"New","Old")</f>
      </c>
      <c r="AL3184" s="3"/>
      <c r="AM3184" s="9">
        <f>IF(OR(#REF!="",#REF!=0),"",IF(#REF!&lt;12000,"&lt;12k",IF(AND(#REF!&gt;=12000,#REF!&lt;24000),"12k to 24k",IF(AND(#REF!&gt;=24000,#REF!&lt;=36000),"24k to 36k",IF(#REF!&gt;36000,"&gt;36k","")))))</f>
      </c>
    </row>
    <row x14ac:dyDescent="0.25" r="3185" customHeight="1" ht="18.75">
      <c r="A3185" s="1">
        <v>1911249</v>
      </c>
      <c r="B3185" s="2">
        <v>11533719</v>
      </c>
      <c r="C3185" s="3" t="s">
        <v>0</v>
      </c>
      <c r="D3185" s="3" t="s">
        <v>59</v>
      </c>
      <c r="E3185" s="2">
        <v>2007</v>
      </c>
      <c r="F3185" s="4">
        <v>43628</v>
      </c>
      <c r="G3185" s="3" t="s">
        <v>108</v>
      </c>
      <c r="H3185" s="4">
        <v>45128</v>
      </c>
      <c r="I3185" s="4">
        <f>_xlfn.XLOOKUP(#REF!,[1]!Backup_F8_Previous_Wave[ODINO],[1]!Backup_F8_Previous_Wave[Production Date],"")</f>
      </c>
      <c r="J3185" s="10">
        <f>_xlfn.XLOOKUP(#REF!,[1]!Backup_F8_Previous_Wave[ODINO],[1]!Backup_F8_Previous_Wave[Wave Date],"")</f>
      </c>
      <c r="K3185" s="6">
        <f>_xlfn.XLOOKUP(#REF!,[1]!Backup_F8_Previous_Wave[ODINO],[1]!Backup_F8_Previous_Wave[Full VIN],"")</f>
      </c>
      <c r="L3185" s="3" t="s">
        <v>9643</v>
      </c>
      <c r="M3185" s="3" t="s">
        <v>4</v>
      </c>
      <c r="N3185" s="3" t="s">
        <v>9644</v>
      </c>
      <c r="O3185" s="3" t="s">
        <v>62</v>
      </c>
      <c r="P3185" s="6">
        <f>_xlfn.XLOOKUP(#REF!,[1]!Table2[BINNING],[1]!Table2[VFG],"")</f>
      </c>
      <c r="Q3185" s="6">
        <f>IF(ISNUMBER(FIND("|",#REF!,1)),LEFT(#REF!,FIND("|",#REF!,1)-2),#REF!)</f>
      </c>
      <c r="R3185" s="6">
        <f>IF(ISNUMBER(FIND("|",#REF!,1)),RIGHT(#REF!,LEN(#REF!)-FIND("|",#REF!,1)-1),"")</f>
      </c>
      <c r="S3185" s="3" t="s">
        <v>7</v>
      </c>
      <c r="T3185" s="3" t="s">
        <v>7</v>
      </c>
      <c r="U3185" s="2">
        <v>0</v>
      </c>
      <c r="V3185" s="2">
        <v>0</v>
      </c>
      <c r="W3185" s="2"/>
      <c r="X3185" s="3" t="s">
        <v>282</v>
      </c>
      <c r="Y3185" s="2">
        <v>0</v>
      </c>
      <c r="Z3185" s="3"/>
      <c r="AA3185" s="3"/>
      <c r="AB3185" s="7" t="s">
        <v>9645</v>
      </c>
      <c r="AC3185" s="3" t="s">
        <v>83</v>
      </c>
      <c r="AD3185" s="3" t="s">
        <v>66</v>
      </c>
      <c r="AE3185" s="3" t="s">
        <v>121</v>
      </c>
      <c r="AF3185" s="3" t="s">
        <v>68</v>
      </c>
      <c r="AG3185" s="4"/>
      <c r="AH3185" s="3"/>
      <c r="AI3185" s="4"/>
      <c r="AJ31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5" s="8">
        <f>IF(#REF!=MAX(#REF!),"New","Old")</f>
      </c>
      <c r="AL3185" s="3"/>
      <c r="AM3185" s="9">
        <f>IF(OR(#REF!="",#REF!=0),"",IF(#REF!&lt;12000,"&lt;12k",IF(AND(#REF!&gt;=12000,#REF!&lt;24000),"12k to 24k",IF(AND(#REF!&gt;=24000,#REF!&lt;=36000),"24k to 36k",IF(#REF!&gt;36000,"&gt;36k","")))))</f>
      </c>
    </row>
    <row x14ac:dyDescent="0.25" r="3186" customHeight="1" ht="18.75">
      <c r="A3186" s="1">
        <v>1911292</v>
      </c>
      <c r="B3186" s="2">
        <v>11533751</v>
      </c>
      <c r="C3186" s="3" t="s">
        <v>0</v>
      </c>
      <c r="D3186" s="3" t="s">
        <v>181</v>
      </c>
      <c r="E3186" s="2">
        <v>2015</v>
      </c>
      <c r="F3186" s="4">
        <v>45127</v>
      </c>
      <c r="G3186" s="3" t="s">
        <v>39</v>
      </c>
      <c r="H3186" s="4">
        <v>45128</v>
      </c>
      <c r="I3186" s="4">
        <f>_xlfn.XLOOKUP(#REF!,[1]!Backup_F8_Previous_Wave[ODINO],[1]!Backup_F8_Previous_Wave[Production Date],"")</f>
      </c>
      <c r="J3186" s="10">
        <f>_xlfn.XLOOKUP(#REF!,[1]!Backup_F8_Previous_Wave[ODINO],[1]!Backup_F8_Previous_Wave[Wave Date],"")</f>
      </c>
      <c r="K3186" s="6">
        <f>_xlfn.XLOOKUP(#REF!,[1]!Backup_F8_Previous_Wave[ODINO],[1]!Backup_F8_Previous_Wave[Full VIN],"")</f>
      </c>
      <c r="L3186" s="3" t="s">
        <v>8027</v>
      </c>
      <c r="M3186" s="3" t="s">
        <v>4</v>
      </c>
      <c r="N3186" s="3" t="s">
        <v>9646</v>
      </c>
      <c r="O3186" s="3" t="s">
        <v>196</v>
      </c>
      <c r="P3186" s="6">
        <f>_xlfn.XLOOKUP(#REF!,[1]!Table2[BINNING],[1]!Table2[VFG],"")</f>
      </c>
      <c r="Q3186" s="6">
        <f>IF(ISNUMBER(FIND("|",#REF!,1)),LEFT(#REF!,FIND("|",#REF!,1)-2),#REF!)</f>
      </c>
      <c r="R3186" s="6">
        <f>IF(ISNUMBER(FIND("|",#REF!,1)),RIGHT(#REF!,LEN(#REF!)-FIND("|",#REF!,1)-1),"")</f>
      </c>
      <c r="S3186" s="3" t="s">
        <v>7</v>
      </c>
      <c r="T3186" s="3" t="s">
        <v>7</v>
      </c>
      <c r="U3186" s="2">
        <v>0</v>
      </c>
      <c r="V3186" s="2">
        <v>0</v>
      </c>
      <c r="W3186" s="2"/>
      <c r="X3186" s="3" t="s">
        <v>63</v>
      </c>
      <c r="Y3186" s="2">
        <v>55</v>
      </c>
      <c r="Z3186" s="3"/>
      <c r="AA3186" s="3"/>
      <c r="AB3186" s="7" t="s">
        <v>9647</v>
      </c>
      <c r="AC3186" s="3" t="s">
        <v>297</v>
      </c>
      <c r="AD3186" s="3" t="s">
        <v>298</v>
      </c>
      <c r="AE3186" s="3" t="s">
        <v>299</v>
      </c>
      <c r="AF3186" s="3" t="s">
        <v>198</v>
      </c>
      <c r="AG3186" s="4"/>
      <c r="AH3186" s="3"/>
      <c r="AI3186" s="4"/>
      <c r="AJ31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6" s="8">
        <f>IF(#REF!=MAX(#REF!),"New","Old")</f>
      </c>
      <c r="AL3186" s="3"/>
      <c r="AM3186" s="9">
        <f>IF(OR(#REF!="",#REF!=0),"",IF(#REF!&lt;12000,"&lt;12k",IF(AND(#REF!&gt;=12000,#REF!&lt;24000),"12k to 24k",IF(AND(#REF!&gt;=24000,#REF!&lt;=36000),"24k to 36k",IF(#REF!&gt;36000,"&gt;36k","")))))</f>
      </c>
    </row>
    <row x14ac:dyDescent="0.25" r="3187" customHeight="1" ht="18.75">
      <c r="A3187" s="1">
        <v>1911295</v>
      </c>
      <c r="B3187" s="2">
        <v>11533754</v>
      </c>
      <c r="C3187" s="3" t="s">
        <v>0</v>
      </c>
      <c r="D3187" s="3" t="s">
        <v>86</v>
      </c>
      <c r="E3187" s="2">
        <v>2022</v>
      </c>
      <c r="F3187" s="4">
        <v>45127</v>
      </c>
      <c r="G3187" s="3" t="s">
        <v>39</v>
      </c>
      <c r="H3187" s="4">
        <v>45128</v>
      </c>
      <c r="I3187" s="4">
        <f>_xlfn.XLOOKUP(#REF!,[1]!Backup_F8_Previous_Wave[ODINO],[1]!Backup_F8_Previous_Wave[Production Date],"")</f>
      </c>
      <c r="J3187" s="10">
        <f>_xlfn.XLOOKUP(#REF!,[1]!Backup_F8_Previous_Wave[ODINO],[1]!Backup_F8_Previous_Wave[Wave Date],"")</f>
      </c>
      <c r="K3187" s="6">
        <f>_xlfn.XLOOKUP(#REF!,[1]!Backup_F8_Previous_Wave[ODINO],[1]!Backup_F8_Previous_Wave[Full VIN],"")</f>
      </c>
      <c r="L3187" s="3" t="s">
        <v>9648</v>
      </c>
      <c r="M3187" s="3" t="s">
        <v>4</v>
      </c>
      <c r="N3187" s="3" t="s">
        <v>9649</v>
      </c>
      <c r="O3187" s="3" t="s">
        <v>4771</v>
      </c>
      <c r="P3187" s="6">
        <f>_xlfn.XLOOKUP(#REF!,[1]!Table2[BINNING],[1]!Table2[VFG],"")</f>
      </c>
      <c r="Q3187" s="6">
        <f>IF(ISNUMBER(FIND("|",#REF!,1)),LEFT(#REF!,FIND("|",#REF!,1)-2),#REF!)</f>
      </c>
      <c r="R3187" s="6">
        <f>IF(ISNUMBER(FIND("|",#REF!,1)),RIGHT(#REF!,LEN(#REF!)-FIND("|",#REF!,1)-1),"")</f>
      </c>
      <c r="S3187" s="3" t="s">
        <v>7</v>
      </c>
      <c r="T3187" s="3" t="s">
        <v>7</v>
      </c>
      <c r="U3187" s="2">
        <v>0</v>
      </c>
      <c r="V3187" s="2">
        <v>0</v>
      </c>
      <c r="W3187" s="2"/>
      <c r="X3187" s="3" t="s">
        <v>72</v>
      </c>
      <c r="Y3187" s="2">
        <v>0</v>
      </c>
      <c r="Z3187" s="3"/>
      <c r="AA3187" s="3"/>
      <c r="AB3187" s="7" t="s">
        <v>9650</v>
      </c>
      <c r="AC3187" s="3" t="s">
        <v>685</v>
      </c>
      <c r="AD3187" s="3" t="s">
        <v>93</v>
      </c>
      <c r="AE3187" s="3" t="s">
        <v>94</v>
      </c>
      <c r="AF3187" s="3" t="s">
        <v>95</v>
      </c>
      <c r="AG3187" s="4"/>
      <c r="AH3187" s="3"/>
      <c r="AI3187" s="4"/>
      <c r="AJ31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7" s="8">
        <f>IF(#REF!=MAX(#REF!),"New","Old")</f>
      </c>
      <c r="AL3187" s="3"/>
      <c r="AM3187" s="9">
        <f>IF(OR(#REF!="",#REF!=0),"",IF(#REF!&lt;12000,"&lt;12k",IF(AND(#REF!&gt;=12000,#REF!&lt;24000),"12k to 24k",IF(AND(#REF!&gt;=24000,#REF!&lt;=36000),"24k to 36k",IF(#REF!&gt;36000,"&gt;36k","")))))</f>
      </c>
    </row>
    <row x14ac:dyDescent="0.25" r="3188" customHeight="1" ht="18.75">
      <c r="A3188" s="1">
        <v>1911323</v>
      </c>
      <c r="B3188" s="2">
        <v>11533773</v>
      </c>
      <c r="C3188" s="3" t="s">
        <v>0</v>
      </c>
      <c r="D3188" s="3" t="s">
        <v>181</v>
      </c>
      <c r="E3188" s="2">
        <v>2015</v>
      </c>
      <c r="F3188" s="4">
        <v>45121</v>
      </c>
      <c r="G3188" s="3" t="s">
        <v>39</v>
      </c>
      <c r="H3188" s="4">
        <v>45129</v>
      </c>
      <c r="I3188" s="4">
        <f>_xlfn.XLOOKUP(#REF!,[1]!Backup_F8_Previous_Wave[ODINO],[1]!Backup_F8_Previous_Wave[Production Date],"")</f>
      </c>
      <c r="J3188" s="10">
        <f>_xlfn.XLOOKUP(#REF!,[1]!Backup_F8_Previous_Wave[ODINO],[1]!Backup_F8_Previous_Wave[Wave Date],"")</f>
      </c>
      <c r="K3188" s="6">
        <f>_xlfn.XLOOKUP(#REF!,[1]!Backup_F8_Previous_Wave[ODINO],[1]!Backup_F8_Previous_Wave[Full VIN],"")</f>
      </c>
      <c r="L3188" s="3" t="s">
        <v>9651</v>
      </c>
      <c r="M3188" s="3" t="s">
        <v>4</v>
      </c>
      <c r="N3188" s="3" t="s">
        <v>9652</v>
      </c>
      <c r="O3188" s="3" t="s">
        <v>196</v>
      </c>
      <c r="P3188" s="6">
        <f>_xlfn.XLOOKUP(#REF!,[1]!Table2[BINNING],[1]!Table2[VFG],"")</f>
      </c>
      <c r="Q3188" s="6">
        <f>IF(ISNUMBER(FIND("|",#REF!,1)),LEFT(#REF!,FIND("|",#REF!,1)-2),#REF!)</f>
      </c>
      <c r="R3188" s="6">
        <f>IF(ISNUMBER(FIND("|",#REF!,1)),RIGHT(#REF!,LEN(#REF!)-FIND("|",#REF!,1)-1),"")</f>
      </c>
      <c r="S3188" s="3" t="s">
        <v>7</v>
      </c>
      <c r="T3188" s="3" t="s">
        <v>7</v>
      </c>
      <c r="U3188" s="2">
        <v>0</v>
      </c>
      <c r="V3188" s="2">
        <v>0</v>
      </c>
      <c r="W3188" s="2"/>
      <c r="X3188" s="3" t="s">
        <v>18</v>
      </c>
      <c r="Y3188" s="2">
        <v>70</v>
      </c>
      <c r="Z3188" s="3"/>
      <c r="AA3188" s="3"/>
      <c r="AB3188" s="7" t="s">
        <v>9653</v>
      </c>
      <c r="AC3188" s="3" t="s">
        <v>297</v>
      </c>
      <c r="AD3188" s="3" t="s">
        <v>298</v>
      </c>
      <c r="AE3188" s="3" t="s">
        <v>299</v>
      </c>
      <c r="AF3188" s="3" t="s">
        <v>198</v>
      </c>
      <c r="AG3188" s="4"/>
      <c r="AH3188" s="3"/>
      <c r="AI3188" s="4"/>
      <c r="AJ31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8" s="8">
        <f>IF(#REF!=MAX(#REF!),"New","Old")</f>
      </c>
      <c r="AL3188" s="3"/>
      <c r="AM3188" s="9">
        <f>IF(OR(#REF!="",#REF!=0),"",IF(#REF!&lt;12000,"&lt;12k",IF(AND(#REF!&gt;=12000,#REF!&lt;24000),"12k to 24k",IF(AND(#REF!&gt;=24000,#REF!&lt;=36000),"24k to 36k",IF(#REF!&gt;36000,"&gt;36k","")))))</f>
      </c>
    </row>
    <row x14ac:dyDescent="0.25" r="3189" customHeight="1" ht="18.75">
      <c r="A3189" s="1">
        <v>1911336</v>
      </c>
      <c r="B3189" s="2">
        <v>11533783</v>
      </c>
      <c r="C3189" s="3" t="s">
        <v>0</v>
      </c>
      <c r="D3189" s="3" t="s">
        <v>86</v>
      </c>
      <c r="E3189" s="2">
        <v>2020</v>
      </c>
      <c r="F3189" s="4">
        <v>45125</v>
      </c>
      <c r="G3189" s="3" t="s">
        <v>39</v>
      </c>
      <c r="H3189" s="4">
        <v>45129</v>
      </c>
      <c r="I3189" s="4">
        <f>_xlfn.XLOOKUP(#REF!,[1]!Backup_F8_Previous_Wave[ODINO],[1]!Backup_F8_Previous_Wave[Production Date],"")</f>
      </c>
      <c r="J3189" s="10">
        <f>_xlfn.XLOOKUP(#REF!,[1]!Backup_F8_Previous_Wave[ODINO],[1]!Backup_F8_Previous_Wave[Wave Date],"")</f>
      </c>
      <c r="K3189" s="6">
        <f>_xlfn.XLOOKUP(#REF!,[1]!Backup_F8_Previous_Wave[ODINO],[1]!Backup_F8_Previous_Wave[Full VIN],"")</f>
      </c>
      <c r="L3189" s="3" t="s">
        <v>2146</v>
      </c>
      <c r="M3189" s="3" t="s">
        <v>4</v>
      </c>
      <c r="N3189" s="3" t="s">
        <v>9654</v>
      </c>
      <c r="O3189" s="3" t="s">
        <v>4771</v>
      </c>
      <c r="P3189" s="6">
        <f>_xlfn.XLOOKUP(#REF!,[1]!Table2[BINNING],[1]!Table2[VFG],"")</f>
      </c>
      <c r="Q3189" s="6">
        <f>IF(ISNUMBER(FIND("|",#REF!,1)),LEFT(#REF!,FIND("|",#REF!,1)-2),#REF!)</f>
      </c>
      <c r="R3189" s="6">
        <f>IF(ISNUMBER(FIND("|",#REF!,1)),RIGHT(#REF!,LEN(#REF!)-FIND("|",#REF!,1)-1),"")</f>
      </c>
      <c r="S3189" s="3" t="s">
        <v>7</v>
      </c>
      <c r="T3189" s="3" t="s">
        <v>7</v>
      </c>
      <c r="U3189" s="2">
        <v>0</v>
      </c>
      <c r="V3189" s="2">
        <v>0</v>
      </c>
      <c r="W3189" s="2"/>
      <c r="X3189" s="3" t="s">
        <v>63</v>
      </c>
      <c r="Y3189" s="2">
        <v>0</v>
      </c>
      <c r="Z3189" s="3"/>
      <c r="AA3189" s="3"/>
      <c r="AB3189" s="7" t="s">
        <v>9655</v>
      </c>
      <c r="AC3189" s="3" t="s">
        <v>685</v>
      </c>
      <c r="AD3189" s="3" t="s">
        <v>93</v>
      </c>
      <c r="AE3189" s="3" t="s">
        <v>94</v>
      </c>
      <c r="AF3189" s="3" t="s">
        <v>95</v>
      </c>
      <c r="AG3189" s="4"/>
      <c r="AH3189" s="3"/>
      <c r="AI3189" s="4"/>
      <c r="AJ31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89" s="8">
        <f>IF(#REF!=MAX(#REF!),"New","Old")</f>
      </c>
      <c r="AL3189" s="3"/>
      <c r="AM3189" s="9">
        <f>IF(OR(#REF!="",#REF!=0),"",IF(#REF!&lt;12000,"&lt;12k",IF(AND(#REF!&gt;=12000,#REF!&lt;24000),"12k to 24k",IF(AND(#REF!&gt;=24000,#REF!&lt;=36000),"24k to 36k",IF(#REF!&gt;36000,"&gt;36k","")))))</f>
      </c>
    </row>
    <row x14ac:dyDescent="0.25" r="3190" customHeight="1" ht="18.75">
      <c r="A3190" s="1">
        <v>1911394</v>
      </c>
      <c r="B3190" s="2">
        <v>11533818</v>
      </c>
      <c r="C3190" s="3" t="s">
        <v>0</v>
      </c>
      <c r="D3190" s="3" t="s">
        <v>86</v>
      </c>
      <c r="E3190" s="2">
        <v>2020</v>
      </c>
      <c r="F3190" s="4">
        <v>44875</v>
      </c>
      <c r="G3190" s="3" t="s">
        <v>14</v>
      </c>
      <c r="H3190" s="4">
        <v>45129</v>
      </c>
      <c r="I3190" s="4">
        <f>_xlfn.XLOOKUP(#REF!,[1]!Backup_F8_Previous_Wave[ODINO],[1]!Backup_F8_Previous_Wave[Production Date],"")</f>
      </c>
      <c r="J3190" s="10">
        <f>_xlfn.XLOOKUP(#REF!,[1]!Backup_F8_Previous_Wave[ODINO],[1]!Backup_F8_Previous_Wave[Wave Date],"")</f>
      </c>
      <c r="K3190" s="6">
        <f>_xlfn.XLOOKUP(#REF!,[1]!Backup_F8_Previous_Wave[ODINO],[1]!Backup_F8_Previous_Wave[Full VIN],"")</f>
      </c>
      <c r="L3190" s="3" t="s">
        <v>8822</v>
      </c>
      <c r="M3190" s="3" t="s">
        <v>4</v>
      </c>
      <c r="N3190" s="3" t="s">
        <v>9656</v>
      </c>
      <c r="O3190" s="3" t="s">
        <v>4771</v>
      </c>
      <c r="P3190" s="6">
        <f>_xlfn.XLOOKUP(#REF!,[1]!Table2[BINNING],[1]!Table2[VFG],"")</f>
      </c>
      <c r="Q3190" s="6">
        <f>IF(ISNUMBER(FIND("|",#REF!,1)),LEFT(#REF!,FIND("|",#REF!,1)-2),#REF!)</f>
      </c>
      <c r="R3190" s="6">
        <f>IF(ISNUMBER(FIND("|",#REF!,1)),RIGHT(#REF!,LEN(#REF!)-FIND("|",#REF!,1)-1),"")</f>
      </c>
      <c r="S3190" s="3" t="s">
        <v>7</v>
      </c>
      <c r="T3190" s="3" t="s">
        <v>7</v>
      </c>
      <c r="U3190" s="2">
        <v>0</v>
      </c>
      <c r="V3190" s="2">
        <v>0</v>
      </c>
      <c r="W3190" s="2"/>
      <c r="X3190" s="3" t="s">
        <v>63</v>
      </c>
      <c r="Y3190" s="2"/>
      <c r="Z3190" s="3"/>
      <c r="AA3190" s="3"/>
      <c r="AB3190" s="7" t="s">
        <v>9657</v>
      </c>
      <c r="AC3190" s="3" t="s">
        <v>685</v>
      </c>
      <c r="AD3190" s="3" t="s">
        <v>93</v>
      </c>
      <c r="AE3190" s="3" t="s">
        <v>94</v>
      </c>
      <c r="AF3190" s="3" t="s">
        <v>95</v>
      </c>
      <c r="AG3190" s="4"/>
      <c r="AH3190" s="3"/>
      <c r="AI3190" s="4"/>
      <c r="AJ31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0" s="8">
        <f>IF(#REF!=MAX(#REF!),"New","Old")</f>
      </c>
      <c r="AL3190" s="3"/>
      <c r="AM3190" s="9">
        <f>IF(OR(#REF!="",#REF!=0),"",IF(#REF!&lt;12000,"&lt;12k",IF(AND(#REF!&gt;=12000,#REF!&lt;24000),"12k to 24k",IF(AND(#REF!&gt;=24000,#REF!&lt;=36000),"24k to 36k",IF(#REF!&gt;36000,"&gt;36k","")))))</f>
      </c>
    </row>
    <row x14ac:dyDescent="0.25" r="3191" customHeight="1" ht="18.75">
      <c r="A3191" s="1">
        <v>1911436</v>
      </c>
      <c r="B3191" s="2">
        <v>11533843</v>
      </c>
      <c r="C3191" s="3" t="s">
        <v>0</v>
      </c>
      <c r="D3191" s="3" t="s">
        <v>86</v>
      </c>
      <c r="E3191" s="2">
        <v>2020</v>
      </c>
      <c r="F3191" s="4">
        <v>45027</v>
      </c>
      <c r="G3191" s="3" t="s">
        <v>108</v>
      </c>
      <c r="H3191" s="4">
        <v>45129</v>
      </c>
      <c r="I3191" s="4"/>
      <c r="J3191" s="10">
        <f>_xlfn.XLOOKUP(#REF!,[1]!Backup_F8_Previous_Wave[ODINO],[1]!Backup_F8_Previous_Wave[Wave Date],"")</f>
      </c>
      <c r="K3191" s="3"/>
      <c r="L3191" s="3" t="s">
        <v>8239</v>
      </c>
      <c r="M3191" s="3" t="s">
        <v>4</v>
      </c>
      <c r="N3191" s="3" t="s">
        <v>9658</v>
      </c>
      <c r="O3191" s="3" t="s">
        <v>4771</v>
      </c>
      <c r="P3191" s="6">
        <f>_xlfn.XLOOKUP(#REF!,[1]!Table2[BINNING],[1]!Table2[VFG],"")</f>
      </c>
      <c r="Q3191" s="6">
        <f>IF(ISNUMBER(FIND("|",#REF!,1)),LEFT(#REF!,FIND("|",#REF!,1)-2),#REF!)</f>
      </c>
      <c r="R3191" s="6">
        <f>IF(ISNUMBER(FIND("|",#REF!,1)),RIGHT(#REF!,LEN(#REF!)-FIND("|",#REF!,1)-1),"")</f>
      </c>
      <c r="S3191" s="3" t="s">
        <v>7</v>
      </c>
      <c r="T3191" s="3" t="s">
        <v>7</v>
      </c>
      <c r="U3191" s="2">
        <v>0</v>
      </c>
      <c r="V3191" s="2">
        <v>0</v>
      </c>
      <c r="W3191" s="2"/>
      <c r="X3191" s="3" t="s">
        <v>24</v>
      </c>
      <c r="Y3191" s="2">
        <v>0</v>
      </c>
      <c r="Z3191" s="3"/>
      <c r="AA3191" s="3"/>
      <c r="AB3191" s="7" t="s">
        <v>9659</v>
      </c>
      <c r="AC3191" s="3" t="s">
        <v>44</v>
      </c>
      <c r="AD3191" s="3" t="s">
        <v>44</v>
      </c>
      <c r="AE3191" s="3" t="s">
        <v>44</v>
      </c>
      <c r="AF3191" s="3" t="s">
        <v>95</v>
      </c>
      <c r="AG3191" s="4"/>
      <c r="AH3191" s="3"/>
      <c r="AI3191" s="4"/>
      <c r="AJ31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1" s="8">
        <f>IF(#REF!=MAX(#REF!),"New","Old")</f>
      </c>
      <c r="AL3191" s="3"/>
      <c r="AM3191" s="9">
        <f>IF(OR(#REF!="",#REF!=0),"",IF(#REF!&lt;12000,"&lt;12k",IF(AND(#REF!&gt;=12000,#REF!&lt;24000),"12k to 24k",IF(AND(#REF!&gt;=24000,#REF!&lt;=36000),"24k to 36k",IF(#REF!&gt;36000,"&gt;36k","")))))</f>
      </c>
    </row>
    <row x14ac:dyDescent="0.25" r="3192" customHeight="1" ht="18.75">
      <c r="A3192" s="1">
        <v>1911475</v>
      </c>
      <c r="B3192" s="2">
        <v>11533867</v>
      </c>
      <c r="C3192" s="3" t="s">
        <v>0</v>
      </c>
      <c r="D3192" s="3" t="s">
        <v>181</v>
      </c>
      <c r="E3192" s="2">
        <v>2018</v>
      </c>
      <c r="F3192" s="4">
        <v>45128</v>
      </c>
      <c r="G3192" s="3" t="s">
        <v>39</v>
      </c>
      <c r="H3192" s="4">
        <v>45129</v>
      </c>
      <c r="I3192" s="4"/>
      <c r="J3192" s="10">
        <f>_xlfn.XLOOKUP(#REF!,[1]!Backup_F8_Previous_Wave[ODINO],[1]!Backup_F8_Previous_Wave[Wave Date],"")</f>
      </c>
      <c r="K3192" s="3"/>
      <c r="L3192" s="3" t="s">
        <v>8694</v>
      </c>
      <c r="M3192" s="3" t="s">
        <v>4</v>
      </c>
      <c r="N3192" s="3" t="s">
        <v>9660</v>
      </c>
      <c r="O3192" s="3" t="s">
        <v>196</v>
      </c>
      <c r="P3192" s="6">
        <f>_xlfn.XLOOKUP(#REF!,[1]!Table2[BINNING],[1]!Table2[VFG],"")</f>
      </c>
      <c r="Q3192" s="6">
        <f>IF(ISNUMBER(FIND("|",#REF!,1)),LEFT(#REF!,FIND("|",#REF!,1)-2),#REF!)</f>
      </c>
      <c r="R3192" s="6">
        <f>IF(ISNUMBER(FIND("|",#REF!,1)),RIGHT(#REF!,LEN(#REF!)-FIND("|",#REF!,1)-1),"")</f>
      </c>
      <c r="S3192" s="3" t="s">
        <v>7</v>
      </c>
      <c r="T3192" s="3" t="s">
        <v>7</v>
      </c>
      <c r="U3192" s="2">
        <v>0</v>
      </c>
      <c r="V3192" s="2">
        <v>0</v>
      </c>
      <c r="W3192" s="2"/>
      <c r="X3192" s="3" t="s">
        <v>81</v>
      </c>
      <c r="Y3192" s="2">
        <v>70</v>
      </c>
      <c r="Z3192" s="3"/>
      <c r="AA3192" s="3"/>
      <c r="AB3192" s="7" t="s">
        <v>9661</v>
      </c>
      <c r="AC3192" s="3" t="s">
        <v>44</v>
      </c>
      <c r="AD3192" s="3" t="s">
        <v>44</v>
      </c>
      <c r="AE3192" s="3" t="s">
        <v>44</v>
      </c>
      <c r="AF3192" s="3" t="s">
        <v>198</v>
      </c>
      <c r="AG3192" s="4"/>
      <c r="AH3192" s="3"/>
      <c r="AI3192" s="4"/>
      <c r="AJ31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2" s="8">
        <f>IF(#REF!=MAX(#REF!),"New","Old")</f>
      </c>
      <c r="AL3192" s="3"/>
      <c r="AM3192" s="9">
        <f>IF(OR(#REF!="",#REF!=0),"",IF(#REF!&lt;12000,"&lt;12k",IF(AND(#REF!&gt;=12000,#REF!&lt;24000),"12k to 24k",IF(AND(#REF!&gt;=24000,#REF!&lt;=36000),"24k to 36k",IF(#REF!&gt;36000,"&gt;36k","")))))</f>
      </c>
    </row>
    <row x14ac:dyDescent="0.25" r="3193" customHeight="1" ht="18.75">
      <c r="A3193" s="1">
        <v>1911516</v>
      </c>
      <c r="B3193" s="2">
        <v>11533894</v>
      </c>
      <c r="C3193" s="3" t="s">
        <v>0</v>
      </c>
      <c r="D3193" s="3" t="s">
        <v>86</v>
      </c>
      <c r="E3193" s="2">
        <v>2020</v>
      </c>
      <c r="F3193" s="4">
        <v>45124</v>
      </c>
      <c r="G3193" s="3" t="s">
        <v>39</v>
      </c>
      <c r="H3193" s="4">
        <v>45130</v>
      </c>
      <c r="I3193" s="4">
        <f>_xlfn.XLOOKUP(#REF!,[1]!Backup_F8_Previous_Wave[ODINO],[1]!Backup_F8_Previous_Wave[Production Date],"")</f>
      </c>
      <c r="J3193" s="10">
        <f>_xlfn.XLOOKUP(#REF!,[1]!Backup_F8_Previous_Wave[ODINO],[1]!Backup_F8_Previous_Wave[Wave Date],"")</f>
      </c>
      <c r="K3193" s="6">
        <f>_xlfn.XLOOKUP(#REF!,[1]!Backup_F8_Previous_Wave[ODINO],[1]!Backup_F8_Previous_Wave[Full VIN],"")</f>
      </c>
      <c r="L3193" s="3" t="s">
        <v>9566</v>
      </c>
      <c r="M3193" s="3" t="s">
        <v>4</v>
      </c>
      <c r="N3193" s="3" t="s">
        <v>9662</v>
      </c>
      <c r="O3193" s="3" t="s">
        <v>4771</v>
      </c>
      <c r="P3193" s="6">
        <f>_xlfn.XLOOKUP(#REF!,[1]!Table2[BINNING],[1]!Table2[VFG],"")</f>
      </c>
      <c r="Q3193" s="6">
        <f>IF(ISNUMBER(FIND("|",#REF!,1)),LEFT(#REF!,FIND("|",#REF!,1)-2),#REF!)</f>
      </c>
      <c r="R3193" s="6">
        <f>IF(ISNUMBER(FIND("|",#REF!,1)),RIGHT(#REF!,LEN(#REF!)-FIND("|",#REF!,1)-1),"")</f>
      </c>
      <c r="S3193" s="3" t="s">
        <v>7</v>
      </c>
      <c r="T3193" s="3" t="s">
        <v>7</v>
      </c>
      <c r="U3193" s="2">
        <v>0</v>
      </c>
      <c r="V3193" s="2">
        <v>0</v>
      </c>
      <c r="W3193" s="2"/>
      <c r="X3193" s="3" t="s">
        <v>139</v>
      </c>
      <c r="Y3193" s="2"/>
      <c r="Z3193" s="3"/>
      <c r="AA3193" s="3"/>
      <c r="AB3193" s="7" t="s">
        <v>9663</v>
      </c>
      <c r="AC3193" s="3" t="s">
        <v>685</v>
      </c>
      <c r="AD3193" s="3" t="s">
        <v>93</v>
      </c>
      <c r="AE3193" s="3" t="s">
        <v>94</v>
      </c>
      <c r="AF3193" s="3" t="s">
        <v>95</v>
      </c>
      <c r="AG3193" s="4"/>
      <c r="AH3193" s="3"/>
      <c r="AI3193" s="4"/>
      <c r="AJ31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3" s="8">
        <f>IF(#REF!=MAX(#REF!),"New","Old")</f>
      </c>
      <c r="AL3193" s="3"/>
      <c r="AM3193" s="9">
        <f>IF(OR(#REF!="",#REF!=0),"",IF(#REF!&lt;12000,"&lt;12k",IF(AND(#REF!&gt;=12000,#REF!&lt;24000),"12k to 24k",IF(AND(#REF!&gt;=24000,#REF!&lt;=36000),"24k to 36k",IF(#REF!&gt;36000,"&gt;36k","")))))</f>
      </c>
    </row>
    <row x14ac:dyDescent="0.25" r="3194" customHeight="1" ht="18.75">
      <c r="A3194" s="1">
        <v>1911569</v>
      </c>
      <c r="B3194" s="2">
        <v>11533928</v>
      </c>
      <c r="C3194" s="3" t="s">
        <v>0</v>
      </c>
      <c r="D3194" s="3" t="s">
        <v>86</v>
      </c>
      <c r="E3194" s="2">
        <v>2020</v>
      </c>
      <c r="F3194" s="4">
        <v>45128</v>
      </c>
      <c r="G3194" s="3" t="s">
        <v>39</v>
      </c>
      <c r="H3194" s="4">
        <v>45130</v>
      </c>
      <c r="I3194" s="4">
        <f>_xlfn.XLOOKUP(#REF!,[1]!Backup_F8_Previous_Wave[ODINO],[1]!Backup_F8_Previous_Wave[Production Date],"")</f>
      </c>
      <c r="J3194" s="10">
        <f>_xlfn.XLOOKUP(#REF!,[1]!Backup_F8_Previous_Wave[ODINO],[1]!Backup_F8_Previous_Wave[Wave Date],"")</f>
      </c>
      <c r="K3194" s="6">
        <f>_xlfn.XLOOKUP(#REF!,[1]!Backup_F8_Previous_Wave[ODINO],[1]!Backup_F8_Previous_Wave[Full VIN],"")</f>
      </c>
      <c r="L3194" s="3" t="s">
        <v>9566</v>
      </c>
      <c r="M3194" s="3" t="s">
        <v>4</v>
      </c>
      <c r="N3194" s="3" t="s">
        <v>9664</v>
      </c>
      <c r="O3194" s="3" t="s">
        <v>4771</v>
      </c>
      <c r="P3194" s="6">
        <f>_xlfn.XLOOKUP(#REF!,[1]!Table2[BINNING],[1]!Table2[VFG],"")</f>
      </c>
      <c r="Q3194" s="6">
        <f>IF(ISNUMBER(FIND("|",#REF!,1)),LEFT(#REF!,FIND("|",#REF!,1)-2),#REF!)</f>
      </c>
      <c r="R3194" s="6">
        <f>IF(ISNUMBER(FIND("|",#REF!,1)),RIGHT(#REF!,LEN(#REF!)-FIND("|",#REF!,1)-1),"")</f>
      </c>
      <c r="S3194" s="3" t="s">
        <v>7</v>
      </c>
      <c r="T3194" s="3" t="s">
        <v>7</v>
      </c>
      <c r="U3194" s="2">
        <v>0</v>
      </c>
      <c r="V3194" s="2">
        <v>0</v>
      </c>
      <c r="W3194" s="2"/>
      <c r="X3194" s="3" t="s">
        <v>63</v>
      </c>
      <c r="Y3194" s="2">
        <v>0</v>
      </c>
      <c r="Z3194" s="3"/>
      <c r="AA3194" s="3"/>
      <c r="AB3194" s="7" t="s">
        <v>9665</v>
      </c>
      <c r="AC3194" s="3" t="s">
        <v>685</v>
      </c>
      <c r="AD3194" s="3" t="s">
        <v>93</v>
      </c>
      <c r="AE3194" s="3" t="s">
        <v>94</v>
      </c>
      <c r="AF3194" s="3" t="s">
        <v>95</v>
      </c>
      <c r="AG3194" s="4"/>
      <c r="AH3194" s="3"/>
      <c r="AI3194" s="4"/>
      <c r="AJ31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4" s="8">
        <f>IF(#REF!=MAX(#REF!),"New","Old")</f>
      </c>
      <c r="AL3194" s="3"/>
      <c r="AM3194" s="9">
        <f>IF(OR(#REF!="",#REF!=0),"",IF(#REF!&lt;12000,"&lt;12k",IF(AND(#REF!&gt;=12000,#REF!&lt;24000),"12k to 24k",IF(AND(#REF!&gt;=24000,#REF!&lt;=36000),"24k to 36k",IF(#REF!&gt;36000,"&gt;36k","")))))</f>
      </c>
    </row>
    <row x14ac:dyDescent="0.25" r="3195" customHeight="1" ht="18.75">
      <c r="A3195" s="1">
        <v>1911614</v>
      </c>
      <c r="B3195" s="2">
        <v>11533959</v>
      </c>
      <c r="C3195" s="3" t="s">
        <v>0</v>
      </c>
      <c r="D3195" s="3" t="s">
        <v>86</v>
      </c>
      <c r="E3195" s="2">
        <v>2020</v>
      </c>
      <c r="F3195" s="4">
        <v>45047</v>
      </c>
      <c r="G3195" s="3" t="s">
        <v>108</v>
      </c>
      <c r="H3195" s="4">
        <v>45130</v>
      </c>
      <c r="I3195" s="4">
        <f>_xlfn.XLOOKUP(#REF!,[1]!Backup_F8_Previous_Wave[ODINO],[1]!Backup_F8_Previous_Wave[Production Date],"")</f>
      </c>
      <c r="J3195" s="10">
        <f>_xlfn.XLOOKUP(#REF!,[1]!Backup_F8_Previous_Wave[ODINO],[1]!Backup_F8_Previous_Wave[Wave Date],"")</f>
      </c>
      <c r="K3195" s="6">
        <f>_xlfn.XLOOKUP(#REF!,[1]!Backup_F8_Previous_Wave[ODINO],[1]!Backup_F8_Previous_Wave[Full VIN],"")</f>
      </c>
      <c r="L3195" s="3" t="s">
        <v>9666</v>
      </c>
      <c r="M3195" s="3" t="s">
        <v>4</v>
      </c>
      <c r="N3195" s="3" t="s">
        <v>9667</v>
      </c>
      <c r="O3195" s="3" t="s">
        <v>4771</v>
      </c>
      <c r="P3195" s="6">
        <f>_xlfn.XLOOKUP(#REF!,[1]!Table2[BINNING],[1]!Table2[VFG],"")</f>
      </c>
      <c r="Q3195" s="6">
        <f>IF(ISNUMBER(FIND("|",#REF!,1)),LEFT(#REF!,FIND("|",#REF!,1)-2),#REF!)</f>
      </c>
      <c r="R3195" s="6">
        <f>IF(ISNUMBER(FIND("|",#REF!,1)),RIGHT(#REF!,LEN(#REF!)-FIND("|",#REF!,1)-1),"")</f>
      </c>
      <c r="S3195" s="3" t="s">
        <v>7</v>
      </c>
      <c r="T3195" s="3" t="s">
        <v>7</v>
      </c>
      <c r="U3195" s="2">
        <v>0</v>
      </c>
      <c r="V3195" s="2">
        <v>0</v>
      </c>
      <c r="W3195" s="2"/>
      <c r="X3195" s="3" t="s">
        <v>358</v>
      </c>
      <c r="Y3195" s="2"/>
      <c r="Z3195" s="3"/>
      <c r="AA3195" s="3"/>
      <c r="AB3195" s="7" t="s">
        <v>9668</v>
      </c>
      <c r="AC3195" s="3" t="s">
        <v>685</v>
      </c>
      <c r="AD3195" s="3" t="s">
        <v>1962</v>
      </c>
      <c r="AE3195" s="3" t="s">
        <v>2404</v>
      </c>
      <c r="AF3195" s="3" t="s">
        <v>95</v>
      </c>
      <c r="AG3195" s="4"/>
      <c r="AH3195" s="3"/>
      <c r="AI3195" s="4"/>
      <c r="AJ31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5" s="8">
        <f>IF(#REF!=MAX(#REF!),"New","Old")</f>
      </c>
      <c r="AL3195" s="3"/>
      <c r="AM3195" s="9">
        <f>IF(OR(#REF!="",#REF!=0),"",IF(#REF!&lt;12000,"&lt;12k",IF(AND(#REF!&gt;=12000,#REF!&lt;24000),"12k to 24k",IF(AND(#REF!&gt;=24000,#REF!&lt;=36000),"24k to 36k",IF(#REF!&gt;36000,"&gt;36k","")))))</f>
      </c>
    </row>
    <row x14ac:dyDescent="0.25" r="3196" customHeight="1" ht="18.75">
      <c r="A3196" s="1">
        <v>1911640</v>
      </c>
      <c r="B3196" s="2">
        <v>11533973</v>
      </c>
      <c r="C3196" s="3" t="s">
        <v>0</v>
      </c>
      <c r="D3196" s="3" t="s">
        <v>38</v>
      </c>
      <c r="E3196" s="2">
        <v>2013</v>
      </c>
      <c r="F3196" s="4">
        <v>45127</v>
      </c>
      <c r="G3196" s="3" t="s">
        <v>39</v>
      </c>
      <c r="H3196" s="4">
        <v>45131</v>
      </c>
      <c r="I3196" s="4"/>
      <c r="J3196" s="10">
        <f>_xlfn.XLOOKUP(#REF!,[1]!Backup_F8_Previous_Wave[ODINO],[1]!Backup_F8_Previous_Wave[Wave Date],"")</f>
      </c>
      <c r="K3196" s="3"/>
      <c r="L3196" s="3" t="s">
        <v>7497</v>
      </c>
      <c r="M3196" s="3" t="s">
        <v>4</v>
      </c>
      <c r="N3196" s="3" t="s">
        <v>9669</v>
      </c>
      <c r="O3196" s="3" t="s">
        <v>354</v>
      </c>
      <c r="P3196" s="6">
        <f>_xlfn.XLOOKUP(#REF!,[1]!Table2[BINNING],[1]!Table2[VFG],"")</f>
      </c>
      <c r="Q3196" s="6">
        <f>IF(ISNUMBER(FIND("|",#REF!,1)),LEFT(#REF!,FIND("|",#REF!,1)-2),#REF!)</f>
      </c>
      <c r="R3196" s="6">
        <f>IF(ISNUMBER(FIND("|",#REF!,1)),RIGHT(#REF!,LEN(#REF!)-FIND("|",#REF!,1)-1),"")</f>
      </c>
      <c r="S3196" s="3" t="s">
        <v>7</v>
      </c>
      <c r="T3196" s="3" t="s">
        <v>7</v>
      </c>
      <c r="U3196" s="2">
        <v>0</v>
      </c>
      <c r="V3196" s="2">
        <v>0</v>
      </c>
      <c r="W3196" s="2"/>
      <c r="X3196" s="3" t="s">
        <v>583</v>
      </c>
      <c r="Y3196" s="2"/>
      <c r="Z3196" s="3"/>
      <c r="AA3196" s="3"/>
      <c r="AB3196" s="7" t="s">
        <v>9670</v>
      </c>
      <c r="AC3196" s="3" t="s">
        <v>44</v>
      </c>
      <c r="AD3196" s="3" t="s">
        <v>44</v>
      </c>
      <c r="AE3196" s="3" t="s">
        <v>44</v>
      </c>
      <c r="AF3196" s="3" t="s">
        <v>45</v>
      </c>
      <c r="AG3196" s="4"/>
      <c r="AH3196" s="3"/>
      <c r="AI3196" s="4"/>
      <c r="AJ31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6" s="8">
        <f>IF(#REF!=MAX(#REF!),"New","Old")</f>
      </c>
      <c r="AL3196" s="3"/>
      <c r="AM3196" s="9">
        <f>IF(OR(#REF!="",#REF!=0),"",IF(#REF!&lt;12000,"&lt;12k",IF(AND(#REF!&gt;=12000,#REF!&lt;24000),"12k to 24k",IF(AND(#REF!&gt;=24000,#REF!&lt;=36000),"24k to 36k",IF(#REF!&gt;36000,"&gt;36k","")))))</f>
      </c>
    </row>
    <row x14ac:dyDescent="0.25" r="3197" customHeight="1" ht="18.75">
      <c r="A3197" s="1">
        <v>1911738</v>
      </c>
      <c r="B3197" s="2">
        <v>11534043</v>
      </c>
      <c r="C3197" s="3" t="s">
        <v>0</v>
      </c>
      <c r="D3197" s="3" t="s">
        <v>1</v>
      </c>
      <c r="E3197" s="2">
        <v>2018</v>
      </c>
      <c r="F3197" s="4">
        <v>45131</v>
      </c>
      <c r="G3197" s="3" t="s">
        <v>39</v>
      </c>
      <c r="H3197" s="4">
        <v>45131</v>
      </c>
      <c r="I3197" s="4"/>
      <c r="J3197" s="10">
        <f>_xlfn.XLOOKUP(#REF!,[1]!Backup_F8_Previous_Wave[ODINO],[1]!Backup_F8_Previous_Wave[Wave Date],"")</f>
      </c>
      <c r="K3197" s="3"/>
      <c r="L3197" s="3" t="s">
        <v>7295</v>
      </c>
      <c r="M3197" s="3" t="s">
        <v>4</v>
      </c>
      <c r="N3197" s="3" t="s">
        <v>9671</v>
      </c>
      <c r="O3197" s="3" t="s">
        <v>390</v>
      </c>
      <c r="P3197" s="6">
        <f>_xlfn.XLOOKUP(#REF!,[1]!Table2[BINNING],[1]!Table2[VFG],"")</f>
      </c>
      <c r="Q3197" s="6">
        <f>IF(ISNUMBER(FIND("|",#REF!,1)),LEFT(#REF!,FIND("|",#REF!,1)-2),#REF!)</f>
      </c>
      <c r="R3197" s="6">
        <f>IF(ISNUMBER(FIND("|",#REF!,1)),RIGHT(#REF!,LEN(#REF!)-FIND("|",#REF!,1)-1),"")</f>
      </c>
      <c r="S3197" s="3" t="s">
        <v>7</v>
      </c>
      <c r="T3197" s="3" t="s">
        <v>7</v>
      </c>
      <c r="U3197" s="2">
        <v>0</v>
      </c>
      <c r="V3197" s="2">
        <v>0</v>
      </c>
      <c r="W3197" s="2"/>
      <c r="X3197" s="3" t="s">
        <v>305</v>
      </c>
      <c r="Y3197" s="2">
        <v>20</v>
      </c>
      <c r="Z3197" s="3"/>
      <c r="AA3197" s="3"/>
      <c r="AB3197" s="7" t="s">
        <v>9672</v>
      </c>
      <c r="AC3197" s="3" t="s">
        <v>44</v>
      </c>
      <c r="AD3197" s="3" t="s">
        <v>44</v>
      </c>
      <c r="AE3197" s="3" t="s">
        <v>44</v>
      </c>
      <c r="AF3197" s="3" t="s">
        <v>13</v>
      </c>
      <c r="AG3197" s="4"/>
      <c r="AH3197" s="3"/>
      <c r="AI3197" s="4"/>
      <c r="AJ31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7" s="8">
        <f>IF(#REF!=MAX(#REF!),"New","Old")</f>
      </c>
      <c r="AL3197" s="3"/>
      <c r="AM3197" s="9">
        <f>IF(OR(#REF!="",#REF!=0),"",IF(#REF!&lt;12000,"&lt;12k",IF(AND(#REF!&gt;=12000,#REF!&lt;24000),"12k to 24k",IF(AND(#REF!&gt;=24000,#REF!&lt;=36000),"24k to 36k",IF(#REF!&gt;36000,"&gt;36k","")))))</f>
      </c>
    </row>
    <row x14ac:dyDescent="0.25" r="3198" customHeight="1" ht="18.75">
      <c r="A3198" s="1">
        <v>1911799</v>
      </c>
      <c r="B3198" s="2">
        <v>11534084</v>
      </c>
      <c r="C3198" s="3" t="s">
        <v>0</v>
      </c>
      <c r="D3198" s="3" t="s">
        <v>86</v>
      </c>
      <c r="E3198" s="2">
        <v>2014</v>
      </c>
      <c r="F3198" s="4">
        <v>45116</v>
      </c>
      <c r="G3198" s="3" t="s">
        <v>39</v>
      </c>
      <c r="H3198" s="4">
        <v>45131</v>
      </c>
      <c r="I3198" s="4">
        <f>_xlfn.XLOOKUP(#REF!,[1]!Backup_F8_Previous_Wave[ODINO],[1]!Backup_F8_Previous_Wave[Production Date],"")</f>
      </c>
      <c r="J3198" s="10">
        <f>_xlfn.XLOOKUP(#REF!,[1]!Backup_F8_Previous_Wave[ODINO],[1]!Backup_F8_Previous_Wave[Wave Date],"")</f>
      </c>
      <c r="K3198" s="6">
        <f>_xlfn.XLOOKUP(#REF!,[1]!Backup_F8_Previous_Wave[ODINO],[1]!Backup_F8_Previous_Wave[Full VIN],"")</f>
      </c>
      <c r="L3198" s="3" t="s">
        <v>9673</v>
      </c>
      <c r="M3198" s="3" t="s">
        <v>4</v>
      </c>
      <c r="N3198" s="3" t="s">
        <v>9674</v>
      </c>
      <c r="O3198" s="3" t="s">
        <v>62</v>
      </c>
      <c r="P3198" s="6">
        <f>_xlfn.XLOOKUP(#REF!,[1]!Table2[BINNING],[1]!Table2[VFG],"")</f>
      </c>
      <c r="Q3198" s="6">
        <f>IF(ISNUMBER(FIND("|",#REF!,1)),LEFT(#REF!,FIND("|",#REF!,1)-2),#REF!)</f>
      </c>
      <c r="R3198" s="6">
        <f>IF(ISNUMBER(FIND("|",#REF!,1)),RIGHT(#REF!,LEN(#REF!)-FIND("|",#REF!,1)-1),"")</f>
      </c>
      <c r="S3198" s="3" t="s">
        <v>7</v>
      </c>
      <c r="T3198" s="3" t="s">
        <v>7</v>
      </c>
      <c r="U3198" s="2">
        <v>0</v>
      </c>
      <c r="V3198" s="2">
        <v>1</v>
      </c>
      <c r="W3198" s="2"/>
      <c r="X3198" s="3" t="s">
        <v>404</v>
      </c>
      <c r="Y3198" s="2">
        <v>20</v>
      </c>
      <c r="Z3198" s="3"/>
      <c r="AA3198" s="3"/>
      <c r="AB3198" s="7" t="s">
        <v>9675</v>
      </c>
      <c r="AC3198" s="3" t="s">
        <v>92</v>
      </c>
      <c r="AD3198" s="3" t="s">
        <v>93</v>
      </c>
      <c r="AE3198" s="3" t="s">
        <v>94</v>
      </c>
      <c r="AF3198" s="3" t="s">
        <v>95</v>
      </c>
      <c r="AG3198" s="4"/>
      <c r="AH3198" s="3"/>
      <c r="AI3198" s="4"/>
      <c r="AJ31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8" s="8">
        <f>IF(#REF!=MAX(#REF!),"New","Old")</f>
      </c>
      <c r="AL3198" s="3"/>
      <c r="AM3198" s="9">
        <f>IF(OR(#REF!="",#REF!=0),"",IF(#REF!&lt;12000,"&lt;12k",IF(AND(#REF!&gt;=12000,#REF!&lt;24000),"12k to 24k",IF(AND(#REF!&gt;=24000,#REF!&lt;=36000),"24k to 36k",IF(#REF!&gt;36000,"&gt;36k","")))))</f>
      </c>
    </row>
    <row x14ac:dyDescent="0.25" r="3199" customHeight="1" ht="18.75">
      <c r="A3199" s="1">
        <v>1911818</v>
      </c>
      <c r="B3199" s="2">
        <v>11534096</v>
      </c>
      <c r="C3199" s="3" t="s">
        <v>0</v>
      </c>
      <c r="D3199" s="3" t="s">
        <v>181</v>
      </c>
      <c r="E3199" s="2">
        <v>2016</v>
      </c>
      <c r="F3199" s="4">
        <v>45027</v>
      </c>
      <c r="G3199" s="3" t="s">
        <v>108</v>
      </c>
      <c r="H3199" s="4">
        <v>45131</v>
      </c>
      <c r="I3199" s="4">
        <f>_xlfn.XLOOKUP(#REF!,[1]!Backup_F8_Previous_Wave[ODINO],[1]!Backup_F8_Previous_Wave[Production Date],"")</f>
      </c>
      <c r="J3199" s="10">
        <f>_xlfn.XLOOKUP(#REF!,[1]!Backup_F8_Previous_Wave[ODINO],[1]!Backup_F8_Previous_Wave[Wave Date],"")</f>
      </c>
      <c r="K3199" s="6">
        <f>_xlfn.XLOOKUP(#REF!,[1]!Backup_F8_Previous_Wave[ODINO],[1]!Backup_F8_Previous_Wave[Full VIN],"")</f>
      </c>
      <c r="L3199" s="3" t="s">
        <v>6900</v>
      </c>
      <c r="M3199" s="3" t="s">
        <v>4</v>
      </c>
      <c r="N3199" s="3" t="s">
        <v>9676</v>
      </c>
      <c r="O3199" s="3" t="s">
        <v>196</v>
      </c>
      <c r="P3199" s="6">
        <f>_xlfn.XLOOKUP(#REF!,[1]!Table2[BINNING],[1]!Table2[VFG],"")</f>
      </c>
      <c r="Q3199" s="6">
        <f>IF(ISNUMBER(FIND("|",#REF!,1)),LEFT(#REF!,FIND("|",#REF!,1)-2),#REF!)</f>
      </c>
      <c r="R3199" s="6">
        <f>IF(ISNUMBER(FIND("|",#REF!,1)),RIGHT(#REF!,LEN(#REF!)-FIND("|",#REF!,1)-1),"")</f>
      </c>
      <c r="S3199" s="3" t="s">
        <v>7</v>
      </c>
      <c r="T3199" s="3" t="s">
        <v>7</v>
      </c>
      <c r="U3199" s="2">
        <v>0</v>
      </c>
      <c r="V3199" s="2">
        <v>0</v>
      </c>
      <c r="W3199" s="2"/>
      <c r="X3199" s="3" t="s">
        <v>339</v>
      </c>
      <c r="Y3199" s="2">
        <v>55</v>
      </c>
      <c r="Z3199" s="3"/>
      <c r="AA3199" s="3"/>
      <c r="AB3199" s="7" t="s">
        <v>9677</v>
      </c>
      <c r="AC3199" s="3" t="s">
        <v>297</v>
      </c>
      <c r="AD3199" s="3" t="s">
        <v>298</v>
      </c>
      <c r="AE3199" s="3" t="s">
        <v>299</v>
      </c>
      <c r="AF3199" s="3" t="s">
        <v>198</v>
      </c>
      <c r="AG3199" s="4"/>
      <c r="AH3199" s="3"/>
      <c r="AI3199" s="4"/>
      <c r="AJ31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199" s="8">
        <f>IF(#REF!=MAX(#REF!),"New","Old")</f>
      </c>
      <c r="AL3199" s="3"/>
      <c r="AM3199" s="9">
        <f>IF(OR(#REF!="",#REF!=0),"",IF(#REF!&lt;12000,"&lt;12k",IF(AND(#REF!&gt;=12000,#REF!&lt;24000),"12k to 24k",IF(AND(#REF!&gt;=24000,#REF!&lt;=36000),"24k to 36k",IF(#REF!&gt;36000,"&gt;36k","")))))</f>
      </c>
    </row>
    <row x14ac:dyDescent="0.25" r="3200" customHeight="1" ht="18.75">
      <c r="A3200" s="1">
        <v>1911825</v>
      </c>
      <c r="B3200" s="2">
        <v>11534099</v>
      </c>
      <c r="C3200" s="3" t="s">
        <v>0</v>
      </c>
      <c r="D3200" s="3" t="s">
        <v>86</v>
      </c>
      <c r="E3200" s="2">
        <v>2020</v>
      </c>
      <c r="F3200" s="4">
        <v>45131</v>
      </c>
      <c r="G3200" s="3" t="s">
        <v>39</v>
      </c>
      <c r="H3200" s="4">
        <v>45131</v>
      </c>
      <c r="I3200" s="4">
        <f>_xlfn.XLOOKUP(#REF!,[1]!Backup_F8_Previous_Wave[ODINO],[1]!Backup_F8_Previous_Wave[Production Date],"")</f>
      </c>
      <c r="J3200" s="10">
        <f>_xlfn.XLOOKUP(#REF!,[1]!Backup_F8_Previous_Wave[ODINO],[1]!Backup_F8_Previous_Wave[Wave Date],"")</f>
      </c>
      <c r="K3200" s="6">
        <f>_xlfn.XLOOKUP(#REF!,[1]!Backup_F8_Previous_Wave[ODINO],[1]!Backup_F8_Previous_Wave[Full VIN],"")</f>
      </c>
      <c r="L3200" s="3" t="s">
        <v>2503</v>
      </c>
      <c r="M3200" s="3" t="s">
        <v>4</v>
      </c>
      <c r="N3200" s="3" t="s">
        <v>9678</v>
      </c>
      <c r="O3200" s="3" t="s">
        <v>4771</v>
      </c>
      <c r="P3200" s="6">
        <f>_xlfn.XLOOKUP(#REF!,[1]!Table2[BINNING],[1]!Table2[VFG],"")</f>
      </c>
      <c r="Q3200" s="6">
        <f>IF(ISNUMBER(FIND("|",#REF!,1)),LEFT(#REF!,FIND("|",#REF!,1)-2),#REF!)</f>
      </c>
      <c r="R3200" s="6">
        <f>IF(ISNUMBER(FIND("|",#REF!,1)),RIGHT(#REF!,LEN(#REF!)-FIND("|",#REF!,1)-1),"")</f>
      </c>
      <c r="S3200" s="3" t="s">
        <v>7</v>
      </c>
      <c r="T3200" s="3" t="s">
        <v>7</v>
      </c>
      <c r="U3200" s="2">
        <v>0</v>
      </c>
      <c r="V3200" s="2">
        <v>0</v>
      </c>
      <c r="W3200" s="2"/>
      <c r="X3200" s="3" t="s">
        <v>467</v>
      </c>
      <c r="Y3200" s="2">
        <v>0</v>
      </c>
      <c r="Z3200" s="3"/>
      <c r="AA3200" s="3"/>
      <c r="AB3200" s="7" t="s">
        <v>9679</v>
      </c>
      <c r="AC3200" s="3" t="s">
        <v>685</v>
      </c>
      <c r="AD3200" s="3" t="s">
        <v>1962</v>
      </c>
      <c r="AE3200" s="3" t="s">
        <v>2404</v>
      </c>
      <c r="AF3200" s="3" t="s">
        <v>95</v>
      </c>
      <c r="AG3200" s="4"/>
      <c r="AH3200" s="3"/>
      <c r="AI3200" s="4"/>
      <c r="AJ32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0" s="8">
        <f>IF(#REF!=MAX(#REF!),"New","Old")</f>
      </c>
      <c r="AL3200" s="3"/>
      <c r="AM3200" s="9">
        <f>IF(OR(#REF!="",#REF!=0),"",IF(#REF!&lt;12000,"&lt;12k",IF(AND(#REF!&gt;=12000,#REF!&lt;24000),"12k to 24k",IF(AND(#REF!&gt;=24000,#REF!&lt;=36000),"24k to 36k",IF(#REF!&gt;36000,"&gt;36k","")))))</f>
      </c>
    </row>
    <row x14ac:dyDescent="0.25" r="3201" customHeight="1" ht="18.75">
      <c r="A3201" s="1">
        <v>1911829</v>
      </c>
      <c r="B3201" s="2">
        <v>11534103</v>
      </c>
      <c r="C3201" s="3" t="s">
        <v>0</v>
      </c>
      <c r="D3201" s="3" t="s">
        <v>86</v>
      </c>
      <c r="E3201" s="2">
        <v>2020</v>
      </c>
      <c r="F3201" s="4">
        <v>45117</v>
      </c>
      <c r="G3201" s="3" t="s">
        <v>39</v>
      </c>
      <c r="H3201" s="4">
        <v>45131</v>
      </c>
      <c r="I3201" s="4">
        <f>_xlfn.XLOOKUP(#REF!,[1]!Backup_F8_Previous_Wave[ODINO],[1]!Backup_F8_Previous_Wave[Production Date],"")</f>
      </c>
      <c r="J3201" s="10">
        <f>_xlfn.XLOOKUP(#REF!,[1]!Backup_F8_Previous_Wave[ODINO],[1]!Backup_F8_Previous_Wave[Wave Date],"")</f>
      </c>
      <c r="K3201" s="6">
        <f>_xlfn.XLOOKUP(#REF!,[1]!Backup_F8_Previous_Wave[ODINO],[1]!Backup_F8_Previous_Wave[Full VIN],"")</f>
      </c>
      <c r="L3201" s="3" t="s">
        <v>5294</v>
      </c>
      <c r="M3201" s="3" t="s">
        <v>4</v>
      </c>
      <c r="N3201" s="3" t="s">
        <v>9680</v>
      </c>
      <c r="O3201" s="3" t="s">
        <v>4771</v>
      </c>
      <c r="P3201" s="6">
        <f>_xlfn.XLOOKUP(#REF!,[1]!Table2[BINNING],[1]!Table2[VFG],"")</f>
      </c>
      <c r="Q3201" s="6">
        <f>IF(ISNUMBER(FIND("|",#REF!,1)),LEFT(#REF!,FIND("|",#REF!,1)-2),#REF!)</f>
      </c>
      <c r="R3201" s="6">
        <f>IF(ISNUMBER(FIND("|",#REF!,1)),RIGHT(#REF!,LEN(#REF!)-FIND("|",#REF!,1)-1),"")</f>
      </c>
      <c r="S3201" s="3" t="s">
        <v>7</v>
      </c>
      <c r="T3201" s="3" t="s">
        <v>7</v>
      </c>
      <c r="U3201" s="2">
        <v>0</v>
      </c>
      <c r="V3201" s="2">
        <v>0</v>
      </c>
      <c r="W3201" s="2">
        <v>11000</v>
      </c>
      <c r="X3201" s="3" t="s">
        <v>1030</v>
      </c>
      <c r="Y3201" s="2"/>
      <c r="Z3201" s="3" t="s">
        <v>9681</v>
      </c>
      <c r="AA3201" s="3" t="s">
        <v>9682</v>
      </c>
      <c r="AB3201" s="7" t="s">
        <v>9683</v>
      </c>
      <c r="AC3201" s="3" t="s">
        <v>685</v>
      </c>
      <c r="AD3201" s="3" t="s">
        <v>93</v>
      </c>
      <c r="AE3201" s="3" t="s">
        <v>94</v>
      </c>
      <c r="AF3201" s="3" t="s">
        <v>95</v>
      </c>
      <c r="AG3201" s="4"/>
      <c r="AH3201" s="3"/>
      <c r="AI3201" s="4"/>
      <c r="AJ32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1" s="8">
        <f>IF(#REF!=MAX(#REF!),"New","Old")</f>
      </c>
      <c r="AL3201" s="3"/>
      <c r="AM3201" s="9">
        <f>IF(OR(#REF!="",#REF!=0),"",IF(#REF!&lt;12000,"&lt;12k",IF(AND(#REF!&gt;=12000,#REF!&lt;24000),"12k to 24k",IF(AND(#REF!&gt;=24000,#REF!&lt;=36000),"24k to 36k",IF(#REF!&gt;36000,"&gt;36k","")))))</f>
      </c>
    </row>
    <row x14ac:dyDescent="0.25" r="3202" customHeight="1" ht="18.75">
      <c r="A3202" s="1">
        <v>1911842</v>
      </c>
      <c r="B3202" s="2">
        <v>11534113</v>
      </c>
      <c r="C3202" s="3" t="s">
        <v>0</v>
      </c>
      <c r="D3202" s="3" t="s">
        <v>181</v>
      </c>
      <c r="E3202" s="2">
        <v>2016</v>
      </c>
      <c r="F3202" s="4">
        <v>44121</v>
      </c>
      <c r="G3202" s="3" t="s">
        <v>14</v>
      </c>
      <c r="H3202" s="4">
        <v>45131</v>
      </c>
      <c r="I3202" s="4">
        <f>_xlfn.XLOOKUP(#REF!,[1]!Backup_F8_Previous_Wave[ODINO],[1]!Backup_F8_Previous_Wave[Production Date],"")</f>
      </c>
      <c r="J3202" s="10">
        <f>_xlfn.XLOOKUP(#REF!,[1]!Backup_F8_Previous_Wave[ODINO],[1]!Backup_F8_Previous_Wave[Wave Date],"")</f>
      </c>
      <c r="K3202" s="6">
        <f>_xlfn.XLOOKUP(#REF!,[1]!Backup_F8_Previous_Wave[ODINO],[1]!Backup_F8_Previous_Wave[Full VIN],"")</f>
      </c>
      <c r="L3202" s="3" t="s">
        <v>7570</v>
      </c>
      <c r="M3202" s="3" t="s">
        <v>4</v>
      </c>
      <c r="N3202" s="3" t="s">
        <v>9684</v>
      </c>
      <c r="O3202" s="3" t="s">
        <v>196</v>
      </c>
      <c r="P3202" s="6">
        <f>_xlfn.XLOOKUP(#REF!,[1]!Table2[BINNING],[1]!Table2[VFG],"")</f>
      </c>
      <c r="Q3202" s="6">
        <f>IF(ISNUMBER(FIND("|",#REF!,1)),LEFT(#REF!,FIND("|",#REF!,1)-2),#REF!)</f>
      </c>
      <c r="R3202" s="6">
        <f>IF(ISNUMBER(FIND("|",#REF!,1)),RIGHT(#REF!,LEN(#REF!)-FIND("|",#REF!,1)-1),"")</f>
      </c>
      <c r="S3202" s="3" t="s">
        <v>7</v>
      </c>
      <c r="T3202" s="3" t="s">
        <v>7</v>
      </c>
      <c r="U3202" s="2">
        <v>0</v>
      </c>
      <c r="V3202" s="2">
        <v>0</v>
      </c>
      <c r="W3202" s="2"/>
      <c r="X3202" s="3" t="s">
        <v>225</v>
      </c>
      <c r="Y3202" s="2">
        <v>55</v>
      </c>
      <c r="Z3202" s="3"/>
      <c r="AA3202" s="3"/>
      <c r="AB3202" s="7" t="s">
        <v>9685</v>
      </c>
      <c r="AC3202" s="3" t="s">
        <v>297</v>
      </c>
      <c r="AD3202" s="3" t="s">
        <v>298</v>
      </c>
      <c r="AE3202" s="3" t="s">
        <v>299</v>
      </c>
      <c r="AF3202" s="3" t="s">
        <v>198</v>
      </c>
      <c r="AG3202" s="4"/>
      <c r="AH3202" s="3"/>
      <c r="AI3202" s="4"/>
      <c r="AJ32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2" s="8">
        <f>IF(#REF!=MAX(#REF!),"New","Old")</f>
      </c>
      <c r="AL3202" s="3"/>
      <c r="AM3202" s="9">
        <f>IF(OR(#REF!="",#REF!=0),"",IF(#REF!&lt;12000,"&lt;12k",IF(AND(#REF!&gt;=12000,#REF!&lt;24000),"12k to 24k",IF(AND(#REF!&gt;=24000,#REF!&lt;=36000),"24k to 36k",IF(#REF!&gt;36000,"&gt;36k","")))))</f>
      </c>
    </row>
    <row x14ac:dyDescent="0.25" r="3203" customHeight="1" ht="18.75">
      <c r="A3203" s="1">
        <v>1911959</v>
      </c>
      <c r="B3203" s="2">
        <v>11534190</v>
      </c>
      <c r="C3203" s="3" t="s">
        <v>0</v>
      </c>
      <c r="D3203" s="3" t="s">
        <v>86</v>
      </c>
      <c r="E3203" s="2">
        <v>2020</v>
      </c>
      <c r="F3203" s="4">
        <v>45131</v>
      </c>
      <c r="G3203" s="3" t="s">
        <v>39</v>
      </c>
      <c r="H3203" s="4">
        <v>45131</v>
      </c>
      <c r="I3203" s="4">
        <f>_xlfn.XLOOKUP(#REF!,[1]!Backup_F8_Previous_Wave[ODINO],[1]!Backup_F8_Previous_Wave[Production Date],"")</f>
      </c>
      <c r="J3203" s="10">
        <f>_xlfn.XLOOKUP(#REF!,[1]!Backup_F8_Previous_Wave[ODINO],[1]!Backup_F8_Previous_Wave[Wave Date],"")</f>
      </c>
      <c r="K3203" s="6">
        <f>_xlfn.XLOOKUP(#REF!,[1]!Backup_F8_Previous_Wave[ODINO],[1]!Backup_F8_Previous_Wave[Full VIN],"")</f>
      </c>
      <c r="L3203" s="3" t="s">
        <v>9686</v>
      </c>
      <c r="M3203" s="3" t="s">
        <v>4</v>
      </c>
      <c r="N3203" s="3" t="s">
        <v>9687</v>
      </c>
      <c r="O3203" s="3" t="s">
        <v>4771</v>
      </c>
      <c r="P3203" s="6">
        <f>_xlfn.XLOOKUP(#REF!,[1]!Table2[BINNING],[1]!Table2[VFG],"")</f>
      </c>
      <c r="Q3203" s="6">
        <f>IF(ISNUMBER(FIND("|",#REF!,1)),LEFT(#REF!,FIND("|",#REF!,1)-2),#REF!)</f>
      </c>
      <c r="R3203" s="6">
        <f>IF(ISNUMBER(FIND("|",#REF!,1)),RIGHT(#REF!,LEN(#REF!)-FIND("|",#REF!,1)-1),"")</f>
      </c>
      <c r="S3203" s="3" t="s">
        <v>7</v>
      </c>
      <c r="T3203" s="3" t="s">
        <v>7</v>
      </c>
      <c r="U3203" s="2">
        <v>0</v>
      </c>
      <c r="V3203" s="2">
        <v>0</v>
      </c>
      <c r="W3203" s="2"/>
      <c r="X3203" s="3" t="s">
        <v>282</v>
      </c>
      <c r="Y3203" s="2"/>
      <c r="Z3203" s="3"/>
      <c r="AA3203" s="3"/>
      <c r="AB3203" s="7" t="s">
        <v>9688</v>
      </c>
      <c r="AC3203" s="3" t="s">
        <v>685</v>
      </c>
      <c r="AD3203" s="3" t="s">
        <v>1962</v>
      </c>
      <c r="AE3203" s="3" t="s">
        <v>2404</v>
      </c>
      <c r="AF3203" s="3" t="s">
        <v>95</v>
      </c>
      <c r="AG3203" s="4"/>
      <c r="AH3203" s="3"/>
      <c r="AI3203" s="4"/>
      <c r="AJ32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3" s="8">
        <f>IF(#REF!=MAX(#REF!),"New","Old")</f>
      </c>
      <c r="AL3203" s="3"/>
      <c r="AM3203" s="9">
        <f>IF(OR(#REF!="",#REF!=0),"",IF(#REF!&lt;12000,"&lt;12k",IF(AND(#REF!&gt;=12000,#REF!&lt;24000),"12k to 24k",IF(AND(#REF!&gt;=24000,#REF!&lt;=36000),"24k to 36k",IF(#REF!&gt;36000,"&gt;36k","")))))</f>
      </c>
    </row>
    <row x14ac:dyDescent="0.25" r="3204" customHeight="1" ht="18.75">
      <c r="A3204" s="1">
        <v>1912011</v>
      </c>
      <c r="B3204" s="2">
        <v>11534227</v>
      </c>
      <c r="C3204" s="3" t="s">
        <v>0</v>
      </c>
      <c r="D3204" s="3" t="s">
        <v>181</v>
      </c>
      <c r="E3204" s="2">
        <v>2022</v>
      </c>
      <c r="F3204" s="4">
        <v>44988</v>
      </c>
      <c r="G3204" s="3" t="s">
        <v>2</v>
      </c>
      <c r="H3204" s="4">
        <v>45131</v>
      </c>
      <c r="I3204" s="4">
        <f>_xlfn.XLOOKUP(#REF!,[1]!Backup_F8_Previous_Wave[ODINO],[1]!Backup_F8_Previous_Wave[Production Date],"")</f>
      </c>
      <c r="J3204" s="10">
        <f>_xlfn.XLOOKUP(#REF!,[1]!Backup_F8_Previous_Wave[ODINO],[1]!Backup_F8_Previous_Wave[Wave Date],"")</f>
      </c>
      <c r="K3204" s="6">
        <f>_xlfn.XLOOKUP(#REF!,[1]!Backup_F8_Previous_Wave[ODINO],[1]!Backup_F8_Previous_Wave[Full VIN],"")</f>
      </c>
      <c r="L3204" s="3" t="s">
        <v>9689</v>
      </c>
      <c r="M3204" s="3" t="s">
        <v>4</v>
      </c>
      <c r="N3204" s="3" t="s">
        <v>9690</v>
      </c>
      <c r="O3204" s="3" t="s">
        <v>2597</v>
      </c>
      <c r="P3204" s="6">
        <f>_xlfn.XLOOKUP(#REF!,[1]!Table2[BINNING],[1]!Table2[VFG],"")</f>
      </c>
      <c r="Q3204" s="6">
        <f>IF(ISNUMBER(FIND("|",#REF!,1)),LEFT(#REF!,FIND("|",#REF!,1)-2),#REF!)</f>
      </c>
      <c r="R3204" s="6">
        <f>IF(ISNUMBER(FIND("|",#REF!,1)),RIGHT(#REF!,LEN(#REF!)-FIND("|",#REF!,1)-1),"")</f>
      </c>
      <c r="S3204" s="3" t="s">
        <v>7</v>
      </c>
      <c r="T3204" s="3" t="s">
        <v>7</v>
      </c>
      <c r="U3204" s="2">
        <v>0</v>
      </c>
      <c r="V3204" s="2">
        <v>0</v>
      </c>
      <c r="W3204" s="2"/>
      <c r="X3204" s="3" t="s">
        <v>18</v>
      </c>
      <c r="Y3204" s="2"/>
      <c r="Z3204" s="3"/>
      <c r="AA3204" s="3"/>
      <c r="AB3204" s="7" t="s">
        <v>9691</v>
      </c>
      <c r="AC3204" s="3" t="s">
        <v>1252</v>
      </c>
      <c r="AD3204" s="3" t="s">
        <v>298</v>
      </c>
      <c r="AE3204" s="3" t="s">
        <v>299</v>
      </c>
      <c r="AF3204" s="3" t="s">
        <v>198</v>
      </c>
      <c r="AG3204" s="4"/>
      <c r="AH3204" s="3"/>
      <c r="AI3204" s="4"/>
      <c r="AJ32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4" s="8">
        <f>IF(#REF!=MAX(#REF!),"New","Old")</f>
      </c>
      <c r="AL3204" s="3"/>
      <c r="AM3204" s="9">
        <f>IF(OR(#REF!="",#REF!=0),"",IF(#REF!&lt;12000,"&lt;12k",IF(AND(#REF!&gt;=12000,#REF!&lt;24000),"12k to 24k",IF(AND(#REF!&gt;=24000,#REF!&lt;=36000),"24k to 36k",IF(#REF!&gt;36000,"&gt;36k","")))))</f>
      </c>
    </row>
    <row x14ac:dyDescent="0.25" r="3205" customHeight="1" ht="18.75">
      <c r="A3205" s="1">
        <v>1912059</v>
      </c>
      <c r="B3205" s="2">
        <v>11534257</v>
      </c>
      <c r="C3205" s="3" t="s">
        <v>0</v>
      </c>
      <c r="D3205" s="3" t="s">
        <v>86</v>
      </c>
      <c r="E3205" s="2">
        <v>2020</v>
      </c>
      <c r="F3205" s="4">
        <v>45130</v>
      </c>
      <c r="G3205" s="3" t="s">
        <v>39</v>
      </c>
      <c r="H3205" s="4">
        <v>45132</v>
      </c>
      <c r="I3205" s="4">
        <f>_xlfn.XLOOKUP(#REF!,[1]!Backup_F8_Previous_Wave[ODINO],[1]!Backup_F8_Previous_Wave[Production Date],"")</f>
      </c>
      <c r="J3205" s="10">
        <f>_xlfn.XLOOKUP(#REF!,[1]!Backup_F8_Previous_Wave[ODINO],[1]!Backup_F8_Previous_Wave[Wave Date],"")</f>
      </c>
      <c r="K3205" s="6">
        <f>_xlfn.XLOOKUP(#REF!,[1]!Backup_F8_Previous_Wave[ODINO],[1]!Backup_F8_Previous_Wave[Full VIN],"")</f>
      </c>
      <c r="L3205" s="3" t="s">
        <v>7318</v>
      </c>
      <c r="M3205" s="3" t="s">
        <v>4</v>
      </c>
      <c r="N3205" s="3" t="s">
        <v>9692</v>
      </c>
      <c r="O3205" s="3" t="s">
        <v>4771</v>
      </c>
      <c r="P3205" s="6">
        <f>_xlfn.XLOOKUP(#REF!,[1]!Table2[BINNING],[1]!Table2[VFG],"")</f>
      </c>
      <c r="Q3205" s="6">
        <f>IF(ISNUMBER(FIND("|",#REF!,1)),LEFT(#REF!,FIND("|",#REF!,1)-2),#REF!)</f>
      </c>
      <c r="R3205" s="6">
        <f>IF(ISNUMBER(FIND("|",#REF!,1)),RIGHT(#REF!,LEN(#REF!)-FIND("|",#REF!,1)-1),"")</f>
      </c>
      <c r="S3205" s="3" t="s">
        <v>7</v>
      </c>
      <c r="T3205" s="3" t="s">
        <v>7</v>
      </c>
      <c r="U3205" s="2">
        <v>0</v>
      </c>
      <c r="V3205" s="2">
        <v>0</v>
      </c>
      <c r="W3205" s="2">
        <v>58000</v>
      </c>
      <c r="X3205" s="3" t="s">
        <v>72</v>
      </c>
      <c r="Y3205" s="2">
        <v>0</v>
      </c>
      <c r="Z3205" s="3" t="s">
        <v>9693</v>
      </c>
      <c r="AA3205" s="3" t="s">
        <v>1092</v>
      </c>
      <c r="AB3205" s="7" t="s">
        <v>9694</v>
      </c>
      <c r="AC3205" s="3" t="s">
        <v>685</v>
      </c>
      <c r="AD3205" s="3" t="s">
        <v>93</v>
      </c>
      <c r="AE3205" s="3" t="s">
        <v>94</v>
      </c>
      <c r="AF3205" s="3" t="s">
        <v>95</v>
      </c>
      <c r="AG3205" s="4"/>
      <c r="AH3205" s="3"/>
      <c r="AI3205" s="4"/>
      <c r="AJ32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5" s="8">
        <f>IF(#REF!=MAX(#REF!),"New","Old")</f>
      </c>
      <c r="AL3205" s="3"/>
      <c r="AM3205" s="9">
        <f>IF(OR(#REF!="",#REF!=0),"",IF(#REF!&lt;12000,"&lt;12k",IF(AND(#REF!&gt;=12000,#REF!&lt;24000),"12k to 24k",IF(AND(#REF!&gt;=24000,#REF!&lt;=36000),"24k to 36k",IF(#REF!&gt;36000,"&gt;36k","")))))</f>
      </c>
    </row>
    <row x14ac:dyDescent="0.25" r="3206" customHeight="1" ht="18.75">
      <c r="A3206" s="1">
        <v>1912075</v>
      </c>
      <c r="B3206" s="2">
        <v>11534267</v>
      </c>
      <c r="C3206" s="3" t="s">
        <v>0</v>
      </c>
      <c r="D3206" s="3" t="s">
        <v>181</v>
      </c>
      <c r="E3206" s="2">
        <v>2016</v>
      </c>
      <c r="F3206" s="4">
        <v>45017</v>
      </c>
      <c r="G3206" s="3" t="s">
        <v>108</v>
      </c>
      <c r="H3206" s="4">
        <v>45132</v>
      </c>
      <c r="I3206" s="4">
        <f>_xlfn.XLOOKUP(#REF!,[1]!Backup_F8_Previous_Wave[ODINO],[1]!Backup_F8_Previous_Wave[Production Date],"")</f>
      </c>
      <c r="J3206" s="10">
        <f>_xlfn.XLOOKUP(#REF!,[1]!Backup_F8_Previous_Wave[ODINO],[1]!Backup_F8_Previous_Wave[Wave Date],"")</f>
      </c>
      <c r="K3206" s="6">
        <f>_xlfn.XLOOKUP(#REF!,[1]!Backup_F8_Previous_Wave[ODINO],[1]!Backup_F8_Previous_Wave[Full VIN],"")</f>
      </c>
      <c r="L3206" s="3" t="s">
        <v>258</v>
      </c>
      <c r="M3206" s="3" t="s">
        <v>4</v>
      </c>
      <c r="N3206" s="3" t="s">
        <v>9695</v>
      </c>
      <c r="O3206" s="3" t="s">
        <v>196</v>
      </c>
      <c r="P3206" s="6">
        <f>_xlfn.XLOOKUP(#REF!,[1]!Table2[BINNING],[1]!Table2[VFG],"")</f>
      </c>
      <c r="Q3206" s="6">
        <f>IF(ISNUMBER(FIND("|",#REF!,1)),LEFT(#REF!,FIND("|",#REF!,1)-2),#REF!)</f>
      </c>
      <c r="R3206" s="6">
        <f>IF(ISNUMBER(FIND("|",#REF!,1)),RIGHT(#REF!,LEN(#REF!)-FIND("|",#REF!,1)-1),"")</f>
      </c>
      <c r="S3206" s="3" t="s">
        <v>7</v>
      </c>
      <c r="T3206" s="3" t="s">
        <v>7</v>
      </c>
      <c r="U3206" s="2">
        <v>0</v>
      </c>
      <c r="V3206" s="2">
        <v>0</v>
      </c>
      <c r="W3206" s="2">
        <v>98000</v>
      </c>
      <c r="X3206" s="3" t="s">
        <v>24</v>
      </c>
      <c r="Y3206" s="2">
        <v>70</v>
      </c>
      <c r="Z3206" s="3" t="s">
        <v>9696</v>
      </c>
      <c r="AA3206" s="3" t="s">
        <v>4997</v>
      </c>
      <c r="AB3206" s="7" t="s">
        <v>9697</v>
      </c>
      <c r="AC3206" s="3" t="s">
        <v>297</v>
      </c>
      <c r="AD3206" s="3" t="s">
        <v>298</v>
      </c>
      <c r="AE3206" s="3" t="s">
        <v>299</v>
      </c>
      <c r="AF3206" s="3" t="s">
        <v>198</v>
      </c>
      <c r="AG3206" s="4"/>
      <c r="AH3206" s="3"/>
      <c r="AI3206" s="4"/>
      <c r="AJ32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6" s="8">
        <f>IF(#REF!=MAX(#REF!),"New","Old")</f>
      </c>
      <c r="AL3206" s="3"/>
      <c r="AM3206" s="9">
        <f>IF(OR(#REF!="",#REF!=0),"",IF(#REF!&lt;12000,"&lt;12k",IF(AND(#REF!&gt;=12000,#REF!&lt;24000),"12k to 24k",IF(AND(#REF!&gt;=24000,#REF!&lt;=36000),"24k to 36k",IF(#REF!&gt;36000,"&gt;36k","")))))</f>
      </c>
    </row>
    <row x14ac:dyDescent="0.25" r="3207" customHeight="1" ht="18.75">
      <c r="A3207" s="1">
        <v>1912082</v>
      </c>
      <c r="B3207" s="2">
        <v>11534272</v>
      </c>
      <c r="C3207" s="3" t="s">
        <v>0</v>
      </c>
      <c r="D3207" s="3" t="s">
        <v>86</v>
      </c>
      <c r="E3207" s="2">
        <v>2020</v>
      </c>
      <c r="F3207" s="4">
        <v>45130</v>
      </c>
      <c r="G3207" s="3" t="s">
        <v>39</v>
      </c>
      <c r="H3207" s="4">
        <v>45132</v>
      </c>
      <c r="I3207" s="4">
        <f>_xlfn.XLOOKUP(#REF!,[1]!Backup_F8_Previous_Wave[ODINO],[1]!Backup_F8_Previous_Wave[Production Date],"")</f>
      </c>
      <c r="J3207" s="10">
        <f>_xlfn.XLOOKUP(#REF!,[1]!Backup_F8_Previous_Wave[ODINO],[1]!Backup_F8_Previous_Wave[Wave Date],"")</f>
      </c>
      <c r="K3207" s="6">
        <f>_xlfn.XLOOKUP(#REF!,[1]!Backup_F8_Previous_Wave[ODINO],[1]!Backup_F8_Previous_Wave[Full VIN],"")</f>
      </c>
      <c r="L3207" s="3" t="s">
        <v>6839</v>
      </c>
      <c r="M3207" s="3" t="s">
        <v>4</v>
      </c>
      <c r="N3207" s="3" t="s">
        <v>9698</v>
      </c>
      <c r="O3207" s="3" t="s">
        <v>4771</v>
      </c>
      <c r="P3207" s="6">
        <f>_xlfn.XLOOKUP(#REF!,[1]!Table2[BINNING],[1]!Table2[VFG],"")</f>
      </c>
      <c r="Q3207" s="6">
        <f>IF(ISNUMBER(FIND("|",#REF!,1)),LEFT(#REF!,FIND("|",#REF!,1)-2),#REF!)</f>
      </c>
      <c r="R3207" s="6">
        <f>IF(ISNUMBER(FIND("|",#REF!,1)),RIGHT(#REF!,LEN(#REF!)-FIND("|",#REF!,1)-1),"")</f>
      </c>
      <c r="S3207" s="3" t="s">
        <v>7</v>
      </c>
      <c r="T3207" s="3" t="s">
        <v>7</v>
      </c>
      <c r="U3207" s="2">
        <v>0</v>
      </c>
      <c r="V3207" s="2">
        <v>0</v>
      </c>
      <c r="W3207" s="2"/>
      <c r="X3207" s="3" t="s">
        <v>24</v>
      </c>
      <c r="Y3207" s="2">
        <v>0</v>
      </c>
      <c r="Z3207" s="3"/>
      <c r="AA3207" s="3"/>
      <c r="AB3207" s="7" t="s">
        <v>9699</v>
      </c>
      <c r="AC3207" s="3" t="s">
        <v>685</v>
      </c>
      <c r="AD3207" s="3" t="s">
        <v>93</v>
      </c>
      <c r="AE3207" s="3" t="s">
        <v>94</v>
      </c>
      <c r="AF3207" s="3" t="s">
        <v>95</v>
      </c>
      <c r="AG3207" s="4"/>
      <c r="AH3207" s="3"/>
      <c r="AI3207" s="4"/>
      <c r="AJ32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7" s="8">
        <f>IF(#REF!=MAX(#REF!),"New","Old")</f>
      </c>
      <c r="AL3207" s="3"/>
      <c r="AM3207" s="9">
        <f>IF(OR(#REF!="",#REF!=0),"",IF(#REF!&lt;12000,"&lt;12k",IF(AND(#REF!&gt;=12000,#REF!&lt;24000),"12k to 24k",IF(AND(#REF!&gt;=24000,#REF!&lt;=36000),"24k to 36k",IF(#REF!&gt;36000,"&gt;36k","")))))</f>
      </c>
    </row>
    <row x14ac:dyDescent="0.25" r="3208" customHeight="1" ht="18.75">
      <c r="A3208" s="1">
        <v>1912233</v>
      </c>
      <c r="B3208" s="2">
        <v>11534372</v>
      </c>
      <c r="C3208" s="3" t="s">
        <v>0</v>
      </c>
      <c r="D3208" s="3" t="s">
        <v>86</v>
      </c>
      <c r="E3208" s="2">
        <v>2020</v>
      </c>
      <c r="F3208" s="4">
        <v>45130</v>
      </c>
      <c r="G3208" s="3" t="s">
        <v>39</v>
      </c>
      <c r="H3208" s="4">
        <v>45132</v>
      </c>
      <c r="I3208" s="4">
        <f>_xlfn.XLOOKUP(#REF!,[1]!Backup_F8_Previous_Wave[ODINO],[1]!Backup_F8_Previous_Wave[Production Date],"")</f>
      </c>
      <c r="J3208" s="10">
        <f>_xlfn.XLOOKUP(#REF!,[1]!Backup_F8_Previous_Wave[ODINO],[1]!Backup_F8_Previous_Wave[Wave Date],"")</f>
      </c>
      <c r="K3208" s="6">
        <f>_xlfn.XLOOKUP(#REF!,[1]!Backup_F8_Previous_Wave[ODINO],[1]!Backup_F8_Previous_Wave[Full VIN],"")</f>
      </c>
      <c r="L3208" s="3" t="s">
        <v>9440</v>
      </c>
      <c r="M3208" s="3" t="s">
        <v>4</v>
      </c>
      <c r="N3208" s="3" t="s">
        <v>9700</v>
      </c>
      <c r="O3208" s="3" t="s">
        <v>4771</v>
      </c>
      <c r="P3208" s="6">
        <f>_xlfn.XLOOKUP(#REF!,[1]!Table2[BINNING],[1]!Table2[VFG],"")</f>
      </c>
      <c r="Q3208" s="6">
        <f>IF(ISNUMBER(FIND("|",#REF!,1)),LEFT(#REF!,FIND("|",#REF!,1)-2),#REF!)</f>
      </c>
      <c r="R3208" s="6">
        <f>IF(ISNUMBER(FIND("|",#REF!,1)),RIGHT(#REF!,LEN(#REF!)-FIND("|",#REF!,1)-1),"")</f>
      </c>
      <c r="S3208" s="3" t="s">
        <v>7</v>
      </c>
      <c r="T3208" s="3" t="s">
        <v>7</v>
      </c>
      <c r="U3208" s="2">
        <v>0</v>
      </c>
      <c r="V3208" s="2">
        <v>0</v>
      </c>
      <c r="W3208" s="2"/>
      <c r="X3208" s="3" t="s">
        <v>229</v>
      </c>
      <c r="Y3208" s="2">
        <v>0</v>
      </c>
      <c r="Z3208" s="3"/>
      <c r="AA3208" s="3"/>
      <c r="AB3208" s="7" t="s">
        <v>9701</v>
      </c>
      <c r="AC3208" s="3" t="s">
        <v>685</v>
      </c>
      <c r="AD3208" s="3" t="s">
        <v>93</v>
      </c>
      <c r="AE3208" s="3" t="s">
        <v>94</v>
      </c>
      <c r="AF3208" s="3" t="s">
        <v>95</v>
      </c>
      <c r="AG3208" s="4"/>
      <c r="AH3208" s="3"/>
      <c r="AI3208" s="4"/>
      <c r="AJ32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8" s="8">
        <f>IF(#REF!=MAX(#REF!),"New","Old")</f>
      </c>
      <c r="AL3208" s="3"/>
      <c r="AM3208" s="9">
        <f>IF(OR(#REF!="",#REF!=0),"",IF(#REF!&lt;12000,"&lt;12k",IF(AND(#REF!&gt;=12000,#REF!&lt;24000),"12k to 24k",IF(AND(#REF!&gt;=24000,#REF!&lt;=36000),"24k to 36k",IF(#REF!&gt;36000,"&gt;36k","")))))</f>
      </c>
    </row>
    <row x14ac:dyDescent="0.25" r="3209" customHeight="1" ht="18.75">
      <c r="A3209" s="1">
        <v>1912303</v>
      </c>
      <c r="B3209" s="2">
        <v>11534416</v>
      </c>
      <c r="C3209" s="3" t="s">
        <v>0</v>
      </c>
      <c r="D3209" s="3" t="s">
        <v>59</v>
      </c>
      <c r="E3209" s="2">
        <v>2016</v>
      </c>
      <c r="F3209" s="4">
        <v>45131</v>
      </c>
      <c r="G3209" s="3" t="s">
        <v>39</v>
      </c>
      <c r="H3209" s="4">
        <v>45132</v>
      </c>
      <c r="I3209" s="4">
        <f>_xlfn.XLOOKUP(#REF!,[1]!Backup_F8_Previous_Wave[ODINO],[1]!Backup_F8_Previous_Wave[Production Date],"")</f>
      </c>
      <c r="J3209" s="10">
        <f>_xlfn.XLOOKUP(#REF!,[1]!Backup_F8_Previous_Wave[ODINO],[1]!Backup_F8_Previous_Wave[Wave Date],"")</f>
      </c>
      <c r="K3209" s="6">
        <f>_xlfn.XLOOKUP(#REF!,[1]!Backup_F8_Previous_Wave[ODINO],[1]!Backup_F8_Previous_Wave[Full VIN],"")</f>
      </c>
      <c r="L3209" s="3" t="s">
        <v>9702</v>
      </c>
      <c r="M3209" s="3" t="s">
        <v>4</v>
      </c>
      <c r="N3209" s="3" t="s">
        <v>9703</v>
      </c>
      <c r="O3209" s="3" t="s">
        <v>62</v>
      </c>
      <c r="P3209" s="6">
        <f>_xlfn.XLOOKUP(#REF!,[1]!Table2[BINNING],[1]!Table2[VFG],"")</f>
      </c>
      <c r="Q3209" s="6">
        <f>IF(ISNUMBER(FIND("|",#REF!,1)),LEFT(#REF!,FIND("|",#REF!,1)-2),#REF!)</f>
      </c>
      <c r="R3209" s="6">
        <f>IF(ISNUMBER(FIND("|",#REF!,1)),RIGHT(#REF!,LEN(#REF!)-FIND("|",#REF!,1)-1),"")</f>
      </c>
      <c r="S3209" s="3" t="s">
        <v>7</v>
      </c>
      <c r="T3209" s="3" t="s">
        <v>7</v>
      </c>
      <c r="U3209" s="2">
        <v>0</v>
      </c>
      <c r="V3209" s="2">
        <v>0</v>
      </c>
      <c r="W3209" s="2"/>
      <c r="X3209" s="3" t="s">
        <v>317</v>
      </c>
      <c r="Y3209" s="2">
        <v>0</v>
      </c>
      <c r="Z3209" s="3"/>
      <c r="AA3209" s="3"/>
      <c r="AB3209" s="7" t="s">
        <v>9704</v>
      </c>
      <c r="AC3209" s="3" t="s">
        <v>65</v>
      </c>
      <c r="AD3209" s="3" t="s">
        <v>84</v>
      </c>
      <c r="AE3209" s="3" t="s">
        <v>319</v>
      </c>
      <c r="AF3209" s="3" t="s">
        <v>68</v>
      </c>
      <c r="AG3209" s="4"/>
      <c r="AH3209" s="3"/>
      <c r="AI3209" s="4"/>
      <c r="AJ32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09" s="8">
        <f>IF(#REF!=MAX(#REF!),"New","Old")</f>
      </c>
      <c r="AL3209" s="3"/>
      <c r="AM3209" s="9">
        <f>IF(OR(#REF!="",#REF!=0),"",IF(#REF!&lt;12000,"&lt;12k",IF(AND(#REF!&gt;=12000,#REF!&lt;24000),"12k to 24k",IF(AND(#REF!&gt;=24000,#REF!&lt;=36000),"24k to 36k",IF(#REF!&gt;36000,"&gt;36k","")))))</f>
      </c>
    </row>
    <row x14ac:dyDescent="0.25" r="3210" customHeight="1" ht="18.75">
      <c r="A3210" s="1">
        <v>1912326</v>
      </c>
      <c r="B3210" s="2">
        <v>11534429</v>
      </c>
      <c r="C3210" s="3" t="s">
        <v>0</v>
      </c>
      <c r="D3210" s="3" t="s">
        <v>181</v>
      </c>
      <c r="E3210" s="2">
        <v>2017</v>
      </c>
      <c r="F3210" s="4">
        <v>45074</v>
      </c>
      <c r="G3210" s="3" t="s">
        <v>108</v>
      </c>
      <c r="H3210" s="4">
        <v>45132</v>
      </c>
      <c r="I3210" s="4"/>
      <c r="J3210" s="10">
        <f>_xlfn.XLOOKUP(#REF!,[1]!Backup_F8_Previous_Wave[ODINO],[1]!Backup_F8_Previous_Wave[Wave Date],"")</f>
      </c>
      <c r="K3210" s="3"/>
      <c r="L3210" s="3" t="s">
        <v>3371</v>
      </c>
      <c r="M3210" s="3" t="s">
        <v>4</v>
      </c>
      <c r="N3210" s="3" t="s">
        <v>9705</v>
      </c>
      <c r="O3210" s="3" t="s">
        <v>1908</v>
      </c>
      <c r="P3210" s="6">
        <f>_xlfn.XLOOKUP(#REF!,[1]!Table2[BINNING],[1]!Table2[VFG],"")</f>
      </c>
      <c r="Q3210" s="6">
        <f>IF(ISNUMBER(FIND("|",#REF!,1)),LEFT(#REF!,FIND("|",#REF!,1)-2),#REF!)</f>
      </c>
      <c r="R3210" s="6">
        <f>IF(ISNUMBER(FIND("|",#REF!,1)),RIGHT(#REF!,LEN(#REF!)-FIND("|",#REF!,1)-1),"")</f>
      </c>
      <c r="S3210" s="3" t="s">
        <v>7</v>
      </c>
      <c r="T3210" s="3" t="s">
        <v>7</v>
      </c>
      <c r="U3210" s="2">
        <v>0</v>
      </c>
      <c r="V3210" s="2">
        <v>0</v>
      </c>
      <c r="W3210" s="2"/>
      <c r="X3210" s="3" t="s">
        <v>305</v>
      </c>
      <c r="Y3210" s="2"/>
      <c r="Z3210" s="3"/>
      <c r="AA3210" s="3"/>
      <c r="AB3210" s="7" t="s">
        <v>9706</v>
      </c>
      <c r="AC3210" s="3" t="s">
        <v>44</v>
      </c>
      <c r="AD3210" s="3" t="s">
        <v>44</v>
      </c>
      <c r="AE3210" s="3" t="s">
        <v>44</v>
      </c>
      <c r="AF3210" s="3" t="s">
        <v>198</v>
      </c>
      <c r="AG3210" s="4"/>
      <c r="AH3210" s="3"/>
      <c r="AI3210" s="4"/>
      <c r="AJ32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0" s="8">
        <f>IF(#REF!=MAX(#REF!),"New","Old")</f>
      </c>
      <c r="AL3210" s="3"/>
      <c r="AM3210" s="9">
        <f>IF(OR(#REF!="",#REF!=0),"",IF(#REF!&lt;12000,"&lt;12k",IF(AND(#REF!&gt;=12000,#REF!&lt;24000),"12k to 24k",IF(AND(#REF!&gt;=24000,#REF!&lt;=36000),"24k to 36k",IF(#REF!&gt;36000,"&gt;36k","")))))</f>
      </c>
    </row>
    <row x14ac:dyDescent="0.25" r="3211" customHeight="1" ht="18.75">
      <c r="A3211" s="1">
        <v>1912406</v>
      </c>
      <c r="B3211" s="2">
        <v>11534474</v>
      </c>
      <c r="C3211" s="3" t="s">
        <v>0</v>
      </c>
      <c r="D3211" s="3" t="s">
        <v>59</v>
      </c>
      <c r="E3211" s="2">
        <v>2019</v>
      </c>
      <c r="F3211" s="4">
        <v>45132</v>
      </c>
      <c r="G3211" s="3" t="s">
        <v>39</v>
      </c>
      <c r="H3211" s="4">
        <v>45132</v>
      </c>
      <c r="I3211" s="4">
        <f>_xlfn.XLOOKUP(#REF!,[1]!Backup_F8_Previous_Wave[ODINO],[1]!Backup_F8_Previous_Wave[Production Date],"")</f>
      </c>
      <c r="J3211" s="10">
        <f>_xlfn.XLOOKUP(#REF!,[1]!Backup_F8_Previous_Wave[ODINO],[1]!Backup_F8_Previous_Wave[Wave Date],"")</f>
      </c>
      <c r="K3211" s="6">
        <f>_xlfn.XLOOKUP(#REF!,[1]!Backup_F8_Previous_Wave[ODINO],[1]!Backup_F8_Previous_Wave[Full VIN],"")</f>
      </c>
      <c r="L3211" s="3" t="s">
        <v>9707</v>
      </c>
      <c r="M3211" s="3" t="s">
        <v>4</v>
      </c>
      <c r="N3211" s="3" t="s">
        <v>9708</v>
      </c>
      <c r="O3211" s="3" t="s">
        <v>552</v>
      </c>
      <c r="P3211" s="6">
        <f>_xlfn.XLOOKUP(#REF!,[1]!Table2[BINNING],[1]!Table2[VFG],"")</f>
      </c>
      <c r="Q3211" s="6">
        <f>IF(ISNUMBER(FIND("|",#REF!,1)),LEFT(#REF!,FIND("|",#REF!,1)-2),#REF!)</f>
      </c>
      <c r="R3211" s="6">
        <f>IF(ISNUMBER(FIND("|",#REF!,1)),RIGHT(#REF!,LEN(#REF!)-FIND("|",#REF!,1)-1),"")</f>
      </c>
      <c r="S3211" s="3" t="s">
        <v>7</v>
      </c>
      <c r="T3211" s="3" t="s">
        <v>7</v>
      </c>
      <c r="U3211" s="2">
        <v>0</v>
      </c>
      <c r="V3211" s="2">
        <v>0</v>
      </c>
      <c r="W3211" s="2"/>
      <c r="X3211" s="3" t="s">
        <v>525</v>
      </c>
      <c r="Y3211" s="2">
        <v>40</v>
      </c>
      <c r="Z3211" s="3"/>
      <c r="AA3211" s="3"/>
      <c r="AB3211" s="7" t="s">
        <v>9709</v>
      </c>
      <c r="AC3211" s="3" t="s">
        <v>65</v>
      </c>
      <c r="AD3211" s="3" t="s">
        <v>66</v>
      </c>
      <c r="AE3211" s="3" t="s">
        <v>67</v>
      </c>
      <c r="AF3211" s="3" t="s">
        <v>68</v>
      </c>
      <c r="AG3211" s="4"/>
      <c r="AH3211" s="3"/>
      <c r="AI3211" s="4"/>
      <c r="AJ32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1" s="8">
        <f>IF(#REF!=MAX(#REF!),"New","Old")</f>
      </c>
      <c r="AL3211" s="3"/>
      <c r="AM3211" s="9">
        <f>IF(OR(#REF!="",#REF!=0),"",IF(#REF!&lt;12000,"&lt;12k",IF(AND(#REF!&gt;=12000,#REF!&lt;24000),"12k to 24k",IF(AND(#REF!&gt;=24000,#REF!&lt;=36000),"24k to 36k",IF(#REF!&gt;36000,"&gt;36k","")))))</f>
      </c>
    </row>
    <row x14ac:dyDescent="0.25" r="3212" customHeight="1" ht="18.75">
      <c r="A3212" s="1">
        <v>1912413</v>
      </c>
      <c r="B3212" s="2">
        <v>11534478</v>
      </c>
      <c r="C3212" s="3" t="s">
        <v>0</v>
      </c>
      <c r="D3212" s="3" t="s">
        <v>647</v>
      </c>
      <c r="E3212" s="2">
        <v>2015</v>
      </c>
      <c r="F3212" s="4">
        <v>45130</v>
      </c>
      <c r="G3212" s="3" t="s">
        <v>39</v>
      </c>
      <c r="H3212" s="4">
        <v>45132</v>
      </c>
      <c r="I3212" s="4">
        <f>_xlfn.XLOOKUP(#REF!,[1]!Backup_F8_Previous_Wave[ODINO],[1]!Backup_F8_Previous_Wave[Production Date],"")</f>
      </c>
      <c r="J3212" s="10">
        <f>_xlfn.XLOOKUP(#REF!,[1]!Backup_F8_Previous_Wave[ODINO],[1]!Backup_F8_Previous_Wave[Wave Date],"")</f>
      </c>
      <c r="K3212" s="6">
        <f>_xlfn.XLOOKUP(#REF!,[1]!Backup_F8_Previous_Wave[ODINO],[1]!Backup_F8_Previous_Wave[Full VIN],"")</f>
      </c>
      <c r="L3212" s="3" t="s">
        <v>1516</v>
      </c>
      <c r="M3212" s="3" t="s">
        <v>4</v>
      </c>
      <c r="N3212" s="3" t="s">
        <v>9710</v>
      </c>
      <c r="O3212" s="3" t="s">
        <v>31</v>
      </c>
      <c r="P3212" s="6">
        <f>_xlfn.XLOOKUP(#REF!,[1]!Table2[BINNING],[1]!Table2[VFG],"")</f>
      </c>
      <c r="Q3212" s="6">
        <f>IF(ISNUMBER(FIND("|",#REF!,1)),LEFT(#REF!,FIND("|",#REF!,1)-2),#REF!)</f>
      </c>
      <c r="R3212" s="6">
        <f>IF(ISNUMBER(FIND("|",#REF!,1)),RIGHT(#REF!,LEN(#REF!)-FIND("|",#REF!,1)-1),"")</f>
      </c>
      <c r="S3212" s="3" t="s">
        <v>7</v>
      </c>
      <c r="T3212" s="3" t="s">
        <v>7</v>
      </c>
      <c r="U3212" s="2">
        <v>1</v>
      </c>
      <c r="V3212" s="2">
        <v>0</v>
      </c>
      <c r="W3212" s="2"/>
      <c r="X3212" s="3" t="s">
        <v>202</v>
      </c>
      <c r="Y3212" s="2">
        <v>30</v>
      </c>
      <c r="Z3212" s="3"/>
      <c r="AA3212" s="3"/>
      <c r="AB3212" s="7" t="s">
        <v>9711</v>
      </c>
      <c r="AC3212" s="3" t="s">
        <v>652</v>
      </c>
      <c r="AD3212" s="3" t="s">
        <v>653</v>
      </c>
      <c r="AE3212" s="3" t="s">
        <v>654</v>
      </c>
      <c r="AF3212" s="3" t="s">
        <v>102</v>
      </c>
      <c r="AG3212" s="4"/>
      <c r="AH3212" s="3"/>
      <c r="AI3212" s="4"/>
      <c r="AJ32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2" s="8">
        <f>IF(#REF!=MAX(#REF!),"New","Old")</f>
      </c>
      <c r="AL3212" s="3"/>
      <c r="AM3212" s="9">
        <f>IF(OR(#REF!="",#REF!=0),"",IF(#REF!&lt;12000,"&lt;12k",IF(AND(#REF!&gt;=12000,#REF!&lt;24000),"12k to 24k",IF(AND(#REF!&gt;=24000,#REF!&lt;=36000),"24k to 36k",IF(#REF!&gt;36000,"&gt;36k","")))))</f>
      </c>
    </row>
    <row x14ac:dyDescent="0.25" r="3213" customHeight="1" ht="18.75">
      <c r="A3213" s="1">
        <v>1912469</v>
      </c>
      <c r="B3213" s="2">
        <v>11534513</v>
      </c>
      <c r="C3213" s="3" t="s">
        <v>0</v>
      </c>
      <c r="D3213" s="3" t="s">
        <v>1</v>
      </c>
      <c r="E3213" s="2">
        <v>2016</v>
      </c>
      <c r="F3213" s="4">
        <v>45132</v>
      </c>
      <c r="G3213" s="3" t="s">
        <v>39</v>
      </c>
      <c r="H3213" s="4">
        <v>45133</v>
      </c>
      <c r="I3213" s="4">
        <f>_xlfn.XLOOKUP(#REF!,[1]!Backup_F8_Previous_Wave[ODINO],[1]!Backup_F8_Previous_Wave[Production Date],"")</f>
      </c>
      <c r="J3213" s="10">
        <f>_xlfn.XLOOKUP(#REF!,[1]!Backup_F8_Previous_Wave[ODINO],[1]!Backup_F8_Previous_Wave[Wave Date],"")</f>
      </c>
      <c r="K3213" s="6">
        <f>_xlfn.XLOOKUP(#REF!,[1]!Backup_F8_Previous_Wave[ODINO],[1]!Backup_F8_Previous_Wave[Full VIN],"")</f>
      </c>
      <c r="L3213" s="3" t="s">
        <v>9712</v>
      </c>
      <c r="M3213" s="3" t="s">
        <v>4</v>
      </c>
      <c r="N3213" s="3" t="s">
        <v>9713</v>
      </c>
      <c r="O3213" s="3" t="s">
        <v>151</v>
      </c>
      <c r="P3213" s="6">
        <f>_xlfn.XLOOKUP(#REF!,[1]!Table2[BINNING],[1]!Table2[VFG],"")</f>
      </c>
      <c r="Q3213" s="6">
        <f>IF(ISNUMBER(FIND("|",#REF!,1)),LEFT(#REF!,FIND("|",#REF!,1)-2),#REF!)</f>
      </c>
      <c r="R3213" s="6">
        <f>IF(ISNUMBER(FIND("|",#REF!,1)),RIGHT(#REF!,LEN(#REF!)-FIND("|",#REF!,1)-1),"")</f>
      </c>
      <c r="S3213" s="3" t="s">
        <v>7</v>
      </c>
      <c r="T3213" s="3" t="s">
        <v>7</v>
      </c>
      <c r="U3213" s="2">
        <v>0</v>
      </c>
      <c r="V3213" s="2">
        <v>0</v>
      </c>
      <c r="W3213" s="2"/>
      <c r="X3213" s="3" t="s">
        <v>90</v>
      </c>
      <c r="Y3213" s="2">
        <v>0</v>
      </c>
      <c r="Z3213" s="3"/>
      <c r="AA3213" s="3"/>
      <c r="AB3213" s="7" t="s">
        <v>9714</v>
      </c>
      <c r="AC3213" s="3" t="s">
        <v>20</v>
      </c>
      <c r="AD3213" s="3" t="s">
        <v>11</v>
      </c>
      <c r="AE3213" s="3" t="s">
        <v>135</v>
      </c>
      <c r="AF3213" s="3" t="s">
        <v>27</v>
      </c>
      <c r="AG3213" s="4"/>
      <c r="AH3213" s="3"/>
      <c r="AI3213" s="4"/>
      <c r="AJ32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3" s="8">
        <f>IF(#REF!=MAX(#REF!),"New","Old")</f>
      </c>
      <c r="AL3213" s="3"/>
      <c r="AM3213" s="9">
        <f>IF(OR(#REF!="",#REF!=0),"",IF(#REF!&lt;12000,"&lt;12k",IF(AND(#REF!&gt;=12000,#REF!&lt;24000),"12k to 24k",IF(AND(#REF!&gt;=24000,#REF!&lt;=36000),"24k to 36k",IF(#REF!&gt;36000,"&gt;36k","")))))</f>
      </c>
    </row>
    <row x14ac:dyDescent="0.25" r="3214" customHeight="1" ht="18.75">
      <c r="A3214" s="1">
        <v>1912522</v>
      </c>
      <c r="B3214" s="2">
        <v>11534550</v>
      </c>
      <c r="C3214" s="3" t="s">
        <v>0</v>
      </c>
      <c r="D3214" s="3" t="s">
        <v>181</v>
      </c>
      <c r="E3214" s="2">
        <v>2022</v>
      </c>
      <c r="F3214" s="4">
        <v>45125</v>
      </c>
      <c r="G3214" s="3" t="s">
        <v>39</v>
      </c>
      <c r="H3214" s="4">
        <v>45133</v>
      </c>
      <c r="I3214" s="4">
        <f>_xlfn.XLOOKUP(#REF!,[1]!Backup_F8_Previous_Wave[ODINO],[1]!Backup_F8_Previous_Wave[Production Date],"")</f>
      </c>
      <c r="J3214" s="10">
        <f>_xlfn.XLOOKUP(#REF!,[1]!Backup_F8_Previous_Wave[ODINO],[1]!Backup_F8_Previous_Wave[Wave Date],"")</f>
      </c>
      <c r="K3214" s="6">
        <f>_xlfn.XLOOKUP(#REF!,[1]!Backup_F8_Previous_Wave[ODINO],[1]!Backup_F8_Previous_Wave[Full VIN],"")</f>
      </c>
      <c r="L3214" s="3" t="s">
        <v>9715</v>
      </c>
      <c r="M3214" s="3" t="s">
        <v>4</v>
      </c>
      <c r="N3214" s="3" t="s">
        <v>9716</v>
      </c>
      <c r="O3214" s="3" t="s">
        <v>3149</v>
      </c>
      <c r="P3214" s="6">
        <f>_xlfn.XLOOKUP(#REF!,[1]!Table2[BINNING],[1]!Table2[VFG],"")</f>
      </c>
      <c r="Q3214" s="6">
        <f>IF(ISNUMBER(FIND("|",#REF!,1)),LEFT(#REF!,FIND("|",#REF!,1)-2),#REF!)</f>
      </c>
      <c r="R3214" s="6">
        <f>IF(ISNUMBER(FIND("|",#REF!,1)),RIGHT(#REF!,LEN(#REF!)-FIND("|",#REF!,1)-1),"")</f>
      </c>
      <c r="S3214" s="3" t="s">
        <v>7</v>
      </c>
      <c r="T3214" s="3" t="s">
        <v>7</v>
      </c>
      <c r="U3214" s="2">
        <v>0</v>
      </c>
      <c r="V3214" s="2">
        <v>0</v>
      </c>
      <c r="W3214" s="2"/>
      <c r="X3214" s="3" t="s">
        <v>125</v>
      </c>
      <c r="Y3214" s="2">
        <v>0</v>
      </c>
      <c r="Z3214" s="3"/>
      <c r="AA3214" s="3"/>
      <c r="AB3214" s="7" t="s">
        <v>9717</v>
      </c>
      <c r="AC3214" s="3" t="s">
        <v>1252</v>
      </c>
      <c r="AD3214" s="3" t="s">
        <v>298</v>
      </c>
      <c r="AE3214" s="3" t="s">
        <v>299</v>
      </c>
      <c r="AF3214" s="3" t="s">
        <v>198</v>
      </c>
      <c r="AG3214" s="4"/>
      <c r="AH3214" s="3"/>
      <c r="AI3214" s="4"/>
      <c r="AJ32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4" s="8">
        <f>IF(#REF!=MAX(#REF!),"New","Old")</f>
      </c>
      <c r="AL3214" s="3"/>
      <c r="AM3214" s="9">
        <f>IF(OR(#REF!="",#REF!=0),"",IF(#REF!&lt;12000,"&lt;12k",IF(AND(#REF!&gt;=12000,#REF!&lt;24000),"12k to 24k",IF(AND(#REF!&gt;=24000,#REF!&lt;=36000),"24k to 36k",IF(#REF!&gt;36000,"&gt;36k","")))))</f>
      </c>
    </row>
    <row x14ac:dyDescent="0.25" r="3215" customHeight="1" ht="18.75">
      <c r="A3215" s="1">
        <v>1912540</v>
      </c>
      <c r="B3215" s="2">
        <v>11534566</v>
      </c>
      <c r="C3215" s="3" t="s">
        <v>0</v>
      </c>
      <c r="D3215" s="3" t="s">
        <v>86</v>
      </c>
      <c r="E3215" s="2">
        <v>2020</v>
      </c>
      <c r="F3215" s="4">
        <v>45132</v>
      </c>
      <c r="G3215" s="3" t="s">
        <v>39</v>
      </c>
      <c r="H3215" s="4">
        <v>45133</v>
      </c>
      <c r="I3215" s="4">
        <f>_xlfn.XLOOKUP(#REF!,[1]!Backup_F8_Previous_Wave[ODINO],[1]!Backup_F8_Previous_Wave[Production Date],"")</f>
      </c>
      <c r="J3215" s="10">
        <f>_xlfn.XLOOKUP(#REF!,[1]!Backup_F8_Previous_Wave[ODINO],[1]!Backup_F8_Previous_Wave[Wave Date],"")</f>
      </c>
      <c r="K3215" s="6">
        <f>_xlfn.XLOOKUP(#REF!,[1]!Backup_F8_Previous_Wave[ODINO],[1]!Backup_F8_Previous_Wave[Full VIN],"")</f>
      </c>
      <c r="L3215" s="3" t="s">
        <v>8968</v>
      </c>
      <c r="M3215" s="3" t="s">
        <v>4</v>
      </c>
      <c r="N3215" s="3" t="s">
        <v>9718</v>
      </c>
      <c r="O3215" s="3" t="s">
        <v>4771</v>
      </c>
      <c r="P3215" s="6">
        <f>_xlfn.XLOOKUP(#REF!,[1]!Table2[BINNING],[1]!Table2[VFG],"")</f>
      </c>
      <c r="Q3215" s="6">
        <f>IF(ISNUMBER(FIND("|",#REF!,1)),LEFT(#REF!,FIND("|",#REF!,1)-2),#REF!)</f>
      </c>
      <c r="R3215" s="6">
        <f>IF(ISNUMBER(FIND("|",#REF!,1)),RIGHT(#REF!,LEN(#REF!)-FIND("|",#REF!,1)-1),"")</f>
      </c>
      <c r="S3215" s="3" t="s">
        <v>7</v>
      </c>
      <c r="T3215" s="3" t="s">
        <v>7</v>
      </c>
      <c r="U3215" s="2">
        <v>0</v>
      </c>
      <c r="V3215" s="2">
        <v>0</v>
      </c>
      <c r="W3215" s="2"/>
      <c r="X3215" s="3" t="s">
        <v>112</v>
      </c>
      <c r="Y3215" s="2"/>
      <c r="Z3215" s="3"/>
      <c r="AA3215" s="3"/>
      <c r="AB3215" s="7" t="s">
        <v>9719</v>
      </c>
      <c r="AC3215" s="3" t="s">
        <v>685</v>
      </c>
      <c r="AD3215" s="3" t="s">
        <v>1962</v>
      </c>
      <c r="AE3215" s="3" t="s">
        <v>2404</v>
      </c>
      <c r="AF3215" s="3" t="s">
        <v>95</v>
      </c>
      <c r="AG3215" s="4"/>
      <c r="AH3215" s="3"/>
      <c r="AI3215" s="4"/>
      <c r="AJ32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5" s="8">
        <f>IF(#REF!=MAX(#REF!),"New","Old")</f>
      </c>
      <c r="AL3215" s="3"/>
      <c r="AM3215" s="9">
        <f>IF(OR(#REF!="",#REF!=0),"",IF(#REF!&lt;12000,"&lt;12k",IF(AND(#REF!&gt;=12000,#REF!&lt;24000),"12k to 24k",IF(AND(#REF!&gt;=24000,#REF!&lt;=36000),"24k to 36k",IF(#REF!&gt;36000,"&gt;36k","")))))</f>
      </c>
    </row>
    <row x14ac:dyDescent="0.25" r="3216" customHeight="1" ht="18.75">
      <c r="A3216" s="1">
        <v>1912545</v>
      </c>
      <c r="B3216" s="2">
        <v>11534571</v>
      </c>
      <c r="C3216" s="3" t="s">
        <v>0</v>
      </c>
      <c r="D3216" s="3" t="s">
        <v>1</v>
      </c>
      <c r="E3216" s="2">
        <v>2017</v>
      </c>
      <c r="F3216" s="4">
        <v>45132</v>
      </c>
      <c r="G3216" s="3" t="s">
        <v>39</v>
      </c>
      <c r="H3216" s="4">
        <v>45133</v>
      </c>
      <c r="I3216" s="4"/>
      <c r="J3216" s="10">
        <f>_xlfn.XLOOKUP(#REF!,[1]!Backup_F8_Previous_Wave[ODINO],[1]!Backup_F8_Previous_Wave[Wave Date],"")</f>
      </c>
      <c r="K3216" s="3"/>
      <c r="L3216" s="3" t="s">
        <v>9720</v>
      </c>
      <c r="M3216" s="3" t="s">
        <v>4</v>
      </c>
      <c r="N3216" s="3" t="s">
        <v>9721</v>
      </c>
      <c r="O3216" s="3" t="s">
        <v>151</v>
      </c>
      <c r="P3216" s="6">
        <f>_xlfn.XLOOKUP(#REF!,[1]!Table2[BINNING],[1]!Table2[VFG],"")</f>
      </c>
      <c r="Q3216" s="6">
        <f>IF(ISNUMBER(FIND("|",#REF!,1)),LEFT(#REF!,FIND("|",#REF!,1)-2),#REF!)</f>
      </c>
      <c r="R3216" s="6">
        <f>IF(ISNUMBER(FIND("|",#REF!,1)),RIGHT(#REF!,LEN(#REF!)-FIND("|",#REF!,1)-1),"")</f>
      </c>
      <c r="S3216" s="3" t="s">
        <v>7</v>
      </c>
      <c r="T3216" s="3" t="s">
        <v>7</v>
      </c>
      <c r="U3216" s="2">
        <v>0</v>
      </c>
      <c r="V3216" s="2">
        <v>0</v>
      </c>
      <c r="W3216" s="2"/>
      <c r="X3216" s="3" t="s">
        <v>18</v>
      </c>
      <c r="Y3216" s="2"/>
      <c r="Z3216" s="3"/>
      <c r="AA3216" s="3"/>
      <c r="AB3216" s="7" t="s">
        <v>9722</v>
      </c>
      <c r="AC3216" s="3" t="s">
        <v>44</v>
      </c>
      <c r="AD3216" s="3" t="s">
        <v>44</v>
      </c>
      <c r="AE3216" s="3" t="s">
        <v>44</v>
      </c>
      <c r="AF3216" s="3" t="s">
        <v>13</v>
      </c>
      <c r="AG3216" s="4"/>
      <c r="AH3216" s="3"/>
      <c r="AI3216" s="4"/>
      <c r="AJ32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6" s="8">
        <f>IF(#REF!=MAX(#REF!),"New","Old")</f>
      </c>
      <c r="AL3216" s="3"/>
      <c r="AM3216" s="9">
        <f>IF(OR(#REF!="",#REF!=0),"",IF(#REF!&lt;12000,"&lt;12k",IF(AND(#REF!&gt;=12000,#REF!&lt;24000),"12k to 24k",IF(AND(#REF!&gt;=24000,#REF!&lt;=36000),"24k to 36k",IF(#REF!&gt;36000,"&gt;36k","")))))</f>
      </c>
    </row>
    <row x14ac:dyDescent="0.25" r="3217" customHeight="1" ht="18.75">
      <c r="A3217" s="1">
        <v>1912555</v>
      </c>
      <c r="B3217" s="2">
        <v>11534577</v>
      </c>
      <c r="C3217" s="3" t="s">
        <v>0</v>
      </c>
      <c r="D3217" s="3" t="s">
        <v>59</v>
      </c>
      <c r="E3217" s="2">
        <v>2016</v>
      </c>
      <c r="F3217" s="4">
        <v>45133</v>
      </c>
      <c r="G3217" s="3" t="s">
        <v>39</v>
      </c>
      <c r="H3217" s="4">
        <v>45133</v>
      </c>
      <c r="I3217" s="4">
        <f>_xlfn.XLOOKUP(#REF!,[1]!Backup_F8_Previous_Wave[ODINO],[1]!Backup_F8_Previous_Wave[Production Date],"")</f>
      </c>
      <c r="J3217" s="10">
        <f>_xlfn.XLOOKUP(#REF!,[1]!Backup_F8_Previous_Wave[ODINO],[1]!Backup_F8_Previous_Wave[Wave Date],"")</f>
      </c>
      <c r="K3217" s="6">
        <f>_xlfn.XLOOKUP(#REF!,[1]!Backup_F8_Previous_Wave[ODINO],[1]!Backup_F8_Previous_Wave[Full VIN],"")</f>
      </c>
      <c r="L3217" s="3" t="s">
        <v>9361</v>
      </c>
      <c r="M3217" s="3" t="s">
        <v>4</v>
      </c>
      <c r="N3217" s="3" t="s">
        <v>9723</v>
      </c>
      <c r="O3217" s="3" t="s">
        <v>31</v>
      </c>
      <c r="P3217" s="6">
        <f>_xlfn.XLOOKUP(#REF!,[1]!Table2[BINNING],[1]!Table2[VFG],"")</f>
      </c>
      <c r="Q3217" s="6">
        <f>IF(ISNUMBER(FIND("|",#REF!,1)),LEFT(#REF!,FIND("|",#REF!,1)-2),#REF!)</f>
      </c>
      <c r="R3217" s="6">
        <f>IF(ISNUMBER(FIND("|",#REF!,1)),RIGHT(#REF!,LEN(#REF!)-FIND("|",#REF!,1)-1),"")</f>
      </c>
      <c r="S3217" s="3" t="s">
        <v>7</v>
      </c>
      <c r="T3217" s="3" t="s">
        <v>7</v>
      </c>
      <c r="U3217" s="2">
        <v>0</v>
      </c>
      <c r="V3217" s="2">
        <v>0</v>
      </c>
      <c r="W3217" s="2"/>
      <c r="X3217" s="3" t="s">
        <v>317</v>
      </c>
      <c r="Y3217" s="2">
        <v>25</v>
      </c>
      <c r="Z3217" s="3"/>
      <c r="AA3217" s="3"/>
      <c r="AB3217" s="7" t="s">
        <v>9724</v>
      </c>
      <c r="AC3217" s="3" t="s">
        <v>65</v>
      </c>
      <c r="AD3217" s="3" t="s">
        <v>66</v>
      </c>
      <c r="AE3217" s="3" t="s">
        <v>67</v>
      </c>
      <c r="AF3217" s="3" t="s">
        <v>68</v>
      </c>
      <c r="AG3217" s="4"/>
      <c r="AH3217" s="3"/>
      <c r="AI3217" s="4"/>
      <c r="AJ32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7" s="8">
        <f>IF(#REF!=MAX(#REF!),"New","Old")</f>
      </c>
      <c r="AL3217" s="3"/>
      <c r="AM3217" s="9">
        <f>IF(OR(#REF!="",#REF!=0),"",IF(#REF!&lt;12000,"&lt;12k",IF(AND(#REF!&gt;=12000,#REF!&lt;24000),"12k to 24k",IF(AND(#REF!&gt;=24000,#REF!&lt;=36000),"24k to 36k",IF(#REF!&gt;36000,"&gt;36k","")))))</f>
      </c>
    </row>
    <row x14ac:dyDescent="0.25" r="3218" customHeight="1" ht="18.75">
      <c r="A3218" s="1">
        <v>1912595</v>
      </c>
      <c r="B3218" s="2">
        <v>11534602</v>
      </c>
      <c r="C3218" s="3" t="s">
        <v>0</v>
      </c>
      <c r="D3218" s="3" t="s">
        <v>181</v>
      </c>
      <c r="E3218" s="2">
        <v>2020</v>
      </c>
      <c r="F3218" s="4">
        <v>44985</v>
      </c>
      <c r="G3218" s="3" t="s">
        <v>2</v>
      </c>
      <c r="H3218" s="4">
        <v>45133</v>
      </c>
      <c r="I3218" s="4">
        <f>_xlfn.XLOOKUP(#REF!,[1]!Backup_F8_Previous_Wave[ODINO],[1]!Backup_F8_Previous_Wave[Production Date],"")</f>
      </c>
      <c r="J3218" s="10">
        <f>_xlfn.XLOOKUP(#REF!,[1]!Backup_F8_Previous_Wave[ODINO],[1]!Backup_F8_Previous_Wave[Wave Date],"")</f>
      </c>
      <c r="K3218" s="6">
        <f>_xlfn.XLOOKUP(#REF!,[1]!Backup_F8_Previous_Wave[ODINO],[1]!Backup_F8_Previous_Wave[Full VIN],"")</f>
      </c>
      <c r="L3218" s="3" t="s">
        <v>9725</v>
      </c>
      <c r="M3218" s="3" t="s">
        <v>4</v>
      </c>
      <c r="N3218" s="3" t="s">
        <v>9726</v>
      </c>
      <c r="O3218" s="3" t="s">
        <v>2597</v>
      </c>
      <c r="P3218" s="6">
        <f>_xlfn.XLOOKUP(#REF!,[1]!Table2[BINNING],[1]!Table2[VFG],"")</f>
      </c>
      <c r="Q3218" s="6">
        <f>IF(ISNUMBER(FIND("|",#REF!,1)),LEFT(#REF!,FIND("|",#REF!,1)-2),#REF!)</f>
      </c>
      <c r="R3218" s="6">
        <f>IF(ISNUMBER(FIND("|",#REF!,1)),RIGHT(#REF!,LEN(#REF!)-FIND("|",#REF!,1)-1),"")</f>
      </c>
      <c r="S3218" s="3" t="s">
        <v>7</v>
      </c>
      <c r="T3218" s="3" t="s">
        <v>7</v>
      </c>
      <c r="U3218" s="2">
        <v>0</v>
      </c>
      <c r="V3218" s="2">
        <v>0</v>
      </c>
      <c r="W3218" s="2"/>
      <c r="X3218" s="3" t="s">
        <v>32</v>
      </c>
      <c r="Y3218" s="2"/>
      <c r="Z3218" s="3"/>
      <c r="AA3218" s="3"/>
      <c r="AB3218" s="7" t="s">
        <v>9727</v>
      </c>
      <c r="AC3218" s="3" t="s">
        <v>1252</v>
      </c>
      <c r="AD3218" s="3" t="s">
        <v>298</v>
      </c>
      <c r="AE3218" s="3" t="s">
        <v>299</v>
      </c>
      <c r="AF3218" s="3" t="s">
        <v>198</v>
      </c>
      <c r="AG3218" s="4"/>
      <c r="AH3218" s="3"/>
      <c r="AI3218" s="4"/>
      <c r="AJ32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8" s="8">
        <f>IF(#REF!=MAX(#REF!),"New","Old")</f>
      </c>
      <c r="AL3218" s="3"/>
      <c r="AM3218" s="9">
        <f>IF(OR(#REF!="",#REF!=0),"",IF(#REF!&lt;12000,"&lt;12k",IF(AND(#REF!&gt;=12000,#REF!&lt;24000),"12k to 24k",IF(AND(#REF!&gt;=24000,#REF!&lt;=36000),"24k to 36k",IF(#REF!&gt;36000,"&gt;36k","")))))</f>
      </c>
    </row>
    <row x14ac:dyDescent="0.25" r="3219" customHeight="1" ht="18.75">
      <c r="A3219" s="1">
        <v>1912618</v>
      </c>
      <c r="B3219" s="2">
        <v>11534618</v>
      </c>
      <c r="C3219" s="3" t="s">
        <v>0</v>
      </c>
      <c r="D3219" s="3" t="s">
        <v>86</v>
      </c>
      <c r="E3219" s="2">
        <v>2021</v>
      </c>
      <c r="F3219" s="4">
        <v>45119</v>
      </c>
      <c r="G3219" s="3" t="s">
        <v>39</v>
      </c>
      <c r="H3219" s="4">
        <v>45133</v>
      </c>
      <c r="I3219" s="4"/>
      <c r="J3219" s="10">
        <f>_xlfn.XLOOKUP(#REF!,[1]!Backup_F8_Previous_Wave[ODINO],[1]!Backup_F8_Previous_Wave[Wave Date],"")</f>
      </c>
      <c r="K3219" s="3"/>
      <c r="L3219" s="3" t="s">
        <v>9728</v>
      </c>
      <c r="M3219" s="3" t="s">
        <v>4</v>
      </c>
      <c r="N3219" s="3" t="s">
        <v>9729</v>
      </c>
      <c r="O3219" s="3" t="s">
        <v>4771</v>
      </c>
      <c r="P3219" s="6">
        <f>_xlfn.XLOOKUP(#REF!,[1]!Table2[BINNING],[1]!Table2[VFG],"")</f>
      </c>
      <c r="Q3219" s="6">
        <f>IF(ISNUMBER(FIND("|",#REF!,1)),LEFT(#REF!,FIND("|",#REF!,1)-2),#REF!)</f>
      </c>
      <c r="R3219" s="6">
        <f>IF(ISNUMBER(FIND("|",#REF!,1)),RIGHT(#REF!,LEN(#REF!)-FIND("|",#REF!,1)-1),"")</f>
      </c>
      <c r="S3219" s="3" t="s">
        <v>7</v>
      </c>
      <c r="T3219" s="3" t="s">
        <v>7</v>
      </c>
      <c r="U3219" s="2">
        <v>0</v>
      </c>
      <c r="V3219" s="2">
        <v>0</v>
      </c>
      <c r="W3219" s="2"/>
      <c r="X3219" s="3" t="s">
        <v>229</v>
      </c>
      <c r="Y3219" s="2"/>
      <c r="Z3219" s="3"/>
      <c r="AA3219" s="3"/>
      <c r="AB3219" s="7" t="s">
        <v>9730</v>
      </c>
      <c r="AC3219" s="3" t="s">
        <v>44</v>
      </c>
      <c r="AD3219" s="3" t="s">
        <v>44</v>
      </c>
      <c r="AE3219" s="3" t="s">
        <v>44</v>
      </c>
      <c r="AF3219" s="3" t="s">
        <v>95</v>
      </c>
      <c r="AG3219" s="4"/>
      <c r="AH3219" s="3"/>
      <c r="AI3219" s="4"/>
      <c r="AJ32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19" s="8">
        <f>IF(#REF!=MAX(#REF!),"New","Old")</f>
      </c>
      <c r="AL3219" s="3"/>
      <c r="AM3219" s="9">
        <f>IF(OR(#REF!="",#REF!=0),"",IF(#REF!&lt;12000,"&lt;12k",IF(AND(#REF!&gt;=12000,#REF!&lt;24000),"12k to 24k",IF(AND(#REF!&gt;=24000,#REF!&lt;=36000),"24k to 36k",IF(#REF!&gt;36000,"&gt;36k","")))))</f>
      </c>
    </row>
    <row x14ac:dyDescent="0.25" r="3220" customHeight="1" ht="18.75">
      <c r="A3220" s="1">
        <v>1912629</v>
      </c>
      <c r="B3220" s="2">
        <v>11534628</v>
      </c>
      <c r="C3220" s="3" t="s">
        <v>0</v>
      </c>
      <c r="D3220" s="3" t="s">
        <v>187</v>
      </c>
      <c r="E3220" s="2">
        <v>2016</v>
      </c>
      <c r="F3220" s="4">
        <v>45133</v>
      </c>
      <c r="G3220" s="3" t="s">
        <v>39</v>
      </c>
      <c r="H3220" s="4">
        <v>45133</v>
      </c>
      <c r="I3220" s="4">
        <f>_xlfn.XLOOKUP(#REF!,[1]!Backup_F8_Previous_Wave[ODINO],[1]!Backup_F8_Previous_Wave[Production Date],"")</f>
      </c>
      <c r="J3220" s="10">
        <f>_xlfn.XLOOKUP(#REF!,[1]!Backup_F8_Previous_Wave[ODINO],[1]!Backup_F8_Previous_Wave[Wave Date],"")</f>
      </c>
      <c r="K3220" s="6">
        <f>_xlfn.XLOOKUP(#REF!,[1]!Backup_F8_Previous_Wave[ODINO],[1]!Backup_F8_Previous_Wave[Full VIN],"")</f>
      </c>
      <c r="L3220" s="3" t="s">
        <v>9731</v>
      </c>
      <c r="M3220" s="3" t="s">
        <v>4</v>
      </c>
      <c r="N3220" s="3" t="s">
        <v>9732</v>
      </c>
      <c r="O3220" s="3" t="s">
        <v>57</v>
      </c>
      <c r="P3220" s="6">
        <f>_xlfn.XLOOKUP(#REF!,[1]!Table2[BINNING],[1]!Table2[VFG],"")</f>
      </c>
      <c r="Q3220" s="6">
        <f>IF(ISNUMBER(FIND("|",#REF!,1)),LEFT(#REF!,FIND("|",#REF!,1)-2),#REF!)</f>
      </c>
      <c r="R3220" s="6">
        <f>IF(ISNUMBER(FIND("|",#REF!,1)),RIGHT(#REF!,LEN(#REF!)-FIND("|",#REF!,1)-1),"")</f>
      </c>
      <c r="S3220" s="3" t="s">
        <v>7</v>
      </c>
      <c r="T3220" s="3" t="s">
        <v>7</v>
      </c>
      <c r="U3220" s="2">
        <v>0</v>
      </c>
      <c r="V3220" s="2">
        <v>0</v>
      </c>
      <c r="W3220" s="2"/>
      <c r="X3220" s="3" t="s">
        <v>81</v>
      </c>
      <c r="Y3220" s="2"/>
      <c r="Z3220" s="3"/>
      <c r="AA3220" s="3"/>
      <c r="AB3220" s="7" t="s">
        <v>9733</v>
      </c>
      <c r="AC3220" s="3" t="s">
        <v>1106</v>
      </c>
      <c r="AD3220" s="3" t="s">
        <v>192</v>
      </c>
      <c r="AE3220" s="3" t="s">
        <v>193</v>
      </c>
      <c r="AF3220" s="3" t="s">
        <v>141</v>
      </c>
      <c r="AG3220" s="4"/>
      <c r="AH3220" s="3"/>
      <c r="AI3220" s="4"/>
      <c r="AJ32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0" s="8">
        <f>IF(#REF!=MAX(#REF!),"New","Old")</f>
      </c>
      <c r="AL3220" s="3"/>
      <c r="AM3220" s="9">
        <f>IF(OR(#REF!="",#REF!=0),"",IF(#REF!&lt;12000,"&lt;12k",IF(AND(#REF!&gt;=12000,#REF!&lt;24000),"12k to 24k",IF(AND(#REF!&gt;=24000,#REF!&lt;=36000),"24k to 36k",IF(#REF!&gt;36000,"&gt;36k","")))))</f>
      </c>
    </row>
    <row x14ac:dyDescent="0.25" r="3221" customHeight="1" ht="18.75">
      <c r="A3221" s="1">
        <v>1912708</v>
      </c>
      <c r="B3221" s="2">
        <v>11534685</v>
      </c>
      <c r="C3221" s="3" t="s">
        <v>0</v>
      </c>
      <c r="D3221" s="3" t="s">
        <v>86</v>
      </c>
      <c r="E3221" s="2">
        <v>2020</v>
      </c>
      <c r="F3221" s="4">
        <v>45117</v>
      </c>
      <c r="G3221" s="3" t="s">
        <v>39</v>
      </c>
      <c r="H3221" s="4">
        <v>45133</v>
      </c>
      <c r="I3221" s="4">
        <f>_xlfn.XLOOKUP(#REF!,[1]!Backup_F8_Previous_Wave[ODINO],[1]!Backup_F8_Previous_Wave[Production Date],"")</f>
      </c>
      <c r="J3221" s="10">
        <f>_xlfn.XLOOKUP(#REF!,[1]!Backup_F8_Previous_Wave[ODINO],[1]!Backup_F8_Previous_Wave[Wave Date],"")</f>
      </c>
      <c r="K3221" s="6">
        <f>_xlfn.XLOOKUP(#REF!,[1]!Backup_F8_Previous_Wave[ODINO],[1]!Backup_F8_Previous_Wave[Full VIN],"")</f>
      </c>
      <c r="L3221" s="3" t="s">
        <v>3604</v>
      </c>
      <c r="M3221" s="3" t="s">
        <v>4</v>
      </c>
      <c r="N3221" s="3" t="s">
        <v>9734</v>
      </c>
      <c r="O3221" s="3" t="s">
        <v>4771</v>
      </c>
      <c r="P3221" s="6">
        <f>_xlfn.XLOOKUP(#REF!,[1]!Table2[BINNING],[1]!Table2[VFG],"")</f>
      </c>
      <c r="Q3221" s="6">
        <f>IF(ISNUMBER(FIND("|",#REF!,1)),LEFT(#REF!,FIND("|",#REF!,1)-2),#REF!)</f>
      </c>
      <c r="R3221" s="6">
        <f>IF(ISNUMBER(FIND("|",#REF!,1)),RIGHT(#REF!,LEN(#REF!)-FIND("|",#REF!,1)-1),"")</f>
      </c>
      <c r="S3221" s="3" t="s">
        <v>7</v>
      </c>
      <c r="T3221" s="3" t="s">
        <v>7</v>
      </c>
      <c r="U3221" s="2">
        <v>0</v>
      </c>
      <c r="V3221" s="2">
        <v>0</v>
      </c>
      <c r="W3221" s="2"/>
      <c r="X3221" s="3" t="s">
        <v>81</v>
      </c>
      <c r="Y3221" s="2">
        <v>0</v>
      </c>
      <c r="Z3221" s="3"/>
      <c r="AA3221" s="3"/>
      <c r="AB3221" s="7" t="s">
        <v>9735</v>
      </c>
      <c r="AC3221" s="3" t="s">
        <v>685</v>
      </c>
      <c r="AD3221" s="3" t="s">
        <v>93</v>
      </c>
      <c r="AE3221" s="3" t="s">
        <v>94</v>
      </c>
      <c r="AF3221" s="3" t="s">
        <v>95</v>
      </c>
      <c r="AG3221" s="4"/>
      <c r="AH3221" s="3"/>
      <c r="AI3221" s="4"/>
      <c r="AJ32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1" s="8">
        <f>IF(#REF!=MAX(#REF!),"New","Old")</f>
      </c>
      <c r="AL3221" s="3"/>
      <c r="AM3221" s="9">
        <f>IF(OR(#REF!="",#REF!=0),"",IF(#REF!&lt;12000,"&lt;12k",IF(AND(#REF!&gt;=12000,#REF!&lt;24000),"12k to 24k",IF(AND(#REF!&gt;=24000,#REF!&lt;=36000),"24k to 36k",IF(#REF!&gt;36000,"&gt;36k","")))))</f>
      </c>
    </row>
    <row x14ac:dyDescent="0.25" r="3222" customHeight="1" ht="18.75">
      <c r="A3222" s="1">
        <v>1912720</v>
      </c>
      <c r="B3222" s="2">
        <v>11534693</v>
      </c>
      <c r="C3222" s="3" t="s">
        <v>0</v>
      </c>
      <c r="D3222" s="3" t="s">
        <v>96</v>
      </c>
      <c r="E3222" s="2">
        <v>2002</v>
      </c>
      <c r="F3222" s="4">
        <v>45121</v>
      </c>
      <c r="G3222" s="3" t="s">
        <v>39</v>
      </c>
      <c r="H3222" s="4">
        <v>45133</v>
      </c>
      <c r="I3222" s="4"/>
      <c r="J3222" s="10">
        <f>_xlfn.XLOOKUP(#REF!,[1]!Backup_F8_Previous_Wave[ODINO],[1]!Backup_F8_Previous_Wave[Wave Date],"")</f>
      </c>
      <c r="K3222" s="3"/>
      <c r="L3222" s="3" t="s">
        <v>9736</v>
      </c>
      <c r="M3222" s="3" t="s">
        <v>4</v>
      </c>
      <c r="N3222" s="3" t="s">
        <v>9737</v>
      </c>
      <c r="O3222" s="3" t="s">
        <v>62</v>
      </c>
      <c r="P3222" s="6">
        <f>_xlfn.XLOOKUP(#REF!,[1]!Table2[BINNING],[1]!Table2[VFG],"")</f>
      </c>
      <c r="Q3222" s="6">
        <f>IF(ISNUMBER(FIND("|",#REF!,1)),LEFT(#REF!,FIND("|",#REF!,1)-2),#REF!)</f>
      </c>
      <c r="R3222" s="6">
        <f>IF(ISNUMBER(FIND("|",#REF!,1)),RIGHT(#REF!,LEN(#REF!)-FIND("|",#REF!,1)-1),"")</f>
      </c>
      <c r="S3222" s="3" t="s">
        <v>7</v>
      </c>
      <c r="T3222" s="3" t="s">
        <v>7</v>
      </c>
      <c r="U3222" s="2">
        <v>0</v>
      </c>
      <c r="V3222" s="2">
        <v>0</v>
      </c>
      <c r="W3222" s="2"/>
      <c r="X3222" s="3" t="s">
        <v>525</v>
      </c>
      <c r="Y3222" s="2"/>
      <c r="Z3222" s="3"/>
      <c r="AA3222" s="3"/>
      <c r="AB3222" s="7" t="s">
        <v>9738</v>
      </c>
      <c r="AC3222" s="3" t="s">
        <v>44</v>
      </c>
      <c r="AD3222" s="3" t="s">
        <v>44</v>
      </c>
      <c r="AE3222" s="3" t="s">
        <v>44</v>
      </c>
      <c r="AF3222" s="3" t="s">
        <v>44</v>
      </c>
      <c r="AG3222" s="4"/>
      <c r="AH3222" s="3"/>
      <c r="AI3222" s="4"/>
      <c r="AJ32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2" s="8">
        <f>IF(#REF!=MAX(#REF!),"New","Old")</f>
      </c>
      <c r="AL3222" s="3"/>
      <c r="AM3222" s="9">
        <f>IF(OR(#REF!="",#REF!=0),"",IF(#REF!&lt;12000,"&lt;12k",IF(AND(#REF!&gt;=12000,#REF!&lt;24000),"12k to 24k",IF(AND(#REF!&gt;=24000,#REF!&lt;=36000),"24k to 36k",IF(#REF!&gt;36000,"&gt;36k","")))))</f>
      </c>
    </row>
    <row x14ac:dyDescent="0.25" r="3223" customHeight="1" ht="18.75">
      <c r="A3223" s="1">
        <v>1912793</v>
      </c>
      <c r="B3223" s="2">
        <v>11534735</v>
      </c>
      <c r="C3223" s="3" t="s">
        <v>0</v>
      </c>
      <c r="D3223" s="3" t="s">
        <v>59</v>
      </c>
      <c r="E3223" s="2">
        <v>2016</v>
      </c>
      <c r="F3223" s="4">
        <v>45133</v>
      </c>
      <c r="G3223" s="3" t="s">
        <v>39</v>
      </c>
      <c r="H3223" s="4">
        <v>45134</v>
      </c>
      <c r="I3223" s="4"/>
      <c r="J3223" s="10">
        <f>_xlfn.XLOOKUP(#REF!,[1]!Backup_F8_Previous_Wave[ODINO],[1]!Backup_F8_Previous_Wave[Wave Date],"")</f>
      </c>
      <c r="K3223" s="3"/>
      <c r="L3223" s="3" t="s">
        <v>5631</v>
      </c>
      <c r="M3223" s="3" t="s">
        <v>4</v>
      </c>
      <c r="N3223" s="3" t="s">
        <v>9739</v>
      </c>
      <c r="O3223" s="3" t="s">
        <v>62</v>
      </c>
      <c r="P3223" s="6">
        <f>_xlfn.XLOOKUP(#REF!,[1]!Table2[BINNING],[1]!Table2[VFG],"")</f>
      </c>
      <c r="Q3223" s="6">
        <f>IF(ISNUMBER(FIND("|",#REF!,1)),LEFT(#REF!,FIND("|",#REF!,1)-2),#REF!)</f>
      </c>
      <c r="R3223" s="6">
        <f>IF(ISNUMBER(FIND("|",#REF!,1)),RIGHT(#REF!,LEN(#REF!)-FIND("|",#REF!,1)-1),"")</f>
      </c>
      <c r="S3223" s="3" t="s">
        <v>7</v>
      </c>
      <c r="T3223" s="3" t="s">
        <v>7</v>
      </c>
      <c r="U3223" s="2">
        <v>0</v>
      </c>
      <c r="V3223" s="2">
        <v>0</v>
      </c>
      <c r="W3223" s="2"/>
      <c r="X3223" s="3" t="s">
        <v>317</v>
      </c>
      <c r="Y3223" s="2"/>
      <c r="Z3223" s="3"/>
      <c r="AA3223" s="3"/>
      <c r="AB3223" s="7" t="s">
        <v>9740</v>
      </c>
      <c r="AC3223" s="3" t="s">
        <v>44</v>
      </c>
      <c r="AD3223" s="3" t="s">
        <v>44</v>
      </c>
      <c r="AE3223" s="3" t="s">
        <v>44</v>
      </c>
      <c r="AF3223" s="3" t="s">
        <v>68</v>
      </c>
      <c r="AG3223" s="4"/>
      <c r="AH3223" s="3"/>
      <c r="AI3223" s="4"/>
      <c r="AJ32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3" s="8">
        <f>IF(#REF!=MAX(#REF!),"New","Old")</f>
      </c>
      <c r="AL3223" s="3"/>
      <c r="AM3223" s="9">
        <f>IF(OR(#REF!="",#REF!=0),"",IF(#REF!&lt;12000,"&lt;12k",IF(AND(#REF!&gt;=12000,#REF!&lt;24000),"12k to 24k",IF(AND(#REF!&gt;=24000,#REF!&lt;=36000),"24k to 36k",IF(#REF!&gt;36000,"&gt;36k","")))))</f>
      </c>
    </row>
    <row x14ac:dyDescent="0.25" r="3224" customHeight="1" ht="18.75">
      <c r="A3224" s="1">
        <v>1912817</v>
      </c>
      <c r="B3224" s="2">
        <v>11534749</v>
      </c>
      <c r="C3224" s="3" t="s">
        <v>0</v>
      </c>
      <c r="D3224" s="3" t="s">
        <v>181</v>
      </c>
      <c r="E3224" s="2">
        <v>2017</v>
      </c>
      <c r="F3224" s="4">
        <v>45101</v>
      </c>
      <c r="G3224" s="3" t="s">
        <v>108</v>
      </c>
      <c r="H3224" s="4">
        <v>45134</v>
      </c>
      <c r="I3224" s="4">
        <f>_xlfn.XLOOKUP(#REF!,[1]!Backup_F8_Previous_Wave[ODINO],[1]!Backup_F8_Previous_Wave[Production Date],"")</f>
      </c>
      <c r="J3224" s="10">
        <f>_xlfn.XLOOKUP(#REF!,[1]!Backup_F8_Previous_Wave[ODINO],[1]!Backup_F8_Previous_Wave[Wave Date],"")</f>
      </c>
      <c r="K3224" s="6">
        <f>_xlfn.XLOOKUP(#REF!,[1]!Backup_F8_Previous_Wave[ODINO],[1]!Backup_F8_Previous_Wave[Full VIN],"")</f>
      </c>
      <c r="L3224" s="3" t="s">
        <v>3346</v>
      </c>
      <c r="M3224" s="3" t="s">
        <v>4</v>
      </c>
      <c r="N3224" s="3" t="s">
        <v>9741</v>
      </c>
      <c r="O3224" s="3" t="s">
        <v>196</v>
      </c>
      <c r="P3224" s="6">
        <f>_xlfn.XLOOKUP(#REF!,[1]!Table2[BINNING],[1]!Table2[VFG],"")</f>
      </c>
      <c r="Q3224" s="6">
        <f>IF(ISNUMBER(FIND("|",#REF!,1)),LEFT(#REF!,FIND("|",#REF!,1)-2),#REF!)</f>
      </c>
      <c r="R3224" s="6">
        <f>IF(ISNUMBER(FIND("|",#REF!,1)),RIGHT(#REF!,LEN(#REF!)-FIND("|",#REF!,1)-1),"")</f>
      </c>
      <c r="S3224" s="3" t="s">
        <v>7</v>
      </c>
      <c r="T3224" s="3" t="s">
        <v>7</v>
      </c>
      <c r="U3224" s="2">
        <v>0</v>
      </c>
      <c r="V3224" s="2">
        <v>0</v>
      </c>
      <c r="W3224" s="2"/>
      <c r="X3224" s="3" t="s">
        <v>32</v>
      </c>
      <c r="Y3224" s="2">
        <v>68</v>
      </c>
      <c r="Z3224" s="3"/>
      <c r="AA3224" s="3"/>
      <c r="AB3224" s="7" t="s">
        <v>9742</v>
      </c>
      <c r="AC3224" s="3" t="s">
        <v>297</v>
      </c>
      <c r="AD3224" s="3" t="s">
        <v>298</v>
      </c>
      <c r="AE3224" s="3" t="s">
        <v>299</v>
      </c>
      <c r="AF3224" s="3" t="s">
        <v>198</v>
      </c>
      <c r="AG3224" s="4"/>
      <c r="AH3224" s="3"/>
      <c r="AI3224" s="4"/>
      <c r="AJ32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4" s="8">
        <f>IF(#REF!=MAX(#REF!),"New","Old")</f>
      </c>
      <c r="AL3224" s="3"/>
      <c r="AM3224" s="9">
        <f>IF(OR(#REF!="",#REF!=0),"",IF(#REF!&lt;12000,"&lt;12k",IF(AND(#REF!&gt;=12000,#REF!&lt;24000),"12k to 24k",IF(AND(#REF!&gt;=24000,#REF!&lt;=36000),"24k to 36k",IF(#REF!&gt;36000,"&gt;36k","")))))</f>
      </c>
    </row>
    <row x14ac:dyDescent="0.25" r="3225" customHeight="1" ht="18.75">
      <c r="A3225" s="1">
        <v>1912871</v>
      </c>
      <c r="B3225" s="2">
        <v>11534789</v>
      </c>
      <c r="C3225" s="3" t="s">
        <v>0</v>
      </c>
      <c r="D3225" s="3" t="s">
        <v>234</v>
      </c>
      <c r="E3225" s="2">
        <v>2018</v>
      </c>
      <c r="F3225" s="4">
        <v>45134</v>
      </c>
      <c r="G3225" s="3" t="s">
        <v>39</v>
      </c>
      <c r="H3225" s="4">
        <v>45134</v>
      </c>
      <c r="I3225" s="4">
        <f>_xlfn.XLOOKUP(#REF!,[1]!Backup_F8_Previous_Wave[ODINO],[1]!Backup_F8_Previous_Wave[Production Date],"")</f>
      </c>
      <c r="J3225" s="10">
        <f>_xlfn.XLOOKUP(#REF!,[1]!Backup_F8_Previous_Wave[ODINO],[1]!Backup_F8_Previous_Wave[Wave Date],"")</f>
      </c>
      <c r="K3225" s="6">
        <f>_xlfn.XLOOKUP(#REF!,[1]!Backup_F8_Previous_Wave[ODINO],[1]!Backup_F8_Previous_Wave[Full VIN],"")</f>
      </c>
      <c r="L3225" s="3" t="s">
        <v>9743</v>
      </c>
      <c r="M3225" s="3" t="s">
        <v>4</v>
      </c>
      <c r="N3225" s="3" t="s">
        <v>9744</v>
      </c>
      <c r="O3225" s="3" t="s">
        <v>4868</v>
      </c>
      <c r="P3225" s="6">
        <f>_xlfn.XLOOKUP(#REF!,[1]!Table2[BINNING],[1]!Table2[VFG],"")</f>
      </c>
      <c r="Q3225" s="6">
        <f>IF(ISNUMBER(FIND("|",#REF!,1)),LEFT(#REF!,FIND("|",#REF!,1)-2),#REF!)</f>
      </c>
      <c r="R3225" s="6">
        <f>IF(ISNUMBER(FIND("|",#REF!,1)),RIGHT(#REF!,LEN(#REF!)-FIND("|",#REF!,1)-1),"")</f>
      </c>
      <c r="S3225" s="3" t="s">
        <v>7</v>
      </c>
      <c r="T3225" s="3" t="s">
        <v>7</v>
      </c>
      <c r="U3225" s="2">
        <v>0</v>
      </c>
      <c r="V3225" s="2">
        <v>0</v>
      </c>
      <c r="W3225" s="2">
        <v>80000</v>
      </c>
      <c r="X3225" s="3" t="s">
        <v>305</v>
      </c>
      <c r="Y3225" s="2">
        <v>30</v>
      </c>
      <c r="Z3225" s="3"/>
      <c r="AA3225" s="3"/>
      <c r="AB3225" s="7" t="s">
        <v>9745</v>
      </c>
      <c r="AC3225" s="3" t="s">
        <v>240</v>
      </c>
      <c r="AD3225" s="3" t="s">
        <v>241</v>
      </c>
      <c r="AE3225" s="3" t="s">
        <v>242</v>
      </c>
      <c r="AF3225" s="3" t="s">
        <v>243</v>
      </c>
      <c r="AG3225" s="4"/>
      <c r="AH3225" s="3"/>
      <c r="AI3225" s="4"/>
      <c r="AJ32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5" s="8">
        <f>IF(#REF!=MAX(#REF!),"New","Old")</f>
      </c>
      <c r="AL3225" s="3"/>
      <c r="AM3225" s="9">
        <f>IF(OR(#REF!="",#REF!=0),"",IF(#REF!&lt;12000,"&lt;12k",IF(AND(#REF!&gt;=12000,#REF!&lt;24000),"12k to 24k",IF(AND(#REF!&gt;=24000,#REF!&lt;=36000),"24k to 36k",IF(#REF!&gt;36000,"&gt;36k","")))))</f>
      </c>
    </row>
    <row x14ac:dyDescent="0.25" r="3226" customHeight="1" ht="18.75">
      <c r="A3226" s="1">
        <v>1912936</v>
      </c>
      <c r="B3226" s="2">
        <v>11534834</v>
      </c>
      <c r="C3226" s="3" t="s">
        <v>0</v>
      </c>
      <c r="D3226" s="3" t="s">
        <v>86</v>
      </c>
      <c r="E3226" s="2">
        <v>2020</v>
      </c>
      <c r="F3226" s="4">
        <v>45108</v>
      </c>
      <c r="G3226" s="3" t="s">
        <v>39</v>
      </c>
      <c r="H3226" s="4">
        <v>45134</v>
      </c>
      <c r="I3226" s="4"/>
      <c r="J3226" s="10">
        <f>_xlfn.XLOOKUP(#REF!,[1]!Backup_F8_Previous_Wave[ODINO],[1]!Backup_F8_Previous_Wave[Wave Date],"")</f>
      </c>
      <c r="K3226" s="3"/>
      <c r="L3226" s="3" t="s">
        <v>9352</v>
      </c>
      <c r="M3226" s="3" t="s">
        <v>4</v>
      </c>
      <c r="N3226" s="3" t="s">
        <v>9746</v>
      </c>
      <c r="O3226" s="3" t="s">
        <v>4771</v>
      </c>
      <c r="P3226" s="6">
        <f>_xlfn.XLOOKUP(#REF!,[1]!Table2[BINNING],[1]!Table2[VFG],"")</f>
      </c>
      <c r="Q3226" s="6">
        <f>IF(ISNUMBER(FIND("|",#REF!,1)),LEFT(#REF!,FIND("|",#REF!,1)-2),#REF!)</f>
      </c>
      <c r="R3226" s="6">
        <f>IF(ISNUMBER(FIND("|",#REF!,1)),RIGHT(#REF!,LEN(#REF!)-FIND("|",#REF!,1)-1),"")</f>
      </c>
      <c r="S3226" s="3" t="s">
        <v>7</v>
      </c>
      <c r="T3226" s="3" t="s">
        <v>7</v>
      </c>
      <c r="U3226" s="2">
        <v>0</v>
      </c>
      <c r="V3226" s="2">
        <v>0</v>
      </c>
      <c r="W3226" s="2"/>
      <c r="X3226" s="3" t="s">
        <v>8</v>
      </c>
      <c r="Y3226" s="2">
        <v>0</v>
      </c>
      <c r="Z3226" s="3"/>
      <c r="AA3226" s="3"/>
      <c r="AB3226" s="7" t="s">
        <v>9747</v>
      </c>
      <c r="AC3226" s="3" t="s">
        <v>44</v>
      </c>
      <c r="AD3226" s="3" t="s">
        <v>44</v>
      </c>
      <c r="AE3226" s="3" t="s">
        <v>44</v>
      </c>
      <c r="AF3226" s="3" t="s">
        <v>95</v>
      </c>
      <c r="AG3226" s="4"/>
      <c r="AH3226" s="3"/>
      <c r="AI3226" s="4"/>
      <c r="AJ32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6" s="8">
        <f>IF(#REF!=MAX(#REF!),"New","Old")</f>
      </c>
      <c r="AL3226" s="3"/>
      <c r="AM3226" s="9">
        <f>IF(OR(#REF!="",#REF!=0),"",IF(#REF!&lt;12000,"&lt;12k",IF(AND(#REF!&gt;=12000,#REF!&lt;24000),"12k to 24k",IF(AND(#REF!&gt;=24000,#REF!&lt;=36000),"24k to 36k",IF(#REF!&gt;36000,"&gt;36k","")))))</f>
      </c>
    </row>
    <row x14ac:dyDescent="0.25" r="3227" customHeight="1" ht="18.75">
      <c r="A3227" s="1">
        <v>1912974</v>
      </c>
      <c r="B3227" s="2">
        <v>11534863</v>
      </c>
      <c r="C3227" s="3" t="s">
        <v>0</v>
      </c>
      <c r="D3227" s="3" t="s">
        <v>181</v>
      </c>
      <c r="E3227" s="2">
        <v>2016</v>
      </c>
      <c r="F3227" s="4">
        <v>44736</v>
      </c>
      <c r="G3227" s="3" t="s">
        <v>108</v>
      </c>
      <c r="H3227" s="4">
        <v>45134</v>
      </c>
      <c r="I3227" s="4">
        <f>_xlfn.XLOOKUP(#REF!,[1]!Backup_F8_Previous_Wave[ODINO],[1]!Backup_F8_Previous_Wave[Production Date],"")</f>
      </c>
      <c r="J3227" s="10">
        <f>_xlfn.XLOOKUP(#REF!,[1]!Backup_F8_Previous_Wave[ODINO],[1]!Backup_F8_Previous_Wave[Wave Date],"")</f>
      </c>
      <c r="K3227" s="6">
        <f>_xlfn.XLOOKUP(#REF!,[1]!Backup_F8_Previous_Wave[ODINO],[1]!Backup_F8_Previous_Wave[Full VIN],"")</f>
      </c>
      <c r="L3227" s="3" t="s">
        <v>9748</v>
      </c>
      <c r="M3227" s="3" t="s">
        <v>4</v>
      </c>
      <c r="N3227" s="3" t="s">
        <v>9749</v>
      </c>
      <c r="O3227" s="3" t="s">
        <v>196</v>
      </c>
      <c r="P3227" s="6">
        <f>_xlfn.XLOOKUP(#REF!,[1]!Table2[BINNING],[1]!Table2[VFG],"")</f>
      </c>
      <c r="Q3227" s="6">
        <f>IF(ISNUMBER(FIND("|",#REF!,1)),LEFT(#REF!,FIND("|",#REF!,1)-2),#REF!)</f>
      </c>
      <c r="R3227" s="6">
        <f>IF(ISNUMBER(FIND("|",#REF!,1)),RIGHT(#REF!,LEN(#REF!)-FIND("|",#REF!,1)-1),"")</f>
      </c>
      <c r="S3227" s="3" t="s">
        <v>7</v>
      </c>
      <c r="T3227" s="3" t="s">
        <v>7</v>
      </c>
      <c r="U3227" s="2">
        <v>0</v>
      </c>
      <c r="V3227" s="2">
        <v>0</v>
      </c>
      <c r="W3227" s="2">
        <v>120000</v>
      </c>
      <c r="X3227" s="3" t="s">
        <v>106</v>
      </c>
      <c r="Y3227" s="2">
        <v>70</v>
      </c>
      <c r="Z3227" s="3" t="s">
        <v>9750</v>
      </c>
      <c r="AA3227" s="3" t="s">
        <v>2104</v>
      </c>
      <c r="AB3227" s="7" t="s">
        <v>9751</v>
      </c>
      <c r="AC3227" s="3" t="s">
        <v>297</v>
      </c>
      <c r="AD3227" s="3" t="s">
        <v>298</v>
      </c>
      <c r="AE3227" s="3" t="s">
        <v>299</v>
      </c>
      <c r="AF3227" s="3" t="s">
        <v>198</v>
      </c>
      <c r="AG3227" s="4"/>
      <c r="AH3227" s="3"/>
      <c r="AI3227" s="4"/>
      <c r="AJ32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7" s="8">
        <f>IF(#REF!=MAX(#REF!),"New","Old")</f>
      </c>
      <c r="AL3227" s="3"/>
      <c r="AM3227" s="9">
        <f>IF(OR(#REF!="",#REF!=0),"",IF(#REF!&lt;12000,"&lt;12k",IF(AND(#REF!&gt;=12000,#REF!&lt;24000),"12k to 24k",IF(AND(#REF!&gt;=24000,#REF!&lt;=36000),"24k to 36k",IF(#REF!&gt;36000,"&gt;36k","")))))</f>
      </c>
    </row>
    <row x14ac:dyDescent="0.25" r="3228" customHeight="1" ht="18.75">
      <c r="A3228" s="1">
        <v>1913015</v>
      </c>
      <c r="B3228" s="2">
        <v>11534888</v>
      </c>
      <c r="C3228" s="3" t="s">
        <v>0</v>
      </c>
      <c r="D3228" s="3" t="s">
        <v>86</v>
      </c>
      <c r="E3228" s="2">
        <v>2021</v>
      </c>
      <c r="F3228" s="4">
        <v>45133</v>
      </c>
      <c r="G3228" s="3" t="s">
        <v>39</v>
      </c>
      <c r="H3228" s="4">
        <v>45134</v>
      </c>
      <c r="I3228" s="4">
        <f>_xlfn.XLOOKUP(#REF!,[1]!Backup_F8_Previous_Wave[ODINO],[1]!Backup_F8_Previous_Wave[Production Date],"")</f>
      </c>
      <c r="J3228" s="10">
        <f>_xlfn.XLOOKUP(#REF!,[1]!Backup_F8_Previous_Wave[ODINO],[1]!Backup_F8_Previous_Wave[Wave Date],"")</f>
      </c>
      <c r="K3228" s="6">
        <f>_xlfn.XLOOKUP(#REF!,[1]!Backup_F8_Previous_Wave[ODINO],[1]!Backup_F8_Previous_Wave[Full VIN],"")</f>
      </c>
      <c r="L3228" s="3" t="s">
        <v>9752</v>
      </c>
      <c r="M3228" s="3" t="s">
        <v>4</v>
      </c>
      <c r="N3228" s="3" t="s">
        <v>9753</v>
      </c>
      <c r="O3228" s="3" t="s">
        <v>4771</v>
      </c>
      <c r="P3228" s="6">
        <f>_xlfn.XLOOKUP(#REF!,[1]!Table2[BINNING],[1]!Table2[VFG],"")</f>
      </c>
      <c r="Q3228" s="6">
        <f>IF(ISNUMBER(FIND("|",#REF!,1)),LEFT(#REF!,FIND("|",#REF!,1)-2),#REF!)</f>
      </c>
      <c r="R3228" s="6">
        <f>IF(ISNUMBER(FIND("|",#REF!,1)),RIGHT(#REF!,LEN(#REF!)-FIND("|",#REF!,1)-1),"")</f>
      </c>
      <c r="S3228" s="3" t="s">
        <v>7</v>
      </c>
      <c r="T3228" s="3" t="s">
        <v>7</v>
      </c>
      <c r="U3228" s="2">
        <v>0</v>
      </c>
      <c r="V3228" s="2">
        <v>0</v>
      </c>
      <c r="W3228" s="2"/>
      <c r="X3228" s="3" t="s">
        <v>32</v>
      </c>
      <c r="Y3228" s="2">
        <v>0</v>
      </c>
      <c r="Z3228" s="3"/>
      <c r="AA3228" s="3"/>
      <c r="AB3228" s="7" t="s">
        <v>9754</v>
      </c>
      <c r="AC3228" s="3" t="s">
        <v>685</v>
      </c>
      <c r="AD3228" s="3" t="s">
        <v>1962</v>
      </c>
      <c r="AE3228" s="3" t="s">
        <v>2404</v>
      </c>
      <c r="AF3228" s="3" t="s">
        <v>95</v>
      </c>
      <c r="AG3228" s="4"/>
      <c r="AH3228" s="3"/>
      <c r="AI3228" s="4"/>
      <c r="AJ32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8" s="8">
        <f>IF(#REF!=MAX(#REF!),"New","Old")</f>
      </c>
      <c r="AL3228" s="3"/>
      <c r="AM3228" s="9">
        <f>IF(OR(#REF!="",#REF!=0),"",IF(#REF!&lt;12000,"&lt;12k",IF(AND(#REF!&gt;=12000,#REF!&lt;24000),"12k to 24k",IF(AND(#REF!&gt;=24000,#REF!&lt;=36000),"24k to 36k",IF(#REF!&gt;36000,"&gt;36k","")))))</f>
      </c>
    </row>
    <row x14ac:dyDescent="0.25" r="3229" customHeight="1" ht="18.75">
      <c r="A3229" s="1">
        <v>1913140</v>
      </c>
      <c r="B3229" s="2">
        <v>11534971</v>
      </c>
      <c r="C3229" s="3" t="s">
        <v>0</v>
      </c>
      <c r="D3229" s="3" t="s">
        <v>1</v>
      </c>
      <c r="E3229" s="2">
        <v>2022</v>
      </c>
      <c r="F3229" s="4">
        <v>44866</v>
      </c>
      <c r="G3229" s="3" t="s">
        <v>14</v>
      </c>
      <c r="H3229" s="4">
        <v>45135</v>
      </c>
      <c r="I3229" s="4">
        <f>_xlfn.XLOOKUP(#REF!,[1]!Backup_F8_Previous_Wave[ODINO],[1]!Backup_F8_Previous_Wave[Production Date],"")</f>
      </c>
      <c r="J3229" s="10">
        <f>_xlfn.XLOOKUP(#REF!,[1]!Backup_F8_Previous_Wave[ODINO],[1]!Backup_F8_Previous_Wave[Wave Date],"")</f>
      </c>
      <c r="K3229" s="6">
        <f>_xlfn.XLOOKUP(#REF!,[1]!Backup_F8_Previous_Wave[ODINO],[1]!Backup_F8_Previous_Wave[Full VIN],"")</f>
      </c>
      <c r="L3229" s="3" t="s">
        <v>9755</v>
      </c>
      <c r="M3229" s="3" t="s">
        <v>4</v>
      </c>
      <c r="N3229" s="3" t="s">
        <v>9756</v>
      </c>
      <c r="O3229" s="3" t="s">
        <v>62</v>
      </c>
      <c r="P3229" s="6">
        <f>_xlfn.XLOOKUP(#REF!,[1]!Table2[BINNING],[1]!Table2[VFG],"")</f>
      </c>
      <c r="Q3229" s="6">
        <f>IF(ISNUMBER(FIND("|",#REF!,1)),LEFT(#REF!,FIND("|",#REF!,1)-2),#REF!)</f>
      </c>
      <c r="R3229" s="6">
        <f>IF(ISNUMBER(FIND("|",#REF!,1)),RIGHT(#REF!,LEN(#REF!)-FIND("|",#REF!,1)-1),"")</f>
      </c>
      <c r="S3229" s="3" t="s">
        <v>7</v>
      </c>
      <c r="T3229" s="3" t="s">
        <v>7</v>
      </c>
      <c r="U3229" s="2">
        <v>0</v>
      </c>
      <c r="V3229" s="2">
        <v>0</v>
      </c>
      <c r="W3229" s="2"/>
      <c r="X3229" s="3" t="s">
        <v>404</v>
      </c>
      <c r="Y3229" s="2"/>
      <c r="Z3229" s="3"/>
      <c r="AA3229" s="3"/>
      <c r="AB3229" s="7" t="s">
        <v>9757</v>
      </c>
      <c r="AC3229" s="3" t="s">
        <v>4018</v>
      </c>
      <c r="AD3229" s="3" t="s">
        <v>11</v>
      </c>
      <c r="AE3229" s="3" t="s">
        <v>135</v>
      </c>
      <c r="AF3229" s="3" t="s">
        <v>27</v>
      </c>
      <c r="AG3229" s="4"/>
      <c r="AH3229" s="3"/>
      <c r="AI3229" s="4"/>
      <c r="AJ32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29" s="8">
        <f>IF(#REF!=MAX(#REF!),"New","Old")</f>
      </c>
      <c r="AL3229" s="3"/>
      <c r="AM3229" s="9">
        <f>IF(OR(#REF!="",#REF!=0),"",IF(#REF!&lt;12000,"&lt;12k",IF(AND(#REF!&gt;=12000,#REF!&lt;24000),"12k to 24k",IF(AND(#REF!&gt;=24000,#REF!&lt;=36000),"24k to 36k",IF(#REF!&gt;36000,"&gt;36k","")))))</f>
      </c>
    </row>
    <row x14ac:dyDescent="0.25" r="3230" customHeight="1" ht="18.75">
      <c r="A3230" s="1">
        <v>1913187</v>
      </c>
      <c r="B3230" s="2">
        <v>11535003</v>
      </c>
      <c r="C3230" s="3" t="s">
        <v>0</v>
      </c>
      <c r="D3230" s="3" t="s">
        <v>86</v>
      </c>
      <c r="E3230" s="2">
        <v>2020</v>
      </c>
      <c r="F3230" s="4">
        <v>45133</v>
      </c>
      <c r="G3230" s="3" t="s">
        <v>39</v>
      </c>
      <c r="H3230" s="4">
        <v>45135</v>
      </c>
      <c r="I3230" s="4">
        <f>_xlfn.XLOOKUP(#REF!,[1]!Backup_F8_Previous_Wave[ODINO],[1]!Backup_F8_Previous_Wave[Production Date],"")</f>
      </c>
      <c r="J3230" s="10">
        <f>_xlfn.XLOOKUP(#REF!,[1]!Backup_F8_Previous_Wave[ODINO],[1]!Backup_F8_Previous_Wave[Wave Date],"")</f>
      </c>
      <c r="K3230" s="6">
        <f>_xlfn.XLOOKUP(#REF!,[1]!Backup_F8_Previous_Wave[ODINO],[1]!Backup_F8_Previous_Wave[Full VIN],"")</f>
      </c>
      <c r="L3230" s="3" t="s">
        <v>8822</v>
      </c>
      <c r="M3230" s="3" t="s">
        <v>4</v>
      </c>
      <c r="N3230" s="3" t="s">
        <v>9758</v>
      </c>
      <c r="O3230" s="3" t="s">
        <v>4771</v>
      </c>
      <c r="P3230" s="6">
        <f>_xlfn.XLOOKUP(#REF!,[1]!Table2[BINNING],[1]!Table2[VFG],"")</f>
      </c>
      <c r="Q3230" s="6">
        <f>IF(ISNUMBER(FIND("|",#REF!,1)),LEFT(#REF!,FIND("|",#REF!,1)-2),#REF!)</f>
      </c>
      <c r="R3230" s="6">
        <f>IF(ISNUMBER(FIND("|",#REF!,1)),RIGHT(#REF!,LEN(#REF!)-FIND("|",#REF!,1)-1),"")</f>
      </c>
      <c r="S3230" s="3" t="s">
        <v>7</v>
      </c>
      <c r="T3230" s="3" t="s">
        <v>7</v>
      </c>
      <c r="U3230" s="2">
        <v>0</v>
      </c>
      <c r="V3230" s="2">
        <v>0</v>
      </c>
      <c r="W3230" s="2"/>
      <c r="X3230" s="3" t="s">
        <v>81</v>
      </c>
      <c r="Y3230" s="2"/>
      <c r="Z3230" s="3"/>
      <c r="AA3230" s="3"/>
      <c r="AB3230" s="7" t="s">
        <v>9759</v>
      </c>
      <c r="AC3230" s="3" t="s">
        <v>685</v>
      </c>
      <c r="AD3230" s="3" t="s">
        <v>93</v>
      </c>
      <c r="AE3230" s="3" t="s">
        <v>94</v>
      </c>
      <c r="AF3230" s="3" t="s">
        <v>95</v>
      </c>
      <c r="AG3230" s="4"/>
      <c r="AH3230" s="3"/>
      <c r="AI3230" s="4"/>
      <c r="AJ32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0" s="8">
        <f>IF(#REF!=MAX(#REF!),"New","Old")</f>
      </c>
      <c r="AL3230" s="3"/>
      <c r="AM3230" s="9">
        <f>IF(OR(#REF!="",#REF!=0),"",IF(#REF!&lt;12000,"&lt;12k",IF(AND(#REF!&gt;=12000,#REF!&lt;24000),"12k to 24k",IF(AND(#REF!&gt;=24000,#REF!&lt;=36000),"24k to 36k",IF(#REF!&gt;36000,"&gt;36k","")))))</f>
      </c>
    </row>
    <row x14ac:dyDescent="0.25" r="3231" customHeight="1" ht="18.75">
      <c r="A3231" s="1">
        <v>1913211</v>
      </c>
      <c r="B3231" s="2">
        <v>11535021</v>
      </c>
      <c r="C3231" s="3" t="s">
        <v>0</v>
      </c>
      <c r="D3231" s="3" t="s">
        <v>136</v>
      </c>
      <c r="E3231" s="2">
        <v>2021</v>
      </c>
      <c r="F3231" s="4">
        <v>44933</v>
      </c>
      <c r="G3231" s="3" t="s">
        <v>2</v>
      </c>
      <c r="H3231" s="4">
        <v>45135</v>
      </c>
      <c r="I3231" s="4"/>
      <c r="J3231" s="10">
        <f>_xlfn.XLOOKUP(#REF!,[1]!Backup_F8_Previous_Wave[ODINO],[1]!Backup_F8_Previous_Wave[Wave Date],"")</f>
      </c>
      <c r="K3231" s="3"/>
      <c r="L3231" s="3" t="s">
        <v>9760</v>
      </c>
      <c r="M3231" s="3" t="s">
        <v>4</v>
      </c>
      <c r="N3231" s="3" t="s">
        <v>9761</v>
      </c>
      <c r="O3231" s="3" t="s">
        <v>2231</v>
      </c>
      <c r="P3231" s="6">
        <f>_xlfn.XLOOKUP(#REF!,[1]!Table2[BINNING],[1]!Table2[VFG],"")</f>
      </c>
      <c r="Q3231" s="6">
        <f>IF(ISNUMBER(FIND("|",#REF!,1)),LEFT(#REF!,FIND("|",#REF!,1)-2),#REF!)</f>
      </c>
      <c r="R3231" s="6">
        <f>IF(ISNUMBER(FIND("|",#REF!,1)),RIGHT(#REF!,LEN(#REF!)-FIND("|",#REF!,1)-1),"")</f>
      </c>
      <c r="S3231" s="3" t="s">
        <v>7</v>
      </c>
      <c r="T3231" s="3" t="s">
        <v>7</v>
      </c>
      <c r="U3231" s="2">
        <v>0</v>
      </c>
      <c r="V3231" s="2">
        <v>0</v>
      </c>
      <c r="W3231" s="2"/>
      <c r="X3231" s="3" t="s">
        <v>897</v>
      </c>
      <c r="Y3231" s="2"/>
      <c r="Z3231" s="3"/>
      <c r="AA3231" s="3"/>
      <c r="AB3231" s="7" t="s">
        <v>9762</v>
      </c>
      <c r="AC3231" s="3" t="s">
        <v>44</v>
      </c>
      <c r="AD3231" s="3" t="s">
        <v>44</v>
      </c>
      <c r="AE3231" s="3" t="s">
        <v>44</v>
      </c>
      <c r="AF3231" s="3" t="s">
        <v>141</v>
      </c>
      <c r="AG3231" s="4"/>
      <c r="AH3231" s="3"/>
      <c r="AI3231" s="4"/>
      <c r="AJ32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1" s="8">
        <f>IF(#REF!=MAX(#REF!),"New","Old")</f>
      </c>
      <c r="AL3231" s="3"/>
      <c r="AM3231" s="9">
        <f>IF(OR(#REF!="",#REF!=0),"",IF(#REF!&lt;12000,"&lt;12k",IF(AND(#REF!&gt;=12000,#REF!&lt;24000),"12k to 24k",IF(AND(#REF!&gt;=24000,#REF!&lt;=36000),"24k to 36k",IF(#REF!&gt;36000,"&gt;36k","")))))</f>
      </c>
    </row>
    <row x14ac:dyDescent="0.25" r="3232" customHeight="1" ht="18.75">
      <c r="A3232" s="1">
        <v>1913245</v>
      </c>
      <c r="B3232" s="2">
        <v>11535049</v>
      </c>
      <c r="C3232" s="3" t="s">
        <v>0</v>
      </c>
      <c r="D3232" s="3" t="s">
        <v>1</v>
      </c>
      <c r="E3232" s="2">
        <v>2016</v>
      </c>
      <c r="F3232" s="4">
        <v>45022</v>
      </c>
      <c r="G3232" s="3" t="s">
        <v>108</v>
      </c>
      <c r="H3232" s="4">
        <v>45135</v>
      </c>
      <c r="I3232" s="4">
        <f>_xlfn.XLOOKUP(#REF!,[1]!Backup_F8_Previous_Wave[ODINO],[1]!Backup_F8_Previous_Wave[Production Date],"")</f>
      </c>
      <c r="J3232" s="10">
        <f>_xlfn.XLOOKUP(#REF!,[1]!Backup_F8_Previous_Wave[ODINO],[1]!Backup_F8_Previous_Wave[Wave Date],"")</f>
      </c>
      <c r="K3232" s="6">
        <f>_xlfn.XLOOKUP(#REF!,[1]!Backup_F8_Previous_Wave[ODINO],[1]!Backup_F8_Previous_Wave[Full VIN],"")</f>
      </c>
      <c r="L3232" s="3" t="s">
        <v>9763</v>
      </c>
      <c r="M3232" s="3" t="s">
        <v>4</v>
      </c>
      <c r="N3232" s="3" t="s">
        <v>9764</v>
      </c>
      <c r="O3232" s="3" t="s">
        <v>62</v>
      </c>
      <c r="P3232" s="6">
        <f>_xlfn.XLOOKUP(#REF!,[1]!Table2[BINNING],[1]!Table2[VFG],"")</f>
      </c>
      <c r="Q3232" s="6">
        <f>IF(ISNUMBER(FIND("|",#REF!,1)),LEFT(#REF!,FIND("|",#REF!,1)-2),#REF!)</f>
      </c>
      <c r="R3232" s="6">
        <f>IF(ISNUMBER(FIND("|",#REF!,1)),RIGHT(#REF!,LEN(#REF!)-FIND("|",#REF!,1)-1),"")</f>
      </c>
      <c r="S3232" s="3" t="s">
        <v>7</v>
      </c>
      <c r="T3232" s="3" t="s">
        <v>7</v>
      </c>
      <c r="U3232" s="2">
        <v>0</v>
      </c>
      <c r="V3232" s="2">
        <v>0</v>
      </c>
      <c r="W3232" s="2">
        <v>80000</v>
      </c>
      <c r="X3232" s="3" t="s">
        <v>166</v>
      </c>
      <c r="Y3232" s="2">
        <v>80</v>
      </c>
      <c r="Z3232" s="3"/>
      <c r="AA3232" s="3"/>
      <c r="AB3232" s="7" t="s">
        <v>9765</v>
      </c>
      <c r="AC3232" s="3" t="s">
        <v>20</v>
      </c>
      <c r="AD3232" s="3" t="s">
        <v>11</v>
      </c>
      <c r="AE3232" s="3" t="s">
        <v>21</v>
      </c>
      <c r="AF3232" s="3" t="s">
        <v>13</v>
      </c>
      <c r="AG3232" s="4"/>
      <c r="AH3232" s="3"/>
      <c r="AI3232" s="4"/>
      <c r="AJ32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2" s="8">
        <f>IF(#REF!=MAX(#REF!),"New","Old")</f>
      </c>
      <c r="AL3232" s="3"/>
      <c r="AM3232" s="9">
        <f>IF(OR(#REF!="",#REF!=0),"",IF(#REF!&lt;12000,"&lt;12k",IF(AND(#REF!&gt;=12000,#REF!&lt;24000),"12k to 24k",IF(AND(#REF!&gt;=24000,#REF!&lt;=36000),"24k to 36k",IF(#REF!&gt;36000,"&gt;36k","")))))</f>
      </c>
    </row>
    <row x14ac:dyDescent="0.25" r="3233" customHeight="1" ht="18.75">
      <c r="A3233" s="1">
        <v>1913285</v>
      </c>
      <c r="B3233" s="2">
        <v>11535079</v>
      </c>
      <c r="C3233" s="3" t="s">
        <v>0</v>
      </c>
      <c r="D3233" s="3" t="s">
        <v>86</v>
      </c>
      <c r="E3233" s="2">
        <v>2020</v>
      </c>
      <c r="F3233" s="4">
        <v>45127</v>
      </c>
      <c r="G3233" s="3" t="s">
        <v>39</v>
      </c>
      <c r="H3233" s="4">
        <v>45135</v>
      </c>
      <c r="I3233" s="4">
        <f>_xlfn.XLOOKUP(#REF!,[1]!Backup_F8_Previous_Wave[ODINO],[1]!Backup_F8_Previous_Wave[Production Date],"")</f>
      </c>
      <c r="J3233" s="10">
        <f>_xlfn.XLOOKUP(#REF!,[1]!Backup_F8_Previous_Wave[ODINO],[1]!Backup_F8_Previous_Wave[Wave Date],"")</f>
      </c>
      <c r="K3233" s="6">
        <f>_xlfn.XLOOKUP(#REF!,[1]!Backup_F8_Previous_Wave[ODINO],[1]!Backup_F8_Previous_Wave[Full VIN],"")</f>
      </c>
      <c r="L3233" s="3" t="s">
        <v>7700</v>
      </c>
      <c r="M3233" s="3" t="s">
        <v>4</v>
      </c>
      <c r="N3233" s="3" t="s">
        <v>9766</v>
      </c>
      <c r="O3233" s="3" t="s">
        <v>4771</v>
      </c>
      <c r="P3233" s="6">
        <f>_xlfn.XLOOKUP(#REF!,[1]!Table2[BINNING],[1]!Table2[VFG],"")</f>
      </c>
      <c r="Q3233" s="6">
        <f>IF(ISNUMBER(FIND("|",#REF!,1)),LEFT(#REF!,FIND("|",#REF!,1)-2),#REF!)</f>
      </c>
      <c r="R3233" s="6">
        <f>IF(ISNUMBER(FIND("|",#REF!,1)),RIGHT(#REF!,LEN(#REF!)-FIND("|",#REF!,1)-1),"")</f>
      </c>
      <c r="S3233" s="3" t="s">
        <v>7</v>
      </c>
      <c r="T3233" s="3" t="s">
        <v>7</v>
      </c>
      <c r="U3233" s="2">
        <v>0</v>
      </c>
      <c r="V3233" s="2">
        <v>0</v>
      </c>
      <c r="W3233" s="2"/>
      <c r="X3233" s="3" t="s">
        <v>24</v>
      </c>
      <c r="Y3233" s="2"/>
      <c r="Z3233" s="3"/>
      <c r="AA3233" s="3"/>
      <c r="AB3233" s="7" t="s">
        <v>9767</v>
      </c>
      <c r="AC3233" s="3" t="s">
        <v>685</v>
      </c>
      <c r="AD3233" s="3" t="s">
        <v>93</v>
      </c>
      <c r="AE3233" s="3" t="s">
        <v>94</v>
      </c>
      <c r="AF3233" s="3" t="s">
        <v>95</v>
      </c>
      <c r="AG3233" s="4"/>
      <c r="AH3233" s="3"/>
      <c r="AI3233" s="4"/>
      <c r="AJ32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3" s="8">
        <f>IF(#REF!=MAX(#REF!),"New","Old")</f>
      </c>
      <c r="AL3233" s="3"/>
      <c r="AM3233" s="9">
        <f>IF(OR(#REF!="",#REF!=0),"",IF(#REF!&lt;12000,"&lt;12k",IF(AND(#REF!&gt;=12000,#REF!&lt;24000),"12k to 24k",IF(AND(#REF!&gt;=24000,#REF!&lt;=36000),"24k to 36k",IF(#REF!&gt;36000,"&gt;36k","")))))</f>
      </c>
    </row>
    <row x14ac:dyDescent="0.25" r="3234" customHeight="1" ht="18.75">
      <c r="A3234" s="1">
        <v>1913291</v>
      </c>
      <c r="B3234" s="2">
        <v>11535085</v>
      </c>
      <c r="C3234" s="3" t="s">
        <v>0</v>
      </c>
      <c r="D3234" s="3" t="s">
        <v>4621</v>
      </c>
      <c r="E3234" s="2">
        <v>2021</v>
      </c>
      <c r="F3234" s="4">
        <v>45117</v>
      </c>
      <c r="G3234" s="3" t="s">
        <v>39</v>
      </c>
      <c r="H3234" s="4">
        <v>45135</v>
      </c>
      <c r="I3234" s="4">
        <f>_xlfn.XLOOKUP(#REF!,[1]!Backup_F8_Previous_Wave[ODINO],[1]!Backup_F8_Previous_Wave[Production Date],"")</f>
      </c>
      <c r="J3234" s="10">
        <f>_xlfn.XLOOKUP(#REF!,[1]!Backup_F8_Previous_Wave[ODINO],[1]!Backup_F8_Previous_Wave[Wave Date],"")</f>
      </c>
      <c r="K3234" s="6">
        <f>_xlfn.XLOOKUP(#REF!,[1]!Backup_F8_Previous_Wave[ODINO],[1]!Backup_F8_Previous_Wave[Full VIN],"")</f>
      </c>
      <c r="L3234" s="3" t="s">
        <v>9768</v>
      </c>
      <c r="M3234" s="3" t="s">
        <v>4</v>
      </c>
      <c r="N3234" s="3" t="s">
        <v>9769</v>
      </c>
      <c r="O3234" s="3" t="s">
        <v>1665</v>
      </c>
      <c r="P3234" s="6">
        <f>_xlfn.XLOOKUP(#REF!,[1]!Table2[BINNING],[1]!Table2[VFG],"")</f>
      </c>
      <c r="Q3234" s="6">
        <f>IF(ISNUMBER(FIND("|",#REF!,1)),LEFT(#REF!,FIND("|",#REF!,1)-2),#REF!)</f>
      </c>
      <c r="R3234" s="6">
        <f>IF(ISNUMBER(FIND("|",#REF!,1)),RIGHT(#REF!,LEN(#REF!)-FIND("|",#REF!,1)-1),"")</f>
      </c>
      <c r="S3234" s="3" t="s">
        <v>7</v>
      </c>
      <c r="T3234" s="3" t="s">
        <v>7</v>
      </c>
      <c r="U3234" s="2">
        <v>0</v>
      </c>
      <c r="V3234" s="2">
        <v>0</v>
      </c>
      <c r="W3234" s="2"/>
      <c r="X3234" s="3" t="s">
        <v>106</v>
      </c>
      <c r="Y3234" s="2">
        <v>40</v>
      </c>
      <c r="Z3234" s="3"/>
      <c r="AA3234" s="3"/>
      <c r="AB3234" s="7" t="s">
        <v>9770</v>
      </c>
      <c r="AC3234" s="3" t="s">
        <v>4628</v>
      </c>
      <c r="AD3234" s="3" t="s">
        <v>4629</v>
      </c>
      <c r="AE3234" s="3" t="s">
        <v>4630</v>
      </c>
      <c r="AF3234" s="3" t="s">
        <v>77</v>
      </c>
      <c r="AG3234" s="4"/>
      <c r="AH3234" s="3"/>
      <c r="AI3234" s="4"/>
      <c r="AJ32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4" s="8">
        <f>IF(#REF!=MAX(#REF!),"New","Old")</f>
      </c>
      <c r="AL3234" s="3"/>
      <c r="AM3234" s="9">
        <f>IF(OR(#REF!="",#REF!=0),"",IF(#REF!&lt;12000,"&lt;12k",IF(AND(#REF!&gt;=12000,#REF!&lt;24000),"12k to 24k",IF(AND(#REF!&gt;=24000,#REF!&lt;=36000),"24k to 36k",IF(#REF!&gt;36000,"&gt;36k","")))))</f>
      </c>
    </row>
    <row x14ac:dyDescent="0.25" r="3235" customHeight="1" ht="18.75">
      <c r="A3235" s="1">
        <v>1913293</v>
      </c>
      <c r="B3235" s="2">
        <v>11535087</v>
      </c>
      <c r="C3235" s="3" t="s">
        <v>0</v>
      </c>
      <c r="D3235" s="3" t="s">
        <v>1</v>
      </c>
      <c r="E3235" s="2">
        <v>2018</v>
      </c>
      <c r="F3235" s="4">
        <v>45135</v>
      </c>
      <c r="G3235" s="3" t="s">
        <v>39</v>
      </c>
      <c r="H3235" s="4">
        <v>45135</v>
      </c>
      <c r="I3235" s="4">
        <f>_xlfn.XLOOKUP(#REF!,[1]!Backup_F8_Previous_Wave[ODINO],[1]!Backup_F8_Previous_Wave[Production Date],"")</f>
      </c>
      <c r="J3235" s="10">
        <f>_xlfn.XLOOKUP(#REF!,[1]!Backup_F8_Previous_Wave[ODINO],[1]!Backup_F8_Previous_Wave[Wave Date],"")</f>
      </c>
      <c r="K3235" s="6">
        <f>_xlfn.XLOOKUP(#REF!,[1]!Backup_F8_Previous_Wave[ODINO],[1]!Backup_F8_Previous_Wave[Full VIN],"")</f>
      </c>
      <c r="L3235" s="3" t="s">
        <v>303</v>
      </c>
      <c r="M3235" s="3" t="s">
        <v>4</v>
      </c>
      <c r="N3235" s="3" t="s">
        <v>9771</v>
      </c>
      <c r="O3235" s="3" t="s">
        <v>670</v>
      </c>
      <c r="P3235" s="6">
        <f>_xlfn.XLOOKUP(#REF!,[1]!Table2[BINNING],[1]!Table2[VFG],"")</f>
      </c>
      <c r="Q3235" s="6">
        <f>IF(ISNUMBER(FIND("|",#REF!,1)),LEFT(#REF!,FIND("|",#REF!,1)-2),#REF!)</f>
      </c>
      <c r="R3235" s="6">
        <f>IF(ISNUMBER(FIND("|",#REF!,1)),RIGHT(#REF!,LEN(#REF!)-FIND("|",#REF!,1)-1),"")</f>
      </c>
      <c r="S3235" s="3" t="s">
        <v>7</v>
      </c>
      <c r="T3235" s="3" t="s">
        <v>7</v>
      </c>
      <c r="U3235" s="2">
        <v>0</v>
      </c>
      <c r="V3235" s="2">
        <v>0</v>
      </c>
      <c r="W3235" s="2"/>
      <c r="X3235" s="3" t="s">
        <v>63</v>
      </c>
      <c r="Y3235" s="2">
        <v>0</v>
      </c>
      <c r="Z3235" s="3"/>
      <c r="AA3235" s="3"/>
      <c r="AB3235" s="7" t="s">
        <v>9772</v>
      </c>
      <c r="AC3235" s="3" t="s">
        <v>20</v>
      </c>
      <c r="AD3235" s="3" t="s">
        <v>11</v>
      </c>
      <c r="AE3235" s="3" t="s">
        <v>21</v>
      </c>
      <c r="AF3235" s="3" t="s">
        <v>13</v>
      </c>
      <c r="AG3235" s="4"/>
      <c r="AH3235" s="3"/>
      <c r="AI3235" s="4"/>
      <c r="AJ32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5" s="8">
        <f>IF(#REF!=MAX(#REF!),"New","Old")</f>
      </c>
      <c r="AL3235" s="3"/>
      <c r="AM3235" s="9">
        <f>IF(OR(#REF!="",#REF!=0),"",IF(#REF!&lt;12000,"&lt;12k",IF(AND(#REF!&gt;=12000,#REF!&lt;24000),"12k to 24k",IF(AND(#REF!&gt;=24000,#REF!&lt;=36000),"24k to 36k",IF(#REF!&gt;36000,"&gt;36k","")))))</f>
      </c>
    </row>
    <row x14ac:dyDescent="0.25" r="3236" customHeight="1" ht="18.75">
      <c r="A3236" s="1">
        <v>1913317</v>
      </c>
      <c r="B3236" s="2">
        <v>11535107</v>
      </c>
      <c r="C3236" s="3" t="s">
        <v>0</v>
      </c>
      <c r="D3236" s="3" t="s">
        <v>234</v>
      </c>
      <c r="E3236" s="2">
        <v>2017</v>
      </c>
      <c r="F3236" s="4">
        <v>44958</v>
      </c>
      <c r="G3236" s="3" t="s">
        <v>2</v>
      </c>
      <c r="H3236" s="4">
        <v>45135</v>
      </c>
      <c r="I3236" s="4">
        <f>_xlfn.XLOOKUP(#REF!,[1]!Backup_F8_Previous_Wave[ODINO],[1]!Backup_F8_Previous_Wave[Production Date],"")</f>
      </c>
      <c r="J3236" s="10">
        <f>_xlfn.XLOOKUP(#REF!,[1]!Backup_F8_Previous_Wave[ODINO],[1]!Backup_F8_Previous_Wave[Wave Date],"")</f>
      </c>
      <c r="K3236" s="6">
        <f>_xlfn.XLOOKUP(#REF!,[1]!Backup_F8_Previous_Wave[ODINO],[1]!Backup_F8_Previous_Wave[Full VIN],"")</f>
      </c>
      <c r="L3236" s="3" t="s">
        <v>9306</v>
      </c>
      <c r="M3236" s="3" t="s">
        <v>4</v>
      </c>
      <c r="N3236" s="3" t="s">
        <v>9773</v>
      </c>
      <c r="O3236" s="3" t="s">
        <v>1665</v>
      </c>
      <c r="P3236" s="6">
        <f>_xlfn.XLOOKUP(#REF!,[1]!Table2[BINNING],[1]!Table2[VFG],"")</f>
      </c>
      <c r="Q3236" s="6">
        <f>IF(ISNUMBER(FIND("|",#REF!,1)),LEFT(#REF!,FIND("|",#REF!,1)-2),#REF!)</f>
      </c>
      <c r="R3236" s="6">
        <f>IF(ISNUMBER(FIND("|",#REF!,1)),RIGHT(#REF!,LEN(#REF!)-FIND("|",#REF!,1)-1),"")</f>
      </c>
      <c r="S3236" s="3" t="s">
        <v>7</v>
      </c>
      <c r="T3236" s="3" t="s">
        <v>7</v>
      </c>
      <c r="U3236" s="2">
        <v>0</v>
      </c>
      <c r="V3236" s="2">
        <v>0</v>
      </c>
      <c r="W3236" s="2"/>
      <c r="X3236" s="3" t="s">
        <v>404</v>
      </c>
      <c r="Y3236" s="2"/>
      <c r="Z3236" s="3"/>
      <c r="AA3236" s="3"/>
      <c r="AB3236" s="7" t="s">
        <v>9774</v>
      </c>
      <c r="AC3236" s="3" t="s">
        <v>240</v>
      </c>
      <c r="AD3236" s="3" t="s">
        <v>241</v>
      </c>
      <c r="AE3236" s="3" t="s">
        <v>242</v>
      </c>
      <c r="AF3236" s="3" t="s">
        <v>243</v>
      </c>
      <c r="AG3236" s="4"/>
      <c r="AH3236" s="3"/>
      <c r="AI3236" s="4"/>
      <c r="AJ32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6" s="8">
        <f>IF(#REF!=MAX(#REF!),"New","Old")</f>
      </c>
      <c r="AL3236" s="3"/>
      <c r="AM3236" s="9">
        <f>IF(OR(#REF!="",#REF!=0),"",IF(#REF!&lt;12000,"&lt;12k",IF(AND(#REF!&gt;=12000,#REF!&lt;24000),"12k to 24k",IF(AND(#REF!&gt;=24000,#REF!&lt;=36000),"24k to 36k",IF(#REF!&gt;36000,"&gt;36k","")))))</f>
      </c>
    </row>
    <row x14ac:dyDescent="0.25" r="3237" customHeight="1" ht="18.75">
      <c r="A3237" s="1">
        <v>1913441</v>
      </c>
      <c r="B3237" s="2">
        <v>11535185</v>
      </c>
      <c r="C3237" s="3" t="s">
        <v>0</v>
      </c>
      <c r="D3237" s="3" t="s">
        <v>181</v>
      </c>
      <c r="E3237" s="2">
        <v>2017</v>
      </c>
      <c r="F3237" s="4">
        <v>45092</v>
      </c>
      <c r="G3237" s="3" t="s">
        <v>108</v>
      </c>
      <c r="H3237" s="4">
        <v>45136</v>
      </c>
      <c r="I3237" s="4">
        <f>_xlfn.XLOOKUP(#REF!,[1]!Backup_F8_Previous_Wave[ODINO],[1]!Backup_F8_Previous_Wave[Production Date],"")</f>
      </c>
      <c r="J3237" s="10">
        <f>_xlfn.XLOOKUP(#REF!,[1]!Backup_F8_Previous_Wave[ODINO],[1]!Backup_F8_Previous_Wave[Wave Date],"")</f>
      </c>
      <c r="K3237" s="6">
        <f>_xlfn.XLOOKUP(#REF!,[1]!Backup_F8_Previous_Wave[ODINO],[1]!Backup_F8_Previous_Wave[Full VIN],"")</f>
      </c>
      <c r="L3237" s="3" t="s">
        <v>2369</v>
      </c>
      <c r="M3237" s="3" t="s">
        <v>4</v>
      </c>
      <c r="N3237" s="3" t="s">
        <v>9775</v>
      </c>
      <c r="O3237" s="3" t="s">
        <v>196</v>
      </c>
      <c r="P3237" s="6">
        <f>_xlfn.XLOOKUP(#REF!,[1]!Table2[BINNING],[1]!Table2[VFG],"")</f>
      </c>
      <c r="Q3237" s="6">
        <f>IF(ISNUMBER(FIND("|",#REF!,1)),LEFT(#REF!,FIND("|",#REF!,1)-2),#REF!)</f>
      </c>
      <c r="R3237" s="6">
        <f>IF(ISNUMBER(FIND("|",#REF!,1)),RIGHT(#REF!,LEN(#REF!)-FIND("|",#REF!,1)-1),"")</f>
      </c>
      <c r="S3237" s="3" t="s">
        <v>7</v>
      </c>
      <c r="T3237" s="3" t="s">
        <v>7</v>
      </c>
      <c r="U3237" s="2">
        <v>0</v>
      </c>
      <c r="V3237" s="2">
        <v>0</v>
      </c>
      <c r="W3237" s="2"/>
      <c r="X3237" s="3" t="s">
        <v>81</v>
      </c>
      <c r="Y3237" s="2">
        <v>70</v>
      </c>
      <c r="Z3237" s="3"/>
      <c r="AA3237" s="3"/>
      <c r="AB3237" s="7" t="s">
        <v>9776</v>
      </c>
      <c r="AC3237" s="3" t="s">
        <v>297</v>
      </c>
      <c r="AD3237" s="3" t="s">
        <v>298</v>
      </c>
      <c r="AE3237" s="3" t="s">
        <v>299</v>
      </c>
      <c r="AF3237" s="3" t="s">
        <v>198</v>
      </c>
      <c r="AG3237" s="4"/>
      <c r="AH3237" s="3"/>
      <c r="AI3237" s="4"/>
      <c r="AJ32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7" s="8">
        <f>IF(#REF!=MAX(#REF!),"New","Old")</f>
      </c>
      <c r="AL3237" s="3"/>
      <c r="AM3237" s="9">
        <f>IF(OR(#REF!="",#REF!=0),"",IF(#REF!&lt;12000,"&lt;12k",IF(AND(#REF!&gt;=12000,#REF!&lt;24000),"12k to 24k",IF(AND(#REF!&gt;=24000,#REF!&lt;=36000),"24k to 36k",IF(#REF!&gt;36000,"&gt;36k","")))))</f>
      </c>
    </row>
    <row x14ac:dyDescent="0.25" r="3238" customHeight="1" ht="18.75">
      <c r="A3238" s="1">
        <v>1913471</v>
      </c>
      <c r="B3238" s="2">
        <v>11535201</v>
      </c>
      <c r="C3238" s="3" t="s">
        <v>0</v>
      </c>
      <c r="D3238" s="3" t="s">
        <v>181</v>
      </c>
      <c r="E3238" s="2">
        <v>2014</v>
      </c>
      <c r="F3238" s="4">
        <v>44985</v>
      </c>
      <c r="G3238" s="3" t="s">
        <v>2</v>
      </c>
      <c r="H3238" s="4">
        <v>45136</v>
      </c>
      <c r="I3238" s="4">
        <f>_xlfn.XLOOKUP(#REF!,[1]!Backup_F8_Previous_Wave[ODINO],[1]!Backup_F8_Previous_Wave[Production Date],"")</f>
      </c>
      <c r="J3238" s="10">
        <f>_xlfn.XLOOKUP(#REF!,[1]!Backup_F8_Previous_Wave[ODINO],[1]!Backup_F8_Previous_Wave[Wave Date],"")</f>
      </c>
      <c r="K3238" s="6">
        <f>_xlfn.XLOOKUP(#REF!,[1]!Backup_F8_Previous_Wave[ODINO],[1]!Backup_F8_Previous_Wave[Full VIN],"")</f>
      </c>
      <c r="L3238" s="3" t="s">
        <v>9777</v>
      </c>
      <c r="M3238" s="3" t="s">
        <v>4</v>
      </c>
      <c r="N3238" s="3" t="s">
        <v>9778</v>
      </c>
      <c r="O3238" s="3" t="s">
        <v>196</v>
      </c>
      <c r="P3238" s="6">
        <f>_xlfn.XLOOKUP(#REF!,[1]!Table2[BINNING],[1]!Table2[VFG],"")</f>
      </c>
      <c r="Q3238" s="6">
        <f>IF(ISNUMBER(FIND("|",#REF!,1)),LEFT(#REF!,FIND("|",#REF!,1)-2),#REF!)</f>
      </c>
      <c r="R3238" s="6">
        <f>IF(ISNUMBER(FIND("|",#REF!,1)),RIGHT(#REF!,LEN(#REF!)-FIND("|",#REF!,1)-1),"")</f>
      </c>
      <c r="S3238" s="3" t="s">
        <v>7</v>
      </c>
      <c r="T3238" s="3" t="s">
        <v>7</v>
      </c>
      <c r="U3238" s="2">
        <v>0</v>
      </c>
      <c r="V3238" s="2">
        <v>0</v>
      </c>
      <c r="W3238" s="2"/>
      <c r="X3238" s="3" t="s">
        <v>467</v>
      </c>
      <c r="Y3238" s="2">
        <v>60</v>
      </c>
      <c r="Z3238" s="3"/>
      <c r="AA3238" s="3"/>
      <c r="AB3238" s="7" t="s">
        <v>9779</v>
      </c>
      <c r="AC3238" s="3" t="s">
        <v>297</v>
      </c>
      <c r="AD3238" s="3" t="s">
        <v>298</v>
      </c>
      <c r="AE3238" s="3" t="s">
        <v>299</v>
      </c>
      <c r="AF3238" s="3" t="s">
        <v>198</v>
      </c>
      <c r="AG3238" s="4"/>
      <c r="AH3238" s="3"/>
      <c r="AI3238" s="4"/>
      <c r="AJ32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8" s="8">
        <f>IF(#REF!=MAX(#REF!),"New","Old")</f>
      </c>
      <c r="AL3238" s="3"/>
      <c r="AM3238" s="9">
        <f>IF(OR(#REF!="",#REF!=0),"",IF(#REF!&lt;12000,"&lt;12k",IF(AND(#REF!&gt;=12000,#REF!&lt;24000),"12k to 24k",IF(AND(#REF!&gt;=24000,#REF!&lt;=36000),"24k to 36k",IF(#REF!&gt;36000,"&gt;36k","")))))</f>
      </c>
    </row>
    <row x14ac:dyDescent="0.25" r="3239" customHeight="1" ht="18.75">
      <c r="A3239" s="1">
        <v>1913501</v>
      </c>
      <c r="B3239" s="2">
        <v>11535219</v>
      </c>
      <c r="C3239" s="3" t="s">
        <v>0</v>
      </c>
      <c r="D3239" s="3" t="s">
        <v>38</v>
      </c>
      <c r="E3239" s="2">
        <v>2013</v>
      </c>
      <c r="F3239" s="4">
        <v>44928</v>
      </c>
      <c r="G3239" s="3" t="s">
        <v>2</v>
      </c>
      <c r="H3239" s="4">
        <v>45136</v>
      </c>
      <c r="I3239" s="4">
        <f>_xlfn.XLOOKUP(#REF!,[1]!Backup_F8_Previous_Wave[ODINO],[1]!Backup_F8_Previous_Wave[Production Date],"")</f>
      </c>
      <c r="J3239" s="10">
        <f>_xlfn.XLOOKUP(#REF!,[1]!Backup_F8_Previous_Wave[ODINO],[1]!Backup_F8_Previous_Wave[Wave Date],"")</f>
      </c>
      <c r="K3239" s="6">
        <f>_xlfn.XLOOKUP(#REF!,[1]!Backup_F8_Previous_Wave[ODINO],[1]!Backup_F8_Previous_Wave[Full VIN],"")</f>
      </c>
      <c r="L3239" s="3" t="s">
        <v>1729</v>
      </c>
      <c r="M3239" s="3" t="s">
        <v>4</v>
      </c>
      <c r="N3239" s="3" t="s">
        <v>9780</v>
      </c>
      <c r="O3239" s="3" t="s">
        <v>144</v>
      </c>
      <c r="P3239" s="6">
        <f>_xlfn.XLOOKUP(#REF!,[1]!Table2[BINNING],[1]!Table2[VFG],"")</f>
      </c>
      <c r="Q3239" s="6">
        <f>IF(ISNUMBER(FIND("|",#REF!,1)),LEFT(#REF!,FIND("|",#REF!,1)-2),#REF!)</f>
      </c>
      <c r="R3239" s="6">
        <f>IF(ISNUMBER(FIND("|",#REF!,1)),RIGHT(#REF!,LEN(#REF!)-FIND("|",#REF!,1)-1),"")</f>
      </c>
      <c r="S3239" s="3" t="s">
        <v>7</v>
      </c>
      <c r="T3239" s="3" t="s">
        <v>7</v>
      </c>
      <c r="U3239" s="2">
        <v>0</v>
      </c>
      <c r="V3239" s="2">
        <v>0</v>
      </c>
      <c r="W3239" s="2"/>
      <c r="X3239" s="3" t="s">
        <v>229</v>
      </c>
      <c r="Y3239" s="2"/>
      <c r="Z3239" s="3"/>
      <c r="AA3239" s="3"/>
      <c r="AB3239" s="7" t="s">
        <v>9781</v>
      </c>
      <c r="AC3239" s="3" t="s">
        <v>146</v>
      </c>
      <c r="AD3239" s="3" t="s">
        <v>147</v>
      </c>
      <c r="AE3239" s="3" t="s">
        <v>148</v>
      </c>
      <c r="AF3239" s="3" t="s">
        <v>45</v>
      </c>
      <c r="AG3239" s="4"/>
      <c r="AH3239" s="3"/>
      <c r="AI3239" s="4"/>
      <c r="AJ32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39" s="8">
        <f>IF(#REF!=MAX(#REF!),"New","Old")</f>
      </c>
      <c r="AL3239" s="3"/>
      <c r="AM3239" s="9">
        <f>IF(OR(#REF!="",#REF!=0),"",IF(#REF!&lt;12000,"&lt;12k",IF(AND(#REF!&gt;=12000,#REF!&lt;24000),"12k to 24k",IF(AND(#REF!&gt;=24000,#REF!&lt;=36000),"24k to 36k",IF(#REF!&gt;36000,"&gt;36k","")))))</f>
      </c>
    </row>
    <row x14ac:dyDescent="0.25" r="3240" customHeight="1" ht="18.75">
      <c r="A3240" s="1">
        <v>1913582</v>
      </c>
      <c r="B3240" s="2">
        <v>11535270</v>
      </c>
      <c r="C3240" s="3" t="s">
        <v>0</v>
      </c>
      <c r="D3240" s="3" t="s">
        <v>181</v>
      </c>
      <c r="E3240" s="2">
        <v>2017</v>
      </c>
      <c r="F3240" s="4">
        <v>45136</v>
      </c>
      <c r="G3240" s="3" t="s">
        <v>39</v>
      </c>
      <c r="H3240" s="4">
        <v>45136</v>
      </c>
      <c r="I3240" s="4"/>
      <c r="J3240" s="10">
        <f>_xlfn.XLOOKUP(#REF!,[1]!Backup_F8_Previous_Wave[ODINO],[1]!Backup_F8_Previous_Wave[Wave Date],"")</f>
      </c>
      <c r="K3240" s="3"/>
      <c r="L3240" s="3" t="s">
        <v>1919</v>
      </c>
      <c r="M3240" s="3" t="s">
        <v>4</v>
      </c>
      <c r="N3240" s="3" t="s">
        <v>9782</v>
      </c>
      <c r="O3240" s="3" t="s">
        <v>196</v>
      </c>
      <c r="P3240" s="6">
        <f>_xlfn.XLOOKUP(#REF!,[1]!Table2[BINNING],[1]!Table2[VFG],"")</f>
      </c>
      <c r="Q3240" s="6">
        <f>IF(ISNUMBER(FIND("|",#REF!,1)),LEFT(#REF!,FIND("|",#REF!,1)-2),#REF!)</f>
      </c>
      <c r="R3240" s="6">
        <f>IF(ISNUMBER(FIND("|",#REF!,1)),RIGHT(#REF!,LEN(#REF!)-FIND("|",#REF!,1)-1),"")</f>
      </c>
      <c r="S3240" s="3" t="s">
        <v>7</v>
      </c>
      <c r="T3240" s="3" t="s">
        <v>7</v>
      </c>
      <c r="U3240" s="2">
        <v>0</v>
      </c>
      <c r="V3240" s="2">
        <v>0</v>
      </c>
      <c r="W3240" s="2"/>
      <c r="X3240" s="3" t="s">
        <v>100</v>
      </c>
      <c r="Y3240" s="2"/>
      <c r="Z3240" s="3"/>
      <c r="AA3240" s="3"/>
      <c r="AB3240" s="7" t="s">
        <v>9783</v>
      </c>
      <c r="AC3240" s="3" t="s">
        <v>44</v>
      </c>
      <c r="AD3240" s="3" t="s">
        <v>44</v>
      </c>
      <c r="AE3240" s="3" t="s">
        <v>44</v>
      </c>
      <c r="AF3240" s="3" t="s">
        <v>198</v>
      </c>
      <c r="AG3240" s="4"/>
      <c r="AH3240" s="3"/>
      <c r="AI3240" s="4"/>
      <c r="AJ32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0" s="8">
        <f>IF(#REF!=MAX(#REF!),"New","Old")</f>
      </c>
      <c r="AL3240" s="3"/>
      <c r="AM3240" s="9">
        <f>IF(OR(#REF!="",#REF!=0),"",IF(#REF!&lt;12000,"&lt;12k",IF(AND(#REF!&gt;=12000,#REF!&lt;24000),"12k to 24k",IF(AND(#REF!&gt;=24000,#REF!&lt;=36000),"24k to 36k",IF(#REF!&gt;36000,"&gt;36k","")))))</f>
      </c>
    </row>
    <row x14ac:dyDescent="0.25" r="3241" customHeight="1" ht="18.75">
      <c r="A3241" s="1">
        <v>1913588</v>
      </c>
      <c r="B3241" s="2">
        <v>11535275</v>
      </c>
      <c r="C3241" s="3" t="s">
        <v>0</v>
      </c>
      <c r="D3241" s="3" t="s">
        <v>181</v>
      </c>
      <c r="E3241" s="2">
        <v>2015</v>
      </c>
      <c r="F3241" s="4">
        <v>45136</v>
      </c>
      <c r="G3241" s="3" t="s">
        <v>39</v>
      </c>
      <c r="H3241" s="4">
        <v>45136</v>
      </c>
      <c r="I3241" s="4">
        <f>_xlfn.XLOOKUP(#REF!,[1]!Backup_F8_Previous_Wave[ODINO],[1]!Backup_F8_Previous_Wave[Production Date],"")</f>
      </c>
      <c r="J3241" s="10">
        <f>_xlfn.XLOOKUP(#REF!,[1]!Backup_F8_Previous_Wave[ODINO],[1]!Backup_F8_Previous_Wave[Wave Date],"")</f>
      </c>
      <c r="K3241" s="6">
        <f>_xlfn.XLOOKUP(#REF!,[1]!Backup_F8_Previous_Wave[ODINO],[1]!Backup_F8_Previous_Wave[Full VIN],"")</f>
      </c>
      <c r="L3241" s="3" t="s">
        <v>1065</v>
      </c>
      <c r="M3241" s="3" t="s">
        <v>4</v>
      </c>
      <c r="N3241" s="3" t="s">
        <v>9784</v>
      </c>
      <c r="O3241" s="3" t="s">
        <v>196</v>
      </c>
      <c r="P3241" s="6">
        <f>_xlfn.XLOOKUP(#REF!,[1]!Table2[BINNING],[1]!Table2[VFG],"")</f>
      </c>
      <c r="Q3241" s="6">
        <f>IF(ISNUMBER(FIND("|",#REF!,1)),LEFT(#REF!,FIND("|",#REF!,1)-2),#REF!)</f>
      </c>
      <c r="R3241" s="6">
        <f>IF(ISNUMBER(FIND("|",#REF!,1)),RIGHT(#REF!,LEN(#REF!)-FIND("|",#REF!,1)-1),"")</f>
      </c>
      <c r="S3241" s="3" t="s">
        <v>7</v>
      </c>
      <c r="T3241" s="3" t="s">
        <v>7</v>
      </c>
      <c r="U3241" s="2">
        <v>0</v>
      </c>
      <c r="V3241" s="2">
        <v>0</v>
      </c>
      <c r="W3241" s="2"/>
      <c r="X3241" s="3" t="s">
        <v>139</v>
      </c>
      <c r="Y3241" s="2">
        <v>70</v>
      </c>
      <c r="Z3241" s="3"/>
      <c r="AA3241" s="3"/>
      <c r="AB3241" s="7" t="s">
        <v>9785</v>
      </c>
      <c r="AC3241" s="3" t="s">
        <v>297</v>
      </c>
      <c r="AD3241" s="3" t="s">
        <v>298</v>
      </c>
      <c r="AE3241" s="3" t="s">
        <v>299</v>
      </c>
      <c r="AF3241" s="3" t="s">
        <v>198</v>
      </c>
      <c r="AG3241" s="4"/>
      <c r="AH3241" s="3"/>
      <c r="AI3241" s="4"/>
      <c r="AJ32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1" s="8">
        <f>IF(#REF!=MAX(#REF!),"New","Old")</f>
      </c>
      <c r="AL3241" s="3"/>
      <c r="AM3241" s="9">
        <f>IF(OR(#REF!="",#REF!=0),"",IF(#REF!&lt;12000,"&lt;12k",IF(AND(#REF!&gt;=12000,#REF!&lt;24000),"12k to 24k",IF(AND(#REF!&gt;=24000,#REF!&lt;=36000),"24k to 36k",IF(#REF!&gt;36000,"&gt;36k","")))))</f>
      </c>
    </row>
    <row x14ac:dyDescent="0.25" r="3242" customHeight="1" ht="18.75">
      <c r="A3242" s="1">
        <v>1913595</v>
      </c>
      <c r="B3242" s="2">
        <v>11535281</v>
      </c>
      <c r="C3242" s="3" t="s">
        <v>0</v>
      </c>
      <c r="D3242" s="3" t="s">
        <v>86</v>
      </c>
      <c r="E3242" s="2">
        <v>2020</v>
      </c>
      <c r="F3242" s="4">
        <v>45091</v>
      </c>
      <c r="G3242" s="3" t="s">
        <v>108</v>
      </c>
      <c r="H3242" s="4">
        <v>45136</v>
      </c>
      <c r="I3242" s="4">
        <f>_xlfn.XLOOKUP(#REF!,[1]!Backup_F8_Previous_Wave[ODINO],[1]!Backup_F8_Previous_Wave[Production Date],"")</f>
      </c>
      <c r="J3242" s="10">
        <f>_xlfn.XLOOKUP(#REF!,[1]!Backup_F8_Previous_Wave[ODINO],[1]!Backup_F8_Previous_Wave[Wave Date],"")</f>
      </c>
      <c r="K3242" s="6">
        <f>_xlfn.XLOOKUP(#REF!,[1]!Backup_F8_Previous_Wave[ODINO],[1]!Backup_F8_Previous_Wave[Full VIN],"")</f>
      </c>
      <c r="L3242" s="3" t="s">
        <v>7700</v>
      </c>
      <c r="M3242" s="3" t="s">
        <v>4</v>
      </c>
      <c r="N3242" s="3" t="s">
        <v>9786</v>
      </c>
      <c r="O3242" s="3" t="s">
        <v>4771</v>
      </c>
      <c r="P3242" s="6">
        <f>_xlfn.XLOOKUP(#REF!,[1]!Table2[BINNING],[1]!Table2[VFG],"")</f>
      </c>
      <c r="Q3242" s="6">
        <f>IF(ISNUMBER(FIND("|",#REF!,1)),LEFT(#REF!,FIND("|",#REF!,1)-2),#REF!)</f>
      </c>
      <c r="R3242" s="6">
        <f>IF(ISNUMBER(FIND("|",#REF!,1)),RIGHT(#REF!,LEN(#REF!)-FIND("|",#REF!,1)-1),"")</f>
      </c>
      <c r="S3242" s="3" t="s">
        <v>7</v>
      </c>
      <c r="T3242" s="3" t="s">
        <v>7</v>
      </c>
      <c r="U3242" s="2">
        <v>0</v>
      </c>
      <c r="V3242" s="2">
        <v>0</v>
      </c>
      <c r="W3242" s="2"/>
      <c r="X3242" s="3" t="s">
        <v>166</v>
      </c>
      <c r="Y3242" s="2"/>
      <c r="Z3242" s="3"/>
      <c r="AA3242" s="3"/>
      <c r="AB3242" s="7" t="s">
        <v>9787</v>
      </c>
      <c r="AC3242" s="3" t="s">
        <v>685</v>
      </c>
      <c r="AD3242" s="3" t="s">
        <v>93</v>
      </c>
      <c r="AE3242" s="3" t="s">
        <v>94</v>
      </c>
      <c r="AF3242" s="3" t="s">
        <v>95</v>
      </c>
      <c r="AG3242" s="4"/>
      <c r="AH3242" s="3"/>
      <c r="AI3242" s="4"/>
      <c r="AJ32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2" s="8">
        <f>IF(#REF!=MAX(#REF!),"New","Old")</f>
      </c>
      <c r="AL3242" s="3"/>
      <c r="AM3242" s="9">
        <f>IF(OR(#REF!="",#REF!=0),"",IF(#REF!&lt;12000,"&lt;12k",IF(AND(#REF!&gt;=12000,#REF!&lt;24000),"12k to 24k",IF(AND(#REF!&gt;=24000,#REF!&lt;=36000),"24k to 36k",IF(#REF!&gt;36000,"&gt;36k","")))))</f>
      </c>
    </row>
    <row x14ac:dyDescent="0.25" r="3243" customHeight="1" ht="18.75">
      <c r="A3243" s="1">
        <v>1913652</v>
      </c>
      <c r="B3243" s="2">
        <v>11535324</v>
      </c>
      <c r="C3243" s="3" t="s">
        <v>0</v>
      </c>
      <c r="D3243" s="3" t="s">
        <v>181</v>
      </c>
      <c r="E3243" s="2">
        <v>2020</v>
      </c>
      <c r="F3243" s="4">
        <v>45136</v>
      </c>
      <c r="G3243" s="3" t="s">
        <v>39</v>
      </c>
      <c r="H3243" s="4">
        <v>45137</v>
      </c>
      <c r="I3243" s="4">
        <f>_xlfn.XLOOKUP(#REF!,[1]!Backup_F8_Previous_Wave[ODINO],[1]!Backup_F8_Previous_Wave[Production Date],"")</f>
      </c>
      <c r="J3243" s="10">
        <f>_xlfn.XLOOKUP(#REF!,[1]!Backup_F8_Previous_Wave[ODINO],[1]!Backup_F8_Previous_Wave[Wave Date],"")</f>
      </c>
      <c r="K3243" s="6">
        <f>_xlfn.XLOOKUP(#REF!,[1]!Backup_F8_Previous_Wave[ODINO],[1]!Backup_F8_Previous_Wave[Full VIN],"")</f>
      </c>
      <c r="L3243" s="3" t="s">
        <v>9788</v>
      </c>
      <c r="M3243" s="3" t="s">
        <v>4</v>
      </c>
      <c r="N3243" s="3" t="s">
        <v>9789</v>
      </c>
      <c r="O3243" s="3" t="s">
        <v>196</v>
      </c>
      <c r="P3243" s="6">
        <f>_xlfn.XLOOKUP(#REF!,[1]!Table2[BINNING],[1]!Table2[VFG],"")</f>
      </c>
      <c r="Q3243" s="6">
        <f>IF(ISNUMBER(FIND("|",#REF!,1)),LEFT(#REF!,FIND("|",#REF!,1)-2),#REF!)</f>
      </c>
      <c r="R3243" s="6">
        <f>IF(ISNUMBER(FIND("|",#REF!,1)),RIGHT(#REF!,LEN(#REF!)-FIND("|",#REF!,1)-1),"")</f>
      </c>
      <c r="S3243" s="3" t="s">
        <v>7</v>
      </c>
      <c r="T3243" s="3" t="s">
        <v>7</v>
      </c>
      <c r="U3243" s="2">
        <v>0</v>
      </c>
      <c r="V3243" s="2">
        <v>0</v>
      </c>
      <c r="W3243" s="2"/>
      <c r="X3243" s="3" t="s">
        <v>433</v>
      </c>
      <c r="Y3243" s="2">
        <v>30</v>
      </c>
      <c r="Z3243" s="3"/>
      <c r="AA3243" s="3"/>
      <c r="AB3243" s="7" t="s">
        <v>9790</v>
      </c>
      <c r="AC3243" s="3" t="s">
        <v>1252</v>
      </c>
      <c r="AD3243" s="3" t="s">
        <v>298</v>
      </c>
      <c r="AE3243" s="3" t="s">
        <v>299</v>
      </c>
      <c r="AF3243" s="3" t="s">
        <v>198</v>
      </c>
      <c r="AG3243" s="4"/>
      <c r="AH3243" s="3"/>
      <c r="AI3243" s="4"/>
      <c r="AJ32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3" s="8">
        <f>IF(#REF!=MAX(#REF!),"New","Old")</f>
      </c>
      <c r="AL3243" s="3"/>
      <c r="AM3243" s="9">
        <f>IF(OR(#REF!="",#REF!=0),"",IF(#REF!&lt;12000,"&lt;12k",IF(AND(#REF!&gt;=12000,#REF!&lt;24000),"12k to 24k",IF(AND(#REF!&gt;=24000,#REF!&lt;=36000),"24k to 36k",IF(#REF!&gt;36000,"&gt;36k","")))))</f>
      </c>
    </row>
    <row x14ac:dyDescent="0.25" r="3244" customHeight="1" ht="18.75">
      <c r="A3244" s="1">
        <v>1913661</v>
      </c>
      <c r="B3244" s="2">
        <v>11535331</v>
      </c>
      <c r="C3244" s="3" t="s">
        <v>0</v>
      </c>
      <c r="D3244" s="3" t="s">
        <v>181</v>
      </c>
      <c r="E3244" s="2">
        <v>2016</v>
      </c>
      <c r="F3244" s="4">
        <v>45137</v>
      </c>
      <c r="G3244" s="3" t="s">
        <v>39</v>
      </c>
      <c r="H3244" s="4">
        <v>45137</v>
      </c>
      <c r="I3244" s="4"/>
      <c r="J3244" s="10">
        <f>_xlfn.XLOOKUP(#REF!,[1]!Backup_F8_Previous_Wave[ODINO],[1]!Backup_F8_Previous_Wave[Wave Date],"")</f>
      </c>
      <c r="K3244" s="3"/>
      <c r="L3244" s="3" t="s">
        <v>557</v>
      </c>
      <c r="M3244" s="3" t="s">
        <v>4</v>
      </c>
      <c r="N3244" s="3" t="s">
        <v>9791</v>
      </c>
      <c r="O3244" s="3" t="s">
        <v>196</v>
      </c>
      <c r="P3244" s="6">
        <f>_xlfn.XLOOKUP(#REF!,[1]!Table2[BINNING],[1]!Table2[VFG],"")</f>
      </c>
      <c r="Q3244" s="6">
        <f>IF(ISNUMBER(FIND("|",#REF!,1)),LEFT(#REF!,FIND("|",#REF!,1)-2),#REF!)</f>
      </c>
      <c r="R3244" s="6">
        <f>IF(ISNUMBER(FIND("|",#REF!,1)),RIGHT(#REF!,LEN(#REF!)-FIND("|",#REF!,1)-1),"")</f>
      </c>
      <c r="S3244" s="3" t="s">
        <v>7</v>
      </c>
      <c r="T3244" s="3" t="s">
        <v>7</v>
      </c>
      <c r="U3244" s="2">
        <v>0</v>
      </c>
      <c r="V3244" s="2">
        <v>0</v>
      </c>
      <c r="W3244" s="2"/>
      <c r="X3244" s="3" t="s">
        <v>63</v>
      </c>
      <c r="Y3244" s="2">
        <v>60</v>
      </c>
      <c r="Z3244" s="3"/>
      <c r="AA3244" s="3"/>
      <c r="AB3244" s="7" t="s">
        <v>9792</v>
      </c>
      <c r="AC3244" s="3" t="s">
        <v>44</v>
      </c>
      <c r="AD3244" s="3" t="s">
        <v>44</v>
      </c>
      <c r="AE3244" s="3" t="s">
        <v>44</v>
      </c>
      <c r="AF3244" s="3" t="s">
        <v>198</v>
      </c>
      <c r="AG3244" s="4"/>
      <c r="AH3244" s="3"/>
      <c r="AI3244" s="4"/>
      <c r="AJ32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4" s="8">
        <f>IF(#REF!=MAX(#REF!),"New","Old")</f>
      </c>
      <c r="AL3244" s="3"/>
      <c r="AM3244" s="9">
        <f>IF(OR(#REF!="",#REF!=0),"",IF(#REF!&lt;12000,"&lt;12k",IF(AND(#REF!&gt;=12000,#REF!&lt;24000),"12k to 24k",IF(AND(#REF!&gt;=24000,#REF!&lt;=36000),"24k to 36k",IF(#REF!&gt;36000,"&gt;36k","")))))</f>
      </c>
    </row>
    <row x14ac:dyDescent="0.25" r="3245" customHeight="1" ht="18.75">
      <c r="A3245" s="1">
        <v>1913673</v>
      </c>
      <c r="B3245" s="2">
        <v>11535338</v>
      </c>
      <c r="C3245" s="3" t="s">
        <v>0</v>
      </c>
      <c r="D3245" s="3" t="s">
        <v>136</v>
      </c>
      <c r="E3245" s="2">
        <v>2017</v>
      </c>
      <c r="F3245" s="4">
        <v>44711</v>
      </c>
      <c r="G3245" s="3" t="s">
        <v>108</v>
      </c>
      <c r="H3245" s="4">
        <v>45137</v>
      </c>
      <c r="I3245" s="4">
        <f>_xlfn.XLOOKUP(#REF!,[1]!Backup_F8_Previous_Wave[ODINO],[1]!Backup_F8_Previous_Wave[Production Date],"")</f>
      </c>
      <c r="J3245" s="10">
        <f>_xlfn.XLOOKUP(#REF!,[1]!Backup_F8_Previous_Wave[ODINO],[1]!Backup_F8_Previous_Wave[Wave Date],"")</f>
      </c>
      <c r="K3245" s="6">
        <f>_xlfn.XLOOKUP(#REF!,[1]!Backup_F8_Previous_Wave[ODINO],[1]!Backup_F8_Previous_Wave[Full VIN],"")</f>
      </c>
      <c r="L3245" s="3" t="s">
        <v>9793</v>
      </c>
      <c r="M3245" s="3" t="s">
        <v>4</v>
      </c>
      <c r="N3245" s="3" t="s">
        <v>9794</v>
      </c>
      <c r="O3245" s="3" t="s">
        <v>600</v>
      </c>
      <c r="P3245" s="6">
        <f>_xlfn.XLOOKUP(#REF!,[1]!Table2[BINNING],[1]!Table2[VFG],"")</f>
      </c>
      <c r="Q3245" s="6">
        <f>IF(ISNUMBER(FIND("|",#REF!,1)),LEFT(#REF!,FIND("|",#REF!,1)-2),#REF!)</f>
      </c>
      <c r="R3245" s="6">
        <f>IF(ISNUMBER(FIND("|",#REF!,1)),RIGHT(#REF!,LEN(#REF!)-FIND("|",#REF!,1)-1),"")</f>
      </c>
      <c r="S3245" s="3" t="s">
        <v>7</v>
      </c>
      <c r="T3245" s="3" t="s">
        <v>7</v>
      </c>
      <c r="U3245" s="2">
        <v>0</v>
      </c>
      <c r="V3245" s="2">
        <v>0</v>
      </c>
      <c r="W3245" s="2"/>
      <c r="X3245" s="3" t="s">
        <v>18</v>
      </c>
      <c r="Y3245" s="2"/>
      <c r="Z3245" s="3"/>
      <c r="AA3245" s="3"/>
      <c r="AB3245" s="7" t="s">
        <v>9795</v>
      </c>
      <c r="AC3245" s="3" t="s">
        <v>4430</v>
      </c>
      <c r="AD3245" s="3" t="s">
        <v>342</v>
      </c>
      <c r="AE3245" s="3" t="s">
        <v>343</v>
      </c>
      <c r="AF3245" s="3" t="s">
        <v>141</v>
      </c>
      <c r="AG3245" s="4"/>
      <c r="AH3245" s="3"/>
      <c r="AI3245" s="4"/>
      <c r="AJ32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5" s="8">
        <f>IF(#REF!=MAX(#REF!),"New","Old")</f>
      </c>
      <c r="AL3245" s="3"/>
      <c r="AM3245" s="9">
        <f>IF(OR(#REF!="",#REF!=0),"",IF(#REF!&lt;12000,"&lt;12k",IF(AND(#REF!&gt;=12000,#REF!&lt;24000),"12k to 24k",IF(AND(#REF!&gt;=24000,#REF!&lt;=36000),"24k to 36k",IF(#REF!&gt;36000,"&gt;36k","")))))</f>
      </c>
    </row>
    <row x14ac:dyDescent="0.25" r="3246" customHeight="1" ht="18.75">
      <c r="A3246" s="1">
        <v>1913682</v>
      </c>
      <c r="B3246" s="2">
        <v>11535344</v>
      </c>
      <c r="C3246" s="3" t="s">
        <v>0</v>
      </c>
      <c r="D3246" s="3" t="s">
        <v>86</v>
      </c>
      <c r="E3246" s="2">
        <v>2020</v>
      </c>
      <c r="F3246" s="4">
        <v>45135</v>
      </c>
      <c r="G3246" s="3" t="s">
        <v>39</v>
      </c>
      <c r="H3246" s="4">
        <v>45137</v>
      </c>
      <c r="I3246" s="4">
        <f>_xlfn.XLOOKUP(#REF!,[1]!Backup_F8_Previous_Wave[ODINO],[1]!Backup_F8_Previous_Wave[Production Date],"")</f>
      </c>
      <c r="J3246" s="10">
        <f>_xlfn.XLOOKUP(#REF!,[1]!Backup_F8_Previous_Wave[ODINO],[1]!Backup_F8_Previous_Wave[Wave Date],"")</f>
      </c>
      <c r="K3246" s="6">
        <f>_xlfn.XLOOKUP(#REF!,[1]!Backup_F8_Previous_Wave[ODINO],[1]!Backup_F8_Previous_Wave[Full VIN],"")</f>
      </c>
      <c r="L3246" s="3" t="s">
        <v>9602</v>
      </c>
      <c r="M3246" s="3" t="s">
        <v>4</v>
      </c>
      <c r="N3246" s="3" t="s">
        <v>9796</v>
      </c>
      <c r="O3246" s="3" t="s">
        <v>4771</v>
      </c>
      <c r="P3246" s="6">
        <f>_xlfn.XLOOKUP(#REF!,[1]!Table2[BINNING],[1]!Table2[VFG],"")</f>
      </c>
      <c r="Q3246" s="6">
        <f>IF(ISNUMBER(FIND("|",#REF!,1)),LEFT(#REF!,FIND("|",#REF!,1)-2),#REF!)</f>
      </c>
      <c r="R3246" s="6">
        <f>IF(ISNUMBER(FIND("|",#REF!,1)),RIGHT(#REF!,LEN(#REF!)-FIND("|",#REF!,1)-1),"")</f>
      </c>
      <c r="S3246" s="3" t="s">
        <v>7</v>
      </c>
      <c r="T3246" s="3" t="s">
        <v>7</v>
      </c>
      <c r="U3246" s="2">
        <v>0</v>
      </c>
      <c r="V3246" s="2">
        <v>0</v>
      </c>
      <c r="W3246" s="2"/>
      <c r="X3246" s="3" t="s">
        <v>63</v>
      </c>
      <c r="Y3246" s="2"/>
      <c r="Z3246" s="3"/>
      <c r="AA3246" s="3"/>
      <c r="AB3246" s="7" t="s">
        <v>9797</v>
      </c>
      <c r="AC3246" s="3" t="s">
        <v>685</v>
      </c>
      <c r="AD3246" s="3" t="s">
        <v>93</v>
      </c>
      <c r="AE3246" s="3" t="s">
        <v>94</v>
      </c>
      <c r="AF3246" s="3" t="s">
        <v>95</v>
      </c>
      <c r="AG3246" s="4"/>
      <c r="AH3246" s="3"/>
      <c r="AI3246" s="4"/>
      <c r="AJ32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6" s="8">
        <f>IF(#REF!=MAX(#REF!),"New","Old")</f>
      </c>
      <c r="AL3246" s="3"/>
      <c r="AM3246" s="9">
        <f>IF(OR(#REF!="",#REF!=0),"",IF(#REF!&lt;12000,"&lt;12k",IF(AND(#REF!&gt;=12000,#REF!&lt;24000),"12k to 24k",IF(AND(#REF!&gt;=24000,#REF!&lt;=36000),"24k to 36k",IF(#REF!&gt;36000,"&gt;36k","")))))</f>
      </c>
    </row>
    <row x14ac:dyDescent="0.25" r="3247" customHeight="1" ht="18.75">
      <c r="A3247" s="1">
        <v>1913722</v>
      </c>
      <c r="B3247" s="2">
        <v>11535369</v>
      </c>
      <c r="C3247" s="3" t="s">
        <v>0</v>
      </c>
      <c r="D3247" s="3" t="s">
        <v>86</v>
      </c>
      <c r="E3247" s="2">
        <v>2021</v>
      </c>
      <c r="F3247" s="4">
        <v>45136</v>
      </c>
      <c r="G3247" s="3" t="s">
        <v>39</v>
      </c>
      <c r="H3247" s="4">
        <v>45137</v>
      </c>
      <c r="I3247" s="4">
        <f>_xlfn.XLOOKUP(#REF!,[1]!Backup_F8_Previous_Wave[ODINO],[1]!Backup_F8_Previous_Wave[Production Date],"")</f>
      </c>
      <c r="J3247" s="10">
        <f>_xlfn.XLOOKUP(#REF!,[1]!Backup_F8_Previous_Wave[ODINO],[1]!Backup_F8_Previous_Wave[Wave Date],"")</f>
      </c>
      <c r="K3247" s="6">
        <f>_xlfn.XLOOKUP(#REF!,[1]!Backup_F8_Previous_Wave[ODINO],[1]!Backup_F8_Previous_Wave[Full VIN],"")</f>
      </c>
      <c r="L3247" s="3" t="s">
        <v>9798</v>
      </c>
      <c r="M3247" s="3" t="s">
        <v>4</v>
      </c>
      <c r="N3247" s="3" t="s">
        <v>9799</v>
      </c>
      <c r="O3247" s="3" t="s">
        <v>4771</v>
      </c>
      <c r="P3247" s="6">
        <f>_xlfn.XLOOKUP(#REF!,[1]!Table2[BINNING],[1]!Table2[VFG],"")</f>
      </c>
      <c r="Q3247" s="6">
        <f>IF(ISNUMBER(FIND("|",#REF!,1)),LEFT(#REF!,FIND("|",#REF!,1)-2),#REF!)</f>
      </c>
      <c r="R3247" s="6">
        <f>IF(ISNUMBER(FIND("|",#REF!,1)),RIGHT(#REF!,LEN(#REF!)-FIND("|",#REF!,1)-1),"")</f>
      </c>
      <c r="S3247" s="3" t="s">
        <v>7</v>
      </c>
      <c r="T3247" s="3" t="s">
        <v>7</v>
      </c>
      <c r="U3247" s="2">
        <v>0</v>
      </c>
      <c r="V3247" s="2">
        <v>0</v>
      </c>
      <c r="W3247" s="2"/>
      <c r="X3247" s="3" t="s">
        <v>72</v>
      </c>
      <c r="Y3247" s="2"/>
      <c r="Z3247" s="3"/>
      <c r="AA3247" s="3"/>
      <c r="AB3247" s="7" t="s">
        <v>9800</v>
      </c>
      <c r="AC3247" s="3" t="s">
        <v>685</v>
      </c>
      <c r="AD3247" s="3" t="s">
        <v>93</v>
      </c>
      <c r="AE3247" s="3" t="s">
        <v>94</v>
      </c>
      <c r="AF3247" s="3" t="s">
        <v>95</v>
      </c>
      <c r="AG3247" s="4"/>
      <c r="AH3247" s="3"/>
      <c r="AI3247" s="4"/>
      <c r="AJ32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7" s="8">
        <f>IF(#REF!=MAX(#REF!),"New","Old")</f>
      </c>
      <c r="AL3247" s="3"/>
      <c r="AM3247" s="9">
        <f>IF(OR(#REF!="",#REF!=0),"",IF(#REF!&lt;12000,"&lt;12k",IF(AND(#REF!&gt;=12000,#REF!&lt;24000),"12k to 24k",IF(AND(#REF!&gt;=24000,#REF!&lt;=36000),"24k to 36k",IF(#REF!&gt;36000,"&gt;36k","")))))</f>
      </c>
    </row>
    <row x14ac:dyDescent="0.25" r="3248" customHeight="1" ht="18.75">
      <c r="A3248" s="1">
        <v>1913820</v>
      </c>
      <c r="B3248" s="2">
        <v>11535431</v>
      </c>
      <c r="C3248" s="3" t="s">
        <v>0</v>
      </c>
      <c r="D3248" s="3" t="s">
        <v>86</v>
      </c>
      <c r="E3248" s="2">
        <v>2020</v>
      </c>
      <c r="F3248" s="4">
        <v>45138</v>
      </c>
      <c r="G3248" s="3" t="s">
        <v>39</v>
      </c>
      <c r="H3248" s="4">
        <v>45138</v>
      </c>
      <c r="I3248" s="4">
        <f>_xlfn.XLOOKUP(#REF!,[1]!Backup_F8_Previous_Wave[ODINO],[1]!Backup_F8_Previous_Wave[Production Date],"")</f>
      </c>
      <c r="J3248" s="10">
        <f>_xlfn.XLOOKUP(#REF!,[1]!Backup_F8_Previous_Wave[ODINO],[1]!Backup_F8_Previous_Wave[Wave Date],"")</f>
      </c>
      <c r="K3248" s="6">
        <f>_xlfn.XLOOKUP(#REF!,[1]!Backup_F8_Previous_Wave[ODINO],[1]!Backup_F8_Previous_Wave[Full VIN],"")</f>
      </c>
      <c r="L3248" s="3" t="s">
        <v>7886</v>
      </c>
      <c r="M3248" s="3" t="s">
        <v>4</v>
      </c>
      <c r="N3248" s="3" t="s">
        <v>9801</v>
      </c>
      <c r="O3248" s="3" t="s">
        <v>4771</v>
      </c>
      <c r="P3248" s="6">
        <f>_xlfn.XLOOKUP(#REF!,[1]!Table2[BINNING],[1]!Table2[VFG],"")</f>
      </c>
      <c r="Q3248" s="6">
        <f>IF(ISNUMBER(FIND("|",#REF!,1)),LEFT(#REF!,FIND("|",#REF!,1)-2),#REF!)</f>
      </c>
      <c r="R3248" s="6">
        <f>IF(ISNUMBER(FIND("|",#REF!,1)),RIGHT(#REF!,LEN(#REF!)-FIND("|",#REF!,1)-1),"")</f>
      </c>
      <c r="S3248" s="3" t="s">
        <v>7</v>
      </c>
      <c r="T3248" s="3" t="s">
        <v>7</v>
      </c>
      <c r="U3248" s="2">
        <v>0</v>
      </c>
      <c r="V3248" s="2">
        <v>0</v>
      </c>
      <c r="W3248" s="2"/>
      <c r="X3248" s="3" t="s">
        <v>18</v>
      </c>
      <c r="Y3248" s="2"/>
      <c r="Z3248" s="3"/>
      <c r="AA3248" s="3"/>
      <c r="AB3248" s="7" t="s">
        <v>9802</v>
      </c>
      <c r="AC3248" s="3" t="s">
        <v>685</v>
      </c>
      <c r="AD3248" s="3" t="s">
        <v>93</v>
      </c>
      <c r="AE3248" s="3" t="s">
        <v>94</v>
      </c>
      <c r="AF3248" s="3" t="s">
        <v>95</v>
      </c>
      <c r="AG3248" s="4"/>
      <c r="AH3248" s="3"/>
      <c r="AI3248" s="4"/>
      <c r="AJ32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8" s="8">
        <f>IF(#REF!=MAX(#REF!),"New","Old")</f>
      </c>
      <c r="AL3248" s="3"/>
      <c r="AM3248" s="9">
        <f>IF(OR(#REF!="",#REF!=0),"",IF(#REF!&lt;12000,"&lt;12k",IF(AND(#REF!&gt;=12000,#REF!&lt;24000),"12k to 24k",IF(AND(#REF!&gt;=24000,#REF!&lt;=36000),"24k to 36k",IF(#REF!&gt;36000,"&gt;36k","")))))</f>
      </c>
    </row>
    <row x14ac:dyDescent="0.25" r="3249" customHeight="1" ht="18.75">
      <c r="A3249" s="1">
        <v>1913831</v>
      </c>
      <c r="B3249" s="2">
        <v>11535439</v>
      </c>
      <c r="C3249" s="3" t="s">
        <v>0</v>
      </c>
      <c r="D3249" s="3" t="s">
        <v>59</v>
      </c>
      <c r="E3249" s="2">
        <v>2016</v>
      </c>
      <c r="F3249" s="4">
        <v>45136</v>
      </c>
      <c r="G3249" s="3" t="s">
        <v>39</v>
      </c>
      <c r="H3249" s="4">
        <v>45138</v>
      </c>
      <c r="I3249" s="4">
        <f>_xlfn.XLOOKUP(#REF!,[1]!Backup_F8_Previous_Wave[ODINO],[1]!Backup_F8_Previous_Wave[Production Date],"")</f>
      </c>
      <c r="J3249" s="10">
        <f>_xlfn.XLOOKUP(#REF!,[1]!Backup_F8_Previous_Wave[ODINO],[1]!Backup_F8_Previous_Wave[Wave Date],"")</f>
      </c>
      <c r="K3249" s="6">
        <f>_xlfn.XLOOKUP(#REF!,[1]!Backup_F8_Previous_Wave[ODINO],[1]!Backup_F8_Previous_Wave[Full VIN],"")</f>
      </c>
      <c r="L3249" s="3" t="s">
        <v>9803</v>
      </c>
      <c r="M3249" s="3" t="s">
        <v>4</v>
      </c>
      <c r="N3249" s="3" t="s">
        <v>9804</v>
      </c>
      <c r="O3249" s="3" t="s">
        <v>62</v>
      </c>
      <c r="P3249" s="6">
        <f>_xlfn.XLOOKUP(#REF!,[1]!Table2[BINNING],[1]!Table2[VFG],"")</f>
      </c>
      <c r="Q3249" s="6">
        <f>IF(ISNUMBER(FIND("|",#REF!,1)),LEFT(#REF!,FIND("|",#REF!,1)-2),#REF!)</f>
      </c>
      <c r="R3249" s="6">
        <f>IF(ISNUMBER(FIND("|",#REF!,1)),RIGHT(#REF!,LEN(#REF!)-FIND("|",#REF!,1)-1),"")</f>
      </c>
      <c r="S3249" s="3" t="s">
        <v>7</v>
      </c>
      <c r="T3249" s="3" t="s">
        <v>7</v>
      </c>
      <c r="U3249" s="2">
        <v>0</v>
      </c>
      <c r="V3249" s="2">
        <v>0</v>
      </c>
      <c r="W3249" s="2">
        <v>95714</v>
      </c>
      <c r="X3249" s="3" t="s">
        <v>106</v>
      </c>
      <c r="Y3249" s="2">
        <v>0</v>
      </c>
      <c r="Z3249" s="3" t="s">
        <v>9805</v>
      </c>
      <c r="AA3249" s="3" t="s">
        <v>2104</v>
      </c>
      <c r="AB3249" s="7" t="s">
        <v>9806</v>
      </c>
      <c r="AC3249" s="3" t="s">
        <v>65</v>
      </c>
      <c r="AD3249" s="3" t="s">
        <v>66</v>
      </c>
      <c r="AE3249" s="3" t="s">
        <v>67</v>
      </c>
      <c r="AF3249" s="3" t="s">
        <v>68</v>
      </c>
      <c r="AG3249" s="4"/>
      <c r="AH3249" s="3"/>
      <c r="AI3249" s="4"/>
      <c r="AJ32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49" s="8">
        <f>IF(#REF!=MAX(#REF!),"New","Old")</f>
      </c>
      <c r="AL3249" s="3"/>
      <c r="AM3249" s="9">
        <f>IF(OR(#REF!="",#REF!=0),"",IF(#REF!&lt;12000,"&lt;12k",IF(AND(#REF!&gt;=12000,#REF!&lt;24000),"12k to 24k",IF(AND(#REF!&gt;=24000,#REF!&lt;=36000),"24k to 36k",IF(#REF!&gt;36000,"&gt;36k","")))))</f>
      </c>
    </row>
    <row x14ac:dyDescent="0.25" r="3250" customHeight="1" ht="18.75">
      <c r="A3250" s="1">
        <v>1913890</v>
      </c>
      <c r="B3250" s="2">
        <v>11535475</v>
      </c>
      <c r="C3250" s="3" t="s">
        <v>0</v>
      </c>
      <c r="D3250" s="3" t="s">
        <v>86</v>
      </c>
      <c r="E3250" s="2">
        <v>2020</v>
      </c>
      <c r="F3250" s="4">
        <v>45112</v>
      </c>
      <c r="G3250" s="3" t="s">
        <v>39</v>
      </c>
      <c r="H3250" s="4">
        <v>45138</v>
      </c>
      <c r="I3250" s="4">
        <f>_xlfn.XLOOKUP(#REF!,[1]!Backup_F8_Previous_Wave[ODINO],[1]!Backup_F8_Previous_Wave[Production Date],"")</f>
      </c>
      <c r="J3250" s="10">
        <f>_xlfn.XLOOKUP(#REF!,[1]!Backup_F8_Previous_Wave[ODINO],[1]!Backup_F8_Previous_Wave[Wave Date],"")</f>
      </c>
      <c r="K3250" s="6">
        <f>_xlfn.XLOOKUP(#REF!,[1]!Backup_F8_Previous_Wave[ODINO],[1]!Backup_F8_Previous_Wave[Full VIN],"")</f>
      </c>
      <c r="L3250" s="3" t="s">
        <v>9807</v>
      </c>
      <c r="M3250" s="3" t="s">
        <v>4</v>
      </c>
      <c r="N3250" s="3" t="s">
        <v>9808</v>
      </c>
      <c r="O3250" s="3" t="s">
        <v>4771</v>
      </c>
      <c r="P3250" s="6">
        <f>_xlfn.XLOOKUP(#REF!,[1]!Table2[BINNING],[1]!Table2[VFG],"")</f>
      </c>
      <c r="Q3250" s="6">
        <f>IF(ISNUMBER(FIND("|",#REF!,1)),LEFT(#REF!,FIND("|",#REF!,1)-2),#REF!)</f>
      </c>
      <c r="R3250" s="6">
        <f>IF(ISNUMBER(FIND("|",#REF!,1)),RIGHT(#REF!,LEN(#REF!)-FIND("|",#REF!,1)-1),"")</f>
      </c>
      <c r="S3250" s="3" t="s">
        <v>7</v>
      </c>
      <c r="T3250" s="3" t="s">
        <v>7</v>
      </c>
      <c r="U3250" s="2">
        <v>0</v>
      </c>
      <c r="V3250" s="2">
        <v>0</v>
      </c>
      <c r="W3250" s="2"/>
      <c r="X3250" s="3" t="s">
        <v>2157</v>
      </c>
      <c r="Y3250" s="2"/>
      <c r="Z3250" s="3"/>
      <c r="AA3250" s="3"/>
      <c r="AB3250" s="7" t="s">
        <v>9809</v>
      </c>
      <c r="AC3250" s="3" t="s">
        <v>685</v>
      </c>
      <c r="AD3250" s="3" t="s">
        <v>93</v>
      </c>
      <c r="AE3250" s="3" t="s">
        <v>94</v>
      </c>
      <c r="AF3250" s="3" t="s">
        <v>95</v>
      </c>
      <c r="AG3250" s="4"/>
      <c r="AH3250" s="3"/>
      <c r="AI3250" s="4"/>
      <c r="AJ32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0" s="8">
        <f>IF(#REF!=MAX(#REF!),"New","Old")</f>
      </c>
      <c r="AL3250" s="3"/>
      <c r="AM3250" s="9">
        <f>IF(OR(#REF!="",#REF!=0),"",IF(#REF!&lt;12000,"&lt;12k",IF(AND(#REF!&gt;=12000,#REF!&lt;24000),"12k to 24k",IF(AND(#REF!&gt;=24000,#REF!&lt;=36000),"24k to 36k",IF(#REF!&gt;36000,"&gt;36k","")))))</f>
      </c>
    </row>
    <row x14ac:dyDescent="0.25" r="3251" customHeight="1" ht="18.75">
      <c r="A3251" s="1">
        <v>1913908</v>
      </c>
      <c r="B3251" s="2">
        <v>11535487</v>
      </c>
      <c r="C3251" s="3" t="s">
        <v>0</v>
      </c>
      <c r="D3251" s="3" t="s">
        <v>181</v>
      </c>
      <c r="E3251" s="2">
        <v>2014</v>
      </c>
      <c r="F3251" s="4">
        <v>45133</v>
      </c>
      <c r="G3251" s="3" t="s">
        <v>39</v>
      </c>
      <c r="H3251" s="4">
        <v>45138</v>
      </c>
      <c r="I3251" s="4">
        <f>_xlfn.XLOOKUP(#REF!,[1]!Backup_F8_Previous_Wave[ODINO],[1]!Backup_F8_Previous_Wave[Production Date],"")</f>
      </c>
      <c r="J3251" s="10">
        <f>_xlfn.XLOOKUP(#REF!,[1]!Backup_F8_Previous_Wave[ODINO],[1]!Backup_F8_Previous_Wave[Wave Date],"")</f>
      </c>
      <c r="K3251" s="6">
        <f>_xlfn.XLOOKUP(#REF!,[1]!Backup_F8_Previous_Wave[ODINO],[1]!Backup_F8_Previous_Wave[Full VIN],"")</f>
      </c>
      <c r="L3251" s="3" t="s">
        <v>9810</v>
      </c>
      <c r="M3251" s="3" t="s">
        <v>4</v>
      </c>
      <c r="N3251" s="3" t="s">
        <v>9811</v>
      </c>
      <c r="O3251" s="3" t="s">
        <v>196</v>
      </c>
      <c r="P3251" s="6">
        <f>_xlfn.XLOOKUP(#REF!,[1]!Table2[BINNING],[1]!Table2[VFG],"")</f>
      </c>
      <c r="Q3251" s="6">
        <f>IF(ISNUMBER(FIND("|",#REF!,1)),LEFT(#REF!,FIND("|",#REF!,1)-2),#REF!)</f>
      </c>
      <c r="R3251" s="6">
        <f>IF(ISNUMBER(FIND("|",#REF!,1)),RIGHT(#REF!,LEN(#REF!)-FIND("|",#REF!,1)-1),"")</f>
      </c>
      <c r="S3251" s="3" t="s">
        <v>7</v>
      </c>
      <c r="T3251" s="3" t="s">
        <v>7</v>
      </c>
      <c r="U3251" s="2">
        <v>0</v>
      </c>
      <c r="V3251" s="2">
        <v>0</v>
      </c>
      <c r="W3251" s="2">
        <v>94000</v>
      </c>
      <c r="X3251" s="3" t="s">
        <v>24</v>
      </c>
      <c r="Y3251" s="2">
        <v>65</v>
      </c>
      <c r="Z3251" s="3" t="s">
        <v>8595</v>
      </c>
      <c r="AA3251" s="3" t="s">
        <v>4997</v>
      </c>
      <c r="AB3251" s="7" t="s">
        <v>9812</v>
      </c>
      <c r="AC3251" s="3" t="s">
        <v>297</v>
      </c>
      <c r="AD3251" s="3" t="s">
        <v>298</v>
      </c>
      <c r="AE3251" s="3" t="s">
        <v>299</v>
      </c>
      <c r="AF3251" s="3" t="s">
        <v>198</v>
      </c>
      <c r="AG3251" s="4"/>
      <c r="AH3251" s="3"/>
      <c r="AI3251" s="4"/>
      <c r="AJ32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1" s="8">
        <f>IF(#REF!=MAX(#REF!),"New","Old")</f>
      </c>
      <c r="AL3251" s="3"/>
      <c r="AM3251" s="9">
        <f>IF(OR(#REF!="",#REF!=0),"",IF(#REF!&lt;12000,"&lt;12k",IF(AND(#REF!&gt;=12000,#REF!&lt;24000),"12k to 24k",IF(AND(#REF!&gt;=24000,#REF!&lt;=36000),"24k to 36k",IF(#REF!&gt;36000,"&gt;36k","")))))</f>
      </c>
    </row>
    <row x14ac:dyDescent="0.25" r="3252" customHeight="1" ht="18.75">
      <c r="A3252" s="1">
        <v>1913938</v>
      </c>
      <c r="B3252" s="2">
        <v>11535508</v>
      </c>
      <c r="C3252" s="3" t="s">
        <v>0</v>
      </c>
      <c r="D3252" s="3" t="s">
        <v>1</v>
      </c>
      <c r="E3252" s="2">
        <v>2022</v>
      </c>
      <c r="F3252" s="4">
        <v>45135</v>
      </c>
      <c r="G3252" s="3" t="s">
        <v>39</v>
      </c>
      <c r="H3252" s="4">
        <v>45138</v>
      </c>
      <c r="I3252" s="4">
        <f>_xlfn.XLOOKUP(#REF!,[1]!Backup_F8_Previous_Wave[ODINO],[1]!Backup_F8_Previous_Wave[Production Date],"")</f>
      </c>
      <c r="J3252" s="10">
        <f>_xlfn.XLOOKUP(#REF!,[1]!Backup_F8_Previous_Wave[ODINO],[1]!Backup_F8_Previous_Wave[Wave Date],"")</f>
      </c>
      <c r="K3252" s="6">
        <f>_xlfn.XLOOKUP(#REF!,[1]!Backup_F8_Previous_Wave[ODINO],[1]!Backup_F8_Previous_Wave[Full VIN],"")</f>
      </c>
      <c r="L3252" s="3" t="s">
        <v>9813</v>
      </c>
      <c r="M3252" s="3" t="s">
        <v>4</v>
      </c>
      <c r="N3252" s="3" t="s">
        <v>9814</v>
      </c>
      <c r="O3252" s="3" t="s">
        <v>105</v>
      </c>
      <c r="P3252" s="6">
        <f>_xlfn.XLOOKUP(#REF!,[1]!Table2[BINNING],[1]!Table2[VFG],"")</f>
      </c>
      <c r="Q3252" s="6">
        <f>IF(ISNUMBER(FIND("|",#REF!,1)),LEFT(#REF!,FIND("|",#REF!,1)-2),#REF!)</f>
      </c>
      <c r="R3252" s="6">
        <f>IF(ISNUMBER(FIND("|",#REF!,1)),RIGHT(#REF!,LEN(#REF!)-FIND("|",#REF!,1)-1),"")</f>
      </c>
      <c r="S3252" s="3" t="s">
        <v>7</v>
      </c>
      <c r="T3252" s="3" t="s">
        <v>7</v>
      </c>
      <c r="U3252" s="2">
        <v>0</v>
      </c>
      <c r="V3252" s="2">
        <v>0</v>
      </c>
      <c r="W3252" s="2"/>
      <c r="X3252" s="3" t="s">
        <v>467</v>
      </c>
      <c r="Y3252" s="2">
        <v>60</v>
      </c>
      <c r="Z3252" s="3"/>
      <c r="AA3252" s="3"/>
      <c r="AB3252" s="7" t="s">
        <v>9815</v>
      </c>
      <c r="AC3252" s="3" t="s">
        <v>4018</v>
      </c>
      <c r="AD3252" s="3" t="s">
        <v>11</v>
      </c>
      <c r="AE3252" s="3" t="s">
        <v>135</v>
      </c>
      <c r="AF3252" s="3" t="s">
        <v>27</v>
      </c>
      <c r="AG3252" s="4"/>
      <c r="AH3252" s="3"/>
      <c r="AI3252" s="4"/>
      <c r="AJ32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2" s="8">
        <f>IF(#REF!=MAX(#REF!),"New","Old")</f>
      </c>
      <c r="AL3252" s="3"/>
      <c r="AM3252" s="9">
        <f>IF(OR(#REF!="",#REF!=0),"",IF(#REF!&lt;12000,"&lt;12k",IF(AND(#REF!&gt;=12000,#REF!&lt;24000),"12k to 24k",IF(AND(#REF!&gt;=24000,#REF!&lt;=36000),"24k to 36k",IF(#REF!&gt;36000,"&gt;36k","")))))</f>
      </c>
    </row>
    <row x14ac:dyDescent="0.25" r="3253" customHeight="1" ht="18.75">
      <c r="A3253" s="1">
        <v>1913962</v>
      </c>
      <c r="B3253" s="2">
        <v>11535522</v>
      </c>
      <c r="C3253" s="3" t="s">
        <v>0</v>
      </c>
      <c r="D3253" s="3" t="s">
        <v>4843</v>
      </c>
      <c r="E3253" s="2">
        <v>2023</v>
      </c>
      <c r="F3253" s="4">
        <v>45094</v>
      </c>
      <c r="G3253" s="3" t="s">
        <v>108</v>
      </c>
      <c r="H3253" s="4">
        <v>45138</v>
      </c>
      <c r="I3253" s="4"/>
      <c r="J3253" s="10">
        <f>_xlfn.XLOOKUP(#REF!,[1]!Backup_F8_Previous_Wave[ODINO],[1]!Backup_F8_Previous_Wave[Wave Date],"")</f>
      </c>
      <c r="K3253" s="3"/>
      <c r="L3253" s="3" t="s">
        <v>8814</v>
      </c>
      <c r="M3253" s="3" t="s">
        <v>4</v>
      </c>
      <c r="N3253" s="3" t="s">
        <v>9816</v>
      </c>
      <c r="O3253" s="3" t="s">
        <v>151</v>
      </c>
      <c r="P3253" s="6">
        <f>_xlfn.XLOOKUP(#REF!,[1]!Table2[BINNING],[1]!Table2[VFG],"")</f>
      </c>
      <c r="Q3253" s="6">
        <f>IF(ISNUMBER(FIND("|",#REF!,1)),LEFT(#REF!,FIND("|",#REF!,1)-2),#REF!)</f>
      </c>
      <c r="R3253" s="6">
        <f>IF(ISNUMBER(FIND("|",#REF!,1)),RIGHT(#REF!,LEN(#REF!)-FIND("|",#REF!,1)-1),"")</f>
      </c>
      <c r="S3253" s="3" t="s">
        <v>7</v>
      </c>
      <c r="T3253" s="3" t="s">
        <v>7</v>
      </c>
      <c r="U3253" s="2">
        <v>1</v>
      </c>
      <c r="V3253" s="2">
        <v>0</v>
      </c>
      <c r="W3253" s="2"/>
      <c r="X3253" s="3" t="s">
        <v>282</v>
      </c>
      <c r="Y3253" s="2">
        <v>70</v>
      </c>
      <c r="Z3253" s="3"/>
      <c r="AA3253" s="3"/>
      <c r="AB3253" s="7" t="s">
        <v>9817</v>
      </c>
      <c r="AC3253" s="3" t="s">
        <v>44</v>
      </c>
      <c r="AD3253" s="3" t="s">
        <v>44</v>
      </c>
      <c r="AE3253" s="3" t="s">
        <v>44</v>
      </c>
      <c r="AF3253" s="3" t="s">
        <v>102</v>
      </c>
      <c r="AG3253" s="4"/>
      <c r="AH3253" s="3"/>
      <c r="AI3253" s="4"/>
      <c r="AJ32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3" s="8">
        <f>IF(#REF!=MAX(#REF!),"New","Old")</f>
      </c>
      <c r="AL3253" s="3"/>
      <c r="AM3253" s="9">
        <f>IF(OR(#REF!="",#REF!=0),"",IF(#REF!&lt;12000,"&lt;12k",IF(AND(#REF!&gt;=12000,#REF!&lt;24000),"12k to 24k",IF(AND(#REF!&gt;=24000,#REF!&lt;=36000),"24k to 36k",IF(#REF!&gt;36000,"&gt;36k","")))))</f>
      </c>
    </row>
    <row x14ac:dyDescent="0.25" r="3254" customHeight="1" ht="18.75">
      <c r="A3254" s="1">
        <v>1914116</v>
      </c>
      <c r="B3254" s="2">
        <v>11535635</v>
      </c>
      <c r="C3254" s="3" t="s">
        <v>0</v>
      </c>
      <c r="D3254" s="3" t="s">
        <v>181</v>
      </c>
      <c r="E3254" s="2">
        <v>2014</v>
      </c>
      <c r="F3254" s="4">
        <v>45133</v>
      </c>
      <c r="G3254" s="3" t="s">
        <v>39</v>
      </c>
      <c r="H3254" s="4">
        <v>45138</v>
      </c>
      <c r="I3254" s="4">
        <f>_xlfn.XLOOKUP(#REF!,[1]!Backup_F8_Previous_Wave[ODINO],[1]!Backup_F8_Previous_Wave[Production Date],"")</f>
      </c>
      <c r="J3254" s="10">
        <f>_xlfn.XLOOKUP(#REF!,[1]!Backup_F8_Previous_Wave[ODINO],[1]!Backup_F8_Previous_Wave[Wave Date],"")</f>
      </c>
      <c r="K3254" s="6">
        <f>_xlfn.XLOOKUP(#REF!,[1]!Backup_F8_Previous_Wave[ODINO],[1]!Backup_F8_Previous_Wave[Full VIN],"")</f>
      </c>
      <c r="L3254" s="3" t="s">
        <v>9818</v>
      </c>
      <c r="M3254" s="3" t="s">
        <v>4</v>
      </c>
      <c r="N3254" s="3" t="s">
        <v>9819</v>
      </c>
      <c r="O3254" s="3" t="s">
        <v>196</v>
      </c>
      <c r="P3254" s="6">
        <f>_xlfn.XLOOKUP(#REF!,[1]!Table2[BINNING],[1]!Table2[VFG],"")</f>
      </c>
      <c r="Q3254" s="6">
        <f>IF(ISNUMBER(FIND("|",#REF!,1)),LEFT(#REF!,FIND("|",#REF!,1)-2),#REF!)</f>
      </c>
      <c r="R3254" s="6">
        <f>IF(ISNUMBER(FIND("|",#REF!,1)),RIGHT(#REF!,LEN(#REF!)-FIND("|",#REF!,1)-1),"")</f>
      </c>
      <c r="S3254" s="3" t="s">
        <v>7</v>
      </c>
      <c r="T3254" s="3" t="s">
        <v>7</v>
      </c>
      <c r="U3254" s="2">
        <v>0</v>
      </c>
      <c r="V3254" s="2">
        <v>0</v>
      </c>
      <c r="W3254" s="2"/>
      <c r="X3254" s="3" t="s">
        <v>63</v>
      </c>
      <c r="Y3254" s="2">
        <v>75</v>
      </c>
      <c r="Z3254" s="3"/>
      <c r="AA3254" s="3"/>
      <c r="AB3254" s="7" t="s">
        <v>9820</v>
      </c>
      <c r="AC3254" s="3" t="s">
        <v>297</v>
      </c>
      <c r="AD3254" s="3" t="s">
        <v>298</v>
      </c>
      <c r="AE3254" s="3" t="s">
        <v>299</v>
      </c>
      <c r="AF3254" s="3" t="s">
        <v>198</v>
      </c>
      <c r="AG3254" s="4"/>
      <c r="AH3254" s="3"/>
      <c r="AI3254" s="4"/>
      <c r="AJ32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4" s="8">
        <f>IF(#REF!=MAX(#REF!),"New","Old")</f>
      </c>
      <c r="AL3254" s="3"/>
      <c r="AM3254" s="9">
        <f>IF(OR(#REF!="",#REF!=0),"",IF(#REF!&lt;12000,"&lt;12k",IF(AND(#REF!&gt;=12000,#REF!&lt;24000),"12k to 24k",IF(AND(#REF!&gt;=24000,#REF!&lt;=36000),"24k to 36k",IF(#REF!&gt;36000,"&gt;36k","")))))</f>
      </c>
    </row>
    <row x14ac:dyDescent="0.25" r="3255" customHeight="1" ht="18.75">
      <c r="A3255" s="1">
        <v>1914151</v>
      </c>
      <c r="B3255" s="2">
        <v>11535660</v>
      </c>
      <c r="C3255" s="3" t="s">
        <v>0</v>
      </c>
      <c r="D3255" s="3" t="s">
        <v>1</v>
      </c>
      <c r="E3255" s="2">
        <v>2016</v>
      </c>
      <c r="F3255" s="4">
        <v>45082</v>
      </c>
      <c r="G3255" s="3" t="s">
        <v>108</v>
      </c>
      <c r="H3255" s="4">
        <v>45139</v>
      </c>
      <c r="I3255" s="4">
        <f>_xlfn.XLOOKUP(#REF!,[1]!Backup_F8_Previous_Wave[ODINO],[1]!Backup_F8_Previous_Wave[Production Date],"")</f>
      </c>
      <c r="J3255" s="10">
        <f>_xlfn.XLOOKUP(#REF!,[1]!Backup_F8_Previous_Wave[ODINO],[1]!Backup_F8_Previous_Wave[Wave Date],"")</f>
      </c>
      <c r="K3255" s="6">
        <f>_xlfn.XLOOKUP(#REF!,[1]!Backup_F8_Previous_Wave[ODINO],[1]!Backup_F8_Previous_Wave[Full VIN],"")</f>
      </c>
      <c r="L3255" s="3" t="s">
        <v>9821</v>
      </c>
      <c r="M3255" s="3" t="s">
        <v>4</v>
      </c>
      <c r="N3255" s="3" t="s">
        <v>9822</v>
      </c>
      <c r="O3255" s="3" t="s">
        <v>313</v>
      </c>
      <c r="P3255" s="6">
        <f>_xlfn.XLOOKUP(#REF!,[1]!Table2[BINNING],[1]!Table2[VFG],"")</f>
      </c>
      <c r="Q3255" s="6">
        <f>IF(ISNUMBER(FIND("|",#REF!,1)),LEFT(#REF!,FIND("|",#REF!,1)-2),#REF!)</f>
      </c>
      <c r="R3255" s="6">
        <f>IF(ISNUMBER(FIND("|",#REF!,1)),RIGHT(#REF!,LEN(#REF!)-FIND("|",#REF!,1)-1),"")</f>
      </c>
      <c r="S3255" s="3" t="s">
        <v>7</v>
      </c>
      <c r="T3255" s="3" t="s">
        <v>7</v>
      </c>
      <c r="U3255" s="2">
        <v>0</v>
      </c>
      <c r="V3255" s="2">
        <v>0</v>
      </c>
      <c r="W3255" s="2"/>
      <c r="X3255" s="3" t="s">
        <v>253</v>
      </c>
      <c r="Y3255" s="2"/>
      <c r="Z3255" s="3"/>
      <c r="AA3255" s="3"/>
      <c r="AB3255" s="7" t="s">
        <v>9823</v>
      </c>
      <c r="AC3255" s="3" t="s">
        <v>20</v>
      </c>
      <c r="AD3255" s="3" t="s">
        <v>11</v>
      </c>
      <c r="AE3255" s="3" t="s">
        <v>21</v>
      </c>
      <c r="AF3255" s="3" t="s">
        <v>13</v>
      </c>
      <c r="AG3255" s="4"/>
      <c r="AH3255" s="3"/>
      <c r="AI3255" s="4"/>
      <c r="AJ32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5" s="8">
        <f>IF(#REF!=MAX(#REF!),"New","Old")</f>
      </c>
      <c r="AL3255" s="3"/>
      <c r="AM3255" s="9">
        <f>IF(OR(#REF!="",#REF!=0),"",IF(#REF!&lt;12000,"&lt;12k",IF(AND(#REF!&gt;=12000,#REF!&lt;24000),"12k to 24k",IF(AND(#REF!&gt;=24000,#REF!&lt;=36000),"24k to 36k",IF(#REF!&gt;36000,"&gt;36k","")))))</f>
      </c>
    </row>
    <row x14ac:dyDescent="0.25" r="3256" customHeight="1" ht="18.75">
      <c r="A3256" s="1">
        <v>1914206</v>
      </c>
      <c r="B3256" s="2">
        <v>11535695</v>
      </c>
      <c r="C3256" s="3" t="s">
        <v>0</v>
      </c>
      <c r="D3256" s="3" t="s">
        <v>4621</v>
      </c>
      <c r="E3256" s="2">
        <v>2022</v>
      </c>
      <c r="F3256" s="4">
        <v>45128</v>
      </c>
      <c r="G3256" s="3" t="s">
        <v>39</v>
      </c>
      <c r="H3256" s="4">
        <v>45139</v>
      </c>
      <c r="I3256" s="4">
        <f>_xlfn.XLOOKUP(#REF!,[1]!Backup_F8_Previous_Wave[ODINO],[1]!Backup_F8_Previous_Wave[Production Date],"")</f>
      </c>
      <c r="J3256" s="10">
        <f>_xlfn.XLOOKUP(#REF!,[1]!Backup_F8_Previous_Wave[ODINO],[1]!Backup_F8_Previous_Wave[Wave Date],"")</f>
      </c>
      <c r="K3256" s="6">
        <f>_xlfn.XLOOKUP(#REF!,[1]!Backup_F8_Previous_Wave[ODINO],[1]!Backup_F8_Previous_Wave[Full VIN],"")</f>
      </c>
      <c r="L3256" s="3" t="s">
        <v>9824</v>
      </c>
      <c r="M3256" s="3" t="s">
        <v>4</v>
      </c>
      <c r="N3256" s="3" t="s">
        <v>9825</v>
      </c>
      <c r="O3256" s="3" t="s">
        <v>824</v>
      </c>
      <c r="P3256" s="6">
        <f>_xlfn.XLOOKUP(#REF!,[1]!Table2[BINNING],[1]!Table2[VFG],"")</f>
      </c>
      <c r="Q3256" s="6">
        <f>IF(ISNUMBER(FIND("|",#REF!,1)),LEFT(#REF!,FIND("|",#REF!,1)-2),#REF!)</f>
      </c>
      <c r="R3256" s="6">
        <f>IF(ISNUMBER(FIND("|",#REF!,1)),RIGHT(#REF!,LEN(#REF!)-FIND("|",#REF!,1)-1),"")</f>
      </c>
      <c r="S3256" s="3" t="s">
        <v>7</v>
      </c>
      <c r="T3256" s="3" t="s">
        <v>7</v>
      </c>
      <c r="U3256" s="2">
        <v>0</v>
      </c>
      <c r="V3256" s="2">
        <v>0</v>
      </c>
      <c r="W3256" s="2"/>
      <c r="X3256" s="3" t="s">
        <v>139</v>
      </c>
      <c r="Y3256" s="2"/>
      <c r="Z3256" s="3"/>
      <c r="AA3256" s="3"/>
      <c r="AB3256" s="7" t="s">
        <v>9826</v>
      </c>
      <c r="AC3256" s="3" t="s">
        <v>4628</v>
      </c>
      <c r="AD3256" s="3" t="s">
        <v>4629</v>
      </c>
      <c r="AE3256" s="3" t="s">
        <v>4630</v>
      </c>
      <c r="AF3256" s="3" t="s">
        <v>77</v>
      </c>
      <c r="AG3256" s="4"/>
      <c r="AH3256" s="3"/>
      <c r="AI3256" s="4"/>
      <c r="AJ32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6" s="8">
        <f>IF(#REF!=MAX(#REF!),"New","Old")</f>
      </c>
      <c r="AL3256" s="3"/>
      <c r="AM3256" s="9">
        <f>IF(OR(#REF!="",#REF!=0),"",IF(#REF!&lt;12000,"&lt;12k",IF(AND(#REF!&gt;=12000,#REF!&lt;24000),"12k to 24k",IF(AND(#REF!&gt;=24000,#REF!&lt;=36000),"24k to 36k",IF(#REF!&gt;36000,"&gt;36k","")))))</f>
      </c>
    </row>
    <row x14ac:dyDescent="0.25" r="3257" customHeight="1" ht="18.75">
      <c r="A3257" s="1">
        <v>1914324</v>
      </c>
      <c r="B3257" s="2">
        <v>11535777</v>
      </c>
      <c r="C3257" s="3" t="s">
        <v>0</v>
      </c>
      <c r="D3257" s="3" t="s">
        <v>181</v>
      </c>
      <c r="E3257" s="2">
        <v>2017</v>
      </c>
      <c r="F3257" s="4">
        <v>45119</v>
      </c>
      <c r="G3257" s="3" t="s">
        <v>39</v>
      </c>
      <c r="H3257" s="4">
        <v>45139</v>
      </c>
      <c r="I3257" s="4">
        <f>_xlfn.XLOOKUP(#REF!,[1]!Backup_F8_Previous_Wave[ODINO],[1]!Backup_F8_Previous_Wave[Production Date],"")</f>
      </c>
      <c r="J3257" s="10">
        <f>_xlfn.XLOOKUP(#REF!,[1]!Backup_F8_Previous_Wave[ODINO],[1]!Backup_F8_Previous_Wave[Wave Date],"")</f>
      </c>
      <c r="K3257" s="6">
        <f>_xlfn.XLOOKUP(#REF!,[1]!Backup_F8_Previous_Wave[ODINO],[1]!Backup_F8_Previous_Wave[Full VIN],"")</f>
      </c>
      <c r="L3257" s="3" t="s">
        <v>8513</v>
      </c>
      <c r="M3257" s="3" t="s">
        <v>4</v>
      </c>
      <c r="N3257" s="3" t="s">
        <v>9827</v>
      </c>
      <c r="O3257" s="3" t="s">
        <v>196</v>
      </c>
      <c r="P3257" s="6">
        <f>_xlfn.XLOOKUP(#REF!,[1]!Table2[BINNING],[1]!Table2[VFG],"")</f>
      </c>
      <c r="Q3257" s="6">
        <f>IF(ISNUMBER(FIND("|",#REF!,1)),LEFT(#REF!,FIND("|",#REF!,1)-2),#REF!)</f>
      </c>
      <c r="R3257" s="6">
        <f>IF(ISNUMBER(FIND("|",#REF!,1)),RIGHT(#REF!,LEN(#REF!)-FIND("|",#REF!,1)-1),"")</f>
      </c>
      <c r="S3257" s="3" t="s">
        <v>7</v>
      </c>
      <c r="T3257" s="3" t="s">
        <v>7</v>
      </c>
      <c r="U3257" s="2">
        <v>0</v>
      </c>
      <c r="V3257" s="2">
        <v>0</v>
      </c>
      <c r="W3257" s="2"/>
      <c r="X3257" s="3" t="s">
        <v>81</v>
      </c>
      <c r="Y3257" s="2">
        <v>60</v>
      </c>
      <c r="Z3257" s="3"/>
      <c r="AA3257" s="3"/>
      <c r="AB3257" s="7" t="s">
        <v>9828</v>
      </c>
      <c r="AC3257" s="3" t="s">
        <v>297</v>
      </c>
      <c r="AD3257" s="3" t="s">
        <v>298</v>
      </c>
      <c r="AE3257" s="3" t="s">
        <v>299</v>
      </c>
      <c r="AF3257" s="3" t="s">
        <v>198</v>
      </c>
      <c r="AG3257" s="4"/>
      <c r="AH3257" s="3"/>
      <c r="AI3257" s="4"/>
      <c r="AJ32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7" s="8">
        <f>IF(#REF!=MAX(#REF!),"New","Old")</f>
      </c>
      <c r="AL3257" s="3"/>
      <c r="AM3257" s="9">
        <f>IF(OR(#REF!="",#REF!=0),"",IF(#REF!&lt;12000,"&lt;12k",IF(AND(#REF!&gt;=12000,#REF!&lt;24000),"12k to 24k",IF(AND(#REF!&gt;=24000,#REF!&lt;=36000),"24k to 36k",IF(#REF!&gt;36000,"&gt;36k","")))))</f>
      </c>
    </row>
    <row x14ac:dyDescent="0.25" r="3258" customHeight="1" ht="18.75">
      <c r="A3258" s="1">
        <v>1914372</v>
      </c>
      <c r="B3258" s="2">
        <v>11535814</v>
      </c>
      <c r="C3258" s="3" t="s">
        <v>0</v>
      </c>
      <c r="D3258" s="3" t="s">
        <v>234</v>
      </c>
      <c r="E3258" s="2">
        <v>2016</v>
      </c>
      <c r="F3258" s="4">
        <v>45015</v>
      </c>
      <c r="G3258" s="3" t="s">
        <v>2</v>
      </c>
      <c r="H3258" s="4">
        <v>45139</v>
      </c>
      <c r="I3258" s="4">
        <f>_xlfn.XLOOKUP(#REF!,[1]!Backup_F8_Previous_Wave[ODINO],[1]!Backup_F8_Previous_Wave[Production Date],"")</f>
      </c>
      <c r="J3258" s="10">
        <f>_xlfn.XLOOKUP(#REF!,[1]!Backup_F8_Previous_Wave[ODINO],[1]!Backup_F8_Previous_Wave[Wave Date],"")</f>
      </c>
      <c r="K3258" s="6">
        <f>_xlfn.XLOOKUP(#REF!,[1]!Backup_F8_Previous_Wave[ODINO],[1]!Backup_F8_Previous_Wave[Full VIN],"")</f>
      </c>
      <c r="L3258" s="3" t="s">
        <v>9829</v>
      </c>
      <c r="M3258" s="3" t="s">
        <v>4</v>
      </c>
      <c r="N3258" s="3" t="s">
        <v>9830</v>
      </c>
      <c r="O3258" s="3" t="s">
        <v>1665</v>
      </c>
      <c r="P3258" s="6">
        <f>_xlfn.XLOOKUP(#REF!,[1]!Table2[BINNING],[1]!Table2[VFG],"")</f>
      </c>
      <c r="Q3258" s="6">
        <f>IF(ISNUMBER(FIND("|",#REF!,1)),LEFT(#REF!,FIND("|",#REF!,1)-2),#REF!)</f>
      </c>
      <c r="R3258" s="6">
        <f>IF(ISNUMBER(FIND("|",#REF!,1)),RIGHT(#REF!,LEN(#REF!)-FIND("|",#REF!,1)-1),"")</f>
      </c>
      <c r="S3258" s="3" t="s">
        <v>7</v>
      </c>
      <c r="T3258" s="3" t="s">
        <v>7</v>
      </c>
      <c r="U3258" s="2">
        <v>0</v>
      </c>
      <c r="V3258" s="2">
        <v>0</v>
      </c>
      <c r="W3258" s="2"/>
      <c r="X3258" s="3" t="s">
        <v>50</v>
      </c>
      <c r="Y3258" s="2"/>
      <c r="Z3258" s="3"/>
      <c r="AA3258" s="3"/>
      <c r="AB3258" s="7" t="s">
        <v>9831</v>
      </c>
      <c r="AC3258" s="3" t="s">
        <v>240</v>
      </c>
      <c r="AD3258" s="3" t="s">
        <v>241</v>
      </c>
      <c r="AE3258" s="3" t="s">
        <v>242</v>
      </c>
      <c r="AF3258" s="3" t="s">
        <v>243</v>
      </c>
      <c r="AG3258" s="4"/>
      <c r="AH3258" s="3"/>
      <c r="AI3258" s="4"/>
      <c r="AJ32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8" s="8">
        <f>IF(#REF!=MAX(#REF!),"New","Old")</f>
      </c>
      <c r="AL3258" s="3"/>
      <c r="AM3258" s="9">
        <f>IF(OR(#REF!="",#REF!=0),"",IF(#REF!&lt;12000,"&lt;12k",IF(AND(#REF!&gt;=12000,#REF!&lt;24000),"12k to 24k",IF(AND(#REF!&gt;=24000,#REF!&lt;=36000),"24k to 36k",IF(#REF!&gt;36000,"&gt;36k","")))))</f>
      </c>
    </row>
    <row x14ac:dyDescent="0.25" r="3259" customHeight="1" ht="18.75">
      <c r="A3259" s="1">
        <v>1914436</v>
      </c>
      <c r="B3259" s="2">
        <v>11535893</v>
      </c>
      <c r="C3259" s="3" t="s">
        <v>0</v>
      </c>
      <c r="D3259" s="3" t="s">
        <v>86</v>
      </c>
      <c r="E3259" s="2">
        <v>2020</v>
      </c>
      <c r="F3259" s="4">
        <v>37834</v>
      </c>
      <c r="G3259" s="3" t="s">
        <v>39</v>
      </c>
      <c r="H3259" s="4">
        <v>45139</v>
      </c>
      <c r="I3259" s="4">
        <f>_xlfn.XLOOKUP(#REF!,[1]!Backup_F8_Previous_Wave[ODINO],[1]!Backup_F8_Previous_Wave[Production Date],"")</f>
      </c>
      <c r="J3259" s="10">
        <f>_xlfn.XLOOKUP(#REF!,[1]!Backup_F8_Previous_Wave[ODINO],[1]!Backup_F8_Previous_Wave[Wave Date],"")</f>
      </c>
      <c r="K3259" s="6">
        <f>_xlfn.XLOOKUP(#REF!,[1]!Backup_F8_Previous_Wave[ODINO],[1]!Backup_F8_Previous_Wave[Full VIN],"")</f>
      </c>
      <c r="L3259" s="3" t="s">
        <v>6982</v>
      </c>
      <c r="M3259" s="3" t="s">
        <v>4</v>
      </c>
      <c r="N3259" s="3" t="s">
        <v>9832</v>
      </c>
      <c r="O3259" s="3" t="s">
        <v>4771</v>
      </c>
      <c r="P3259" s="6">
        <f>_xlfn.XLOOKUP(#REF!,[1]!Table2[BINNING],[1]!Table2[VFG],"")</f>
      </c>
      <c r="Q3259" s="6">
        <f>IF(ISNUMBER(FIND("|",#REF!,1)),LEFT(#REF!,FIND("|",#REF!,1)-2),#REF!)</f>
      </c>
      <c r="R3259" s="6">
        <f>IF(ISNUMBER(FIND("|",#REF!,1)),RIGHT(#REF!,LEN(#REF!)-FIND("|",#REF!,1)-1),"")</f>
      </c>
      <c r="S3259" s="3" t="s">
        <v>7</v>
      </c>
      <c r="T3259" s="3" t="s">
        <v>7</v>
      </c>
      <c r="U3259" s="2">
        <v>0</v>
      </c>
      <c r="V3259" s="2">
        <v>0</v>
      </c>
      <c r="W3259" s="2"/>
      <c r="X3259" s="3" t="s">
        <v>112</v>
      </c>
      <c r="Y3259" s="2"/>
      <c r="Z3259" s="3"/>
      <c r="AA3259" s="3"/>
      <c r="AB3259" s="7" t="s">
        <v>9833</v>
      </c>
      <c r="AC3259" s="3" t="s">
        <v>685</v>
      </c>
      <c r="AD3259" s="3" t="s">
        <v>93</v>
      </c>
      <c r="AE3259" s="3" t="s">
        <v>94</v>
      </c>
      <c r="AF3259" s="3" t="s">
        <v>95</v>
      </c>
      <c r="AG3259" s="4"/>
      <c r="AH3259" s="3"/>
      <c r="AI3259" s="4"/>
      <c r="AJ32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59" s="8">
        <f>IF(#REF!=MAX(#REF!),"New","Old")</f>
      </c>
      <c r="AL3259" s="3"/>
      <c r="AM3259" s="9">
        <f>IF(OR(#REF!="",#REF!=0),"",IF(#REF!&lt;12000,"&lt;12k",IF(AND(#REF!&gt;=12000,#REF!&lt;24000),"12k to 24k",IF(AND(#REF!&gt;=24000,#REF!&lt;=36000),"24k to 36k",IF(#REF!&gt;36000,"&gt;36k","")))))</f>
      </c>
    </row>
    <row x14ac:dyDescent="0.25" r="3260" customHeight="1" ht="18.75">
      <c r="A3260" s="1">
        <v>1914497</v>
      </c>
      <c r="B3260" s="2">
        <v>11535933</v>
      </c>
      <c r="C3260" s="3" t="s">
        <v>0</v>
      </c>
      <c r="D3260" s="3" t="s">
        <v>59</v>
      </c>
      <c r="E3260" s="2">
        <v>2016</v>
      </c>
      <c r="F3260" s="4">
        <v>45138</v>
      </c>
      <c r="G3260" s="3" t="s">
        <v>39</v>
      </c>
      <c r="H3260" s="4">
        <v>45139</v>
      </c>
      <c r="I3260" s="4">
        <f>_xlfn.XLOOKUP(#REF!,[1]!Backup_F8_Previous_Wave[ODINO],[1]!Backup_F8_Previous_Wave[Production Date],"")</f>
      </c>
      <c r="J3260" s="10">
        <f>_xlfn.XLOOKUP(#REF!,[1]!Backup_F8_Previous_Wave[ODINO],[1]!Backup_F8_Previous_Wave[Wave Date],"")</f>
      </c>
      <c r="K3260" s="6">
        <f>_xlfn.XLOOKUP(#REF!,[1]!Backup_F8_Previous_Wave[ODINO],[1]!Backup_F8_Previous_Wave[Full VIN],"")</f>
      </c>
      <c r="L3260" s="3" t="s">
        <v>5571</v>
      </c>
      <c r="M3260" s="3" t="s">
        <v>4</v>
      </c>
      <c r="N3260" s="3" t="s">
        <v>9834</v>
      </c>
      <c r="O3260" s="3" t="s">
        <v>31</v>
      </c>
      <c r="P3260" s="6">
        <f>_xlfn.XLOOKUP(#REF!,[1]!Table2[BINNING],[1]!Table2[VFG],"")</f>
      </c>
      <c r="Q3260" s="6">
        <f>IF(ISNUMBER(FIND("|",#REF!,1)),LEFT(#REF!,FIND("|",#REF!,1)-2),#REF!)</f>
      </c>
      <c r="R3260" s="6">
        <f>IF(ISNUMBER(FIND("|",#REF!,1)),RIGHT(#REF!,LEN(#REF!)-FIND("|",#REF!,1)-1),"")</f>
      </c>
      <c r="S3260" s="3" t="s">
        <v>7</v>
      </c>
      <c r="T3260" s="3" t="s">
        <v>7</v>
      </c>
      <c r="U3260" s="2">
        <v>0</v>
      </c>
      <c r="V3260" s="2">
        <v>0</v>
      </c>
      <c r="W3260" s="2"/>
      <c r="X3260" s="3" t="s">
        <v>139</v>
      </c>
      <c r="Y3260" s="2">
        <v>30</v>
      </c>
      <c r="Z3260" s="3"/>
      <c r="AA3260" s="3"/>
      <c r="AB3260" s="7" t="s">
        <v>9835</v>
      </c>
      <c r="AC3260" s="3" t="s">
        <v>65</v>
      </c>
      <c r="AD3260" s="3" t="s">
        <v>66</v>
      </c>
      <c r="AE3260" s="3" t="s">
        <v>67</v>
      </c>
      <c r="AF3260" s="3" t="s">
        <v>68</v>
      </c>
      <c r="AG3260" s="4"/>
      <c r="AH3260" s="3"/>
      <c r="AI3260" s="4"/>
      <c r="AJ32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0" s="8">
        <f>IF(#REF!=MAX(#REF!),"New","Old")</f>
      </c>
      <c r="AL3260" s="3"/>
      <c r="AM3260" s="9">
        <f>IF(OR(#REF!="",#REF!=0),"",IF(#REF!&lt;12000,"&lt;12k",IF(AND(#REF!&gt;=12000,#REF!&lt;24000),"12k to 24k",IF(AND(#REF!&gt;=24000,#REF!&lt;=36000),"24k to 36k",IF(#REF!&gt;36000,"&gt;36k","")))))</f>
      </c>
    </row>
    <row x14ac:dyDescent="0.25" r="3261" customHeight="1" ht="18.75">
      <c r="A3261" s="1">
        <v>1914506</v>
      </c>
      <c r="B3261" s="2">
        <v>11535938</v>
      </c>
      <c r="C3261" s="3" t="s">
        <v>0</v>
      </c>
      <c r="D3261" s="3" t="s">
        <v>86</v>
      </c>
      <c r="E3261" s="2">
        <v>2020</v>
      </c>
      <c r="F3261" s="4">
        <v>45078</v>
      </c>
      <c r="G3261" s="3" t="s">
        <v>108</v>
      </c>
      <c r="H3261" s="4">
        <v>45139</v>
      </c>
      <c r="I3261" s="4">
        <f>_xlfn.XLOOKUP(#REF!,[1]!Backup_F8_Previous_Wave[ODINO],[1]!Backup_F8_Previous_Wave[Production Date],"")</f>
      </c>
      <c r="J3261" s="10">
        <f>_xlfn.XLOOKUP(#REF!,[1]!Backup_F8_Previous_Wave[ODINO],[1]!Backup_F8_Previous_Wave[Wave Date],"")</f>
      </c>
      <c r="K3261" s="6">
        <f>_xlfn.XLOOKUP(#REF!,[1]!Backup_F8_Previous_Wave[ODINO],[1]!Backup_F8_Previous_Wave[Full VIN],"")</f>
      </c>
      <c r="L3261" s="3" t="s">
        <v>6647</v>
      </c>
      <c r="M3261" s="3" t="s">
        <v>4</v>
      </c>
      <c r="N3261" s="3" t="s">
        <v>9836</v>
      </c>
      <c r="O3261" s="3" t="s">
        <v>4771</v>
      </c>
      <c r="P3261" s="6">
        <f>_xlfn.XLOOKUP(#REF!,[1]!Table2[BINNING],[1]!Table2[VFG],"")</f>
      </c>
      <c r="Q3261" s="6">
        <f>IF(ISNUMBER(FIND("|",#REF!,1)),LEFT(#REF!,FIND("|",#REF!,1)-2),#REF!)</f>
      </c>
      <c r="R3261" s="6">
        <f>IF(ISNUMBER(FIND("|",#REF!,1)),RIGHT(#REF!,LEN(#REF!)-FIND("|",#REF!,1)-1),"")</f>
      </c>
      <c r="S3261" s="3" t="s">
        <v>7</v>
      </c>
      <c r="T3261" s="3" t="s">
        <v>7</v>
      </c>
      <c r="U3261" s="2">
        <v>0</v>
      </c>
      <c r="V3261" s="2">
        <v>0</v>
      </c>
      <c r="W3261" s="2"/>
      <c r="X3261" s="3" t="s">
        <v>63</v>
      </c>
      <c r="Y3261" s="2"/>
      <c r="Z3261" s="3" t="s">
        <v>9837</v>
      </c>
      <c r="AA3261" s="3" t="s">
        <v>3881</v>
      </c>
      <c r="AB3261" s="7" t="s">
        <v>9838</v>
      </c>
      <c r="AC3261" s="3" t="s">
        <v>685</v>
      </c>
      <c r="AD3261" s="3" t="s">
        <v>93</v>
      </c>
      <c r="AE3261" s="3" t="s">
        <v>94</v>
      </c>
      <c r="AF3261" s="3" t="s">
        <v>95</v>
      </c>
      <c r="AG3261" s="4"/>
      <c r="AH3261" s="3"/>
      <c r="AI3261" s="4"/>
      <c r="AJ32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1" s="8">
        <f>IF(#REF!=MAX(#REF!),"New","Old")</f>
      </c>
      <c r="AL3261" s="3"/>
      <c r="AM3261" s="9">
        <f>IF(OR(#REF!="",#REF!=0),"",IF(#REF!&lt;12000,"&lt;12k",IF(AND(#REF!&gt;=12000,#REF!&lt;24000),"12k to 24k",IF(AND(#REF!&gt;=24000,#REF!&lt;=36000),"24k to 36k",IF(#REF!&gt;36000,"&gt;36k","")))))</f>
      </c>
    </row>
    <row x14ac:dyDescent="0.25" r="3262" customHeight="1" ht="18.75">
      <c r="A3262" s="1">
        <v>1914573</v>
      </c>
      <c r="B3262" s="2">
        <v>11535979</v>
      </c>
      <c r="C3262" s="3" t="s">
        <v>0</v>
      </c>
      <c r="D3262" s="3" t="s">
        <v>181</v>
      </c>
      <c r="E3262" s="2">
        <v>2011</v>
      </c>
      <c r="F3262" s="4">
        <v>45139</v>
      </c>
      <c r="G3262" s="3" t="s">
        <v>39</v>
      </c>
      <c r="H3262" s="4">
        <v>45140</v>
      </c>
      <c r="I3262" s="4">
        <f>_xlfn.XLOOKUP(#REF!,[1]!Backup_F8_Previous_Wave[ODINO],[1]!Backup_F8_Previous_Wave[Production Date],"")</f>
      </c>
      <c r="J3262" s="10">
        <f>_xlfn.XLOOKUP(#REF!,[1]!Backup_F8_Previous_Wave[ODINO],[1]!Backup_F8_Previous_Wave[Wave Date],"")</f>
      </c>
      <c r="K3262" s="6">
        <f>_xlfn.XLOOKUP(#REF!,[1]!Backup_F8_Previous_Wave[ODINO],[1]!Backup_F8_Previous_Wave[Full VIN],"")</f>
      </c>
      <c r="L3262" s="3" t="s">
        <v>9839</v>
      </c>
      <c r="M3262" s="3" t="s">
        <v>4</v>
      </c>
      <c r="N3262" s="3" t="s">
        <v>9840</v>
      </c>
      <c r="O3262" s="3" t="s">
        <v>196</v>
      </c>
      <c r="P3262" s="6">
        <f>_xlfn.XLOOKUP(#REF!,[1]!Table2[BINNING],[1]!Table2[VFG],"")</f>
      </c>
      <c r="Q3262" s="6">
        <f>IF(ISNUMBER(FIND("|",#REF!,1)),LEFT(#REF!,FIND("|",#REF!,1)-2),#REF!)</f>
      </c>
      <c r="R3262" s="6">
        <f>IF(ISNUMBER(FIND("|",#REF!,1)),RIGHT(#REF!,LEN(#REF!)-FIND("|",#REF!,1)-1),"")</f>
      </c>
      <c r="S3262" s="3" t="s">
        <v>7</v>
      </c>
      <c r="T3262" s="3" t="s">
        <v>7</v>
      </c>
      <c r="U3262" s="2">
        <v>0</v>
      </c>
      <c r="V3262" s="2">
        <v>0</v>
      </c>
      <c r="W3262" s="2"/>
      <c r="X3262" s="3" t="s">
        <v>139</v>
      </c>
      <c r="Y3262" s="2">
        <v>70</v>
      </c>
      <c r="Z3262" s="3"/>
      <c r="AA3262" s="3"/>
      <c r="AB3262" s="7" t="s">
        <v>9841</v>
      </c>
      <c r="AC3262" s="3" t="s">
        <v>297</v>
      </c>
      <c r="AD3262" s="3" t="s">
        <v>298</v>
      </c>
      <c r="AE3262" s="3" t="s">
        <v>299</v>
      </c>
      <c r="AF3262" s="3" t="s">
        <v>198</v>
      </c>
      <c r="AG3262" s="4"/>
      <c r="AH3262" s="3"/>
      <c r="AI3262" s="4"/>
      <c r="AJ32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2" s="8">
        <f>IF(#REF!=MAX(#REF!),"New","Old")</f>
      </c>
      <c r="AL3262" s="3"/>
      <c r="AM3262" s="9">
        <f>IF(OR(#REF!="",#REF!=0),"",IF(#REF!&lt;12000,"&lt;12k",IF(AND(#REF!&gt;=12000,#REF!&lt;24000),"12k to 24k",IF(AND(#REF!&gt;=24000,#REF!&lt;=36000),"24k to 36k",IF(#REF!&gt;36000,"&gt;36k","")))))</f>
      </c>
    </row>
    <row x14ac:dyDescent="0.25" r="3263" customHeight="1" ht="18.75">
      <c r="A3263" s="1">
        <v>1914594</v>
      </c>
      <c r="B3263" s="2">
        <v>11535993</v>
      </c>
      <c r="C3263" s="3" t="s">
        <v>0</v>
      </c>
      <c r="D3263" s="3" t="s">
        <v>86</v>
      </c>
      <c r="E3263" s="2">
        <v>2020</v>
      </c>
      <c r="F3263" s="4">
        <v>45136</v>
      </c>
      <c r="G3263" s="3" t="s">
        <v>39</v>
      </c>
      <c r="H3263" s="4">
        <v>45140</v>
      </c>
      <c r="I3263" s="4">
        <f>_xlfn.XLOOKUP(#REF!,[1]!Backup_F8_Previous_Wave[ODINO],[1]!Backup_F8_Previous_Wave[Production Date],"")</f>
      </c>
      <c r="J3263" s="10">
        <f>_xlfn.XLOOKUP(#REF!,[1]!Backup_F8_Previous_Wave[ODINO],[1]!Backup_F8_Previous_Wave[Wave Date],"")</f>
      </c>
      <c r="K3263" s="6">
        <f>_xlfn.XLOOKUP(#REF!,[1]!Backup_F8_Previous_Wave[ODINO],[1]!Backup_F8_Previous_Wave[Full VIN],"")</f>
      </c>
      <c r="L3263" s="3" t="s">
        <v>8957</v>
      </c>
      <c r="M3263" s="3" t="s">
        <v>4</v>
      </c>
      <c r="N3263" s="3" t="s">
        <v>9842</v>
      </c>
      <c r="O3263" s="3" t="s">
        <v>4771</v>
      </c>
      <c r="P3263" s="6">
        <f>_xlfn.XLOOKUP(#REF!,[1]!Table2[BINNING],[1]!Table2[VFG],"")</f>
      </c>
      <c r="Q3263" s="6">
        <f>IF(ISNUMBER(FIND("|",#REF!,1)),LEFT(#REF!,FIND("|",#REF!,1)-2),#REF!)</f>
      </c>
      <c r="R3263" s="6">
        <f>IF(ISNUMBER(FIND("|",#REF!,1)),RIGHT(#REF!,LEN(#REF!)-FIND("|",#REF!,1)-1),"")</f>
      </c>
      <c r="S3263" s="3" t="s">
        <v>7</v>
      </c>
      <c r="T3263" s="3" t="s">
        <v>7</v>
      </c>
      <c r="U3263" s="2">
        <v>0</v>
      </c>
      <c r="V3263" s="2">
        <v>0</v>
      </c>
      <c r="W3263" s="2"/>
      <c r="X3263" s="3" t="s">
        <v>32</v>
      </c>
      <c r="Y3263" s="2"/>
      <c r="Z3263" s="3"/>
      <c r="AA3263" s="3"/>
      <c r="AB3263" s="7" t="s">
        <v>9843</v>
      </c>
      <c r="AC3263" s="3" t="s">
        <v>685</v>
      </c>
      <c r="AD3263" s="3" t="s">
        <v>93</v>
      </c>
      <c r="AE3263" s="3" t="s">
        <v>94</v>
      </c>
      <c r="AF3263" s="3" t="s">
        <v>95</v>
      </c>
      <c r="AG3263" s="4"/>
      <c r="AH3263" s="3"/>
      <c r="AI3263" s="4"/>
      <c r="AJ32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3" s="8">
        <f>IF(#REF!=MAX(#REF!),"New","Old")</f>
      </c>
      <c r="AL3263" s="3"/>
      <c r="AM3263" s="9">
        <f>IF(OR(#REF!="",#REF!=0),"",IF(#REF!&lt;12000,"&lt;12k",IF(AND(#REF!&gt;=12000,#REF!&lt;24000),"12k to 24k",IF(AND(#REF!&gt;=24000,#REF!&lt;=36000),"24k to 36k",IF(#REF!&gt;36000,"&gt;36k","")))))</f>
      </c>
    </row>
    <row x14ac:dyDescent="0.25" r="3264" customHeight="1" ht="18.75">
      <c r="A3264" s="1">
        <v>1914623</v>
      </c>
      <c r="B3264" s="2">
        <v>11536017</v>
      </c>
      <c r="C3264" s="3" t="s">
        <v>0</v>
      </c>
      <c r="D3264" s="3" t="s">
        <v>86</v>
      </c>
      <c r="E3264" s="2">
        <v>2020</v>
      </c>
      <c r="F3264" s="4">
        <v>45135</v>
      </c>
      <c r="G3264" s="3" t="s">
        <v>39</v>
      </c>
      <c r="H3264" s="4">
        <v>45140</v>
      </c>
      <c r="I3264" s="4"/>
      <c r="J3264" s="10">
        <f>_xlfn.XLOOKUP(#REF!,[1]!Backup_F8_Previous_Wave[ODINO],[1]!Backup_F8_Previous_Wave[Wave Date],"")</f>
      </c>
      <c r="K3264" s="6">
        <f>_xlfn.XLOOKUP(#REF!,[1]!Backup_F8_Previous_Wave[ODINO],[1]!Backup_F8_Previous_Wave[Full VIN],"")</f>
      </c>
      <c r="L3264" s="3" t="s">
        <v>9844</v>
      </c>
      <c r="M3264" s="3" t="s">
        <v>4</v>
      </c>
      <c r="N3264" s="3" t="s">
        <v>9845</v>
      </c>
      <c r="O3264" s="3" t="s">
        <v>4771</v>
      </c>
      <c r="P3264" s="6">
        <f>_xlfn.XLOOKUP(#REF!,[1]!Table2[BINNING],[1]!Table2[VFG],"")</f>
      </c>
      <c r="Q3264" s="6">
        <f>IF(ISNUMBER(FIND("|",#REF!,1)),LEFT(#REF!,FIND("|",#REF!,1)-2),#REF!)</f>
      </c>
      <c r="R3264" s="6">
        <f>IF(ISNUMBER(FIND("|",#REF!,1)),RIGHT(#REF!,LEN(#REF!)-FIND("|",#REF!,1)-1),"")</f>
      </c>
      <c r="S3264" s="3" t="s">
        <v>7</v>
      </c>
      <c r="T3264" s="3" t="s">
        <v>7</v>
      </c>
      <c r="U3264" s="2">
        <v>0</v>
      </c>
      <c r="V3264" s="2">
        <v>0</v>
      </c>
      <c r="W3264" s="2">
        <v>27000</v>
      </c>
      <c r="X3264" s="3" t="s">
        <v>100</v>
      </c>
      <c r="Y3264" s="2"/>
      <c r="Z3264" s="3"/>
      <c r="AA3264" s="3"/>
      <c r="AB3264" s="7" t="s">
        <v>9846</v>
      </c>
      <c r="AC3264" s="3"/>
      <c r="AD3264" s="3"/>
      <c r="AE3264" s="3"/>
      <c r="AF3264" s="3"/>
      <c r="AG3264" s="4"/>
      <c r="AH3264" s="3"/>
      <c r="AI3264" s="4"/>
      <c r="AJ32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4" s="8">
        <f>IF(#REF!=MAX(#REF!),"New","Old")</f>
      </c>
      <c r="AL3264" s="3"/>
      <c r="AM3264" s="9">
        <f>IF(OR(#REF!="",#REF!=0),"",IF(#REF!&lt;12000,"&lt;12k",IF(AND(#REF!&gt;=12000,#REF!&lt;24000),"12k to 24k",IF(AND(#REF!&gt;=24000,#REF!&lt;=36000),"24k to 36k",IF(#REF!&gt;36000,"&gt;36k","")))))</f>
      </c>
    </row>
    <row x14ac:dyDescent="0.25" r="3265" customHeight="1" ht="18.75">
      <c r="A3265" s="1">
        <v>1914634</v>
      </c>
      <c r="B3265" s="2">
        <v>11536024</v>
      </c>
      <c r="C3265" s="3" t="s">
        <v>0</v>
      </c>
      <c r="D3265" s="3" t="s">
        <v>38</v>
      </c>
      <c r="E3265" s="2">
        <v>2018</v>
      </c>
      <c r="F3265" s="4">
        <v>45140</v>
      </c>
      <c r="G3265" s="3" t="s">
        <v>39</v>
      </c>
      <c r="H3265" s="4">
        <v>45140</v>
      </c>
      <c r="I3265" s="4">
        <f>_xlfn.XLOOKUP(#REF!,[1]!Backup_F8_Previous_Wave[ODINO],[1]!Backup_F8_Previous_Wave[Production Date],"")</f>
      </c>
      <c r="J3265" s="10">
        <f>_xlfn.XLOOKUP(#REF!,[1]!Backup_F8_Previous_Wave[ODINO],[1]!Backup_F8_Previous_Wave[Wave Date],"")</f>
      </c>
      <c r="K3265" s="6">
        <f>_xlfn.XLOOKUP(#REF!,[1]!Backup_F8_Previous_Wave[ODINO],[1]!Backup_F8_Previous_Wave[Full VIN],"")</f>
      </c>
      <c r="L3265" s="3" t="s">
        <v>9847</v>
      </c>
      <c r="M3265" s="3" t="s">
        <v>4</v>
      </c>
      <c r="N3265" s="3" t="s">
        <v>9848</v>
      </c>
      <c r="O3265" s="3" t="s">
        <v>9849</v>
      </c>
      <c r="P3265" s="6">
        <f>_xlfn.XLOOKUP(#REF!,[1]!Table2[BINNING],[1]!Table2[VFG],"")</f>
      </c>
      <c r="Q3265" s="6">
        <f>IF(ISNUMBER(FIND("|",#REF!,1)),LEFT(#REF!,FIND("|",#REF!,1)-2),#REF!)</f>
      </c>
      <c r="R3265" s="6">
        <f>IF(ISNUMBER(FIND("|",#REF!,1)),RIGHT(#REF!,LEN(#REF!)-FIND("|",#REF!,1)-1),"")</f>
      </c>
      <c r="S3265" s="3" t="s">
        <v>7</v>
      </c>
      <c r="T3265" s="3" t="s">
        <v>7</v>
      </c>
      <c r="U3265" s="2">
        <v>0</v>
      </c>
      <c r="V3265" s="2">
        <v>0</v>
      </c>
      <c r="W3265" s="2"/>
      <c r="X3265" s="3" t="s">
        <v>229</v>
      </c>
      <c r="Y3265" s="2">
        <v>0</v>
      </c>
      <c r="Z3265" s="3"/>
      <c r="AA3265" s="3"/>
      <c r="AB3265" s="7" t="s">
        <v>9850</v>
      </c>
      <c r="AC3265" s="3" t="s">
        <v>826</v>
      </c>
      <c r="AD3265" s="3" t="s">
        <v>147</v>
      </c>
      <c r="AE3265" s="3" t="s">
        <v>148</v>
      </c>
      <c r="AF3265" s="3" t="s">
        <v>45</v>
      </c>
      <c r="AG3265" s="4"/>
      <c r="AH3265" s="3"/>
      <c r="AI3265" s="4"/>
      <c r="AJ32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5" s="8">
        <f>IF(#REF!=MAX(#REF!),"New","Old")</f>
      </c>
      <c r="AL3265" s="3"/>
      <c r="AM3265" s="9">
        <f>IF(OR(#REF!="",#REF!=0),"",IF(#REF!&lt;12000,"&lt;12k",IF(AND(#REF!&gt;=12000,#REF!&lt;24000),"12k to 24k",IF(AND(#REF!&gt;=24000,#REF!&lt;=36000),"24k to 36k",IF(#REF!&gt;36000,"&gt;36k","")))))</f>
      </c>
    </row>
    <row x14ac:dyDescent="0.25" r="3266" customHeight="1" ht="18.75">
      <c r="A3266" s="1">
        <v>1914642</v>
      </c>
      <c r="B3266" s="2">
        <v>11536031</v>
      </c>
      <c r="C3266" s="3" t="s">
        <v>0</v>
      </c>
      <c r="D3266" s="3" t="s">
        <v>485</v>
      </c>
      <c r="E3266" s="2">
        <v>2016</v>
      </c>
      <c r="F3266" s="4">
        <v>45128</v>
      </c>
      <c r="G3266" s="3" t="s">
        <v>39</v>
      </c>
      <c r="H3266" s="4">
        <v>45140</v>
      </c>
      <c r="I3266" s="4">
        <f>_xlfn.XLOOKUP(#REF!,[1]!Backup_F8_Previous_Wave[ODINO],[1]!Backup_F8_Previous_Wave[Production Date],"")</f>
      </c>
      <c r="J3266" s="10">
        <f>_xlfn.XLOOKUP(#REF!,[1]!Backup_F8_Previous_Wave[ODINO],[1]!Backup_F8_Previous_Wave[Wave Date],"")</f>
      </c>
      <c r="K3266" s="6">
        <f>_xlfn.XLOOKUP(#REF!,[1]!Backup_F8_Previous_Wave[ODINO],[1]!Backup_F8_Previous_Wave[Full VIN],"")</f>
      </c>
      <c r="L3266" s="3" t="s">
        <v>1305</v>
      </c>
      <c r="M3266" s="3" t="s">
        <v>4</v>
      </c>
      <c r="N3266" s="3" t="s">
        <v>9851</v>
      </c>
      <c r="O3266" s="3" t="s">
        <v>31</v>
      </c>
      <c r="P3266" s="6">
        <f>_xlfn.XLOOKUP(#REF!,[1]!Table2[BINNING],[1]!Table2[VFG],"")</f>
      </c>
      <c r="Q3266" s="6">
        <f>IF(ISNUMBER(FIND("|",#REF!,1)),LEFT(#REF!,FIND("|",#REF!,1)-2),#REF!)</f>
      </c>
      <c r="R3266" s="6">
        <f>IF(ISNUMBER(FIND("|",#REF!,1)),RIGHT(#REF!,LEN(#REF!)-FIND("|",#REF!,1)-1),"")</f>
      </c>
      <c r="S3266" s="3" t="s">
        <v>7</v>
      </c>
      <c r="T3266" s="3" t="s">
        <v>7</v>
      </c>
      <c r="U3266" s="2">
        <v>0</v>
      </c>
      <c r="V3266" s="2">
        <v>0</v>
      </c>
      <c r="W3266" s="2"/>
      <c r="X3266" s="3" t="s">
        <v>63</v>
      </c>
      <c r="Y3266" s="2">
        <v>75</v>
      </c>
      <c r="Z3266" s="3"/>
      <c r="AA3266" s="3"/>
      <c r="AB3266" s="7" t="s">
        <v>9852</v>
      </c>
      <c r="AC3266" s="3" t="s">
        <v>489</v>
      </c>
      <c r="AD3266" s="3" t="s">
        <v>490</v>
      </c>
      <c r="AE3266" s="3" t="s">
        <v>491</v>
      </c>
      <c r="AF3266" s="3" t="s">
        <v>211</v>
      </c>
      <c r="AG3266" s="4"/>
      <c r="AH3266" s="3"/>
      <c r="AI3266" s="4"/>
      <c r="AJ32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6" s="8">
        <f>IF(#REF!=MAX(#REF!),"New","Old")</f>
      </c>
      <c r="AL3266" s="3"/>
      <c r="AM3266" s="9">
        <f>IF(OR(#REF!="",#REF!=0),"",IF(#REF!&lt;12000,"&lt;12k",IF(AND(#REF!&gt;=12000,#REF!&lt;24000),"12k to 24k",IF(AND(#REF!&gt;=24000,#REF!&lt;=36000),"24k to 36k",IF(#REF!&gt;36000,"&gt;36k","")))))</f>
      </c>
    </row>
    <row x14ac:dyDescent="0.25" r="3267" customHeight="1" ht="18.75">
      <c r="A3267" s="1">
        <v>1914687</v>
      </c>
      <c r="B3267" s="2">
        <v>11536061</v>
      </c>
      <c r="C3267" s="3" t="s">
        <v>0</v>
      </c>
      <c r="D3267" s="3" t="s">
        <v>86</v>
      </c>
      <c r="E3267" s="2">
        <v>2020</v>
      </c>
      <c r="F3267" s="4">
        <v>45117</v>
      </c>
      <c r="G3267" s="3" t="s">
        <v>39</v>
      </c>
      <c r="H3267" s="4">
        <v>45140</v>
      </c>
      <c r="I3267" s="4"/>
      <c r="J3267" s="10">
        <f>_xlfn.XLOOKUP(#REF!,[1]!Backup_F8_Previous_Wave[ODINO],[1]!Backup_F8_Previous_Wave[Wave Date],"")</f>
      </c>
      <c r="K3267" s="3"/>
      <c r="L3267" s="3" t="s">
        <v>9074</v>
      </c>
      <c r="M3267" s="3" t="s">
        <v>4</v>
      </c>
      <c r="N3267" s="3" t="s">
        <v>9853</v>
      </c>
      <c r="O3267" s="3" t="s">
        <v>4771</v>
      </c>
      <c r="P3267" s="6">
        <f>_xlfn.XLOOKUP(#REF!,[1]!Table2[BINNING],[1]!Table2[VFG],"")</f>
      </c>
      <c r="Q3267" s="6">
        <f>IF(ISNUMBER(FIND("|",#REF!,1)),LEFT(#REF!,FIND("|",#REF!,1)-2),#REF!)</f>
      </c>
      <c r="R3267" s="6">
        <f>IF(ISNUMBER(FIND("|",#REF!,1)),RIGHT(#REF!,LEN(#REF!)-FIND("|",#REF!,1)-1),"")</f>
      </c>
      <c r="S3267" s="3" t="s">
        <v>7</v>
      </c>
      <c r="T3267" s="3" t="s">
        <v>7</v>
      </c>
      <c r="U3267" s="2">
        <v>0</v>
      </c>
      <c r="V3267" s="2">
        <v>0</v>
      </c>
      <c r="W3267" s="2"/>
      <c r="X3267" s="3" t="s">
        <v>317</v>
      </c>
      <c r="Y3267" s="2"/>
      <c r="Z3267" s="3"/>
      <c r="AA3267" s="3"/>
      <c r="AB3267" s="7" t="s">
        <v>9854</v>
      </c>
      <c r="AC3267" s="3" t="s">
        <v>44</v>
      </c>
      <c r="AD3267" s="3" t="s">
        <v>44</v>
      </c>
      <c r="AE3267" s="3" t="s">
        <v>44</v>
      </c>
      <c r="AF3267" s="3" t="s">
        <v>95</v>
      </c>
      <c r="AG3267" s="4"/>
      <c r="AH3267" s="3"/>
      <c r="AI3267" s="4"/>
      <c r="AJ32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7" s="8">
        <f>IF(#REF!=MAX(#REF!),"New","Old")</f>
      </c>
      <c r="AL3267" s="3"/>
      <c r="AM3267" s="9">
        <f>IF(OR(#REF!="",#REF!=0),"",IF(#REF!&lt;12000,"&lt;12k",IF(AND(#REF!&gt;=12000,#REF!&lt;24000),"12k to 24k",IF(AND(#REF!&gt;=24000,#REF!&lt;=36000),"24k to 36k",IF(#REF!&gt;36000,"&gt;36k","")))))</f>
      </c>
    </row>
    <row x14ac:dyDescent="0.25" r="3268" customHeight="1" ht="18.75">
      <c r="A3268" s="1">
        <v>1914707</v>
      </c>
      <c r="B3268" s="2">
        <v>11536071</v>
      </c>
      <c r="C3268" s="3" t="s">
        <v>0</v>
      </c>
      <c r="D3268" s="3" t="s">
        <v>86</v>
      </c>
      <c r="E3268" s="2">
        <v>2020</v>
      </c>
      <c r="F3268" s="4">
        <v>45139</v>
      </c>
      <c r="G3268" s="3" t="s">
        <v>39</v>
      </c>
      <c r="H3268" s="4">
        <v>45140</v>
      </c>
      <c r="I3268" s="4">
        <f>_xlfn.XLOOKUP(#REF!,[1]!Backup_F8_Previous_Wave[ODINO],[1]!Backup_F8_Previous_Wave[Production Date],"")</f>
      </c>
      <c r="J3268" s="10">
        <f>_xlfn.XLOOKUP(#REF!,[1]!Backup_F8_Previous_Wave[ODINO],[1]!Backup_F8_Previous_Wave[Wave Date],"")</f>
      </c>
      <c r="K3268" s="6">
        <f>_xlfn.XLOOKUP(#REF!,[1]!Backup_F8_Previous_Wave[ODINO],[1]!Backup_F8_Previous_Wave[Full VIN],"")</f>
      </c>
      <c r="L3268" s="3" t="s">
        <v>9331</v>
      </c>
      <c r="M3268" s="3" t="s">
        <v>4</v>
      </c>
      <c r="N3268" s="3" t="s">
        <v>9855</v>
      </c>
      <c r="O3268" s="3" t="s">
        <v>4771</v>
      </c>
      <c r="P3268" s="6">
        <f>_xlfn.XLOOKUP(#REF!,[1]!Table2[BINNING],[1]!Table2[VFG],"")</f>
      </c>
      <c r="Q3268" s="6">
        <f>IF(ISNUMBER(FIND("|",#REF!,1)),LEFT(#REF!,FIND("|",#REF!,1)-2),#REF!)</f>
      </c>
      <c r="R3268" s="6">
        <f>IF(ISNUMBER(FIND("|",#REF!,1)),RIGHT(#REF!,LEN(#REF!)-FIND("|",#REF!,1)-1),"")</f>
      </c>
      <c r="S3268" s="3" t="s">
        <v>7</v>
      </c>
      <c r="T3268" s="3" t="s">
        <v>7</v>
      </c>
      <c r="U3268" s="2">
        <v>0</v>
      </c>
      <c r="V3268" s="2">
        <v>0</v>
      </c>
      <c r="W3268" s="2"/>
      <c r="X3268" s="3" t="s">
        <v>100</v>
      </c>
      <c r="Y3268" s="2"/>
      <c r="Z3268" s="3"/>
      <c r="AA3268" s="3"/>
      <c r="AB3268" s="7" t="s">
        <v>9856</v>
      </c>
      <c r="AC3268" s="3" t="s">
        <v>685</v>
      </c>
      <c r="AD3268" s="3" t="s">
        <v>93</v>
      </c>
      <c r="AE3268" s="3" t="s">
        <v>94</v>
      </c>
      <c r="AF3268" s="3" t="s">
        <v>95</v>
      </c>
      <c r="AG3268" s="4"/>
      <c r="AH3268" s="3"/>
      <c r="AI3268" s="4"/>
      <c r="AJ32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8" s="8">
        <f>IF(#REF!=MAX(#REF!),"New","Old")</f>
      </c>
      <c r="AL3268" s="3"/>
      <c r="AM3268" s="9">
        <f>IF(OR(#REF!="",#REF!=0),"",IF(#REF!&lt;12000,"&lt;12k",IF(AND(#REF!&gt;=12000,#REF!&lt;24000),"12k to 24k",IF(AND(#REF!&gt;=24000,#REF!&lt;=36000),"24k to 36k",IF(#REF!&gt;36000,"&gt;36k","")))))</f>
      </c>
    </row>
    <row x14ac:dyDescent="0.25" r="3269" customHeight="1" ht="18.75">
      <c r="A3269" s="1">
        <v>1914709</v>
      </c>
      <c r="B3269" s="2">
        <v>11536072</v>
      </c>
      <c r="C3269" s="3" t="s">
        <v>0</v>
      </c>
      <c r="D3269" s="3" t="s">
        <v>86</v>
      </c>
      <c r="E3269" s="2">
        <v>2020</v>
      </c>
      <c r="F3269" s="4">
        <v>45139</v>
      </c>
      <c r="G3269" s="3" t="s">
        <v>39</v>
      </c>
      <c r="H3269" s="4">
        <v>45140</v>
      </c>
      <c r="I3269" s="4">
        <f>_xlfn.XLOOKUP(#REF!,[1]!Backup_F8_Previous_Wave[ODINO],[1]!Backup_F8_Previous_Wave[Production Date],"")</f>
      </c>
      <c r="J3269" s="10">
        <f>_xlfn.XLOOKUP(#REF!,[1]!Backup_F8_Previous_Wave[ODINO],[1]!Backup_F8_Previous_Wave[Wave Date],"")</f>
      </c>
      <c r="K3269" s="6">
        <f>_xlfn.XLOOKUP(#REF!,[1]!Backup_F8_Previous_Wave[ODINO],[1]!Backup_F8_Previous_Wave[Full VIN],"")</f>
      </c>
      <c r="L3269" s="3" t="s">
        <v>8947</v>
      </c>
      <c r="M3269" s="3" t="s">
        <v>4</v>
      </c>
      <c r="N3269" s="3" t="s">
        <v>9857</v>
      </c>
      <c r="O3269" s="3" t="s">
        <v>4771</v>
      </c>
      <c r="P3269" s="6">
        <f>_xlfn.XLOOKUP(#REF!,[1]!Table2[BINNING],[1]!Table2[VFG],"")</f>
      </c>
      <c r="Q3269" s="6">
        <f>IF(ISNUMBER(FIND("|",#REF!,1)),LEFT(#REF!,FIND("|",#REF!,1)-2),#REF!)</f>
      </c>
      <c r="R3269" s="6">
        <f>IF(ISNUMBER(FIND("|",#REF!,1)),RIGHT(#REF!,LEN(#REF!)-FIND("|",#REF!,1)-1),"")</f>
      </c>
      <c r="S3269" s="3" t="s">
        <v>7</v>
      </c>
      <c r="T3269" s="3" t="s">
        <v>7</v>
      </c>
      <c r="U3269" s="2">
        <v>0</v>
      </c>
      <c r="V3269" s="2">
        <v>0</v>
      </c>
      <c r="W3269" s="2"/>
      <c r="X3269" s="3" t="s">
        <v>63</v>
      </c>
      <c r="Y3269" s="2"/>
      <c r="Z3269" s="3"/>
      <c r="AA3269" s="3"/>
      <c r="AB3269" s="7" t="s">
        <v>9858</v>
      </c>
      <c r="AC3269" s="3" t="s">
        <v>685</v>
      </c>
      <c r="AD3269" s="3" t="s">
        <v>1962</v>
      </c>
      <c r="AE3269" s="3" t="s">
        <v>2404</v>
      </c>
      <c r="AF3269" s="3" t="s">
        <v>95</v>
      </c>
      <c r="AG3269" s="4"/>
      <c r="AH3269" s="3"/>
      <c r="AI3269" s="4"/>
      <c r="AJ32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69" s="8">
        <f>IF(#REF!=MAX(#REF!),"New","Old")</f>
      </c>
      <c r="AL3269" s="3"/>
      <c r="AM3269" s="9">
        <f>IF(OR(#REF!="",#REF!=0),"",IF(#REF!&lt;12000,"&lt;12k",IF(AND(#REF!&gt;=12000,#REF!&lt;24000),"12k to 24k",IF(AND(#REF!&gt;=24000,#REF!&lt;=36000),"24k to 36k",IF(#REF!&gt;36000,"&gt;36k","")))))</f>
      </c>
    </row>
    <row x14ac:dyDescent="0.25" r="3270" customHeight="1" ht="18.75">
      <c r="A3270" s="1">
        <v>1914711</v>
      </c>
      <c r="B3270" s="2">
        <v>11536074</v>
      </c>
      <c r="C3270" s="3" t="s">
        <v>0</v>
      </c>
      <c r="D3270" s="3" t="s">
        <v>187</v>
      </c>
      <c r="E3270" s="2">
        <v>2017</v>
      </c>
      <c r="F3270" s="4">
        <v>45140</v>
      </c>
      <c r="G3270" s="3" t="s">
        <v>39</v>
      </c>
      <c r="H3270" s="4">
        <v>45140</v>
      </c>
      <c r="I3270" s="4">
        <f>_xlfn.XLOOKUP(#REF!,[1]!Backup_F8_Previous_Wave[ODINO],[1]!Backup_F8_Previous_Wave[Production Date],"")</f>
      </c>
      <c r="J3270" s="10">
        <f>_xlfn.XLOOKUP(#REF!,[1]!Backup_F8_Previous_Wave[ODINO],[1]!Backup_F8_Previous_Wave[Wave Date],"")</f>
      </c>
      <c r="K3270" s="6">
        <f>_xlfn.XLOOKUP(#REF!,[1]!Backup_F8_Previous_Wave[ODINO],[1]!Backup_F8_Previous_Wave[Full VIN],"")</f>
      </c>
      <c r="L3270" s="3" t="s">
        <v>9859</v>
      </c>
      <c r="M3270" s="3" t="s">
        <v>4</v>
      </c>
      <c r="N3270" s="3" t="s">
        <v>9860</v>
      </c>
      <c r="O3270" s="3" t="s">
        <v>600</v>
      </c>
      <c r="P3270" s="6">
        <f>_xlfn.XLOOKUP(#REF!,[1]!Table2[BINNING],[1]!Table2[VFG],"")</f>
      </c>
      <c r="Q3270" s="6">
        <f>IF(ISNUMBER(FIND("|",#REF!,1)),LEFT(#REF!,FIND("|",#REF!,1)-2),#REF!)</f>
      </c>
      <c r="R3270" s="6">
        <f>IF(ISNUMBER(FIND("|",#REF!,1)),RIGHT(#REF!,LEN(#REF!)-FIND("|",#REF!,1)-1),"")</f>
      </c>
      <c r="S3270" s="3" t="s">
        <v>7</v>
      </c>
      <c r="T3270" s="3" t="s">
        <v>7</v>
      </c>
      <c r="U3270" s="2">
        <v>0</v>
      </c>
      <c r="V3270" s="2">
        <v>0</v>
      </c>
      <c r="W3270" s="2"/>
      <c r="X3270" s="3" t="s">
        <v>525</v>
      </c>
      <c r="Y3270" s="2"/>
      <c r="Z3270" s="3"/>
      <c r="AA3270" s="3"/>
      <c r="AB3270" s="7" t="s">
        <v>9861</v>
      </c>
      <c r="AC3270" s="3" t="s">
        <v>191</v>
      </c>
      <c r="AD3270" s="3" t="s">
        <v>192</v>
      </c>
      <c r="AE3270" s="3" t="s">
        <v>193</v>
      </c>
      <c r="AF3270" s="3" t="s">
        <v>141</v>
      </c>
      <c r="AG3270" s="4"/>
      <c r="AH3270" s="3"/>
      <c r="AI3270" s="4"/>
      <c r="AJ32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0" s="8">
        <f>IF(#REF!=MAX(#REF!),"New","Old")</f>
      </c>
      <c r="AL3270" s="3"/>
      <c r="AM3270" s="9">
        <f>IF(OR(#REF!="",#REF!=0),"",IF(#REF!&lt;12000,"&lt;12k",IF(AND(#REF!&gt;=12000,#REF!&lt;24000),"12k to 24k",IF(AND(#REF!&gt;=24000,#REF!&lt;=36000),"24k to 36k",IF(#REF!&gt;36000,"&gt;36k","")))))</f>
      </c>
    </row>
    <row x14ac:dyDescent="0.25" r="3271" customHeight="1" ht="18.75">
      <c r="A3271" s="1">
        <v>1914751</v>
      </c>
      <c r="B3271" s="2">
        <v>11536100</v>
      </c>
      <c r="C3271" s="3" t="s">
        <v>0</v>
      </c>
      <c r="D3271" s="3" t="s">
        <v>59</v>
      </c>
      <c r="E3271" s="2">
        <v>2016</v>
      </c>
      <c r="F3271" s="4">
        <v>45136</v>
      </c>
      <c r="G3271" s="3" t="s">
        <v>39</v>
      </c>
      <c r="H3271" s="4">
        <v>45140</v>
      </c>
      <c r="I3271" s="4">
        <f>_xlfn.XLOOKUP(#REF!,[1]!Backup_F8_Previous_Wave[ODINO],[1]!Backup_F8_Previous_Wave[Production Date],"")</f>
      </c>
      <c r="J3271" s="10">
        <f>_xlfn.XLOOKUP(#REF!,[1]!Backup_F8_Previous_Wave[ODINO],[1]!Backup_F8_Previous_Wave[Wave Date],"")</f>
      </c>
      <c r="K3271" s="6">
        <f>_xlfn.XLOOKUP(#REF!,[1]!Backup_F8_Previous_Wave[ODINO],[1]!Backup_F8_Previous_Wave[Full VIN],"")</f>
      </c>
      <c r="L3271" s="3" t="s">
        <v>9108</v>
      </c>
      <c r="M3271" s="3" t="s">
        <v>4</v>
      </c>
      <c r="N3271" s="3" t="s">
        <v>9862</v>
      </c>
      <c r="O3271" s="3" t="s">
        <v>62</v>
      </c>
      <c r="P3271" s="6">
        <f>_xlfn.XLOOKUP(#REF!,[1]!Table2[BINNING],[1]!Table2[VFG],"")</f>
      </c>
      <c r="Q3271" s="6">
        <f>IF(ISNUMBER(FIND("|",#REF!,1)),LEFT(#REF!,FIND("|",#REF!,1)-2),#REF!)</f>
      </c>
      <c r="R3271" s="6">
        <f>IF(ISNUMBER(FIND("|",#REF!,1)),RIGHT(#REF!,LEN(#REF!)-FIND("|",#REF!,1)-1),"")</f>
      </c>
      <c r="S3271" s="3" t="s">
        <v>7</v>
      </c>
      <c r="T3271" s="3" t="s">
        <v>7</v>
      </c>
      <c r="U3271" s="2">
        <v>0</v>
      </c>
      <c r="V3271" s="2">
        <v>0</v>
      </c>
      <c r="W3271" s="2">
        <v>70000</v>
      </c>
      <c r="X3271" s="3" t="s">
        <v>63</v>
      </c>
      <c r="Y3271" s="2"/>
      <c r="Z3271" s="3" t="s">
        <v>9863</v>
      </c>
      <c r="AA3271" s="3" t="s">
        <v>3881</v>
      </c>
      <c r="AB3271" s="7" t="s">
        <v>9864</v>
      </c>
      <c r="AC3271" s="3" t="s">
        <v>65</v>
      </c>
      <c r="AD3271" s="3" t="s">
        <v>66</v>
      </c>
      <c r="AE3271" s="3" t="s">
        <v>67</v>
      </c>
      <c r="AF3271" s="3" t="s">
        <v>68</v>
      </c>
      <c r="AG3271" s="4"/>
      <c r="AH3271" s="3"/>
      <c r="AI3271" s="4"/>
      <c r="AJ32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1" s="8">
        <f>IF(#REF!=MAX(#REF!),"New","Old")</f>
      </c>
      <c r="AL3271" s="3"/>
      <c r="AM3271" s="9">
        <f>IF(OR(#REF!="",#REF!=0),"",IF(#REF!&lt;12000,"&lt;12k",IF(AND(#REF!&gt;=12000,#REF!&lt;24000),"12k to 24k",IF(AND(#REF!&gt;=24000,#REF!&lt;=36000),"24k to 36k",IF(#REF!&gt;36000,"&gt;36k","")))))</f>
      </c>
    </row>
    <row x14ac:dyDescent="0.25" r="3272" customHeight="1" ht="18.75">
      <c r="A3272" s="1">
        <v>1914781</v>
      </c>
      <c r="B3272" s="2">
        <v>11536119</v>
      </c>
      <c r="C3272" s="3" t="s">
        <v>0</v>
      </c>
      <c r="D3272" s="3" t="s">
        <v>86</v>
      </c>
      <c r="E3272" s="2">
        <v>2021</v>
      </c>
      <c r="F3272" s="4">
        <v>45140</v>
      </c>
      <c r="G3272" s="3" t="s">
        <v>39</v>
      </c>
      <c r="H3272" s="4">
        <v>45140</v>
      </c>
      <c r="I3272" s="4">
        <f>_xlfn.XLOOKUP(#REF!,[1]!Backup_F8_Previous_Wave[ODINO],[1]!Backup_F8_Previous_Wave[Production Date],"")</f>
      </c>
      <c r="J3272" s="10">
        <f>_xlfn.XLOOKUP(#REF!,[1]!Backup_F8_Previous_Wave[ODINO],[1]!Backup_F8_Previous_Wave[Wave Date],"")</f>
      </c>
      <c r="K3272" s="6">
        <f>_xlfn.XLOOKUP(#REF!,[1]!Backup_F8_Previous_Wave[ODINO],[1]!Backup_F8_Previous_Wave[Full VIN],"")</f>
      </c>
      <c r="L3272" s="3" t="s">
        <v>9798</v>
      </c>
      <c r="M3272" s="3" t="s">
        <v>4</v>
      </c>
      <c r="N3272" s="3" t="s">
        <v>9865</v>
      </c>
      <c r="O3272" s="3" t="s">
        <v>354</v>
      </c>
      <c r="P3272" s="6">
        <f>_xlfn.XLOOKUP(#REF!,[1]!Table2[BINNING],[1]!Table2[VFG],"")</f>
      </c>
      <c r="Q3272" s="6">
        <f>IF(ISNUMBER(FIND("|",#REF!,1)),LEFT(#REF!,FIND("|",#REF!,1)-2),#REF!)</f>
      </c>
      <c r="R3272" s="6">
        <f>IF(ISNUMBER(FIND("|",#REF!,1)),RIGHT(#REF!,LEN(#REF!)-FIND("|",#REF!,1)-1),"")</f>
      </c>
      <c r="S3272" s="3" t="s">
        <v>7</v>
      </c>
      <c r="T3272" s="3" t="s">
        <v>7</v>
      </c>
      <c r="U3272" s="2">
        <v>0</v>
      </c>
      <c r="V3272" s="2">
        <v>0</v>
      </c>
      <c r="W3272" s="2"/>
      <c r="X3272" s="3" t="s">
        <v>72</v>
      </c>
      <c r="Y3272" s="2"/>
      <c r="Z3272" s="3"/>
      <c r="AA3272" s="3"/>
      <c r="AB3272" s="7" t="s">
        <v>9866</v>
      </c>
      <c r="AC3272" s="3" t="s">
        <v>685</v>
      </c>
      <c r="AD3272" s="3" t="s">
        <v>93</v>
      </c>
      <c r="AE3272" s="3" t="s">
        <v>94</v>
      </c>
      <c r="AF3272" s="3" t="s">
        <v>95</v>
      </c>
      <c r="AG3272" s="4"/>
      <c r="AH3272" s="3"/>
      <c r="AI3272" s="4"/>
      <c r="AJ32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2" s="8">
        <f>IF(#REF!=MAX(#REF!),"New","Old")</f>
      </c>
      <c r="AL3272" s="3"/>
      <c r="AM3272" s="9">
        <f>IF(OR(#REF!="",#REF!=0),"",IF(#REF!&lt;12000,"&lt;12k",IF(AND(#REF!&gt;=12000,#REF!&lt;24000),"12k to 24k",IF(AND(#REF!&gt;=24000,#REF!&lt;=36000),"24k to 36k",IF(#REF!&gt;36000,"&gt;36k","")))))</f>
      </c>
    </row>
    <row x14ac:dyDescent="0.25" r="3273" customHeight="1" ht="18.75">
      <c r="A3273" s="1">
        <v>1914824</v>
      </c>
      <c r="B3273" s="2">
        <v>11536147</v>
      </c>
      <c r="C3273" s="3" t="s">
        <v>0</v>
      </c>
      <c r="D3273" s="3" t="s">
        <v>234</v>
      </c>
      <c r="E3273" s="2">
        <v>2015</v>
      </c>
      <c r="F3273" s="4">
        <v>45125</v>
      </c>
      <c r="G3273" s="3" t="s">
        <v>39</v>
      </c>
      <c r="H3273" s="4">
        <v>45140</v>
      </c>
      <c r="I3273" s="4">
        <f>_xlfn.XLOOKUP(#REF!,[1]!Backup_F8_Previous_Wave[ODINO],[1]!Backup_F8_Previous_Wave[Production Date],"")</f>
      </c>
      <c r="J3273" s="10">
        <f>_xlfn.XLOOKUP(#REF!,[1]!Backup_F8_Previous_Wave[ODINO],[1]!Backup_F8_Previous_Wave[Wave Date],"")</f>
      </c>
      <c r="K3273" s="6">
        <f>_xlfn.XLOOKUP(#REF!,[1]!Backup_F8_Previous_Wave[ODINO],[1]!Backup_F8_Previous_Wave[Full VIN],"")</f>
      </c>
      <c r="L3273" s="3" t="s">
        <v>9867</v>
      </c>
      <c r="M3273" s="3" t="s">
        <v>4</v>
      </c>
      <c r="N3273" s="3" t="s">
        <v>9868</v>
      </c>
      <c r="O3273" s="3" t="s">
        <v>31</v>
      </c>
      <c r="P3273" s="6">
        <f>_xlfn.XLOOKUP(#REF!,[1]!Table2[BINNING],[1]!Table2[VFG],"")</f>
      </c>
      <c r="Q3273" s="6">
        <f>IF(ISNUMBER(FIND("|",#REF!,1)),LEFT(#REF!,FIND("|",#REF!,1)-2),#REF!)</f>
      </c>
      <c r="R3273" s="6">
        <f>IF(ISNUMBER(FIND("|",#REF!,1)),RIGHT(#REF!,LEN(#REF!)-FIND("|",#REF!,1)-1),"")</f>
      </c>
      <c r="S3273" s="3" t="s">
        <v>7</v>
      </c>
      <c r="T3273" s="3" t="s">
        <v>7</v>
      </c>
      <c r="U3273" s="2">
        <v>0</v>
      </c>
      <c r="V3273" s="2">
        <v>0</v>
      </c>
      <c r="W3273" s="2">
        <v>134100</v>
      </c>
      <c r="X3273" s="3" t="s">
        <v>24</v>
      </c>
      <c r="Y3273" s="2"/>
      <c r="Z3273" s="3" t="s">
        <v>6450</v>
      </c>
      <c r="AA3273" s="3" t="s">
        <v>4997</v>
      </c>
      <c r="AB3273" s="7" t="s">
        <v>9869</v>
      </c>
      <c r="AC3273" s="3" t="s">
        <v>240</v>
      </c>
      <c r="AD3273" s="3" t="s">
        <v>241</v>
      </c>
      <c r="AE3273" s="3" t="s">
        <v>242</v>
      </c>
      <c r="AF3273" s="3" t="s">
        <v>243</v>
      </c>
      <c r="AG3273" s="4"/>
      <c r="AH3273" s="3"/>
      <c r="AI3273" s="4"/>
      <c r="AJ32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3" s="8">
        <f>IF(#REF!=MAX(#REF!),"New","Old")</f>
      </c>
      <c r="AL3273" s="3"/>
      <c r="AM3273" s="9">
        <f>IF(OR(#REF!="",#REF!=0),"",IF(#REF!&lt;12000,"&lt;12k",IF(AND(#REF!&gt;=12000,#REF!&lt;24000),"12k to 24k",IF(AND(#REF!&gt;=24000,#REF!&lt;=36000),"24k to 36k",IF(#REF!&gt;36000,"&gt;36k","")))))</f>
      </c>
    </row>
    <row x14ac:dyDescent="0.25" r="3274" customHeight="1" ht="18.75">
      <c r="A3274" s="1">
        <v>1914886</v>
      </c>
      <c r="B3274" s="2">
        <v>11536190</v>
      </c>
      <c r="C3274" s="3" t="s">
        <v>0</v>
      </c>
      <c r="D3274" s="3" t="s">
        <v>86</v>
      </c>
      <c r="E3274" s="2">
        <v>2020</v>
      </c>
      <c r="F3274" s="4">
        <v>45130</v>
      </c>
      <c r="G3274" s="3" t="s">
        <v>39</v>
      </c>
      <c r="H3274" s="4">
        <v>45140</v>
      </c>
      <c r="I3274" s="4"/>
      <c r="J3274" s="10">
        <f>_xlfn.XLOOKUP(#REF!,[1]!Backup_F8_Previous_Wave[ODINO],[1]!Backup_F8_Previous_Wave[Wave Date],"")</f>
      </c>
      <c r="K3274" s="3"/>
      <c r="L3274" s="3" t="s">
        <v>3007</v>
      </c>
      <c r="M3274" s="3" t="s">
        <v>4</v>
      </c>
      <c r="N3274" s="3" t="s">
        <v>9870</v>
      </c>
      <c r="O3274" s="3" t="s">
        <v>4771</v>
      </c>
      <c r="P3274" s="6">
        <f>_xlfn.XLOOKUP(#REF!,[1]!Table2[BINNING],[1]!Table2[VFG],"")</f>
      </c>
      <c r="Q3274" s="6">
        <f>IF(ISNUMBER(FIND("|",#REF!,1)),LEFT(#REF!,FIND("|",#REF!,1)-2),#REF!)</f>
      </c>
      <c r="R3274" s="6">
        <f>IF(ISNUMBER(FIND("|",#REF!,1)),RIGHT(#REF!,LEN(#REF!)-FIND("|",#REF!,1)-1),"")</f>
      </c>
      <c r="S3274" s="3" t="s">
        <v>7</v>
      </c>
      <c r="T3274" s="3" t="s">
        <v>7</v>
      </c>
      <c r="U3274" s="2">
        <v>0</v>
      </c>
      <c r="V3274" s="2">
        <v>0</v>
      </c>
      <c r="W3274" s="2"/>
      <c r="X3274" s="3" t="s">
        <v>139</v>
      </c>
      <c r="Y3274" s="2"/>
      <c r="Z3274" s="3"/>
      <c r="AA3274" s="3"/>
      <c r="AB3274" s="7" t="s">
        <v>9871</v>
      </c>
      <c r="AC3274" s="3" t="s">
        <v>44</v>
      </c>
      <c r="AD3274" s="3" t="s">
        <v>44</v>
      </c>
      <c r="AE3274" s="3" t="s">
        <v>44</v>
      </c>
      <c r="AF3274" s="3" t="s">
        <v>95</v>
      </c>
      <c r="AG3274" s="4"/>
      <c r="AH3274" s="3"/>
      <c r="AI3274" s="4"/>
      <c r="AJ32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4" s="8">
        <f>IF(#REF!=MAX(#REF!),"New","Old")</f>
      </c>
      <c r="AL3274" s="3"/>
      <c r="AM3274" s="9">
        <f>IF(OR(#REF!="",#REF!=0),"",IF(#REF!&lt;12000,"&lt;12k",IF(AND(#REF!&gt;=12000,#REF!&lt;24000),"12k to 24k",IF(AND(#REF!&gt;=24000,#REF!&lt;=36000),"24k to 36k",IF(#REF!&gt;36000,"&gt;36k","")))))</f>
      </c>
    </row>
    <row x14ac:dyDescent="0.25" r="3275" customHeight="1" ht="18.75">
      <c r="A3275" s="1">
        <v>1914917</v>
      </c>
      <c r="B3275" s="2">
        <v>11536213</v>
      </c>
      <c r="C3275" s="3" t="s">
        <v>0</v>
      </c>
      <c r="D3275" s="3" t="s">
        <v>86</v>
      </c>
      <c r="E3275" s="2">
        <v>2020</v>
      </c>
      <c r="F3275" s="4">
        <v>45121</v>
      </c>
      <c r="G3275" s="3" t="s">
        <v>39</v>
      </c>
      <c r="H3275" s="4">
        <v>45141</v>
      </c>
      <c r="I3275" s="4">
        <f>_xlfn.XLOOKUP(#REF!,[1]!Backup_F8_Previous_Wave[ODINO],[1]!Backup_F8_Previous_Wave[Production Date],"")</f>
      </c>
      <c r="J3275" s="10">
        <f>_xlfn.XLOOKUP(#REF!,[1]!Backup_F8_Previous_Wave[ODINO],[1]!Backup_F8_Previous_Wave[Wave Date],"")</f>
      </c>
      <c r="K3275" s="6">
        <f>_xlfn.XLOOKUP(#REF!,[1]!Backup_F8_Previous_Wave[ODINO],[1]!Backup_F8_Previous_Wave[Full VIN],"")</f>
      </c>
      <c r="L3275" s="3" t="s">
        <v>8112</v>
      </c>
      <c r="M3275" s="3" t="s">
        <v>4</v>
      </c>
      <c r="N3275" s="3" t="s">
        <v>9872</v>
      </c>
      <c r="O3275" s="3" t="s">
        <v>4771</v>
      </c>
      <c r="P3275" s="6">
        <f>_xlfn.XLOOKUP(#REF!,[1]!Table2[BINNING],[1]!Table2[VFG],"")</f>
      </c>
      <c r="Q3275" s="6">
        <f>IF(ISNUMBER(FIND("|",#REF!,1)),LEFT(#REF!,FIND("|",#REF!,1)-2),#REF!)</f>
      </c>
      <c r="R3275" s="6">
        <f>IF(ISNUMBER(FIND("|",#REF!,1)),RIGHT(#REF!,LEN(#REF!)-FIND("|",#REF!,1)-1),"")</f>
      </c>
      <c r="S3275" s="3" t="s">
        <v>7</v>
      </c>
      <c r="T3275" s="3" t="s">
        <v>7</v>
      </c>
      <c r="U3275" s="2">
        <v>0</v>
      </c>
      <c r="V3275" s="2">
        <v>0</v>
      </c>
      <c r="W3275" s="2">
        <v>50000</v>
      </c>
      <c r="X3275" s="3" t="s">
        <v>100</v>
      </c>
      <c r="Y3275" s="2">
        <v>0</v>
      </c>
      <c r="Z3275" s="3" t="s">
        <v>9873</v>
      </c>
      <c r="AA3275" s="3" t="s">
        <v>2631</v>
      </c>
      <c r="AB3275" s="7" t="s">
        <v>9874</v>
      </c>
      <c r="AC3275" s="3" t="s">
        <v>685</v>
      </c>
      <c r="AD3275" s="3" t="s">
        <v>93</v>
      </c>
      <c r="AE3275" s="3" t="s">
        <v>94</v>
      </c>
      <c r="AF3275" s="3" t="s">
        <v>95</v>
      </c>
      <c r="AG3275" s="4"/>
      <c r="AH3275" s="3"/>
      <c r="AI3275" s="4"/>
      <c r="AJ32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5" s="8">
        <f>IF(#REF!=MAX(#REF!),"New","Old")</f>
      </c>
      <c r="AL3275" s="3"/>
      <c r="AM3275" s="9">
        <f>IF(OR(#REF!="",#REF!=0),"",IF(#REF!&lt;12000,"&lt;12k",IF(AND(#REF!&gt;=12000,#REF!&lt;24000),"12k to 24k",IF(AND(#REF!&gt;=24000,#REF!&lt;=36000),"24k to 36k",IF(#REF!&gt;36000,"&gt;36k","")))))</f>
      </c>
    </row>
    <row x14ac:dyDescent="0.25" r="3276" customHeight="1" ht="18.75">
      <c r="A3276" s="1">
        <v>1914979</v>
      </c>
      <c r="B3276" s="2">
        <v>11536257</v>
      </c>
      <c r="C3276" s="3" t="s">
        <v>0</v>
      </c>
      <c r="D3276" s="3" t="s">
        <v>86</v>
      </c>
      <c r="E3276" s="2">
        <v>2020</v>
      </c>
      <c r="F3276" s="4">
        <v>45138</v>
      </c>
      <c r="G3276" s="3" t="s">
        <v>39</v>
      </c>
      <c r="H3276" s="4">
        <v>45141</v>
      </c>
      <c r="I3276" s="4">
        <f>_xlfn.XLOOKUP(#REF!,[1]!Backup_F8_Previous_Wave[ODINO],[1]!Backup_F8_Previous_Wave[Production Date],"")</f>
      </c>
      <c r="J3276" s="10">
        <f>_xlfn.XLOOKUP(#REF!,[1]!Backup_F8_Previous_Wave[ODINO],[1]!Backup_F8_Previous_Wave[Wave Date],"")</f>
      </c>
      <c r="K3276" s="6">
        <f>_xlfn.XLOOKUP(#REF!,[1]!Backup_F8_Previous_Wave[ODINO],[1]!Backup_F8_Previous_Wave[Full VIN],"")</f>
      </c>
      <c r="L3276" s="3" t="s">
        <v>3007</v>
      </c>
      <c r="M3276" s="3" t="s">
        <v>4</v>
      </c>
      <c r="N3276" s="3" t="s">
        <v>9875</v>
      </c>
      <c r="O3276" s="3" t="s">
        <v>4771</v>
      </c>
      <c r="P3276" s="6">
        <f>_xlfn.XLOOKUP(#REF!,[1]!Table2[BINNING],[1]!Table2[VFG],"")</f>
      </c>
      <c r="Q3276" s="6">
        <f>IF(ISNUMBER(FIND("|",#REF!,1)),LEFT(#REF!,FIND("|",#REF!,1)-2),#REF!)</f>
      </c>
      <c r="R3276" s="6">
        <f>IF(ISNUMBER(FIND("|",#REF!,1)),RIGHT(#REF!,LEN(#REF!)-FIND("|",#REF!,1)-1),"")</f>
      </c>
      <c r="S3276" s="3" t="s">
        <v>7</v>
      </c>
      <c r="T3276" s="3" t="s">
        <v>7</v>
      </c>
      <c r="U3276" s="2">
        <v>0</v>
      </c>
      <c r="V3276" s="2">
        <v>0</v>
      </c>
      <c r="W3276" s="2">
        <v>42005</v>
      </c>
      <c r="X3276" s="3" t="s">
        <v>139</v>
      </c>
      <c r="Y3276" s="2"/>
      <c r="Z3276" s="3"/>
      <c r="AA3276" s="3"/>
      <c r="AB3276" s="7" t="s">
        <v>9876</v>
      </c>
      <c r="AC3276" s="3" t="s">
        <v>685</v>
      </c>
      <c r="AD3276" s="3" t="s">
        <v>93</v>
      </c>
      <c r="AE3276" s="3" t="s">
        <v>94</v>
      </c>
      <c r="AF3276" s="3" t="s">
        <v>95</v>
      </c>
      <c r="AG3276" s="4"/>
      <c r="AH3276" s="3"/>
      <c r="AI3276" s="4"/>
      <c r="AJ32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6" s="8">
        <f>IF(#REF!=MAX(#REF!),"New","Old")</f>
      </c>
      <c r="AL3276" s="3"/>
      <c r="AM3276" s="9">
        <f>IF(OR(#REF!="",#REF!=0),"",IF(#REF!&lt;12000,"&lt;12k",IF(AND(#REF!&gt;=12000,#REF!&lt;24000),"12k to 24k",IF(AND(#REF!&gt;=24000,#REF!&lt;=36000),"24k to 36k",IF(#REF!&gt;36000,"&gt;36k","")))))</f>
      </c>
    </row>
    <row x14ac:dyDescent="0.25" r="3277" customHeight="1" ht="18.75">
      <c r="A3277" s="1">
        <v>1915042</v>
      </c>
      <c r="B3277" s="2">
        <v>11536308</v>
      </c>
      <c r="C3277" s="3" t="s">
        <v>0</v>
      </c>
      <c r="D3277" s="3" t="s">
        <v>86</v>
      </c>
      <c r="E3277" s="2">
        <v>2020</v>
      </c>
      <c r="F3277" s="4">
        <v>45135</v>
      </c>
      <c r="G3277" s="3" t="s">
        <v>39</v>
      </c>
      <c r="H3277" s="4">
        <v>45141</v>
      </c>
      <c r="I3277" s="4">
        <f>_xlfn.XLOOKUP(#REF!,[1]!Backup_F8_Previous_Wave[ODINO],[1]!Backup_F8_Previous_Wave[Production Date],"")</f>
      </c>
      <c r="J3277" s="10">
        <f>_xlfn.XLOOKUP(#REF!,[1]!Backup_F8_Previous_Wave[ODINO],[1]!Backup_F8_Previous_Wave[Wave Date],"")</f>
      </c>
      <c r="K3277" s="6">
        <f>_xlfn.XLOOKUP(#REF!,[1]!Backup_F8_Previous_Wave[ODINO],[1]!Backup_F8_Previous_Wave[Full VIN],"")</f>
      </c>
      <c r="L3277" s="3" t="s">
        <v>2146</v>
      </c>
      <c r="M3277" s="3" t="s">
        <v>4</v>
      </c>
      <c r="N3277" s="3" t="s">
        <v>9877</v>
      </c>
      <c r="O3277" s="3" t="s">
        <v>4771</v>
      </c>
      <c r="P3277" s="6">
        <f>_xlfn.XLOOKUP(#REF!,[1]!Table2[BINNING],[1]!Table2[VFG],"")</f>
      </c>
      <c r="Q3277" s="6">
        <f>IF(ISNUMBER(FIND("|",#REF!,1)),LEFT(#REF!,FIND("|",#REF!,1)-2),#REF!)</f>
      </c>
      <c r="R3277" s="6">
        <f>IF(ISNUMBER(FIND("|",#REF!,1)),RIGHT(#REF!,LEN(#REF!)-FIND("|",#REF!,1)-1),"")</f>
      </c>
      <c r="S3277" s="3" t="s">
        <v>7</v>
      </c>
      <c r="T3277" s="3" t="s">
        <v>7</v>
      </c>
      <c r="U3277" s="2">
        <v>0</v>
      </c>
      <c r="V3277" s="2">
        <v>0</v>
      </c>
      <c r="W3277" s="2">
        <v>44000</v>
      </c>
      <c r="X3277" s="3" t="s">
        <v>63</v>
      </c>
      <c r="Y3277" s="2">
        <v>0</v>
      </c>
      <c r="Z3277" s="3"/>
      <c r="AA3277" s="3"/>
      <c r="AB3277" s="7" t="s">
        <v>9878</v>
      </c>
      <c r="AC3277" s="3" t="s">
        <v>685</v>
      </c>
      <c r="AD3277" s="3" t="s">
        <v>93</v>
      </c>
      <c r="AE3277" s="3" t="s">
        <v>94</v>
      </c>
      <c r="AF3277" s="3" t="s">
        <v>95</v>
      </c>
      <c r="AG3277" s="4"/>
      <c r="AH3277" s="3"/>
      <c r="AI3277" s="4"/>
      <c r="AJ32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7" s="8">
        <f>IF(#REF!=MAX(#REF!),"New","Old")</f>
      </c>
      <c r="AL3277" s="3"/>
      <c r="AM3277" s="9">
        <f>IF(OR(#REF!="",#REF!=0),"",IF(#REF!&lt;12000,"&lt;12k",IF(AND(#REF!&gt;=12000,#REF!&lt;24000),"12k to 24k",IF(AND(#REF!&gt;=24000,#REF!&lt;=36000),"24k to 36k",IF(#REF!&gt;36000,"&gt;36k","")))))</f>
      </c>
    </row>
    <row x14ac:dyDescent="0.25" r="3278" customHeight="1" ht="18.75">
      <c r="A3278" s="1">
        <v>1915126</v>
      </c>
      <c r="B3278" s="2">
        <v>11536368</v>
      </c>
      <c r="C3278" s="3" t="s">
        <v>0</v>
      </c>
      <c r="D3278" s="3" t="s">
        <v>86</v>
      </c>
      <c r="E3278" s="2">
        <v>2020</v>
      </c>
      <c r="F3278" s="4">
        <v>45134</v>
      </c>
      <c r="G3278" s="3" t="s">
        <v>39</v>
      </c>
      <c r="H3278" s="4">
        <v>45141</v>
      </c>
      <c r="I3278" s="4">
        <f>_xlfn.XLOOKUP(#REF!,[1]!Backup_F8_Previous_Wave[ODINO],[1]!Backup_F8_Previous_Wave[Production Date],"")</f>
      </c>
      <c r="J3278" s="10">
        <f>_xlfn.XLOOKUP(#REF!,[1]!Backup_F8_Previous_Wave[ODINO],[1]!Backup_F8_Previous_Wave[Wave Date],"")</f>
      </c>
      <c r="K3278" s="6">
        <f>_xlfn.XLOOKUP(#REF!,[1]!Backup_F8_Previous_Wave[ODINO],[1]!Backup_F8_Previous_Wave[Full VIN],"")</f>
      </c>
      <c r="L3278" s="3" t="s">
        <v>6839</v>
      </c>
      <c r="M3278" s="3" t="s">
        <v>4</v>
      </c>
      <c r="N3278" s="3" t="s">
        <v>9879</v>
      </c>
      <c r="O3278" s="3" t="s">
        <v>4771</v>
      </c>
      <c r="P3278" s="6">
        <f>_xlfn.XLOOKUP(#REF!,[1]!Table2[BINNING],[1]!Table2[VFG],"")</f>
      </c>
      <c r="Q3278" s="6">
        <f>IF(ISNUMBER(FIND("|",#REF!,1)),LEFT(#REF!,FIND("|",#REF!,1)-2),#REF!)</f>
      </c>
      <c r="R3278" s="6">
        <f>IF(ISNUMBER(FIND("|",#REF!,1)),RIGHT(#REF!,LEN(#REF!)-FIND("|",#REF!,1)-1),"")</f>
      </c>
      <c r="S3278" s="3" t="s">
        <v>7</v>
      </c>
      <c r="T3278" s="3" t="s">
        <v>7</v>
      </c>
      <c r="U3278" s="2">
        <v>0</v>
      </c>
      <c r="V3278" s="2">
        <v>0</v>
      </c>
      <c r="W3278" s="2">
        <v>73000</v>
      </c>
      <c r="X3278" s="3" t="s">
        <v>106</v>
      </c>
      <c r="Y3278" s="2"/>
      <c r="Z3278" s="3" t="s">
        <v>9880</v>
      </c>
      <c r="AA3278" s="3" t="s">
        <v>2104</v>
      </c>
      <c r="AB3278" s="7" t="s">
        <v>9881</v>
      </c>
      <c r="AC3278" s="3" t="s">
        <v>685</v>
      </c>
      <c r="AD3278" s="3" t="s">
        <v>93</v>
      </c>
      <c r="AE3278" s="3" t="s">
        <v>94</v>
      </c>
      <c r="AF3278" s="3" t="s">
        <v>95</v>
      </c>
      <c r="AG3278" s="4"/>
      <c r="AH3278" s="3"/>
      <c r="AI3278" s="4"/>
      <c r="AJ32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8" s="8">
        <f>IF(#REF!=MAX(#REF!),"New","Old")</f>
      </c>
      <c r="AL3278" s="3"/>
      <c r="AM3278" s="9">
        <f>IF(OR(#REF!="",#REF!=0),"",IF(#REF!&lt;12000,"&lt;12k",IF(AND(#REF!&gt;=12000,#REF!&lt;24000),"12k to 24k",IF(AND(#REF!&gt;=24000,#REF!&lt;=36000),"24k to 36k",IF(#REF!&gt;36000,"&gt;36k","")))))</f>
      </c>
    </row>
    <row x14ac:dyDescent="0.25" r="3279" customHeight="1" ht="18.75">
      <c r="A3279" s="1">
        <v>1915157</v>
      </c>
      <c r="B3279" s="2">
        <v>11536387</v>
      </c>
      <c r="C3279" s="3" t="s">
        <v>0</v>
      </c>
      <c r="D3279" s="3" t="s">
        <v>86</v>
      </c>
      <c r="E3279" s="2">
        <v>2020</v>
      </c>
      <c r="F3279" s="4">
        <v>45107</v>
      </c>
      <c r="G3279" s="3" t="s">
        <v>108</v>
      </c>
      <c r="H3279" s="4">
        <v>45141</v>
      </c>
      <c r="I3279" s="4">
        <f>_xlfn.XLOOKUP(#REF!,[1]!Backup_F8_Previous_Wave[ODINO],[1]!Backup_F8_Previous_Wave[Production Date],"")</f>
      </c>
      <c r="J3279" s="10">
        <f>_xlfn.XLOOKUP(#REF!,[1]!Backup_F8_Previous_Wave[ODINO],[1]!Backup_F8_Previous_Wave[Wave Date],"")</f>
      </c>
      <c r="K3279" s="6">
        <f>_xlfn.XLOOKUP(#REF!,[1]!Backup_F8_Previous_Wave[ODINO],[1]!Backup_F8_Previous_Wave[Full VIN],"")</f>
      </c>
      <c r="L3279" s="3" t="s">
        <v>6301</v>
      </c>
      <c r="M3279" s="3" t="s">
        <v>4</v>
      </c>
      <c r="N3279" s="3" t="s">
        <v>9882</v>
      </c>
      <c r="O3279" s="3" t="s">
        <v>4771</v>
      </c>
      <c r="P3279" s="6">
        <f>_xlfn.XLOOKUP(#REF!,[1]!Table2[BINNING],[1]!Table2[VFG],"")</f>
      </c>
      <c r="Q3279" s="6">
        <f>IF(ISNUMBER(FIND("|",#REF!,1)),LEFT(#REF!,FIND("|",#REF!,1)-2),#REF!)</f>
      </c>
      <c r="R3279" s="6">
        <f>IF(ISNUMBER(FIND("|",#REF!,1)),RIGHT(#REF!,LEN(#REF!)-FIND("|",#REF!,1)-1),"")</f>
      </c>
      <c r="S3279" s="3" t="s">
        <v>7</v>
      </c>
      <c r="T3279" s="3" t="s">
        <v>7</v>
      </c>
      <c r="U3279" s="2">
        <v>0</v>
      </c>
      <c r="V3279" s="2">
        <v>0</v>
      </c>
      <c r="W3279" s="2"/>
      <c r="X3279" s="3" t="s">
        <v>404</v>
      </c>
      <c r="Y3279" s="2"/>
      <c r="Z3279" s="3"/>
      <c r="AA3279" s="3"/>
      <c r="AB3279" s="7" t="s">
        <v>9883</v>
      </c>
      <c r="AC3279" s="3" t="s">
        <v>685</v>
      </c>
      <c r="AD3279" s="3" t="s">
        <v>93</v>
      </c>
      <c r="AE3279" s="3" t="s">
        <v>94</v>
      </c>
      <c r="AF3279" s="3" t="s">
        <v>95</v>
      </c>
      <c r="AG3279" s="4"/>
      <c r="AH3279" s="3"/>
      <c r="AI3279" s="4"/>
      <c r="AJ32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79" s="8">
        <f>IF(#REF!=MAX(#REF!),"New","Old")</f>
      </c>
      <c r="AL3279" s="3"/>
      <c r="AM3279" s="9">
        <f>IF(OR(#REF!="",#REF!=0),"",IF(#REF!&lt;12000,"&lt;12k",IF(AND(#REF!&gt;=12000,#REF!&lt;24000),"12k to 24k",IF(AND(#REF!&gt;=24000,#REF!&lt;=36000),"24k to 36k",IF(#REF!&gt;36000,"&gt;36k","")))))</f>
      </c>
    </row>
    <row x14ac:dyDescent="0.25" r="3280" customHeight="1" ht="18.75">
      <c r="A3280" s="1">
        <v>1915448</v>
      </c>
      <c r="B3280" s="2">
        <v>11536597</v>
      </c>
      <c r="C3280" s="3" t="s">
        <v>0</v>
      </c>
      <c r="D3280" s="3" t="s">
        <v>181</v>
      </c>
      <c r="E3280" s="2">
        <v>2018</v>
      </c>
      <c r="F3280" s="4">
        <v>45121</v>
      </c>
      <c r="G3280" s="3" t="s">
        <v>39</v>
      </c>
      <c r="H3280" s="4">
        <v>45142</v>
      </c>
      <c r="I3280" s="4">
        <f>_xlfn.XLOOKUP(#REF!,[1]!Backup_F8_Previous_Wave[ODINO],[1]!Backup_F8_Previous_Wave[Production Date],"")</f>
      </c>
      <c r="J3280" s="10">
        <f>_xlfn.XLOOKUP(#REF!,[1]!Backup_F8_Previous_Wave[ODINO],[1]!Backup_F8_Previous_Wave[Wave Date],"")</f>
      </c>
      <c r="K3280" s="6">
        <f>_xlfn.XLOOKUP(#REF!,[1]!Backup_F8_Previous_Wave[ODINO],[1]!Backup_F8_Previous_Wave[Full VIN],"")</f>
      </c>
      <c r="L3280" s="3" t="s">
        <v>2498</v>
      </c>
      <c r="M3280" s="3" t="s">
        <v>4</v>
      </c>
      <c r="N3280" s="3" t="s">
        <v>9884</v>
      </c>
      <c r="O3280" s="3" t="s">
        <v>196</v>
      </c>
      <c r="P3280" s="6">
        <f>_xlfn.XLOOKUP(#REF!,[1]!Table2[BINNING],[1]!Table2[VFG],"")</f>
      </c>
      <c r="Q3280" s="6">
        <f>IF(ISNUMBER(FIND("|",#REF!,1)),LEFT(#REF!,FIND("|",#REF!,1)-2),#REF!)</f>
      </c>
      <c r="R3280" s="6">
        <f>IF(ISNUMBER(FIND("|",#REF!,1)),RIGHT(#REF!,LEN(#REF!)-FIND("|",#REF!,1)-1),"")</f>
      </c>
      <c r="S3280" s="3" t="s">
        <v>7</v>
      </c>
      <c r="T3280" s="3" t="s">
        <v>7</v>
      </c>
      <c r="U3280" s="2">
        <v>0</v>
      </c>
      <c r="V3280" s="2">
        <v>0</v>
      </c>
      <c r="W3280" s="2"/>
      <c r="X3280" s="3" t="s">
        <v>139</v>
      </c>
      <c r="Y3280" s="2">
        <v>700</v>
      </c>
      <c r="Z3280" s="3"/>
      <c r="AA3280" s="3"/>
      <c r="AB3280" s="7" t="s">
        <v>9885</v>
      </c>
      <c r="AC3280" s="3" t="s">
        <v>297</v>
      </c>
      <c r="AD3280" s="3" t="s">
        <v>298</v>
      </c>
      <c r="AE3280" s="3" t="s">
        <v>299</v>
      </c>
      <c r="AF3280" s="3" t="s">
        <v>198</v>
      </c>
      <c r="AG3280" s="4"/>
      <c r="AH3280" s="3"/>
      <c r="AI3280" s="4"/>
      <c r="AJ32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0" s="8">
        <f>IF(#REF!=MAX(#REF!),"New","Old")</f>
      </c>
      <c r="AL3280" s="3"/>
      <c r="AM3280" s="9">
        <f>IF(OR(#REF!="",#REF!=0),"",IF(#REF!&lt;12000,"&lt;12k",IF(AND(#REF!&gt;=12000,#REF!&lt;24000),"12k to 24k",IF(AND(#REF!&gt;=24000,#REF!&lt;=36000),"24k to 36k",IF(#REF!&gt;36000,"&gt;36k","")))))</f>
      </c>
    </row>
    <row x14ac:dyDescent="0.25" r="3281" customHeight="1" ht="18.75">
      <c r="A3281" s="1">
        <v>1915494</v>
      </c>
      <c r="B3281" s="2">
        <v>11536623</v>
      </c>
      <c r="C3281" s="3" t="s">
        <v>0</v>
      </c>
      <c r="D3281" s="3" t="s">
        <v>59</v>
      </c>
      <c r="E3281" s="2">
        <v>2015</v>
      </c>
      <c r="F3281" s="4">
        <v>44849</v>
      </c>
      <c r="G3281" s="3" t="s">
        <v>14</v>
      </c>
      <c r="H3281" s="4">
        <v>45143</v>
      </c>
      <c r="I3281" s="4">
        <f>_xlfn.XLOOKUP(#REF!,[1]!Backup_F8_Previous_Wave[ODINO],[1]!Backup_F8_Previous_Wave[Production Date],"")</f>
      </c>
      <c r="J3281" s="10">
        <f>_xlfn.XLOOKUP(#REF!,[1]!Backup_F8_Previous_Wave[ODINO],[1]!Backup_F8_Previous_Wave[Wave Date],"")</f>
      </c>
      <c r="K3281" s="6">
        <f>_xlfn.XLOOKUP(#REF!,[1]!Backup_F8_Previous_Wave[ODINO],[1]!Backup_F8_Previous_Wave[Full VIN],"")</f>
      </c>
      <c r="L3281" s="3" t="s">
        <v>9886</v>
      </c>
      <c r="M3281" s="3" t="s">
        <v>4</v>
      </c>
      <c r="N3281" s="3" t="s">
        <v>9887</v>
      </c>
      <c r="O3281" s="3" t="s">
        <v>552</v>
      </c>
      <c r="P3281" s="6">
        <f>_xlfn.XLOOKUP(#REF!,[1]!Table2[BINNING],[1]!Table2[VFG],"")</f>
      </c>
      <c r="Q3281" s="6">
        <f>IF(ISNUMBER(FIND("|",#REF!,1)),LEFT(#REF!,FIND("|",#REF!,1)-2),#REF!)</f>
      </c>
      <c r="R3281" s="6">
        <f>IF(ISNUMBER(FIND("|",#REF!,1)),RIGHT(#REF!,LEN(#REF!)-FIND("|",#REF!,1)-1),"")</f>
      </c>
      <c r="S3281" s="3" t="s">
        <v>7</v>
      </c>
      <c r="T3281" s="3" t="s">
        <v>7</v>
      </c>
      <c r="U3281" s="2">
        <v>0</v>
      </c>
      <c r="V3281" s="2">
        <v>0</v>
      </c>
      <c r="W3281" s="2"/>
      <c r="X3281" s="3" t="s">
        <v>50</v>
      </c>
      <c r="Y3281" s="2">
        <v>0</v>
      </c>
      <c r="Z3281" s="3"/>
      <c r="AA3281" s="3"/>
      <c r="AB3281" s="7" t="s">
        <v>9888</v>
      </c>
      <c r="AC3281" s="3" t="s">
        <v>65</v>
      </c>
      <c r="AD3281" s="3" t="s">
        <v>66</v>
      </c>
      <c r="AE3281" s="3" t="s">
        <v>1842</v>
      </c>
      <c r="AF3281" s="3" t="s">
        <v>211</v>
      </c>
      <c r="AG3281" s="4"/>
      <c r="AH3281" s="3"/>
      <c r="AI3281" s="4"/>
      <c r="AJ32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1" s="8">
        <f>IF(#REF!=MAX(#REF!),"New","Old")</f>
      </c>
      <c r="AL3281" s="3"/>
      <c r="AM3281" s="9">
        <f>IF(OR(#REF!="",#REF!=0),"",IF(#REF!&lt;12000,"&lt;12k",IF(AND(#REF!&gt;=12000,#REF!&lt;24000),"12k to 24k",IF(AND(#REF!&gt;=24000,#REF!&lt;=36000),"24k to 36k",IF(#REF!&gt;36000,"&gt;36k","")))))</f>
      </c>
    </row>
    <row x14ac:dyDescent="0.25" r="3282" customHeight="1" ht="18.75">
      <c r="A3282" s="1">
        <v>1915538</v>
      </c>
      <c r="B3282" s="2">
        <v>11536654</v>
      </c>
      <c r="C3282" s="3" t="s">
        <v>0</v>
      </c>
      <c r="D3282" s="3" t="s">
        <v>181</v>
      </c>
      <c r="E3282" s="2">
        <v>2017</v>
      </c>
      <c r="F3282" s="4">
        <v>45142</v>
      </c>
      <c r="G3282" s="3" t="s">
        <v>39</v>
      </c>
      <c r="H3282" s="4">
        <v>45143</v>
      </c>
      <c r="I3282" s="4"/>
      <c r="J3282" s="10">
        <f>_xlfn.XLOOKUP(#REF!,[1]!Backup_F8_Previous_Wave[ODINO],[1]!Backup_F8_Previous_Wave[Wave Date],"")</f>
      </c>
      <c r="K3282" s="3"/>
      <c r="L3282" s="3" t="s">
        <v>765</v>
      </c>
      <c r="M3282" s="3" t="s">
        <v>4</v>
      </c>
      <c r="N3282" s="3" t="s">
        <v>9889</v>
      </c>
      <c r="O3282" s="3" t="s">
        <v>196</v>
      </c>
      <c r="P3282" s="6">
        <f>_xlfn.XLOOKUP(#REF!,[1]!Table2[BINNING],[1]!Table2[VFG],"")</f>
      </c>
      <c r="Q3282" s="6">
        <f>IF(ISNUMBER(FIND("|",#REF!,1)),LEFT(#REF!,FIND("|",#REF!,1)-2),#REF!)</f>
      </c>
      <c r="R3282" s="6">
        <f>IF(ISNUMBER(FIND("|",#REF!,1)),RIGHT(#REF!,LEN(#REF!)-FIND("|",#REF!,1)-1),"")</f>
      </c>
      <c r="S3282" s="3" t="s">
        <v>7</v>
      </c>
      <c r="T3282" s="3" t="s">
        <v>7</v>
      </c>
      <c r="U3282" s="2">
        <v>0</v>
      </c>
      <c r="V3282" s="2">
        <v>0</v>
      </c>
      <c r="W3282" s="2"/>
      <c r="X3282" s="3" t="s">
        <v>106</v>
      </c>
      <c r="Y3282" s="2">
        <v>65</v>
      </c>
      <c r="Z3282" s="3"/>
      <c r="AA3282" s="3"/>
      <c r="AB3282" s="7" t="s">
        <v>9890</v>
      </c>
      <c r="AC3282" s="3" t="s">
        <v>44</v>
      </c>
      <c r="AD3282" s="3" t="s">
        <v>44</v>
      </c>
      <c r="AE3282" s="3" t="s">
        <v>44</v>
      </c>
      <c r="AF3282" s="3" t="s">
        <v>198</v>
      </c>
      <c r="AG3282" s="4"/>
      <c r="AH3282" s="3"/>
      <c r="AI3282" s="4"/>
      <c r="AJ32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2" s="8">
        <f>IF(#REF!=MAX(#REF!),"New","Old")</f>
      </c>
      <c r="AL3282" s="3"/>
      <c r="AM3282" s="9">
        <f>IF(OR(#REF!="",#REF!=0),"",IF(#REF!&lt;12000,"&lt;12k",IF(AND(#REF!&gt;=12000,#REF!&lt;24000),"12k to 24k",IF(AND(#REF!&gt;=24000,#REF!&lt;=36000),"24k to 36k",IF(#REF!&gt;36000,"&gt;36k","")))))</f>
      </c>
    </row>
    <row x14ac:dyDescent="0.25" r="3283" customHeight="1" ht="18.75">
      <c r="A3283" s="1">
        <v>1915567</v>
      </c>
      <c r="B3283" s="2">
        <v>11536667</v>
      </c>
      <c r="C3283" s="3" t="s">
        <v>0</v>
      </c>
      <c r="D3283" s="3" t="s">
        <v>86</v>
      </c>
      <c r="E3283" s="2">
        <v>2020</v>
      </c>
      <c r="F3283" s="4">
        <v>45143</v>
      </c>
      <c r="G3283" s="3" t="s">
        <v>39</v>
      </c>
      <c r="H3283" s="4">
        <v>45143</v>
      </c>
      <c r="I3283" s="4">
        <f>_xlfn.XLOOKUP(#REF!,[1]!Backup_F8_Previous_Wave[ODINO],[1]!Backup_F8_Previous_Wave[Production Date],"")</f>
      </c>
      <c r="J3283" s="10">
        <f>_xlfn.XLOOKUP(#REF!,[1]!Backup_F8_Previous_Wave[ODINO],[1]!Backup_F8_Previous_Wave[Wave Date],"")</f>
      </c>
      <c r="K3283" s="6">
        <f>_xlfn.XLOOKUP(#REF!,[1]!Backup_F8_Previous_Wave[ODINO],[1]!Backup_F8_Previous_Wave[Full VIN],"")</f>
      </c>
      <c r="L3283" s="3" t="s">
        <v>3773</v>
      </c>
      <c r="M3283" s="3" t="s">
        <v>4</v>
      </c>
      <c r="N3283" s="3" t="s">
        <v>9891</v>
      </c>
      <c r="O3283" s="3" t="s">
        <v>4771</v>
      </c>
      <c r="P3283" s="6">
        <f>_xlfn.XLOOKUP(#REF!,[1]!Table2[BINNING],[1]!Table2[VFG],"")</f>
      </c>
      <c r="Q3283" s="6">
        <f>IF(ISNUMBER(FIND("|",#REF!,1)),LEFT(#REF!,FIND("|",#REF!,1)-2),#REF!)</f>
      </c>
      <c r="R3283" s="6">
        <f>IF(ISNUMBER(FIND("|",#REF!,1)),RIGHT(#REF!,LEN(#REF!)-FIND("|",#REF!,1)-1),"")</f>
      </c>
      <c r="S3283" s="3" t="s">
        <v>7</v>
      </c>
      <c r="T3283" s="3" t="s">
        <v>7</v>
      </c>
      <c r="U3283" s="2">
        <v>0</v>
      </c>
      <c r="V3283" s="2">
        <v>0</v>
      </c>
      <c r="W3283" s="2"/>
      <c r="X3283" s="3" t="s">
        <v>125</v>
      </c>
      <c r="Y3283" s="2"/>
      <c r="Z3283" s="3"/>
      <c r="AA3283" s="3"/>
      <c r="AB3283" s="7" t="s">
        <v>9892</v>
      </c>
      <c r="AC3283" s="3" t="s">
        <v>685</v>
      </c>
      <c r="AD3283" s="3" t="s">
        <v>1962</v>
      </c>
      <c r="AE3283" s="3" t="s">
        <v>2404</v>
      </c>
      <c r="AF3283" s="3" t="s">
        <v>95</v>
      </c>
      <c r="AG3283" s="4"/>
      <c r="AH3283" s="3"/>
      <c r="AI3283" s="4"/>
      <c r="AJ32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3" s="8">
        <f>IF(#REF!=MAX(#REF!),"New","Old")</f>
      </c>
      <c r="AL3283" s="3"/>
      <c r="AM3283" s="9">
        <f>IF(OR(#REF!="",#REF!=0),"",IF(#REF!&lt;12000,"&lt;12k",IF(AND(#REF!&gt;=12000,#REF!&lt;24000),"12k to 24k",IF(AND(#REF!&gt;=24000,#REF!&lt;=36000),"24k to 36k",IF(#REF!&gt;36000,"&gt;36k","")))))</f>
      </c>
    </row>
    <row x14ac:dyDescent="0.25" r="3284" customHeight="1" ht="18.75">
      <c r="A3284" s="1">
        <v>1915611</v>
      </c>
      <c r="B3284" s="2">
        <v>11536698</v>
      </c>
      <c r="C3284" s="3" t="s">
        <v>0</v>
      </c>
      <c r="D3284" s="3" t="s">
        <v>86</v>
      </c>
      <c r="E3284" s="2">
        <v>2020</v>
      </c>
      <c r="F3284" s="4">
        <v>45139</v>
      </c>
      <c r="G3284" s="3" t="s">
        <v>39</v>
      </c>
      <c r="H3284" s="4">
        <v>45143</v>
      </c>
      <c r="I3284" s="4">
        <f>_xlfn.XLOOKUP(#REF!,[1]!Backup_F8_Previous_Wave[ODINO],[1]!Backup_F8_Previous_Wave[Production Date],"")</f>
      </c>
      <c r="J3284" s="10">
        <f>_xlfn.XLOOKUP(#REF!,[1]!Backup_F8_Previous_Wave[ODINO],[1]!Backup_F8_Previous_Wave[Wave Date],"")</f>
      </c>
      <c r="K3284" s="6">
        <f>_xlfn.XLOOKUP(#REF!,[1]!Backup_F8_Previous_Wave[ODINO],[1]!Backup_F8_Previous_Wave[Full VIN],"")</f>
      </c>
      <c r="L3284" s="3" t="s">
        <v>9602</v>
      </c>
      <c r="M3284" s="3" t="s">
        <v>4</v>
      </c>
      <c r="N3284" s="3" t="s">
        <v>9893</v>
      </c>
      <c r="O3284" s="3" t="s">
        <v>4771</v>
      </c>
      <c r="P3284" s="6">
        <f>_xlfn.XLOOKUP(#REF!,[1]!Table2[BINNING],[1]!Table2[VFG],"")</f>
      </c>
      <c r="Q3284" s="6">
        <f>IF(ISNUMBER(FIND("|",#REF!,1)),LEFT(#REF!,FIND("|",#REF!,1)-2),#REF!)</f>
      </c>
      <c r="R3284" s="6">
        <f>IF(ISNUMBER(FIND("|",#REF!,1)),RIGHT(#REF!,LEN(#REF!)-FIND("|",#REF!,1)-1),"")</f>
      </c>
      <c r="S3284" s="3" t="s">
        <v>7</v>
      </c>
      <c r="T3284" s="3" t="s">
        <v>7</v>
      </c>
      <c r="U3284" s="2">
        <v>0</v>
      </c>
      <c r="V3284" s="2">
        <v>0</v>
      </c>
      <c r="W3284" s="2"/>
      <c r="X3284" s="3" t="s">
        <v>72</v>
      </c>
      <c r="Y3284" s="2">
        <v>0</v>
      </c>
      <c r="Z3284" s="3"/>
      <c r="AA3284" s="3"/>
      <c r="AB3284" s="7" t="s">
        <v>9894</v>
      </c>
      <c r="AC3284" s="3" t="s">
        <v>685</v>
      </c>
      <c r="AD3284" s="3" t="s">
        <v>93</v>
      </c>
      <c r="AE3284" s="3" t="s">
        <v>94</v>
      </c>
      <c r="AF3284" s="3" t="s">
        <v>95</v>
      </c>
      <c r="AG3284" s="4"/>
      <c r="AH3284" s="3"/>
      <c r="AI3284" s="4"/>
      <c r="AJ32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4" s="8">
        <f>IF(#REF!=MAX(#REF!),"New","Old")</f>
      </c>
      <c r="AL3284" s="3"/>
      <c r="AM3284" s="9">
        <f>IF(OR(#REF!="",#REF!=0),"",IF(#REF!&lt;12000,"&lt;12k",IF(AND(#REF!&gt;=12000,#REF!&lt;24000),"12k to 24k",IF(AND(#REF!&gt;=24000,#REF!&lt;=36000),"24k to 36k",IF(#REF!&gt;36000,"&gt;36k","")))))</f>
      </c>
    </row>
    <row x14ac:dyDescent="0.25" r="3285" customHeight="1" ht="18.75">
      <c r="A3285" s="1">
        <v>1915613</v>
      </c>
      <c r="B3285" s="2">
        <v>11536701</v>
      </c>
      <c r="C3285" s="3" t="s">
        <v>0</v>
      </c>
      <c r="D3285" s="3" t="s">
        <v>86</v>
      </c>
      <c r="E3285" s="2">
        <v>2020</v>
      </c>
      <c r="F3285" s="4">
        <v>45137</v>
      </c>
      <c r="G3285" s="3" t="s">
        <v>39</v>
      </c>
      <c r="H3285" s="4">
        <v>45143</v>
      </c>
      <c r="I3285" s="4">
        <f>_xlfn.XLOOKUP(#REF!,[1]!Backup_F8_Previous_Wave[ODINO],[1]!Backup_F8_Previous_Wave[Production Date],"")</f>
      </c>
      <c r="J3285" s="10">
        <f>_xlfn.XLOOKUP(#REF!,[1]!Backup_F8_Previous_Wave[ODINO],[1]!Backup_F8_Previous_Wave[Wave Date],"")</f>
      </c>
      <c r="K3285" s="6">
        <f>_xlfn.XLOOKUP(#REF!,[1]!Backup_F8_Previous_Wave[ODINO],[1]!Backup_F8_Previous_Wave[Full VIN],"")</f>
      </c>
      <c r="L3285" s="3" t="s">
        <v>9895</v>
      </c>
      <c r="M3285" s="3" t="s">
        <v>4</v>
      </c>
      <c r="N3285" s="3" t="s">
        <v>9896</v>
      </c>
      <c r="O3285" s="3" t="s">
        <v>4771</v>
      </c>
      <c r="P3285" s="6">
        <f>_xlfn.XLOOKUP(#REF!,[1]!Table2[BINNING],[1]!Table2[VFG],"")</f>
      </c>
      <c r="Q3285" s="6">
        <f>IF(ISNUMBER(FIND("|",#REF!,1)),LEFT(#REF!,FIND("|",#REF!,1)-2),#REF!)</f>
      </c>
      <c r="R3285" s="6">
        <f>IF(ISNUMBER(FIND("|",#REF!,1)),RIGHT(#REF!,LEN(#REF!)-FIND("|",#REF!,1)-1),"")</f>
      </c>
      <c r="S3285" s="3" t="s">
        <v>7</v>
      </c>
      <c r="T3285" s="3" t="s">
        <v>7</v>
      </c>
      <c r="U3285" s="2">
        <v>0</v>
      </c>
      <c r="V3285" s="2">
        <v>0</v>
      </c>
      <c r="W3285" s="2"/>
      <c r="X3285" s="3" t="s">
        <v>32</v>
      </c>
      <c r="Y3285" s="2">
        <v>0</v>
      </c>
      <c r="Z3285" s="3"/>
      <c r="AA3285" s="3"/>
      <c r="AB3285" s="7" t="s">
        <v>9897</v>
      </c>
      <c r="AC3285" s="3" t="s">
        <v>685</v>
      </c>
      <c r="AD3285" s="3" t="s">
        <v>93</v>
      </c>
      <c r="AE3285" s="3" t="s">
        <v>94</v>
      </c>
      <c r="AF3285" s="3" t="s">
        <v>95</v>
      </c>
      <c r="AG3285" s="4"/>
      <c r="AH3285" s="3"/>
      <c r="AI3285" s="4"/>
      <c r="AJ32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5" s="8">
        <f>IF(#REF!=MAX(#REF!),"New","Old")</f>
      </c>
      <c r="AL3285" s="3"/>
      <c r="AM3285" s="9">
        <f>IF(OR(#REF!="",#REF!=0),"",IF(#REF!&lt;12000,"&lt;12k",IF(AND(#REF!&gt;=12000,#REF!&lt;24000),"12k to 24k",IF(AND(#REF!&gt;=24000,#REF!&lt;=36000),"24k to 36k",IF(#REF!&gt;36000,"&gt;36k","")))))</f>
      </c>
    </row>
    <row x14ac:dyDescent="0.25" r="3286" customHeight="1" ht="18.75">
      <c r="A3286" s="1">
        <v>1915663</v>
      </c>
      <c r="B3286" s="2">
        <v>11536730</v>
      </c>
      <c r="C3286" s="3" t="s">
        <v>0</v>
      </c>
      <c r="D3286" s="3" t="s">
        <v>38</v>
      </c>
      <c r="E3286" s="2">
        <v>2017</v>
      </c>
      <c r="F3286" s="4">
        <v>45045</v>
      </c>
      <c r="G3286" s="3" t="s">
        <v>108</v>
      </c>
      <c r="H3286" s="4">
        <v>45144</v>
      </c>
      <c r="I3286" s="4"/>
      <c r="J3286" s="10">
        <f>_xlfn.XLOOKUP(#REF!,[1]!Backup_F8_Previous_Wave[ODINO],[1]!Backup_F8_Previous_Wave[Wave Date],"")</f>
      </c>
      <c r="K3286" s="3"/>
      <c r="L3286" s="3" t="s">
        <v>9898</v>
      </c>
      <c r="M3286" s="3" t="s">
        <v>4</v>
      </c>
      <c r="N3286" s="3" t="s">
        <v>9899</v>
      </c>
      <c r="O3286" s="3" t="s">
        <v>328</v>
      </c>
      <c r="P3286" s="6">
        <f>_xlfn.XLOOKUP(#REF!,[1]!Table2[BINNING],[1]!Table2[VFG],"")</f>
      </c>
      <c r="Q3286" s="6">
        <f>IF(ISNUMBER(FIND("|",#REF!,1)),LEFT(#REF!,FIND("|",#REF!,1)-2),#REF!)</f>
      </c>
      <c r="R3286" s="6">
        <f>IF(ISNUMBER(FIND("|",#REF!,1)),RIGHT(#REF!,LEN(#REF!)-FIND("|",#REF!,1)-1),"")</f>
      </c>
      <c r="S3286" s="3" t="s">
        <v>7</v>
      </c>
      <c r="T3286" s="3" t="s">
        <v>7</v>
      </c>
      <c r="U3286" s="2">
        <v>0</v>
      </c>
      <c r="V3286" s="2">
        <v>0</v>
      </c>
      <c r="W3286" s="2"/>
      <c r="X3286" s="3" t="s">
        <v>63</v>
      </c>
      <c r="Y3286" s="2">
        <v>35</v>
      </c>
      <c r="Z3286" s="3"/>
      <c r="AA3286" s="3"/>
      <c r="AB3286" s="7" t="s">
        <v>9900</v>
      </c>
      <c r="AC3286" s="3" t="s">
        <v>44</v>
      </c>
      <c r="AD3286" s="3" t="s">
        <v>44</v>
      </c>
      <c r="AE3286" s="3" t="s">
        <v>44</v>
      </c>
      <c r="AF3286" s="3" t="s">
        <v>45</v>
      </c>
      <c r="AG3286" s="4"/>
      <c r="AH3286" s="3"/>
      <c r="AI3286" s="4"/>
      <c r="AJ32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6" s="8">
        <f>IF(#REF!=MAX(#REF!),"New","Old")</f>
      </c>
      <c r="AL3286" s="3"/>
      <c r="AM3286" s="9">
        <f>IF(OR(#REF!="",#REF!=0),"",IF(#REF!&lt;12000,"&lt;12k",IF(AND(#REF!&gt;=12000,#REF!&lt;24000),"12k to 24k",IF(AND(#REF!&gt;=24000,#REF!&lt;=36000),"24k to 36k",IF(#REF!&gt;36000,"&gt;36k","")))))</f>
      </c>
    </row>
    <row x14ac:dyDescent="0.25" r="3287" customHeight="1" ht="18.75">
      <c r="A3287" s="1">
        <v>1915701</v>
      </c>
      <c r="B3287" s="2">
        <v>11536751</v>
      </c>
      <c r="C3287" s="3" t="s">
        <v>0</v>
      </c>
      <c r="D3287" s="3" t="s">
        <v>86</v>
      </c>
      <c r="E3287" s="2">
        <v>2020</v>
      </c>
      <c r="F3287" s="4">
        <v>45132</v>
      </c>
      <c r="G3287" s="3" t="s">
        <v>39</v>
      </c>
      <c r="H3287" s="4">
        <v>45144</v>
      </c>
      <c r="I3287" s="4">
        <f>_xlfn.XLOOKUP(#REF!,[1]!Backup_F8_Previous_Wave[ODINO],[1]!Backup_F8_Previous_Wave[Production Date],"")</f>
      </c>
      <c r="J3287" s="10">
        <f>_xlfn.XLOOKUP(#REF!,[1]!Backup_F8_Previous_Wave[ODINO],[1]!Backup_F8_Previous_Wave[Wave Date],"")</f>
      </c>
      <c r="K3287" s="6">
        <f>_xlfn.XLOOKUP(#REF!,[1]!Backup_F8_Previous_Wave[ODINO],[1]!Backup_F8_Previous_Wave[Full VIN],"")</f>
      </c>
      <c r="L3287" s="3" t="s">
        <v>1100</v>
      </c>
      <c r="M3287" s="3" t="s">
        <v>4</v>
      </c>
      <c r="N3287" s="3" t="s">
        <v>9901</v>
      </c>
      <c r="O3287" s="3" t="s">
        <v>4771</v>
      </c>
      <c r="P3287" s="6">
        <f>_xlfn.XLOOKUP(#REF!,[1]!Table2[BINNING],[1]!Table2[VFG],"")</f>
      </c>
      <c r="Q3287" s="6">
        <f>IF(ISNUMBER(FIND("|",#REF!,1)),LEFT(#REF!,FIND("|",#REF!,1)-2),#REF!)</f>
      </c>
      <c r="R3287" s="6">
        <f>IF(ISNUMBER(FIND("|",#REF!,1)),RIGHT(#REF!,LEN(#REF!)-FIND("|",#REF!,1)-1),"")</f>
      </c>
      <c r="S3287" s="3" t="s">
        <v>7</v>
      </c>
      <c r="T3287" s="3" t="s">
        <v>7</v>
      </c>
      <c r="U3287" s="2">
        <v>0</v>
      </c>
      <c r="V3287" s="2">
        <v>0</v>
      </c>
      <c r="W3287" s="2"/>
      <c r="X3287" s="3" t="s">
        <v>8</v>
      </c>
      <c r="Y3287" s="2"/>
      <c r="Z3287" s="3"/>
      <c r="AA3287" s="3"/>
      <c r="AB3287" s="7" t="s">
        <v>9902</v>
      </c>
      <c r="AC3287" s="3" t="s">
        <v>685</v>
      </c>
      <c r="AD3287" s="3" t="s">
        <v>93</v>
      </c>
      <c r="AE3287" s="3" t="s">
        <v>94</v>
      </c>
      <c r="AF3287" s="3" t="s">
        <v>95</v>
      </c>
      <c r="AG3287" s="4"/>
      <c r="AH3287" s="3"/>
      <c r="AI3287" s="4"/>
      <c r="AJ32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7" s="8">
        <f>IF(#REF!=MAX(#REF!),"New","Old")</f>
      </c>
      <c r="AL3287" s="3"/>
      <c r="AM3287" s="9">
        <f>IF(OR(#REF!="",#REF!=0),"",IF(#REF!&lt;12000,"&lt;12k",IF(AND(#REF!&gt;=12000,#REF!&lt;24000),"12k to 24k",IF(AND(#REF!&gt;=24000,#REF!&lt;=36000),"24k to 36k",IF(#REF!&gt;36000,"&gt;36k","")))))</f>
      </c>
    </row>
    <row x14ac:dyDescent="0.25" r="3288" customHeight="1" ht="18.75">
      <c r="A3288" s="1">
        <v>1915787</v>
      </c>
      <c r="B3288" s="2">
        <v>11536807</v>
      </c>
      <c r="C3288" s="3" t="s">
        <v>0</v>
      </c>
      <c r="D3288" s="3" t="s">
        <v>86</v>
      </c>
      <c r="E3288" s="2">
        <v>2020</v>
      </c>
      <c r="F3288" s="4">
        <v>45144</v>
      </c>
      <c r="G3288" s="3" t="s">
        <v>39</v>
      </c>
      <c r="H3288" s="4">
        <v>45144</v>
      </c>
      <c r="I3288" s="4"/>
      <c r="J3288" s="10">
        <f>_xlfn.XLOOKUP(#REF!,[1]!Backup_F8_Previous_Wave[ODINO],[1]!Backup_F8_Previous_Wave[Wave Date],"")</f>
      </c>
      <c r="K3288" s="3"/>
      <c r="L3288" s="3" t="s">
        <v>9903</v>
      </c>
      <c r="M3288" s="3" t="s">
        <v>4</v>
      </c>
      <c r="N3288" s="3" t="s">
        <v>9904</v>
      </c>
      <c r="O3288" s="3" t="s">
        <v>4771</v>
      </c>
      <c r="P3288" s="6">
        <f>_xlfn.XLOOKUP(#REF!,[1]!Table2[BINNING],[1]!Table2[VFG],"")</f>
      </c>
      <c r="Q3288" s="6">
        <f>IF(ISNUMBER(FIND("|",#REF!,1)),LEFT(#REF!,FIND("|",#REF!,1)-2),#REF!)</f>
      </c>
      <c r="R3288" s="6">
        <f>IF(ISNUMBER(FIND("|",#REF!,1)),RIGHT(#REF!,LEN(#REF!)-FIND("|",#REF!,1)-1),"")</f>
      </c>
      <c r="S3288" s="3" t="s">
        <v>7</v>
      </c>
      <c r="T3288" s="3" t="s">
        <v>7</v>
      </c>
      <c r="U3288" s="2">
        <v>0</v>
      </c>
      <c r="V3288" s="2">
        <v>0</v>
      </c>
      <c r="W3288" s="2"/>
      <c r="X3288" s="3" t="s">
        <v>72</v>
      </c>
      <c r="Y3288" s="2">
        <v>0</v>
      </c>
      <c r="Z3288" s="3"/>
      <c r="AA3288" s="3"/>
      <c r="AB3288" s="7" t="s">
        <v>9905</v>
      </c>
      <c r="AC3288" s="3" t="s">
        <v>44</v>
      </c>
      <c r="AD3288" s="3" t="s">
        <v>44</v>
      </c>
      <c r="AE3288" s="3" t="s">
        <v>44</v>
      </c>
      <c r="AF3288" s="3" t="s">
        <v>95</v>
      </c>
      <c r="AG3288" s="4"/>
      <c r="AH3288" s="3"/>
      <c r="AI3288" s="4"/>
      <c r="AJ32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8" s="8">
        <f>IF(#REF!=MAX(#REF!),"New","Old")</f>
      </c>
      <c r="AL3288" s="3"/>
      <c r="AM3288" s="9">
        <f>IF(OR(#REF!="",#REF!=0),"",IF(#REF!&lt;12000,"&lt;12k",IF(AND(#REF!&gt;=12000,#REF!&lt;24000),"12k to 24k",IF(AND(#REF!&gt;=24000,#REF!&lt;=36000),"24k to 36k",IF(#REF!&gt;36000,"&gt;36k","")))))</f>
      </c>
    </row>
    <row x14ac:dyDescent="0.25" r="3289" customHeight="1" ht="18.75">
      <c r="A3289" s="1">
        <v>1915881</v>
      </c>
      <c r="B3289" s="2">
        <v>11536866</v>
      </c>
      <c r="C3289" s="3" t="s">
        <v>0</v>
      </c>
      <c r="D3289" s="3" t="s">
        <v>181</v>
      </c>
      <c r="E3289" s="2">
        <v>2017</v>
      </c>
      <c r="F3289" s="4">
        <v>45144</v>
      </c>
      <c r="G3289" s="3" t="s">
        <v>39</v>
      </c>
      <c r="H3289" s="4">
        <v>45145</v>
      </c>
      <c r="I3289" s="4">
        <f>_xlfn.XLOOKUP(#REF!,[1]!Backup_F8_Previous_Wave[ODINO],[1]!Backup_F8_Previous_Wave[Production Date],"")</f>
      </c>
      <c r="J3289" s="10">
        <f>_xlfn.XLOOKUP(#REF!,[1]!Backup_F8_Previous_Wave[ODINO],[1]!Backup_F8_Previous_Wave[Wave Date],"")</f>
      </c>
      <c r="K3289" s="6">
        <f>_xlfn.XLOOKUP(#REF!,[1]!Backup_F8_Previous_Wave[ODINO],[1]!Backup_F8_Previous_Wave[Full VIN],"")</f>
      </c>
      <c r="L3289" s="3" t="s">
        <v>9906</v>
      </c>
      <c r="M3289" s="3" t="s">
        <v>4</v>
      </c>
      <c r="N3289" s="3" t="s">
        <v>9907</v>
      </c>
      <c r="O3289" s="3" t="s">
        <v>196</v>
      </c>
      <c r="P3289" s="6">
        <f>_xlfn.XLOOKUP(#REF!,[1]!Table2[BINNING],[1]!Table2[VFG],"")</f>
      </c>
      <c r="Q3289" s="6">
        <f>IF(ISNUMBER(FIND("|",#REF!,1)),LEFT(#REF!,FIND("|",#REF!,1)-2),#REF!)</f>
      </c>
      <c r="R3289" s="6">
        <f>IF(ISNUMBER(FIND("|",#REF!,1)),RIGHT(#REF!,LEN(#REF!)-FIND("|",#REF!,1)-1),"")</f>
      </c>
      <c r="S3289" s="3" t="s">
        <v>7</v>
      </c>
      <c r="T3289" s="3" t="s">
        <v>7</v>
      </c>
      <c r="U3289" s="2">
        <v>0</v>
      </c>
      <c r="V3289" s="2">
        <v>0</v>
      </c>
      <c r="W3289" s="2"/>
      <c r="X3289" s="3" t="s">
        <v>63</v>
      </c>
      <c r="Y3289" s="2">
        <v>70</v>
      </c>
      <c r="Z3289" s="3"/>
      <c r="AA3289" s="3"/>
      <c r="AB3289" s="7" t="s">
        <v>9908</v>
      </c>
      <c r="AC3289" s="3" t="s">
        <v>297</v>
      </c>
      <c r="AD3289" s="3" t="s">
        <v>298</v>
      </c>
      <c r="AE3289" s="3" t="s">
        <v>299</v>
      </c>
      <c r="AF3289" s="3" t="s">
        <v>198</v>
      </c>
      <c r="AG3289" s="4"/>
      <c r="AH3289" s="3"/>
      <c r="AI3289" s="4"/>
      <c r="AJ32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89" s="8">
        <f>IF(#REF!=MAX(#REF!),"New","Old")</f>
      </c>
      <c r="AL3289" s="3"/>
      <c r="AM3289" s="9">
        <f>IF(OR(#REF!="",#REF!=0),"",IF(#REF!&lt;12000,"&lt;12k",IF(AND(#REF!&gt;=12000,#REF!&lt;24000),"12k to 24k",IF(AND(#REF!&gt;=24000,#REF!&lt;=36000),"24k to 36k",IF(#REF!&gt;36000,"&gt;36k","")))))</f>
      </c>
    </row>
    <row x14ac:dyDescent="0.25" r="3290" customHeight="1" ht="18.75">
      <c r="A3290" s="1">
        <v>1915957</v>
      </c>
      <c r="B3290" s="2">
        <v>11536914</v>
      </c>
      <c r="C3290" s="3" t="s">
        <v>0</v>
      </c>
      <c r="D3290" s="3" t="s">
        <v>181</v>
      </c>
      <c r="E3290" s="2">
        <v>2015</v>
      </c>
      <c r="F3290" s="4">
        <v>43411</v>
      </c>
      <c r="G3290" s="3" t="s">
        <v>14</v>
      </c>
      <c r="H3290" s="4">
        <v>45145</v>
      </c>
      <c r="I3290" s="4"/>
      <c r="J3290" s="10">
        <f>_xlfn.XLOOKUP(#REF!,[1]!Backup_F8_Previous_Wave[ODINO],[1]!Backup_F8_Previous_Wave[Wave Date],"")</f>
      </c>
      <c r="K3290" s="6">
        <f>_xlfn.XLOOKUP(#REF!,[1]!Backup_F8_Previous_Wave[ODINO],[1]!Backup_F8_Previous_Wave[Full VIN],"")</f>
      </c>
      <c r="L3290" s="3" t="s">
        <v>9909</v>
      </c>
      <c r="M3290" s="3" t="s">
        <v>4</v>
      </c>
      <c r="N3290" s="3" t="s">
        <v>9910</v>
      </c>
      <c r="O3290" s="3" t="s">
        <v>184</v>
      </c>
      <c r="P3290" s="6">
        <f>_xlfn.XLOOKUP(#REF!,[1]!Table2[BINNING],[1]!Table2[VFG],"")</f>
      </c>
      <c r="Q3290" s="6">
        <f>IF(ISNUMBER(FIND("|",#REF!,1)),LEFT(#REF!,FIND("|",#REF!,1)-2),#REF!)</f>
      </c>
      <c r="R3290" s="6">
        <f>IF(ISNUMBER(FIND("|",#REF!,1)),RIGHT(#REF!,LEN(#REF!)-FIND("|",#REF!,1)-1),"")</f>
      </c>
      <c r="S3290" s="3" t="s">
        <v>7</v>
      </c>
      <c r="T3290" s="3" t="s">
        <v>7</v>
      </c>
      <c r="U3290" s="2">
        <v>0</v>
      </c>
      <c r="V3290" s="2">
        <v>0</v>
      </c>
      <c r="W3290" s="2">
        <v>36000</v>
      </c>
      <c r="X3290" s="3" t="s">
        <v>525</v>
      </c>
      <c r="Y3290" s="2"/>
      <c r="Z3290" s="3"/>
      <c r="AA3290" s="3"/>
      <c r="AB3290" s="7" t="s">
        <v>9911</v>
      </c>
      <c r="AC3290" s="3"/>
      <c r="AD3290" s="3"/>
      <c r="AE3290" s="3"/>
      <c r="AF3290" s="3"/>
      <c r="AG3290" s="4"/>
      <c r="AH3290" s="3"/>
      <c r="AI3290" s="4"/>
      <c r="AJ32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0" s="8">
        <f>IF(#REF!=MAX(#REF!),"New","Old")</f>
      </c>
      <c r="AL3290" s="3"/>
      <c r="AM3290" s="9">
        <f>IF(OR(#REF!="",#REF!=0),"",IF(#REF!&lt;12000,"&lt;12k",IF(AND(#REF!&gt;=12000,#REF!&lt;24000),"12k to 24k",IF(AND(#REF!&gt;=24000,#REF!&lt;=36000),"24k to 36k",IF(#REF!&gt;36000,"&gt;36k","")))))</f>
      </c>
    </row>
    <row x14ac:dyDescent="0.25" r="3291" customHeight="1" ht="18.75">
      <c r="A3291" s="1">
        <v>1916086</v>
      </c>
      <c r="B3291" s="2">
        <v>11536996</v>
      </c>
      <c r="C3291" s="3" t="s">
        <v>0</v>
      </c>
      <c r="D3291" s="3" t="s">
        <v>86</v>
      </c>
      <c r="E3291" s="2">
        <v>2020</v>
      </c>
      <c r="F3291" s="4">
        <v>45145</v>
      </c>
      <c r="G3291" s="3" t="s">
        <v>39</v>
      </c>
      <c r="H3291" s="4">
        <v>45145</v>
      </c>
      <c r="I3291" s="4"/>
      <c r="J3291" s="10">
        <f>_xlfn.XLOOKUP(#REF!,[1]!Backup_F8_Previous_Wave[ODINO],[1]!Backup_F8_Previous_Wave[Wave Date],"")</f>
      </c>
      <c r="K3291" s="3"/>
      <c r="L3291" s="3" t="s">
        <v>2146</v>
      </c>
      <c r="M3291" s="3" t="s">
        <v>4</v>
      </c>
      <c r="N3291" s="3" t="s">
        <v>9912</v>
      </c>
      <c r="O3291" s="3" t="s">
        <v>4771</v>
      </c>
      <c r="P3291" s="6">
        <f>_xlfn.XLOOKUP(#REF!,[1]!Table2[BINNING],[1]!Table2[VFG],"")</f>
      </c>
      <c r="Q3291" s="6">
        <f>IF(ISNUMBER(FIND("|",#REF!,1)),LEFT(#REF!,FIND("|",#REF!,1)-2),#REF!)</f>
      </c>
      <c r="R3291" s="6">
        <f>IF(ISNUMBER(FIND("|",#REF!,1)),RIGHT(#REF!,LEN(#REF!)-FIND("|",#REF!,1)-1),"")</f>
      </c>
      <c r="S3291" s="3" t="s">
        <v>7</v>
      </c>
      <c r="T3291" s="3" t="s">
        <v>7</v>
      </c>
      <c r="U3291" s="2">
        <v>0</v>
      </c>
      <c r="V3291" s="2">
        <v>0</v>
      </c>
      <c r="W3291" s="2"/>
      <c r="X3291" s="3" t="s">
        <v>72</v>
      </c>
      <c r="Y3291" s="2"/>
      <c r="Z3291" s="3"/>
      <c r="AA3291" s="3"/>
      <c r="AB3291" s="7" t="s">
        <v>9913</v>
      </c>
      <c r="AC3291" s="3" t="s">
        <v>44</v>
      </c>
      <c r="AD3291" s="3" t="s">
        <v>44</v>
      </c>
      <c r="AE3291" s="3" t="s">
        <v>44</v>
      </c>
      <c r="AF3291" s="3" t="s">
        <v>95</v>
      </c>
      <c r="AG3291" s="4"/>
      <c r="AH3291" s="3"/>
      <c r="AI3291" s="4"/>
      <c r="AJ32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1" s="8">
        <f>IF(#REF!=MAX(#REF!),"New","Old")</f>
      </c>
      <c r="AL3291" s="3"/>
      <c r="AM3291" s="9">
        <f>IF(OR(#REF!="",#REF!=0),"",IF(#REF!&lt;12000,"&lt;12k",IF(AND(#REF!&gt;=12000,#REF!&lt;24000),"12k to 24k",IF(AND(#REF!&gt;=24000,#REF!&lt;=36000),"24k to 36k",IF(#REF!&gt;36000,"&gt;36k","")))))</f>
      </c>
    </row>
    <row x14ac:dyDescent="0.25" r="3292" customHeight="1" ht="18.75">
      <c r="A3292" s="1">
        <v>1916182</v>
      </c>
      <c r="B3292" s="2">
        <v>11537067</v>
      </c>
      <c r="C3292" s="3" t="s">
        <v>0</v>
      </c>
      <c r="D3292" s="3" t="s">
        <v>181</v>
      </c>
      <c r="E3292" s="2">
        <v>2016</v>
      </c>
      <c r="F3292" s="4">
        <v>45119</v>
      </c>
      <c r="G3292" s="3" t="s">
        <v>39</v>
      </c>
      <c r="H3292" s="4">
        <v>45146</v>
      </c>
      <c r="I3292" s="4">
        <f>_xlfn.XLOOKUP(#REF!,[1]!Backup_F8_Previous_Wave[ODINO],[1]!Backup_F8_Previous_Wave[Production Date],"")</f>
      </c>
      <c r="J3292" s="10">
        <f>_xlfn.XLOOKUP(#REF!,[1]!Backup_F8_Previous_Wave[ODINO],[1]!Backup_F8_Previous_Wave[Wave Date],"")</f>
      </c>
      <c r="K3292" s="6">
        <f>_xlfn.XLOOKUP(#REF!,[1]!Backup_F8_Previous_Wave[ODINO],[1]!Backup_F8_Previous_Wave[Full VIN],"")</f>
      </c>
      <c r="L3292" s="3" t="s">
        <v>9593</v>
      </c>
      <c r="M3292" s="3" t="s">
        <v>4</v>
      </c>
      <c r="N3292" s="3" t="s">
        <v>9914</v>
      </c>
      <c r="O3292" s="3" t="s">
        <v>196</v>
      </c>
      <c r="P3292" s="6">
        <f>_xlfn.XLOOKUP(#REF!,[1]!Table2[BINNING],[1]!Table2[VFG],"")</f>
      </c>
      <c r="Q3292" s="6">
        <f>IF(ISNUMBER(FIND("|",#REF!,1)),LEFT(#REF!,FIND("|",#REF!,1)-2),#REF!)</f>
      </c>
      <c r="R3292" s="6">
        <f>IF(ISNUMBER(FIND("|",#REF!,1)),RIGHT(#REF!,LEN(#REF!)-FIND("|",#REF!,1)-1),"")</f>
      </c>
      <c r="S3292" s="3" t="s">
        <v>7</v>
      </c>
      <c r="T3292" s="3" t="s">
        <v>7</v>
      </c>
      <c r="U3292" s="2">
        <v>0</v>
      </c>
      <c r="V3292" s="2">
        <v>0</v>
      </c>
      <c r="W3292" s="2"/>
      <c r="X3292" s="3" t="s">
        <v>63</v>
      </c>
      <c r="Y3292" s="2">
        <v>65</v>
      </c>
      <c r="Z3292" s="3"/>
      <c r="AA3292" s="3"/>
      <c r="AB3292" s="7" t="s">
        <v>9915</v>
      </c>
      <c r="AC3292" s="3" t="s">
        <v>297</v>
      </c>
      <c r="AD3292" s="3" t="s">
        <v>298</v>
      </c>
      <c r="AE3292" s="3" t="s">
        <v>299</v>
      </c>
      <c r="AF3292" s="3" t="s">
        <v>198</v>
      </c>
      <c r="AG3292" s="4"/>
      <c r="AH3292" s="3"/>
      <c r="AI3292" s="4"/>
      <c r="AJ32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2" s="8">
        <f>IF(#REF!=MAX(#REF!),"New","Old")</f>
      </c>
      <c r="AL3292" s="3"/>
      <c r="AM3292" s="9">
        <f>IF(OR(#REF!="",#REF!=0),"",IF(#REF!&lt;12000,"&lt;12k",IF(AND(#REF!&gt;=12000,#REF!&lt;24000),"12k to 24k",IF(AND(#REF!&gt;=24000,#REF!&lt;=36000),"24k to 36k",IF(#REF!&gt;36000,"&gt;36k","")))))</f>
      </c>
    </row>
    <row x14ac:dyDescent="0.25" r="3293" customHeight="1" ht="18.75">
      <c r="A3293" s="1">
        <v>1916263</v>
      </c>
      <c r="B3293" s="2">
        <v>11537127</v>
      </c>
      <c r="C3293" s="3" t="s">
        <v>0</v>
      </c>
      <c r="D3293" s="3" t="s">
        <v>59</v>
      </c>
      <c r="E3293" s="2">
        <v>2016</v>
      </c>
      <c r="F3293" s="4">
        <v>45139</v>
      </c>
      <c r="G3293" s="3" t="s">
        <v>39</v>
      </c>
      <c r="H3293" s="4">
        <v>45146</v>
      </c>
      <c r="I3293" s="4">
        <f>_xlfn.XLOOKUP(#REF!,[1]!Backup_F8_Previous_Wave[ODINO],[1]!Backup_F8_Previous_Wave[Production Date],"")</f>
      </c>
      <c r="J3293" s="10">
        <f>_xlfn.XLOOKUP(#REF!,[1]!Backup_F8_Previous_Wave[ODINO],[1]!Backup_F8_Previous_Wave[Wave Date],"")</f>
      </c>
      <c r="K3293" s="6">
        <f>_xlfn.XLOOKUP(#REF!,[1]!Backup_F8_Previous_Wave[ODINO],[1]!Backup_F8_Previous_Wave[Full VIN],"")</f>
      </c>
      <c r="L3293" s="3" t="s">
        <v>3652</v>
      </c>
      <c r="M3293" s="3" t="s">
        <v>4</v>
      </c>
      <c r="N3293" s="3" t="s">
        <v>9916</v>
      </c>
      <c r="O3293" s="3" t="s">
        <v>31</v>
      </c>
      <c r="P3293" s="6">
        <f>_xlfn.XLOOKUP(#REF!,[1]!Table2[BINNING],[1]!Table2[VFG],"")</f>
      </c>
      <c r="Q3293" s="6">
        <f>IF(ISNUMBER(FIND("|",#REF!,1)),LEFT(#REF!,FIND("|",#REF!,1)-2),#REF!)</f>
      </c>
      <c r="R3293" s="6">
        <f>IF(ISNUMBER(FIND("|",#REF!,1)),RIGHT(#REF!,LEN(#REF!)-FIND("|",#REF!,1)-1),"")</f>
      </c>
      <c r="S3293" s="3" t="s">
        <v>7</v>
      </c>
      <c r="T3293" s="3" t="s">
        <v>7</v>
      </c>
      <c r="U3293" s="2">
        <v>0</v>
      </c>
      <c r="V3293" s="2">
        <v>0</v>
      </c>
      <c r="W3293" s="2">
        <v>73000</v>
      </c>
      <c r="X3293" s="3" t="s">
        <v>63</v>
      </c>
      <c r="Y3293" s="2"/>
      <c r="Z3293" s="3" t="s">
        <v>9917</v>
      </c>
      <c r="AA3293" s="3" t="s">
        <v>3881</v>
      </c>
      <c r="AB3293" s="7" t="s">
        <v>9918</v>
      </c>
      <c r="AC3293" s="3" t="s">
        <v>65</v>
      </c>
      <c r="AD3293" s="3" t="s">
        <v>66</v>
      </c>
      <c r="AE3293" s="3" t="s">
        <v>67</v>
      </c>
      <c r="AF3293" s="3" t="s">
        <v>68</v>
      </c>
      <c r="AG3293" s="4"/>
      <c r="AH3293" s="3"/>
      <c r="AI3293" s="4"/>
      <c r="AJ32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3" s="8">
        <f>IF(#REF!=MAX(#REF!),"New","Old")</f>
      </c>
      <c r="AL3293" s="3"/>
      <c r="AM3293" s="9">
        <f>IF(OR(#REF!="",#REF!=0),"",IF(#REF!&lt;12000,"&lt;12k",IF(AND(#REF!&gt;=12000,#REF!&lt;24000),"12k to 24k",IF(AND(#REF!&gt;=24000,#REF!&lt;=36000),"24k to 36k",IF(#REF!&gt;36000,"&gt;36k","")))))</f>
      </c>
    </row>
    <row x14ac:dyDescent="0.25" r="3294" customHeight="1" ht="18.75">
      <c r="A3294" s="1">
        <v>1916339</v>
      </c>
      <c r="B3294" s="2">
        <v>11537181</v>
      </c>
      <c r="C3294" s="3" t="s">
        <v>0</v>
      </c>
      <c r="D3294" s="3" t="s">
        <v>86</v>
      </c>
      <c r="E3294" s="2">
        <v>2020</v>
      </c>
      <c r="F3294" s="4">
        <v>45063</v>
      </c>
      <c r="G3294" s="3" t="s">
        <v>108</v>
      </c>
      <c r="H3294" s="4">
        <v>45146</v>
      </c>
      <c r="I3294" s="4">
        <f>_xlfn.XLOOKUP(#REF!,[1]!Backup_F8_Previous_Wave[ODINO],[1]!Backup_F8_Previous_Wave[Production Date],"")</f>
      </c>
      <c r="J3294" s="10">
        <f>_xlfn.XLOOKUP(#REF!,[1]!Backup_F8_Previous_Wave[ODINO],[1]!Backup_F8_Previous_Wave[Wave Date],"")</f>
      </c>
      <c r="K3294" s="6">
        <f>_xlfn.XLOOKUP(#REF!,[1]!Backup_F8_Previous_Wave[ODINO],[1]!Backup_F8_Previous_Wave[Full VIN],"")</f>
      </c>
      <c r="L3294" s="3" t="s">
        <v>9919</v>
      </c>
      <c r="M3294" s="3" t="s">
        <v>4</v>
      </c>
      <c r="N3294" s="3" t="s">
        <v>9920</v>
      </c>
      <c r="O3294" s="3" t="s">
        <v>4771</v>
      </c>
      <c r="P3294" s="6">
        <f>_xlfn.XLOOKUP(#REF!,[1]!Table2[BINNING],[1]!Table2[VFG],"")</f>
      </c>
      <c r="Q3294" s="6">
        <f>IF(ISNUMBER(FIND("|",#REF!,1)),LEFT(#REF!,FIND("|",#REF!,1)-2),#REF!)</f>
      </c>
      <c r="R3294" s="6">
        <f>IF(ISNUMBER(FIND("|",#REF!,1)),RIGHT(#REF!,LEN(#REF!)-FIND("|",#REF!,1)-1),"")</f>
      </c>
      <c r="S3294" s="3" t="s">
        <v>7</v>
      </c>
      <c r="T3294" s="3" t="s">
        <v>7</v>
      </c>
      <c r="U3294" s="2">
        <v>0</v>
      </c>
      <c r="V3294" s="2">
        <v>0</v>
      </c>
      <c r="W3294" s="2">
        <v>93000</v>
      </c>
      <c r="X3294" s="3" t="s">
        <v>81</v>
      </c>
      <c r="Y3294" s="2"/>
      <c r="Z3294" s="3" t="s">
        <v>9921</v>
      </c>
      <c r="AA3294" s="3" t="s">
        <v>2700</v>
      </c>
      <c r="AB3294" s="7" t="s">
        <v>9922</v>
      </c>
      <c r="AC3294" s="3" t="s">
        <v>685</v>
      </c>
      <c r="AD3294" s="3" t="s">
        <v>93</v>
      </c>
      <c r="AE3294" s="3" t="s">
        <v>94</v>
      </c>
      <c r="AF3294" s="3" t="s">
        <v>95</v>
      </c>
      <c r="AG3294" s="4"/>
      <c r="AH3294" s="3"/>
      <c r="AI3294" s="4"/>
      <c r="AJ32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4" s="8">
        <f>IF(#REF!=MAX(#REF!),"New","Old")</f>
      </c>
      <c r="AL3294" s="3"/>
      <c r="AM3294" s="9">
        <f>IF(OR(#REF!="",#REF!=0),"",IF(#REF!&lt;12000,"&lt;12k",IF(AND(#REF!&gt;=12000,#REF!&lt;24000),"12k to 24k",IF(AND(#REF!&gt;=24000,#REF!&lt;=36000),"24k to 36k",IF(#REF!&gt;36000,"&gt;36k","")))))</f>
      </c>
    </row>
    <row x14ac:dyDescent="0.25" r="3295" customHeight="1" ht="18.75">
      <c r="A3295" s="1">
        <v>1916350</v>
      </c>
      <c r="B3295" s="2">
        <v>11537188</v>
      </c>
      <c r="C3295" s="3" t="s">
        <v>0</v>
      </c>
      <c r="D3295" s="3" t="s">
        <v>86</v>
      </c>
      <c r="E3295" s="2">
        <v>2020</v>
      </c>
      <c r="F3295" s="4">
        <v>45142</v>
      </c>
      <c r="G3295" s="3" t="s">
        <v>39</v>
      </c>
      <c r="H3295" s="4">
        <v>45146</v>
      </c>
      <c r="I3295" s="4">
        <f>_xlfn.XLOOKUP(#REF!,[1]!Backup_F8_Previous_Wave[ODINO],[1]!Backup_F8_Previous_Wave[Production Date],"")</f>
      </c>
      <c r="J3295" s="10">
        <f>_xlfn.XLOOKUP(#REF!,[1]!Backup_F8_Previous_Wave[ODINO],[1]!Backup_F8_Previous_Wave[Wave Date],"")</f>
      </c>
      <c r="K3295" s="6">
        <f>_xlfn.XLOOKUP(#REF!,[1]!Backup_F8_Previous_Wave[ODINO],[1]!Backup_F8_Previous_Wave[Full VIN],"")</f>
      </c>
      <c r="L3295" s="3" t="s">
        <v>8440</v>
      </c>
      <c r="M3295" s="3" t="s">
        <v>4</v>
      </c>
      <c r="N3295" s="3" t="s">
        <v>9923</v>
      </c>
      <c r="O3295" s="3" t="s">
        <v>4771</v>
      </c>
      <c r="P3295" s="6">
        <f>_xlfn.XLOOKUP(#REF!,[1]!Table2[BINNING],[1]!Table2[VFG],"")</f>
      </c>
      <c r="Q3295" s="6">
        <f>IF(ISNUMBER(FIND("|",#REF!,1)),LEFT(#REF!,FIND("|",#REF!,1)-2),#REF!)</f>
      </c>
      <c r="R3295" s="6">
        <f>IF(ISNUMBER(FIND("|",#REF!,1)),RIGHT(#REF!,LEN(#REF!)-FIND("|",#REF!,1)-1),"")</f>
      </c>
      <c r="S3295" s="3" t="s">
        <v>7</v>
      </c>
      <c r="T3295" s="3" t="s">
        <v>7</v>
      </c>
      <c r="U3295" s="2">
        <v>0</v>
      </c>
      <c r="V3295" s="2">
        <v>0</v>
      </c>
      <c r="W3295" s="2"/>
      <c r="X3295" s="3" t="s">
        <v>229</v>
      </c>
      <c r="Y3295" s="2">
        <v>0</v>
      </c>
      <c r="Z3295" s="3"/>
      <c r="AA3295" s="3"/>
      <c r="AB3295" s="7" t="s">
        <v>9924</v>
      </c>
      <c r="AC3295" s="3" t="s">
        <v>685</v>
      </c>
      <c r="AD3295" s="3" t="s">
        <v>93</v>
      </c>
      <c r="AE3295" s="3" t="s">
        <v>94</v>
      </c>
      <c r="AF3295" s="3" t="s">
        <v>95</v>
      </c>
      <c r="AG3295" s="4"/>
      <c r="AH3295" s="3"/>
      <c r="AI3295" s="4"/>
      <c r="AJ32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5" s="8">
        <f>IF(#REF!=MAX(#REF!),"New","Old")</f>
      </c>
      <c r="AL3295" s="3"/>
      <c r="AM3295" s="9">
        <f>IF(OR(#REF!="",#REF!=0),"",IF(#REF!&lt;12000,"&lt;12k",IF(AND(#REF!&gt;=12000,#REF!&lt;24000),"12k to 24k",IF(AND(#REF!&gt;=24000,#REF!&lt;=36000),"24k to 36k",IF(#REF!&gt;36000,"&gt;36k","")))))</f>
      </c>
    </row>
    <row x14ac:dyDescent="0.25" r="3296" customHeight="1" ht="18.75">
      <c r="A3296" s="1">
        <v>1916381</v>
      </c>
      <c r="B3296" s="2">
        <v>11537210</v>
      </c>
      <c r="C3296" s="3" t="s">
        <v>0</v>
      </c>
      <c r="D3296" s="3" t="s">
        <v>181</v>
      </c>
      <c r="E3296" s="2">
        <v>2016</v>
      </c>
      <c r="F3296" s="4">
        <v>45140</v>
      </c>
      <c r="G3296" s="3" t="s">
        <v>39</v>
      </c>
      <c r="H3296" s="4">
        <v>45146</v>
      </c>
      <c r="I3296" s="4">
        <f>_xlfn.XLOOKUP(#REF!,[1]!Backup_F8_Previous_Wave[ODINO],[1]!Backup_F8_Previous_Wave[Production Date],"")</f>
      </c>
      <c r="J3296" s="10">
        <f>_xlfn.XLOOKUP(#REF!,[1]!Backup_F8_Previous_Wave[ODINO],[1]!Backup_F8_Previous_Wave[Wave Date],"")</f>
      </c>
      <c r="K3296" s="6">
        <f>_xlfn.XLOOKUP(#REF!,[1]!Backup_F8_Previous_Wave[ODINO],[1]!Backup_F8_Previous_Wave[Full VIN],"")</f>
      </c>
      <c r="L3296" s="3" t="s">
        <v>9925</v>
      </c>
      <c r="M3296" s="3" t="s">
        <v>4</v>
      </c>
      <c r="N3296" s="3" t="s">
        <v>9926</v>
      </c>
      <c r="O3296" s="3" t="s">
        <v>196</v>
      </c>
      <c r="P3296" s="6">
        <f>_xlfn.XLOOKUP(#REF!,[1]!Table2[BINNING],[1]!Table2[VFG],"")</f>
      </c>
      <c r="Q3296" s="6">
        <f>IF(ISNUMBER(FIND("|",#REF!,1)),LEFT(#REF!,FIND("|",#REF!,1)-2),#REF!)</f>
      </c>
      <c r="R3296" s="6">
        <f>IF(ISNUMBER(FIND("|",#REF!,1)),RIGHT(#REF!,LEN(#REF!)-FIND("|",#REF!,1)-1),"")</f>
      </c>
      <c r="S3296" s="3" t="s">
        <v>7</v>
      </c>
      <c r="T3296" s="3" t="s">
        <v>7</v>
      </c>
      <c r="U3296" s="2">
        <v>0</v>
      </c>
      <c r="V3296" s="2">
        <v>0</v>
      </c>
      <c r="W3296" s="2"/>
      <c r="X3296" s="3" t="s">
        <v>63</v>
      </c>
      <c r="Y3296" s="2">
        <v>75</v>
      </c>
      <c r="Z3296" s="3"/>
      <c r="AA3296" s="3"/>
      <c r="AB3296" s="7" t="s">
        <v>9927</v>
      </c>
      <c r="AC3296" s="3" t="s">
        <v>297</v>
      </c>
      <c r="AD3296" s="3" t="s">
        <v>298</v>
      </c>
      <c r="AE3296" s="3" t="s">
        <v>299</v>
      </c>
      <c r="AF3296" s="3" t="s">
        <v>198</v>
      </c>
      <c r="AG3296" s="4"/>
      <c r="AH3296" s="3"/>
      <c r="AI3296" s="4"/>
      <c r="AJ32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6" s="8">
        <f>IF(#REF!=MAX(#REF!),"New","Old")</f>
      </c>
      <c r="AL3296" s="3"/>
      <c r="AM3296" s="9">
        <f>IF(OR(#REF!="",#REF!=0),"",IF(#REF!&lt;12000,"&lt;12k",IF(AND(#REF!&gt;=12000,#REF!&lt;24000),"12k to 24k",IF(AND(#REF!&gt;=24000,#REF!&lt;=36000),"24k to 36k",IF(#REF!&gt;36000,"&gt;36k","")))))</f>
      </c>
    </row>
    <row x14ac:dyDescent="0.25" r="3297" customHeight="1" ht="18.75">
      <c r="A3297" s="1">
        <v>1916382</v>
      </c>
      <c r="B3297" s="2">
        <v>11537211</v>
      </c>
      <c r="C3297" s="3" t="s">
        <v>0</v>
      </c>
      <c r="D3297" s="3" t="s">
        <v>86</v>
      </c>
      <c r="E3297" s="2">
        <v>2020</v>
      </c>
      <c r="F3297" s="4">
        <v>45134</v>
      </c>
      <c r="G3297" s="3" t="s">
        <v>39</v>
      </c>
      <c r="H3297" s="4">
        <v>45146</v>
      </c>
      <c r="I3297" s="4"/>
      <c r="J3297" s="10">
        <f>_xlfn.XLOOKUP(#REF!,[1]!Backup_F8_Previous_Wave[ODINO],[1]!Backup_F8_Previous_Wave[Wave Date],"")</f>
      </c>
      <c r="K3297" s="3"/>
      <c r="L3297" s="3" t="s">
        <v>8957</v>
      </c>
      <c r="M3297" s="3" t="s">
        <v>4</v>
      </c>
      <c r="N3297" s="3" t="s">
        <v>9928</v>
      </c>
      <c r="O3297" s="3" t="s">
        <v>4771</v>
      </c>
      <c r="P3297" s="6">
        <f>_xlfn.XLOOKUP(#REF!,[1]!Table2[BINNING],[1]!Table2[VFG],"")</f>
      </c>
      <c r="Q3297" s="6">
        <f>IF(ISNUMBER(FIND("|",#REF!,1)),LEFT(#REF!,FIND("|",#REF!,1)-2),#REF!)</f>
      </c>
      <c r="R3297" s="6">
        <f>IF(ISNUMBER(FIND("|",#REF!,1)),RIGHT(#REF!,LEN(#REF!)-FIND("|",#REF!,1)-1),"")</f>
      </c>
      <c r="S3297" s="3" t="s">
        <v>7</v>
      </c>
      <c r="T3297" s="3" t="s">
        <v>7</v>
      </c>
      <c r="U3297" s="2">
        <v>0</v>
      </c>
      <c r="V3297" s="2">
        <v>0</v>
      </c>
      <c r="W3297" s="2"/>
      <c r="X3297" s="3" t="s">
        <v>282</v>
      </c>
      <c r="Y3297" s="2"/>
      <c r="Z3297" s="3"/>
      <c r="AA3297" s="3"/>
      <c r="AB3297" s="7" t="s">
        <v>9929</v>
      </c>
      <c r="AC3297" s="3" t="s">
        <v>44</v>
      </c>
      <c r="AD3297" s="3" t="s">
        <v>44</v>
      </c>
      <c r="AE3297" s="3" t="s">
        <v>44</v>
      </c>
      <c r="AF3297" s="3" t="s">
        <v>95</v>
      </c>
      <c r="AG3297" s="4"/>
      <c r="AH3297" s="3"/>
      <c r="AI3297" s="4"/>
      <c r="AJ32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7" s="8">
        <f>IF(#REF!=MAX(#REF!),"New","Old")</f>
      </c>
      <c r="AL3297" s="3"/>
      <c r="AM3297" s="9">
        <f>IF(OR(#REF!="",#REF!=0),"",IF(#REF!&lt;12000,"&lt;12k",IF(AND(#REF!&gt;=12000,#REF!&lt;24000),"12k to 24k",IF(AND(#REF!&gt;=24000,#REF!&lt;=36000),"24k to 36k",IF(#REF!&gt;36000,"&gt;36k","")))))</f>
      </c>
    </row>
    <row x14ac:dyDescent="0.25" r="3298" customHeight="1" ht="18.75">
      <c r="A3298" s="1">
        <v>1916389</v>
      </c>
      <c r="B3298" s="2">
        <v>11537216</v>
      </c>
      <c r="C3298" s="3" t="s">
        <v>0</v>
      </c>
      <c r="D3298" s="3" t="s">
        <v>86</v>
      </c>
      <c r="E3298" s="2">
        <v>2011</v>
      </c>
      <c r="F3298" s="4">
        <v>45145</v>
      </c>
      <c r="G3298" s="3" t="s">
        <v>39</v>
      </c>
      <c r="H3298" s="4">
        <v>45146</v>
      </c>
      <c r="I3298" s="4">
        <f>_xlfn.XLOOKUP(#REF!,[1]!Backup_F8_Previous_Wave[ODINO],[1]!Backup_F8_Previous_Wave[Production Date],"")</f>
      </c>
      <c r="J3298" s="10">
        <f>_xlfn.XLOOKUP(#REF!,[1]!Backup_F8_Previous_Wave[ODINO],[1]!Backup_F8_Previous_Wave[Wave Date],"")</f>
      </c>
      <c r="K3298" s="6">
        <f>_xlfn.XLOOKUP(#REF!,[1]!Backup_F8_Previous_Wave[ODINO],[1]!Backup_F8_Previous_Wave[Full VIN],"")</f>
      </c>
      <c r="L3298" s="3" t="s">
        <v>9930</v>
      </c>
      <c r="M3298" s="3" t="s">
        <v>4</v>
      </c>
      <c r="N3298" s="3" t="s">
        <v>9931</v>
      </c>
      <c r="O3298" s="3" t="s">
        <v>105</v>
      </c>
      <c r="P3298" s="6">
        <f>_xlfn.XLOOKUP(#REF!,[1]!Table2[BINNING],[1]!Table2[VFG],"")</f>
      </c>
      <c r="Q3298" s="6">
        <f>IF(ISNUMBER(FIND("|",#REF!,1)),LEFT(#REF!,FIND("|",#REF!,1)-2),#REF!)</f>
      </c>
      <c r="R3298" s="6">
        <f>IF(ISNUMBER(FIND("|",#REF!,1)),RIGHT(#REF!,LEN(#REF!)-FIND("|",#REF!,1)-1),"")</f>
      </c>
      <c r="S3298" s="3" t="s">
        <v>7</v>
      </c>
      <c r="T3298" s="3" t="s">
        <v>7</v>
      </c>
      <c r="U3298" s="2">
        <v>0</v>
      </c>
      <c r="V3298" s="2">
        <v>0</v>
      </c>
      <c r="W3298" s="2">
        <v>129000</v>
      </c>
      <c r="X3298" s="3" t="s">
        <v>63</v>
      </c>
      <c r="Y3298" s="2"/>
      <c r="Z3298" s="3"/>
      <c r="AA3298" s="3"/>
      <c r="AB3298" s="7" t="s">
        <v>9932</v>
      </c>
      <c r="AC3298" s="3" t="s">
        <v>602</v>
      </c>
      <c r="AD3298" s="3" t="s">
        <v>93</v>
      </c>
      <c r="AE3298" s="3" t="s">
        <v>603</v>
      </c>
      <c r="AF3298" s="3" t="s">
        <v>27</v>
      </c>
      <c r="AG3298" s="4"/>
      <c r="AH3298" s="3"/>
      <c r="AI3298" s="4"/>
      <c r="AJ32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8" s="8">
        <f>IF(#REF!=MAX(#REF!),"New","Old")</f>
      </c>
      <c r="AL3298" s="3"/>
      <c r="AM3298" s="9">
        <f>IF(OR(#REF!="",#REF!=0),"",IF(#REF!&lt;12000,"&lt;12k",IF(AND(#REF!&gt;=12000,#REF!&lt;24000),"12k to 24k",IF(AND(#REF!&gt;=24000,#REF!&lt;=36000),"24k to 36k",IF(#REF!&gt;36000,"&gt;36k","")))))</f>
      </c>
    </row>
    <row x14ac:dyDescent="0.25" r="3299" customHeight="1" ht="18.75">
      <c r="A3299" s="1">
        <v>1916417</v>
      </c>
      <c r="B3299" s="2">
        <v>11537236</v>
      </c>
      <c r="C3299" s="3" t="s">
        <v>173</v>
      </c>
      <c r="D3299" s="3" t="s">
        <v>204</v>
      </c>
      <c r="E3299" s="2">
        <v>2019</v>
      </c>
      <c r="F3299" s="4">
        <v>45102</v>
      </c>
      <c r="G3299" s="3" t="s">
        <v>108</v>
      </c>
      <c r="H3299" s="4">
        <v>45146</v>
      </c>
      <c r="I3299" s="4">
        <f>_xlfn.XLOOKUP(#REF!,[1]!Backup_F8_Previous_Wave[ODINO],[1]!Backup_F8_Previous_Wave[Production Date],"")</f>
      </c>
      <c r="J3299" s="10">
        <f>_xlfn.XLOOKUP(#REF!,[1]!Backup_F8_Previous_Wave[ODINO],[1]!Backup_F8_Previous_Wave[Wave Date],"")</f>
      </c>
      <c r="K3299" s="6">
        <f>_xlfn.XLOOKUP(#REF!,[1]!Backup_F8_Previous_Wave[ODINO],[1]!Backup_F8_Previous_Wave[Full VIN],"")</f>
      </c>
      <c r="L3299" s="3" t="s">
        <v>9933</v>
      </c>
      <c r="M3299" s="3" t="s">
        <v>4</v>
      </c>
      <c r="N3299" s="3" t="s">
        <v>9934</v>
      </c>
      <c r="O3299" s="3" t="s">
        <v>62</v>
      </c>
      <c r="P3299" s="6">
        <f>_xlfn.XLOOKUP(#REF!,[1]!Table2[BINNING],[1]!Table2[VFG],"")</f>
      </c>
      <c r="Q3299" s="6">
        <f>IF(ISNUMBER(FIND("|",#REF!,1)),LEFT(#REF!,FIND("|",#REF!,1)-2),#REF!)</f>
      </c>
      <c r="R3299" s="6">
        <f>IF(ISNUMBER(FIND("|",#REF!,1)),RIGHT(#REF!,LEN(#REF!)-FIND("|",#REF!,1)-1),"")</f>
      </c>
      <c r="S3299" s="3" t="s">
        <v>7</v>
      </c>
      <c r="T3299" s="3" t="s">
        <v>7</v>
      </c>
      <c r="U3299" s="2">
        <v>0</v>
      </c>
      <c r="V3299" s="2">
        <v>0</v>
      </c>
      <c r="W3299" s="2">
        <v>20000</v>
      </c>
      <c r="X3299" s="3" t="s">
        <v>81</v>
      </c>
      <c r="Y3299" s="2"/>
      <c r="Z3299" s="3" t="s">
        <v>9935</v>
      </c>
      <c r="AA3299" s="3" t="s">
        <v>2700</v>
      </c>
      <c r="AB3299" s="7" t="s">
        <v>9936</v>
      </c>
      <c r="AC3299" s="3" t="s">
        <v>208</v>
      </c>
      <c r="AD3299" s="3" t="s">
        <v>209</v>
      </c>
      <c r="AE3299" s="3" t="s">
        <v>210</v>
      </c>
      <c r="AF3299" s="3" t="s">
        <v>211</v>
      </c>
      <c r="AG3299" s="4"/>
      <c r="AH3299" s="3"/>
      <c r="AI3299" s="4"/>
      <c r="AJ32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299" s="8">
        <f>IF(#REF!=MAX(#REF!),"New","Old")</f>
      </c>
      <c r="AL3299" s="3"/>
      <c r="AM3299" s="9">
        <f>IF(OR(#REF!="",#REF!=0),"",IF(#REF!&lt;12000,"&lt;12k",IF(AND(#REF!&gt;=12000,#REF!&lt;24000),"12k to 24k",IF(AND(#REF!&gt;=24000,#REF!&lt;=36000),"24k to 36k",IF(#REF!&gt;36000,"&gt;36k","")))))</f>
      </c>
    </row>
    <row x14ac:dyDescent="0.25" r="3300" customHeight="1" ht="18.75">
      <c r="A3300" s="1">
        <v>1916597</v>
      </c>
      <c r="B3300" s="2">
        <v>11537366</v>
      </c>
      <c r="C3300" s="3" t="s">
        <v>0</v>
      </c>
      <c r="D3300" s="3" t="s">
        <v>181</v>
      </c>
      <c r="E3300" s="2">
        <v>2017</v>
      </c>
      <c r="F3300" s="4">
        <v>45140</v>
      </c>
      <c r="G3300" s="3" t="s">
        <v>39</v>
      </c>
      <c r="H3300" s="4">
        <v>45147</v>
      </c>
      <c r="I3300" s="4">
        <f>_xlfn.XLOOKUP(#REF!,[1]!Backup_F8_Previous_Wave[ODINO],[1]!Backup_F8_Previous_Wave[Production Date],"")</f>
      </c>
      <c r="J3300" s="10">
        <f>_xlfn.XLOOKUP(#REF!,[1]!Backup_F8_Previous_Wave[ODINO],[1]!Backup_F8_Previous_Wave[Wave Date],"")</f>
      </c>
      <c r="K3300" s="6">
        <f>_xlfn.XLOOKUP(#REF!,[1]!Backup_F8_Previous_Wave[ODINO],[1]!Backup_F8_Previous_Wave[Full VIN],"")</f>
      </c>
      <c r="L3300" s="3" t="s">
        <v>9937</v>
      </c>
      <c r="M3300" s="3" t="s">
        <v>4</v>
      </c>
      <c r="N3300" s="3" t="s">
        <v>9938</v>
      </c>
      <c r="O3300" s="3" t="s">
        <v>196</v>
      </c>
      <c r="P3300" s="6">
        <f>_xlfn.XLOOKUP(#REF!,[1]!Table2[BINNING],[1]!Table2[VFG],"")</f>
      </c>
      <c r="Q3300" s="6">
        <f>IF(ISNUMBER(FIND("|",#REF!,1)),LEFT(#REF!,FIND("|",#REF!,1)-2),#REF!)</f>
      </c>
      <c r="R3300" s="6">
        <f>IF(ISNUMBER(FIND("|",#REF!,1)),RIGHT(#REF!,LEN(#REF!)-FIND("|",#REF!,1)-1),"")</f>
      </c>
      <c r="S3300" s="3" t="s">
        <v>7</v>
      </c>
      <c r="T3300" s="3" t="s">
        <v>7</v>
      </c>
      <c r="U3300" s="2">
        <v>0</v>
      </c>
      <c r="V3300" s="2">
        <v>0</v>
      </c>
      <c r="W3300" s="2"/>
      <c r="X3300" s="3" t="s">
        <v>246</v>
      </c>
      <c r="Y3300" s="2">
        <v>60</v>
      </c>
      <c r="Z3300" s="3"/>
      <c r="AA3300" s="3"/>
      <c r="AB3300" s="7" t="s">
        <v>9939</v>
      </c>
      <c r="AC3300" s="3" t="s">
        <v>297</v>
      </c>
      <c r="AD3300" s="3" t="s">
        <v>298</v>
      </c>
      <c r="AE3300" s="3" t="s">
        <v>299</v>
      </c>
      <c r="AF3300" s="3" t="s">
        <v>198</v>
      </c>
      <c r="AG3300" s="4"/>
      <c r="AH3300" s="3"/>
      <c r="AI3300" s="4"/>
      <c r="AJ33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0" s="8">
        <f>IF(#REF!=MAX(#REF!),"New","Old")</f>
      </c>
      <c r="AL3300" s="3"/>
      <c r="AM3300" s="9">
        <f>IF(OR(#REF!="",#REF!=0),"",IF(#REF!&lt;12000,"&lt;12k",IF(AND(#REF!&gt;=12000,#REF!&lt;24000),"12k to 24k",IF(AND(#REF!&gt;=24000,#REF!&lt;=36000),"24k to 36k",IF(#REF!&gt;36000,"&gt;36k","")))))</f>
      </c>
    </row>
    <row x14ac:dyDescent="0.25" r="3301" customHeight="1" ht="18.75">
      <c r="A3301" s="1">
        <v>1916658</v>
      </c>
      <c r="B3301" s="2">
        <v>11537413</v>
      </c>
      <c r="C3301" s="3" t="s">
        <v>0</v>
      </c>
      <c r="D3301" s="3" t="s">
        <v>181</v>
      </c>
      <c r="E3301" s="2">
        <v>2016</v>
      </c>
      <c r="F3301" s="4">
        <v>45143</v>
      </c>
      <c r="G3301" s="3" t="s">
        <v>39</v>
      </c>
      <c r="H3301" s="4">
        <v>45147</v>
      </c>
      <c r="I3301" s="4">
        <f>_xlfn.XLOOKUP(#REF!,[1]!Backup_F8_Previous_Wave[ODINO],[1]!Backup_F8_Previous_Wave[Production Date],"")</f>
      </c>
      <c r="J3301" s="10">
        <f>_xlfn.XLOOKUP(#REF!,[1]!Backup_F8_Previous_Wave[ODINO],[1]!Backup_F8_Previous_Wave[Wave Date],"")</f>
      </c>
      <c r="K3301" s="6">
        <f>_xlfn.XLOOKUP(#REF!,[1]!Backup_F8_Previous_Wave[ODINO],[1]!Backup_F8_Previous_Wave[Full VIN],"")</f>
      </c>
      <c r="L3301" s="3" t="s">
        <v>9940</v>
      </c>
      <c r="M3301" s="3" t="s">
        <v>4</v>
      </c>
      <c r="N3301" s="3" t="s">
        <v>9941</v>
      </c>
      <c r="O3301" s="3" t="s">
        <v>196</v>
      </c>
      <c r="P3301" s="6">
        <f>_xlfn.XLOOKUP(#REF!,[1]!Table2[BINNING],[1]!Table2[VFG],"")</f>
      </c>
      <c r="Q3301" s="6">
        <f>IF(ISNUMBER(FIND("|",#REF!,1)),LEFT(#REF!,FIND("|",#REF!,1)-2),#REF!)</f>
      </c>
      <c r="R3301" s="6">
        <f>IF(ISNUMBER(FIND("|",#REF!,1)),RIGHT(#REF!,LEN(#REF!)-FIND("|",#REF!,1)-1),"")</f>
      </c>
      <c r="S3301" s="3" t="s">
        <v>7</v>
      </c>
      <c r="T3301" s="3" t="s">
        <v>7</v>
      </c>
      <c r="U3301" s="2">
        <v>0</v>
      </c>
      <c r="V3301" s="2">
        <v>0</v>
      </c>
      <c r="W3301" s="2"/>
      <c r="X3301" s="3" t="s">
        <v>433</v>
      </c>
      <c r="Y3301" s="2">
        <v>75</v>
      </c>
      <c r="Z3301" s="3"/>
      <c r="AA3301" s="3"/>
      <c r="AB3301" s="7" t="s">
        <v>9942</v>
      </c>
      <c r="AC3301" s="3" t="s">
        <v>297</v>
      </c>
      <c r="AD3301" s="3" t="s">
        <v>298</v>
      </c>
      <c r="AE3301" s="3" t="s">
        <v>299</v>
      </c>
      <c r="AF3301" s="3" t="s">
        <v>198</v>
      </c>
      <c r="AG3301" s="4"/>
      <c r="AH3301" s="3"/>
      <c r="AI3301" s="4"/>
      <c r="AJ33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1" s="8">
        <f>IF(#REF!=MAX(#REF!),"New","Old")</f>
      </c>
      <c r="AL3301" s="3"/>
      <c r="AM3301" s="9">
        <f>IF(OR(#REF!="",#REF!=0),"",IF(#REF!&lt;12000,"&lt;12k",IF(AND(#REF!&gt;=12000,#REF!&lt;24000),"12k to 24k",IF(AND(#REF!&gt;=24000,#REF!&lt;=36000),"24k to 36k",IF(#REF!&gt;36000,"&gt;36k","")))))</f>
      </c>
    </row>
    <row x14ac:dyDescent="0.25" r="3302" customHeight="1" ht="18.75">
      <c r="A3302" s="1">
        <v>1916687</v>
      </c>
      <c r="B3302" s="2">
        <v>11537435</v>
      </c>
      <c r="C3302" s="3" t="s">
        <v>0</v>
      </c>
      <c r="D3302" s="3" t="s">
        <v>59</v>
      </c>
      <c r="E3302" s="2">
        <v>2016</v>
      </c>
      <c r="F3302" s="4">
        <v>45143</v>
      </c>
      <c r="G3302" s="3" t="s">
        <v>39</v>
      </c>
      <c r="H3302" s="4">
        <v>45147</v>
      </c>
      <c r="I3302" s="4">
        <f>_xlfn.XLOOKUP(#REF!,[1]!Backup_F8_Previous_Wave[ODINO],[1]!Backup_F8_Previous_Wave[Production Date],"")</f>
      </c>
      <c r="J3302" s="10">
        <f>_xlfn.XLOOKUP(#REF!,[1]!Backup_F8_Previous_Wave[ODINO],[1]!Backup_F8_Previous_Wave[Wave Date],"")</f>
      </c>
      <c r="K3302" s="6">
        <f>_xlfn.XLOOKUP(#REF!,[1]!Backup_F8_Previous_Wave[ODINO],[1]!Backup_F8_Previous_Wave[Full VIN],"")</f>
      </c>
      <c r="L3302" s="3" t="s">
        <v>9361</v>
      </c>
      <c r="M3302" s="3" t="s">
        <v>4</v>
      </c>
      <c r="N3302" s="3" t="s">
        <v>9943</v>
      </c>
      <c r="O3302" s="3" t="s">
        <v>62</v>
      </c>
      <c r="P3302" s="6">
        <f>_xlfn.XLOOKUP(#REF!,[1]!Table2[BINNING],[1]!Table2[VFG],"")</f>
      </c>
      <c r="Q3302" s="6">
        <f>IF(ISNUMBER(FIND("|",#REF!,1)),LEFT(#REF!,FIND("|",#REF!,1)-2),#REF!)</f>
      </c>
      <c r="R3302" s="6">
        <f>IF(ISNUMBER(FIND("|",#REF!,1)),RIGHT(#REF!,LEN(#REF!)-FIND("|",#REF!,1)-1),"")</f>
      </c>
      <c r="S3302" s="3" t="s">
        <v>7</v>
      </c>
      <c r="T3302" s="3" t="s">
        <v>7</v>
      </c>
      <c r="U3302" s="2">
        <v>0</v>
      </c>
      <c r="V3302" s="2">
        <v>0</v>
      </c>
      <c r="W3302" s="2"/>
      <c r="X3302" s="3" t="s">
        <v>63</v>
      </c>
      <c r="Y3302" s="2">
        <v>0</v>
      </c>
      <c r="Z3302" s="3"/>
      <c r="AA3302" s="3"/>
      <c r="AB3302" s="7" t="s">
        <v>9944</v>
      </c>
      <c r="AC3302" s="3" t="s">
        <v>65</v>
      </c>
      <c r="AD3302" s="3" t="s">
        <v>66</v>
      </c>
      <c r="AE3302" s="3" t="s">
        <v>67</v>
      </c>
      <c r="AF3302" s="3" t="s">
        <v>68</v>
      </c>
      <c r="AG3302" s="4"/>
      <c r="AH3302" s="3"/>
      <c r="AI3302" s="4"/>
      <c r="AJ33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2" s="8">
        <f>IF(#REF!=MAX(#REF!),"New","Old")</f>
      </c>
      <c r="AL3302" s="3"/>
      <c r="AM3302" s="9">
        <f>IF(OR(#REF!="",#REF!=0),"",IF(#REF!&lt;12000,"&lt;12k",IF(AND(#REF!&gt;=12000,#REF!&lt;24000),"12k to 24k",IF(AND(#REF!&gt;=24000,#REF!&lt;=36000),"24k to 36k",IF(#REF!&gt;36000,"&gt;36k","")))))</f>
      </c>
    </row>
    <row x14ac:dyDescent="0.25" r="3303" customHeight="1" ht="18.75">
      <c r="A3303" s="1">
        <v>1916691</v>
      </c>
      <c r="B3303" s="2">
        <v>11537439</v>
      </c>
      <c r="C3303" s="3" t="s">
        <v>0</v>
      </c>
      <c r="D3303" s="3" t="s">
        <v>1</v>
      </c>
      <c r="E3303" s="2">
        <v>2018</v>
      </c>
      <c r="F3303" s="4">
        <v>44436</v>
      </c>
      <c r="G3303" s="3" t="s">
        <v>39</v>
      </c>
      <c r="H3303" s="4">
        <v>45147</v>
      </c>
      <c r="I3303" s="4">
        <f>_xlfn.XLOOKUP(#REF!,[1]!Backup_F8_Previous_Wave[ODINO],[1]!Backup_F8_Previous_Wave[Production Date],"")</f>
      </c>
      <c r="J3303" s="10">
        <f>_xlfn.XLOOKUP(#REF!,[1]!Backup_F8_Previous_Wave[ODINO],[1]!Backup_F8_Previous_Wave[Wave Date],"")</f>
      </c>
      <c r="K3303" s="6">
        <f>_xlfn.XLOOKUP(#REF!,[1]!Backup_F8_Previous_Wave[ODINO],[1]!Backup_F8_Previous_Wave[Full VIN],"")</f>
      </c>
      <c r="L3303" s="3" t="s">
        <v>9945</v>
      </c>
      <c r="M3303" s="3" t="s">
        <v>4</v>
      </c>
      <c r="N3303" s="3" t="s">
        <v>9946</v>
      </c>
      <c r="O3303" s="3" t="s">
        <v>124</v>
      </c>
      <c r="P3303" s="6">
        <f>_xlfn.XLOOKUP(#REF!,[1]!Table2[BINNING],[1]!Table2[VFG],"")</f>
      </c>
      <c r="Q3303" s="6">
        <f>IF(ISNUMBER(FIND("|",#REF!,1)),LEFT(#REF!,FIND("|",#REF!,1)-2),#REF!)</f>
      </c>
      <c r="R3303" s="6">
        <f>IF(ISNUMBER(FIND("|",#REF!,1)),RIGHT(#REF!,LEN(#REF!)-FIND("|",#REF!,1)-1),"")</f>
      </c>
      <c r="S3303" s="3" t="s">
        <v>7</v>
      </c>
      <c r="T3303" s="3" t="s">
        <v>7</v>
      </c>
      <c r="U3303" s="2">
        <v>0</v>
      </c>
      <c r="V3303" s="2">
        <v>0</v>
      </c>
      <c r="W3303" s="2"/>
      <c r="X3303" s="3" t="s">
        <v>63</v>
      </c>
      <c r="Y3303" s="2"/>
      <c r="Z3303" s="3"/>
      <c r="AA3303" s="3"/>
      <c r="AB3303" s="7" t="s">
        <v>9947</v>
      </c>
      <c r="AC3303" s="3" t="s">
        <v>20</v>
      </c>
      <c r="AD3303" s="3" t="s">
        <v>11</v>
      </c>
      <c r="AE3303" s="3" t="s">
        <v>21</v>
      </c>
      <c r="AF3303" s="3" t="s">
        <v>13</v>
      </c>
      <c r="AG3303" s="4"/>
      <c r="AH3303" s="3"/>
      <c r="AI3303" s="4"/>
      <c r="AJ33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3" s="8">
        <f>IF(#REF!=MAX(#REF!),"New","Old")</f>
      </c>
      <c r="AL3303" s="3"/>
      <c r="AM3303" s="9">
        <f>IF(OR(#REF!="",#REF!=0),"",IF(#REF!&lt;12000,"&lt;12k",IF(AND(#REF!&gt;=12000,#REF!&lt;24000),"12k to 24k",IF(AND(#REF!&gt;=24000,#REF!&lt;=36000),"24k to 36k",IF(#REF!&gt;36000,"&gt;36k","")))))</f>
      </c>
    </row>
    <row x14ac:dyDescent="0.25" r="3304" customHeight="1" ht="18.75">
      <c r="A3304" s="1">
        <v>1916701</v>
      </c>
      <c r="B3304" s="2">
        <v>11537448</v>
      </c>
      <c r="C3304" s="3" t="s">
        <v>0</v>
      </c>
      <c r="D3304" s="3" t="s">
        <v>181</v>
      </c>
      <c r="E3304" s="2">
        <v>2017</v>
      </c>
      <c r="F3304" s="4">
        <v>45117</v>
      </c>
      <c r="G3304" s="3" t="s">
        <v>39</v>
      </c>
      <c r="H3304" s="4">
        <v>45147</v>
      </c>
      <c r="I3304" s="4">
        <f>_xlfn.XLOOKUP(#REF!,[1]!Backup_F8_Previous_Wave[ODINO],[1]!Backup_F8_Previous_Wave[Production Date],"")</f>
      </c>
      <c r="J3304" s="10">
        <f>_xlfn.XLOOKUP(#REF!,[1]!Backup_F8_Previous_Wave[ODINO],[1]!Backup_F8_Previous_Wave[Wave Date],"")</f>
      </c>
      <c r="K3304" s="6">
        <f>_xlfn.XLOOKUP(#REF!,[1]!Backup_F8_Previous_Wave[ODINO],[1]!Backup_F8_Previous_Wave[Full VIN],"")</f>
      </c>
      <c r="L3304" s="3" t="s">
        <v>7213</v>
      </c>
      <c r="M3304" s="3" t="s">
        <v>4</v>
      </c>
      <c r="N3304" s="3" t="s">
        <v>9948</v>
      </c>
      <c r="O3304" s="3" t="s">
        <v>196</v>
      </c>
      <c r="P3304" s="6">
        <f>_xlfn.XLOOKUP(#REF!,[1]!Table2[BINNING],[1]!Table2[VFG],"")</f>
      </c>
      <c r="Q3304" s="6">
        <f>IF(ISNUMBER(FIND("|",#REF!,1)),LEFT(#REF!,FIND("|",#REF!,1)-2),#REF!)</f>
      </c>
      <c r="R3304" s="6">
        <f>IF(ISNUMBER(FIND("|",#REF!,1)),RIGHT(#REF!,LEN(#REF!)-FIND("|",#REF!,1)-1),"")</f>
      </c>
      <c r="S3304" s="3" t="s">
        <v>7</v>
      </c>
      <c r="T3304" s="3" t="s">
        <v>7</v>
      </c>
      <c r="U3304" s="2">
        <v>0</v>
      </c>
      <c r="V3304" s="2">
        <v>0</v>
      </c>
      <c r="W3304" s="2"/>
      <c r="X3304" s="3" t="s">
        <v>246</v>
      </c>
      <c r="Y3304" s="2">
        <v>65</v>
      </c>
      <c r="Z3304" s="3"/>
      <c r="AA3304" s="3"/>
      <c r="AB3304" s="7" t="s">
        <v>9949</v>
      </c>
      <c r="AC3304" s="3" t="s">
        <v>297</v>
      </c>
      <c r="AD3304" s="3" t="s">
        <v>298</v>
      </c>
      <c r="AE3304" s="3" t="s">
        <v>299</v>
      </c>
      <c r="AF3304" s="3" t="s">
        <v>198</v>
      </c>
      <c r="AG3304" s="4"/>
      <c r="AH3304" s="3"/>
      <c r="AI3304" s="4"/>
      <c r="AJ33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4" s="8">
        <f>IF(#REF!=MAX(#REF!),"New","Old")</f>
      </c>
      <c r="AL3304" s="3"/>
      <c r="AM3304" s="9">
        <f>IF(OR(#REF!="",#REF!=0),"",IF(#REF!&lt;12000,"&lt;12k",IF(AND(#REF!&gt;=12000,#REF!&lt;24000),"12k to 24k",IF(AND(#REF!&gt;=24000,#REF!&lt;=36000),"24k to 36k",IF(#REF!&gt;36000,"&gt;36k","")))))</f>
      </c>
    </row>
    <row x14ac:dyDescent="0.25" r="3305" customHeight="1" ht="18.75">
      <c r="A3305" s="1">
        <v>1916735</v>
      </c>
      <c r="B3305" s="2">
        <v>11537473</v>
      </c>
      <c r="C3305" s="3" t="s">
        <v>0</v>
      </c>
      <c r="D3305" s="3" t="s">
        <v>86</v>
      </c>
      <c r="E3305" s="2">
        <v>2022</v>
      </c>
      <c r="F3305" s="4">
        <v>45147</v>
      </c>
      <c r="G3305" s="3" t="s">
        <v>39</v>
      </c>
      <c r="H3305" s="4">
        <v>45147</v>
      </c>
      <c r="I3305" s="4"/>
      <c r="J3305" s="10">
        <f>_xlfn.XLOOKUP(#REF!,[1]!Backup_F8_Previous_Wave[ODINO],[1]!Backup_F8_Previous_Wave[Wave Date],"")</f>
      </c>
      <c r="K3305" s="3"/>
      <c r="L3305" s="3"/>
      <c r="M3305" s="3" t="s">
        <v>4</v>
      </c>
      <c r="N3305" s="3" t="s">
        <v>9950</v>
      </c>
      <c r="O3305" s="3" t="s">
        <v>4771</v>
      </c>
      <c r="P3305" s="6">
        <f>_xlfn.XLOOKUP(#REF!,[1]!Table2[BINNING],[1]!Table2[VFG],"")</f>
      </c>
      <c r="Q3305" s="6">
        <f>IF(ISNUMBER(FIND("|",#REF!,1)),LEFT(#REF!,FIND("|",#REF!,1)-2),#REF!)</f>
      </c>
      <c r="R3305" s="6">
        <f>IF(ISNUMBER(FIND("|",#REF!,1)),RIGHT(#REF!,LEN(#REF!)-FIND("|",#REF!,1)-1),"")</f>
      </c>
      <c r="S3305" s="3" t="s">
        <v>7</v>
      </c>
      <c r="T3305" s="3" t="s">
        <v>7</v>
      </c>
      <c r="U3305" s="2">
        <v>0</v>
      </c>
      <c r="V3305" s="2">
        <v>0</v>
      </c>
      <c r="W3305" s="2">
        <v>69000</v>
      </c>
      <c r="X3305" s="3" t="s">
        <v>525</v>
      </c>
      <c r="Y3305" s="2">
        <v>0</v>
      </c>
      <c r="Z3305" s="3" t="s">
        <v>9951</v>
      </c>
      <c r="AA3305" s="3" t="s">
        <v>4883</v>
      </c>
      <c r="AB3305" s="7" t="s">
        <v>9952</v>
      </c>
      <c r="AC3305" s="3" t="s">
        <v>44</v>
      </c>
      <c r="AD3305" s="3" t="s">
        <v>44</v>
      </c>
      <c r="AE3305" s="3" t="s">
        <v>44</v>
      </c>
      <c r="AF3305" s="3" t="s">
        <v>44</v>
      </c>
      <c r="AG3305" s="4"/>
      <c r="AH3305" s="3"/>
      <c r="AI3305" s="4"/>
      <c r="AJ33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5" s="8">
        <f>IF(#REF!=MAX(#REF!),"New","Old")</f>
      </c>
      <c r="AL3305" s="3"/>
      <c r="AM3305" s="9">
        <f>IF(OR(#REF!="",#REF!=0),"",IF(#REF!&lt;12000,"&lt;12k",IF(AND(#REF!&gt;=12000,#REF!&lt;24000),"12k to 24k",IF(AND(#REF!&gt;=24000,#REF!&lt;=36000),"24k to 36k",IF(#REF!&gt;36000,"&gt;36k","")))))</f>
      </c>
    </row>
    <row x14ac:dyDescent="0.25" r="3306" customHeight="1" ht="18.75">
      <c r="A3306" s="1">
        <v>1916823</v>
      </c>
      <c r="B3306" s="2">
        <v>11537539</v>
      </c>
      <c r="C3306" s="3" t="s">
        <v>0</v>
      </c>
      <c r="D3306" s="3" t="s">
        <v>86</v>
      </c>
      <c r="E3306" s="2">
        <v>2020</v>
      </c>
      <c r="F3306" s="4">
        <v>45147</v>
      </c>
      <c r="G3306" s="3" t="s">
        <v>39</v>
      </c>
      <c r="H3306" s="4">
        <v>45147</v>
      </c>
      <c r="I3306" s="4"/>
      <c r="J3306" s="10">
        <f>_xlfn.XLOOKUP(#REF!,[1]!Backup_F8_Previous_Wave[ODINO],[1]!Backup_F8_Previous_Wave[Wave Date],"")</f>
      </c>
      <c r="K3306" s="3"/>
      <c r="L3306" s="3" t="s">
        <v>9953</v>
      </c>
      <c r="M3306" s="3" t="s">
        <v>4</v>
      </c>
      <c r="N3306" s="3" t="s">
        <v>9954</v>
      </c>
      <c r="O3306" s="3" t="s">
        <v>4771</v>
      </c>
      <c r="P3306" s="6">
        <f>_xlfn.XLOOKUP(#REF!,[1]!Table2[BINNING],[1]!Table2[VFG],"")</f>
      </c>
      <c r="Q3306" s="6">
        <f>IF(ISNUMBER(FIND("|",#REF!,1)),LEFT(#REF!,FIND("|",#REF!,1)-2),#REF!)</f>
      </c>
      <c r="R3306" s="6">
        <f>IF(ISNUMBER(FIND("|",#REF!,1)),RIGHT(#REF!,LEN(#REF!)-FIND("|",#REF!,1)-1),"")</f>
      </c>
      <c r="S3306" s="3" t="s">
        <v>7</v>
      </c>
      <c r="T3306" s="3" t="s">
        <v>7</v>
      </c>
      <c r="U3306" s="2">
        <v>0</v>
      </c>
      <c r="V3306" s="2">
        <v>0</v>
      </c>
      <c r="W3306" s="2"/>
      <c r="X3306" s="3" t="s">
        <v>8</v>
      </c>
      <c r="Y3306" s="2">
        <v>0</v>
      </c>
      <c r="Z3306" s="3"/>
      <c r="AA3306" s="3"/>
      <c r="AB3306" s="7" t="s">
        <v>9955</v>
      </c>
      <c r="AC3306" s="3" t="s">
        <v>44</v>
      </c>
      <c r="AD3306" s="3" t="s">
        <v>44</v>
      </c>
      <c r="AE3306" s="3" t="s">
        <v>44</v>
      </c>
      <c r="AF3306" s="3" t="s">
        <v>95</v>
      </c>
      <c r="AG3306" s="4"/>
      <c r="AH3306" s="3"/>
      <c r="AI3306" s="4"/>
      <c r="AJ33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6" s="8">
        <f>IF(#REF!=MAX(#REF!),"New","Old")</f>
      </c>
      <c r="AL3306" s="3"/>
      <c r="AM3306" s="9">
        <f>IF(OR(#REF!="",#REF!=0),"",IF(#REF!&lt;12000,"&lt;12k",IF(AND(#REF!&gt;=12000,#REF!&lt;24000),"12k to 24k",IF(AND(#REF!&gt;=24000,#REF!&lt;=36000),"24k to 36k",IF(#REF!&gt;36000,"&gt;36k","")))))</f>
      </c>
    </row>
    <row x14ac:dyDescent="0.25" r="3307" customHeight="1" ht="18.75">
      <c r="A3307" s="1">
        <v>1916831</v>
      </c>
      <c r="B3307" s="2">
        <v>11537544</v>
      </c>
      <c r="C3307" s="3" t="s">
        <v>0</v>
      </c>
      <c r="D3307" s="3" t="s">
        <v>1</v>
      </c>
      <c r="E3307" s="2">
        <v>2016</v>
      </c>
      <c r="F3307" s="4">
        <v>45145</v>
      </c>
      <c r="G3307" s="3" t="s">
        <v>39</v>
      </c>
      <c r="H3307" s="4">
        <v>45147</v>
      </c>
      <c r="I3307" s="4">
        <f>_xlfn.XLOOKUP(#REF!,[1]!Backup_F8_Previous_Wave[ODINO],[1]!Backup_F8_Previous_Wave[Production Date],"")</f>
      </c>
      <c r="J3307" s="10">
        <f>_xlfn.XLOOKUP(#REF!,[1]!Backup_F8_Previous_Wave[ODINO],[1]!Backup_F8_Previous_Wave[Wave Date],"")</f>
      </c>
      <c r="K3307" s="6">
        <f>_xlfn.XLOOKUP(#REF!,[1]!Backup_F8_Previous_Wave[ODINO],[1]!Backup_F8_Previous_Wave[Full VIN],"")</f>
      </c>
      <c r="L3307" s="3" t="s">
        <v>9956</v>
      </c>
      <c r="M3307" s="3" t="s">
        <v>4</v>
      </c>
      <c r="N3307" s="3" t="s">
        <v>9957</v>
      </c>
      <c r="O3307" s="3" t="s">
        <v>6</v>
      </c>
      <c r="P3307" s="6">
        <f>_xlfn.XLOOKUP(#REF!,[1]!Table2[BINNING],[1]!Table2[VFG],"")</f>
      </c>
      <c r="Q3307" s="6">
        <f>IF(ISNUMBER(FIND("|",#REF!,1)),LEFT(#REF!,FIND("|",#REF!,1)-2),#REF!)</f>
      </c>
      <c r="R3307" s="6">
        <f>IF(ISNUMBER(FIND("|",#REF!,1)),RIGHT(#REF!,LEN(#REF!)-FIND("|",#REF!,1)-1),"")</f>
      </c>
      <c r="S3307" s="3" t="s">
        <v>7</v>
      </c>
      <c r="T3307" s="3" t="s">
        <v>7</v>
      </c>
      <c r="U3307" s="2">
        <v>0</v>
      </c>
      <c r="V3307" s="2">
        <v>0</v>
      </c>
      <c r="W3307" s="2"/>
      <c r="X3307" s="3" t="s">
        <v>24</v>
      </c>
      <c r="Y3307" s="2"/>
      <c r="Z3307" s="3"/>
      <c r="AA3307" s="3"/>
      <c r="AB3307" s="7" t="s">
        <v>9958</v>
      </c>
      <c r="AC3307" s="3" t="s">
        <v>20</v>
      </c>
      <c r="AD3307" s="3" t="s">
        <v>11</v>
      </c>
      <c r="AE3307" s="3" t="s">
        <v>21</v>
      </c>
      <c r="AF3307" s="3" t="s">
        <v>13</v>
      </c>
      <c r="AG3307" s="4"/>
      <c r="AH3307" s="3"/>
      <c r="AI3307" s="4"/>
      <c r="AJ33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7" s="8">
        <f>IF(#REF!=MAX(#REF!),"New","Old")</f>
      </c>
      <c r="AL3307" s="3"/>
      <c r="AM3307" s="9">
        <f>IF(OR(#REF!="",#REF!=0),"",IF(#REF!&lt;12000,"&lt;12k",IF(AND(#REF!&gt;=12000,#REF!&lt;24000),"12k to 24k",IF(AND(#REF!&gt;=24000,#REF!&lt;=36000),"24k to 36k",IF(#REF!&gt;36000,"&gt;36k","")))))</f>
      </c>
    </row>
    <row x14ac:dyDescent="0.25" r="3308" customHeight="1" ht="18.75">
      <c r="A3308" s="1">
        <v>1916859</v>
      </c>
      <c r="B3308" s="2">
        <v>11537565</v>
      </c>
      <c r="C3308" s="3" t="s">
        <v>0</v>
      </c>
      <c r="D3308" s="3" t="s">
        <v>86</v>
      </c>
      <c r="E3308" s="2">
        <v>2020</v>
      </c>
      <c r="F3308" s="4">
        <v>45143</v>
      </c>
      <c r="G3308" s="3" t="s">
        <v>39</v>
      </c>
      <c r="H3308" s="4">
        <v>45147</v>
      </c>
      <c r="I3308" s="4">
        <f>_xlfn.XLOOKUP(#REF!,[1]!Backup_F8_Previous_Wave[ODINO],[1]!Backup_F8_Previous_Wave[Production Date],"")</f>
      </c>
      <c r="J3308" s="10">
        <f>_xlfn.XLOOKUP(#REF!,[1]!Backup_F8_Previous_Wave[ODINO],[1]!Backup_F8_Previous_Wave[Wave Date],"")</f>
      </c>
      <c r="K3308" s="6">
        <f>_xlfn.XLOOKUP(#REF!,[1]!Backup_F8_Previous_Wave[ODINO],[1]!Backup_F8_Previous_Wave[Full VIN],"")</f>
      </c>
      <c r="L3308" s="3" t="s">
        <v>3357</v>
      </c>
      <c r="M3308" s="3" t="s">
        <v>4</v>
      </c>
      <c r="N3308" s="3" t="s">
        <v>9959</v>
      </c>
      <c r="O3308" s="3" t="s">
        <v>4771</v>
      </c>
      <c r="P3308" s="6">
        <f>_xlfn.XLOOKUP(#REF!,[1]!Table2[BINNING],[1]!Table2[VFG],"")</f>
      </c>
      <c r="Q3308" s="6">
        <f>IF(ISNUMBER(FIND("|",#REF!,1)),LEFT(#REF!,FIND("|",#REF!,1)-2),#REF!)</f>
      </c>
      <c r="R3308" s="6">
        <f>IF(ISNUMBER(FIND("|",#REF!,1)),RIGHT(#REF!,LEN(#REF!)-FIND("|",#REF!,1)-1),"")</f>
      </c>
      <c r="S3308" s="3" t="s">
        <v>7</v>
      </c>
      <c r="T3308" s="3" t="s">
        <v>7</v>
      </c>
      <c r="U3308" s="2">
        <v>0</v>
      </c>
      <c r="V3308" s="2">
        <v>0</v>
      </c>
      <c r="W3308" s="2"/>
      <c r="X3308" s="3" t="s">
        <v>467</v>
      </c>
      <c r="Y3308" s="2"/>
      <c r="Z3308" s="3"/>
      <c r="AA3308" s="3"/>
      <c r="AB3308" s="7" t="s">
        <v>9960</v>
      </c>
      <c r="AC3308" s="3" t="s">
        <v>685</v>
      </c>
      <c r="AD3308" s="3" t="s">
        <v>1962</v>
      </c>
      <c r="AE3308" s="3" t="s">
        <v>2404</v>
      </c>
      <c r="AF3308" s="3" t="s">
        <v>95</v>
      </c>
      <c r="AG3308" s="4"/>
      <c r="AH3308" s="3"/>
      <c r="AI3308" s="4"/>
      <c r="AJ33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8" s="8">
        <f>IF(#REF!=MAX(#REF!),"New","Old")</f>
      </c>
      <c r="AL3308" s="3"/>
      <c r="AM3308" s="9">
        <f>IF(OR(#REF!="",#REF!=0),"",IF(#REF!&lt;12000,"&lt;12k",IF(AND(#REF!&gt;=12000,#REF!&lt;24000),"12k to 24k",IF(AND(#REF!&gt;=24000,#REF!&lt;=36000),"24k to 36k",IF(#REF!&gt;36000,"&gt;36k","")))))</f>
      </c>
    </row>
    <row x14ac:dyDescent="0.25" r="3309" customHeight="1" ht="18.75">
      <c r="A3309" s="1">
        <v>1916936</v>
      </c>
      <c r="B3309" s="2">
        <v>11537629</v>
      </c>
      <c r="C3309" s="3" t="s">
        <v>0</v>
      </c>
      <c r="D3309" s="3" t="s">
        <v>86</v>
      </c>
      <c r="E3309" s="2">
        <v>2020</v>
      </c>
      <c r="F3309" s="4">
        <v>45087</v>
      </c>
      <c r="G3309" s="3" t="s">
        <v>108</v>
      </c>
      <c r="H3309" s="4">
        <v>45148</v>
      </c>
      <c r="I3309" s="4">
        <f>_xlfn.XLOOKUP(#REF!,[1]!Backup_F8_Previous_Wave[ODINO],[1]!Backup_F8_Previous_Wave[Production Date],"")</f>
      </c>
      <c r="J3309" s="10">
        <f>_xlfn.XLOOKUP(#REF!,[1]!Backup_F8_Previous_Wave[ODINO],[1]!Backup_F8_Previous_Wave[Wave Date],"")</f>
      </c>
      <c r="K3309" s="6">
        <f>_xlfn.XLOOKUP(#REF!,[1]!Backup_F8_Previous_Wave[ODINO],[1]!Backup_F8_Previous_Wave[Full VIN],"")</f>
      </c>
      <c r="L3309" s="3" t="s">
        <v>5593</v>
      </c>
      <c r="M3309" s="3" t="s">
        <v>4</v>
      </c>
      <c r="N3309" s="3" t="s">
        <v>9961</v>
      </c>
      <c r="O3309" s="3" t="s">
        <v>4771</v>
      </c>
      <c r="P3309" s="6">
        <f>_xlfn.XLOOKUP(#REF!,[1]!Table2[BINNING],[1]!Table2[VFG],"")</f>
      </c>
      <c r="Q3309" s="6">
        <f>IF(ISNUMBER(FIND("|",#REF!,1)),LEFT(#REF!,FIND("|",#REF!,1)-2),#REF!)</f>
      </c>
      <c r="R3309" s="6">
        <f>IF(ISNUMBER(FIND("|",#REF!,1)),RIGHT(#REF!,LEN(#REF!)-FIND("|",#REF!,1)-1),"")</f>
      </c>
      <c r="S3309" s="3" t="s">
        <v>7</v>
      </c>
      <c r="T3309" s="3" t="s">
        <v>7</v>
      </c>
      <c r="U3309" s="2">
        <v>0</v>
      </c>
      <c r="V3309" s="2">
        <v>0</v>
      </c>
      <c r="W3309" s="2">
        <v>61000</v>
      </c>
      <c r="X3309" s="3" t="s">
        <v>897</v>
      </c>
      <c r="Y3309" s="2">
        <v>0</v>
      </c>
      <c r="Z3309" s="3" t="s">
        <v>9962</v>
      </c>
      <c r="AA3309" s="3" t="s">
        <v>9963</v>
      </c>
      <c r="AB3309" s="7" t="s">
        <v>9964</v>
      </c>
      <c r="AC3309" s="3" t="s">
        <v>685</v>
      </c>
      <c r="AD3309" s="3" t="s">
        <v>93</v>
      </c>
      <c r="AE3309" s="3" t="s">
        <v>94</v>
      </c>
      <c r="AF3309" s="3" t="s">
        <v>95</v>
      </c>
      <c r="AG3309" s="4"/>
      <c r="AH3309" s="3"/>
      <c r="AI3309" s="4"/>
      <c r="AJ33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09" s="8">
        <f>IF(#REF!=MAX(#REF!),"New","Old")</f>
      </c>
      <c r="AL3309" s="3"/>
      <c r="AM3309" s="9">
        <f>IF(OR(#REF!="",#REF!=0),"",IF(#REF!&lt;12000,"&lt;12k",IF(AND(#REF!&gt;=12000,#REF!&lt;24000),"12k to 24k",IF(AND(#REF!&gt;=24000,#REF!&lt;=36000),"24k to 36k",IF(#REF!&gt;36000,"&gt;36k","")))))</f>
      </c>
    </row>
    <row x14ac:dyDescent="0.25" r="3310" customHeight="1" ht="18.75">
      <c r="A3310" s="1">
        <v>1916949</v>
      </c>
      <c r="B3310" s="2">
        <v>11537641</v>
      </c>
      <c r="C3310" s="3" t="s">
        <v>0</v>
      </c>
      <c r="D3310" s="3" t="s">
        <v>86</v>
      </c>
      <c r="E3310" s="2">
        <v>2020</v>
      </c>
      <c r="F3310" s="4">
        <v>45122</v>
      </c>
      <c r="G3310" s="3" t="s">
        <v>39</v>
      </c>
      <c r="H3310" s="4">
        <v>45148</v>
      </c>
      <c r="I3310" s="4">
        <f>_xlfn.XLOOKUP(#REF!,[1]!Backup_F8_Previous_Wave[ODINO],[1]!Backup_F8_Previous_Wave[Production Date],"")</f>
      </c>
      <c r="J3310" s="10">
        <f>_xlfn.XLOOKUP(#REF!,[1]!Backup_F8_Previous_Wave[ODINO],[1]!Backup_F8_Previous_Wave[Wave Date],"")</f>
      </c>
      <c r="K3310" s="6">
        <f>_xlfn.XLOOKUP(#REF!,[1]!Backup_F8_Previous_Wave[ODINO],[1]!Backup_F8_Previous_Wave[Full VIN],"")</f>
      </c>
      <c r="L3310" s="3" t="s">
        <v>8440</v>
      </c>
      <c r="M3310" s="3" t="s">
        <v>4</v>
      </c>
      <c r="N3310" s="3" t="s">
        <v>9965</v>
      </c>
      <c r="O3310" s="3" t="s">
        <v>4771</v>
      </c>
      <c r="P3310" s="6">
        <f>_xlfn.XLOOKUP(#REF!,[1]!Table2[BINNING],[1]!Table2[VFG],"")</f>
      </c>
      <c r="Q3310" s="6">
        <f>IF(ISNUMBER(FIND("|",#REF!,1)),LEFT(#REF!,FIND("|",#REF!,1)-2),#REF!)</f>
      </c>
      <c r="R3310" s="6">
        <f>IF(ISNUMBER(FIND("|",#REF!,1)),RIGHT(#REF!,LEN(#REF!)-FIND("|",#REF!,1)-1),"")</f>
      </c>
      <c r="S3310" s="3" t="s">
        <v>7</v>
      </c>
      <c r="T3310" s="3" t="s">
        <v>7</v>
      </c>
      <c r="U3310" s="2">
        <v>0</v>
      </c>
      <c r="V3310" s="2">
        <v>0</v>
      </c>
      <c r="W3310" s="2">
        <v>56000</v>
      </c>
      <c r="X3310" s="3" t="s">
        <v>18</v>
      </c>
      <c r="Y3310" s="2"/>
      <c r="Z3310" s="3"/>
      <c r="AA3310" s="3"/>
      <c r="AB3310" s="7" t="s">
        <v>9966</v>
      </c>
      <c r="AC3310" s="3" t="s">
        <v>685</v>
      </c>
      <c r="AD3310" s="3" t="s">
        <v>93</v>
      </c>
      <c r="AE3310" s="3" t="s">
        <v>94</v>
      </c>
      <c r="AF3310" s="3" t="s">
        <v>95</v>
      </c>
      <c r="AG3310" s="4"/>
      <c r="AH3310" s="3"/>
      <c r="AI3310" s="4"/>
      <c r="AJ33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0" s="8">
        <f>IF(#REF!=MAX(#REF!),"New","Old")</f>
      </c>
      <c r="AL3310" s="3"/>
      <c r="AM3310" s="9">
        <f>IF(OR(#REF!="",#REF!=0),"",IF(#REF!&lt;12000,"&lt;12k",IF(AND(#REF!&gt;=12000,#REF!&lt;24000),"12k to 24k",IF(AND(#REF!&gt;=24000,#REF!&lt;=36000),"24k to 36k",IF(#REF!&gt;36000,"&gt;36k","")))))</f>
      </c>
    </row>
    <row x14ac:dyDescent="0.25" r="3311" customHeight="1" ht="18.75">
      <c r="A3311" s="1">
        <v>1916985</v>
      </c>
      <c r="B3311" s="2">
        <v>11537665</v>
      </c>
      <c r="C3311" s="3" t="s">
        <v>0</v>
      </c>
      <c r="D3311" s="3" t="s">
        <v>86</v>
      </c>
      <c r="E3311" s="2">
        <v>2020</v>
      </c>
      <c r="F3311" s="4">
        <v>45000</v>
      </c>
      <c r="G3311" s="3" t="s">
        <v>2</v>
      </c>
      <c r="H3311" s="4">
        <v>45148</v>
      </c>
      <c r="I3311" s="4">
        <f>_xlfn.XLOOKUP(#REF!,[1]!Backup_F8_Previous_Wave[ODINO],[1]!Backup_F8_Previous_Wave[Production Date],"")</f>
      </c>
      <c r="J3311" s="10">
        <f>_xlfn.XLOOKUP(#REF!,[1]!Backup_F8_Previous_Wave[ODINO],[1]!Backup_F8_Previous_Wave[Wave Date],"")</f>
      </c>
      <c r="K3311" s="6">
        <f>_xlfn.XLOOKUP(#REF!,[1]!Backup_F8_Previous_Wave[ODINO],[1]!Backup_F8_Previous_Wave[Full VIN],"")</f>
      </c>
      <c r="L3311" s="3" t="s">
        <v>8158</v>
      </c>
      <c r="M3311" s="3" t="s">
        <v>4</v>
      </c>
      <c r="N3311" s="3" t="s">
        <v>9967</v>
      </c>
      <c r="O3311" s="3" t="s">
        <v>4771</v>
      </c>
      <c r="P3311" s="6">
        <f>_xlfn.XLOOKUP(#REF!,[1]!Table2[BINNING],[1]!Table2[VFG],"")</f>
      </c>
      <c r="Q3311" s="6">
        <f>IF(ISNUMBER(FIND("|",#REF!,1)),LEFT(#REF!,FIND("|",#REF!,1)-2),#REF!)</f>
      </c>
      <c r="R3311" s="6">
        <f>IF(ISNUMBER(FIND("|",#REF!,1)),RIGHT(#REF!,LEN(#REF!)-FIND("|",#REF!,1)-1),"")</f>
      </c>
      <c r="S3311" s="3" t="s">
        <v>7</v>
      </c>
      <c r="T3311" s="3" t="s">
        <v>7</v>
      </c>
      <c r="U3311" s="2">
        <v>0</v>
      </c>
      <c r="V3311" s="2">
        <v>0</v>
      </c>
      <c r="W3311" s="2"/>
      <c r="X3311" s="3" t="s">
        <v>139</v>
      </c>
      <c r="Y3311" s="2">
        <v>0</v>
      </c>
      <c r="Z3311" s="3"/>
      <c r="AA3311" s="3"/>
      <c r="AB3311" s="7" t="s">
        <v>9968</v>
      </c>
      <c r="AC3311" s="3" t="s">
        <v>685</v>
      </c>
      <c r="AD3311" s="3" t="s">
        <v>1962</v>
      </c>
      <c r="AE3311" s="3" t="s">
        <v>2404</v>
      </c>
      <c r="AF3311" s="3" t="s">
        <v>95</v>
      </c>
      <c r="AG3311" s="4"/>
      <c r="AH3311" s="3"/>
      <c r="AI3311" s="4"/>
      <c r="AJ33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1" s="8">
        <f>IF(#REF!=MAX(#REF!),"New","Old")</f>
      </c>
      <c r="AL3311" s="3"/>
      <c r="AM3311" s="9">
        <f>IF(OR(#REF!="",#REF!=0),"",IF(#REF!&lt;12000,"&lt;12k",IF(AND(#REF!&gt;=12000,#REF!&lt;24000),"12k to 24k",IF(AND(#REF!&gt;=24000,#REF!&lt;=36000),"24k to 36k",IF(#REF!&gt;36000,"&gt;36k","")))))</f>
      </c>
    </row>
    <row x14ac:dyDescent="0.25" r="3312" customHeight="1" ht="18.75">
      <c r="A3312" s="1">
        <v>1917050</v>
      </c>
      <c r="B3312" s="2">
        <v>11537716</v>
      </c>
      <c r="C3312" s="3" t="s">
        <v>0</v>
      </c>
      <c r="D3312" s="3" t="s">
        <v>86</v>
      </c>
      <c r="E3312" s="2">
        <v>2020</v>
      </c>
      <c r="F3312" s="4">
        <v>45147</v>
      </c>
      <c r="G3312" s="3" t="s">
        <v>39</v>
      </c>
      <c r="H3312" s="4">
        <v>45148</v>
      </c>
      <c r="I3312" s="4"/>
      <c r="J3312" s="10">
        <f>_xlfn.XLOOKUP(#REF!,[1]!Backup_F8_Previous_Wave[ODINO],[1]!Backup_F8_Previous_Wave[Wave Date],"")</f>
      </c>
      <c r="K3312" s="3"/>
      <c r="L3312" s="3" t="s">
        <v>8307</v>
      </c>
      <c r="M3312" s="3" t="s">
        <v>4</v>
      </c>
      <c r="N3312" s="3" t="s">
        <v>9969</v>
      </c>
      <c r="O3312" s="3" t="s">
        <v>4771</v>
      </c>
      <c r="P3312" s="6">
        <f>_xlfn.XLOOKUP(#REF!,[1]!Table2[BINNING],[1]!Table2[VFG],"")</f>
      </c>
      <c r="Q3312" s="6">
        <f>IF(ISNUMBER(FIND("|",#REF!,1)),LEFT(#REF!,FIND("|",#REF!,1)-2),#REF!)</f>
      </c>
      <c r="R3312" s="6">
        <f>IF(ISNUMBER(FIND("|",#REF!,1)),RIGHT(#REF!,LEN(#REF!)-FIND("|",#REF!,1)-1),"")</f>
      </c>
      <c r="S3312" s="3" t="s">
        <v>7</v>
      </c>
      <c r="T3312" s="3" t="s">
        <v>7</v>
      </c>
      <c r="U3312" s="2">
        <v>0</v>
      </c>
      <c r="V3312" s="2">
        <v>0</v>
      </c>
      <c r="W3312" s="2"/>
      <c r="X3312" s="3" t="s">
        <v>50</v>
      </c>
      <c r="Y3312" s="2">
        <v>0</v>
      </c>
      <c r="Z3312" s="3"/>
      <c r="AA3312" s="3"/>
      <c r="AB3312" s="7" t="s">
        <v>9970</v>
      </c>
      <c r="AC3312" s="3" t="s">
        <v>44</v>
      </c>
      <c r="AD3312" s="3" t="s">
        <v>44</v>
      </c>
      <c r="AE3312" s="3" t="s">
        <v>44</v>
      </c>
      <c r="AF3312" s="3" t="s">
        <v>95</v>
      </c>
      <c r="AG3312" s="4"/>
      <c r="AH3312" s="3"/>
      <c r="AI3312" s="4"/>
      <c r="AJ33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2" s="8">
        <f>IF(#REF!=MAX(#REF!),"New","Old")</f>
      </c>
      <c r="AL3312" s="3"/>
      <c r="AM3312" s="9">
        <f>IF(OR(#REF!="",#REF!=0),"",IF(#REF!&lt;12000,"&lt;12k",IF(AND(#REF!&gt;=12000,#REF!&lt;24000),"12k to 24k",IF(AND(#REF!&gt;=24000,#REF!&lt;=36000),"24k to 36k",IF(#REF!&gt;36000,"&gt;36k","")))))</f>
      </c>
    </row>
    <row x14ac:dyDescent="0.25" r="3313" customHeight="1" ht="18.75">
      <c r="A3313" s="1">
        <v>1917103</v>
      </c>
      <c r="B3313" s="2">
        <v>11537756</v>
      </c>
      <c r="C3313" s="3" t="s">
        <v>0</v>
      </c>
      <c r="D3313" s="3" t="s">
        <v>86</v>
      </c>
      <c r="E3313" s="2">
        <v>2020</v>
      </c>
      <c r="F3313" s="4">
        <v>45142</v>
      </c>
      <c r="G3313" s="3" t="s">
        <v>39</v>
      </c>
      <c r="H3313" s="4">
        <v>45148</v>
      </c>
      <c r="I3313" s="4">
        <f>_xlfn.XLOOKUP(#REF!,[1]!Backup_F8_Previous_Wave[ODINO],[1]!Backup_F8_Previous_Wave[Production Date],"")</f>
      </c>
      <c r="J3313" s="10">
        <f>_xlfn.XLOOKUP(#REF!,[1]!Backup_F8_Previous_Wave[ODINO],[1]!Backup_F8_Previous_Wave[Wave Date],"")</f>
      </c>
      <c r="K3313" s="6">
        <f>_xlfn.XLOOKUP(#REF!,[1]!Backup_F8_Previous_Wave[ODINO],[1]!Backup_F8_Previous_Wave[Full VIN],"")</f>
      </c>
      <c r="L3313" s="3" t="s">
        <v>6424</v>
      </c>
      <c r="M3313" s="3" t="s">
        <v>4</v>
      </c>
      <c r="N3313" s="3" t="s">
        <v>9971</v>
      </c>
      <c r="O3313" s="3" t="s">
        <v>4771</v>
      </c>
      <c r="P3313" s="6">
        <f>_xlfn.XLOOKUP(#REF!,[1]!Table2[BINNING],[1]!Table2[VFG],"")</f>
      </c>
      <c r="Q3313" s="6">
        <f>IF(ISNUMBER(FIND("|",#REF!,1)),LEFT(#REF!,FIND("|",#REF!,1)-2),#REF!)</f>
      </c>
      <c r="R3313" s="6">
        <f>IF(ISNUMBER(FIND("|",#REF!,1)),RIGHT(#REF!,LEN(#REF!)-FIND("|",#REF!,1)-1),"")</f>
      </c>
      <c r="S3313" s="3" t="s">
        <v>7</v>
      </c>
      <c r="T3313" s="3" t="s">
        <v>7</v>
      </c>
      <c r="U3313" s="2">
        <v>0</v>
      </c>
      <c r="V3313" s="2">
        <v>0</v>
      </c>
      <c r="W3313" s="2"/>
      <c r="X3313" s="3" t="s">
        <v>72</v>
      </c>
      <c r="Y3313" s="2"/>
      <c r="Z3313" s="3"/>
      <c r="AA3313" s="3"/>
      <c r="AB3313" s="7" t="s">
        <v>9972</v>
      </c>
      <c r="AC3313" s="3" t="s">
        <v>685</v>
      </c>
      <c r="AD3313" s="3" t="s">
        <v>93</v>
      </c>
      <c r="AE3313" s="3" t="s">
        <v>94</v>
      </c>
      <c r="AF3313" s="3" t="s">
        <v>95</v>
      </c>
      <c r="AG3313" s="4"/>
      <c r="AH3313" s="3"/>
      <c r="AI3313" s="4"/>
      <c r="AJ33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3" s="8">
        <f>IF(#REF!=MAX(#REF!),"New","Old")</f>
      </c>
      <c r="AL3313" s="3"/>
      <c r="AM3313" s="9">
        <f>IF(OR(#REF!="",#REF!=0),"",IF(#REF!&lt;12000,"&lt;12k",IF(AND(#REF!&gt;=12000,#REF!&lt;24000),"12k to 24k",IF(AND(#REF!&gt;=24000,#REF!&lt;=36000),"24k to 36k",IF(#REF!&gt;36000,"&gt;36k","")))))</f>
      </c>
    </row>
    <row x14ac:dyDescent="0.25" r="3314" customHeight="1" ht="18.75">
      <c r="A3314" s="1">
        <v>1917153</v>
      </c>
      <c r="B3314" s="2">
        <v>11537792</v>
      </c>
      <c r="C3314" s="3" t="s">
        <v>0</v>
      </c>
      <c r="D3314" s="3" t="s">
        <v>59</v>
      </c>
      <c r="E3314" s="2">
        <v>2014</v>
      </c>
      <c r="F3314" s="4">
        <v>45148</v>
      </c>
      <c r="G3314" s="3" t="s">
        <v>39</v>
      </c>
      <c r="H3314" s="4">
        <v>45148</v>
      </c>
      <c r="I3314" s="4"/>
      <c r="J3314" s="10">
        <f>_xlfn.XLOOKUP(#REF!,[1]!Backup_F8_Previous_Wave[ODINO],[1]!Backup_F8_Previous_Wave[Wave Date],"")</f>
      </c>
      <c r="K3314" s="3"/>
      <c r="L3314" s="3" t="s">
        <v>9973</v>
      </c>
      <c r="M3314" s="3" t="s">
        <v>4</v>
      </c>
      <c r="N3314" s="3" t="s">
        <v>9974</v>
      </c>
      <c r="O3314" s="3" t="s">
        <v>62</v>
      </c>
      <c r="P3314" s="6">
        <f>_xlfn.XLOOKUP(#REF!,[1]!Table2[BINNING],[1]!Table2[VFG],"")</f>
      </c>
      <c r="Q3314" s="6">
        <f>IF(ISNUMBER(FIND("|",#REF!,1)),LEFT(#REF!,FIND("|",#REF!,1)-2),#REF!)</f>
      </c>
      <c r="R3314" s="6">
        <f>IF(ISNUMBER(FIND("|",#REF!,1)),RIGHT(#REF!,LEN(#REF!)-FIND("|",#REF!,1)-1),"")</f>
      </c>
      <c r="S3314" s="3" t="s">
        <v>7</v>
      </c>
      <c r="T3314" s="3" t="s">
        <v>7</v>
      </c>
      <c r="U3314" s="2">
        <v>0</v>
      </c>
      <c r="V3314" s="2">
        <v>0</v>
      </c>
      <c r="W3314" s="2"/>
      <c r="X3314" s="3" t="s">
        <v>81</v>
      </c>
      <c r="Y3314" s="2">
        <v>0</v>
      </c>
      <c r="Z3314" s="3"/>
      <c r="AA3314" s="3"/>
      <c r="AB3314" s="7" t="s">
        <v>9975</v>
      </c>
      <c r="AC3314" s="3" t="s">
        <v>44</v>
      </c>
      <c r="AD3314" s="3" t="s">
        <v>44</v>
      </c>
      <c r="AE3314" s="3" t="s">
        <v>44</v>
      </c>
      <c r="AF3314" s="3" t="s">
        <v>68</v>
      </c>
      <c r="AG3314" s="4"/>
      <c r="AH3314" s="3"/>
      <c r="AI3314" s="4"/>
      <c r="AJ33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4" s="8">
        <f>IF(#REF!=MAX(#REF!),"New","Old")</f>
      </c>
      <c r="AL3314" s="3"/>
      <c r="AM3314" s="9">
        <f>IF(OR(#REF!="",#REF!=0),"",IF(#REF!&lt;12000,"&lt;12k",IF(AND(#REF!&gt;=12000,#REF!&lt;24000),"12k to 24k",IF(AND(#REF!&gt;=24000,#REF!&lt;=36000),"24k to 36k",IF(#REF!&gt;36000,"&gt;36k","")))))</f>
      </c>
    </row>
    <row x14ac:dyDescent="0.25" r="3315" customHeight="1" ht="18.75">
      <c r="A3315" s="1">
        <v>1917210</v>
      </c>
      <c r="B3315" s="2">
        <v>11537831</v>
      </c>
      <c r="C3315" s="3" t="s">
        <v>0</v>
      </c>
      <c r="D3315" s="3" t="s">
        <v>86</v>
      </c>
      <c r="E3315" s="2">
        <v>2020</v>
      </c>
      <c r="F3315" s="4">
        <v>44207</v>
      </c>
      <c r="G3315" s="3" t="s">
        <v>2</v>
      </c>
      <c r="H3315" s="4">
        <v>45149</v>
      </c>
      <c r="I3315" s="4">
        <f>_xlfn.XLOOKUP(#REF!,[1]!Backup_F8_Previous_Wave[ODINO],[1]!Backup_F8_Previous_Wave[Production Date],"")</f>
      </c>
      <c r="J3315" s="10">
        <f>_xlfn.XLOOKUP(#REF!,[1]!Backup_F8_Previous_Wave[ODINO],[1]!Backup_F8_Previous_Wave[Wave Date],"")</f>
      </c>
      <c r="K3315" s="6">
        <f>_xlfn.XLOOKUP(#REF!,[1]!Backup_F8_Previous_Wave[ODINO],[1]!Backup_F8_Previous_Wave[Full VIN],"")</f>
      </c>
      <c r="L3315" s="3" t="s">
        <v>9976</v>
      </c>
      <c r="M3315" s="3" t="s">
        <v>4</v>
      </c>
      <c r="N3315" s="3" t="s">
        <v>9977</v>
      </c>
      <c r="O3315" s="3" t="s">
        <v>4771</v>
      </c>
      <c r="P3315" s="6">
        <f>_xlfn.XLOOKUP(#REF!,[1]!Table2[BINNING],[1]!Table2[VFG],"")</f>
      </c>
      <c r="Q3315" s="6">
        <f>IF(ISNUMBER(FIND("|",#REF!,1)),LEFT(#REF!,FIND("|",#REF!,1)-2),#REF!)</f>
      </c>
      <c r="R3315" s="6">
        <f>IF(ISNUMBER(FIND("|",#REF!,1)),RIGHT(#REF!,LEN(#REF!)-FIND("|",#REF!,1)-1),"")</f>
      </c>
      <c r="S3315" s="3" t="s">
        <v>7</v>
      </c>
      <c r="T3315" s="3" t="s">
        <v>7</v>
      </c>
      <c r="U3315" s="2">
        <v>0</v>
      </c>
      <c r="V3315" s="2">
        <v>0</v>
      </c>
      <c r="W3315" s="2">
        <v>68000</v>
      </c>
      <c r="X3315" s="3" t="s">
        <v>282</v>
      </c>
      <c r="Y3315" s="2"/>
      <c r="Z3315" s="3" t="s">
        <v>9978</v>
      </c>
      <c r="AA3315" s="3" t="s">
        <v>4038</v>
      </c>
      <c r="AB3315" s="7" t="s">
        <v>9979</v>
      </c>
      <c r="AC3315" s="3" t="s">
        <v>685</v>
      </c>
      <c r="AD3315" s="3" t="s">
        <v>93</v>
      </c>
      <c r="AE3315" s="3" t="s">
        <v>94</v>
      </c>
      <c r="AF3315" s="3" t="s">
        <v>95</v>
      </c>
      <c r="AG3315" s="4"/>
      <c r="AH3315" s="3"/>
      <c r="AI3315" s="4"/>
      <c r="AJ33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5" s="8">
        <f>IF(#REF!=MAX(#REF!),"New","Old")</f>
      </c>
      <c r="AL3315" s="3"/>
      <c r="AM3315" s="9">
        <f>IF(OR(#REF!="",#REF!=0),"",IF(#REF!&lt;12000,"&lt;12k",IF(AND(#REF!&gt;=12000,#REF!&lt;24000),"12k to 24k",IF(AND(#REF!&gt;=24000,#REF!&lt;=36000),"24k to 36k",IF(#REF!&gt;36000,"&gt;36k","")))))</f>
      </c>
    </row>
    <row x14ac:dyDescent="0.25" r="3316" customHeight="1" ht="18.75">
      <c r="A3316" s="1">
        <v>1917250</v>
      </c>
      <c r="B3316" s="2">
        <v>11537861</v>
      </c>
      <c r="C3316" s="3" t="s">
        <v>0</v>
      </c>
      <c r="D3316" s="3" t="s">
        <v>86</v>
      </c>
      <c r="E3316" s="2">
        <v>2020</v>
      </c>
      <c r="F3316" s="4">
        <v>45139</v>
      </c>
      <c r="G3316" s="3" t="s">
        <v>39</v>
      </c>
      <c r="H3316" s="4">
        <v>45149</v>
      </c>
      <c r="I3316" s="4">
        <f>_xlfn.XLOOKUP(#REF!,[1]!Backup_F8_Previous_Wave[ODINO],[1]!Backup_F8_Previous_Wave[Production Date],"")</f>
      </c>
      <c r="J3316" s="10">
        <f>_xlfn.XLOOKUP(#REF!,[1]!Backup_F8_Previous_Wave[ODINO],[1]!Backup_F8_Previous_Wave[Wave Date],"")</f>
      </c>
      <c r="K3316" s="6">
        <f>_xlfn.XLOOKUP(#REF!,[1]!Backup_F8_Previous_Wave[ODINO],[1]!Backup_F8_Previous_Wave[Full VIN],"")</f>
      </c>
      <c r="L3316" s="3" t="s">
        <v>2521</v>
      </c>
      <c r="M3316" s="3" t="s">
        <v>4</v>
      </c>
      <c r="N3316" s="3" t="s">
        <v>9980</v>
      </c>
      <c r="O3316" s="3" t="s">
        <v>4771</v>
      </c>
      <c r="P3316" s="6">
        <f>_xlfn.XLOOKUP(#REF!,[1]!Table2[BINNING],[1]!Table2[VFG],"")</f>
      </c>
      <c r="Q3316" s="6">
        <f>IF(ISNUMBER(FIND("|",#REF!,1)),LEFT(#REF!,FIND("|",#REF!,1)-2),#REF!)</f>
      </c>
      <c r="R3316" s="6">
        <f>IF(ISNUMBER(FIND("|",#REF!,1)),RIGHT(#REF!,LEN(#REF!)-FIND("|",#REF!,1)-1),"")</f>
      </c>
      <c r="S3316" s="3" t="s">
        <v>7</v>
      </c>
      <c r="T3316" s="3" t="s">
        <v>7</v>
      </c>
      <c r="U3316" s="2">
        <v>0</v>
      </c>
      <c r="V3316" s="2">
        <v>0</v>
      </c>
      <c r="W3316" s="2"/>
      <c r="X3316" s="3" t="s">
        <v>125</v>
      </c>
      <c r="Y3316" s="2"/>
      <c r="Z3316" s="3"/>
      <c r="AA3316" s="3"/>
      <c r="AB3316" s="7" t="s">
        <v>9981</v>
      </c>
      <c r="AC3316" s="3" t="s">
        <v>685</v>
      </c>
      <c r="AD3316" s="3" t="s">
        <v>93</v>
      </c>
      <c r="AE3316" s="3" t="s">
        <v>94</v>
      </c>
      <c r="AF3316" s="3" t="s">
        <v>95</v>
      </c>
      <c r="AG3316" s="4"/>
      <c r="AH3316" s="3"/>
      <c r="AI3316" s="4"/>
      <c r="AJ33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6" s="8">
        <f>IF(#REF!=MAX(#REF!),"New","Old")</f>
      </c>
      <c r="AL3316" s="3"/>
      <c r="AM3316" s="9">
        <f>IF(OR(#REF!="",#REF!=0),"",IF(#REF!&lt;12000,"&lt;12k",IF(AND(#REF!&gt;=12000,#REF!&lt;24000),"12k to 24k",IF(AND(#REF!&gt;=24000,#REF!&lt;=36000),"24k to 36k",IF(#REF!&gt;36000,"&gt;36k","")))))</f>
      </c>
    </row>
    <row x14ac:dyDescent="0.25" r="3317" customHeight="1" ht="18.75">
      <c r="A3317" s="1">
        <v>1917277</v>
      </c>
      <c r="B3317" s="2">
        <v>11537881</v>
      </c>
      <c r="C3317" s="3" t="s">
        <v>0</v>
      </c>
      <c r="D3317" s="3" t="s">
        <v>86</v>
      </c>
      <c r="E3317" s="2">
        <v>2017</v>
      </c>
      <c r="F3317" s="4">
        <v>43678</v>
      </c>
      <c r="G3317" s="3" t="s">
        <v>39</v>
      </c>
      <c r="H3317" s="4">
        <v>45149</v>
      </c>
      <c r="I3317" s="4">
        <f>_xlfn.XLOOKUP(#REF!,[1]!Backup_F8_Previous_Wave[ODINO],[1]!Backup_F8_Previous_Wave[Production Date],"")</f>
      </c>
      <c r="J3317" s="10">
        <f>_xlfn.XLOOKUP(#REF!,[1]!Backup_F8_Previous_Wave[ODINO],[1]!Backup_F8_Previous_Wave[Wave Date],"")</f>
      </c>
      <c r="K3317" s="6">
        <f>_xlfn.XLOOKUP(#REF!,[1]!Backup_F8_Previous_Wave[ODINO],[1]!Backup_F8_Previous_Wave[Full VIN],"")</f>
      </c>
      <c r="L3317" s="3" t="s">
        <v>9982</v>
      </c>
      <c r="M3317" s="3" t="s">
        <v>4</v>
      </c>
      <c r="N3317" s="3" t="s">
        <v>9983</v>
      </c>
      <c r="O3317" s="3" t="s">
        <v>2597</v>
      </c>
      <c r="P3317" s="6">
        <f>_xlfn.XLOOKUP(#REF!,[1]!Table2[BINNING],[1]!Table2[VFG],"")</f>
      </c>
      <c r="Q3317" s="6">
        <f>IF(ISNUMBER(FIND("|",#REF!,1)),LEFT(#REF!,FIND("|",#REF!,1)-2),#REF!)</f>
      </c>
      <c r="R3317" s="6">
        <f>IF(ISNUMBER(FIND("|",#REF!,1)),RIGHT(#REF!,LEN(#REF!)-FIND("|",#REF!,1)-1),"")</f>
      </c>
      <c r="S3317" s="3" t="s">
        <v>7</v>
      </c>
      <c r="T3317" s="3" t="s">
        <v>7</v>
      </c>
      <c r="U3317" s="2">
        <v>0</v>
      </c>
      <c r="V3317" s="2">
        <v>0</v>
      </c>
      <c r="W3317" s="2">
        <v>2000</v>
      </c>
      <c r="X3317" s="3" t="s">
        <v>518</v>
      </c>
      <c r="Y3317" s="2"/>
      <c r="Z3317" s="3"/>
      <c r="AA3317" s="3"/>
      <c r="AB3317" s="7" t="s">
        <v>9984</v>
      </c>
      <c r="AC3317" s="3" t="s">
        <v>92</v>
      </c>
      <c r="AD3317" s="3" t="s">
        <v>93</v>
      </c>
      <c r="AE3317" s="3" t="s">
        <v>94</v>
      </c>
      <c r="AF3317" s="3" t="s">
        <v>95</v>
      </c>
      <c r="AG3317" s="4"/>
      <c r="AH3317" s="3"/>
      <c r="AI3317" s="4"/>
      <c r="AJ33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7" s="8">
        <f>IF(#REF!=MAX(#REF!),"New","Old")</f>
      </c>
      <c r="AL3317" s="3"/>
      <c r="AM3317" s="9">
        <f>IF(OR(#REF!="",#REF!=0),"",IF(#REF!&lt;12000,"&lt;12k",IF(AND(#REF!&gt;=12000,#REF!&lt;24000),"12k to 24k",IF(AND(#REF!&gt;=24000,#REF!&lt;=36000),"24k to 36k",IF(#REF!&gt;36000,"&gt;36k","")))))</f>
      </c>
    </row>
    <row x14ac:dyDescent="0.25" r="3318" customHeight="1" ht="18.75">
      <c r="A3318" s="1">
        <v>1917300</v>
      </c>
      <c r="B3318" s="2">
        <v>11537897</v>
      </c>
      <c r="C3318" s="3" t="s">
        <v>0</v>
      </c>
      <c r="D3318" s="3" t="s">
        <v>181</v>
      </c>
      <c r="E3318" s="2">
        <v>2016</v>
      </c>
      <c r="F3318" s="4">
        <v>45142</v>
      </c>
      <c r="G3318" s="3" t="s">
        <v>39</v>
      </c>
      <c r="H3318" s="4">
        <v>45149</v>
      </c>
      <c r="I3318" s="4">
        <f>_xlfn.XLOOKUP(#REF!,[1]!Backup_F8_Previous_Wave[ODINO],[1]!Backup_F8_Previous_Wave[Production Date],"")</f>
      </c>
      <c r="J3318" s="10">
        <f>_xlfn.XLOOKUP(#REF!,[1]!Backup_F8_Previous_Wave[ODINO],[1]!Backup_F8_Previous_Wave[Wave Date],"")</f>
      </c>
      <c r="K3318" s="6">
        <f>_xlfn.XLOOKUP(#REF!,[1]!Backup_F8_Previous_Wave[ODINO],[1]!Backup_F8_Previous_Wave[Full VIN],"")</f>
      </c>
      <c r="L3318" s="3" t="s">
        <v>258</v>
      </c>
      <c r="M3318" s="3" t="s">
        <v>4</v>
      </c>
      <c r="N3318" s="3" t="s">
        <v>9985</v>
      </c>
      <c r="O3318" s="3" t="s">
        <v>196</v>
      </c>
      <c r="P3318" s="6">
        <f>_xlfn.XLOOKUP(#REF!,[1]!Table2[BINNING],[1]!Table2[VFG],"")</f>
      </c>
      <c r="Q3318" s="6">
        <f>IF(ISNUMBER(FIND("|",#REF!,1)),LEFT(#REF!,FIND("|",#REF!,1)-2),#REF!)</f>
      </c>
      <c r="R3318" s="6">
        <f>IF(ISNUMBER(FIND("|",#REF!,1)),RIGHT(#REF!,LEN(#REF!)-FIND("|",#REF!,1)-1),"")</f>
      </c>
      <c r="S3318" s="3" t="s">
        <v>7</v>
      </c>
      <c r="T3318" s="3" t="s">
        <v>7</v>
      </c>
      <c r="U3318" s="2">
        <v>0</v>
      </c>
      <c r="V3318" s="2">
        <v>0</v>
      </c>
      <c r="W3318" s="2"/>
      <c r="X3318" s="3" t="s">
        <v>358</v>
      </c>
      <c r="Y3318" s="2">
        <v>70</v>
      </c>
      <c r="Z3318" s="3"/>
      <c r="AA3318" s="3"/>
      <c r="AB3318" s="7" t="s">
        <v>9986</v>
      </c>
      <c r="AC3318" s="3" t="s">
        <v>297</v>
      </c>
      <c r="AD3318" s="3" t="s">
        <v>298</v>
      </c>
      <c r="AE3318" s="3" t="s">
        <v>299</v>
      </c>
      <c r="AF3318" s="3" t="s">
        <v>198</v>
      </c>
      <c r="AG3318" s="4"/>
      <c r="AH3318" s="3"/>
      <c r="AI3318" s="4"/>
      <c r="AJ33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8" s="8">
        <f>IF(#REF!=MAX(#REF!),"New","Old")</f>
      </c>
      <c r="AL3318" s="3"/>
      <c r="AM3318" s="9">
        <f>IF(OR(#REF!="",#REF!=0),"",IF(#REF!&lt;12000,"&lt;12k",IF(AND(#REF!&gt;=12000,#REF!&lt;24000),"12k to 24k",IF(AND(#REF!&gt;=24000,#REF!&lt;=36000),"24k to 36k",IF(#REF!&gt;36000,"&gt;36k","")))))</f>
      </c>
    </row>
    <row x14ac:dyDescent="0.25" r="3319" customHeight="1" ht="18.75">
      <c r="A3319" s="1">
        <v>1917448</v>
      </c>
      <c r="B3319" s="2">
        <v>11538005</v>
      </c>
      <c r="C3319" s="3" t="s">
        <v>0</v>
      </c>
      <c r="D3319" s="3" t="s">
        <v>86</v>
      </c>
      <c r="E3319" s="2">
        <v>2020</v>
      </c>
      <c r="F3319" s="4">
        <v>45148</v>
      </c>
      <c r="G3319" s="3" t="s">
        <v>39</v>
      </c>
      <c r="H3319" s="4">
        <v>45149</v>
      </c>
      <c r="I3319" s="4">
        <f>_xlfn.XLOOKUP(#REF!,[1]!Backup_F8_Previous_Wave[ODINO],[1]!Backup_F8_Previous_Wave[Production Date],"")</f>
      </c>
      <c r="J3319" s="10">
        <f>_xlfn.XLOOKUP(#REF!,[1]!Backup_F8_Previous_Wave[ODINO],[1]!Backup_F8_Previous_Wave[Wave Date],"")</f>
      </c>
      <c r="K3319" s="6">
        <f>_xlfn.XLOOKUP(#REF!,[1]!Backup_F8_Previous_Wave[ODINO],[1]!Backup_F8_Previous_Wave[Full VIN],"")</f>
      </c>
      <c r="L3319" s="3" t="s">
        <v>6801</v>
      </c>
      <c r="M3319" s="3" t="s">
        <v>4</v>
      </c>
      <c r="N3319" s="3" t="s">
        <v>9987</v>
      </c>
      <c r="O3319" s="3" t="s">
        <v>4771</v>
      </c>
      <c r="P3319" s="6">
        <f>_xlfn.XLOOKUP(#REF!,[1]!Table2[BINNING],[1]!Table2[VFG],"")</f>
      </c>
      <c r="Q3319" s="6">
        <f>IF(ISNUMBER(FIND("|",#REF!,1)),LEFT(#REF!,FIND("|",#REF!,1)-2),#REF!)</f>
      </c>
      <c r="R3319" s="6">
        <f>IF(ISNUMBER(FIND("|",#REF!,1)),RIGHT(#REF!,LEN(#REF!)-FIND("|",#REF!,1)-1),"")</f>
      </c>
      <c r="S3319" s="3" t="s">
        <v>7</v>
      </c>
      <c r="T3319" s="3" t="s">
        <v>7</v>
      </c>
      <c r="U3319" s="2">
        <v>0</v>
      </c>
      <c r="V3319" s="2">
        <v>0</v>
      </c>
      <c r="W3319" s="2"/>
      <c r="X3319" s="3" t="s">
        <v>63</v>
      </c>
      <c r="Y3319" s="2"/>
      <c r="Z3319" s="3"/>
      <c r="AA3319" s="3"/>
      <c r="AB3319" s="7" t="s">
        <v>9988</v>
      </c>
      <c r="AC3319" s="3" t="s">
        <v>685</v>
      </c>
      <c r="AD3319" s="3" t="s">
        <v>93</v>
      </c>
      <c r="AE3319" s="3" t="s">
        <v>94</v>
      </c>
      <c r="AF3319" s="3" t="s">
        <v>95</v>
      </c>
      <c r="AG3319" s="4"/>
      <c r="AH3319" s="3"/>
      <c r="AI3319" s="4"/>
      <c r="AJ33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19" s="8">
        <f>IF(#REF!=MAX(#REF!),"New","Old")</f>
      </c>
      <c r="AL3319" s="3"/>
      <c r="AM3319" s="9">
        <f>IF(OR(#REF!="",#REF!=0),"",IF(#REF!&lt;12000,"&lt;12k",IF(AND(#REF!&gt;=12000,#REF!&lt;24000),"12k to 24k",IF(AND(#REF!&gt;=24000,#REF!&lt;=36000),"24k to 36k",IF(#REF!&gt;36000,"&gt;36k","")))))</f>
      </c>
    </row>
    <row x14ac:dyDescent="0.25" r="3320" customHeight="1" ht="18.75">
      <c r="A3320" s="1">
        <v>1917496</v>
      </c>
      <c r="B3320" s="2">
        <v>11538043</v>
      </c>
      <c r="C3320" s="3" t="s">
        <v>0</v>
      </c>
      <c r="D3320" s="3" t="s">
        <v>86</v>
      </c>
      <c r="E3320" s="2">
        <v>2020</v>
      </c>
      <c r="F3320" s="4">
        <v>45149</v>
      </c>
      <c r="G3320" s="3" t="s">
        <v>39</v>
      </c>
      <c r="H3320" s="4">
        <v>45149</v>
      </c>
      <c r="I3320" s="4">
        <f>_xlfn.XLOOKUP(#REF!,[1]!Backup_F8_Previous_Wave[ODINO],[1]!Backup_F8_Previous_Wave[Production Date],"")</f>
      </c>
      <c r="J3320" s="10">
        <f>_xlfn.XLOOKUP(#REF!,[1]!Backup_F8_Previous_Wave[ODINO],[1]!Backup_F8_Previous_Wave[Wave Date],"")</f>
      </c>
      <c r="K3320" s="6">
        <f>_xlfn.XLOOKUP(#REF!,[1]!Backup_F8_Previous_Wave[ODINO],[1]!Backup_F8_Previous_Wave[Full VIN],"")</f>
      </c>
      <c r="L3320" s="3" t="s">
        <v>8286</v>
      </c>
      <c r="M3320" s="3" t="s">
        <v>4</v>
      </c>
      <c r="N3320" s="3" t="s">
        <v>9989</v>
      </c>
      <c r="O3320" s="3" t="s">
        <v>4771</v>
      </c>
      <c r="P3320" s="6">
        <f>_xlfn.XLOOKUP(#REF!,[1]!Table2[BINNING],[1]!Table2[VFG],"")</f>
      </c>
      <c r="Q3320" s="6">
        <f>IF(ISNUMBER(FIND("|",#REF!,1)),LEFT(#REF!,FIND("|",#REF!,1)-2),#REF!)</f>
      </c>
      <c r="R3320" s="6">
        <f>IF(ISNUMBER(FIND("|",#REF!,1)),RIGHT(#REF!,LEN(#REF!)-FIND("|",#REF!,1)-1),"")</f>
      </c>
      <c r="S3320" s="3" t="s">
        <v>7</v>
      </c>
      <c r="T3320" s="3" t="s">
        <v>7</v>
      </c>
      <c r="U3320" s="2">
        <v>0</v>
      </c>
      <c r="V3320" s="2">
        <v>0</v>
      </c>
      <c r="W3320" s="2"/>
      <c r="X3320" s="3" t="s">
        <v>225</v>
      </c>
      <c r="Y3320" s="2">
        <v>0</v>
      </c>
      <c r="Z3320" s="3"/>
      <c r="AA3320" s="3"/>
      <c r="AB3320" s="7" t="s">
        <v>9990</v>
      </c>
      <c r="AC3320" s="3" t="s">
        <v>685</v>
      </c>
      <c r="AD3320" s="3" t="s">
        <v>93</v>
      </c>
      <c r="AE3320" s="3" t="s">
        <v>94</v>
      </c>
      <c r="AF3320" s="3" t="s">
        <v>95</v>
      </c>
      <c r="AG3320" s="4"/>
      <c r="AH3320" s="3"/>
      <c r="AI3320" s="4"/>
      <c r="AJ33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0" s="8">
        <f>IF(#REF!=MAX(#REF!),"New","Old")</f>
      </c>
      <c r="AL3320" s="3"/>
      <c r="AM3320" s="9">
        <f>IF(OR(#REF!="",#REF!=0),"",IF(#REF!&lt;12000,"&lt;12k",IF(AND(#REF!&gt;=12000,#REF!&lt;24000),"12k to 24k",IF(AND(#REF!&gt;=24000,#REF!&lt;=36000),"24k to 36k",IF(#REF!&gt;36000,"&gt;36k","")))))</f>
      </c>
    </row>
    <row x14ac:dyDescent="0.25" r="3321" customHeight="1" ht="18.75">
      <c r="A3321" s="1">
        <v>1917540</v>
      </c>
      <c r="B3321" s="2">
        <v>11538075</v>
      </c>
      <c r="C3321" s="3" t="s">
        <v>0</v>
      </c>
      <c r="D3321" s="3" t="s">
        <v>181</v>
      </c>
      <c r="E3321" s="2">
        <v>2016</v>
      </c>
      <c r="F3321" s="4">
        <v>45142</v>
      </c>
      <c r="G3321" s="3" t="s">
        <v>39</v>
      </c>
      <c r="H3321" s="4">
        <v>45150</v>
      </c>
      <c r="I3321" s="4"/>
      <c r="J3321" s="10">
        <f>_xlfn.XLOOKUP(#REF!,[1]!Backup_F8_Previous_Wave[ODINO],[1]!Backup_F8_Previous_Wave[Wave Date],"")</f>
      </c>
      <c r="K3321" s="6">
        <f>_xlfn.XLOOKUP(#REF!,[1]!Backup_F8_Previous_Wave[ODINO],[1]!Backup_F8_Previous_Wave[Full VIN],"")</f>
      </c>
      <c r="L3321" s="3" t="s">
        <v>9460</v>
      </c>
      <c r="M3321" s="3" t="s">
        <v>4</v>
      </c>
      <c r="N3321" s="3" t="s">
        <v>9991</v>
      </c>
      <c r="O3321" s="3" t="s">
        <v>196</v>
      </c>
      <c r="P3321" s="6">
        <f>_xlfn.XLOOKUP(#REF!,[1]!Table2[BINNING],[1]!Table2[VFG],"")</f>
      </c>
      <c r="Q3321" s="6">
        <f>IF(ISNUMBER(FIND("|",#REF!,1)),LEFT(#REF!,FIND("|",#REF!,1)-2),#REF!)</f>
      </c>
      <c r="R3321" s="6">
        <f>IF(ISNUMBER(FIND("|",#REF!,1)),RIGHT(#REF!,LEN(#REF!)-FIND("|",#REF!,1)-1),"")</f>
      </c>
      <c r="S3321" s="3" t="s">
        <v>7</v>
      </c>
      <c r="T3321" s="3" t="s">
        <v>7</v>
      </c>
      <c r="U3321" s="2">
        <v>0</v>
      </c>
      <c r="V3321" s="2">
        <v>0</v>
      </c>
      <c r="W3321" s="2"/>
      <c r="X3321" s="3" t="s">
        <v>63</v>
      </c>
      <c r="Y3321" s="2">
        <v>65</v>
      </c>
      <c r="Z3321" s="3"/>
      <c r="AA3321" s="3"/>
      <c r="AB3321" s="7" t="s">
        <v>9992</v>
      </c>
      <c r="AC3321" s="3"/>
      <c r="AD3321" s="3"/>
      <c r="AE3321" s="3"/>
      <c r="AF3321" s="3"/>
      <c r="AG3321" s="4"/>
      <c r="AH3321" s="3"/>
      <c r="AI3321" s="4"/>
      <c r="AJ33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1" s="8">
        <f>IF(#REF!=MAX(#REF!),"New","Old")</f>
      </c>
      <c r="AL3321" s="3"/>
      <c r="AM3321" s="9">
        <f>IF(OR(#REF!="",#REF!=0),"",IF(#REF!&lt;12000,"&lt;12k",IF(AND(#REF!&gt;=12000,#REF!&lt;24000),"12k to 24k",IF(AND(#REF!&gt;=24000,#REF!&lt;=36000),"24k to 36k",IF(#REF!&gt;36000,"&gt;36k","")))))</f>
      </c>
    </row>
    <row x14ac:dyDescent="0.25" r="3322" customHeight="1" ht="18.75">
      <c r="A3322" s="1">
        <v>1917660</v>
      </c>
      <c r="B3322" s="2">
        <v>11538159</v>
      </c>
      <c r="C3322" s="3" t="s">
        <v>0</v>
      </c>
      <c r="D3322" s="3" t="s">
        <v>86</v>
      </c>
      <c r="E3322" s="2">
        <v>2020</v>
      </c>
      <c r="F3322" s="4">
        <v>44602</v>
      </c>
      <c r="G3322" s="3" t="s">
        <v>2</v>
      </c>
      <c r="H3322" s="4">
        <v>45150</v>
      </c>
      <c r="I3322" s="4">
        <f>_xlfn.XLOOKUP(#REF!,[1]!Backup_F8_Previous_Wave[ODINO],[1]!Backup_F8_Previous_Wave[Production Date],"")</f>
      </c>
      <c r="J3322" s="10">
        <f>_xlfn.XLOOKUP(#REF!,[1]!Backup_F8_Previous_Wave[ODINO],[1]!Backup_F8_Previous_Wave[Wave Date],"")</f>
      </c>
      <c r="K3322" s="6">
        <f>_xlfn.XLOOKUP(#REF!,[1]!Backup_F8_Previous_Wave[ODINO],[1]!Backup_F8_Previous_Wave[Full VIN],"")</f>
      </c>
      <c r="L3322" s="3" t="s">
        <v>5468</v>
      </c>
      <c r="M3322" s="3" t="s">
        <v>4</v>
      </c>
      <c r="N3322" s="3" t="s">
        <v>9993</v>
      </c>
      <c r="O3322" s="3" t="s">
        <v>4771</v>
      </c>
      <c r="P3322" s="6">
        <f>_xlfn.XLOOKUP(#REF!,[1]!Table2[BINNING],[1]!Table2[VFG],"")</f>
      </c>
      <c r="Q3322" s="6">
        <f>IF(ISNUMBER(FIND("|",#REF!,1)),LEFT(#REF!,FIND("|",#REF!,1)-2),#REF!)</f>
      </c>
      <c r="R3322" s="6">
        <f>IF(ISNUMBER(FIND("|",#REF!,1)),RIGHT(#REF!,LEN(#REF!)-FIND("|",#REF!,1)-1),"")</f>
      </c>
      <c r="S3322" s="3" t="s">
        <v>7</v>
      </c>
      <c r="T3322" s="3" t="s">
        <v>7</v>
      </c>
      <c r="U3322" s="2">
        <v>0</v>
      </c>
      <c r="V3322" s="2">
        <v>0</v>
      </c>
      <c r="W3322" s="2"/>
      <c r="X3322" s="3" t="s">
        <v>238</v>
      </c>
      <c r="Y3322" s="2"/>
      <c r="Z3322" s="3"/>
      <c r="AA3322" s="3"/>
      <c r="AB3322" s="7" t="s">
        <v>9994</v>
      </c>
      <c r="AC3322" s="3" t="s">
        <v>685</v>
      </c>
      <c r="AD3322" s="3" t="s">
        <v>93</v>
      </c>
      <c r="AE3322" s="3" t="s">
        <v>94</v>
      </c>
      <c r="AF3322" s="3" t="s">
        <v>95</v>
      </c>
      <c r="AG3322" s="4"/>
      <c r="AH3322" s="3"/>
      <c r="AI3322" s="4"/>
      <c r="AJ33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2" s="8">
        <f>IF(#REF!=MAX(#REF!),"New","Old")</f>
      </c>
      <c r="AL3322" s="3"/>
      <c r="AM3322" s="9">
        <f>IF(OR(#REF!="",#REF!=0),"",IF(#REF!&lt;12000,"&lt;12k",IF(AND(#REF!&gt;=12000,#REF!&lt;24000),"12k to 24k",IF(AND(#REF!&gt;=24000,#REF!&lt;=36000),"24k to 36k",IF(#REF!&gt;36000,"&gt;36k","")))))</f>
      </c>
    </row>
    <row x14ac:dyDescent="0.25" r="3323" customHeight="1" ht="18.75">
      <c r="A3323" s="1">
        <v>1917672</v>
      </c>
      <c r="B3323" s="2">
        <v>11538166</v>
      </c>
      <c r="C3323" s="3" t="s">
        <v>0</v>
      </c>
      <c r="D3323" s="3" t="s">
        <v>181</v>
      </c>
      <c r="E3323" s="2">
        <v>2017</v>
      </c>
      <c r="F3323" s="4">
        <v>45139</v>
      </c>
      <c r="G3323" s="3" t="s">
        <v>39</v>
      </c>
      <c r="H3323" s="4">
        <v>45150</v>
      </c>
      <c r="I3323" s="4">
        <f>_xlfn.XLOOKUP(#REF!,[1]!Backup_F8_Previous_Wave[ODINO],[1]!Backup_F8_Previous_Wave[Production Date],"")</f>
      </c>
      <c r="J3323" s="10">
        <f>_xlfn.XLOOKUP(#REF!,[1]!Backup_F8_Previous_Wave[ODINO],[1]!Backup_F8_Previous_Wave[Wave Date],"")</f>
      </c>
      <c r="K3323" s="6">
        <f>_xlfn.XLOOKUP(#REF!,[1]!Backup_F8_Previous_Wave[ODINO],[1]!Backup_F8_Previous_Wave[Full VIN],"")</f>
      </c>
      <c r="L3323" s="3" t="s">
        <v>2369</v>
      </c>
      <c r="M3323" s="3" t="s">
        <v>4</v>
      </c>
      <c r="N3323" s="3" t="s">
        <v>9995</v>
      </c>
      <c r="O3323" s="3" t="s">
        <v>196</v>
      </c>
      <c r="P3323" s="6">
        <f>_xlfn.XLOOKUP(#REF!,[1]!Table2[BINNING],[1]!Table2[VFG],"")</f>
      </c>
      <c r="Q3323" s="6">
        <f>IF(ISNUMBER(FIND("|",#REF!,1)),LEFT(#REF!,FIND("|",#REF!,1)-2),#REF!)</f>
      </c>
      <c r="R3323" s="6">
        <f>IF(ISNUMBER(FIND("|",#REF!,1)),RIGHT(#REF!,LEN(#REF!)-FIND("|",#REF!,1)-1),"")</f>
      </c>
      <c r="S3323" s="3" t="s">
        <v>7</v>
      </c>
      <c r="T3323" s="3" t="s">
        <v>7</v>
      </c>
      <c r="U3323" s="2">
        <v>0</v>
      </c>
      <c r="V3323" s="2">
        <v>0</v>
      </c>
      <c r="W3323" s="2"/>
      <c r="X3323" s="3" t="s">
        <v>50</v>
      </c>
      <c r="Y3323" s="2">
        <v>65</v>
      </c>
      <c r="Z3323" s="3"/>
      <c r="AA3323" s="3"/>
      <c r="AB3323" s="7" t="s">
        <v>9996</v>
      </c>
      <c r="AC3323" s="3" t="s">
        <v>297</v>
      </c>
      <c r="AD3323" s="3" t="s">
        <v>298</v>
      </c>
      <c r="AE3323" s="3" t="s">
        <v>299</v>
      </c>
      <c r="AF3323" s="3" t="s">
        <v>198</v>
      </c>
      <c r="AG3323" s="4"/>
      <c r="AH3323" s="3"/>
      <c r="AI3323" s="4"/>
      <c r="AJ33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3" s="8">
        <f>IF(#REF!=MAX(#REF!),"New","Old")</f>
      </c>
      <c r="AL3323" s="3"/>
      <c r="AM3323" s="9">
        <f>IF(OR(#REF!="",#REF!=0),"",IF(#REF!&lt;12000,"&lt;12k",IF(AND(#REF!&gt;=12000,#REF!&lt;24000),"12k to 24k",IF(AND(#REF!&gt;=24000,#REF!&lt;=36000),"24k to 36k",IF(#REF!&gt;36000,"&gt;36k","")))))</f>
      </c>
    </row>
    <row x14ac:dyDescent="0.25" r="3324" customHeight="1" ht="18.75">
      <c r="A3324" s="1">
        <v>1917679</v>
      </c>
      <c r="B3324" s="2">
        <v>11538173</v>
      </c>
      <c r="C3324" s="3" t="s">
        <v>0</v>
      </c>
      <c r="D3324" s="3" t="s">
        <v>86</v>
      </c>
      <c r="E3324" s="2">
        <v>2020</v>
      </c>
      <c r="F3324" s="4">
        <v>45150</v>
      </c>
      <c r="G3324" s="3" t="s">
        <v>39</v>
      </c>
      <c r="H3324" s="4">
        <v>45151</v>
      </c>
      <c r="I3324" s="4"/>
      <c r="J3324" s="10">
        <f>_xlfn.XLOOKUP(#REF!,[1]!Backup_F8_Previous_Wave[ODINO],[1]!Backup_F8_Previous_Wave[Wave Date],"")</f>
      </c>
      <c r="K3324" s="3"/>
      <c r="L3324" s="3" t="s">
        <v>6413</v>
      </c>
      <c r="M3324" s="3" t="s">
        <v>4</v>
      </c>
      <c r="N3324" s="3" t="s">
        <v>9997</v>
      </c>
      <c r="O3324" s="3" t="s">
        <v>4771</v>
      </c>
      <c r="P3324" s="6">
        <f>_xlfn.XLOOKUP(#REF!,[1]!Table2[BINNING],[1]!Table2[VFG],"")</f>
      </c>
      <c r="Q3324" s="6">
        <f>IF(ISNUMBER(FIND("|",#REF!,1)),LEFT(#REF!,FIND("|",#REF!,1)-2),#REF!)</f>
      </c>
      <c r="R3324" s="6">
        <f>IF(ISNUMBER(FIND("|",#REF!,1)),RIGHT(#REF!,LEN(#REF!)-FIND("|",#REF!,1)-1),"")</f>
      </c>
      <c r="S3324" s="3" t="s">
        <v>7</v>
      </c>
      <c r="T3324" s="3" t="s">
        <v>7</v>
      </c>
      <c r="U3324" s="2">
        <v>0</v>
      </c>
      <c r="V3324" s="2">
        <v>0</v>
      </c>
      <c r="W3324" s="2"/>
      <c r="X3324" s="3" t="s">
        <v>63</v>
      </c>
      <c r="Y3324" s="2"/>
      <c r="Z3324" s="3"/>
      <c r="AA3324" s="3"/>
      <c r="AB3324" s="7" t="s">
        <v>9998</v>
      </c>
      <c r="AC3324" s="3" t="s">
        <v>44</v>
      </c>
      <c r="AD3324" s="3" t="s">
        <v>44</v>
      </c>
      <c r="AE3324" s="3" t="s">
        <v>44</v>
      </c>
      <c r="AF3324" s="3" t="s">
        <v>95</v>
      </c>
      <c r="AG3324" s="4"/>
      <c r="AH3324" s="3"/>
      <c r="AI3324" s="4"/>
      <c r="AJ33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4" s="8">
        <f>IF(#REF!=MAX(#REF!),"New","Old")</f>
      </c>
      <c r="AL3324" s="3"/>
      <c r="AM3324" s="9">
        <f>IF(OR(#REF!="",#REF!=0),"",IF(#REF!&lt;12000,"&lt;12k",IF(AND(#REF!&gt;=12000,#REF!&lt;24000),"12k to 24k",IF(AND(#REF!&gt;=24000,#REF!&lt;=36000),"24k to 36k",IF(#REF!&gt;36000,"&gt;36k","")))))</f>
      </c>
    </row>
    <row x14ac:dyDescent="0.25" r="3325" customHeight="1" ht="18.75">
      <c r="A3325" s="1">
        <v>1917747</v>
      </c>
      <c r="B3325" s="2">
        <v>11538215</v>
      </c>
      <c r="C3325" s="3" t="s">
        <v>0</v>
      </c>
      <c r="D3325" s="3" t="s">
        <v>86</v>
      </c>
      <c r="E3325" s="2">
        <v>2020</v>
      </c>
      <c r="F3325" s="4">
        <v>45134</v>
      </c>
      <c r="G3325" s="3" t="s">
        <v>39</v>
      </c>
      <c r="H3325" s="4">
        <v>45151</v>
      </c>
      <c r="I3325" s="4"/>
      <c r="J3325" s="10">
        <f>_xlfn.XLOOKUP(#REF!,[1]!Backup_F8_Previous_Wave[ODINO],[1]!Backup_F8_Previous_Wave[Wave Date],"")</f>
      </c>
      <c r="K3325" s="3"/>
      <c r="L3325" s="3" t="s">
        <v>9602</v>
      </c>
      <c r="M3325" s="3" t="s">
        <v>4</v>
      </c>
      <c r="N3325" s="3" t="s">
        <v>9999</v>
      </c>
      <c r="O3325" s="3" t="s">
        <v>4771</v>
      </c>
      <c r="P3325" s="6">
        <f>_xlfn.XLOOKUP(#REF!,[1]!Table2[BINNING],[1]!Table2[VFG],"")</f>
      </c>
      <c r="Q3325" s="6">
        <f>IF(ISNUMBER(FIND("|",#REF!,1)),LEFT(#REF!,FIND("|",#REF!,1)-2),#REF!)</f>
      </c>
      <c r="R3325" s="6">
        <f>IF(ISNUMBER(FIND("|",#REF!,1)),RIGHT(#REF!,LEN(#REF!)-FIND("|",#REF!,1)-1),"")</f>
      </c>
      <c r="S3325" s="3" t="s">
        <v>7</v>
      </c>
      <c r="T3325" s="3" t="s">
        <v>7</v>
      </c>
      <c r="U3325" s="2">
        <v>0</v>
      </c>
      <c r="V3325" s="2">
        <v>0</v>
      </c>
      <c r="W3325" s="2"/>
      <c r="X3325" s="3" t="s">
        <v>72</v>
      </c>
      <c r="Y3325" s="2"/>
      <c r="Z3325" s="3"/>
      <c r="AA3325" s="3"/>
      <c r="AB3325" s="7" t="s">
        <v>10000</v>
      </c>
      <c r="AC3325" s="3" t="s">
        <v>44</v>
      </c>
      <c r="AD3325" s="3" t="s">
        <v>44</v>
      </c>
      <c r="AE3325" s="3" t="s">
        <v>44</v>
      </c>
      <c r="AF3325" s="3" t="s">
        <v>95</v>
      </c>
      <c r="AG3325" s="4"/>
      <c r="AH3325" s="3"/>
      <c r="AI3325" s="4"/>
      <c r="AJ33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5" s="8">
        <f>IF(#REF!=MAX(#REF!),"New","Old")</f>
      </c>
      <c r="AL3325" s="3"/>
      <c r="AM3325" s="9">
        <f>IF(OR(#REF!="",#REF!=0),"",IF(#REF!&lt;12000,"&lt;12k",IF(AND(#REF!&gt;=12000,#REF!&lt;24000),"12k to 24k",IF(AND(#REF!&gt;=24000,#REF!&lt;=36000),"24k to 36k",IF(#REF!&gt;36000,"&gt;36k","")))))</f>
      </c>
    </row>
    <row x14ac:dyDescent="0.25" r="3326" customHeight="1" ht="18.75">
      <c r="A3326" s="1">
        <v>1917753</v>
      </c>
      <c r="B3326" s="2">
        <v>11538221</v>
      </c>
      <c r="C3326" s="3" t="s">
        <v>0</v>
      </c>
      <c r="D3326" s="3" t="s">
        <v>86</v>
      </c>
      <c r="E3326" s="2">
        <v>2020</v>
      </c>
      <c r="F3326" s="4">
        <v>45151</v>
      </c>
      <c r="G3326" s="3" t="s">
        <v>39</v>
      </c>
      <c r="H3326" s="4">
        <v>45151</v>
      </c>
      <c r="I3326" s="4"/>
      <c r="J3326" s="10">
        <f>_xlfn.XLOOKUP(#REF!,[1]!Backup_F8_Previous_Wave[ODINO],[1]!Backup_F8_Previous_Wave[Wave Date],"")</f>
      </c>
      <c r="K3326" s="3"/>
      <c r="L3326" s="3" t="s">
        <v>8286</v>
      </c>
      <c r="M3326" s="3" t="s">
        <v>4</v>
      </c>
      <c r="N3326" s="3" t="s">
        <v>10001</v>
      </c>
      <c r="O3326" s="3" t="s">
        <v>4771</v>
      </c>
      <c r="P3326" s="6">
        <f>_xlfn.XLOOKUP(#REF!,[1]!Table2[BINNING],[1]!Table2[VFG],"")</f>
      </c>
      <c r="Q3326" s="6">
        <f>IF(ISNUMBER(FIND("|",#REF!,1)),LEFT(#REF!,FIND("|",#REF!,1)-2),#REF!)</f>
      </c>
      <c r="R3326" s="6">
        <f>IF(ISNUMBER(FIND("|",#REF!,1)),RIGHT(#REF!,LEN(#REF!)-FIND("|",#REF!,1)-1),"")</f>
      </c>
      <c r="S3326" s="3" t="s">
        <v>7</v>
      </c>
      <c r="T3326" s="3" t="s">
        <v>7</v>
      </c>
      <c r="U3326" s="2">
        <v>0</v>
      </c>
      <c r="V3326" s="2">
        <v>0</v>
      </c>
      <c r="W3326" s="2"/>
      <c r="X3326" s="3" t="s">
        <v>229</v>
      </c>
      <c r="Y3326" s="2"/>
      <c r="Z3326" s="3"/>
      <c r="AA3326" s="3"/>
      <c r="AB3326" s="7" t="s">
        <v>10002</v>
      </c>
      <c r="AC3326" s="3" t="s">
        <v>44</v>
      </c>
      <c r="AD3326" s="3" t="s">
        <v>44</v>
      </c>
      <c r="AE3326" s="3" t="s">
        <v>44</v>
      </c>
      <c r="AF3326" s="3" t="s">
        <v>95</v>
      </c>
      <c r="AG3326" s="4"/>
      <c r="AH3326" s="3"/>
      <c r="AI3326" s="4"/>
      <c r="AJ33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6" s="8">
        <f>IF(#REF!=MAX(#REF!),"New","Old")</f>
      </c>
      <c r="AL3326" s="3"/>
      <c r="AM3326" s="9">
        <f>IF(OR(#REF!="",#REF!=0),"",IF(#REF!&lt;12000,"&lt;12k",IF(AND(#REF!&gt;=12000,#REF!&lt;24000),"12k to 24k",IF(AND(#REF!&gt;=24000,#REF!&lt;=36000),"24k to 36k",IF(#REF!&gt;36000,"&gt;36k","")))))</f>
      </c>
    </row>
    <row x14ac:dyDescent="0.25" r="3327" customHeight="1" ht="18.75">
      <c r="A3327" s="1">
        <v>1917766</v>
      </c>
      <c r="B3327" s="2">
        <v>11538230</v>
      </c>
      <c r="C3327" s="3" t="s">
        <v>0</v>
      </c>
      <c r="D3327" s="3" t="s">
        <v>181</v>
      </c>
      <c r="E3327" s="2">
        <v>2013</v>
      </c>
      <c r="F3327" s="4">
        <v>45150</v>
      </c>
      <c r="G3327" s="3" t="s">
        <v>39</v>
      </c>
      <c r="H3327" s="4">
        <v>45151</v>
      </c>
      <c r="I3327" s="4"/>
      <c r="J3327" s="10">
        <f>_xlfn.XLOOKUP(#REF!,[1]!Backup_F8_Previous_Wave[ODINO],[1]!Backup_F8_Previous_Wave[Wave Date],"")</f>
      </c>
      <c r="K3327" s="6">
        <f>_xlfn.XLOOKUP(#REF!,[1]!Backup_F8_Previous_Wave[ODINO],[1]!Backup_F8_Previous_Wave[Full VIN],"")</f>
      </c>
      <c r="L3327" s="3" t="s">
        <v>10003</v>
      </c>
      <c r="M3327" s="3" t="s">
        <v>4</v>
      </c>
      <c r="N3327" s="3" t="s">
        <v>10004</v>
      </c>
      <c r="O3327" s="3" t="s">
        <v>196</v>
      </c>
      <c r="P3327" s="6">
        <f>_xlfn.XLOOKUP(#REF!,[1]!Table2[BINNING],[1]!Table2[VFG],"")</f>
      </c>
      <c r="Q3327" s="6">
        <f>IF(ISNUMBER(FIND("|",#REF!,1)),LEFT(#REF!,FIND("|",#REF!,1)-2),#REF!)</f>
      </c>
      <c r="R3327" s="6">
        <f>IF(ISNUMBER(FIND("|",#REF!,1)),RIGHT(#REF!,LEN(#REF!)-FIND("|",#REF!,1)-1),"")</f>
      </c>
      <c r="S3327" s="3" t="s">
        <v>7</v>
      </c>
      <c r="T3327" s="3" t="s">
        <v>7</v>
      </c>
      <c r="U3327" s="2">
        <v>0</v>
      </c>
      <c r="V3327" s="2">
        <v>0</v>
      </c>
      <c r="W3327" s="2"/>
      <c r="X3327" s="3" t="s">
        <v>404</v>
      </c>
      <c r="Y3327" s="2">
        <v>60</v>
      </c>
      <c r="Z3327" s="3"/>
      <c r="AA3327" s="3"/>
      <c r="AB3327" s="7" t="s">
        <v>10005</v>
      </c>
      <c r="AC3327" s="3"/>
      <c r="AD3327" s="3"/>
      <c r="AE3327" s="3"/>
      <c r="AF3327" s="3"/>
      <c r="AG3327" s="4"/>
      <c r="AH3327" s="3"/>
      <c r="AI3327" s="4"/>
      <c r="AJ33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7" s="8">
        <f>IF(#REF!=MAX(#REF!),"New","Old")</f>
      </c>
      <c r="AL3327" s="3"/>
      <c r="AM3327" s="9">
        <f>IF(OR(#REF!="",#REF!=0),"",IF(#REF!&lt;12000,"&lt;12k",IF(AND(#REF!&gt;=12000,#REF!&lt;24000),"12k to 24k",IF(AND(#REF!&gt;=24000,#REF!&lt;=36000),"24k to 36k",IF(#REF!&gt;36000,"&gt;36k","")))))</f>
      </c>
    </row>
    <row x14ac:dyDescent="0.25" r="3328" customHeight="1" ht="18.75">
      <c r="A3328" s="1">
        <v>1918011</v>
      </c>
      <c r="B3328" s="2">
        <v>11538390</v>
      </c>
      <c r="C3328" s="3" t="s">
        <v>0</v>
      </c>
      <c r="D3328" s="3" t="s">
        <v>181</v>
      </c>
      <c r="E3328" s="2">
        <v>2023</v>
      </c>
      <c r="F3328" s="4">
        <v>45018</v>
      </c>
      <c r="G3328" s="3" t="s">
        <v>108</v>
      </c>
      <c r="H3328" s="4">
        <v>45152</v>
      </c>
      <c r="I3328" s="4"/>
      <c r="J3328" s="10">
        <f>_xlfn.XLOOKUP(#REF!,[1]!Backup_F8_Previous_Wave[ODINO],[1]!Backup_F8_Previous_Wave[Wave Date],"")</f>
      </c>
      <c r="K3328" s="6">
        <f>_xlfn.XLOOKUP(#REF!,[1]!Backup_F8_Previous_Wave[ODINO],[1]!Backup_F8_Previous_Wave[Full VIN],"")</f>
      </c>
      <c r="L3328" s="3" t="s">
        <v>10006</v>
      </c>
      <c r="M3328" s="3" t="s">
        <v>4</v>
      </c>
      <c r="N3328" s="3" t="s">
        <v>10007</v>
      </c>
      <c r="O3328" s="3" t="s">
        <v>2283</v>
      </c>
      <c r="P3328" s="6">
        <f>_xlfn.XLOOKUP(#REF!,[1]!Table2[BINNING],[1]!Table2[VFG],"")</f>
      </c>
      <c r="Q3328" s="6">
        <f>IF(ISNUMBER(FIND("|",#REF!,1)),LEFT(#REF!,FIND("|",#REF!,1)-2),#REF!)</f>
      </c>
      <c r="R3328" s="6">
        <f>IF(ISNUMBER(FIND("|",#REF!,1)),RIGHT(#REF!,LEN(#REF!)-FIND("|",#REF!,1)-1),"")</f>
      </c>
      <c r="S3328" s="3" t="s">
        <v>7</v>
      </c>
      <c r="T3328" s="3" t="s">
        <v>7</v>
      </c>
      <c r="U3328" s="2">
        <v>0</v>
      </c>
      <c r="V3328" s="2">
        <v>0</v>
      </c>
      <c r="W3328" s="2"/>
      <c r="X3328" s="3" t="s">
        <v>90</v>
      </c>
      <c r="Y3328" s="2"/>
      <c r="Z3328" s="3"/>
      <c r="AA3328" s="3"/>
      <c r="AB3328" s="7" t="s">
        <v>10008</v>
      </c>
      <c r="AC3328" s="3"/>
      <c r="AD3328" s="3"/>
      <c r="AE3328" s="3"/>
      <c r="AF3328" s="3"/>
      <c r="AG3328" s="4"/>
      <c r="AH3328" s="3"/>
      <c r="AI3328" s="4"/>
      <c r="AJ33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8" s="8">
        <f>IF(#REF!=MAX(#REF!),"New","Old")</f>
      </c>
      <c r="AL3328" s="3"/>
      <c r="AM3328" s="9">
        <f>IF(OR(#REF!="",#REF!=0),"",IF(#REF!&lt;12000,"&lt;12k",IF(AND(#REF!&gt;=12000,#REF!&lt;24000),"12k to 24k",IF(AND(#REF!&gt;=24000,#REF!&lt;=36000),"24k to 36k",IF(#REF!&gt;36000,"&gt;36k","")))))</f>
      </c>
    </row>
    <row x14ac:dyDescent="0.25" r="3329" customHeight="1" ht="18.75">
      <c r="A3329" s="1">
        <v>1918067</v>
      </c>
      <c r="B3329" s="2">
        <v>11538429</v>
      </c>
      <c r="C3329" s="3" t="s">
        <v>0</v>
      </c>
      <c r="D3329" s="3" t="s">
        <v>59</v>
      </c>
      <c r="E3329" s="2">
        <v>2016</v>
      </c>
      <c r="F3329" s="4">
        <v>45139</v>
      </c>
      <c r="G3329" s="3" t="s">
        <v>39</v>
      </c>
      <c r="H3329" s="4">
        <v>45152</v>
      </c>
      <c r="I3329" s="4">
        <f>_xlfn.XLOOKUP(#REF!,[1]!Backup_F8_Previous_Wave[ODINO],[1]!Backup_F8_Previous_Wave[Production Date],"")</f>
      </c>
      <c r="J3329" s="10">
        <f>_xlfn.XLOOKUP(#REF!,[1]!Backup_F8_Previous_Wave[ODINO],[1]!Backup_F8_Previous_Wave[Wave Date],"")</f>
      </c>
      <c r="K3329" s="6">
        <f>_xlfn.XLOOKUP(#REF!,[1]!Backup_F8_Previous_Wave[ODINO],[1]!Backup_F8_Previous_Wave[Full VIN],"")</f>
      </c>
      <c r="L3329" s="3" t="s">
        <v>10009</v>
      </c>
      <c r="M3329" s="3" t="s">
        <v>4</v>
      </c>
      <c r="N3329" s="3" t="s">
        <v>10010</v>
      </c>
      <c r="O3329" s="3" t="s">
        <v>62</v>
      </c>
      <c r="P3329" s="6">
        <f>_xlfn.XLOOKUP(#REF!,[1]!Table2[BINNING],[1]!Table2[VFG],"")</f>
      </c>
      <c r="Q3329" s="6">
        <f>IF(ISNUMBER(FIND("|",#REF!,1)),LEFT(#REF!,FIND("|",#REF!,1)-2),#REF!)</f>
      </c>
      <c r="R3329" s="6">
        <f>IF(ISNUMBER(FIND("|",#REF!,1)),RIGHT(#REF!,LEN(#REF!)-FIND("|",#REF!,1)-1),"")</f>
      </c>
      <c r="S3329" s="3" t="s">
        <v>7</v>
      </c>
      <c r="T3329" s="3" t="s">
        <v>7</v>
      </c>
      <c r="U3329" s="2">
        <v>0</v>
      </c>
      <c r="V3329" s="2">
        <v>0</v>
      </c>
      <c r="W3329" s="2">
        <v>69669</v>
      </c>
      <c r="X3329" s="3" t="s">
        <v>106</v>
      </c>
      <c r="Y3329" s="2"/>
      <c r="Z3329" s="3" t="s">
        <v>10011</v>
      </c>
      <c r="AA3329" s="3" t="s">
        <v>2104</v>
      </c>
      <c r="AB3329" s="7" t="s">
        <v>10012</v>
      </c>
      <c r="AC3329" s="3" t="s">
        <v>65</v>
      </c>
      <c r="AD3329" s="3" t="s">
        <v>66</v>
      </c>
      <c r="AE3329" s="3" t="s">
        <v>67</v>
      </c>
      <c r="AF3329" s="3" t="s">
        <v>68</v>
      </c>
      <c r="AG3329" s="4"/>
      <c r="AH3329" s="3"/>
      <c r="AI3329" s="4"/>
      <c r="AJ33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29" s="8">
        <f>IF(#REF!=MAX(#REF!),"New","Old")</f>
      </c>
      <c r="AL3329" s="3"/>
      <c r="AM3329" s="9">
        <f>IF(OR(#REF!="",#REF!=0),"",IF(#REF!&lt;12000,"&lt;12k",IF(AND(#REF!&gt;=12000,#REF!&lt;24000),"12k to 24k",IF(AND(#REF!&gt;=24000,#REF!&lt;=36000),"24k to 36k",IF(#REF!&gt;36000,"&gt;36k","")))))</f>
      </c>
    </row>
    <row x14ac:dyDescent="0.25" r="3330" customHeight="1" ht="18.75">
      <c r="A3330" s="1">
        <v>1918083</v>
      </c>
      <c r="B3330" s="2">
        <v>11538438</v>
      </c>
      <c r="C3330" s="3" t="s">
        <v>0</v>
      </c>
      <c r="D3330" s="3" t="s">
        <v>485</v>
      </c>
      <c r="E3330" s="2">
        <v>2015</v>
      </c>
      <c r="F3330" s="4">
        <v>44896</v>
      </c>
      <c r="G3330" s="3" t="s">
        <v>14</v>
      </c>
      <c r="H3330" s="4">
        <v>45152</v>
      </c>
      <c r="I3330" s="4">
        <f>_xlfn.XLOOKUP(#REF!,[1]!Backup_F8_Previous_Wave[ODINO],[1]!Backup_F8_Previous_Wave[Production Date],"")</f>
      </c>
      <c r="J3330" s="10">
        <f>_xlfn.XLOOKUP(#REF!,[1]!Backup_F8_Previous_Wave[ODINO],[1]!Backup_F8_Previous_Wave[Wave Date],"")</f>
      </c>
      <c r="K3330" s="6">
        <f>_xlfn.XLOOKUP(#REF!,[1]!Backup_F8_Previous_Wave[ODINO],[1]!Backup_F8_Previous_Wave[Full VIN],"")</f>
      </c>
      <c r="L3330" s="3" t="s">
        <v>10013</v>
      </c>
      <c r="M3330" s="3" t="s">
        <v>4</v>
      </c>
      <c r="N3330" s="3" t="s">
        <v>10014</v>
      </c>
      <c r="O3330" s="3" t="s">
        <v>2283</v>
      </c>
      <c r="P3330" s="6">
        <f>_xlfn.XLOOKUP(#REF!,[1]!Table2[BINNING],[1]!Table2[VFG],"")</f>
      </c>
      <c r="Q3330" s="6">
        <f>IF(ISNUMBER(FIND("|",#REF!,1)),LEFT(#REF!,FIND("|",#REF!,1)-2),#REF!)</f>
      </c>
      <c r="R3330" s="6">
        <f>IF(ISNUMBER(FIND("|",#REF!,1)),RIGHT(#REF!,LEN(#REF!)-FIND("|",#REF!,1)-1),"")</f>
      </c>
      <c r="S3330" s="3" t="s">
        <v>7</v>
      </c>
      <c r="T3330" s="3" t="s">
        <v>7</v>
      </c>
      <c r="U3330" s="2">
        <v>0</v>
      </c>
      <c r="V3330" s="2">
        <v>0</v>
      </c>
      <c r="W3330" s="2">
        <v>65000</v>
      </c>
      <c r="X3330" s="3" t="s">
        <v>246</v>
      </c>
      <c r="Y3330" s="2">
        <v>0</v>
      </c>
      <c r="Z3330" s="3" t="s">
        <v>6963</v>
      </c>
      <c r="AA3330" s="3" t="s">
        <v>4359</v>
      </c>
      <c r="AB3330" s="7" t="s">
        <v>10015</v>
      </c>
      <c r="AC3330" s="3" t="s">
        <v>489</v>
      </c>
      <c r="AD3330" s="3" t="s">
        <v>490</v>
      </c>
      <c r="AE3330" s="3" t="s">
        <v>491</v>
      </c>
      <c r="AF3330" s="3" t="s">
        <v>211</v>
      </c>
      <c r="AG3330" s="4"/>
      <c r="AH3330" s="3"/>
      <c r="AI3330" s="4"/>
      <c r="AJ33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0" s="8">
        <f>IF(#REF!=MAX(#REF!),"New","Old")</f>
      </c>
      <c r="AL3330" s="3"/>
      <c r="AM3330" s="9">
        <f>IF(OR(#REF!="",#REF!=0),"",IF(#REF!&lt;12000,"&lt;12k",IF(AND(#REF!&gt;=12000,#REF!&lt;24000),"12k to 24k",IF(AND(#REF!&gt;=24000,#REF!&lt;=36000),"24k to 36k",IF(#REF!&gt;36000,"&gt;36k","")))))</f>
      </c>
    </row>
    <row x14ac:dyDescent="0.25" r="3331" customHeight="1" ht="18.75">
      <c r="A3331" s="1">
        <v>1918131</v>
      </c>
      <c r="B3331" s="2">
        <v>11538473</v>
      </c>
      <c r="C3331" s="3" t="s">
        <v>0</v>
      </c>
      <c r="D3331" s="3" t="s">
        <v>59</v>
      </c>
      <c r="E3331" s="2">
        <v>2016</v>
      </c>
      <c r="F3331" s="4">
        <v>45146</v>
      </c>
      <c r="G3331" s="3" t="s">
        <v>39</v>
      </c>
      <c r="H3331" s="4">
        <v>45152</v>
      </c>
      <c r="I3331" s="4">
        <f>_xlfn.XLOOKUP(#REF!,[1]!Backup_F8_Previous_Wave[ODINO],[1]!Backup_F8_Previous_Wave[Production Date],"")</f>
      </c>
      <c r="J3331" s="10">
        <f>_xlfn.XLOOKUP(#REF!,[1]!Backup_F8_Previous_Wave[ODINO],[1]!Backup_F8_Previous_Wave[Wave Date],"")</f>
      </c>
      <c r="K3331" s="6">
        <f>_xlfn.XLOOKUP(#REF!,[1]!Backup_F8_Previous_Wave[ODINO],[1]!Backup_F8_Previous_Wave[Full VIN],"")</f>
      </c>
      <c r="L3331" s="3" t="s">
        <v>10016</v>
      </c>
      <c r="M3331" s="3" t="s">
        <v>4</v>
      </c>
      <c r="N3331" s="3" t="s">
        <v>10017</v>
      </c>
      <c r="O3331" s="3" t="s">
        <v>552</v>
      </c>
      <c r="P3331" s="6">
        <f>_xlfn.XLOOKUP(#REF!,[1]!Table2[BINNING],[1]!Table2[VFG],"")</f>
      </c>
      <c r="Q3331" s="6">
        <f>IF(ISNUMBER(FIND("|",#REF!,1)),LEFT(#REF!,FIND("|",#REF!,1)-2),#REF!)</f>
      </c>
      <c r="R3331" s="6">
        <f>IF(ISNUMBER(FIND("|",#REF!,1)),RIGHT(#REF!,LEN(#REF!)-FIND("|",#REF!,1)-1),"")</f>
      </c>
      <c r="S3331" s="3" t="s">
        <v>7</v>
      </c>
      <c r="T3331" s="3" t="s">
        <v>7</v>
      </c>
      <c r="U3331" s="2">
        <v>0</v>
      </c>
      <c r="V3331" s="2">
        <v>0</v>
      </c>
      <c r="W3331" s="2"/>
      <c r="X3331" s="3" t="s">
        <v>112</v>
      </c>
      <c r="Y3331" s="2">
        <v>45</v>
      </c>
      <c r="Z3331" s="3"/>
      <c r="AA3331" s="3"/>
      <c r="AB3331" s="7" t="s">
        <v>10018</v>
      </c>
      <c r="AC3331" s="3" t="s">
        <v>65</v>
      </c>
      <c r="AD3331" s="3" t="s">
        <v>66</v>
      </c>
      <c r="AE3331" s="3" t="s">
        <v>67</v>
      </c>
      <c r="AF3331" s="3" t="s">
        <v>68</v>
      </c>
      <c r="AG3331" s="4"/>
      <c r="AH3331" s="3"/>
      <c r="AI3331" s="4"/>
      <c r="AJ33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1" s="8">
        <f>IF(#REF!=MAX(#REF!),"New","Old")</f>
      </c>
      <c r="AL3331" s="3"/>
      <c r="AM3331" s="9">
        <f>IF(OR(#REF!="",#REF!=0),"",IF(#REF!&lt;12000,"&lt;12k",IF(AND(#REF!&gt;=12000,#REF!&lt;24000),"12k to 24k",IF(AND(#REF!&gt;=24000,#REF!&lt;=36000),"24k to 36k",IF(#REF!&gt;36000,"&gt;36k","")))))</f>
      </c>
    </row>
    <row x14ac:dyDescent="0.25" r="3332" customHeight="1" ht="18.75">
      <c r="A3332" s="1">
        <v>1918164</v>
      </c>
      <c r="B3332" s="2">
        <v>11538498</v>
      </c>
      <c r="C3332" s="3" t="s">
        <v>0</v>
      </c>
      <c r="D3332" s="3" t="s">
        <v>1</v>
      </c>
      <c r="E3332" s="2">
        <v>2016</v>
      </c>
      <c r="F3332" s="4">
        <v>45149</v>
      </c>
      <c r="G3332" s="3" t="s">
        <v>39</v>
      </c>
      <c r="H3332" s="4">
        <v>45152</v>
      </c>
      <c r="I3332" s="4">
        <f>_xlfn.XLOOKUP(#REF!,[1]!Backup_F8_Previous_Wave[ODINO],[1]!Backup_F8_Previous_Wave[Production Date],"")</f>
      </c>
      <c r="J3332" s="10">
        <f>_xlfn.XLOOKUP(#REF!,[1]!Backup_F8_Previous_Wave[ODINO],[1]!Backup_F8_Previous_Wave[Wave Date],"")</f>
      </c>
      <c r="K3332" s="6">
        <f>_xlfn.XLOOKUP(#REF!,[1]!Backup_F8_Previous_Wave[ODINO],[1]!Backup_F8_Previous_Wave[Full VIN],"")</f>
      </c>
      <c r="L3332" s="3" t="s">
        <v>10019</v>
      </c>
      <c r="M3332" s="3" t="s">
        <v>4</v>
      </c>
      <c r="N3332" s="3" t="s">
        <v>10020</v>
      </c>
      <c r="O3332" s="3" t="s">
        <v>10021</v>
      </c>
      <c r="P3332" s="6">
        <f>_xlfn.XLOOKUP(#REF!,[1]!Table2[BINNING],[1]!Table2[VFG],"")</f>
      </c>
      <c r="Q3332" s="6">
        <f>IF(ISNUMBER(FIND("|",#REF!,1)),LEFT(#REF!,FIND("|",#REF!,1)-2),#REF!)</f>
      </c>
      <c r="R3332" s="6">
        <f>IF(ISNUMBER(FIND("|",#REF!,1)),RIGHT(#REF!,LEN(#REF!)-FIND("|",#REF!,1)-1),"")</f>
      </c>
      <c r="S3332" s="3" t="s">
        <v>7</v>
      </c>
      <c r="T3332" s="3" t="s">
        <v>7</v>
      </c>
      <c r="U3332" s="2">
        <v>0</v>
      </c>
      <c r="V3332" s="2">
        <v>0</v>
      </c>
      <c r="W3332" s="2">
        <v>113000</v>
      </c>
      <c r="X3332" s="3" t="s">
        <v>139</v>
      </c>
      <c r="Y3332" s="2"/>
      <c r="Z3332" s="3" t="s">
        <v>10022</v>
      </c>
      <c r="AA3332" s="3" t="s">
        <v>4198</v>
      </c>
      <c r="AB3332" s="7" t="s">
        <v>10023</v>
      </c>
      <c r="AC3332" s="3" t="s">
        <v>20</v>
      </c>
      <c r="AD3332" s="3" t="s">
        <v>11</v>
      </c>
      <c r="AE3332" s="3" t="s">
        <v>135</v>
      </c>
      <c r="AF3332" s="3" t="s">
        <v>27</v>
      </c>
      <c r="AG3332" s="4"/>
      <c r="AH3332" s="3"/>
      <c r="AI3332" s="4"/>
      <c r="AJ33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2" s="8">
        <f>IF(#REF!=MAX(#REF!),"New","Old")</f>
      </c>
      <c r="AL3332" s="3"/>
      <c r="AM3332" s="9">
        <f>IF(OR(#REF!="",#REF!=0),"",IF(#REF!&lt;12000,"&lt;12k",IF(AND(#REF!&gt;=12000,#REF!&lt;24000),"12k to 24k",IF(AND(#REF!&gt;=24000,#REF!&lt;=36000),"24k to 36k",IF(#REF!&gt;36000,"&gt;36k","")))))</f>
      </c>
    </row>
    <row x14ac:dyDescent="0.25" r="3333" customHeight="1" ht="18.75">
      <c r="A3333" s="1">
        <v>1918189</v>
      </c>
      <c r="B3333" s="2">
        <v>11538517</v>
      </c>
      <c r="C3333" s="3" t="s">
        <v>0</v>
      </c>
      <c r="D3333" s="3" t="s">
        <v>86</v>
      </c>
      <c r="E3333" s="2">
        <v>2020</v>
      </c>
      <c r="F3333" s="4">
        <v>45132</v>
      </c>
      <c r="G3333" s="3" t="s">
        <v>39</v>
      </c>
      <c r="H3333" s="4">
        <v>45152</v>
      </c>
      <c r="I3333" s="4">
        <f>_xlfn.XLOOKUP(#REF!,[1]!Backup_F8_Previous_Wave[ODINO],[1]!Backup_F8_Previous_Wave[Production Date],"")</f>
      </c>
      <c r="J3333" s="10">
        <f>_xlfn.XLOOKUP(#REF!,[1]!Backup_F8_Previous_Wave[ODINO],[1]!Backup_F8_Previous_Wave[Wave Date],"")</f>
      </c>
      <c r="K3333" s="6">
        <f>_xlfn.XLOOKUP(#REF!,[1]!Backup_F8_Previous_Wave[ODINO],[1]!Backup_F8_Previous_Wave[Full VIN],"")</f>
      </c>
      <c r="L3333" s="3" t="s">
        <v>8732</v>
      </c>
      <c r="M3333" s="3" t="s">
        <v>4</v>
      </c>
      <c r="N3333" s="3" t="s">
        <v>10024</v>
      </c>
      <c r="O3333" s="3" t="s">
        <v>4771</v>
      </c>
      <c r="P3333" s="6">
        <f>_xlfn.XLOOKUP(#REF!,[1]!Table2[BINNING],[1]!Table2[VFG],"")</f>
      </c>
      <c r="Q3333" s="6">
        <f>IF(ISNUMBER(FIND("|",#REF!,1)),LEFT(#REF!,FIND("|",#REF!,1)-2),#REF!)</f>
      </c>
      <c r="R3333" s="6">
        <f>IF(ISNUMBER(FIND("|",#REF!,1)),RIGHT(#REF!,LEN(#REF!)-FIND("|",#REF!,1)-1),"")</f>
      </c>
      <c r="S3333" s="3" t="s">
        <v>7</v>
      </c>
      <c r="T3333" s="3" t="s">
        <v>7</v>
      </c>
      <c r="U3333" s="2">
        <v>0</v>
      </c>
      <c r="V3333" s="2">
        <v>0</v>
      </c>
      <c r="W3333" s="2"/>
      <c r="X3333" s="3" t="s">
        <v>229</v>
      </c>
      <c r="Y3333" s="2"/>
      <c r="Z3333" s="3"/>
      <c r="AA3333" s="3"/>
      <c r="AB3333" s="7" t="s">
        <v>10025</v>
      </c>
      <c r="AC3333" s="3" t="s">
        <v>685</v>
      </c>
      <c r="AD3333" s="3" t="s">
        <v>93</v>
      </c>
      <c r="AE3333" s="3" t="s">
        <v>94</v>
      </c>
      <c r="AF3333" s="3" t="s">
        <v>95</v>
      </c>
      <c r="AG3333" s="4"/>
      <c r="AH3333" s="3"/>
      <c r="AI3333" s="4"/>
      <c r="AJ33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3" s="8">
        <f>IF(#REF!=MAX(#REF!),"New","Old")</f>
      </c>
      <c r="AL3333" s="3"/>
      <c r="AM3333" s="9">
        <f>IF(OR(#REF!="",#REF!=0),"",IF(#REF!&lt;12000,"&lt;12k",IF(AND(#REF!&gt;=12000,#REF!&lt;24000),"12k to 24k",IF(AND(#REF!&gt;=24000,#REF!&lt;=36000),"24k to 36k",IF(#REF!&gt;36000,"&gt;36k","")))))</f>
      </c>
    </row>
    <row x14ac:dyDescent="0.25" r="3334" customHeight="1" ht="18.75">
      <c r="A3334" s="1">
        <v>1918190</v>
      </c>
      <c r="B3334" s="2">
        <v>11538518</v>
      </c>
      <c r="C3334" s="3" t="s">
        <v>0</v>
      </c>
      <c r="D3334" s="3" t="s">
        <v>86</v>
      </c>
      <c r="E3334" s="2">
        <v>2020</v>
      </c>
      <c r="F3334" s="4">
        <v>45152</v>
      </c>
      <c r="G3334" s="3" t="s">
        <v>39</v>
      </c>
      <c r="H3334" s="4">
        <v>45152</v>
      </c>
      <c r="I3334" s="4">
        <f>_xlfn.XLOOKUP(#REF!,[1]!Backup_F8_Previous_Wave[ODINO],[1]!Backup_F8_Previous_Wave[Production Date],"")</f>
      </c>
      <c r="J3334" s="10">
        <f>_xlfn.XLOOKUP(#REF!,[1]!Backup_F8_Previous_Wave[ODINO],[1]!Backup_F8_Previous_Wave[Wave Date],"")</f>
      </c>
      <c r="K3334" s="6">
        <f>_xlfn.XLOOKUP(#REF!,[1]!Backup_F8_Previous_Wave[ODINO],[1]!Backup_F8_Previous_Wave[Full VIN],"")</f>
      </c>
      <c r="L3334" s="3" t="s">
        <v>10026</v>
      </c>
      <c r="M3334" s="3" t="s">
        <v>4</v>
      </c>
      <c r="N3334" s="3" t="s">
        <v>10027</v>
      </c>
      <c r="O3334" s="3" t="s">
        <v>4771</v>
      </c>
      <c r="P3334" s="6">
        <f>_xlfn.XLOOKUP(#REF!,[1]!Table2[BINNING],[1]!Table2[VFG],"")</f>
      </c>
      <c r="Q3334" s="6">
        <f>IF(ISNUMBER(FIND("|",#REF!,1)),LEFT(#REF!,FIND("|",#REF!,1)-2),#REF!)</f>
      </c>
      <c r="R3334" s="6">
        <f>IF(ISNUMBER(FIND("|",#REF!,1)),RIGHT(#REF!,LEN(#REF!)-FIND("|",#REF!,1)-1),"")</f>
      </c>
      <c r="S3334" s="3" t="s">
        <v>7</v>
      </c>
      <c r="T3334" s="3" t="s">
        <v>7</v>
      </c>
      <c r="U3334" s="2">
        <v>0</v>
      </c>
      <c r="V3334" s="2">
        <v>0</v>
      </c>
      <c r="W3334" s="2"/>
      <c r="X3334" s="3" t="s">
        <v>8</v>
      </c>
      <c r="Y3334" s="2"/>
      <c r="Z3334" s="3"/>
      <c r="AA3334" s="3"/>
      <c r="AB3334" s="7" t="s">
        <v>10028</v>
      </c>
      <c r="AC3334" s="3" t="s">
        <v>685</v>
      </c>
      <c r="AD3334" s="3" t="s">
        <v>1962</v>
      </c>
      <c r="AE3334" s="3" t="s">
        <v>2404</v>
      </c>
      <c r="AF3334" s="3" t="s">
        <v>95</v>
      </c>
      <c r="AG3334" s="4"/>
      <c r="AH3334" s="3"/>
      <c r="AI3334" s="4"/>
      <c r="AJ33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4" s="8">
        <f>IF(#REF!=MAX(#REF!),"New","Old")</f>
      </c>
      <c r="AL3334" s="3"/>
      <c r="AM3334" s="9">
        <f>IF(OR(#REF!="",#REF!=0),"",IF(#REF!&lt;12000,"&lt;12k",IF(AND(#REF!&gt;=12000,#REF!&lt;24000),"12k to 24k",IF(AND(#REF!&gt;=24000,#REF!&lt;=36000),"24k to 36k",IF(#REF!&gt;36000,"&gt;36k","")))))</f>
      </c>
    </row>
    <row x14ac:dyDescent="0.25" r="3335" customHeight="1" ht="18.75">
      <c r="A3335" s="1">
        <v>1918226</v>
      </c>
      <c r="B3335" s="2">
        <v>11538545</v>
      </c>
      <c r="C3335" s="3" t="s">
        <v>0</v>
      </c>
      <c r="D3335" s="3" t="s">
        <v>181</v>
      </c>
      <c r="E3335" s="2">
        <v>2016</v>
      </c>
      <c r="F3335" s="4">
        <v>45151</v>
      </c>
      <c r="G3335" s="3" t="s">
        <v>39</v>
      </c>
      <c r="H3335" s="4">
        <v>45153</v>
      </c>
      <c r="I3335" s="4"/>
      <c r="J3335" s="10">
        <f>_xlfn.XLOOKUP(#REF!,[1]!Backup_F8_Previous_Wave[ODINO],[1]!Backup_F8_Previous_Wave[Wave Date],"")</f>
      </c>
      <c r="K3335" s="6">
        <f>_xlfn.XLOOKUP(#REF!,[1]!Backup_F8_Previous_Wave[ODINO],[1]!Backup_F8_Previous_Wave[Full VIN],"")</f>
      </c>
      <c r="L3335" s="3" t="s">
        <v>7622</v>
      </c>
      <c r="M3335" s="3" t="s">
        <v>4</v>
      </c>
      <c r="N3335" s="3" t="s">
        <v>10029</v>
      </c>
      <c r="O3335" s="3" t="s">
        <v>196</v>
      </c>
      <c r="P3335" s="6">
        <f>_xlfn.XLOOKUP(#REF!,[1]!Table2[BINNING],[1]!Table2[VFG],"")</f>
      </c>
      <c r="Q3335" s="6">
        <f>IF(ISNUMBER(FIND("|",#REF!,1)),LEFT(#REF!,FIND("|",#REF!,1)-2),#REF!)</f>
      </c>
      <c r="R3335" s="6">
        <f>IF(ISNUMBER(FIND("|",#REF!,1)),RIGHT(#REF!,LEN(#REF!)-FIND("|",#REF!,1)-1),"")</f>
      </c>
      <c r="S3335" s="3" t="s">
        <v>7</v>
      </c>
      <c r="T3335" s="3" t="s">
        <v>7</v>
      </c>
      <c r="U3335" s="2">
        <v>0</v>
      </c>
      <c r="V3335" s="2">
        <v>0</v>
      </c>
      <c r="W3335" s="2"/>
      <c r="X3335" s="3" t="s">
        <v>106</v>
      </c>
      <c r="Y3335" s="2">
        <v>65</v>
      </c>
      <c r="Z3335" s="3"/>
      <c r="AA3335" s="3"/>
      <c r="AB3335" s="7" t="s">
        <v>10030</v>
      </c>
      <c r="AC3335" s="3"/>
      <c r="AD3335" s="3"/>
      <c r="AE3335" s="3"/>
      <c r="AF3335" s="3"/>
      <c r="AG3335" s="4"/>
      <c r="AH3335" s="3"/>
      <c r="AI3335" s="4"/>
      <c r="AJ33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5" s="8">
        <f>IF(#REF!=MAX(#REF!),"New","Old")</f>
      </c>
      <c r="AL3335" s="3"/>
      <c r="AM3335" s="9">
        <f>IF(OR(#REF!="",#REF!=0),"",IF(#REF!&lt;12000,"&lt;12k",IF(AND(#REF!&gt;=12000,#REF!&lt;24000),"12k to 24k",IF(AND(#REF!&gt;=24000,#REF!&lt;=36000),"24k to 36k",IF(#REF!&gt;36000,"&gt;36k","")))))</f>
      </c>
    </row>
    <row x14ac:dyDescent="0.25" r="3336" customHeight="1" ht="18.75">
      <c r="A3336" s="1">
        <v>1918292</v>
      </c>
      <c r="B3336" s="2">
        <v>11538593</v>
      </c>
      <c r="C3336" s="3" t="s">
        <v>0</v>
      </c>
      <c r="D3336" s="3" t="s">
        <v>86</v>
      </c>
      <c r="E3336" s="2">
        <v>2020</v>
      </c>
      <c r="F3336" s="4">
        <v>45122</v>
      </c>
      <c r="G3336" s="3" t="s">
        <v>39</v>
      </c>
      <c r="H3336" s="4">
        <v>45153</v>
      </c>
      <c r="I3336" s="4">
        <f>_xlfn.XLOOKUP(#REF!,[1]!Backup_F8_Previous_Wave[ODINO],[1]!Backup_F8_Previous_Wave[Production Date],"")</f>
      </c>
      <c r="J3336" s="10">
        <f>_xlfn.XLOOKUP(#REF!,[1]!Backup_F8_Previous_Wave[ODINO],[1]!Backup_F8_Previous_Wave[Wave Date],"")</f>
      </c>
      <c r="K3336" s="6">
        <f>_xlfn.XLOOKUP(#REF!,[1]!Backup_F8_Previous_Wave[ODINO],[1]!Backup_F8_Previous_Wave[Full VIN],"")</f>
      </c>
      <c r="L3336" s="3" t="s">
        <v>6488</v>
      </c>
      <c r="M3336" s="3" t="s">
        <v>4</v>
      </c>
      <c r="N3336" s="3" t="s">
        <v>10031</v>
      </c>
      <c r="O3336" s="3" t="s">
        <v>4771</v>
      </c>
      <c r="P3336" s="6">
        <f>_xlfn.XLOOKUP(#REF!,[1]!Table2[BINNING],[1]!Table2[VFG],"")</f>
      </c>
      <c r="Q3336" s="6">
        <f>IF(ISNUMBER(FIND("|",#REF!,1)),LEFT(#REF!,FIND("|",#REF!,1)-2),#REF!)</f>
      </c>
      <c r="R3336" s="6">
        <f>IF(ISNUMBER(FIND("|",#REF!,1)),RIGHT(#REF!,LEN(#REF!)-FIND("|",#REF!,1)-1),"")</f>
      </c>
      <c r="S3336" s="3" t="s">
        <v>7</v>
      </c>
      <c r="T3336" s="3" t="s">
        <v>7</v>
      </c>
      <c r="U3336" s="2">
        <v>0</v>
      </c>
      <c r="V3336" s="2">
        <v>0</v>
      </c>
      <c r="W3336" s="2">
        <v>67000</v>
      </c>
      <c r="X3336" s="3" t="s">
        <v>81</v>
      </c>
      <c r="Y3336" s="2"/>
      <c r="Z3336" s="3"/>
      <c r="AA3336" s="3"/>
      <c r="AB3336" s="7" t="s">
        <v>10032</v>
      </c>
      <c r="AC3336" s="3" t="s">
        <v>685</v>
      </c>
      <c r="AD3336" s="3" t="s">
        <v>93</v>
      </c>
      <c r="AE3336" s="3" t="s">
        <v>94</v>
      </c>
      <c r="AF3336" s="3" t="s">
        <v>95</v>
      </c>
      <c r="AG3336" s="4"/>
      <c r="AH3336" s="3"/>
      <c r="AI3336" s="4"/>
      <c r="AJ33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6" s="8">
        <f>IF(#REF!=MAX(#REF!),"New","Old")</f>
      </c>
      <c r="AL3336" s="3"/>
      <c r="AM3336" s="9">
        <f>IF(OR(#REF!="",#REF!=0),"",IF(#REF!&lt;12000,"&lt;12k",IF(AND(#REF!&gt;=12000,#REF!&lt;24000),"12k to 24k",IF(AND(#REF!&gt;=24000,#REF!&lt;=36000),"24k to 36k",IF(#REF!&gt;36000,"&gt;36k","")))))</f>
      </c>
    </row>
    <row x14ac:dyDescent="0.25" r="3337" customHeight="1" ht="18.75">
      <c r="A3337" s="1">
        <v>1918363</v>
      </c>
      <c r="B3337" s="2">
        <v>11538642</v>
      </c>
      <c r="C3337" s="3" t="s">
        <v>0</v>
      </c>
      <c r="D3337" s="3" t="s">
        <v>86</v>
      </c>
      <c r="E3337" s="2">
        <v>2020</v>
      </c>
      <c r="F3337" s="4">
        <v>45146</v>
      </c>
      <c r="G3337" s="3" t="s">
        <v>39</v>
      </c>
      <c r="H3337" s="4">
        <v>45153</v>
      </c>
      <c r="I3337" s="4">
        <f>_xlfn.XLOOKUP(#REF!,[1]!Backup_F8_Previous_Wave[ODINO],[1]!Backup_F8_Previous_Wave[Production Date],"")</f>
      </c>
      <c r="J3337" s="10">
        <f>_xlfn.XLOOKUP(#REF!,[1]!Backup_F8_Previous_Wave[ODINO],[1]!Backup_F8_Previous_Wave[Wave Date],"")</f>
      </c>
      <c r="K3337" s="6">
        <f>_xlfn.XLOOKUP(#REF!,[1]!Backup_F8_Previous_Wave[ODINO],[1]!Backup_F8_Previous_Wave[Full VIN],"")</f>
      </c>
      <c r="L3337" s="3" t="s">
        <v>9558</v>
      </c>
      <c r="M3337" s="3" t="s">
        <v>4</v>
      </c>
      <c r="N3337" s="3" t="s">
        <v>10033</v>
      </c>
      <c r="O3337" s="3" t="s">
        <v>4771</v>
      </c>
      <c r="P3337" s="6">
        <f>_xlfn.XLOOKUP(#REF!,[1]!Table2[BINNING],[1]!Table2[VFG],"")</f>
      </c>
      <c r="Q3337" s="6">
        <f>IF(ISNUMBER(FIND("|",#REF!,1)),LEFT(#REF!,FIND("|",#REF!,1)-2),#REF!)</f>
      </c>
      <c r="R3337" s="6">
        <f>IF(ISNUMBER(FIND("|",#REF!,1)),RIGHT(#REF!,LEN(#REF!)-FIND("|",#REF!,1)-1),"")</f>
      </c>
      <c r="S3337" s="3" t="s">
        <v>7</v>
      </c>
      <c r="T3337" s="3" t="s">
        <v>7</v>
      </c>
      <c r="U3337" s="2">
        <v>0</v>
      </c>
      <c r="V3337" s="2">
        <v>0</v>
      </c>
      <c r="W3337" s="2"/>
      <c r="X3337" s="3" t="s">
        <v>525</v>
      </c>
      <c r="Y3337" s="2"/>
      <c r="Z3337" s="3"/>
      <c r="AA3337" s="3"/>
      <c r="AB3337" s="7" t="s">
        <v>10034</v>
      </c>
      <c r="AC3337" s="3" t="s">
        <v>685</v>
      </c>
      <c r="AD3337" s="3" t="s">
        <v>93</v>
      </c>
      <c r="AE3337" s="3" t="s">
        <v>94</v>
      </c>
      <c r="AF3337" s="3" t="s">
        <v>95</v>
      </c>
      <c r="AG3337" s="4"/>
      <c r="AH3337" s="3"/>
      <c r="AI3337" s="4"/>
      <c r="AJ33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7" s="8">
        <f>IF(#REF!=MAX(#REF!),"New","Old")</f>
      </c>
      <c r="AL3337" s="3"/>
      <c r="AM3337" s="9">
        <f>IF(OR(#REF!="",#REF!=0),"",IF(#REF!&lt;12000,"&lt;12k",IF(AND(#REF!&gt;=12000,#REF!&lt;24000),"12k to 24k",IF(AND(#REF!&gt;=24000,#REF!&lt;=36000),"24k to 36k",IF(#REF!&gt;36000,"&gt;36k","")))))</f>
      </c>
    </row>
    <row x14ac:dyDescent="0.25" r="3338" customHeight="1" ht="18.75">
      <c r="A3338" s="1">
        <v>1918368</v>
      </c>
      <c r="B3338" s="2">
        <v>11538647</v>
      </c>
      <c r="C3338" s="3" t="s">
        <v>0</v>
      </c>
      <c r="D3338" s="3" t="s">
        <v>1</v>
      </c>
      <c r="E3338" s="2">
        <v>2019</v>
      </c>
      <c r="F3338" s="4">
        <v>45139</v>
      </c>
      <c r="G3338" s="3" t="s">
        <v>39</v>
      </c>
      <c r="H3338" s="4">
        <v>45153</v>
      </c>
      <c r="I3338" s="4">
        <f>_xlfn.XLOOKUP(#REF!,[1]!Backup_F8_Previous_Wave[ODINO],[1]!Backup_F8_Previous_Wave[Production Date],"")</f>
      </c>
      <c r="J3338" s="10">
        <f>_xlfn.XLOOKUP(#REF!,[1]!Backup_F8_Previous_Wave[ODINO],[1]!Backup_F8_Previous_Wave[Wave Date],"")</f>
      </c>
      <c r="K3338" s="6">
        <f>_xlfn.XLOOKUP(#REF!,[1]!Backup_F8_Previous_Wave[ODINO],[1]!Backup_F8_Previous_Wave[Full VIN],"")</f>
      </c>
      <c r="L3338" s="3" t="s">
        <v>10035</v>
      </c>
      <c r="M3338" s="3" t="s">
        <v>4</v>
      </c>
      <c r="N3338" s="3" t="s">
        <v>10036</v>
      </c>
      <c r="O3338" s="3" t="s">
        <v>1234</v>
      </c>
      <c r="P3338" s="6">
        <f>_xlfn.XLOOKUP(#REF!,[1]!Table2[BINNING],[1]!Table2[VFG],"")</f>
      </c>
      <c r="Q3338" s="6">
        <f>IF(ISNUMBER(FIND("|",#REF!,1)),LEFT(#REF!,FIND("|",#REF!,1)-2),#REF!)</f>
      </c>
      <c r="R3338" s="6">
        <f>IF(ISNUMBER(FIND("|",#REF!,1)),RIGHT(#REF!,LEN(#REF!)-FIND("|",#REF!,1)-1),"")</f>
      </c>
      <c r="S3338" s="3" t="s">
        <v>7</v>
      </c>
      <c r="T3338" s="3" t="s">
        <v>7</v>
      </c>
      <c r="U3338" s="2">
        <v>0</v>
      </c>
      <c r="V3338" s="2">
        <v>0</v>
      </c>
      <c r="W3338" s="2">
        <v>35508</v>
      </c>
      <c r="X3338" s="3" t="s">
        <v>139</v>
      </c>
      <c r="Y3338" s="2"/>
      <c r="Z3338" s="3" t="s">
        <v>10037</v>
      </c>
      <c r="AA3338" s="3" t="s">
        <v>3422</v>
      </c>
      <c r="AB3338" s="7" t="s">
        <v>10038</v>
      </c>
      <c r="AC3338" s="3" t="s">
        <v>20</v>
      </c>
      <c r="AD3338" s="3" t="s">
        <v>11</v>
      </c>
      <c r="AE3338" s="3" t="s">
        <v>21</v>
      </c>
      <c r="AF3338" s="3" t="s">
        <v>13</v>
      </c>
      <c r="AG3338" s="4"/>
      <c r="AH3338" s="3"/>
      <c r="AI3338" s="4"/>
      <c r="AJ33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8" s="8">
        <f>IF(#REF!=MAX(#REF!),"New","Old")</f>
      </c>
      <c r="AL3338" s="3"/>
      <c r="AM3338" s="9">
        <f>IF(OR(#REF!="",#REF!=0),"",IF(#REF!&lt;12000,"&lt;12k",IF(AND(#REF!&gt;=12000,#REF!&lt;24000),"12k to 24k",IF(AND(#REF!&gt;=24000,#REF!&lt;=36000),"24k to 36k",IF(#REF!&gt;36000,"&gt;36k","")))))</f>
      </c>
    </row>
    <row x14ac:dyDescent="0.25" r="3339" customHeight="1" ht="18.75">
      <c r="A3339" s="1">
        <v>1918434</v>
      </c>
      <c r="B3339" s="2">
        <v>11538692</v>
      </c>
      <c r="C3339" s="3" t="s">
        <v>0</v>
      </c>
      <c r="D3339" s="3" t="s">
        <v>181</v>
      </c>
      <c r="E3339" s="2">
        <v>2017</v>
      </c>
      <c r="F3339" s="4">
        <v>45134</v>
      </c>
      <c r="G3339" s="3" t="s">
        <v>39</v>
      </c>
      <c r="H3339" s="4">
        <v>45153</v>
      </c>
      <c r="I3339" s="4">
        <f>_xlfn.XLOOKUP(#REF!,[1]!Backup_F8_Previous_Wave[ODINO],[1]!Backup_F8_Previous_Wave[Production Date],"")</f>
      </c>
      <c r="J3339" s="10">
        <f>_xlfn.XLOOKUP(#REF!,[1]!Backup_F8_Previous_Wave[ODINO],[1]!Backup_F8_Previous_Wave[Wave Date],"")</f>
      </c>
      <c r="K3339" s="6">
        <f>_xlfn.XLOOKUP(#REF!,[1]!Backup_F8_Previous_Wave[ODINO],[1]!Backup_F8_Previous_Wave[Full VIN],"")</f>
      </c>
      <c r="L3339" s="3" t="s">
        <v>8513</v>
      </c>
      <c r="M3339" s="3" t="s">
        <v>4</v>
      </c>
      <c r="N3339" s="3" t="s">
        <v>10039</v>
      </c>
      <c r="O3339" s="3" t="s">
        <v>196</v>
      </c>
      <c r="P3339" s="6">
        <f>_xlfn.XLOOKUP(#REF!,[1]!Table2[BINNING],[1]!Table2[VFG],"")</f>
      </c>
      <c r="Q3339" s="6">
        <f>IF(ISNUMBER(FIND("|",#REF!,1)),LEFT(#REF!,FIND("|",#REF!,1)-2),#REF!)</f>
      </c>
      <c r="R3339" s="6">
        <f>IF(ISNUMBER(FIND("|",#REF!,1)),RIGHT(#REF!,LEN(#REF!)-FIND("|",#REF!,1)-1),"")</f>
      </c>
      <c r="S3339" s="3" t="s">
        <v>7</v>
      </c>
      <c r="T3339" s="3" t="s">
        <v>7</v>
      </c>
      <c r="U3339" s="2">
        <v>0</v>
      </c>
      <c r="V3339" s="2">
        <v>0</v>
      </c>
      <c r="W3339" s="2"/>
      <c r="X3339" s="3" t="s">
        <v>433</v>
      </c>
      <c r="Y3339" s="2">
        <v>70</v>
      </c>
      <c r="Z3339" s="3"/>
      <c r="AA3339" s="3"/>
      <c r="AB3339" s="7" t="s">
        <v>10040</v>
      </c>
      <c r="AC3339" s="3" t="s">
        <v>297</v>
      </c>
      <c r="AD3339" s="3" t="s">
        <v>298</v>
      </c>
      <c r="AE3339" s="3" t="s">
        <v>299</v>
      </c>
      <c r="AF3339" s="3" t="s">
        <v>198</v>
      </c>
      <c r="AG3339" s="4"/>
      <c r="AH3339" s="3"/>
      <c r="AI3339" s="4"/>
      <c r="AJ33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39" s="8">
        <f>IF(#REF!=MAX(#REF!),"New","Old")</f>
      </c>
      <c r="AL3339" s="3"/>
      <c r="AM3339" s="9">
        <f>IF(OR(#REF!="",#REF!=0),"",IF(#REF!&lt;12000,"&lt;12k",IF(AND(#REF!&gt;=12000,#REF!&lt;24000),"12k to 24k",IF(AND(#REF!&gt;=24000,#REF!&lt;=36000),"24k to 36k",IF(#REF!&gt;36000,"&gt;36k","")))))</f>
      </c>
    </row>
    <row x14ac:dyDescent="0.25" r="3340" customHeight="1" ht="18.75">
      <c r="A3340" s="1">
        <v>1918440</v>
      </c>
      <c r="B3340" s="2">
        <v>11538697</v>
      </c>
      <c r="C3340" s="3" t="s">
        <v>0</v>
      </c>
      <c r="D3340" s="3" t="s">
        <v>86</v>
      </c>
      <c r="E3340" s="2">
        <v>2020</v>
      </c>
      <c r="F3340" s="4">
        <v>45148</v>
      </c>
      <c r="G3340" s="3" t="s">
        <v>39</v>
      </c>
      <c r="H3340" s="4">
        <v>45153</v>
      </c>
      <c r="I3340" s="4">
        <f>_xlfn.XLOOKUP(#REF!,[1]!Backup_F8_Previous_Wave[ODINO],[1]!Backup_F8_Previous_Wave[Production Date],"")</f>
      </c>
      <c r="J3340" s="10">
        <f>_xlfn.XLOOKUP(#REF!,[1]!Backup_F8_Previous_Wave[ODINO],[1]!Backup_F8_Previous_Wave[Wave Date],"")</f>
      </c>
      <c r="K3340" s="6">
        <f>_xlfn.XLOOKUP(#REF!,[1]!Backup_F8_Previous_Wave[ODINO],[1]!Backup_F8_Previous_Wave[Full VIN],"")</f>
      </c>
      <c r="L3340" s="3" t="s">
        <v>4702</v>
      </c>
      <c r="M3340" s="3" t="s">
        <v>4</v>
      </c>
      <c r="N3340" s="3" t="s">
        <v>10041</v>
      </c>
      <c r="O3340" s="3" t="s">
        <v>4771</v>
      </c>
      <c r="P3340" s="6">
        <f>_xlfn.XLOOKUP(#REF!,[1]!Table2[BINNING],[1]!Table2[VFG],"")</f>
      </c>
      <c r="Q3340" s="6">
        <f>IF(ISNUMBER(FIND("|",#REF!,1)),LEFT(#REF!,FIND("|",#REF!,1)-2),#REF!)</f>
      </c>
      <c r="R3340" s="6">
        <f>IF(ISNUMBER(FIND("|",#REF!,1)),RIGHT(#REF!,LEN(#REF!)-FIND("|",#REF!,1)-1),"")</f>
      </c>
      <c r="S3340" s="3" t="s">
        <v>7</v>
      </c>
      <c r="T3340" s="3" t="s">
        <v>7</v>
      </c>
      <c r="U3340" s="2">
        <v>0</v>
      </c>
      <c r="V3340" s="2">
        <v>0</v>
      </c>
      <c r="W3340" s="2"/>
      <c r="X3340" s="3" t="s">
        <v>404</v>
      </c>
      <c r="Y3340" s="2">
        <v>0</v>
      </c>
      <c r="Z3340" s="3"/>
      <c r="AA3340" s="3"/>
      <c r="AB3340" s="7" t="s">
        <v>10042</v>
      </c>
      <c r="AC3340" s="3" t="s">
        <v>685</v>
      </c>
      <c r="AD3340" s="3" t="s">
        <v>93</v>
      </c>
      <c r="AE3340" s="3" t="s">
        <v>94</v>
      </c>
      <c r="AF3340" s="3" t="s">
        <v>95</v>
      </c>
      <c r="AG3340" s="4"/>
      <c r="AH3340" s="3"/>
      <c r="AI3340" s="4"/>
      <c r="AJ33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0" s="8">
        <f>IF(#REF!=MAX(#REF!),"New","Old")</f>
      </c>
      <c r="AL3340" s="3"/>
      <c r="AM3340" s="9">
        <f>IF(OR(#REF!="",#REF!=0),"",IF(#REF!&lt;12000,"&lt;12k",IF(AND(#REF!&gt;=12000,#REF!&lt;24000),"12k to 24k",IF(AND(#REF!&gt;=24000,#REF!&lt;=36000),"24k to 36k",IF(#REF!&gt;36000,"&gt;36k","")))))</f>
      </c>
    </row>
    <row x14ac:dyDescent="0.25" r="3341" customHeight="1" ht="18.75">
      <c r="A3341" s="1">
        <v>1918458</v>
      </c>
      <c r="B3341" s="2">
        <v>11538711</v>
      </c>
      <c r="C3341" s="3" t="s">
        <v>0</v>
      </c>
      <c r="D3341" s="3" t="s">
        <v>181</v>
      </c>
      <c r="E3341" s="2">
        <v>2015</v>
      </c>
      <c r="F3341" s="4">
        <v>45114</v>
      </c>
      <c r="G3341" s="3" t="s">
        <v>39</v>
      </c>
      <c r="H3341" s="4">
        <v>45153</v>
      </c>
      <c r="I3341" s="4">
        <f>_xlfn.XLOOKUP(#REF!,[1]!Backup_F8_Previous_Wave[ODINO],[1]!Backup_F8_Previous_Wave[Production Date],"")</f>
      </c>
      <c r="J3341" s="10">
        <f>_xlfn.XLOOKUP(#REF!,[1]!Backup_F8_Previous_Wave[ODINO],[1]!Backup_F8_Previous_Wave[Wave Date],"")</f>
      </c>
      <c r="K3341" s="6">
        <f>_xlfn.XLOOKUP(#REF!,[1]!Backup_F8_Previous_Wave[ODINO],[1]!Backup_F8_Previous_Wave[Full VIN],"")</f>
      </c>
      <c r="L3341" s="3" t="s">
        <v>10043</v>
      </c>
      <c r="M3341" s="3" t="s">
        <v>4</v>
      </c>
      <c r="N3341" s="3" t="s">
        <v>10044</v>
      </c>
      <c r="O3341" s="3" t="s">
        <v>196</v>
      </c>
      <c r="P3341" s="6">
        <f>_xlfn.XLOOKUP(#REF!,[1]!Table2[BINNING],[1]!Table2[VFG],"")</f>
      </c>
      <c r="Q3341" s="6">
        <f>IF(ISNUMBER(FIND("|",#REF!,1)),LEFT(#REF!,FIND("|",#REF!,1)-2),#REF!)</f>
      </c>
      <c r="R3341" s="6">
        <f>IF(ISNUMBER(FIND("|",#REF!,1)),RIGHT(#REF!,LEN(#REF!)-FIND("|",#REF!,1)-1),"")</f>
      </c>
      <c r="S3341" s="3" t="s">
        <v>7</v>
      </c>
      <c r="T3341" s="3" t="s">
        <v>7</v>
      </c>
      <c r="U3341" s="2">
        <v>0</v>
      </c>
      <c r="V3341" s="2">
        <v>0</v>
      </c>
      <c r="W3341" s="2">
        <v>91000</v>
      </c>
      <c r="X3341" s="3" t="s">
        <v>24</v>
      </c>
      <c r="Y3341" s="2"/>
      <c r="Z3341" s="3" t="s">
        <v>10045</v>
      </c>
      <c r="AA3341" s="3" t="s">
        <v>4997</v>
      </c>
      <c r="AB3341" s="7" t="s">
        <v>10046</v>
      </c>
      <c r="AC3341" s="3" t="s">
        <v>297</v>
      </c>
      <c r="AD3341" s="3" t="s">
        <v>298</v>
      </c>
      <c r="AE3341" s="3" t="s">
        <v>299</v>
      </c>
      <c r="AF3341" s="3" t="s">
        <v>198</v>
      </c>
      <c r="AG3341" s="4"/>
      <c r="AH3341" s="3"/>
      <c r="AI3341" s="4"/>
      <c r="AJ33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1" s="8">
        <f>IF(#REF!=MAX(#REF!),"New","Old")</f>
      </c>
      <c r="AL3341" s="3"/>
      <c r="AM3341" s="9">
        <f>IF(OR(#REF!="",#REF!=0),"",IF(#REF!&lt;12000,"&lt;12k",IF(AND(#REF!&gt;=12000,#REF!&lt;24000),"12k to 24k",IF(AND(#REF!&gt;=24000,#REF!&lt;=36000),"24k to 36k",IF(#REF!&gt;36000,"&gt;36k","")))))</f>
      </c>
    </row>
    <row x14ac:dyDescent="0.25" r="3342" customHeight="1" ht="18.75">
      <c r="A3342" s="1">
        <v>1918540</v>
      </c>
      <c r="B3342" s="2">
        <v>11538772</v>
      </c>
      <c r="C3342" s="3" t="s">
        <v>0</v>
      </c>
      <c r="D3342" s="3" t="s">
        <v>86</v>
      </c>
      <c r="E3342" s="2">
        <v>2020</v>
      </c>
      <c r="F3342" s="4">
        <v>45145</v>
      </c>
      <c r="G3342" s="3" t="s">
        <v>39</v>
      </c>
      <c r="H3342" s="4">
        <v>45153</v>
      </c>
      <c r="I3342" s="4">
        <f>_xlfn.XLOOKUP(#REF!,[1]!Backup_F8_Previous_Wave[ODINO],[1]!Backup_F8_Previous_Wave[Production Date],"")</f>
      </c>
      <c r="J3342" s="10">
        <f>_xlfn.XLOOKUP(#REF!,[1]!Backup_F8_Previous_Wave[ODINO],[1]!Backup_F8_Previous_Wave[Wave Date],"")</f>
      </c>
      <c r="K3342" s="6">
        <f>_xlfn.XLOOKUP(#REF!,[1]!Backup_F8_Previous_Wave[ODINO],[1]!Backup_F8_Previous_Wave[Full VIN],"")</f>
      </c>
      <c r="L3342" s="3" t="s">
        <v>8286</v>
      </c>
      <c r="M3342" s="3" t="s">
        <v>4</v>
      </c>
      <c r="N3342" s="3" t="s">
        <v>10047</v>
      </c>
      <c r="O3342" s="3" t="s">
        <v>4771</v>
      </c>
      <c r="P3342" s="6">
        <f>_xlfn.XLOOKUP(#REF!,[1]!Table2[BINNING],[1]!Table2[VFG],"")</f>
      </c>
      <c r="Q3342" s="6">
        <f>IF(ISNUMBER(FIND("|",#REF!,1)),LEFT(#REF!,FIND("|",#REF!,1)-2),#REF!)</f>
      </c>
      <c r="R3342" s="6">
        <f>IF(ISNUMBER(FIND("|",#REF!,1)),RIGHT(#REF!,LEN(#REF!)-FIND("|",#REF!,1)-1),"")</f>
      </c>
      <c r="S3342" s="3" t="s">
        <v>7</v>
      </c>
      <c r="T3342" s="3" t="s">
        <v>7</v>
      </c>
      <c r="U3342" s="2">
        <v>0</v>
      </c>
      <c r="V3342" s="2">
        <v>0</v>
      </c>
      <c r="W3342" s="2"/>
      <c r="X3342" s="3" t="s">
        <v>229</v>
      </c>
      <c r="Y3342" s="2"/>
      <c r="Z3342" s="3"/>
      <c r="AA3342" s="3"/>
      <c r="AB3342" s="7" t="s">
        <v>10048</v>
      </c>
      <c r="AC3342" s="3" t="s">
        <v>685</v>
      </c>
      <c r="AD3342" s="3" t="s">
        <v>93</v>
      </c>
      <c r="AE3342" s="3" t="s">
        <v>94</v>
      </c>
      <c r="AF3342" s="3" t="s">
        <v>95</v>
      </c>
      <c r="AG3342" s="4"/>
      <c r="AH3342" s="3"/>
      <c r="AI3342" s="4"/>
      <c r="AJ33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2" s="8">
        <f>IF(#REF!=MAX(#REF!),"New","Old")</f>
      </c>
      <c r="AL3342" s="3"/>
      <c r="AM3342" s="9">
        <f>IF(OR(#REF!="",#REF!=0),"",IF(#REF!&lt;12000,"&lt;12k",IF(AND(#REF!&gt;=12000,#REF!&lt;24000),"12k to 24k",IF(AND(#REF!&gt;=24000,#REF!&lt;=36000),"24k to 36k",IF(#REF!&gt;36000,"&gt;36k","")))))</f>
      </c>
    </row>
    <row x14ac:dyDescent="0.25" r="3343" customHeight="1" ht="18.75">
      <c r="A3343" s="1">
        <v>1918669</v>
      </c>
      <c r="B3343" s="2">
        <v>11538853</v>
      </c>
      <c r="C3343" s="3" t="s">
        <v>0</v>
      </c>
      <c r="D3343" s="3" t="s">
        <v>485</v>
      </c>
      <c r="E3343" s="2">
        <v>2017</v>
      </c>
      <c r="F3343" s="4">
        <v>45075</v>
      </c>
      <c r="G3343" s="3" t="s">
        <v>108</v>
      </c>
      <c r="H3343" s="4">
        <v>45154</v>
      </c>
      <c r="I3343" s="4">
        <f>_xlfn.XLOOKUP(#REF!,[1]!Backup_F8_Previous_Wave[ODINO],[1]!Backup_F8_Previous_Wave[Production Date],"")</f>
      </c>
      <c r="J3343" s="10">
        <f>_xlfn.XLOOKUP(#REF!,[1]!Backup_F8_Previous_Wave[ODINO],[1]!Backup_F8_Previous_Wave[Wave Date],"")</f>
      </c>
      <c r="K3343" s="6">
        <f>_xlfn.XLOOKUP(#REF!,[1]!Backup_F8_Previous_Wave[ODINO],[1]!Backup_F8_Previous_Wave[Full VIN],"")</f>
      </c>
      <c r="L3343" s="3" t="s">
        <v>9165</v>
      </c>
      <c r="M3343" s="3" t="s">
        <v>4</v>
      </c>
      <c r="N3343" s="3" t="s">
        <v>10049</v>
      </c>
      <c r="O3343" s="3" t="s">
        <v>31</v>
      </c>
      <c r="P3343" s="6">
        <f>_xlfn.XLOOKUP(#REF!,[1]!Table2[BINNING],[1]!Table2[VFG],"")</f>
      </c>
      <c r="Q3343" s="6">
        <f>IF(ISNUMBER(FIND("|",#REF!,1)),LEFT(#REF!,FIND("|",#REF!,1)-2),#REF!)</f>
      </c>
      <c r="R3343" s="6">
        <f>IF(ISNUMBER(FIND("|",#REF!,1)),RIGHT(#REF!,LEN(#REF!)-FIND("|",#REF!,1)-1),"")</f>
      </c>
      <c r="S3343" s="3" t="s">
        <v>7</v>
      </c>
      <c r="T3343" s="3" t="s">
        <v>7</v>
      </c>
      <c r="U3343" s="2">
        <v>0</v>
      </c>
      <c r="V3343" s="2">
        <v>0</v>
      </c>
      <c r="W3343" s="2">
        <v>125000</v>
      </c>
      <c r="X3343" s="3" t="s">
        <v>24</v>
      </c>
      <c r="Y3343" s="2">
        <v>65</v>
      </c>
      <c r="Z3343" s="3" t="s">
        <v>10050</v>
      </c>
      <c r="AA3343" s="3" t="s">
        <v>4198</v>
      </c>
      <c r="AB3343" s="7" t="s">
        <v>10051</v>
      </c>
      <c r="AC3343" s="3" t="s">
        <v>489</v>
      </c>
      <c r="AD3343" s="3" t="s">
        <v>490</v>
      </c>
      <c r="AE3343" s="3" t="s">
        <v>491</v>
      </c>
      <c r="AF3343" s="3" t="s">
        <v>211</v>
      </c>
      <c r="AG3343" s="4"/>
      <c r="AH3343" s="3"/>
      <c r="AI3343" s="4"/>
      <c r="AJ33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3" s="8">
        <f>IF(#REF!=MAX(#REF!),"New","Old")</f>
      </c>
      <c r="AL3343" s="3"/>
      <c r="AM3343" s="9">
        <f>IF(OR(#REF!="",#REF!=0),"",IF(#REF!&lt;12000,"&lt;12k",IF(AND(#REF!&gt;=12000,#REF!&lt;24000),"12k to 24k",IF(AND(#REF!&gt;=24000,#REF!&lt;=36000),"24k to 36k",IF(#REF!&gt;36000,"&gt;36k","")))))</f>
      </c>
    </row>
    <row x14ac:dyDescent="0.25" r="3344" customHeight="1" ht="18.75">
      <c r="A3344" s="1">
        <v>1918750</v>
      </c>
      <c r="B3344" s="2">
        <v>11538917</v>
      </c>
      <c r="C3344" s="3" t="s">
        <v>0</v>
      </c>
      <c r="D3344" s="3" t="s">
        <v>86</v>
      </c>
      <c r="E3344" s="2">
        <v>2020</v>
      </c>
      <c r="F3344" s="4">
        <v>44667</v>
      </c>
      <c r="G3344" s="3" t="s">
        <v>108</v>
      </c>
      <c r="H3344" s="4">
        <v>45154</v>
      </c>
      <c r="I3344" s="4">
        <f>_xlfn.XLOOKUP(#REF!,[1]!Backup_F8_Previous_Wave[ODINO],[1]!Backup_F8_Previous_Wave[Production Date],"")</f>
      </c>
      <c r="J3344" s="10">
        <f>_xlfn.XLOOKUP(#REF!,[1]!Backup_F8_Previous_Wave[ODINO],[1]!Backup_F8_Previous_Wave[Wave Date],"")</f>
      </c>
      <c r="K3344" s="6">
        <f>_xlfn.XLOOKUP(#REF!,[1]!Backup_F8_Previous_Wave[ODINO],[1]!Backup_F8_Previous_Wave[Full VIN],"")</f>
      </c>
      <c r="L3344" s="3" t="s">
        <v>5294</v>
      </c>
      <c r="M3344" s="3" t="s">
        <v>4</v>
      </c>
      <c r="N3344" s="3" t="s">
        <v>10052</v>
      </c>
      <c r="O3344" s="3" t="s">
        <v>4771</v>
      </c>
      <c r="P3344" s="6">
        <f>_xlfn.XLOOKUP(#REF!,[1]!Table2[BINNING],[1]!Table2[VFG],"")</f>
      </c>
      <c r="Q3344" s="6">
        <f>IF(ISNUMBER(FIND("|",#REF!,1)),LEFT(#REF!,FIND("|",#REF!,1)-2),#REF!)</f>
      </c>
      <c r="R3344" s="6">
        <f>IF(ISNUMBER(FIND("|",#REF!,1)),RIGHT(#REF!,LEN(#REF!)-FIND("|",#REF!,1)-1),"")</f>
      </c>
      <c r="S3344" s="3" t="s">
        <v>7</v>
      </c>
      <c r="T3344" s="3" t="s">
        <v>7</v>
      </c>
      <c r="U3344" s="2">
        <v>0</v>
      </c>
      <c r="V3344" s="2">
        <v>0</v>
      </c>
      <c r="W3344" s="2">
        <v>98000</v>
      </c>
      <c r="X3344" s="3" t="s">
        <v>798</v>
      </c>
      <c r="Y3344" s="2">
        <v>0</v>
      </c>
      <c r="Z3344" s="3" t="s">
        <v>10053</v>
      </c>
      <c r="AA3344" s="3" t="s">
        <v>10054</v>
      </c>
      <c r="AB3344" s="7" t="s">
        <v>10055</v>
      </c>
      <c r="AC3344" s="3" t="s">
        <v>685</v>
      </c>
      <c r="AD3344" s="3" t="s">
        <v>93</v>
      </c>
      <c r="AE3344" s="3" t="s">
        <v>94</v>
      </c>
      <c r="AF3344" s="3" t="s">
        <v>95</v>
      </c>
      <c r="AG3344" s="4"/>
      <c r="AH3344" s="3"/>
      <c r="AI3344" s="4"/>
      <c r="AJ33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4" s="8">
        <f>IF(#REF!=MAX(#REF!),"New","Old")</f>
      </c>
      <c r="AL3344" s="3"/>
      <c r="AM3344" s="9">
        <f>IF(OR(#REF!="",#REF!=0),"",IF(#REF!&lt;12000,"&lt;12k",IF(AND(#REF!&gt;=12000,#REF!&lt;24000),"12k to 24k",IF(AND(#REF!&gt;=24000,#REF!&lt;=36000),"24k to 36k",IF(#REF!&gt;36000,"&gt;36k","")))))</f>
      </c>
    </row>
    <row x14ac:dyDescent="0.25" r="3345" customHeight="1" ht="18.75">
      <c r="A3345" s="1">
        <v>1918767</v>
      </c>
      <c r="B3345" s="2">
        <v>11538929</v>
      </c>
      <c r="C3345" s="3" t="s">
        <v>173</v>
      </c>
      <c r="D3345" s="3" t="s">
        <v>174</v>
      </c>
      <c r="E3345" s="2">
        <v>2022</v>
      </c>
      <c r="F3345" s="4">
        <v>44755</v>
      </c>
      <c r="G3345" s="3" t="s">
        <v>39</v>
      </c>
      <c r="H3345" s="4">
        <v>45154</v>
      </c>
      <c r="I3345" s="4">
        <f>_xlfn.XLOOKUP(#REF!,[1]!Backup_F8_Previous_Wave[ODINO],[1]!Backup_F8_Previous_Wave[Production Date],"")</f>
      </c>
      <c r="J3345" s="10">
        <f>_xlfn.XLOOKUP(#REF!,[1]!Backup_F8_Previous_Wave[ODINO],[1]!Backup_F8_Previous_Wave[Wave Date],"")</f>
      </c>
      <c r="K3345" s="6">
        <f>_xlfn.XLOOKUP(#REF!,[1]!Backup_F8_Previous_Wave[ODINO],[1]!Backup_F8_Previous_Wave[Full VIN],"")</f>
      </c>
      <c r="L3345" s="3" t="s">
        <v>5520</v>
      </c>
      <c r="M3345" s="3" t="s">
        <v>4</v>
      </c>
      <c r="N3345" s="3" t="s">
        <v>10056</v>
      </c>
      <c r="O3345" s="3" t="s">
        <v>1871</v>
      </c>
      <c r="P3345" s="6">
        <f>_xlfn.XLOOKUP(#REF!,[1]!Table2[BINNING],[1]!Table2[VFG],"")</f>
      </c>
      <c r="Q3345" s="6">
        <f>IF(ISNUMBER(FIND("|",#REF!,1)),LEFT(#REF!,FIND("|",#REF!,1)-2),#REF!)</f>
      </c>
      <c r="R3345" s="6">
        <f>IF(ISNUMBER(FIND("|",#REF!,1)),RIGHT(#REF!,LEN(#REF!)-FIND("|",#REF!,1)-1),"")</f>
      </c>
      <c r="S3345" s="3" t="s">
        <v>7</v>
      </c>
      <c r="T3345" s="3" t="s">
        <v>7</v>
      </c>
      <c r="U3345" s="2">
        <v>0</v>
      </c>
      <c r="V3345" s="2">
        <v>0</v>
      </c>
      <c r="W3345" s="2"/>
      <c r="X3345" s="3" t="s">
        <v>63</v>
      </c>
      <c r="Y3345" s="2"/>
      <c r="Z3345" s="3"/>
      <c r="AA3345" s="3"/>
      <c r="AB3345" s="7" t="s">
        <v>10057</v>
      </c>
      <c r="AC3345" s="3" t="s">
        <v>3627</v>
      </c>
      <c r="AD3345" s="3" t="s">
        <v>1777</v>
      </c>
      <c r="AE3345" s="3" t="s">
        <v>3628</v>
      </c>
      <c r="AF3345" s="3" t="s">
        <v>198</v>
      </c>
      <c r="AG3345" s="4"/>
      <c r="AH3345" s="3"/>
      <c r="AI3345" s="4"/>
      <c r="AJ33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5" s="8">
        <f>IF(#REF!=MAX(#REF!),"New","Old")</f>
      </c>
      <c r="AL3345" s="3"/>
      <c r="AM3345" s="9">
        <f>IF(OR(#REF!="",#REF!=0),"",IF(#REF!&lt;12000,"&lt;12k",IF(AND(#REF!&gt;=12000,#REF!&lt;24000),"12k to 24k",IF(AND(#REF!&gt;=24000,#REF!&lt;=36000),"24k to 36k",IF(#REF!&gt;36000,"&gt;36k","")))))</f>
      </c>
    </row>
    <row x14ac:dyDescent="0.25" r="3346" customHeight="1" ht="18.75">
      <c r="A3346" s="1">
        <v>1918880</v>
      </c>
      <c r="B3346" s="2">
        <v>11539003</v>
      </c>
      <c r="C3346" s="3" t="s">
        <v>0</v>
      </c>
      <c r="D3346" s="3" t="s">
        <v>86</v>
      </c>
      <c r="E3346" s="2">
        <v>2020</v>
      </c>
      <c r="F3346" s="4">
        <v>45024</v>
      </c>
      <c r="G3346" s="3" t="s">
        <v>108</v>
      </c>
      <c r="H3346" s="4">
        <v>45154</v>
      </c>
      <c r="I3346" s="4">
        <f>_xlfn.XLOOKUP(#REF!,[1]!Backup_F8_Previous_Wave[ODINO],[1]!Backup_F8_Previous_Wave[Production Date],"")</f>
      </c>
      <c r="J3346" s="10">
        <f>_xlfn.XLOOKUP(#REF!,[1]!Backup_F8_Previous_Wave[ODINO],[1]!Backup_F8_Previous_Wave[Wave Date],"")</f>
      </c>
      <c r="K3346" s="6">
        <f>_xlfn.XLOOKUP(#REF!,[1]!Backup_F8_Previous_Wave[ODINO],[1]!Backup_F8_Previous_Wave[Full VIN],"")</f>
      </c>
      <c r="L3346" s="3" t="s">
        <v>8732</v>
      </c>
      <c r="M3346" s="3" t="s">
        <v>4</v>
      </c>
      <c r="N3346" s="3" t="s">
        <v>10058</v>
      </c>
      <c r="O3346" s="3" t="s">
        <v>4771</v>
      </c>
      <c r="P3346" s="6">
        <f>_xlfn.XLOOKUP(#REF!,[1]!Table2[BINNING],[1]!Table2[VFG],"")</f>
      </c>
      <c r="Q3346" s="6">
        <f>IF(ISNUMBER(FIND("|",#REF!,1)),LEFT(#REF!,FIND("|",#REF!,1)-2),#REF!)</f>
      </c>
      <c r="R3346" s="6">
        <f>IF(ISNUMBER(FIND("|",#REF!,1)),RIGHT(#REF!,LEN(#REF!)-FIND("|",#REF!,1)-1),"")</f>
      </c>
      <c r="S3346" s="3" t="s">
        <v>7</v>
      </c>
      <c r="T3346" s="3" t="s">
        <v>7</v>
      </c>
      <c r="U3346" s="2">
        <v>0</v>
      </c>
      <c r="V3346" s="2">
        <v>0</v>
      </c>
      <c r="W3346" s="2">
        <v>70000</v>
      </c>
      <c r="X3346" s="3" t="s">
        <v>106</v>
      </c>
      <c r="Y3346" s="2">
        <v>0</v>
      </c>
      <c r="Z3346" s="3"/>
      <c r="AA3346" s="3"/>
      <c r="AB3346" s="7" t="s">
        <v>10059</v>
      </c>
      <c r="AC3346" s="3" t="s">
        <v>685</v>
      </c>
      <c r="AD3346" s="3" t="s">
        <v>93</v>
      </c>
      <c r="AE3346" s="3" t="s">
        <v>94</v>
      </c>
      <c r="AF3346" s="3" t="s">
        <v>95</v>
      </c>
      <c r="AG3346" s="4"/>
      <c r="AH3346" s="3"/>
      <c r="AI3346" s="4"/>
      <c r="AJ33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6" s="8">
        <f>IF(#REF!=MAX(#REF!),"New","Old")</f>
      </c>
      <c r="AL3346" s="3"/>
      <c r="AM3346" s="9">
        <f>IF(OR(#REF!="",#REF!=0),"",IF(#REF!&lt;12000,"&lt;12k",IF(AND(#REF!&gt;=12000,#REF!&lt;24000),"12k to 24k",IF(AND(#REF!&gt;=24000,#REF!&lt;=36000),"24k to 36k",IF(#REF!&gt;36000,"&gt;36k","")))))</f>
      </c>
    </row>
    <row x14ac:dyDescent="0.25" r="3347" customHeight="1" ht="18.75">
      <c r="A3347" s="1">
        <v>1918984</v>
      </c>
      <c r="B3347" s="2">
        <v>11539073</v>
      </c>
      <c r="C3347" s="3" t="s">
        <v>0</v>
      </c>
      <c r="D3347" s="3" t="s">
        <v>86</v>
      </c>
      <c r="E3347" s="2">
        <v>2020</v>
      </c>
      <c r="F3347" s="4">
        <v>45145</v>
      </c>
      <c r="G3347" s="3" t="s">
        <v>39</v>
      </c>
      <c r="H3347" s="4">
        <v>45155</v>
      </c>
      <c r="I3347" s="4">
        <f>_xlfn.XLOOKUP(#REF!,[1]!Backup_F8_Previous_Wave[ODINO],[1]!Backup_F8_Previous_Wave[Production Date],"")</f>
      </c>
      <c r="J3347" s="10">
        <f>_xlfn.XLOOKUP(#REF!,[1]!Backup_F8_Previous_Wave[ODINO],[1]!Backup_F8_Previous_Wave[Wave Date],"")</f>
      </c>
      <c r="K3347" s="6">
        <f>_xlfn.XLOOKUP(#REF!,[1]!Backup_F8_Previous_Wave[ODINO],[1]!Backup_F8_Previous_Wave[Full VIN],"")</f>
      </c>
      <c r="L3347" s="3" t="s">
        <v>10060</v>
      </c>
      <c r="M3347" s="3" t="s">
        <v>4</v>
      </c>
      <c r="N3347" s="3" t="s">
        <v>10061</v>
      </c>
      <c r="O3347" s="3" t="s">
        <v>4771</v>
      </c>
      <c r="P3347" s="6">
        <f>_xlfn.XLOOKUP(#REF!,[1]!Table2[BINNING],[1]!Table2[VFG],"")</f>
      </c>
      <c r="Q3347" s="6">
        <f>IF(ISNUMBER(FIND("|",#REF!,1)),LEFT(#REF!,FIND("|",#REF!,1)-2),#REF!)</f>
      </c>
      <c r="R3347" s="6">
        <f>IF(ISNUMBER(FIND("|",#REF!,1)),RIGHT(#REF!,LEN(#REF!)-FIND("|",#REF!,1)-1),"")</f>
      </c>
      <c r="S3347" s="3" t="s">
        <v>7</v>
      </c>
      <c r="T3347" s="3" t="s">
        <v>7</v>
      </c>
      <c r="U3347" s="2">
        <v>0</v>
      </c>
      <c r="V3347" s="2">
        <v>0</v>
      </c>
      <c r="W3347" s="2"/>
      <c r="X3347" s="3" t="s">
        <v>81</v>
      </c>
      <c r="Y3347" s="2"/>
      <c r="Z3347" s="3"/>
      <c r="AA3347" s="3"/>
      <c r="AB3347" s="7" t="s">
        <v>10062</v>
      </c>
      <c r="AC3347" s="3" t="s">
        <v>685</v>
      </c>
      <c r="AD3347" s="3" t="s">
        <v>1962</v>
      </c>
      <c r="AE3347" s="3" t="s">
        <v>2404</v>
      </c>
      <c r="AF3347" s="3" t="s">
        <v>95</v>
      </c>
      <c r="AG3347" s="4"/>
      <c r="AH3347" s="3"/>
      <c r="AI3347" s="4"/>
      <c r="AJ33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7" s="8">
        <f>IF(#REF!=MAX(#REF!),"New","Old")</f>
      </c>
      <c r="AL3347" s="3"/>
      <c r="AM3347" s="9">
        <f>IF(OR(#REF!="",#REF!=0),"",IF(#REF!&lt;12000,"&lt;12k",IF(AND(#REF!&gt;=12000,#REF!&lt;24000),"12k to 24k",IF(AND(#REF!&gt;=24000,#REF!&lt;=36000),"24k to 36k",IF(#REF!&gt;36000,"&gt;36k","")))))</f>
      </c>
    </row>
    <row x14ac:dyDescent="0.25" r="3348" customHeight="1" ht="18.75">
      <c r="A3348" s="1">
        <v>1919001</v>
      </c>
      <c r="B3348" s="2">
        <v>11539086</v>
      </c>
      <c r="C3348" s="3" t="s">
        <v>548</v>
      </c>
      <c r="D3348" s="3" t="s">
        <v>549</v>
      </c>
      <c r="E3348" s="2">
        <v>2005</v>
      </c>
      <c r="F3348" s="4">
        <v>45154</v>
      </c>
      <c r="G3348" s="3" t="s">
        <v>39</v>
      </c>
      <c r="H3348" s="4">
        <v>45155</v>
      </c>
      <c r="I3348" s="4">
        <f>_xlfn.XLOOKUP(#REF!,[1]!Backup_F8_Previous_Wave[ODINO],[1]!Backup_F8_Previous_Wave[Production Date],"")</f>
      </c>
      <c r="J3348" s="10">
        <f>_xlfn.XLOOKUP(#REF!,[1]!Backup_F8_Previous_Wave[ODINO],[1]!Backup_F8_Previous_Wave[Wave Date],"")</f>
      </c>
      <c r="K3348" s="6">
        <f>_xlfn.XLOOKUP(#REF!,[1]!Backup_F8_Previous_Wave[ODINO],[1]!Backup_F8_Previous_Wave[Full VIN],"")</f>
      </c>
      <c r="L3348" s="3" t="s">
        <v>10063</v>
      </c>
      <c r="M3348" s="3" t="s">
        <v>4</v>
      </c>
      <c r="N3348" s="3" t="s">
        <v>10064</v>
      </c>
      <c r="O3348" s="3" t="s">
        <v>6</v>
      </c>
      <c r="P3348" s="6">
        <f>_xlfn.XLOOKUP(#REF!,[1]!Table2[BINNING],[1]!Table2[VFG],"")</f>
      </c>
      <c r="Q3348" s="6">
        <f>IF(ISNUMBER(FIND("|",#REF!,1)),LEFT(#REF!,FIND("|",#REF!,1)-2),#REF!)</f>
      </c>
      <c r="R3348" s="6">
        <f>IF(ISNUMBER(FIND("|",#REF!,1)),RIGHT(#REF!,LEN(#REF!)-FIND("|",#REF!,1)-1),"")</f>
      </c>
      <c r="S3348" s="3" t="s">
        <v>7</v>
      </c>
      <c r="T3348" s="3" t="s">
        <v>7</v>
      </c>
      <c r="U3348" s="2">
        <v>0</v>
      </c>
      <c r="V3348" s="2">
        <v>0</v>
      </c>
      <c r="W3348" s="2"/>
      <c r="X3348" s="3" t="s">
        <v>32</v>
      </c>
      <c r="Y3348" s="2">
        <v>0</v>
      </c>
      <c r="Z3348" s="3"/>
      <c r="AA3348" s="3"/>
      <c r="AB3348" s="7" t="s">
        <v>10065</v>
      </c>
      <c r="AC3348" s="3" t="s">
        <v>1330</v>
      </c>
      <c r="AD3348" s="3" t="s">
        <v>10066</v>
      </c>
      <c r="AE3348" s="3" t="s">
        <v>10067</v>
      </c>
      <c r="AF3348" s="3" t="s">
        <v>95</v>
      </c>
      <c r="AG3348" s="4"/>
      <c r="AH3348" s="3"/>
      <c r="AI3348" s="4"/>
      <c r="AJ33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8" s="8">
        <f>IF(#REF!=MAX(#REF!),"New","Old")</f>
      </c>
      <c r="AL3348" s="3"/>
      <c r="AM3348" s="9">
        <f>IF(OR(#REF!="",#REF!=0),"",IF(#REF!&lt;12000,"&lt;12k",IF(AND(#REF!&gt;=12000,#REF!&lt;24000),"12k to 24k",IF(AND(#REF!&gt;=24000,#REF!&lt;=36000),"24k to 36k",IF(#REF!&gt;36000,"&gt;36k","")))))</f>
      </c>
    </row>
    <row x14ac:dyDescent="0.25" r="3349" customHeight="1" ht="18.75">
      <c r="A3349" s="1">
        <v>1919029</v>
      </c>
      <c r="B3349" s="2">
        <v>11539107</v>
      </c>
      <c r="C3349" s="3" t="s">
        <v>0</v>
      </c>
      <c r="D3349" s="3" t="s">
        <v>86</v>
      </c>
      <c r="E3349" s="2">
        <v>2014</v>
      </c>
      <c r="F3349" s="4">
        <v>45149</v>
      </c>
      <c r="G3349" s="3" t="s">
        <v>39</v>
      </c>
      <c r="H3349" s="4">
        <v>45155</v>
      </c>
      <c r="I3349" s="4">
        <f>_xlfn.XLOOKUP(#REF!,[1]!Backup_F8_Previous_Wave[ODINO],[1]!Backup_F8_Previous_Wave[Production Date],"")</f>
      </c>
      <c r="J3349" s="10">
        <f>_xlfn.XLOOKUP(#REF!,[1]!Backup_F8_Previous_Wave[ODINO],[1]!Backup_F8_Previous_Wave[Wave Date],"")</f>
      </c>
      <c r="K3349" s="6">
        <f>_xlfn.XLOOKUP(#REF!,[1]!Backup_F8_Previous_Wave[ODINO],[1]!Backup_F8_Previous_Wave[Full VIN],"")</f>
      </c>
      <c r="L3349" s="3" t="s">
        <v>10068</v>
      </c>
      <c r="M3349" s="3" t="s">
        <v>4</v>
      </c>
      <c r="N3349" s="3" t="s">
        <v>10069</v>
      </c>
      <c r="O3349" s="3" t="s">
        <v>953</v>
      </c>
      <c r="P3349" s="6">
        <f>_xlfn.XLOOKUP(#REF!,[1]!Table2[BINNING],[1]!Table2[VFG],"")</f>
      </c>
      <c r="Q3349" s="6">
        <f>IF(ISNUMBER(FIND("|",#REF!,1)),LEFT(#REF!,FIND("|",#REF!,1)-2),#REF!)</f>
      </c>
      <c r="R3349" s="6">
        <f>IF(ISNUMBER(FIND("|",#REF!,1)),RIGHT(#REF!,LEN(#REF!)-FIND("|",#REF!,1)-1),"")</f>
      </c>
      <c r="S3349" s="3" t="s">
        <v>7</v>
      </c>
      <c r="T3349" s="3" t="s">
        <v>7</v>
      </c>
      <c r="U3349" s="2">
        <v>0</v>
      </c>
      <c r="V3349" s="2">
        <v>0</v>
      </c>
      <c r="W3349" s="2"/>
      <c r="X3349" s="3" t="s">
        <v>897</v>
      </c>
      <c r="Y3349" s="2">
        <v>60</v>
      </c>
      <c r="Z3349" s="3"/>
      <c r="AA3349" s="3"/>
      <c r="AB3349" s="7" t="s">
        <v>10070</v>
      </c>
      <c r="AC3349" s="3" t="s">
        <v>92</v>
      </c>
      <c r="AD3349" s="3" t="s">
        <v>93</v>
      </c>
      <c r="AE3349" s="3" t="s">
        <v>94</v>
      </c>
      <c r="AF3349" s="3" t="s">
        <v>95</v>
      </c>
      <c r="AG3349" s="4"/>
      <c r="AH3349" s="3"/>
      <c r="AI3349" s="4"/>
      <c r="AJ33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49" s="8">
        <f>IF(#REF!=MAX(#REF!),"New","Old")</f>
      </c>
      <c r="AL3349" s="3"/>
      <c r="AM3349" s="9">
        <f>IF(OR(#REF!="",#REF!=0),"",IF(#REF!&lt;12000,"&lt;12k",IF(AND(#REF!&gt;=12000,#REF!&lt;24000),"12k to 24k",IF(AND(#REF!&gt;=24000,#REF!&lt;=36000),"24k to 36k",IF(#REF!&gt;36000,"&gt;36k","")))))</f>
      </c>
    </row>
    <row x14ac:dyDescent="0.25" r="3350" customHeight="1" ht="18.75">
      <c r="A3350" s="1">
        <v>1919063</v>
      </c>
      <c r="B3350" s="2">
        <v>11539127</v>
      </c>
      <c r="C3350" s="3" t="s">
        <v>0</v>
      </c>
      <c r="D3350" s="3" t="s">
        <v>38</v>
      </c>
      <c r="E3350" s="2">
        <v>2019</v>
      </c>
      <c r="F3350" s="4">
        <v>45148</v>
      </c>
      <c r="G3350" s="3" t="s">
        <v>39</v>
      </c>
      <c r="H3350" s="4">
        <v>45155</v>
      </c>
      <c r="I3350" s="4">
        <f>_xlfn.XLOOKUP(#REF!,[1]!Backup_F8_Previous_Wave[ODINO],[1]!Backup_F8_Previous_Wave[Production Date],"")</f>
      </c>
      <c r="J3350" s="10">
        <f>_xlfn.XLOOKUP(#REF!,[1]!Backup_F8_Previous_Wave[ODINO],[1]!Backup_F8_Previous_Wave[Wave Date],"")</f>
      </c>
      <c r="K3350" s="6">
        <f>_xlfn.XLOOKUP(#REF!,[1]!Backup_F8_Previous_Wave[ODINO],[1]!Backup_F8_Previous_Wave[Full VIN],"")</f>
      </c>
      <c r="L3350" s="3" t="s">
        <v>10071</v>
      </c>
      <c r="M3350" s="3" t="s">
        <v>4</v>
      </c>
      <c r="N3350" s="3" t="s">
        <v>10072</v>
      </c>
      <c r="O3350" s="3" t="s">
        <v>105</v>
      </c>
      <c r="P3350" s="6">
        <f>_xlfn.XLOOKUP(#REF!,[1]!Table2[BINNING],[1]!Table2[VFG],"")</f>
      </c>
      <c r="Q3350" s="6">
        <f>IF(ISNUMBER(FIND("|",#REF!,1)),LEFT(#REF!,FIND("|",#REF!,1)-2),#REF!)</f>
      </c>
      <c r="R3350" s="6">
        <f>IF(ISNUMBER(FIND("|",#REF!,1)),RIGHT(#REF!,LEN(#REF!)-FIND("|",#REF!,1)-1),"")</f>
      </c>
      <c r="S3350" s="3" t="s">
        <v>7</v>
      </c>
      <c r="T3350" s="3" t="s">
        <v>7</v>
      </c>
      <c r="U3350" s="2">
        <v>0</v>
      </c>
      <c r="V3350" s="2">
        <v>0</v>
      </c>
      <c r="W3350" s="2"/>
      <c r="X3350" s="3" t="s">
        <v>139</v>
      </c>
      <c r="Y3350" s="2">
        <v>15</v>
      </c>
      <c r="Z3350" s="3"/>
      <c r="AA3350" s="3"/>
      <c r="AB3350" s="7" t="s">
        <v>10073</v>
      </c>
      <c r="AC3350" s="3" t="s">
        <v>826</v>
      </c>
      <c r="AD3350" s="3" t="s">
        <v>147</v>
      </c>
      <c r="AE3350" s="3" t="s">
        <v>148</v>
      </c>
      <c r="AF3350" s="3" t="s">
        <v>45</v>
      </c>
      <c r="AG3350" s="4"/>
      <c r="AH3350" s="3"/>
      <c r="AI3350" s="4"/>
      <c r="AJ33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0" s="8">
        <f>IF(#REF!=MAX(#REF!),"New","Old")</f>
      </c>
      <c r="AL3350" s="3"/>
      <c r="AM3350" s="9">
        <f>IF(OR(#REF!="",#REF!=0),"",IF(#REF!&lt;12000,"&lt;12k",IF(AND(#REF!&gt;=12000,#REF!&lt;24000),"12k to 24k",IF(AND(#REF!&gt;=24000,#REF!&lt;=36000),"24k to 36k",IF(#REF!&gt;36000,"&gt;36k","")))))</f>
      </c>
    </row>
    <row x14ac:dyDescent="0.25" r="3351" customHeight="1" ht="18.75">
      <c r="A3351" s="1">
        <v>1919079</v>
      </c>
      <c r="B3351" s="2">
        <v>11539138</v>
      </c>
      <c r="C3351" s="3" t="s">
        <v>0</v>
      </c>
      <c r="D3351" s="3" t="s">
        <v>181</v>
      </c>
      <c r="E3351" s="2">
        <v>2017</v>
      </c>
      <c r="F3351" s="4">
        <v>45152</v>
      </c>
      <c r="G3351" s="3" t="s">
        <v>39</v>
      </c>
      <c r="H3351" s="4">
        <v>45155</v>
      </c>
      <c r="I3351" s="4">
        <f>_xlfn.XLOOKUP(#REF!,[1]!Backup_F8_Previous_Wave[ODINO],[1]!Backup_F8_Previous_Wave[Production Date],"")</f>
      </c>
      <c r="J3351" s="10">
        <f>_xlfn.XLOOKUP(#REF!,[1]!Backup_F8_Previous_Wave[ODINO],[1]!Backup_F8_Previous_Wave[Wave Date],"")</f>
      </c>
      <c r="K3351" s="6">
        <f>_xlfn.XLOOKUP(#REF!,[1]!Backup_F8_Previous_Wave[ODINO],[1]!Backup_F8_Previous_Wave[Full VIN],"")</f>
      </c>
      <c r="L3351" s="3" t="s">
        <v>942</v>
      </c>
      <c r="M3351" s="3" t="s">
        <v>4</v>
      </c>
      <c r="N3351" s="3" t="s">
        <v>10074</v>
      </c>
      <c r="O3351" s="3" t="s">
        <v>3487</v>
      </c>
      <c r="P3351" s="6">
        <f>_xlfn.XLOOKUP(#REF!,[1]!Table2[BINNING],[1]!Table2[VFG],"")</f>
      </c>
      <c r="Q3351" s="6">
        <f>IF(ISNUMBER(FIND("|",#REF!,1)),LEFT(#REF!,FIND("|",#REF!,1)-2),#REF!)</f>
      </c>
      <c r="R3351" s="6">
        <f>IF(ISNUMBER(FIND("|",#REF!,1)),RIGHT(#REF!,LEN(#REF!)-FIND("|",#REF!,1)-1),"")</f>
      </c>
      <c r="S3351" s="3" t="s">
        <v>7</v>
      </c>
      <c r="T3351" s="3" t="s">
        <v>7</v>
      </c>
      <c r="U3351" s="2">
        <v>0</v>
      </c>
      <c r="V3351" s="2">
        <v>0</v>
      </c>
      <c r="W3351" s="2">
        <v>76000</v>
      </c>
      <c r="X3351" s="3" t="s">
        <v>32</v>
      </c>
      <c r="Y3351" s="2"/>
      <c r="Z3351" s="3" t="s">
        <v>10075</v>
      </c>
      <c r="AA3351" s="3" t="s">
        <v>3422</v>
      </c>
      <c r="AB3351" s="7" t="s">
        <v>10076</v>
      </c>
      <c r="AC3351" s="3" t="s">
        <v>297</v>
      </c>
      <c r="AD3351" s="3" t="s">
        <v>298</v>
      </c>
      <c r="AE3351" s="3" t="s">
        <v>299</v>
      </c>
      <c r="AF3351" s="3" t="s">
        <v>198</v>
      </c>
      <c r="AG3351" s="4"/>
      <c r="AH3351" s="3"/>
      <c r="AI3351" s="4"/>
      <c r="AJ33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1" s="8">
        <f>IF(#REF!=MAX(#REF!),"New","Old")</f>
      </c>
      <c r="AL3351" s="3"/>
      <c r="AM3351" s="9">
        <f>IF(OR(#REF!="",#REF!=0),"",IF(#REF!&lt;12000,"&lt;12k",IF(AND(#REF!&gt;=12000,#REF!&lt;24000),"12k to 24k",IF(AND(#REF!&gt;=24000,#REF!&lt;=36000),"24k to 36k",IF(#REF!&gt;36000,"&gt;36k","")))))</f>
      </c>
    </row>
    <row x14ac:dyDescent="0.25" r="3352" customHeight="1" ht="18.75">
      <c r="A3352" s="1">
        <v>1919180</v>
      </c>
      <c r="B3352" s="2">
        <v>11539215</v>
      </c>
      <c r="C3352" s="3" t="s">
        <v>0</v>
      </c>
      <c r="D3352" s="3" t="s">
        <v>86</v>
      </c>
      <c r="E3352" s="2">
        <v>2020</v>
      </c>
      <c r="F3352" s="4">
        <v>45147</v>
      </c>
      <c r="G3352" s="3" t="s">
        <v>39</v>
      </c>
      <c r="H3352" s="4">
        <v>45155</v>
      </c>
      <c r="I3352" s="4">
        <f>_xlfn.XLOOKUP(#REF!,[1]!Backup_F8_Previous_Wave[ODINO],[1]!Backup_F8_Previous_Wave[Production Date],"")</f>
      </c>
      <c r="J3352" s="10">
        <f>_xlfn.XLOOKUP(#REF!,[1]!Backup_F8_Previous_Wave[ODINO],[1]!Backup_F8_Previous_Wave[Wave Date],"")</f>
      </c>
      <c r="K3352" s="6">
        <f>_xlfn.XLOOKUP(#REF!,[1]!Backup_F8_Previous_Wave[ODINO],[1]!Backup_F8_Previous_Wave[Full VIN],"")</f>
      </c>
      <c r="L3352" s="3" t="s">
        <v>3357</v>
      </c>
      <c r="M3352" s="3" t="s">
        <v>4</v>
      </c>
      <c r="N3352" s="3" t="s">
        <v>10077</v>
      </c>
      <c r="O3352" s="3" t="s">
        <v>4771</v>
      </c>
      <c r="P3352" s="6">
        <f>_xlfn.XLOOKUP(#REF!,[1]!Table2[BINNING],[1]!Table2[VFG],"")</f>
      </c>
      <c r="Q3352" s="6">
        <f>IF(ISNUMBER(FIND("|",#REF!,1)),LEFT(#REF!,FIND("|",#REF!,1)-2),#REF!)</f>
      </c>
      <c r="R3352" s="6">
        <f>IF(ISNUMBER(FIND("|",#REF!,1)),RIGHT(#REF!,LEN(#REF!)-FIND("|",#REF!,1)-1),"")</f>
      </c>
      <c r="S3352" s="3" t="s">
        <v>7</v>
      </c>
      <c r="T3352" s="3" t="s">
        <v>7</v>
      </c>
      <c r="U3352" s="2">
        <v>0</v>
      </c>
      <c r="V3352" s="2">
        <v>0</v>
      </c>
      <c r="W3352" s="2"/>
      <c r="X3352" s="3" t="s">
        <v>358</v>
      </c>
      <c r="Y3352" s="2"/>
      <c r="Z3352" s="3"/>
      <c r="AA3352" s="3"/>
      <c r="AB3352" s="7" t="s">
        <v>10078</v>
      </c>
      <c r="AC3352" s="3" t="s">
        <v>685</v>
      </c>
      <c r="AD3352" s="3" t="s">
        <v>1962</v>
      </c>
      <c r="AE3352" s="3" t="s">
        <v>2404</v>
      </c>
      <c r="AF3352" s="3" t="s">
        <v>95</v>
      </c>
      <c r="AG3352" s="4"/>
      <c r="AH3352" s="3"/>
      <c r="AI3352" s="4"/>
      <c r="AJ33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2" s="8">
        <f>IF(#REF!=MAX(#REF!),"New","Old")</f>
      </c>
      <c r="AL3352" s="3"/>
      <c r="AM3352" s="9">
        <f>IF(OR(#REF!="",#REF!=0),"",IF(#REF!&lt;12000,"&lt;12k",IF(AND(#REF!&gt;=12000,#REF!&lt;24000),"12k to 24k",IF(AND(#REF!&gt;=24000,#REF!&lt;=36000),"24k to 36k",IF(#REF!&gt;36000,"&gt;36k","")))))</f>
      </c>
    </row>
    <row x14ac:dyDescent="0.25" r="3353" customHeight="1" ht="18.75">
      <c r="A3353" s="1">
        <v>1919318</v>
      </c>
      <c r="B3353" s="2">
        <v>11539307</v>
      </c>
      <c r="C3353" s="3" t="s">
        <v>0</v>
      </c>
      <c r="D3353" s="3" t="s">
        <v>181</v>
      </c>
      <c r="E3353" s="2">
        <v>2017</v>
      </c>
      <c r="F3353" s="4">
        <v>44835</v>
      </c>
      <c r="G3353" s="3" t="s">
        <v>14</v>
      </c>
      <c r="H3353" s="4">
        <v>45156</v>
      </c>
      <c r="I3353" s="4"/>
      <c r="J3353" s="10">
        <f>_xlfn.XLOOKUP(#REF!,[1]!Backup_F8_Previous_Wave[ODINO],[1]!Backup_F8_Previous_Wave[Wave Date],"")</f>
      </c>
      <c r="K3353" s="6">
        <f>_xlfn.XLOOKUP(#REF!,[1]!Backup_F8_Previous_Wave[ODINO],[1]!Backup_F8_Previous_Wave[Full VIN],"")</f>
      </c>
      <c r="L3353" s="3" t="s">
        <v>4253</v>
      </c>
      <c r="M3353" s="3" t="s">
        <v>4</v>
      </c>
      <c r="N3353" s="3" t="s">
        <v>10079</v>
      </c>
      <c r="O3353" s="3" t="s">
        <v>196</v>
      </c>
      <c r="P3353" s="6">
        <f>_xlfn.XLOOKUP(#REF!,[1]!Table2[BINNING],[1]!Table2[VFG],"")</f>
      </c>
      <c r="Q3353" s="6">
        <f>IF(ISNUMBER(FIND("|",#REF!,1)),LEFT(#REF!,FIND("|",#REF!,1)-2),#REF!)</f>
      </c>
      <c r="R3353" s="6">
        <f>IF(ISNUMBER(FIND("|",#REF!,1)),RIGHT(#REF!,LEN(#REF!)-FIND("|",#REF!,1)-1),"")</f>
      </c>
      <c r="S3353" s="3" t="s">
        <v>7</v>
      </c>
      <c r="T3353" s="3" t="s">
        <v>7</v>
      </c>
      <c r="U3353" s="2">
        <v>0</v>
      </c>
      <c r="V3353" s="2">
        <v>0</v>
      </c>
      <c r="W3353" s="2"/>
      <c r="X3353" s="3" t="s">
        <v>404</v>
      </c>
      <c r="Y3353" s="2"/>
      <c r="Z3353" s="3"/>
      <c r="AA3353" s="3"/>
      <c r="AB3353" s="7" t="s">
        <v>10080</v>
      </c>
      <c r="AC3353" s="3"/>
      <c r="AD3353" s="3"/>
      <c r="AE3353" s="3"/>
      <c r="AF3353" s="3"/>
      <c r="AG3353" s="4"/>
      <c r="AH3353" s="3"/>
      <c r="AI3353" s="4"/>
      <c r="AJ33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3" s="8">
        <f>IF(#REF!=MAX(#REF!),"New","Old")</f>
      </c>
      <c r="AL3353" s="3"/>
      <c r="AM3353" s="9">
        <f>IF(OR(#REF!="",#REF!=0),"",IF(#REF!&lt;12000,"&lt;12k",IF(AND(#REF!&gt;=12000,#REF!&lt;24000),"12k to 24k",IF(AND(#REF!&gt;=24000,#REF!&lt;=36000),"24k to 36k",IF(#REF!&gt;36000,"&gt;36k","")))))</f>
      </c>
    </row>
    <row x14ac:dyDescent="0.25" r="3354" customHeight="1" ht="18.75">
      <c r="A3354" s="1">
        <v>1919435</v>
      </c>
      <c r="B3354" s="2">
        <v>11539392</v>
      </c>
      <c r="C3354" s="3" t="s">
        <v>0</v>
      </c>
      <c r="D3354" s="3" t="s">
        <v>86</v>
      </c>
      <c r="E3354" s="2">
        <v>2020</v>
      </c>
      <c r="F3354" s="4">
        <v>45155</v>
      </c>
      <c r="G3354" s="3" t="s">
        <v>39</v>
      </c>
      <c r="H3354" s="4">
        <v>45156</v>
      </c>
      <c r="I3354" s="4">
        <f>_xlfn.XLOOKUP(#REF!,[1]!Backup_F8_Previous_Wave[ODINO],[1]!Backup_F8_Previous_Wave[Production Date],"")</f>
      </c>
      <c r="J3354" s="10">
        <f>_xlfn.XLOOKUP(#REF!,[1]!Backup_F8_Previous_Wave[ODINO],[1]!Backup_F8_Previous_Wave[Wave Date],"")</f>
      </c>
      <c r="K3354" s="6">
        <f>_xlfn.XLOOKUP(#REF!,[1]!Backup_F8_Previous_Wave[ODINO],[1]!Backup_F8_Previous_Wave[Full VIN],"")</f>
      </c>
      <c r="L3354" s="3" t="s">
        <v>9558</v>
      </c>
      <c r="M3354" s="3" t="s">
        <v>4</v>
      </c>
      <c r="N3354" s="3" t="s">
        <v>10081</v>
      </c>
      <c r="O3354" s="3" t="s">
        <v>4771</v>
      </c>
      <c r="P3354" s="6">
        <f>_xlfn.XLOOKUP(#REF!,[1]!Table2[BINNING],[1]!Table2[VFG],"")</f>
      </c>
      <c r="Q3354" s="6">
        <f>IF(ISNUMBER(FIND("|",#REF!,1)),LEFT(#REF!,FIND("|",#REF!,1)-2),#REF!)</f>
      </c>
      <c r="R3354" s="6">
        <f>IF(ISNUMBER(FIND("|",#REF!,1)),RIGHT(#REF!,LEN(#REF!)-FIND("|",#REF!,1)-1),"")</f>
      </c>
      <c r="S3354" s="3" t="s">
        <v>7</v>
      </c>
      <c r="T3354" s="3" t="s">
        <v>7</v>
      </c>
      <c r="U3354" s="2">
        <v>0</v>
      </c>
      <c r="V3354" s="2">
        <v>0</v>
      </c>
      <c r="W3354" s="2"/>
      <c r="X3354" s="3" t="s">
        <v>106</v>
      </c>
      <c r="Y3354" s="2"/>
      <c r="Z3354" s="3"/>
      <c r="AA3354" s="3"/>
      <c r="AB3354" s="7" t="s">
        <v>10082</v>
      </c>
      <c r="AC3354" s="3" t="s">
        <v>685</v>
      </c>
      <c r="AD3354" s="3" t="s">
        <v>93</v>
      </c>
      <c r="AE3354" s="3" t="s">
        <v>94</v>
      </c>
      <c r="AF3354" s="3" t="s">
        <v>95</v>
      </c>
      <c r="AG3354" s="4"/>
      <c r="AH3354" s="3"/>
      <c r="AI3354" s="4"/>
      <c r="AJ33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4" s="8">
        <f>IF(#REF!=MAX(#REF!),"New","Old")</f>
      </c>
      <c r="AL3354" s="3"/>
      <c r="AM3354" s="9">
        <f>IF(OR(#REF!="",#REF!=0),"",IF(#REF!&lt;12000,"&lt;12k",IF(AND(#REF!&gt;=12000,#REF!&lt;24000),"12k to 24k",IF(AND(#REF!&gt;=24000,#REF!&lt;=36000),"24k to 36k",IF(#REF!&gt;36000,"&gt;36k","")))))</f>
      </c>
    </row>
    <row x14ac:dyDescent="0.25" r="3355" customHeight="1" ht="18.75">
      <c r="A3355" s="1">
        <v>1919501</v>
      </c>
      <c r="B3355" s="2">
        <v>11539440</v>
      </c>
      <c r="C3355" s="3" t="s">
        <v>0</v>
      </c>
      <c r="D3355" s="3" t="s">
        <v>181</v>
      </c>
      <c r="E3355" s="2">
        <v>2016</v>
      </c>
      <c r="F3355" s="4">
        <v>45156</v>
      </c>
      <c r="G3355" s="3" t="s">
        <v>39</v>
      </c>
      <c r="H3355" s="4">
        <v>45156</v>
      </c>
      <c r="I3355" s="4"/>
      <c r="J3355" s="10">
        <f>_xlfn.XLOOKUP(#REF!,[1]!Backup_F8_Previous_Wave[ODINO],[1]!Backup_F8_Previous_Wave[Wave Date],"")</f>
      </c>
      <c r="K3355" s="6">
        <f>_xlfn.XLOOKUP(#REF!,[1]!Backup_F8_Previous_Wave[ODINO],[1]!Backup_F8_Previous_Wave[Full VIN],"")</f>
      </c>
      <c r="L3355" s="3" t="s">
        <v>7811</v>
      </c>
      <c r="M3355" s="3" t="s">
        <v>4</v>
      </c>
      <c r="N3355" s="3" t="s">
        <v>10083</v>
      </c>
      <c r="O3355" s="3" t="s">
        <v>196</v>
      </c>
      <c r="P3355" s="6">
        <f>_xlfn.XLOOKUP(#REF!,[1]!Table2[BINNING],[1]!Table2[VFG],"")</f>
      </c>
      <c r="Q3355" s="6">
        <f>IF(ISNUMBER(FIND("|",#REF!,1)),LEFT(#REF!,FIND("|",#REF!,1)-2),#REF!)</f>
      </c>
      <c r="R3355" s="6">
        <f>IF(ISNUMBER(FIND("|",#REF!,1)),RIGHT(#REF!,LEN(#REF!)-FIND("|",#REF!,1)-1),"")</f>
      </c>
      <c r="S3355" s="3" t="s">
        <v>7</v>
      </c>
      <c r="T3355" s="3" t="s">
        <v>7</v>
      </c>
      <c r="U3355" s="2">
        <v>0</v>
      </c>
      <c r="V3355" s="2">
        <v>0</v>
      </c>
      <c r="W3355" s="2"/>
      <c r="X3355" s="3" t="s">
        <v>282</v>
      </c>
      <c r="Y3355" s="2">
        <v>65</v>
      </c>
      <c r="Z3355" s="3"/>
      <c r="AA3355" s="3"/>
      <c r="AB3355" s="7" t="s">
        <v>10084</v>
      </c>
      <c r="AC3355" s="3"/>
      <c r="AD3355" s="3"/>
      <c r="AE3355" s="3"/>
      <c r="AF3355" s="3"/>
      <c r="AG3355" s="4"/>
      <c r="AH3355" s="3"/>
      <c r="AI3355" s="4"/>
      <c r="AJ33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5" s="8">
        <f>IF(#REF!=MAX(#REF!),"New","Old")</f>
      </c>
      <c r="AL3355" s="3"/>
      <c r="AM3355" s="9">
        <f>IF(OR(#REF!="",#REF!=0),"",IF(#REF!&lt;12000,"&lt;12k",IF(AND(#REF!&gt;=12000,#REF!&lt;24000),"12k to 24k",IF(AND(#REF!&gt;=24000,#REF!&lt;=36000),"24k to 36k",IF(#REF!&gt;36000,"&gt;36k","")))))</f>
      </c>
    </row>
    <row x14ac:dyDescent="0.25" r="3356" customHeight="1" ht="18.75">
      <c r="A3356" s="1">
        <v>1919636</v>
      </c>
      <c r="B3356" s="2">
        <v>11539540</v>
      </c>
      <c r="C3356" s="3" t="s">
        <v>0</v>
      </c>
      <c r="D3356" s="3" t="s">
        <v>181</v>
      </c>
      <c r="E3356" s="2">
        <v>2017</v>
      </c>
      <c r="F3356" s="4">
        <v>45150</v>
      </c>
      <c r="G3356" s="3" t="s">
        <v>39</v>
      </c>
      <c r="H3356" s="4">
        <v>45157</v>
      </c>
      <c r="I3356" s="4"/>
      <c r="J3356" s="10">
        <f>_xlfn.XLOOKUP(#REF!,[1]!Backup_F8_Previous_Wave[ODINO],[1]!Backup_F8_Previous_Wave[Wave Date],"")</f>
      </c>
      <c r="K3356" s="6">
        <f>_xlfn.XLOOKUP(#REF!,[1]!Backup_F8_Previous_Wave[ODINO],[1]!Backup_F8_Previous_Wave[Full VIN],"")</f>
      </c>
      <c r="L3356" s="3" t="s">
        <v>8513</v>
      </c>
      <c r="M3356" s="3" t="s">
        <v>4</v>
      </c>
      <c r="N3356" s="3" t="s">
        <v>10085</v>
      </c>
      <c r="O3356" s="3" t="s">
        <v>196</v>
      </c>
      <c r="P3356" s="6">
        <f>_xlfn.XLOOKUP(#REF!,[1]!Table2[BINNING],[1]!Table2[VFG],"")</f>
      </c>
      <c r="Q3356" s="6">
        <f>IF(ISNUMBER(FIND("|",#REF!,1)),LEFT(#REF!,FIND("|",#REF!,1)-2),#REF!)</f>
      </c>
      <c r="R3356" s="6">
        <f>IF(ISNUMBER(FIND("|",#REF!,1)),RIGHT(#REF!,LEN(#REF!)-FIND("|",#REF!,1)-1),"")</f>
      </c>
      <c r="S3356" s="3" t="s">
        <v>7</v>
      </c>
      <c r="T3356" s="3" t="s">
        <v>7</v>
      </c>
      <c r="U3356" s="2">
        <v>0</v>
      </c>
      <c r="V3356" s="2">
        <v>0</v>
      </c>
      <c r="W3356" s="2"/>
      <c r="X3356" s="3" t="s">
        <v>317</v>
      </c>
      <c r="Y3356" s="2">
        <v>65</v>
      </c>
      <c r="Z3356" s="3"/>
      <c r="AA3356" s="3"/>
      <c r="AB3356" s="7" t="s">
        <v>10086</v>
      </c>
      <c r="AC3356" s="3"/>
      <c r="AD3356" s="3"/>
      <c r="AE3356" s="3"/>
      <c r="AF3356" s="3"/>
      <c r="AG3356" s="4"/>
      <c r="AH3356" s="3"/>
      <c r="AI3356" s="4"/>
      <c r="AJ33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6" s="8">
        <f>IF(#REF!=MAX(#REF!),"New","Old")</f>
      </c>
      <c r="AL3356" s="3"/>
      <c r="AM3356" s="9">
        <f>IF(OR(#REF!="",#REF!=0),"",IF(#REF!&lt;12000,"&lt;12k",IF(AND(#REF!&gt;=12000,#REF!&lt;24000),"12k to 24k",IF(AND(#REF!&gt;=24000,#REF!&lt;=36000),"24k to 36k",IF(#REF!&gt;36000,"&gt;36k","")))))</f>
      </c>
    </row>
    <row x14ac:dyDescent="0.25" r="3357" customHeight="1" ht="18.75">
      <c r="A3357" s="1">
        <v>1919711</v>
      </c>
      <c r="B3357" s="2">
        <v>11539588</v>
      </c>
      <c r="C3357" s="3" t="s">
        <v>0</v>
      </c>
      <c r="D3357" s="3" t="s">
        <v>485</v>
      </c>
      <c r="E3357" s="2">
        <v>2018</v>
      </c>
      <c r="F3357" s="4">
        <v>45157</v>
      </c>
      <c r="G3357" s="3" t="s">
        <v>39</v>
      </c>
      <c r="H3357" s="4">
        <v>45157</v>
      </c>
      <c r="I3357" s="4">
        <f>_xlfn.XLOOKUP(#REF!,[1]!Backup_F8_Previous_Wave[ODINO],[1]!Backup_F8_Previous_Wave[Production Date],"")</f>
      </c>
      <c r="J3357" s="10">
        <f>_xlfn.XLOOKUP(#REF!,[1]!Backup_F8_Previous_Wave[ODINO],[1]!Backup_F8_Previous_Wave[Wave Date],"")</f>
      </c>
      <c r="K3357" s="6">
        <f>_xlfn.XLOOKUP(#REF!,[1]!Backup_F8_Previous_Wave[ODINO],[1]!Backup_F8_Previous_Wave[Full VIN],"")</f>
      </c>
      <c r="L3357" s="3" t="s">
        <v>1490</v>
      </c>
      <c r="M3357" s="3" t="s">
        <v>4</v>
      </c>
      <c r="N3357" s="3" t="s">
        <v>10087</v>
      </c>
      <c r="O3357" s="3" t="s">
        <v>31</v>
      </c>
      <c r="P3357" s="6">
        <f>_xlfn.XLOOKUP(#REF!,[1]!Table2[BINNING],[1]!Table2[VFG],"")</f>
      </c>
      <c r="Q3357" s="6">
        <f>IF(ISNUMBER(FIND("|",#REF!,1)),LEFT(#REF!,FIND("|",#REF!,1)-2),#REF!)</f>
      </c>
      <c r="R3357" s="6">
        <f>IF(ISNUMBER(FIND("|",#REF!,1)),RIGHT(#REF!,LEN(#REF!)-FIND("|",#REF!,1)-1),"")</f>
      </c>
      <c r="S3357" s="3" t="s">
        <v>7</v>
      </c>
      <c r="T3357" s="3" t="s">
        <v>7</v>
      </c>
      <c r="U3357" s="2">
        <v>0</v>
      </c>
      <c r="V3357" s="2">
        <v>0</v>
      </c>
      <c r="W3357" s="2"/>
      <c r="X3357" s="3" t="s">
        <v>18</v>
      </c>
      <c r="Y3357" s="2">
        <v>75</v>
      </c>
      <c r="Z3357" s="3"/>
      <c r="AA3357" s="3"/>
      <c r="AB3357" s="7" t="s">
        <v>10088</v>
      </c>
      <c r="AC3357" s="3" t="s">
        <v>489</v>
      </c>
      <c r="AD3357" s="3" t="s">
        <v>490</v>
      </c>
      <c r="AE3357" s="3" t="s">
        <v>491</v>
      </c>
      <c r="AF3357" s="3" t="s">
        <v>211</v>
      </c>
      <c r="AG3357" s="4"/>
      <c r="AH3357" s="3"/>
      <c r="AI3357" s="4"/>
      <c r="AJ33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7" s="8">
        <f>IF(#REF!=MAX(#REF!),"New","Old")</f>
      </c>
      <c r="AL3357" s="3"/>
      <c r="AM3357" s="9">
        <f>IF(OR(#REF!="",#REF!=0),"",IF(#REF!&lt;12000,"&lt;12k",IF(AND(#REF!&gt;=12000,#REF!&lt;24000),"12k to 24k",IF(AND(#REF!&gt;=24000,#REF!&lt;=36000),"24k to 36k",IF(#REF!&gt;36000,"&gt;36k","")))))</f>
      </c>
    </row>
    <row x14ac:dyDescent="0.25" r="3358" customHeight="1" ht="18.75">
      <c r="A3358" s="1">
        <v>1919724</v>
      </c>
      <c r="B3358" s="2">
        <v>11539598</v>
      </c>
      <c r="C3358" s="3" t="s">
        <v>0</v>
      </c>
      <c r="D3358" s="3" t="s">
        <v>86</v>
      </c>
      <c r="E3358" s="2">
        <v>2020</v>
      </c>
      <c r="F3358" s="4">
        <v>45153</v>
      </c>
      <c r="G3358" s="3" t="s">
        <v>39</v>
      </c>
      <c r="H3358" s="4">
        <v>45157</v>
      </c>
      <c r="I3358" s="4">
        <f>_xlfn.XLOOKUP(#REF!,[1]!Backup_F8_Previous_Wave[ODINO],[1]!Backup_F8_Previous_Wave[Production Date],"")</f>
      </c>
      <c r="J3358" s="10">
        <f>_xlfn.XLOOKUP(#REF!,[1]!Backup_F8_Previous_Wave[ODINO],[1]!Backup_F8_Previous_Wave[Wave Date],"")</f>
      </c>
      <c r="K3358" s="6">
        <f>_xlfn.XLOOKUP(#REF!,[1]!Backup_F8_Previous_Wave[ODINO],[1]!Backup_F8_Previous_Wave[Full VIN],"")</f>
      </c>
      <c r="L3358" s="3" t="s">
        <v>7318</v>
      </c>
      <c r="M3358" s="3" t="s">
        <v>4</v>
      </c>
      <c r="N3358" s="3" t="s">
        <v>10089</v>
      </c>
      <c r="O3358" s="3" t="s">
        <v>4771</v>
      </c>
      <c r="P3358" s="6">
        <f>_xlfn.XLOOKUP(#REF!,[1]!Table2[BINNING],[1]!Table2[VFG],"")</f>
      </c>
      <c r="Q3358" s="6">
        <f>IF(ISNUMBER(FIND("|",#REF!,1)),LEFT(#REF!,FIND("|",#REF!,1)-2),#REF!)</f>
      </c>
      <c r="R3358" s="6">
        <f>IF(ISNUMBER(FIND("|",#REF!,1)),RIGHT(#REF!,LEN(#REF!)-FIND("|",#REF!,1)-1),"")</f>
      </c>
      <c r="S3358" s="3" t="s">
        <v>7</v>
      </c>
      <c r="T3358" s="3" t="s">
        <v>7</v>
      </c>
      <c r="U3358" s="2">
        <v>0</v>
      </c>
      <c r="V3358" s="2">
        <v>0</v>
      </c>
      <c r="W3358" s="2"/>
      <c r="X3358" s="3" t="s">
        <v>525</v>
      </c>
      <c r="Y3358" s="2"/>
      <c r="Z3358" s="3"/>
      <c r="AA3358" s="3"/>
      <c r="AB3358" s="7" t="s">
        <v>10090</v>
      </c>
      <c r="AC3358" s="3" t="s">
        <v>685</v>
      </c>
      <c r="AD3358" s="3" t="s">
        <v>93</v>
      </c>
      <c r="AE3358" s="3" t="s">
        <v>94</v>
      </c>
      <c r="AF3358" s="3" t="s">
        <v>95</v>
      </c>
      <c r="AG3358" s="4"/>
      <c r="AH3358" s="3"/>
      <c r="AI3358" s="4"/>
      <c r="AJ33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8" s="8">
        <f>IF(#REF!=MAX(#REF!),"New","Old")</f>
      </c>
      <c r="AL3358" s="3"/>
      <c r="AM3358" s="9">
        <f>IF(OR(#REF!="",#REF!=0),"",IF(#REF!&lt;12000,"&lt;12k",IF(AND(#REF!&gt;=12000,#REF!&lt;24000),"12k to 24k",IF(AND(#REF!&gt;=24000,#REF!&lt;=36000),"24k to 36k",IF(#REF!&gt;36000,"&gt;36k","")))))</f>
      </c>
    </row>
    <row x14ac:dyDescent="0.25" r="3359" customHeight="1" ht="18.75">
      <c r="A3359" s="1">
        <v>1919760</v>
      </c>
      <c r="B3359" s="2">
        <v>11539624</v>
      </c>
      <c r="C3359" s="3" t="s">
        <v>0</v>
      </c>
      <c r="D3359" s="3" t="s">
        <v>86</v>
      </c>
      <c r="E3359" s="2">
        <v>2020</v>
      </c>
      <c r="F3359" s="4">
        <v>45155</v>
      </c>
      <c r="G3359" s="3" t="s">
        <v>39</v>
      </c>
      <c r="H3359" s="4">
        <v>45158</v>
      </c>
      <c r="I3359" s="4">
        <f>_xlfn.XLOOKUP(#REF!,[1]!Backup_F8_Previous_Wave[ODINO],[1]!Backup_F8_Previous_Wave[Production Date],"")</f>
      </c>
      <c r="J3359" s="10">
        <f>_xlfn.XLOOKUP(#REF!,[1]!Backup_F8_Previous_Wave[ODINO],[1]!Backup_F8_Previous_Wave[Wave Date],"")</f>
      </c>
      <c r="K3359" s="6">
        <f>_xlfn.XLOOKUP(#REF!,[1]!Backup_F8_Previous_Wave[ODINO],[1]!Backup_F8_Previous_Wave[Full VIN],"")</f>
      </c>
      <c r="L3359" s="3" t="s">
        <v>5593</v>
      </c>
      <c r="M3359" s="3" t="s">
        <v>4</v>
      </c>
      <c r="N3359" s="3" t="s">
        <v>10091</v>
      </c>
      <c r="O3359" s="3" t="s">
        <v>4771</v>
      </c>
      <c r="P3359" s="6">
        <f>_xlfn.XLOOKUP(#REF!,[1]!Table2[BINNING],[1]!Table2[VFG],"")</f>
      </c>
      <c r="Q3359" s="6">
        <f>IF(ISNUMBER(FIND("|",#REF!,1)),LEFT(#REF!,FIND("|",#REF!,1)-2),#REF!)</f>
      </c>
      <c r="R3359" s="6">
        <f>IF(ISNUMBER(FIND("|",#REF!,1)),RIGHT(#REF!,LEN(#REF!)-FIND("|",#REF!,1)-1),"")</f>
      </c>
      <c r="S3359" s="3" t="s">
        <v>7</v>
      </c>
      <c r="T3359" s="3" t="s">
        <v>7</v>
      </c>
      <c r="U3359" s="2">
        <v>0</v>
      </c>
      <c r="V3359" s="2">
        <v>0</v>
      </c>
      <c r="W3359" s="2"/>
      <c r="X3359" s="3" t="s">
        <v>282</v>
      </c>
      <c r="Y3359" s="2"/>
      <c r="Z3359" s="3"/>
      <c r="AA3359" s="3"/>
      <c r="AB3359" s="7" t="s">
        <v>10092</v>
      </c>
      <c r="AC3359" s="3" t="s">
        <v>685</v>
      </c>
      <c r="AD3359" s="3" t="s">
        <v>93</v>
      </c>
      <c r="AE3359" s="3" t="s">
        <v>94</v>
      </c>
      <c r="AF3359" s="3" t="s">
        <v>95</v>
      </c>
      <c r="AG3359" s="4"/>
      <c r="AH3359" s="3"/>
      <c r="AI3359" s="4"/>
      <c r="AJ33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59" s="8">
        <f>IF(#REF!=MAX(#REF!),"New","Old")</f>
      </c>
      <c r="AL3359" s="3"/>
      <c r="AM3359" s="9">
        <f>IF(OR(#REF!="",#REF!=0),"",IF(#REF!&lt;12000,"&lt;12k",IF(AND(#REF!&gt;=12000,#REF!&lt;24000),"12k to 24k",IF(AND(#REF!&gt;=24000,#REF!&lt;=36000),"24k to 36k",IF(#REF!&gt;36000,"&gt;36k","")))))</f>
      </c>
    </row>
    <row x14ac:dyDescent="0.25" r="3360" customHeight="1" ht="18.75">
      <c r="A3360" s="1">
        <v>1919884</v>
      </c>
      <c r="B3360" s="2">
        <v>11539707</v>
      </c>
      <c r="C3360" s="3" t="s">
        <v>0</v>
      </c>
      <c r="D3360" s="3" t="s">
        <v>3129</v>
      </c>
      <c r="E3360" s="2">
        <v>2019</v>
      </c>
      <c r="F3360" s="4">
        <v>45133</v>
      </c>
      <c r="G3360" s="3" t="s">
        <v>39</v>
      </c>
      <c r="H3360" s="4">
        <v>45159</v>
      </c>
      <c r="I3360" s="4">
        <f>_xlfn.XLOOKUP(#REF!,[1]!Backup_F8_Previous_Wave[ODINO],[1]!Backup_F8_Previous_Wave[Production Date],"")</f>
      </c>
      <c r="J3360" s="10">
        <f>_xlfn.XLOOKUP(#REF!,[1]!Backup_F8_Previous_Wave[ODINO],[1]!Backup_F8_Previous_Wave[Wave Date],"")</f>
      </c>
      <c r="K3360" s="3"/>
      <c r="L3360" s="3" t="s">
        <v>10093</v>
      </c>
      <c r="M3360" s="3" t="s">
        <v>4</v>
      </c>
      <c r="N3360" s="3" t="s">
        <v>10094</v>
      </c>
      <c r="O3360" s="3" t="s">
        <v>10095</v>
      </c>
      <c r="P3360" s="6">
        <f>_xlfn.XLOOKUP(#REF!,[1]!Table2[BINNING],[1]!Table2[VFG],"")</f>
      </c>
      <c r="Q3360" s="6">
        <f>IF(ISNUMBER(FIND("|",#REF!,1)),LEFT(#REF!,FIND("|",#REF!,1)-2),#REF!)</f>
      </c>
      <c r="R3360" s="6">
        <f>IF(ISNUMBER(FIND("|",#REF!,1)),RIGHT(#REF!,LEN(#REF!)-FIND("|",#REF!,1)-1),"")</f>
      </c>
      <c r="S3360" s="3" t="s">
        <v>7</v>
      </c>
      <c r="T3360" s="3" t="s">
        <v>7</v>
      </c>
      <c r="U3360" s="2">
        <v>0</v>
      </c>
      <c r="V3360" s="2">
        <v>0</v>
      </c>
      <c r="W3360" s="2"/>
      <c r="X3360" s="3" t="s">
        <v>32</v>
      </c>
      <c r="Y3360" s="2">
        <v>50</v>
      </c>
      <c r="Z3360" s="3"/>
      <c r="AA3360" s="3"/>
      <c r="AB3360" s="7" t="s">
        <v>10096</v>
      </c>
      <c r="AC3360" s="3" t="s">
        <v>5102</v>
      </c>
      <c r="AD3360" s="3" t="s">
        <v>5103</v>
      </c>
      <c r="AE3360" s="3" t="s">
        <v>5104</v>
      </c>
      <c r="AF3360" s="3" t="s">
        <v>3134</v>
      </c>
      <c r="AG3360" s="4"/>
      <c r="AH3360" s="3"/>
      <c r="AI3360" s="4"/>
      <c r="AJ33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0" s="8">
        <f>IF(#REF!=MAX(#REF!),"New","Old")</f>
      </c>
      <c r="AL3360" s="3"/>
      <c r="AM3360" s="9">
        <f>IF(OR(#REF!="",#REF!=0),"",IF(#REF!&lt;12000,"&lt;12k",IF(AND(#REF!&gt;=12000,#REF!&lt;24000),"12k to 24k",IF(AND(#REF!&gt;=24000,#REF!&lt;=36000),"24k to 36k",IF(#REF!&gt;36000,"&gt;36k","")))))</f>
      </c>
    </row>
    <row x14ac:dyDescent="0.25" r="3361" customHeight="1" ht="18.75">
      <c r="A3361" s="1">
        <v>1919965</v>
      </c>
      <c r="B3361" s="2">
        <v>11539765</v>
      </c>
      <c r="C3361" s="3" t="s">
        <v>0</v>
      </c>
      <c r="D3361" s="3" t="s">
        <v>86</v>
      </c>
      <c r="E3361" s="2">
        <v>2020</v>
      </c>
      <c r="F3361" s="4">
        <v>45152</v>
      </c>
      <c r="G3361" s="3" t="s">
        <v>39</v>
      </c>
      <c r="H3361" s="4">
        <v>45159</v>
      </c>
      <c r="I3361" s="4">
        <f>_xlfn.XLOOKUP(#REF!,[1]!Backup_F8_Previous_Wave[ODINO],[1]!Backup_F8_Previous_Wave[Production Date],"")</f>
      </c>
      <c r="J3361" s="10">
        <f>_xlfn.XLOOKUP(#REF!,[1]!Backup_F8_Previous_Wave[ODINO],[1]!Backup_F8_Previous_Wave[Wave Date],"")</f>
      </c>
      <c r="K3361" s="6">
        <f>_xlfn.XLOOKUP(#REF!,[1]!Backup_F8_Previous_Wave[ODINO],[1]!Backup_F8_Previous_Wave[Full VIN],"")</f>
      </c>
      <c r="L3361" s="3" t="s">
        <v>3604</v>
      </c>
      <c r="M3361" s="3" t="s">
        <v>4</v>
      </c>
      <c r="N3361" s="3" t="s">
        <v>10097</v>
      </c>
      <c r="O3361" s="3" t="s">
        <v>4771</v>
      </c>
      <c r="P3361" s="6">
        <f>_xlfn.XLOOKUP(#REF!,[1]!Table2[BINNING],[1]!Table2[VFG],"")</f>
      </c>
      <c r="Q3361" s="6">
        <f>IF(ISNUMBER(FIND("|",#REF!,1)),LEFT(#REF!,FIND("|",#REF!,1)-2),#REF!)</f>
      </c>
      <c r="R3361" s="6">
        <f>IF(ISNUMBER(FIND("|",#REF!,1)),RIGHT(#REF!,LEN(#REF!)-FIND("|",#REF!,1)-1),"")</f>
      </c>
      <c r="S3361" s="3" t="s">
        <v>7</v>
      </c>
      <c r="T3361" s="3" t="s">
        <v>7</v>
      </c>
      <c r="U3361" s="2">
        <v>0</v>
      </c>
      <c r="V3361" s="2">
        <v>0</v>
      </c>
      <c r="W3361" s="2"/>
      <c r="X3361" s="3" t="s">
        <v>218</v>
      </c>
      <c r="Y3361" s="2"/>
      <c r="Z3361" s="3"/>
      <c r="AA3361" s="3"/>
      <c r="AB3361" s="7" t="s">
        <v>10098</v>
      </c>
      <c r="AC3361" s="3" t="s">
        <v>685</v>
      </c>
      <c r="AD3361" s="3" t="s">
        <v>93</v>
      </c>
      <c r="AE3361" s="3" t="s">
        <v>94</v>
      </c>
      <c r="AF3361" s="3" t="s">
        <v>95</v>
      </c>
      <c r="AG3361" s="4"/>
      <c r="AH3361" s="3"/>
      <c r="AI3361" s="4"/>
      <c r="AJ33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1" s="8">
        <f>IF(#REF!=MAX(#REF!),"New","Old")</f>
      </c>
      <c r="AL3361" s="3"/>
      <c r="AM3361" s="9">
        <f>IF(OR(#REF!="",#REF!=0),"",IF(#REF!&lt;12000,"&lt;12k",IF(AND(#REF!&gt;=12000,#REF!&lt;24000),"12k to 24k",IF(AND(#REF!&gt;=24000,#REF!&lt;=36000),"24k to 36k",IF(#REF!&gt;36000,"&gt;36k","")))))</f>
      </c>
    </row>
    <row x14ac:dyDescent="0.25" r="3362" customHeight="1" ht="18.75">
      <c r="A3362" s="1">
        <v>1919987</v>
      </c>
      <c r="B3362" s="2">
        <v>11539781</v>
      </c>
      <c r="C3362" s="3" t="s">
        <v>0</v>
      </c>
      <c r="D3362" s="3" t="s">
        <v>181</v>
      </c>
      <c r="E3362" s="2">
        <v>2017</v>
      </c>
      <c r="F3362" s="4">
        <v>45158</v>
      </c>
      <c r="G3362" s="3" t="s">
        <v>39</v>
      </c>
      <c r="H3362" s="4">
        <v>45159</v>
      </c>
      <c r="I3362" s="4">
        <f>_xlfn.XLOOKUP(#REF!,[1]!Backup_F8_Previous_Wave[ODINO],[1]!Backup_F8_Previous_Wave[Production Date],"")</f>
      </c>
      <c r="J3362" s="10">
        <f>_xlfn.XLOOKUP(#REF!,[1]!Backup_F8_Previous_Wave[ODINO],[1]!Backup_F8_Previous_Wave[Wave Date],"")</f>
      </c>
      <c r="K3362" s="6">
        <f>_xlfn.XLOOKUP(#REF!,[1]!Backup_F8_Previous_Wave[ODINO],[1]!Backup_F8_Previous_Wave[Full VIN],"")</f>
      </c>
      <c r="L3362" s="3" t="s">
        <v>8048</v>
      </c>
      <c r="M3362" s="3" t="s">
        <v>4</v>
      </c>
      <c r="N3362" s="3" t="s">
        <v>10099</v>
      </c>
      <c r="O3362" s="3" t="s">
        <v>196</v>
      </c>
      <c r="P3362" s="6">
        <f>_xlfn.XLOOKUP(#REF!,[1]!Table2[BINNING],[1]!Table2[VFG],"")</f>
      </c>
      <c r="Q3362" s="6">
        <f>IF(ISNUMBER(FIND("|",#REF!,1)),LEFT(#REF!,FIND("|",#REF!,1)-2),#REF!)</f>
      </c>
      <c r="R3362" s="6">
        <f>IF(ISNUMBER(FIND("|",#REF!,1)),RIGHT(#REF!,LEN(#REF!)-FIND("|",#REF!,1)-1),"")</f>
      </c>
      <c r="S3362" s="3" t="s">
        <v>7</v>
      </c>
      <c r="T3362" s="3" t="s">
        <v>7</v>
      </c>
      <c r="U3362" s="2">
        <v>0</v>
      </c>
      <c r="V3362" s="2">
        <v>0</v>
      </c>
      <c r="W3362" s="2"/>
      <c r="X3362" s="3" t="s">
        <v>467</v>
      </c>
      <c r="Y3362" s="2">
        <v>65</v>
      </c>
      <c r="Z3362" s="3"/>
      <c r="AA3362" s="3"/>
      <c r="AB3362" s="7" t="s">
        <v>10100</v>
      </c>
      <c r="AC3362" s="3" t="s">
        <v>297</v>
      </c>
      <c r="AD3362" s="3" t="s">
        <v>298</v>
      </c>
      <c r="AE3362" s="3" t="s">
        <v>299</v>
      </c>
      <c r="AF3362" s="3" t="s">
        <v>198</v>
      </c>
      <c r="AG3362" s="4"/>
      <c r="AH3362" s="3"/>
      <c r="AI3362" s="4"/>
      <c r="AJ33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2" s="8">
        <f>IF(#REF!=MAX(#REF!),"New","Old")</f>
      </c>
      <c r="AL3362" s="3"/>
      <c r="AM3362" s="9">
        <f>IF(OR(#REF!="",#REF!=0),"",IF(#REF!&lt;12000,"&lt;12k",IF(AND(#REF!&gt;=12000,#REF!&lt;24000),"12k to 24k",IF(AND(#REF!&gt;=24000,#REF!&lt;=36000),"24k to 36k",IF(#REF!&gt;36000,"&gt;36k","")))))</f>
      </c>
    </row>
    <row x14ac:dyDescent="0.25" r="3363" customHeight="1" ht="18.75">
      <c r="A3363" s="1">
        <v>1920007</v>
      </c>
      <c r="B3363" s="2">
        <v>11539792</v>
      </c>
      <c r="C3363" s="3" t="s">
        <v>0</v>
      </c>
      <c r="D3363" s="3" t="s">
        <v>181</v>
      </c>
      <c r="E3363" s="2">
        <v>2017</v>
      </c>
      <c r="F3363" s="4">
        <v>45087</v>
      </c>
      <c r="G3363" s="3" t="s">
        <v>108</v>
      </c>
      <c r="H3363" s="4">
        <v>45159</v>
      </c>
      <c r="I3363" s="4">
        <f>_xlfn.XLOOKUP(#REF!,[1]!Backup_F8_Previous_Wave[ODINO],[1]!Backup_F8_Previous_Wave[Production Date],"")</f>
      </c>
      <c r="J3363" s="10">
        <f>_xlfn.XLOOKUP(#REF!,[1]!Backup_F8_Previous_Wave[ODINO],[1]!Backup_F8_Previous_Wave[Wave Date],"")</f>
      </c>
      <c r="K3363" s="6">
        <f>_xlfn.XLOOKUP(#REF!,[1]!Backup_F8_Previous_Wave[ODINO],[1]!Backup_F8_Previous_Wave[Full VIN],"")</f>
      </c>
      <c r="L3363" s="3" t="s">
        <v>7673</v>
      </c>
      <c r="M3363" s="3" t="s">
        <v>4</v>
      </c>
      <c r="N3363" s="3" t="s">
        <v>10101</v>
      </c>
      <c r="O3363" s="3" t="s">
        <v>196</v>
      </c>
      <c r="P3363" s="6">
        <f>_xlfn.XLOOKUP(#REF!,[1]!Table2[BINNING],[1]!Table2[VFG],"")</f>
      </c>
      <c r="Q3363" s="6">
        <f>IF(ISNUMBER(FIND("|",#REF!,1)),LEFT(#REF!,FIND("|",#REF!,1)-2),#REF!)</f>
      </c>
      <c r="R3363" s="6">
        <f>IF(ISNUMBER(FIND("|",#REF!,1)),RIGHT(#REF!,LEN(#REF!)-FIND("|",#REF!,1)-1),"")</f>
      </c>
      <c r="S3363" s="3" t="s">
        <v>7</v>
      </c>
      <c r="T3363" s="3" t="s">
        <v>7</v>
      </c>
      <c r="U3363" s="2">
        <v>0</v>
      </c>
      <c r="V3363" s="2">
        <v>0</v>
      </c>
      <c r="W3363" s="2"/>
      <c r="X3363" s="3" t="s">
        <v>63</v>
      </c>
      <c r="Y3363" s="2">
        <v>65</v>
      </c>
      <c r="Z3363" s="3"/>
      <c r="AA3363" s="3"/>
      <c r="AB3363" s="7" t="s">
        <v>10102</v>
      </c>
      <c r="AC3363" s="3" t="s">
        <v>297</v>
      </c>
      <c r="AD3363" s="3" t="s">
        <v>298</v>
      </c>
      <c r="AE3363" s="3" t="s">
        <v>299</v>
      </c>
      <c r="AF3363" s="3" t="s">
        <v>198</v>
      </c>
      <c r="AG3363" s="4"/>
      <c r="AH3363" s="3"/>
      <c r="AI3363" s="4"/>
      <c r="AJ33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3" s="8">
        <f>IF(#REF!=MAX(#REF!),"New","Old")</f>
      </c>
      <c r="AL3363" s="3"/>
      <c r="AM3363" s="9">
        <f>IF(OR(#REF!="",#REF!=0),"",IF(#REF!&lt;12000,"&lt;12k",IF(AND(#REF!&gt;=12000,#REF!&lt;24000),"12k to 24k",IF(AND(#REF!&gt;=24000,#REF!&lt;=36000),"24k to 36k",IF(#REF!&gt;36000,"&gt;36k","")))))</f>
      </c>
    </row>
    <row x14ac:dyDescent="0.25" r="3364" customHeight="1" ht="18.75">
      <c r="A3364" s="1">
        <v>1920045</v>
      </c>
      <c r="B3364" s="2">
        <v>11539818</v>
      </c>
      <c r="C3364" s="3" t="s">
        <v>0</v>
      </c>
      <c r="D3364" s="3" t="s">
        <v>136</v>
      </c>
      <c r="E3364" s="2">
        <v>2015</v>
      </c>
      <c r="F3364" s="4">
        <v>45159</v>
      </c>
      <c r="G3364" s="3" t="s">
        <v>39</v>
      </c>
      <c r="H3364" s="4">
        <v>45159</v>
      </c>
      <c r="I3364" s="4"/>
      <c r="J3364" s="10">
        <f>_xlfn.XLOOKUP(#REF!,[1]!Backup_F8_Previous_Wave[ODINO],[1]!Backup_F8_Previous_Wave[Wave Date],"")</f>
      </c>
      <c r="K3364" s="3"/>
      <c r="L3364" s="3" t="s">
        <v>10103</v>
      </c>
      <c r="M3364" s="3" t="s">
        <v>4</v>
      </c>
      <c r="N3364" s="3" t="s">
        <v>10104</v>
      </c>
      <c r="O3364" s="3" t="s">
        <v>105</v>
      </c>
      <c r="P3364" s="6">
        <f>_xlfn.XLOOKUP(#REF!,[1]!Table2[BINNING],[1]!Table2[VFG],"")</f>
      </c>
      <c r="Q3364" s="6">
        <f>IF(ISNUMBER(FIND("|",#REF!,1)),LEFT(#REF!,FIND("|",#REF!,1)-2),#REF!)</f>
      </c>
      <c r="R3364" s="6">
        <f>IF(ISNUMBER(FIND("|",#REF!,1)),RIGHT(#REF!,LEN(#REF!)-FIND("|",#REF!,1)-1),"")</f>
      </c>
      <c r="S3364" s="3" t="s">
        <v>7</v>
      </c>
      <c r="T3364" s="3" t="s">
        <v>7</v>
      </c>
      <c r="U3364" s="2">
        <v>0</v>
      </c>
      <c r="V3364" s="2">
        <v>0</v>
      </c>
      <c r="W3364" s="2"/>
      <c r="X3364" s="3" t="s">
        <v>81</v>
      </c>
      <c r="Y3364" s="2">
        <v>55</v>
      </c>
      <c r="Z3364" s="3"/>
      <c r="AA3364" s="3"/>
      <c r="AB3364" s="7" t="s">
        <v>10105</v>
      </c>
      <c r="AC3364" s="3" t="s">
        <v>44</v>
      </c>
      <c r="AD3364" s="3" t="s">
        <v>44</v>
      </c>
      <c r="AE3364" s="3" t="s">
        <v>44</v>
      </c>
      <c r="AF3364" s="3" t="s">
        <v>141</v>
      </c>
      <c r="AG3364" s="4"/>
      <c r="AH3364" s="3"/>
      <c r="AI3364" s="4"/>
      <c r="AJ33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4" s="8">
        <f>IF(#REF!=MAX(#REF!),"New","Old")</f>
      </c>
      <c r="AL3364" s="3"/>
      <c r="AM3364" s="9">
        <f>IF(OR(#REF!="",#REF!=0),"",IF(#REF!&lt;12000,"&lt;12k",IF(AND(#REF!&gt;=12000,#REF!&lt;24000),"12k to 24k",IF(AND(#REF!&gt;=24000,#REF!&lt;=36000),"24k to 36k",IF(#REF!&gt;36000,"&gt;36k","")))))</f>
      </c>
    </row>
    <row x14ac:dyDescent="0.25" r="3365" customHeight="1" ht="18.75">
      <c r="A3365" s="1">
        <v>1920095</v>
      </c>
      <c r="B3365" s="2">
        <v>11539846</v>
      </c>
      <c r="C3365" s="3" t="s">
        <v>0</v>
      </c>
      <c r="D3365" s="3" t="s">
        <v>181</v>
      </c>
      <c r="E3365" s="2">
        <v>2017</v>
      </c>
      <c r="F3365" s="4">
        <v>44743</v>
      </c>
      <c r="G3365" s="3" t="s">
        <v>39</v>
      </c>
      <c r="H3365" s="4">
        <v>45159</v>
      </c>
      <c r="I3365" s="4">
        <f>_xlfn.XLOOKUP(#REF!,[1]!Backup_F8_Previous_Wave[ODINO],[1]!Backup_F8_Previous_Wave[Production Date],"")</f>
      </c>
      <c r="J3365" s="10">
        <f>_xlfn.XLOOKUP(#REF!,[1]!Backup_F8_Previous_Wave[ODINO],[1]!Backup_F8_Previous_Wave[Wave Date],"")</f>
      </c>
      <c r="K3365" s="6">
        <f>_xlfn.XLOOKUP(#REF!,[1]!Backup_F8_Previous_Wave[ODINO],[1]!Backup_F8_Previous_Wave[Full VIN],"")</f>
      </c>
      <c r="L3365" s="3" t="s">
        <v>4253</v>
      </c>
      <c r="M3365" s="3" t="s">
        <v>4</v>
      </c>
      <c r="N3365" s="3" t="s">
        <v>10106</v>
      </c>
      <c r="O3365" s="3" t="s">
        <v>196</v>
      </c>
      <c r="P3365" s="6">
        <f>_xlfn.XLOOKUP(#REF!,[1]!Table2[BINNING],[1]!Table2[VFG],"")</f>
      </c>
      <c r="Q3365" s="6">
        <f>IF(ISNUMBER(FIND("|",#REF!,1)),LEFT(#REF!,FIND("|",#REF!,1)-2),#REF!)</f>
      </c>
      <c r="R3365" s="6">
        <f>IF(ISNUMBER(FIND("|",#REF!,1)),RIGHT(#REF!,LEN(#REF!)-FIND("|",#REF!,1)-1),"")</f>
      </c>
      <c r="S3365" s="3" t="s">
        <v>7</v>
      </c>
      <c r="T3365" s="3" t="s">
        <v>7</v>
      </c>
      <c r="U3365" s="2">
        <v>0</v>
      </c>
      <c r="V3365" s="2">
        <v>0</v>
      </c>
      <c r="W3365" s="2"/>
      <c r="X3365" s="3" t="s">
        <v>139</v>
      </c>
      <c r="Y3365" s="2"/>
      <c r="Z3365" s="3"/>
      <c r="AA3365" s="3"/>
      <c r="AB3365" s="7" t="s">
        <v>10107</v>
      </c>
      <c r="AC3365" s="3" t="s">
        <v>297</v>
      </c>
      <c r="AD3365" s="3" t="s">
        <v>298</v>
      </c>
      <c r="AE3365" s="3" t="s">
        <v>299</v>
      </c>
      <c r="AF3365" s="3" t="s">
        <v>198</v>
      </c>
      <c r="AG3365" s="4"/>
      <c r="AH3365" s="3"/>
      <c r="AI3365" s="4"/>
      <c r="AJ33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5" s="8">
        <f>IF(#REF!=MAX(#REF!),"New","Old")</f>
      </c>
      <c r="AL3365" s="3"/>
      <c r="AM3365" s="9">
        <f>IF(OR(#REF!="",#REF!=0),"",IF(#REF!&lt;12000,"&lt;12k",IF(AND(#REF!&gt;=12000,#REF!&lt;24000),"12k to 24k",IF(AND(#REF!&gt;=24000,#REF!&lt;=36000),"24k to 36k",IF(#REF!&gt;36000,"&gt;36k","")))))</f>
      </c>
    </row>
    <row x14ac:dyDescent="0.25" r="3366" customHeight="1" ht="18.75">
      <c r="A3366" s="1">
        <v>1920096</v>
      </c>
      <c r="B3366" s="2">
        <v>11539847</v>
      </c>
      <c r="C3366" s="3" t="s">
        <v>0</v>
      </c>
      <c r="D3366" s="3" t="s">
        <v>69</v>
      </c>
      <c r="E3366" s="2">
        <v>2013</v>
      </c>
      <c r="F3366" s="4">
        <v>43333</v>
      </c>
      <c r="G3366" s="3" t="s">
        <v>39</v>
      </c>
      <c r="H3366" s="4">
        <v>45159</v>
      </c>
      <c r="I3366" s="4">
        <f>_xlfn.XLOOKUP(#REF!,[1]!Backup_F8_Previous_Wave[ODINO],[1]!Backup_F8_Previous_Wave[Production Date],"")</f>
      </c>
      <c r="J3366" s="10">
        <f>_xlfn.XLOOKUP(#REF!,[1]!Backup_F8_Previous_Wave[ODINO],[1]!Backup_F8_Previous_Wave[Wave Date],"")</f>
      </c>
      <c r="K3366" s="6">
        <f>_xlfn.XLOOKUP(#REF!,[1]!Backup_F8_Previous_Wave[ODINO],[1]!Backup_F8_Previous_Wave[Full VIN],"")</f>
      </c>
      <c r="L3366" s="3" t="s">
        <v>10108</v>
      </c>
      <c r="M3366" s="3" t="s">
        <v>4</v>
      </c>
      <c r="N3366" s="3" t="s">
        <v>10109</v>
      </c>
      <c r="O3366" s="3" t="s">
        <v>31</v>
      </c>
      <c r="P3366" s="6">
        <f>_xlfn.XLOOKUP(#REF!,[1]!Table2[BINNING],[1]!Table2[VFG],"")</f>
      </c>
      <c r="Q3366" s="6">
        <f>IF(ISNUMBER(FIND("|",#REF!,1)),LEFT(#REF!,FIND("|",#REF!,1)-2),#REF!)</f>
      </c>
      <c r="R3366" s="6">
        <f>IF(ISNUMBER(FIND("|",#REF!,1)),RIGHT(#REF!,LEN(#REF!)-FIND("|",#REF!,1)-1),"")</f>
      </c>
      <c r="S3366" s="3" t="s">
        <v>957</v>
      </c>
      <c r="T3366" s="3" t="s">
        <v>7</v>
      </c>
      <c r="U3366" s="2">
        <v>1</v>
      </c>
      <c r="V3366" s="2">
        <v>0</v>
      </c>
      <c r="W3366" s="2">
        <v>32000</v>
      </c>
      <c r="X3366" s="3" t="s">
        <v>63</v>
      </c>
      <c r="Y3366" s="2"/>
      <c r="Z3366" s="3" t="s">
        <v>10110</v>
      </c>
      <c r="AA3366" s="3" t="s">
        <v>3881</v>
      </c>
      <c r="AB3366" s="7" t="s">
        <v>10111</v>
      </c>
      <c r="AC3366" s="3" t="s">
        <v>74</v>
      </c>
      <c r="AD3366" s="3" t="s">
        <v>75</v>
      </c>
      <c r="AE3366" s="3" t="s">
        <v>76</v>
      </c>
      <c r="AF3366" s="3" t="s">
        <v>77</v>
      </c>
      <c r="AG3366" s="4"/>
      <c r="AH3366" s="3"/>
      <c r="AI3366" s="4"/>
      <c r="AJ33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6" s="8">
        <f>IF(#REF!=MAX(#REF!),"New","Old")</f>
      </c>
      <c r="AL3366" s="3"/>
      <c r="AM3366" s="9">
        <f>IF(OR(#REF!="",#REF!=0),"",IF(#REF!&lt;12000,"&lt;12k",IF(AND(#REF!&gt;=12000,#REF!&lt;24000),"12k to 24k",IF(AND(#REF!&gt;=24000,#REF!&lt;=36000),"24k to 36k",IF(#REF!&gt;36000,"&gt;36k","")))))</f>
      </c>
    </row>
    <row x14ac:dyDescent="0.25" r="3367" customHeight="1" ht="18.75">
      <c r="A3367" s="1">
        <v>1920217</v>
      </c>
      <c r="B3367" s="2">
        <v>11539922</v>
      </c>
      <c r="C3367" s="3" t="s">
        <v>0</v>
      </c>
      <c r="D3367" s="3" t="s">
        <v>1</v>
      </c>
      <c r="E3367" s="2">
        <v>2016</v>
      </c>
      <c r="F3367" s="4">
        <v>45159</v>
      </c>
      <c r="G3367" s="3" t="s">
        <v>39</v>
      </c>
      <c r="H3367" s="4">
        <v>45159</v>
      </c>
      <c r="I3367" s="4">
        <f>_xlfn.XLOOKUP(#REF!,[1]!Backup_F8_Previous_Wave[ODINO],[1]!Backup_F8_Previous_Wave[Production Date],"")</f>
      </c>
      <c r="J3367" s="10">
        <f>_xlfn.XLOOKUP(#REF!,[1]!Backup_F8_Previous_Wave[ODINO],[1]!Backup_F8_Previous_Wave[Wave Date],"")</f>
      </c>
      <c r="K3367" s="6">
        <f>_xlfn.XLOOKUP(#REF!,[1]!Backup_F8_Previous_Wave[ODINO],[1]!Backup_F8_Previous_Wave[Full VIN],"")</f>
      </c>
      <c r="L3367" s="3" t="s">
        <v>10112</v>
      </c>
      <c r="M3367" s="3" t="s">
        <v>4</v>
      </c>
      <c r="N3367" s="3" t="s">
        <v>10113</v>
      </c>
      <c r="O3367" s="3" t="s">
        <v>390</v>
      </c>
      <c r="P3367" s="6">
        <f>_xlfn.XLOOKUP(#REF!,[1]!Table2[BINNING],[1]!Table2[VFG],"")</f>
      </c>
      <c r="Q3367" s="6">
        <f>IF(ISNUMBER(FIND("|",#REF!,1)),LEFT(#REF!,FIND("|",#REF!,1)-2),#REF!)</f>
      </c>
      <c r="R3367" s="6">
        <f>IF(ISNUMBER(FIND("|",#REF!,1)),RIGHT(#REF!,LEN(#REF!)-FIND("|",#REF!,1)-1),"")</f>
      </c>
      <c r="S3367" s="3" t="s">
        <v>7</v>
      </c>
      <c r="T3367" s="3" t="s">
        <v>7</v>
      </c>
      <c r="U3367" s="2">
        <v>0</v>
      </c>
      <c r="V3367" s="2">
        <v>0</v>
      </c>
      <c r="W3367" s="2"/>
      <c r="X3367" s="3" t="s">
        <v>106</v>
      </c>
      <c r="Y3367" s="2">
        <v>60</v>
      </c>
      <c r="Z3367" s="3"/>
      <c r="AA3367" s="3"/>
      <c r="AB3367" s="7" t="s">
        <v>10114</v>
      </c>
      <c r="AC3367" s="3" t="s">
        <v>20</v>
      </c>
      <c r="AD3367" s="3" t="s">
        <v>11</v>
      </c>
      <c r="AE3367" s="3" t="s">
        <v>21</v>
      </c>
      <c r="AF3367" s="3" t="s">
        <v>13</v>
      </c>
      <c r="AG3367" s="4"/>
      <c r="AH3367" s="3"/>
      <c r="AI3367" s="4"/>
      <c r="AJ33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7" s="8">
        <f>IF(#REF!=MAX(#REF!),"New","Old")</f>
      </c>
      <c r="AL3367" s="3"/>
      <c r="AM3367" s="9">
        <f>IF(OR(#REF!="",#REF!=0),"",IF(#REF!&lt;12000,"&lt;12k",IF(AND(#REF!&gt;=12000,#REF!&lt;24000),"12k to 24k",IF(AND(#REF!&gt;=24000,#REF!&lt;=36000),"24k to 36k",IF(#REF!&gt;36000,"&gt;36k","")))))</f>
      </c>
    </row>
    <row x14ac:dyDescent="0.25" r="3368" customHeight="1" ht="18.75">
      <c r="A3368" s="1">
        <v>1920315</v>
      </c>
      <c r="B3368" s="2">
        <v>11539979</v>
      </c>
      <c r="C3368" s="3" t="s">
        <v>0</v>
      </c>
      <c r="D3368" s="3" t="s">
        <v>86</v>
      </c>
      <c r="E3368" s="2">
        <v>2020</v>
      </c>
      <c r="F3368" s="4">
        <v>45158</v>
      </c>
      <c r="G3368" s="3" t="s">
        <v>39</v>
      </c>
      <c r="H3368" s="4">
        <v>45160</v>
      </c>
      <c r="I3368" s="4">
        <f>_xlfn.XLOOKUP(#REF!,[1]!Backup_F8_Previous_Wave[ODINO],[1]!Backup_F8_Previous_Wave[Production Date],"")</f>
      </c>
      <c r="J3368" s="10">
        <f>_xlfn.XLOOKUP(#REF!,[1]!Backup_F8_Previous_Wave[ODINO],[1]!Backup_F8_Previous_Wave[Wave Date],"")</f>
      </c>
      <c r="K3368" s="6">
        <f>_xlfn.XLOOKUP(#REF!,[1]!Backup_F8_Previous_Wave[ODINO],[1]!Backup_F8_Previous_Wave[Full VIN],"")</f>
      </c>
      <c r="L3368" s="3" t="s">
        <v>8286</v>
      </c>
      <c r="M3368" s="3" t="s">
        <v>4</v>
      </c>
      <c r="N3368" s="3" t="s">
        <v>10115</v>
      </c>
      <c r="O3368" s="3" t="s">
        <v>4771</v>
      </c>
      <c r="P3368" s="6">
        <f>_xlfn.XLOOKUP(#REF!,[1]!Table2[BINNING],[1]!Table2[VFG],"")</f>
      </c>
      <c r="Q3368" s="6">
        <f>IF(ISNUMBER(FIND("|",#REF!,1)),LEFT(#REF!,FIND("|",#REF!,1)-2),#REF!)</f>
      </c>
      <c r="R3368" s="6">
        <f>IF(ISNUMBER(FIND("|",#REF!,1)),RIGHT(#REF!,LEN(#REF!)-FIND("|",#REF!,1)-1),"")</f>
      </c>
      <c r="S3368" s="3" t="s">
        <v>7</v>
      </c>
      <c r="T3368" s="3" t="s">
        <v>7</v>
      </c>
      <c r="U3368" s="2">
        <v>0</v>
      </c>
      <c r="V3368" s="2">
        <v>0</v>
      </c>
      <c r="W3368" s="2"/>
      <c r="X3368" s="3" t="s">
        <v>72</v>
      </c>
      <c r="Y3368" s="2"/>
      <c r="Z3368" s="3"/>
      <c r="AA3368" s="3"/>
      <c r="AB3368" s="7" t="s">
        <v>10116</v>
      </c>
      <c r="AC3368" s="3" t="s">
        <v>685</v>
      </c>
      <c r="AD3368" s="3" t="s">
        <v>93</v>
      </c>
      <c r="AE3368" s="3" t="s">
        <v>94</v>
      </c>
      <c r="AF3368" s="3" t="s">
        <v>95</v>
      </c>
      <c r="AG3368" s="4"/>
      <c r="AH3368" s="3"/>
      <c r="AI3368" s="4"/>
      <c r="AJ33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8" s="8">
        <f>IF(#REF!=MAX(#REF!),"New","Old")</f>
      </c>
      <c r="AL3368" s="3"/>
      <c r="AM3368" s="9">
        <f>IF(OR(#REF!="",#REF!=0),"",IF(#REF!&lt;12000,"&lt;12k",IF(AND(#REF!&gt;=12000,#REF!&lt;24000),"12k to 24k",IF(AND(#REF!&gt;=24000,#REF!&lt;=36000),"24k to 36k",IF(#REF!&gt;36000,"&gt;36k","")))))</f>
      </c>
    </row>
    <row x14ac:dyDescent="0.25" r="3369" customHeight="1" ht="18.75">
      <c r="A3369" s="1">
        <v>1920437</v>
      </c>
      <c r="B3369" s="2">
        <v>11540059</v>
      </c>
      <c r="C3369" s="3" t="s">
        <v>0</v>
      </c>
      <c r="D3369" s="3" t="s">
        <v>6109</v>
      </c>
      <c r="E3369" s="2">
        <v>2022</v>
      </c>
      <c r="F3369" s="4">
        <v>45160</v>
      </c>
      <c r="G3369" s="3" t="s">
        <v>39</v>
      </c>
      <c r="H3369" s="4">
        <v>45160</v>
      </c>
      <c r="I3369" s="4">
        <f>_xlfn.XLOOKUP(#REF!,[1]!Backup_F8_Previous_Wave[ODINO],[1]!Backup_F8_Previous_Wave[Production Date],"")</f>
      </c>
      <c r="J3369" s="10">
        <f>_xlfn.XLOOKUP(#REF!,[1]!Backup_F8_Previous_Wave[ODINO],[1]!Backup_F8_Previous_Wave[Wave Date],"")</f>
      </c>
      <c r="K3369" s="6">
        <f>_xlfn.XLOOKUP(#REF!,[1]!Backup_F8_Previous_Wave[ODINO],[1]!Backup_F8_Previous_Wave[Full VIN],"")</f>
      </c>
      <c r="L3369" s="3" t="s">
        <v>10117</v>
      </c>
      <c r="M3369" s="3" t="s">
        <v>4</v>
      </c>
      <c r="N3369" s="3" t="s">
        <v>10118</v>
      </c>
      <c r="O3369" s="3" t="s">
        <v>7335</v>
      </c>
      <c r="P3369" s="6">
        <f>_xlfn.XLOOKUP(#REF!,[1]!Table2[BINNING],[1]!Table2[VFG],"")</f>
      </c>
      <c r="Q3369" s="6">
        <f>IF(ISNUMBER(FIND("|",#REF!,1)),LEFT(#REF!,FIND("|",#REF!,1)-2),#REF!)</f>
      </c>
      <c r="R3369" s="6">
        <f>IF(ISNUMBER(FIND("|",#REF!,1)),RIGHT(#REF!,LEN(#REF!)-FIND("|",#REF!,1)-1),"")</f>
      </c>
      <c r="S3369" s="3" t="s">
        <v>7</v>
      </c>
      <c r="T3369" s="3" t="s">
        <v>7</v>
      </c>
      <c r="U3369" s="2">
        <v>0</v>
      </c>
      <c r="V3369" s="2">
        <v>0</v>
      </c>
      <c r="W3369" s="2"/>
      <c r="X3369" s="3" t="s">
        <v>253</v>
      </c>
      <c r="Y3369" s="2"/>
      <c r="Z3369" s="3"/>
      <c r="AA3369" s="3"/>
      <c r="AB3369" s="7" t="s">
        <v>10119</v>
      </c>
      <c r="AC3369" s="3" t="s">
        <v>6113</v>
      </c>
      <c r="AD3369" s="3" t="s">
        <v>8507</v>
      </c>
      <c r="AE3369" s="3" t="s">
        <v>8508</v>
      </c>
      <c r="AF3369" s="3" t="s">
        <v>68</v>
      </c>
      <c r="AG3369" s="4"/>
      <c r="AH3369" s="3"/>
      <c r="AI3369" s="4"/>
      <c r="AJ33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69" s="8">
        <f>IF(#REF!=MAX(#REF!),"New","Old")</f>
      </c>
      <c r="AL3369" s="3"/>
      <c r="AM3369" s="9">
        <f>IF(OR(#REF!="",#REF!=0),"",IF(#REF!&lt;12000,"&lt;12k",IF(AND(#REF!&gt;=12000,#REF!&lt;24000),"12k to 24k",IF(AND(#REF!&gt;=24000,#REF!&lt;=36000),"24k to 36k",IF(#REF!&gt;36000,"&gt;36k","")))))</f>
      </c>
    </row>
    <row x14ac:dyDescent="0.25" r="3370" customHeight="1" ht="18.75">
      <c r="A3370" s="1">
        <v>1920515</v>
      </c>
      <c r="B3370" s="2">
        <v>11540118</v>
      </c>
      <c r="C3370" s="3" t="s">
        <v>0</v>
      </c>
      <c r="D3370" s="3" t="s">
        <v>86</v>
      </c>
      <c r="E3370" s="2">
        <v>2020</v>
      </c>
      <c r="F3370" s="4">
        <v>45157</v>
      </c>
      <c r="G3370" s="3" t="s">
        <v>39</v>
      </c>
      <c r="H3370" s="4">
        <v>45160</v>
      </c>
      <c r="I3370" s="4">
        <f>_xlfn.XLOOKUP(#REF!,[1]!Backup_F8_Previous_Wave[ODINO],[1]!Backup_F8_Previous_Wave[Production Date],"")</f>
      </c>
      <c r="J3370" s="10">
        <f>_xlfn.XLOOKUP(#REF!,[1]!Backup_F8_Previous_Wave[ODINO],[1]!Backup_F8_Previous_Wave[Wave Date],"")</f>
      </c>
      <c r="K3370" s="6">
        <f>_xlfn.XLOOKUP(#REF!,[1]!Backup_F8_Previous_Wave[ODINO],[1]!Backup_F8_Previous_Wave[Full VIN],"")</f>
      </c>
      <c r="L3370" s="3" t="s">
        <v>8307</v>
      </c>
      <c r="M3370" s="3" t="s">
        <v>4</v>
      </c>
      <c r="N3370" s="3" t="s">
        <v>10120</v>
      </c>
      <c r="O3370" s="3" t="s">
        <v>4771</v>
      </c>
      <c r="P3370" s="6">
        <f>_xlfn.XLOOKUP(#REF!,[1]!Table2[BINNING],[1]!Table2[VFG],"")</f>
      </c>
      <c r="Q3370" s="6">
        <f>IF(ISNUMBER(FIND("|",#REF!,1)),LEFT(#REF!,FIND("|",#REF!,1)-2),#REF!)</f>
      </c>
      <c r="R3370" s="6">
        <f>IF(ISNUMBER(FIND("|",#REF!,1)),RIGHT(#REF!,LEN(#REF!)-FIND("|",#REF!,1)-1),"")</f>
      </c>
      <c r="S3370" s="3" t="s">
        <v>7</v>
      </c>
      <c r="T3370" s="3" t="s">
        <v>7</v>
      </c>
      <c r="U3370" s="2">
        <v>0</v>
      </c>
      <c r="V3370" s="2">
        <v>0</v>
      </c>
      <c r="W3370" s="2"/>
      <c r="X3370" s="3" t="s">
        <v>72</v>
      </c>
      <c r="Y3370" s="2"/>
      <c r="Z3370" s="3"/>
      <c r="AA3370" s="3"/>
      <c r="AB3370" s="7" t="s">
        <v>10121</v>
      </c>
      <c r="AC3370" s="3" t="s">
        <v>685</v>
      </c>
      <c r="AD3370" s="3" t="s">
        <v>93</v>
      </c>
      <c r="AE3370" s="3" t="s">
        <v>94</v>
      </c>
      <c r="AF3370" s="3" t="s">
        <v>95</v>
      </c>
      <c r="AG3370" s="4"/>
      <c r="AH3370" s="3"/>
      <c r="AI3370" s="4"/>
      <c r="AJ33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0" s="8">
        <f>IF(#REF!=MAX(#REF!),"New","Old")</f>
      </c>
      <c r="AL3370" s="3"/>
      <c r="AM3370" s="9">
        <f>IF(OR(#REF!="",#REF!=0),"",IF(#REF!&lt;12000,"&lt;12k",IF(AND(#REF!&gt;=12000,#REF!&lt;24000),"12k to 24k",IF(AND(#REF!&gt;=24000,#REF!&lt;=36000),"24k to 36k",IF(#REF!&gt;36000,"&gt;36k","")))))</f>
      </c>
    </row>
    <row x14ac:dyDescent="0.25" r="3371" customHeight="1" ht="18.75">
      <c r="A3371" s="1">
        <v>1920600</v>
      </c>
      <c r="B3371" s="2">
        <v>11540174</v>
      </c>
      <c r="C3371" s="3" t="s">
        <v>0</v>
      </c>
      <c r="D3371" s="3" t="s">
        <v>86</v>
      </c>
      <c r="E3371" s="2">
        <v>2020</v>
      </c>
      <c r="F3371" s="4">
        <v>45160</v>
      </c>
      <c r="G3371" s="3" t="s">
        <v>39</v>
      </c>
      <c r="H3371" s="4">
        <v>45160</v>
      </c>
      <c r="I3371" s="4">
        <f>_xlfn.XLOOKUP(#REF!,[1]!Backup_F8_Previous_Wave[ODINO],[1]!Backup_F8_Previous_Wave[Production Date],"")</f>
      </c>
      <c r="J3371" s="10">
        <f>_xlfn.XLOOKUP(#REF!,[1]!Backup_F8_Previous_Wave[ODINO],[1]!Backup_F8_Previous_Wave[Wave Date],"")</f>
      </c>
      <c r="K3371" s="6">
        <f>_xlfn.XLOOKUP(#REF!,[1]!Backup_F8_Previous_Wave[ODINO],[1]!Backup_F8_Previous_Wave[Full VIN],"")</f>
      </c>
      <c r="L3371" s="3" t="s">
        <v>5807</v>
      </c>
      <c r="M3371" s="3" t="s">
        <v>4</v>
      </c>
      <c r="N3371" s="3" t="s">
        <v>10122</v>
      </c>
      <c r="O3371" s="3" t="s">
        <v>4771</v>
      </c>
      <c r="P3371" s="6">
        <f>_xlfn.XLOOKUP(#REF!,[1]!Table2[BINNING],[1]!Table2[VFG],"")</f>
      </c>
      <c r="Q3371" s="6">
        <f>IF(ISNUMBER(FIND("|",#REF!,1)),LEFT(#REF!,FIND("|",#REF!,1)-2),#REF!)</f>
      </c>
      <c r="R3371" s="6">
        <f>IF(ISNUMBER(FIND("|",#REF!,1)),RIGHT(#REF!,LEN(#REF!)-FIND("|",#REF!,1)-1),"")</f>
      </c>
      <c r="S3371" s="3" t="s">
        <v>7</v>
      </c>
      <c r="T3371" s="3" t="s">
        <v>7</v>
      </c>
      <c r="U3371" s="2">
        <v>0</v>
      </c>
      <c r="V3371" s="2">
        <v>0</v>
      </c>
      <c r="W3371" s="2"/>
      <c r="X3371" s="3" t="s">
        <v>305</v>
      </c>
      <c r="Y3371" s="2"/>
      <c r="Z3371" s="3"/>
      <c r="AA3371" s="3"/>
      <c r="AB3371" s="7" t="s">
        <v>10123</v>
      </c>
      <c r="AC3371" s="3" t="s">
        <v>685</v>
      </c>
      <c r="AD3371" s="3" t="s">
        <v>93</v>
      </c>
      <c r="AE3371" s="3" t="s">
        <v>94</v>
      </c>
      <c r="AF3371" s="3" t="s">
        <v>95</v>
      </c>
      <c r="AG3371" s="4"/>
      <c r="AH3371" s="3"/>
      <c r="AI3371" s="4"/>
      <c r="AJ33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1" s="8">
        <f>IF(#REF!=MAX(#REF!),"New","Old")</f>
      </c>
      <c r="AL3371" s="3"/>
      <c r="AM3371" s="9">
        <f>IF(OR(#REF!="",#REF!=0),"",IF(#REF!&lt;12000,"&lt;12k",IF(AND(#REF!&gt;=12000,#REF!&lt;24000),"12k to 24k",IF(AND(#REF!&gt;=24000,#REF!&lt;=36000),"24k to 36k",IF(#REF!&gt;36000,"&gt;36k","")))))</f>
      </c>
    </row>
    <row x14ac:dyDescent="0.25" r="3372" customHeight="1" ht="18.75">
      <c r="A3372" s="1">
        <v>1920747</v>
      </c>
      <c r="B3372" s="2">
        <v>11540274</v>
      </c>
      <c r="C3372" s="3" t="s">
        <v>0</v>
      </c>
      <c r="D3372" s="3" t="s">
        <v>181</v>
      </c>
      <c r="E3372" s="2">
        <v>2015</v>
      </c>
      <c r="F3372" s="4">
        <v>45160</v>
      </c>
      <c r="G3372" s="3" t="s">
        <v>39</v>
      </c>
      <c r="H3372" s="4">
        <v>45161</v>
      </c>
      <c r="I3372" s="4">
        <f>_xlfn.XLOOKUP(#REF!,[1]!Backup_F8_Previous_Wave[ODINO],[1]!Backup_F8_Previous_Wave[Production Date],"")</f>
      </c>
      <c r="J3372" s="10">
        <f>_xlfn.XLOOKUP(#REF!,[1]!Backup_F8_Previous_Wave[ODINO],[1]!Backup_F8_Previous_Wave[Wave Date],"")</f>
      </c>
      <c r="K3372" s="6">
        <f>_xlfn.XLOOKUP(#REF!,[1]!Backup_F8_Previous_Wave[ODINO],[1]!Backup_F8_Previous_Wave[Full VIN],"")</f>
      </c>
      <c r="L3372" s="3" t="s">
        <v>10124</v>
      </c>
      <c r="M3372" s="3" t="s">
        <v>4</v>
      </c>
      <c r="N3372" s="3" t="s">
        <v>10125</v>
      </c>
      <c r="O3372" s="3" t="s">
        <v>196</v>
      </c>
      <c r="P3372" s="6">
        <f>_xlfn.XLOOKUP(#REF!,[1]!Table2[BINNING],[1]!Table2[VFG],"")</f>
      </c>
      <c r="Q3372" s="6">
        <f>IF(ISNUMBER(FIND("|",#REF!,1)),LEFT(#REF!,FIND("|",#REF!,1)-2),#REF!)</f>
      </c>
      <c r="R3372" s="6">
        <f>IF(ISNUMBER(FIND("|",#REF!,1)),RIGHT(#REF!,LEN(#REF!)-FIND("|",#REF!,1)-1),"")</f>
      </c>
      <c r="S3372" s="3" t="s">
        <v>7</v>
      </c>
      <c r="T3372" s="3" t="s">
        <v>7</v>
      </c>
      <c r="U3372" s="2">
        <v>0</v>
      </c>
      <c r="V3372" s="2">
        <v>0</v>
      </c>
      <c r="W3372" s="2">
        <v>61711</v>
      </c>
      <c r="X3372" s="3" t="s">
        <v>63</v>
      </c>
      <c r="Y3372" s="2">
        <v>53</v>
      </c>
      <c r="Z3372" s="3" t="s">
        <v>6786</v>
      </c>
      <c r="AA3372" s="3" t="s">
        <v>3881</v>
      </c>
      <c r="AB3372" s="7" t="s">
        <v>10126</v>
      </c>
      <c r="AC3372" s="3" t="s">
        <v>297</v>
      </c>
      <c r="AD3372" s="3" t="s">
        <v>298</v>
      </c>
      <c r="AE3372" s="3" t="s">
        <v>299</v>
      </c>
      <c r="AF3372" s="3" t="s">
        <v>198</v>
      </c>
      <c r="AG3372" s="4"/>
      <c r="AH3372" s="3"/>
      <c r="AI3372" s="4"/>
      <c r="AJ33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2" s="8">
        <f>IF(#REF!=MAX(#REF!),"New","Old")</f>
      </c>
      <c r="AL3372" s="3"/>
      <c r="AM3372" s="9">
        <f>IF(OR(#REF!="",#REF!=0),"",IF(#REF!&lt;12000,"&lt;12k",IF(AND(#REF!&gt;=12000,#REF!&lt;24000),"12k to 24k",IF(AND(#REF!&gt;=24000,#REF!&lt;=36000),"24k to 36k",IF(#REF!&gt;36000,"&gt;36k","")))))</f>
      </c>
    </row>
    <row x14ac:dyDescent="0.25" r="3373" customHeight="1" ht="18.75">
      <c r="A3373" s="1">
        <v>1920767</v>
      </c>
      <c r="B3373" s="2">
        <v>11540289</v>
      </c>
      <c r="C3373" s="3" t="s">
        <v>0</v>
      </c>
      <c r="D3373" s="3" t="s">
        <v>181</v>
      </c>
      <c r="E3373" s="2">
        <v>2016</v>
      </c>
      <c r="F3373" s="4">
        <v>45159</v>
      </c>
      <c r="G3373" s="3" t="s">
        <v>39</v>
      </c>
      <c r="H3373" s="4">
        <v>45161</v>
      </c>
      <c r="I3373" s="4">
        <f>_xlfn.XLOOKUP(#REF!,[1]!Backup_F8_Previous_Wave[ODINO],[1]!Backup_F8_Previous_Wave[Production Date],"")</f>
      </c>
      <c r="J3373" s="10">
        <f>_xlfn.XLOOKUP(#REF!,[1]!Backup_F8_Previous_Wave[ODINO],[1]!Backup_F8_Previous_Wave[Wave Date],"")</f>
      </c>
      <c r="K3373" s="6">
        <f>_xlfn.XLOOKUP(#REF!,[1]!Backup_F8_Previous_Wave[ODINO],[1]!Backup_F8_Previous_Wave[Full VIN],"")</f>
      </c>
      <c r="L3373" s="3" t="s">
        <v>10127</v>
      </c>
      <c r="M3373" s="3" t="s">
        <v>4</v>
      </c>
      <c r="N3373" s="3" t="s">
        <v>10128</v>
      </c>
      <c r="O3373" s="3" t="s">
        <v>196</v>
      </c>
      <c r="P3373" s="6">
        <f>_xlfn.XLOOKUP(#REF!,[1]!Table2[BINNING],[1]!Table2[VFG],"")</f>
      </c>
      <c r="Q3373" s="6">
        <f>IF(ISNUMBER(FIND("|",#REF!,1)),LEFT(#REF!,FIND("|",#REF!,1)-2),#REF!)</f>
      </c>
      <c r="R3373" s="6">
        <f>IF(ISNUMBER(FIND("|",#REF!,1)),RIGHT(#REF!,LEN(#REF!)-FIND("|",#REF!,1)-1),"")</f>
      </c>
      <c r="S3373" s="3" t="s">
        <v>7</v>
      </c>
      <c r="T3373" s="3" t="s">
        <v>7</v>
      </c>
      <c r="U3373" s="2">
        <v>0</v>
      </c>
      <c r="V3373" s="2">
        <v>0</v>
      </c>
      <c r="W3373" s="2"/>
      <c r="X3373" s="3" t="s">
        <v>166</v>
      </c>
      <c r="Y3373" s="2">
        <v>70</v>
      </c>
      <c r="Z3373" s="3"/>
      <c r="AA3373" s="3"/>
      <c r="AB3373" s="7" t="s">
        <v>10129</v>
      </c>
      <c r="AC3373" s="3" t="s">
        <v>297</v>
      </c>
      <c r="AD3373" s="3" t="s">
        <v>298</v>
      </c>
      <c r="AE3373" s="3" t="s">
        <v>299</v>
      </c>
      <c r="AF3373" s="3" t="s">
        <v>198</v>
      </c>
      <c r="AG3373" s="4"/>
      <c r="AH3373" s="3"/>
      <c r="AI3373" s="4"/>
      <c r="AJ33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3" s="8">
        <f>IF(#REF!=MAX(#REF!),"New","Old")</f>
      </c>
      <c r="AL3373" s="3"/>
      <c r="AM3373" s="9">
        <f>IF(OR(#REF!="",#REF!=0),"",IF(#REF!&lt;12000,"&lt;12k",IF(AND(#REF!&gt;=12000,#REF!&lt;24000),"12k to 24k",IF(AND(#REF!&gt;=24000,#REF!&lt;=36000),"24k to 36k",IF(#REF!&gt;36000,"&gt;36k","")))))</f>
      </c>
    </row>
    <row x14ac:dyDescent="0.25" r="3374" customHeight="1" ht="18.75">
      <c r="A3374" s="1">
        <v>1920966</v>
      </c>
      <c r="B3374" s="2">
        <v>11540425</v>
      </c>
      <c r="C3374" s="3" t="s">
        <v>0</v>
      </c>
      <c r="D3374" s="3" t="s">
        <v>86</v>
      </c>
      <c r="E3374" s="2">
        <v>2020</v>
      </c>
      <c r="F3374" s="4">
        <v>45161</v>
      </c>
      <c r="G3374" s="3" t="s">
        <v>39</v>
      </c>
      <c r="H3374" s="4">
        <v>45161</v>
      </c>
      <c r="I3374" s="4"/>
      <c r="J3374" s="10">
        <f>_xlfn.XLOOKUP(#REF!,[1]!Backup_F8_Previous_Wave[ODINO],[1]!Backup_F8_Previous_Wave[Wave Date],"")</f>
      </c>
      <c r="K3374" s="3"/>
      <c r="L3374" s="3" t="s">
        <v>6982</v>
      </c>
      <c r="M3374" s="3" t="s">
        <v>4</v>
      </c>
      <c r="N3374" s="3" t="s">
        <v>10130</v>
      </c>
      <c r="O3374" s="3" t="s">
        <v>4771</v>
      </c>
      <c r="P3374" s="6">
        <f>_xlfn.XLOOKUP(#REF!,[1]!Table2[BINNING],[1]!Table2[VFG],"")</f>
      </c>
      <c r="Q3374" s="6">
        <f>IF(ISNUMBER(FIND("|",#REF!,1)),LEFT(#REF!,FIND("|",#REF!,1)-2),#REF!)</f>
      </c>
      <c r="R3374" s="6">
        <f>IF(ISNUMBER(FIND("|",#REF!,1)),RIGHT(#REF!,LEN(#REF!)-FIND("|",#REF!,1)-1),"")</f>
      </c>
      <c r="S3374" s="3" t="s">
        <v>7</v>
      </c>
      <c r="T3374" s="3" t="s">
        <v>7</v>
      </c>
      <c r="U3374" s="2">
        <v>0</v>
      </c>
      <c r="V3374" s="2">
        <v>0</v>
      </c>
      <c r="W3374" s="2"/>
      <c r="X3374" s="3" t="s">
        <v>282</v>
      </c>
      <c r="Y3374" s="2"/>
      <c r="Z3374" s="3"/>
      <c r="AA3374" s="3"/>
      <c r="AB3374" s="7" t="s">
        <v>10131</v>
      </c>
      <c r="AC3374" s="3" t="s">
        <v>44</v>
      </c>
      <c r="AD3374" s="3" t="s">
        <v>44</v>
      </c>
      <c r="AE3374" s="3" t="s">
        <v>44</v>
      </c>
      <c r="AF3374" s="3" t="s">
        <v>95</v>
      </c>
      <c r="AG3374" s="4"/>
      <c r="AH3374" s="3"/>
      <c r="AI3374" s="4"/>
      <c r="AJ33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4" s="8">
        <f>IF(#REF!=MAX(#REF!),"New","Old")</f>
      </c>
      <c r="AL3374" s="3"/>
      <c r="AM3374" s="9">
        <f>IF(OR(#REF!="",#REF!=0),"",IF(#REF!&lt;12000,"&lt;12k",IF(AND(#REF!&gt;=12000,#REF!&lt;24000),"12k to 24k",IF(AND(#REF!&gt;=24000,#REF!&lt;=36000),"24k to 36k",IF(#REF!&gt;36000,"&gt;36k","")))))</f>
      </c>
    </row>
    <row x14ac:dyDescent="0.25" r="3375" customHeight="1" ht="18.75">
      <c r="A3375" s="1">
        <v>1920974</v>
      </c>
      <c r="B3375" s="2">
        <v>11540430</v>
      </c>
      <c r="C3375" s="3" t="s">
        <v>0</v>
      </c>
      <c r="D3375" s="3" t="s">
        <v>181</v>
      </c>
      <c r="E3375" s="2">
        <v>2014</v>
      </c>
      <c r="F3375" s="4">
        <v>44270</v>
      </c>
      <c r="G3375" s="3" t="s">
        <v>2</v>
      </c>
      <c r="H3375" s="4">
        <v>45161</v>
      </c>
      <c r="I3375" s="4">
        <f>_xlfn.XLOOKUP(#REF!,[1]!Backup_F8_Previous_Wave[ODINO],[1]!Backup_F8_Previous_Wave[Production Date],"")</f>
      </c>
      <c r="J3375" s="10">
        <f>_xlfn.XLOOKUP(#REF!,[1]!Backup_F8_Previous_Wave[ODINO],[1]!Backup_F8_Previous_Wave[Wave Date],"")</f>
      </c>
      <c r="K3375" s="6">
        <f>_xlfn.XLOOKUP(#REF!,[1]!Backup_F8_Previous_Wave[ODINO],[1]!Backup_F8_Previous_Wave[Full VIN],"")</f>
      </c>
      <c r="L3375" s="3" t="s">
        <v>9126</v>
      </c>
      <c r="M3375" s="3" t="s">
        <v>4</v>
      </c>
      <c r="N3375" s="3" t="s">
        <v>10132</v>
      </c>
      <c r="O3375" s="3" t="s">
        <v>196</v>
      </c>
      <c r="P3375" s="6">
        <f>_xlfn.XLOOKUP(#REF!,[1]!Table2[BINNING],[1]!Table2[VFG],"")</f>
      </c>
      <c r="Q3375" s="6">
        <f>IF(ISNUMBER(FIND("|",#REF!,1)),LEFT(#REF!,FIND("|",#REF!,1)-2),#REF!)</f>
      </c>
      <c r="R3375" s="6">
        <f>IF(ISNUMBER(FIND("|",#REF!,1)),RIGHT(#REF!,LEN(#REF!)-FIND("|",#REF!,1)-1),"")</f>
      </c>
      <c r="S3375" s="3" t="s">
        <v>7</v>
      </c>
      <c r="T3375" s="3" t="s">
        <v>7</v>
      </c>
      <c r="U3375" s="2">
        <v>0</v>
      </c>
      <c r="V3375" s="2">
        <v>0</v>
      </c>
      <c r="W3375" s="2"/>
      <c r="X3375" s="3" t="s">
        <v>106</v>
      </c>
      <c r="Y3375" s="2">
        <v>50</v>
      </c>
      <c r="Z3375" s="3"/>
      <c r="AA3375" s="3"/>
      <c r="AB3375" s="7" t="s">
        <v>10133</v>
      </c>
      <c r="AC3375" s="3" t="s">
        <v>297</v>
      </c>
      <c r="AD3375" s="3" t="s">
        <v>298</v>
      </c>
      <c r="AE3375" s="3" t="s">
        <v>299</v>
      </c>
      <c r="AF3375" s="3" t="s">
        <v>198</v>
      </c>
      <c r="AG3375" s="4"/>
      <c r="AH3375" s="3"/>
      <c r="AI3375" s="4"/>
      <c r="AJ33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5" s="8">
        <f>IF(#REF!=MAX(#REF!),"New","Old")</f>
      </c>
      <c r="AL3375" s="3"/>
      <c r="AM3375" s="9">
        <f>IF(OR(#REF!="",#REF!=0),"",IF(#REF!&lt;12000,"&lt;12k",IF(AND(#REF!&gt;=12000,#REF!&lt;24000),"12k to 24k",IF(AND(#REF!&gt;=24000,#REF!&lt;=36000),"24k to 36k",IF(#REF!&gt;36000,"&gt;36k","")))))</f>
      </c>
    </row>
    <row x14ac:dyDescent="0.25" r="3376" customHeight="1" ht="18.75">
      <c r="A3376" s="1">
        <v>1921019</v>
      </c>
      <c r="B3376" s="2">
        <v>11540456</v>
      </c>
      <c r="C3376" s="3" t="s">
        <v>0</v>
      </c>
      <c r="D3376" s="3" t="s">
        <v>86</v>
      </c>
      <c r="E3376" s="2">
        <v>2020</v>
      </c>
      <c r="F3376" s="4">
        <v>45160</v>
      </c>
      <c r="G3376" s="3" t="s">
        <v>39</v>
      </c>
      <c r="H3376" s="4">
        <v>45162</v>
      </c>
      <c r="I3376" s="4">
        <f>_xlfn.XLOOKUP(#REF!,[1]!Backup_F8_Previous_Wave[ODINO],[1]!Backup_F8_Previous_Wave[Production Date],"")</f>
      </c>
      <c r="J3376" s="10">
        <f>_xlfn.XLOOKUP(#REF!,[1]!Backup_F8_Previous_Wave[ODINO],[1]!Backup_F8_Previous_Wave[Wave Date],"")</f>
      </c>
      <c r="K3376" s="6">
        <f>_xlfn.XLOOKUP(#REF!,[1]!Backup_F8_Previous_Wave[ODINO],[1]!Backup_F8_Previous_Wave[Full VIN],"")</f>
      </c>
      <c r="L3376" s="3" t="s">
        <v>10134</v>
      </c>
      <c r="M3376" s="3" t="s">
        <v>4</v>
      </c>
      <c r="N3376" s="3" t="s">
        <v>10135</v>
      </c>
      <c r="O3376" s="3" t="s">
        <v>4771</v>
      </c>
      <c r="P3376" s="6">
        <f>_xlfn.XLOOKUP(#REF!,[1]!Table2[BINNING],[1]!Table2[VFG],"")</f>
      </c>
      <c r="Q3376" s="6">
        <f>IF(ISNUMBER(FIND("|",#REF!,1)),LEFT(#REF!,FIND("|",#REF!,1)-2),#REF!)</f>
      </c>
      <c r="R3376" s="6">
        <f>IF(ISNUMBER(FIND("|",#REF!,1)),RIGHT(#REF!,LEN(#REF!)-FIND("|",#REF!,1)-1),"")</f>
      </c>
      <c r="S3376" s="3" t="s">
        <v>7</v>
      </c>
      <c r="T3376" s="3" t="s">
        <v>7</v>
      </c>
      <c r="U3376" s="2">
        <v>0</v>
      </c>
      <c r="V3376" s="2">
        <v>0</v>
      </c>
      <c r="W3376" s="2"/>
      <c r="X3376" s="3" t="s">
        <v>525</v>
      </c>
      <c r="Y3376" s="2"/>
      <c r="Z3376" s="3"/>
      <c r="AA3376" s="3"/>
      <c r="AB3376" s="7" t="s">
        <v>10136</v>
      </c>
      <c r="AC3376" s="3" t="s">
        <v>685</v>
      </c>
      <c r="AD3376" s="3" t="s">
        <v>93</v>
      </c>
      <c r="AE3376" s="3" t="s">
        <v>94</v>
      </c>
      <c r="AF3376" s="3" t="s">
        <v>95</v>
      </c>
      <c r="AG3376" s="4"/>
      <c r="AH3376" s="3"/>
      <c r="AI3376" s="4"/>
      <c r="AJ33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6" s="8">
        <f>IF(#REF!=MAX(#REF!),"New","Old")</f>
      </c>
      <c r="AL3376" s="3"/>
      <c r="AM3376" s="9">
        <f>IF(OR(#REF!="",#REF!=0),"",IF(#REF!&lt;12000,"&lt;12k",IF(AND(#REF!&gt;=12000,#REF!&lt;24000),"12k to 24k",IF(AND(#REF!&gt;=24000,#REF!&lt;=36000),"24k to 36k",IF(#REF!&gt;36000,"&gt;36k","")))))</f>
      </c>
    </row>
    <row x14ac:dyDescent="0.25" r="3377" customHeight="1" ht="18.75">
      <c r="A3377" s="1">
        <v>1921038</v>
      </c>
      <c r="B3377" s="2">
        <v>11540472</v>
      </c>
      <c r="C3377" s="3" t="s">
        <v>0</v>
      </c>
      <c r="D3377" s="3" t="s">
        <v>86</v>
      </c>
      <c r="E3377" s="2">
        <v>2020</v>
      </c>
      <c r="F3377" s="4">
        <v>44845</v>
      </c>
      <c r="G3377" s="3" t="s">
        <v>14</v>
      </c>
      <c r="H3377" s="4">
        <v>45162</v>
      </c>
      <c r="I3377" s="4">
        <f>_xlfn.XLOOKUP(#REF!,[1]!Backup_F8_Previous_Wave[ODINO],[1]!Backup_F8_Previous_Wave[Production Date],"")</f>
      </c>
      <c r="J3377" s="10">
        <f>_xlfn.XLOOKUP(#REF!,[1]!Backup_F8_Previous_Wave[ODINO],[1]!Backup_F8_Previous_Wave[Wave Date],"")</f>
      </c>
      <c r="K3377" s="6">
        <f>_xlfn.XLOOKUP(#REF!,[1]!Backup_F8_Previous_Wave[ODINO],[1]!Backup_F8_Previous_Wave[Full VIN],"")</f>
      </c>
      <c r="L3377" s="3" t="s">
        <v>8087</v>
      </c>
      <c r="M3377" s="3" t="s">
        <v>4</v>
      </c>
      <c r="N3377" s="3" t="s">
        <v>10137</v>
      </c>
      <c r="O3377" s="3" t="s">
        <v>4771</v>
      </c>
      <c r="P3377" s="6">
        <f>_xlfn.XLOOKUP(#REF!,[1]!Table2[BINNING],[1]!Table2[VFG],"")</f>
      </c>
      <c r="Q3377" s="6">
        <f>IF(ISNUMBER(FIND("|",#REF!,1)),LEFT(#REF!,FIND("|",#REF!,1)-2),#REF!)</f>
      </c>
      <c r="R3377" s="6">
        <f>IF(ISNUMBER(FIND("|",#REF!,1)),RIGHT(#REF!,LEN(#REF!)-FIND("|",#REF!,1)-1),"")</f>
      </c>
      <c r="S3377" s="3" t="s">
        <v>7</v>
      </c>
      <c r="T3377" s="3" t="s">
        <v>7</v>
      </c>
      <c r="U3377" s="2">
        <v>0</v>
      </c>
      <c r="V3377" s="2">
        <v>0</v>
      </c>
      <c r="W3377" s="2"/>
      <c r="X3377" s="3" t="s">
        <v>229</v>
      </c>
      <c r="Y3377" s="2"/>
      <c r="Z3377" s="3"/>
      <c r="AA3377" s="3"/>
      <c r="AB3377" s="7" t="s">
        <v>10138</v>
      </c>
      <c r="AC3377" s="3" t="s">
        <v>685</v>
      </c>
      <c r="AD3377" s="3" t="s">
        <v>93</v>
      </c>
      <c r="AE3377" s="3" t="s">
        <v>94</v>
      </c>
      <c r="AF3377" s="3" t="s">
        <v>95</v>
      </c>
      <c r="AG3377" s="4"/>
      <c r="AH3377" s="3"/>
      <c r="AI3377" s="4"/>
      <c r="AJ33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7" s="8">
        <f>IF(#REF!=MAX(#REF!),"New","Old")</f>
      </c>
      <c r="AL3377" s="3"/>
      <c r="AM3377" s="9">
        <f>IF(OR(#REF!="",#REF!=0),"",IF(#REF!&lt;12000,"&lt;12k",IF(AND(#REF!&gt;=12000,#REF!&lt;24000),"12k to 24k",IF(AND(#REF!&gt;=24000,#REF!&lt;=36000),"24k to 36k",IF(#REF!&gt;36000,"&gt;36k","")))))</f>
      </c>
    </row>
    <row x14ac:dyDescent="0.25" r="3378" customHeight="1" ht="18.75">
      <c r="A3378" s="1">
        <v>1921212</v>
      </c>
      <c r="B3378" s="2">
        <v>11540586</v>
      </c>
      <c r="C3378" s="3" t="s">
        <v>0</v>
      </c>
      <c r="D3378" s="3" t="s">
        <v>59</v>
      </c>
      <c r="E3378" s="2">
        <v>2014</v>
      </c>
      <c r="F3378" s="4">
        <v>45158</v>
      </c>
      <c r="G3378" s="3" t="s">
        <v>39</v>
      </c>
      <c r="H3378" s="4">
        <v>45162</v>
      </c>
      <c r="I3378" s="4"/>
      <c r="J3378" s="10">
        <f>_xlfn.XLOOKUP(#REF!,[1]!Backup_F8_Previous_Wave[ODINO],[1]!Backup_F8_Previous_Wave[Wave Date],"")</f>
      </c>
      <c r="K3378" s="3"/>
      <c r="L3378" s="3" t="s">
        <v>1076</v>
      </c>
      <c r="M3378" s="3" t="s">
        <v>4</v>
      </c>
      <c r="N3378" s="3" t="s">
        <v>10139</v>
      </c>
      <c r="O3378" s="3" t="s">
        <v>62</v>
      </c>
      <c r="P3378" s="6">
        <f>_xlfn.XLOOKUP(#REF!,[1]!Table2[BINNING],[1]!Table2[VFG],"")</f>
      </c>
      <c r="Q3378" s="6">
        <f>IF(ISNUMBER(FIND("|",#REF!,1)),LEFT(#REF!,FIND("|",#REF!,1)-2),#REF!)</f>
      </c>
      <c r="R3378" s="6">
        <f>IF(ISNUMBER(FIND("|",#REF!,1)),RIGHT(#REF!,LEN(#REF!)-FIND("|",#REF!,1)-1),"")</f>
      </c>
      <c r="S3378" s="3" t="s">
        <v>7</v>
      </c>
      <c r="T3378" s="3" t="s">
        <v>7</v>
      </c>
      <c r="U3378" s="2">
        <v>0</v>
      </c>
      <c r="V3378" s="2">
        <v>0</v>
      </c>
      <c r="W3378" s="2"/>
      <c r="X3378" s="3" t="s">
        <v>63</v>
      </c>
      <c r="Y3378" s="2"/>
      <c r="Z3378" s="3"/>
      <c r="AA3378" s="3"/>
      <c r="AB3378" s="7" t="s">
        <v>10140</v>
      </c>
      <c r="AC3378" s="3" t="s">
        <v>44</v>
      </c>
      <c r="AD3378" s="3" t="s">
        <v>44</v>
      </c>
      <c r="AE3378" s="3" t="s">
        <v>44</v>
      </c>
      <c r="AF3378" s="3" t="s">
        <v>68</v>
      </c>
      <c r="AG3378" s="4"/>
      <c r="AH3378" s="3"/>
      <c r="AI3378" s="4"/>
      <c r="AJ33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8" s="8">
        <f>IF(#REF!=MAX(#REF!),"New","Old")</f>
      </c>
      <c r="AL3378" s="3"/>
      <c r="AM3378" s="9">
        <f>IF(OR(#REF!="",#REF!=0),"",IF(#REF!&lt;12000,"&lt;12k",IF(AND(#REF!&gt;=12000,#REF!&lt;24000),"12k to 24k",IF(AND(#REF!&gt;=24000,#REF!&lt;=36000),"24k to 36k",IF(#REF!&gt;36000,"&gt;36k","")))))</f>
      </c>
    </row>
    <row x14ac:dyDescent="0.25" r="3379" customHeight="1" ht="18.75">
      <c r="A3379" s="1">
        <v>1921253</v>
      </c>
      <c r="B3379" s="2">
        <v>11540611</v>
      </c>
      <c r="C3379" s="3" t="s">
        <v>0</v>
      </c>
      <c r="D3379" s="3" t="s">
        <v>86</v>
      </c>
      <c r="E3379" s="2">
        <v>2020</v>
      </c>
      <c r="F3379" s="4">
        <v>45148</v>
      </c>
      <c r="G3379" s="3" t="s">
        <v>39</v>
      </c>
      <c r="H3379" s="4">
        <v>45162</v>
      </c>
      <c r="I3379" s="4"/>
      <c r="J3379" s="10">
        <f>_xlfn.XLOOKUP(#REF!,[1]!Backup_F8_Previous_Wave[ODINO],[1]!Backup_F8_Previous_Wave[Wave Date],"")</f>
      </c>
      <c r="K3379" s="3"/>
      <c r="L3379" s="3" t="s">
        <v>5285</v>
      </c>
      <c r="M3379" s="3" t="s">
        <v>4</v>
      </c>
      <c r="N3379" s="3" t="s">
        <v>10141</v>
      </c>
      <c r="O3379" s="3" t="s">
        <v>4771</v>
      </c>
      <c r="P3379" s="6">
        <f>_xlfn.XLOOKUP(#REF!,[1]!Table2[BINNING],[1]!Table2[VFG],"")</f>
      </c>
      <c r="Q3379" s="6">
        <f>IF(ISNUMBER(FIND("|",#REF!,1)),LEFT(#REF!,FIND("|",#REF!,1)-2),#REF!)</f>
      </c>
      <c r="R3379" s="6">
        <f>IF(ISNUMBER(FIND("|",#REF!,1)),RIGHT(#REF!,LEN(#REF!)-FIND("|",#REF!,1)-1),"")</f>
      </c>
      <c r="S3379" s="3" t="s">
        <v>7</v>
      </c>
      <c r="T3379" s="3" t="s">
        <v>7</v>
      </c>
      <c r="U3379" s="2">
        <v>0</v>
      </c>
      <c r="V3379" s="2">
        <v>0</v>
      </c>
      <c r="W3379" s="2">
        <v>87000</v>
      </c>
      <c r="X3379" s="3" t="s">
        <v>218</v>
      </c>
      <c r="Y3379" s="2"/>
      <c r="Z3379" s="3"/>
      <c r="AA3379" s="3"/>
      <c r="AB3379" s="7" t="s">
        <v>10142</v>
      </c>
      <c r="AC3379" s="3" t="s">
        <v>44</v>
      </c>
      <c r="AD3379" s="3" t="s">
        <v>44</v>
      </c>
      <c r="AE3379" s="3" t="s">
        <v>44</v>
      </c>
      <c r="AF3379" s="3" t="s">
        <v>95</v>
      </c>
      <c r="AG3379" s="4"/>
      <c r="AH3379" s="3"/>
      <c r="AI3379" s="4"/>
      <c r="AJ33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79" s="8">
        <f>IF(#REF!=MAX(#REF!),"New","Old")</f>
      </c>
      <c r="AL3379" s="3"/>
      <c r="AM3379" s="9">
        <f>IF(OR(#REF!="",#REF!=0),"",IF(#REF!&lt;12000,"&lt;12k",IF(AND(#REF!&gt;=12000,#REF!&lt;24000),"12k to 24k",IF(AND(#REF!&gt;=24000,#REF!&lt;=36000),"24k to 36k",IF(#REF!&gt;36000,"&gt;36k","")))))</f>
      </c>
    </row>
    <row x14ac:dyDescent="0.25" r="3380" customHeight="1" ht="18.75">
      <c r="A3380" s="1">
        <v>1921275</v>
      </c>
      <c r="B3380" s="2">
        <v>11540628</v>
      </c>
      <c r="C3380" s="3" t="s">
        <v>0</v>
      </c>
      <c r="D3380" s="3" t="s">
        <v>3638</v>
      </c>
      <c r="E3380" s="2">
        <v>2023</v>
      </c>
      <c r="F3380" s="4">
        <v>45158</v>
      </c>
      <c r="G3380" s="3" t="s">
        <v>39</v>
      </c>
      <c r="H3380" s="4">
        <v>45162</v>
      </c>
      <c r="I3380" s="4">
        <f>_xlfn.XLOOKUP(#REF!,[1]!Backup_F8_Previous_Wave[ODINO],[1]!Backup_F8_Previous_Wave[Production Date],"")</f>
      </c>
      <c r="J3380" s="10">
        <f>_xlfn.XLOOKUP(#REF!,[1]!Backup_F8_Previous_Wave[ODINO],[1]!Backup_F8_Previous_Wave[Wave Date],"")</f>
      </c>
      <c r="K3380" s="6">
        <f>_xlfn.XLOOKUP(#REF!,[1]!Backup_F8_Previous_Wave[ODINO],[1]!Backup_F8_Previous_Wave[Full VIN],"")</f>
      </c>
      <c r="L3380" s="3" t="s">
        <v>10143</v>
      </c>
      <c r="M3380" s="3" t="s">
        <v>4</v>
      </c>
      <c r="N3380" s="3" t="s">
        <v>10144</v>
      </c>
      <c r="O3380" s="3" t="s">
        <v>105</v>
      </c>
      <c r="P3380" s="6">
        <f>_xlfn.XLOOKUP(#REF!,[1]!Table2[BINNING],[1]!Table2[VFG],"")</f>
      </c>
      <c r="Q3380" s="6">
        <f>IF(ISNUMBER(FIND("|",#REF!,1)),LEFT(#REF!,FIND("|",#REF!,1)-2),#REF!)</f>
      </c>
      <c r="R3380" s="6">
        <f>IF(ISNUMBER(FIND("|",#REF!,1)),RIGHT(#REF!,LEN(#REF!)-FIND("|",#REF!,1)-1),"")</f>
      </c>
      <c r="S3380" s="3" t="s">
        <v>7</v>
      </c>
      <c r="T3380" s="3" t="s">
        <v>7</v>
      </c>
      <c r="U3380" s="2">
        <v>0</v>
      </c>
      <c r="V3380" s="2">
        <v>0</v>
      </c>
      <c r="W3380" s="2">
        <v>12000</v>
      </c>
      <c r="X3380" s="3" t="s">
        <v>159</v>
      </c>
      <c r="Y3380" s="2"/>
      <c r="Z3380" s="3" t="s">
        <v>3982</v>
      </c>
      <c r="AA3380" s="3" t="s">
        <v>3983</v>
      </c>
      <c r="AB3380" s="7" t="s">
        <v>10145</v>
      </c>
      <c r="AC3380" s="3" t="s">
        <v>3642</v>
      </c>
      <c r="AD3380" s="3" t="s">
        <v>3643</v>
      </c>
      <c r="AE3380" s="3" t="s">
        <v>3644</v>
      </c>
      <c r="AF3380" s="3" t="s">
        <v>68</v>
      </c>
      <c r="AG3380" s="4"/>
      <c r="AH3380" s="3"/>
      <c r="AI3380" s="4"/>
      <c r="AJ33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0" s="8">
        <f>IF(#REF!=MAX(#REF!),"New","Old")</f>
      </c>
      <c r="AL3380" s="3"/>
      <c r="AM3380" s="9">
        <f>IF(OR(#REF!="",#REF!=0),"",IF(#REF!&lt;12000,"&lt;12k",IF(AND(#REF!&gt;=12000,#REF!&lt;24000),"12k to 24k",IF(AND(#REF!&gt;=24000,#REF!&lt;=36000),"24k to 36k",IF(#REF!&gt;36000,"&gt;36k","")))))</f>
      </c>
    </row>
    <row x14ac:dyDescent="0.25" r="3381" customHeight="1" ht="18.75">
      <c r="A3381" s="1">
        <v>1921313</v>
      </c>
      <c r="B3381" s="2">
        <v>11540652</v>
      </c>
      <c r="C3381" s="3" t="s">
        <v>0</v>
      </c>
      <c r="D3381" s="3" t="s">
        <v>86</v>
      </c>
      <c r="E3381" s="2">
        <v>2020</v>
      </c>
      <c r="F3381" s="4">
        <v>45162</v>
      </c>
      <c r="G3381" s="3" t="s">
        <v>39</v>
      </c>
      <c r="H3381" s="4">
        <v>45162</v>
      </c>
      <c r="I3381" s="4">
        <f>_xlfn.XLOOKUP(#REF!,[1]!Backup_F8_Previous_Wave[ODINO],[1]!Backup_F8_Previous_Wave[Production Date],"")</f>
      </c>
      <c r="J3381" s="10">
        <f>_xlfn.XLOOKUP(#REF!,[1]!Backup_F8_Previous_Wave[ODINO],[1]!Backup_F8_Previous_Wave[Wave Date],"")</f>
      </c>
      <c r="K3381" s="6">
        <f>_xlfn.XLOOKUP(#REF!,[1]!Backup_F8_Previous_Wave[ODINO],[1]!Backup_F8_Previous_Wave[Full VIN],"")</f>
      </c>
      <c r="L3381" s="3" t="s">
        <v>10146</v>
      </c>
      <c r="M3381" s="3" t="s">
        <v>4</v>
      </c>
      <c r="N3381" s="3" t="s">
        <v>10147</v>
      </c>
      <c r="O3381" s="3" t="s">
        <v>4771</v>
      </c>
      <c r="P3381" s="6">
        <f>_xlfn.XLOOKUP(#REF!,[1]!Table2[BINNING],[1]!Table2[VFG],"")</f>
      </c>
      <c r="Q3381" s="6">
        <f>IF(ISNUMBER(FIND("|",#REF!,1)),LEFT(#REF!,FIND("|",#REF!,1)-2),#REF!)</f>
      </c>
      <c r="R3381" s="6">
        <f>IF(ISNUMBER(FIND("|",#REF!,1)),RIGHT(#REF!,LEN(#REF!)-FIND("|",#REF!,1)-1),"")</f>
      </c>
      <c r="S3381" s="3" t="s">
        <v>7</v>
      </c>
      <c r="T3381" s="3" t="s">
        <v>7</v>
      </c>
      <c r="U3381" s="2">
        <v>0</v>
      </c>
      <c r="V3381" s="2">
        <v>0</v>
      </c>
      <c r="W3381" s="2"/>
      <c r="X3381" s="3" t="s">
        <v>881</v>
      </c>
      <c r="Y3381" s="2">
        <v>0</v>
      </c>
      <c r="Z3381" s="3"/>
      <c r="AA3381" s="3"/>
      <c r="AB3381" s="7" t="s">
        <v>10148</v>
      </c>
      <c r="AC3381" s="3" t="s">
        <v>685</v>
      </c>
      <c r="AD3381" s="3" t="s">
        <v>93</v>
      </c>
      <c r="AE3381" s="3" t="s">
        <v>94</v>
      </c>
      <c r="AF3381" s="3" t="s">
        <v>95</v>
      </c>
      <c r="AG3381" s="4"/>
      <c r="AH3381" s="3"/>
      <c r="AI3381" s="4"/>
      <c r="AJ33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1" s="8">
        <f>IF(#REF!=MAX(#REF!),"New","Old")</f>
      </c>
      <c r="AL3381" s="3"/>
      <c r="AM3381" s="9">
        <f>IF(OR(#REF!="",#REF!=0),"",IF(#REF!&lt;12000,"&lt;12k",IF(AND(#REF!&gt;=12000,#REF!&lt;24000),"12k to 24k",IF(AND(#REF!&gt;=24000,#REF!&lt;=36000),"24k to 36k",IF(#REF!&gt;36000,"&gt;36k","")))))</f>
      </c>
    </row>
    <row x14ac:dyDescent="0.25" r="3382" customHeight="1" ht="18.75">
      <c r="A3382" s="1">
        <v>1921350</v>
      </c>
      <c r="B3382" s="2">
        <v>11540680</v>
      </c>
      <c r="C3382" s="3" t="s">
        <v>0</v>
      </c>
      <c r="D3382" s="3" t="s">
        <v>1</v>
      </c>
      <c r="E3382" s="2">
        <v>2020</v>
      </c>
      <c r="F3382" s="4">
        <v>45159</v>
      </c>
      <c r="G3382" s="3" t="s">
        <v>39</v>
      </c>
      <c r="H3382" s="4">
        <v>45163</v>
      </c>
      <c r="I3382" s="4">
        <f>_xlfn.XLOOKUP(#REF!,[1]!Backup_F8_Previous_Wave[ODINO],[1]!Backup_F8_Previous_Wave[Production Date],"")</f>
      </c>
      <c r="J3382" s="10">
        <f>_xlfn.XLOOKUP(#REF!,[1]!Backup_F8_Previous_Wave[ODINO],[1]!Backup_F8_Previous_Wave[Wave Date],"")</f>
      </c>
      <c r="K3382" s="6">
        <f>_xlfn.XLOOKUP(#REF!,[1]!Backup_F8_Previous_Wave[ODINO],[1]!Backup_F8_Previous_Wave[Full VIN],"")</f>
      </c>
      <c r="L3382" s="3" t="s">
        <v>10149</v>
      </c>
      <c r="M3382" s="3" t="s">
        <v>4</v>
      </c>
      <c r="N3382" s="3" t="s">
        <v>10150</v>
      </c>
      <c r="O3382" s="3" t="s">
        <v>57</v>
      </c>
      <c r="P3382" s="6">
        <f>_xlfn.XLOOKUP(#REF!,[1]!Table2[BINNING],[1]!Table2[VFG],"")</f>
      </c>
      <c r="Q3382" s="6">
        <f>IF(ISNUMBER(FIND("|",#REF!,1)),LEFT(#REF!,FIND("|",#REF!,1)-2),#REF!)</f>
      </c>
      <c r="R3382" s="6">
        <f>IF(ISNUMBER(FIND("|",#REF!,1)),RIGHT(#REF!,LEN(#REF!)-FIND("|",#REF!,1)-1),"")</f>
      </c>
      <c r="S3382" s="3" t="s">
        <v>7</v>
      </c>
      <c r="T3382" s="3" t="s">
        <v>7</v>
      </c>
      <c r="U3382" s="2">
        <v>0</v>
      </c>
      <c r="V3382" s="2">
        <v>0</v>
      </c>
      <c r="W3382" s="2"/>
      <c r="X3382" s="3" t="s">
        <v>238</v>
      </c>
      <c r="Y3382" s="2">
        <v>35</v>
      </c>
      <c r="Z3382" s="3"/>
      <c r="AA3382" s="3"/>
      <c r="AB3382" s="7" t="s">
        <v>10151</v>
      </c>
      <c r="AC3382" s="3" t="s">
        <v>20</v>
      </c>
      <c r="AD3382" s="3" t="s">
        <v>11</v>
      </c>
      <c r="AE3382" s="3" t="s">
        <v>21</v>
      </c>
      <c r="AF3382" s="3" t="s">
        <v>13</v>
      </c>
      <c r="AG3382" s="4"/>
      <c r="AH3382" s="3"/>
      <c r="AI3382" s="4"/>
      <c r="AJ33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2" s="8">
        <f>IF(#REF!=MAX(#REF!),"New","Old")</f>
      </c>
      <c r="AL3382" s="3"/>
      <c r="AM3382" s="9">
        <f>IF(OR(#REF!="",#REF!=0),"",IF(#REF!&lt;12000,"&lt;12k",IF(AND(#REF!&gt;=12000,#REF!&lt;24000),"12k to 24k",IF(AND(#REF!&gt;=24000,#REF!&lt;=36000),"24k to 36k",IF(#REF!&gt;36000,"&gt;36k","")))))</f>
      </c>
    </row>
    <row x14ac:dyDescent="0.25" r="3383" customHeight="1" ht="18.75">
      <c r="A3383" s="1">
        <v>1921356</v>
      </c>
      <c r="B3383" s="2">
        <v>11540686</v>
      </c>
      <c r="C3383" s="3" t="s">
        <v>0</v>
      </c>
      <c r="D3383" s="3" t="s">
        <v>86</v>
      </c>
      <c r="E3383" s="2">
        <v>2020</v>
      </c>
      <c r="F3383" s="4">
        <v>45161</v>
      </c>
      <c r="G3383" s="3" t="s">
        <v>39</v>
      </c>
      <c r="H3383" s="4">
        <v>45163</v>
      </c>
      <c r="I3383" s="4">
        <f>_xlfn.XLOOKUP(#REF!,[1]!Backup_F8_Previous_Wave[ODINO],[1]!Backup_F8_Previous_Wave[Production Date],"")</f>
      </c>
      <c r="J3383" s="10">
        <f>_xlfn.XLOOKUP(#REF!,[1]!Backup_F8_Previous_Wave[ODINO],[1]!Backup_F8_Previous_Wave[Wave Date],"")</f>
      </c>
      <c r="K3383" s="6">
        <f>_xlfn.XLOOKUP(#REF!,[1]!Backup_F8_Previous_Wave[ODINO],[1]!Backup_F8_Previous_Wave[Full VIN],"")</f>
      </c>
      <c r="L3383" s="3" t="s">
        <v>10152</v>
      </c>
      <c r="M3383" s="3" t="s">
        <v>4</v>
      </c>
      <c r="N3383" s="3" t="s">
        <v>10153</v>
      </c>
      <c r="O3383" s="3" t="s">
        <v>4771</v>
      </c>
      <c r="P3383" s="6">
        <f>_xlfn.XLOOKUP(#REF!,[1]!Table2[BINNING],[1]!Table2[VFG],"")</f>
      </c>
      <c r="Q3383" s="6">
        <f>IF(ISNUMBER(FIND("|",#REF!,1)),LEFT(#REF!,FIND("|",#REF!,1)-2),#REF!)</f>
      </c>
      <c r="R3383" s="6">
        <f>IF(ISNUMBER(FIND("|",#REF!,1)),RIGHT(#REF!,LEN(#REF!)-FIND("|",#REF!,1)-1),"")</f>
      </c>
      <c r="S3383" s="3" t="s">
        <v>7</v>
      </c>
      <c r="T3383" s="3" t="s">
        <v>7</v>
      </c>
      <c r="U3383" s="2">
        <v>0</v>
      </c>
      <c r="V3383" s="2">
        <v>0</v>
      </c>
      <c r="W3383" s="2"/>
      <c r="X3383" s="3" t="s">
        <v>2931</v>
      </c>
      <c r="Y3383" s="2">
        <v>0</v>
      </c>
      <c r="Z3383" s="3"/>
      <c r="AA3383" s="3"/>
      <c r="AB3383" s="7" t="s">
        <v>10154</v>
      </c>
      <c r="AC3383" s="3" t="s">
        <v>685</v>
      </c>
      <c r="AD3383" s="3" t="s">
        <v>93</v>
      </c>
      <c r="AE3383" s="3" t="s">
        <v>94</v>
      </c>
      <c r="AF3383" s="3" t="s">
        <v>95</v>
      </c>
      <c r="AG3383" s="4"/>
      <c r="AH3383" s="3"/>
      <c r="AI3383" s="4"/>
      <c r="AJ33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3" s="8">
        <f>IF(#REF!=MAX(#REF!),"New","Old")</f>
      </c>
      <c r="AL3383" s="3"/>
      <c r="AM3383" s="9">
        <f>IF(OR(#REF!="",#REF!=0),"",IF(#REF!&lt;12000,"&lt;12k",IF(AND(#REF!&gt;=12000,#REF!&lt;24000),"12k to 24k",IF(AND(#REF!&gt;=24000,#REF!&lt;=36000),"24k to 36k",IF(#REF!&gt;36000,"&gt;36k","")))))</f>
      </c>
    </row>
    <row x14ac:dyDescent="0.25" r="3384" customHeight="1" ht="18.75">
      <c r="A3384" s="1">
        <v>1921393</v>
      </c>
      <c r="B3384" s="2">
        <v>11540713</v>
      </c>
      <c r="C3384" s="3" t="s">
        <v>0</v>
      </c>
      <c r="D3384" s="3" t="s">
        <v>86</v>
      </c>
      <c r="E3384" s="2">
        <v>2020</v>
      </c>
      <c r="F3384" s="4">
        <v>45162</v>
      </c>
      <c r="G3384" s="3" t="s">
        <v>39</v>
      </c>
      <c r="H3384" s="4">
        <v>45163</v>
      </c>
      <c r="I3384" s="4">
        <f>_xlfn.XLOOKUP(#REF!,[1]!Backup_F8_Previous_Wave[ODINO],[1]!Backup_F8_Previous_Wave[Production Date],"")</f>
      </c>
      <c r="J3384" s="10">
        <f>_xlfn.XLOOKUP(#REF!,[1]!Backup_F8_Previous_Wave[ODINO],[1]!Backup_F8_Previous_Wave[Wave Date],"")</f>
      </c>
      <c r="K3384" s="6">
        <f>_xlfn.XLOOKUP(#REF!,[1]!Backup_F8_Previous_Wave[ODINO],[1]!Backup_F8_Previous_Wave[Full VIN],"")</f>
      </c>
      <c r="L3384" s="3" t="s">
        <v>10146</v>
      </c>
      <c r="M3384" s="3" t="s">
        <v>4</v>
      </c>
      <c r="N3384" s="3" t="s">
        <v>10155</v>
      </c>
      <c r="O3384" s="3" t="s">
        <v>4771</v>
      </c>
      <c r="P3384" s="6">
        <f>_xlfn.XLOOKUP(#REF!,[1]!Table2[BINNING],[1]!Table2[VFG],"")</f>
      </c>
      <c r="Q3384" s="6">
        <f>IF(ISNUMBER(FIND("|",#REF!,1)),LEFT(#REF!,FIND("|",#REF!,1)-2),#REF!)</f>
      </c>
      <c r="R3384" s="6">
        <f>IF(ISNUMBER(FIND("|",#REF!,1)),RIGHT(#REF!,LEN(#REF!)-FIND("|",#REF!,1)-1),"")</f>
      </c>
      <c r="S3384" s="3" t="s">
        <v>7</v>
      </c>
      <c r="T3384" s="3" t="s">
        <v>7</v>
      </c>
      <c r="U3384" s="2">
        <v>0</v>
      </c>
      <c r="V3384" s="2">
        <v>0</v>
      </c>
      <c r="W3384" s="2">
        <v>40000</v>
      </c>
      <c r="X3384" s="3" t="s">
        <v>881</v>
      </c>
      <c r="Y3384" s="2"/>
      <c r="Z3384" s="3" t="s">
        <v>10156</v>
      </c>
      <c r="AA3384" s="3" t="s">
        <v>10157</v>
      </c>
      <c r="AB3384" s="7" t="s">
        <v>10158</v>
      </c>
      <c r="AC3384" s="3" t="s">
        <v>685</v>
      </c>
      <c r="AD3384" s="3" t="s">
        <v>93</v>
      </c>
      <c r="AE3384" s="3" t="s">
        <v>94</v>
      </c>
      <c r="AF3384" s="3" t="s">
        <v>95</v>
      </c>
      <c r="AG3384" s="4"/>
      <c r="AH3384" s="3"/>
      <c r="AI3384" s="4"/>
      <c r="AJ33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4" s="8">
        <f>IF(#REF!=MAX(#REF!),"New","Old")</f>
      </c>
      <c r="AL3384" s="3"/>
      <c r="AM3384" s="9">
        <f>IF(OR(#REF!="",#REF!=0),"",IF(#REF!&lt;12000,"&lt;12k",IF(AND(#REF!&gt;=12000,#REF!&lt;24000),"12k to 24k",IF(AND(#REF!&gt;=24000,#REF!&lt;=36000),"24k to 36k",IF(#REF!&gt;36000,"&gt;36k","")))))</f>
      </c>
    </row>
    <row x14ac:dyDescent="0.25" r="3385" customHeight="1" ht="18.75">
      <c r="A3385" s="1">
        <v>1921419</v>
      </c>
      <c r="B3385" s="2">
        <v>11540733</v>
      </c>
      <c r="C3385" s="3" t="s">
        <v>0</v>
      </c>
      <c r="D3385" s="3" t="s">
        <v>485</v>
      </c>
      <c r="E3385" s="2">
        <v>2016</v>
      </c>
      <c r="F3385" s="4">
        <v>44774</v>
      </c>
      <c r="G3385" s="3" t="s">
        <v>39</v>
      </c>
      <c r="H3385" s="4">
        <v>45163</v>
      </c>
      <c r="I3385" s="4">
        <f>_xlfn.XLOOKUP(#REF!,[1]!Backup_F8_Previous_Wave[ODINO],[1]!Backup_F8_Previous_Wave[Production Date],"")</f>
      </c>
      <c r="J3385" s="10">
        <f>_xlfn.XLOOKUP(#REF!,[1]!Backup_F8_Previous_Wave[ODINO],[1]!Backup_F8_Previous_Wave[Wave Date],"")</f>
      </c>
      <c r="K3385" s="6">
        <f>_xlfn.XLOOKUP(#REF!,[1]!Backup_F8_Previous_Wave[ODINO],[1]!Backup_F8_Previous_Wave[Full VIN],"")</f>
      </c>
      <c r="L3385" s="3" t="s">
        <v>486</v>
      </c>
      <c r="M3385" s="3" t="s">
        <v>4</v>
      </c>
      <c r="N3385" s="3" t="s">
        <v>10159</v>
      </c>
      <c r="O3385" s="3" t="s">
        <v>31</v>
      </c>
      <c r="P3385" s="6">
        <f>_xlfn.XLOOKUP(#REF!,[1]!Table2[BINNING],[1]!Table2[VFG],"")</f>
      </c>
      <c r="Q3385" s="6">
        <f>IF(ISNUMBER(FIND("|",#REF!,1)),LEFT(#REF!,FIND("|",#REF!,1)-2),#REF!)</f>
      </c>
      <c r="R3385" s="6">
        <f>IF(ISNUMBER(FIND("|",#REF!,1)),RIGHT(#REF!,LEN(#REF!)-FIND("|",#REF!,1)-1),"")</f>
      </c>
      <c r="S3385" s="3" t="s">
        <v>7</v>
      </c>
      <c r="T3385" s="3" t="s">
        <v>7</v>
      </c>
      <c r="U3385" s="2">
        <v>0</v>
      </c>
      <c r="V3385" s="2">
        <v>0</v>
      </c>
      <c r="W3385" s="2">
        <v>95000</v>
      </c>
      <c r="X3385" s="3" t="s">
        <v>166</v>
      </c>
      <c r="Y3385" s="2">
        <v>75</v>
      </c>
      <c r="Z3385" s="3"/>
      <c r="AA3385" s="3"/>
      <c r="AB3385" s="7" t="s">
        <v>10160</v>
      </c>
      <c r="AC3385" s="3" t="s">
        <v>489</v>
      </c>
      <c r="AD3385" s="3" t="s">
        <v>490</v>
      </c>
      <c r="AE3385" s="3" t="s">
        <v>491</v>
      </c>
      <c r="AF3385" s="3" t="s">
        <v>211</v>
      </c>
      <c r="AG3385" s="4"/>
      <c r="AH3385" s="3"/>
      <c r="AI3385" s="4"/>
      <c r="AJ33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5" s="8">
        <f>IF(#REF!=MAX(#REF!),"New","Old")</f>
      </c>
      <c r="AL3385" s="3"/>
      <c r="AM3385" s="9">
        <f>IF(OR(#REF!="",#REF!=0),"",IF(#REF!&lt;12000,"&lt;12k",IF(AND(#REF!&gt;=12000,#REF!&lt;24000),"12k to 24k",IF(AND(#REF!&gt;=24000,#REF!&lt;=36000),"24k to 36k",IF(#REF!&gt;36000,"&gt;36k","")))))</f>
      </c>
    </row>
    <row x14ac:dyDescent="0.25" r="3386" customHeight="1" ht="18.75">
      <c r="A3386" s="1">
        <v>1921445</v>
      </c>
      <c r="B3386" s="2">
        <v>11540754</v>
      </c>
      <c r="C3386" s="3" t="s">
        <v>0</v>
      </c>
      <c r="D3386" s="3" t="s">
        <v>86</v>
      </c>
      <c r="E3386" s="2">
        <v>2020</v>
      </c>
      <c r="F3386" s="4">
        <v>45153</v>
      </c>
      <c r="G3386" s="3" t="s">
        <v>39</v>
      </c>
      <c r="H3386" s="4">
        <v>45163</v>
      </c>
      <c r="I3386" s="4">
        <f>_xlfn.XLOOKUP(#REF!,[1]!Backup_F8_Previous_Wave[ODINO],[1]!Backup_F8_Previous_Wave[Production Date],"")</f>
      </c>
      <c r="J3386" s="10">
        <f>_xlfn.XLOOKUP(#REF!,[1]!Backup_F8_Previous_Wave[ODINO],[1]!Backup_F8_Previous_Wave[Wave Date],"")</f>
      </c>
      <c r="K3386" s="6">
        <f>_xlfn.XLOOKUP(#REF!,[1]!Backup_F8_Previous_Wave[ODINO],[1]!Backup_F8_Previous_Wave[Full VIN],"")</f>
      </c>
      <c r="L3386" s="3" t="s">
        <v>6722</v>
      </c>
      <c r="M3386" s="3" t="s">
        <v>4</v>
      </c>
      <c r="N3386" s="3" t="s">
        <v>10161</v>
      </c>
      <c r="O3386" s="3" t="s">
        <v>4771</v>
      </c>
      <c r="P3386" s="6">
        <f>_xlfn.XLOOKUP(#REF!,[1]!Table2[BINNING],[1]!Table2[VFG],"")</f>
      </c>
      <c r="Q3386" s="6">
        <f>IF(ISNUMBER(FIND("|",#REF!,1)),LEFT(#REF!,FIND("|",#REF!,1)-2),#REF!)</f>
      </c>
      <c r="R3386" s="6">
        <f>IF(ISNUMBER(FIND("|",#REF!,1)),RIGHT(#REF!,LEN(#REF!)-FIND("|",#REF!,1)-1),"")</f>
      </c>
      <c r="S3386" s="3" t="s">
        <v>7</v>
      </c>
      <c r="T3386" s="3" t="s">
        <v>7</v>
      </c>
      <c r="U3386" s="2">
        <v>0</v>
      </c>
      <c r="V3386" s="2">
        <v>0</v>
      </c>
      <c r="W3386" s="2"/>
      <c r="X3386" s="3" t="s">
        <v>8</v>
      </c>
      <c r="Y3386" s="2"/>
      <c r="Z3386" s="3"/>
      <c r="AA3386" s="3"/>
      <c r="AB3386" s="7" t="s">
        <v>10162</v>
      </c>
      <c r="AC3386" s="3" t="s">
        <v>685</v>
      </c>
      <c r="AD3386" s="3" t="s">
        <v>93</v>
      </c>
      <c r="AE3386" s="3" t="s">
        <v>94</v>
      </c>
      <c r="AF3386" s="3" t="s">
        <v>95</v>
      </c>
      <c r="AG3386" s="4"/>
      <c r="AH3386" s="3"/>
      <c r="AI3386" s="4"/>
      <c r="AJ33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6" s="8">
        <f>IF(#REF!=MAX(#REF!),"New","Old")</f>
      </c>
      <c r="AL3386" s="3"/>
      <c r="AM3386" s="9">
        <f>IF(OR(#REF!="",#REF!=0),"",IF(#REF!&lt;12000,"&lt;12k",IF(AND(#REF!&gt;=12000,#REF!&lt;24000),"12k to 24k",IF(AND(#REF!&gt;=24000,#REF!&lt;=36000),"24k to 36k",IF(#REF!&gt;36000,"&gt;36k","")))))</f>
      </c>
    </row>
    <row x14ac:dyDescent="0.25" r="3387" customHeight="1" ht="18.75">
      <c r="A3387" s="1">
        <v>1921484</v>
      </c>
      <c r="B3387" s="2">
        <v>11540789</v>
      </c>
      <c r="C3387" s="3" t="s">
        <v>0</v>
      </c>
      <c r="D3387" s="3" t="s">
        <v>86</v>
      </c>
      <c r="E3387" s="2">
        <v>2020</v>
      </c>
      <c r="F3387" s="4">
        <v>44935</v>
      </c>
      <c r="G3387" s="3" t="s">
        <v>2</v>
      </c>
      <c r="H3387" s="4">
        <v>45163</v>
      </c>
      <c r="I3387" s="4">
        <f>_xlfn.XLOOKUP(#REF!,[1]!Backup_F8_Previous_Wave[ODINO],[1]!Backup_F8_Previous_Wave[Production Date],"")</f>
      </c>
      <c r="J3387" s="10">
        <f>_xlfn.XLOOKUP(#REF!,[1]!Backup_F8_Previous_Wave[ODINO],[1]!Backup_F8_Previous_Wave[Wave Date],"")</f>
      </c>
      <c r="K3387" s="6">
        <f>_xlfn.XLOOKUP(#REF!,[1]!Backup_F8_Previous_Wave[ODINO],[1]!Backup_F8_Previous_Wave[Full VIN],"")</f>
      </c>
      <c r="L3387" s="3" t="s">
        <v>3773</v>
      </c>
      <c r="M3387" s="3" t="s">
        <v>4</v>
      </c>
      <c r="N3387" s="3" t="s">
        <v>10163</v>
      </c>
      <c r="O3387" s="3" t="s">
        <v>4771</v>
      </c>
      <c r="P3387" s="6">
        <f>_xlfn.XLOOKUP(#REF!,[1]!Table2[BINNING],[1]!Table2[VFG],"")</f>
      </c>
      <c r="Q3387" s="6">
        <f>IF(ISNUMBER(FIND("|",#REF!,1)),LEFT(#REF!,FIND("|",#REF!,1)-2),#REF!)</f>
      </c>
      <c r="R3387" s="6">
        <f>IF(ISNUMBER(FIND("|",#REF!,1)),RIGHT(#REF!,LEN(#REF!)-FIND("|",#REF!,1)-1),"")</f>
      </c>
      <c r="S3387" s="3" t="s">
        <v>7</v>
      </c>
      <c r="T3387" s="3" t="s">
        <v>7</v>
      </c>
      <c r="U3387" s="2">
        <v>0</v>
      </c>
      <c r="V3387" s="2">
        <v>0</v>
      </c>
      <c r="W3387" s="2">
        <v>45000</v>
      </c>
      <c r="X3387" s="3" t="s">
        <v>24</v>
      </c>
      <c r="Y3387" s="2">
        <v>30</v>
      </c>
      <c r="Z3387" s="3"/>
      <c r="AA3387" s="3"/>
      <c r="AB3387" s="7" t="s">
        <v>10164</v>
      </c>
      <c r="AC3387" s="3" t="s">
        <v>685</v>
      </c>
      <c r="AD3387" s="3" t="s">
        <v>1962</v>
      </c>
      <c r="AE3387" s="3" t="s">
        <v>2404</v>
      </c>
      <c r="AF3387" s="3" t="s">
        <v>95</v>
      </c>
      <c r="AG3387" s="4"/>
      <c r="AH3387" s="3"/>
      <c r="AI3387" s="4"/>
      <c r="AJ33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7" s="8">
        <f>IF(#REF!=MAX(#REF!),"New","Old")</f>
      </c>
      <c r="AL3387" s="3"/>
      <c r="AM3387" s="9">
        <f>IF(OR(#REF!="",#REF!=0),"",IF(#REF!&lt;12000,"&lt;12k",IF(AND(#REF!&gt;=12000,#REF!&lt;24000),"12k to 24k",IF(AND(#REF!&gt;=24000,#REF!&lt;=36000),"24k to 36k",IF(#REF!&gt;36000,"&gt;36k","")))))</f>
      </c>
    </row>
    <row x14ac:dyDescent="0.25" r="3388" customHeight="1" ht="18.75">
      <c r="A3388" s="1">
        <v>1921553</v>
      </c>
      <c r="B3388" s="2">
        <v>11540838</v>
      </c>
      <c r="C3388" s="3" t="s">
        <v>0</v>
      </c>
      <c r="D3388" s="3" t="s">
        <v>4843</v>
      </c>
      <c r="E3388" s="2">
        <v>2021</v>
      </c>
      <c r="F3388" s="4">
        <v>45163</v>
      </c>
      <c r="G3388" s="3" t="s">
        <v>39</v>
      </c>
      <c r="H3388" s="4">
        <v>45163</v>
      </c>
      <c r="I3388" s="4"/>
      <c r="J3388" s="10">
        <f>_xlfn.XLOOKUP(#REF!,[1]!Backup_F8_Previous_Wave[ODINO],[1]!Backup_F8_Previous_Wave[Wave Date],"")</f>
      </c>
      <c r="K3388" s="3"/>
      <c r="L3388" s="3" t="s">
        <v>6405</v>
      </c>
      <c r="M3388" s="3" t="s">
        <v>4</v>
      </c>
      <c r="N3388" s="3" t="s">
        <v>10165</v>
      </c>
      <c r="O3388" s="3" t="s">
        <v>3849</v>
      </c>
      <c r="P3388" s="6">
        <f>_xlfn.XLOOKUP(#REF!,[1]!Table2[BINNING],[1]!Table2[VFG],"")</f>
      </c>
      <c r="Q3388" s="6">
        <f>IF(ISNUMBER(FIND("|",#REF!,1)),LEFT(#REF!,FIND("|",#REF!,1)-2),#REF!)</f>
      </c>
      <c r="R3388" s="6">
        <f>IF(ISNUMBER(FIND("|",#REF!,1)),RIGHT(#REF!,LEN(#REF!)-FIND("|",#REF!,1)-1),"")</f>
      </c>
      <c r="S3388" s="3" t="s">
        <v>7</v>
      </c>
      <c r="T3388" s="3" t="s">
        <v>7</v>
      </c>
      <c r="U3388" s="2">
        <v>0</v>
      </c>
      <c r="V3388" s="2">
        <v>0</v>
      </c>
      <c r="W3388" s="2"/>
      <c r="X3388" s="3" t="s">
        <v>202</v>
      </c>
      <c r="Y3388" s="2">
        <v>25</v>
      </c>
      <c r="Z3388" s="3"/>
      <c r="AA3388" s="3"/>
      <c r="AB3388" s="7" t="s">
        <v>10166</v>
      </c>
      <c r="AC3388" s="3" t="s">
        <v>44</v>
      </c>
      <c r="AD3388" s="3" t="s">
        <v>44</v>
      </c>
      <c r="AE3388" s="3" t="s">
        <v>44</v>
      </c>
      <c r="AF3388" s="3" t="s">
        <v>102</v>
      </c>
      <c r="AG3388" s="4"/>
      <c r="AH3388" s="3"/>
      <c r="AI3388" s="4"/>
      <c r="AJ33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8" s="8">
        <f>IF(#REF!=MAX(#REF!),"New","Old")</f>
      </c>
      <c r="AL3388" s="3"/>
      <c r="AM3388" s="9">
        <f>IF(OR(#REF!="",#REF!=0),"",IF(#REF!&lt;12000,"&lt;12k",IF(AND(#REF!&gt;=12000,#REF!&lt;24000),"12k to 24k",IF(AND(#REF!&gt;=24000,#REF!&lt;=36000),"24k to 36k",IF(#REF!&gt;36000,"&gt;36k","")))))</f>
      </c>
    </row>
    <row x14ac:dyDescent="0.25" r="3389" customHeight="1" ht="18.75">
      <c r="A3389" s="1">
        <v>1921613</v>
      </c>
      <c r="B3389" s="2">
        <v>11540878</v>
      </c>
      <c r="C3389" s="3" t="s">
        <v>0</v>
      </c>
      <c r="D3389" s="3" t="s">
        <v>181</v>
      </c>
      <c r="E3389" s="2">
        <v>2021</v>
      </c>
      <c r="F3389" s="4">
        <v>44947</v>
      </c>
      <c r="G3389" s="3" t="s">
        <v>2</v>
      </c>
      <c r="H3389" s="4">
        <v>45164</v>
      </c>
      <c r="I3389" s="4">
        <f>_xlfn.XLOOKUP(#REF!,[1]!Backup_F8_Previous_Wave[ODINO],[1]!Backup_F8_Previous_Wave[Production Date],"")</f>
      </c>
      <c r="J3389" s="10">
        <f>_xlfn.XLOOKUP(#REF!,[1]!Backup_F8_Previous_Wave[ODINO],[1]!Backup_F8_Previous_Wave[Wave Date],"")</f>
      </c>
      <c r="K3389" s="6">
        <f>_xlfn.XLOOKUP(#REF!,[1]!Backup_F8_Previous_Wave[ODINO],[1]!Backup_F8_Previous_Wave[Full VIN],"")</f>
      </c>
      <c r="L3389" s="3" t="s">
        <v>8519</v>
      </c>
      <c r="M3389" s="3" t="s">
        <v>4</v>
      </c>
      <c r="N3389" s="3" t="s">
        <v>10167</v>
      </c>
      <c r="O3389" s="3" t="s">
        <v>151</v>
      </c>
      <c r="P3389" s="6">
        <f>_xlfn.XLOOKUP(#REF!,[1]!Table2[BINNING],[1]!Table2[VFG],"")</f>
      </c>
      <c r="Q3389" s="6">
        <f>IF(ISNUMBER(FIND("|",#REF!,1)),LEFT(#REF!,FIND("|",#REF!,1)-2),#REF!)</f>
      </c>
      <c r="R3389" s="6">
        <f>IF(ISNUMBER(FIND("|",#REF!,1)),RIGHT(#REF!,LEN(#REF!)-FIND("|",#REF!,1)-1),"")</f>
      </c>
      <c r="S3389" s="3" t="s">
        <v>7</v>
      </c>
      <c r="T3389" s="3" t="s">
        <v>7</v>
      </c>
      <c r="U3389" s="2">
        <v>0</v>
      </c>
      <c r="V3389" s="2">
        <v>0</v>
      </c>
      <c r="W3389" s="2"/>
      <c r="X3389" s="3" t="s">
        <v>139</v>
      </c>
      <c r="Y3389" s="2">
        <v>0</v>
      </c>
      <c r="Z3389" s="3"/>
      <c r="AA3389" s="3"/>
      <c r="AB3389" s="7" t="s">
        <v>10168</v>
      </c>
      <c r="AC3389" s="3" t="s">
        <v>1252</v>
      </c>
      <c r="AD3389" s="3" t="s">
        <v>298</v>
      </c>
      <c r="AE3389" s="3" t="s">
        <v>299</v>
      </c>
      <c r="AF3389" s="3" t="s">
        <v>198</v>
      </c>
      <c r="AG3389" s="4"/>
      <c r="AH3389" s="3"/>
      <c r="AI3389" s="4"/>
      <c r="AJ33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89" s="8">
        <f>IF(#REF!=MAX(#REF!),"New","Old")</f>
      </c>
      <c r="AL3389" s="3"/>
      <c r="AM3389" s="9">
        <f>IF(OR(#REF!="",#REF!=0),"",IF(#REF!&lt;12000,"&lt;12k",IF(AND(#REF!&gt;=12000,#REF!&lt;24000),"12k to 24k",IF(AND(#REF!&gt;=24000,#REF!&lt;=36000),"24k to 36k",IF(#REF!&gt;36000,"&gt;36k","")))))</f>
      </c>
    </row>
    <row x14ac:dyDescent="0.25" r="3390" customHeight="1" ht="18.75">
      <c r="A3390" s="1">
        <v>1921655</v>
      </c>
      <c r="B3390" s="2">
        <v>11540907</v>
      </c>
      <c r="C3390" s="3" t="s">
        <v>0</v>
      </c>
      <c r="D3390" s="3" t="s">
        <v>59</v>
      </c>
      <c r="E3390" s="2">
        <v>2018</v>
      </c>
      <c r="F3390" s="4">
        <v>45163</v>
      </c>
      <c r="G3390" s="3" t="s">
        <v>39</v>
      </c>
      <c r="H3390" s="4">
        <v>45164</v>
      </c>
      <c r="I3390" s="4">
        <f>_xlfn.XLOOKUP(#REF!,[1]!Backup_F8_Previous_Wave[ODINO],[1]!Backup_F8_Previous_Wave[Production Date],"")</f>
      </c>
      <c r="J3390" s="10">
        <f>_xlfn.XLOOKUP(#REF!,[1]!Backup_F8_Previous_Wave[ODINO],[1]!Backup_F8_Previous_Wave[Wave Date],"")</f>
      </c>
      <c r="K3390" s="6">
        <f>_xlfn.XLOOKUP(#REF!,[1]!Backup_F8_Previous_Wave[ODINO],[1]!Backup_F8_Previous_Wave[Full VIN],"")</f>
      </c>
      <c r="L3390" s="3" t="s">
        <v>10169</v>
      </c>
      <c r="M3390" s="3" t="s">
        <v>4</v>
      </c>
      <c r="N3390" s="3" t="s">
        <v>10170</v>
      </c>
      <c r="O3390" s="3" t="s">
        <v>390</v>
      </c>
      <c r="P3390" s="6">
        <f>_xlfn.XLOOKUP(#REF!,[1]!Table2[BINNING],[1]!Table2[VFG],"")</f>
      </c>
      <c r="Q3390" s="6">
        <f>IF(ISNUMBER(FIND("|",#REF!,1)),LEFT(#REF!,FIND("|",#REF!,1)-2),#REF!)</f>
      </c>
      <c r="R3390" s="6">
        <f>IF(ISNUMBER(FIND("|",#REF!,1)),RIGHT(#REF!,LEN(#REF!)-FIND("|",#REF!,1)-1),"")</f>
      </c>
      <c r="S3390" s="3" t="s">
        <v>7</v>
      </c>
      <c r="T3390" s="3" t="s">
        <v>7</v>
      </c>
      <c r="U3390" s="2">
        <v>0</v>
      </c>
      <c r="V3390" s="2">
        <v>0</v>
      </c>
      <c r="W3390" s="2"/>
      <c r="X3390" s="3" t="s">
        <v>100</v>
      </c>
      <c r="Y3390" s="2">
        <v>70</v>
      </c>
      <c r="Z3390" s="3"/>
      <c r="AA3390" s="3"/>
      <c r="AB3390" s="7" t="s">
        <v>10171</v>
      </c>
      <c r="AC3390" s="3" t="s">
        <v>65</v>
      </c>
      <c r="AD3390" s="3" t="s">
        <v>66</v>
      </c>
      <c r="AE3390" s="3" t="s">
        <v>67</v>
      </c>
      <c r="AF3390" s="3" t="s">
        <v>68</v>
      </c>
      <c r="AG3390" s="4"/>
      <c r="AH3390" s="3"/>
      <c r="AI3390" s="4"/>
      <c r="AJ33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0" s="8">
        <f>IF(#REF!=MAX(#REF!),"New","Old")</f>
      </c>
      <c r="AL3390" s="3"/>
      <c r="AM3390" s="9">
        <f>IF(OR(#REF!="",#REF!=0),"",IF(#REF!&lt;12000,"&lt;12k",IF(AND(#REF!&gt;=12000,#REF!&lt;24000),"12k to 24k",IF(AND(#REF!&gt;=24000,#REF!&lt;=36000),"24k to 36k",IF(#REF!&gt;36000,"&gt;36k","")))))</f>
      </c>
    </row>
    <row x14ac:dyDescent="0.25" r="3391" customHeight="1" ht="18.75">
      <c r="A3391" s="1">
        <v>1921659</v>
      </c>
      <c r="B3391" s="2">
        <v>11540909</v>
      </c>
      <c r="C3391" s="3" t="s">
        <v>0</v>
      </c>
      <c r="D3391" s="3" t="s">
        <v>86</v>
      </c>
      <c r="E3391" s="2">
        <v>2020</v>
      </c>
      <c r="F3391" s="4">
        <v>45158</v>
      </c>
      <c r="G3391" s="3" t="s">
        <v>39</v>
      </c>
      <c r="H3391" s="4">
        <v>45164</v>
      </c>
      <c r="I3391" s="4">
        <f>_xlfn.XLOOKUP(#REF!,[1]!Backup_F8_Previous_Wave[ODINO],[1]!Backup_F8_Previous_Wave[Production Date],"")</f>
      </c>
      <c r="J3391" s="10">
        <f>_xlfn.XLOOKUP(#REF!,[1]!Backup_F8_Previous_Wave[ODINO],[1]!Backup_F8_Previous_Wave[Wave Date],"")</f>
      </c>
      <c r="K3391" s="6">
        <f>_xlfn.XLOOKUP(#REF!,[1]!Backup_F8_Previous_Wave[ODINO],[1]!Backup_F8_Previous_Wave[Full VIN],"")</f>
      </c>
      <c r="L3391" s="3" t="s">
        <v>8440</v>
      </c>
      <c r="M3391" s="3" t="s">
        <v>4</v>
      </c>
      <c r="N3391" s="3" t="s">
        <v>10172</v>
      </c>
      <c r="O3391" s="3" t="s">
        <v>4771</v>
      </c>
      <c r="P3391" s="6">
        <f>_xlfn.XLOOKUP(#REF!,[1]!Table2[BINNING],[1]!Table2[VFG],"")</f>
      </c>
      <c r="Q3391" s="6">
        <f>IF(ISNUMBER(FIND("|",#REF!,1)),LEFT(#REF!,FIND("|",#REF!,1)-2),#REF!)</f>
      </c>
      <c r="R3391" s="6">
        <f>IF(ISNUMBER(FIND("|",#REF!,1)),RIGHT(#REF!,LEN(#REF!)-FIND("|",#REF!,1)-1),"")</f>
      </c>
      <c r="S3391" s="3" t="s">
        <v>7</v>
      </c>
      <c r="T3391" s="3" t="s">
        <v>7</v>
      </c>
      <c r="U3391" s="2">
        <v>0</v>
      </c>
      <c r="V3391" s="2">
        <v>0</v>
      </c>
      <c r="W3391" s="2"/>
      <c r="X3391" s="3" t="s">
        <v>166</v>
      </c>
      <c r="Y3391" s="2">
        <v>0</v>
      </c>
      <c r="Z3391" s="3"/>
      <c r="AA3391" s="3"/>
      <c r="AB3391" s="7" t="s">
        <v>10173</v>
      </c>
      <c r="AC3391" s="3" t="s">
        <v>685</v>
      </c>
      <c r="AD3391" s="3" t="s">
        <v>93</v>
      </c>
      <c r="AE3391" s="3" t="s">
        <v>94</v>
      </c>
      <c r="AF3391" s="3" t="s">
        <v>95</v>
      </c>
      <c r="AG3391" s="4"/>
      <c r="AH3391" s="3"/>
      <c r="AI3391" s="4"/>
      <c r="AJ33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1" s="8">
        <f>IF(#REF!=MAX(#REF!),"New","Old")</f>
      </c>
      <c r="AL3391" s="3"/>
      <c r="AM3391" s="9">
        <f>IF(OR(#REF!="",#REF!=0),"",IF(#REF!&lt;12000,"&lt;12k",IF(AND(#REF!&gt;=12000,#REF!&lt;24000),"12k to 24k",IF(AND(#REF!&gt;=24000,#REF!&lt;=36000),"24k to 36k",IF(#REF!&gt;36000,"&gt;36k","")))))</f>
      </c>
    </row>
    <row x14ac:dyDescent="0.25" r="3392" customHeight="1" ht="18.75">
      <c r="A3392" s="1">
        <v>1921714</v>
      </c>
      <c r="B3392" s="2">
        <v>11540946</v>
      </c>
      <c r="C3392" s="3" t="s">
        <v>0</v>
      </c>
      <c r="D3392" s="3" t="s">
        <v>86</v>
      </c>
      <c r="E3392" s="2">
        <v>2020</v>
      </c>
      <c r="F3392" s="4">
        <v>45118</v>
      </c>
      <c r="G3392" s="3" t="s">
        <v>39</v>
      </c>
      <c r="H3392" s="4">
        <v>45164</v>
      </c>
      <c r="I3392" s="4">
        <f>_xlfn.XLOOKUP(#REF!,[1]!Backup_F8_Previous_Wave[ODINO],[1]!Backup_F8_Previous_Wave[Production Date],"")</f>
      </c>
      <c r="J3392" s="10">
        <f>_xlfn.XLOOKUP(#REF!,[1]!Backup_F8_Previous_Wave[ODINO],[1]!Backup_F8_Previous_Wave[Wave Date],"")</f>
      </c>
      <c r="K3392" s="6">
        <f>_xlfn.XLOOKUP(#REF!,[1]!Backup_F8_Previous_Wave[ODINO],[1]!Backup_F8_Previous_Wave[Full VIN],"")</f>
      </c>
      <c r="L3392" s="3" t="s">
        <v>2275</v>
      </c>
      <c r="M3392" s="3" t="s">
        <v>4</v>
      </c>
      <c r="N3392" s="3" t="s">
        <v>10174</v>
      </c>
      <c r="O3392" s="3" t="s">
        <v>4771</v>
      </c>
      <c r="P3392" s="6">
        <f>_xlfn.XLOOKUP(#REF!,[1]!Table2[BINNING],[1]!Table2[VFG],"")</f>
      </c>
      <c r="Q3392" s="6">
        <f>IF(ISNUMBER(FIND("|",#REF!,1)),LEFT(#REF!,FIND("|",#REF!,1)-2),#REF!)</f>
      </c>
      <c r="R3392" s="6">
        <f>IF(ISNUMBER(FIND("|",#REF!,1)),RIGHT(#REF!,LEN(#REF!)-FIND("|",#REF!,1)-1),"")</f>
      </c>
      <c r="S3392" s="3" t="s">
        <v>7</v>
      </c>
      <c r="T3392" s="3" t="s">
        <v>7</v>
      </c>
      <c r="U3392" s="2">
        <v>0</v>
      </c>
      <c r="V3392" s="2">
        <v>0</v>
      </c>
      <c r="W3392" s="2"/>
      <c r="X3392" s="3" t="s">
        <v>139</v>
      </c>
      <c r="Y3392" s="2"/>
      <c r="Z3392" s="3"/>
      <c r="AA3392" s="3"/>
      <c r="AB3392" s="7" t="s">
        <v>10175</v>
      </c>
      <c r="AC3392" s="3" t="s">
        <v>685</v>
      </c>
      <c r="AD3392" s="3" t="s">
        <v>93</v>
      </c>
      <c r="AE3392" s="3" t="s">
        <v>94</v>
      </c>
      <c r="AF3392" s="3" t="s">
        <v>95</v>
      </c>
      <c r="AG3392" s="4"/>
      <c r="AH3392" s="3"/>
      <c r="AI3392" s="4"/>
      <c r="AJ33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2" s="8">
        <f>IF(#REF!=MAX(#REF!),"New","Old")</f>
      </c>
      <c r="AL3392" s="3"/>
      <c r="AM3392" s="9">
        <f>IF(OR(#REF!="",#REF!=0),"",IF(#REF!&lt;12000,"&lt;12k",IF(AND(#REF!&gt;=12000,#REF!&lt;24000),"12k to 24k",IF(AND(#REF!&gt;=24000,#REF!&lt;=36000),"24k to 36k",IF(#REF!&gt;36000,"&gt;36k","")))))</f>
      </c>
    </row>
    <row x14ac:dyDescent="0.25" r="3393" customHeight="1" ht="18.75">
      <c r="A3393" s="1">
        <v>1921743</v>
      </c>
      <c r="B3393" s="2">
        <v>11540969</v>
      </c>
      <c r="C3393" s="3" t="s">
        <v>0</v>
      </c>
      <c r="D3393" s="3" t="s">
        <v>38</v>
      </c>
      <c r="E3393" s="2">
        <v>2013</v>
      </c>
      <c r="F3393" s="4">
        <v>44848</v>
      </c>
      <c r="G3393" s="3" t="s">
        <v>14</v>
      </c>
      <c r="H3393" s="4">
        <v>45165</v>
      </c>
      <c r="I3393" s="4">
        <f>_xlfn.XLOOKUP(#REF!,[1]!Backup_F8_Previous_Wave[ODINO],[1]!Backup_F8_Previous_Wave[Production Date],"")</f>
      </c>
      <c r="J3393" s="10">
        <f>_xlfn.XLOOKUP(#REF!,[1]!Backup_F8_Previous_Wave[ODINO],[1]!Backup_F8_Previous_Wave[Wave Date],"")</f>
      </c>
      <c r="K3393" s="6">
        <f>_xlfn.XLOOKUP(#REF!,[1]!Backup_F8_Previous_Wave[ODINO],[1]!Backup_F8_Previous_Wave[Full VIN],"")</f>
      </c>
      <c r="L3393" s="3" t="s">
        <v>5918</v>
      </c>
      <c r="M3393" s="3" t="s">
        <v>4</v>
      </c>
      <c r="N3393" s="3" t="s">
        <v>10176</v>
      </c>
      <c r="O3393" s="3" t="s">
        <v>144</v>
      </c>
      <c r="P3393" s="6">
        <f>_xlfn.XLOOKUP(#REF!,[1]!Table2[BINNING],[1]!Table2[VFG],"")</f>
      </c>
      <c r="Q3393" s="6">
        <f>IF(ISNUMBER(FIND("|",#REF!,1)),LEFT(#REF!,FIND("|",#REF!,1)-2),#REF!)</f>
      </c>
      <c r="R3393" s="6">
        <f>IF(ISNUMBER(FIND("|",#REF!,1)),RIGHT(#REF!,LEN(#REF!)-FIND("|",#REF!,1)-1),"")</f>
      </c>
      <c r="S3393" s="3" t="s">
        <v>7</v>
      </c>
      <c r="T3393" s="3" t="s">
        <v>7</v>
      </c>
      <c r="U3393" s="2">
        <v>0</v>
      </c>
      <c r="V3393" s="2">
        <v>0</v>
      </c>
      <c r="W3393" s="2"/>
      <c r="X3393" s="3" t="s">
        <v>1993</v>
      </c>
      <c r="Y3393" s="2">
        <v>30</v>
      </c>
      <c r="Z3393" s="3"/>
      <c r="AA3393" s="3"/>
      <c r="AB3393" s="7" t="s">
        <v>10177</v>
      </c>
      <c r="AC3393" s="3" t="s">
        <v>146</v>
      </c>
      <c r="AD3393" s="3" t="s">
        <v>147</v>
      </c>
      <c r="AE3393" s="3" t="s">
        <v>148</v>
      </c>
      <c r="AF3393" s="3" t="s">
        <v>45</v>
      </c>
      <c r="AG3393" s="4"/>
      <c r="AH3393" s="3"/>
      <c r="AI3393" s="4"/>
      <c r="AJ33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3" s="8">
        <f>IF(#REF!=MAX(#REF!),"New","Old")</f>
      </c>
      <c r="AL3393" s="3"/>
      <c r="AM3393" s="9">
        <f>IF(OR(#REF!="",#REF!=0),"",IF(#REF!&lt;12000,"&lt;12k",IF(AND(#REF!&gt;=12000,#REF!&lt;24000),"12k to 24k",IF(AND(#REF!&gt;=24000,#REF!&lt;=36000),"24k to 36k",IF(#REF!&gt;36000,"&gt;36k","")))))</f>
      </c>
    </row>
    <row x14ac:dyDescent="0.25" r="3394" customHeight="1" ht="18.75">
      <c r="A3394" s="1">
        <v>1921847</v>
      </c>
      <c r="B3394" s="2">
        <v>11541040</v>
      </c>
      <c r="C3394" s="3" t="s">
        <v>0</v>
      </c>
      <c r="D3394" s="3" t="s">
        <v>181</v>
      </c>
      <c r="E3394" s="2">
        <v>2015</v>
      </c>
      <c r="F3394" s="4">
        <v>44716</v>
      </c>
      <c r="G3394" s="3" t="s">
        <v>108</v>
      </c>
      <c r="H3394" s="4">
        <v>45165</v>
      </c>
      <c r="I3394" s="4">
        <f>_xlfn.XLOOKUP(#REF!,[1]!Backup_F8_Previous_Wave[ODINO],[1]!Backup_F8_Previous_Wave[Production Date],"")</f>
      </c>
      <c r="J3394" s="10">
        <f>_xlfn.XLOOKUP(#REF!,[1]!Backup_F8_Previous_Wave[ODINO],[1]!Backup_F8_Previous_Wave[Wave Date],"")</f>
      </c>
      <c r="K3394" s="6">
        <f>_xlfn.XLOOKUP(#REF!,[1]!Backup_F8_Previous_Wave[ODINO],[1]!Backup_F8_Previous_Wave[Full VIN],"")</f>
      </c>
      <c r="L3394" s="3" t="s">
        <v>10178</v>
      </c>
      <c r="M3394" s="3" t="s">
        <v>4</v>
      </c>
      <c r="N3394" s="3" t="s">
        <v>10179</v>
      </c>
      <c r="O3394" s="3" t="s">
        <v>196</v>
      </c>
      <c r="P3394" s="6">
        <f>_xlfn.XLOOKUP(#REF!,[1]!Table2[BINNING],[1]!Table2[VFG],"")</f>
      </c>
      <c r="Q3394" s="6">
        <f>IF(ISNUMBER(FIND("|",#REF!,1)),LEFT(#REF!,FIND("|",#REF!,1)-2),#REF!)</f>
      </c>
      <c r="R3394" s="6">
        <f>IF(ISNUMBER(FIND("|",#REF!,1)),RIGHT(#REF!,LEN(#REF!)-FIND("|",#REF!,1)-1),"")</f>
      </c>
      <c r="S3394" s="3" t="s">
        <v>7</v>
      </c>
      <c r="T3394" s="3" t="s">
        <v>7</v>
      </c>
      <c r="U3394" s="2">
        <v>0</v>
      </c>
      <c r="V3394" s="2">
        <v>0</v>
      </c>
      <c r="W3394" s="2"/>
      <c r="X3394" s="3" t="s">
        <v>50</v>
      </c>
      <c r="Y3394" s="2">
        <v>65</v>
      </c>
      <c r="Z3394" s="3"/>
      <c r="AA3394" s="3"/>
      <c r="AB3394" s="7" t="s">
        <v>10180</v>
      </c>
      <c r="AC3394" s="3" t="s">
        <v>297</v>
      </c>
      <c r="AD3394" s="3" t="s">
        <v>298</v>
      </c>
      <c r="AE3394" s="3" t="s">
        <v>299</v>
      </c>
      <c r="AF3394" s="3" t="s">
        <v>198</v>
      </c>
      <c r="AG3394" s="4"/>
      <c r="AH3394" s="3"/>
      <c r="AI3394" s="4"/>
      <c r="AJ33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4" s="8">
        <f>IF(#REF!=MAX(#REF!),"New","Old")</f>
      </c>
      <c r="AL3394" s="3"/>
      <c r="AM3394" s="9">
        <f>IF(OR(#REF!="",#REF!=0),"",IF(#REF!&lt;12000,"&lt;12k",IF(AND(#REF!&gt;=12000,#REF!&lt;24000),"12k to 24k",IF(AND(#REF!&gt;=24000,#REF!&lt;=36000),"24k to 36k",IF(#REF!&gt;36000,"&gt;36k","")))))</f>
      </c>
    </row>
    <row x14ac:dyDescent="0.25" r="3395" customHeight="1" ht="18.75">
      <c r="A3395" s="1">
        <v>1921880</v>
      </c>
      <c r="B3395" s="2">
        <v>11541060</v>
      </c>
      <c r="C3395" s="3" t="s">
        <v>0</v>
      </c>
      <c r="D3395" s="3" t="s">
        <v>86</v>
      </c>
      <c r="E3395" s="2">
        <v>2020</v>
      </c>
      <c r="F3395" s="4">
        <v>45139</v>
      </c>
      <c r="G3395" s="3" t="s">
        <v>39</v>
      </c>
      <c r="H3395" s="4">
        <v>45165</v>
      </c>
      <c r="I3395" s="4">
        <f>_xlfn.XLOOKUP(#REF!,[1]!Backup_F8_Previous_Wave[ODINO],[1]!Backup_F8_Previous_Wave[Production Date],"")</f>
      </c>
      <c r="J3395" s="10">
        <f>_xlfn.XLOOKUP(#REF!,[1]!Backup_F8_Previous_Wave[ODINO],[1]!Backup_F8_Previous_Wave[Wave Date],"")</f>
      </c>
      <c r="K3395" s="6">
        <f>_xlfn.XLOOKUP(#REF!,[1]!Backup_F8_Previous_Wave[ODINO],[1]!Backup_F8_Previous_Wave[Full VIN],"")</f>
      </c>
      <c r="L3395" s="3" t="s">
        <v>8732</v>
      </c>
      <c r="M3395" s="3" t="s">
        <v>4</v>
      </c>
      <c r="N3395" s="3" t="s">
        <v>10181</v>
      </c>
      <c r="O3395" s="3" t="s">
        <v>4771</v>
      </c>
      <c r="P3395" s="6">
        <f>_xlfn.XLOOKUP(#REF!,[1]!Table2[BINNING],[1]!Table2[VFG],"")</f>
      </c>
      <c r="Q3395" s="6">
        <f>IF(ISNUMBER(FIND("|",#REF!,1)),LEFT(#REF!,FIND("|",#REF!,1)-2),#REF!)</f>
      </c>
      <c r="R3395" s="6">
        <f>IF(ISNUMBER(FIND("|",#REF!,1)),RIGHT(#REF!,LEN(#REF!)-FIND("|",#REF!,1)-1),"")</f>
      </c>
      <c r="S3395" s="3" t="s">
        <v>7</v>
      </c>
      <c r="T3395" s="3" t="s">
        <v>7</v>
      </c>
      <c r="U3395" s="2">
        <v>0</v>
      </c>
      <c r="V3395" s="2">
        <v>0</v>
      </c>
      <c r="W3395" s="2"/>
      <c r="X3395" s="3" t="s">
        <v>63</v>
      </c>
      <c r="Y3395" s="2"/>
      <c r="Z3395" s="3"/>
      <c r="AA3395" s="3"/>
      <c r="AB3395" s="7" t="s">
        <v>10182</v>
      </c>
      <c r="AC3395" s="3" t="s">
        <v>685</v>
      </c>
      <c r="AD3395" s="3" t="s">
        <v>93</v>
      </c>
      <c r="AE3395" s="3" t="s">
        <v>94</v>
      </c>
      <c r="AF3395" s="3" t="s">
        <v>95</v>
      </c>
      <c r="AG3395" s="4"/>
      <c r="AH3395" s="3"/>
      <c r="AI3395" s="4"/>
      <c r="AJ33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5" s="8">
        <f>IF(#REF!=MAX(#REF!),"New","Old")</f>
      </c>
      <c r="AL3395" s="3"/>
      <c r="AM3395" s="9">
        <f>IF(OR(#REF!="",#REF!=0),"",IF(#REF!&lt;12000,"&lt;12k",IF(AND(#REF!&gt;=12000,#REF!&lt;24000),"12k to 24k",IF(AND(#REF!&gt;=24000,#REF!&lt;=36000),"24k to 36k",IF(#REF!&gt;36000,"&gt;36k","")))))</f>
      </c>
    </row>
    <row x14ac:dyDescent="0.25" r="3396" customHeight="1" ht="18.75">
      <c r="A3396" s="1">
        <v>1921903</v>
      </c>
      <c r="B3396" s="2">
        <v>11541072</v>
      </c>
      <c r="C3396" s="3" t="s">
        <v>0</v>
      </c>
      <c r="D3396" s="3" t="s">
        <v>181</v>
      </c>
      <c r="E3396" s="2">
        <v>2016</v>
      </c>
      <c r="F3396" s="4">
        <v>45159</v>
      </c>
      <c r="G3396" s="3" t="s">
        <v>39</v>
      </c>
      <c r="H3396" s="4">
        <v>45166</v>
      </c>
      <c r="I3396" s="4">
        <f>_xlfn.XLOOKUP(#REF!,[1]!Backup_F8_Previous_Wave[ODINO],[1]!Backup_F8_Previous_Wave[Production Date],"")</f>
      </c>
      <c r="J3396" s="10">
        <f>_xlfn.XLOOKUP(#REF!,[1]!Backup_F8_Previous_Wave[ODINO],[1]!Backup_F8_Previous_Wave[Wave Date],"")</f>
      </c>
      <c r="K3396" s="6">
        <f>_xlfn.XLOOKUP(#REF!,[1]!Backup_F8_Previous_Wave[ODINO],[1]!Backup_F8_Previous_Wave[Full VIN],"")</f>
      </c>
      <c r="L3396" s="3" t="s">
        <v>8045</v>
      </c>
      <c r="M3396" s="3" t="s">
        <v>4</v>
      </c>
      <c r="N3396" s="3" t="s">
        <v>10183</v>
      </c>
      <c r="O3396" s="3" t="s">
        <v>196</v>
      </c>
      <c r="P3396" s="6">
        <f>_xlfn.XLOOKUP(#REF!,[1]!Table2[BINNING],[1]!Table2[VFG],"")</f>
      </c>
      <c r="Q3396" s="6">
        <f>IF(ISNUMBER(FIND("|",#REF!,1)),LEFT(#REF!,FIND("|",#REF!,1)-2),#REF!)</f>
      </c>
      <c r="R3396" s="6">
        <f>IF(ISNUMBER(FIND("|",#REF!,1)),RIGHT(#REF!,LEN(#REF!)-FIND("|",#REF!,1)-1),"")</f>
      </c>
      <c r="S3396" s="3" t="s">
        <v>7</v>
      </c>
      <c r="T3396" s="3" t="s">
        <v>7</v>
      </c>
      <c r="U3396" s="2">
        <v>0</v>
      </c>
      <c r="V3396" s="2">
        <v>0</v>
      </c>
      <c r="W3396" s="2"/>
      <c r="X3396" s="3" t="s">
        <v>166</v>
      </c>
      <c r="Y3396" s="2">
        <v>75</v>
      </c>
      <c r="Z3396" s="3"/>
      <c r="AA3396" s="3"/>
      <c r="AB3396" s="7" t="s">
        <v>10184</v>
      </c>
      <c r="AC3396" s="3" t="s">
        <v>297</v>
      </c>
      <c r="AD3396" s="3" t="s">
        <v>298</v>
      </c>
      <c r="AE3396" s="3" t="s">
        <v>299</v>
      </c>
      <c r="AF3396" s="3" t="s">
        <v>198</v>
      </c>
      <c r="AG3396" s="4"/>
      <c r="AH3396" s="3"/>
      <c r="AI3396" s="4"/>
      <c r="AJ33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6" s="8">
        <f>IF(#REF!=MAX(#REF!),"New","Old")</f>
      </c>
      <c r="AL3396" s="3"/>
      <c r="AM3396" s="9">
        <f>IF(OR(#REF!="",#REF!=0),"",IF(#REF!&lt;12000,"&lt;12k",IF(AND(#REF!&gt;=12000,#REF!&lt;24000),"12k to 24k",IF(AND(#REF!&gt;=24000,#REF!&lt;=36000),"24k to 36k",IF(#REF!&gt;36000,"&gt;36k","")))))</f>
      </c>
    </row>
    <row x14ac:dyDescent="0.25" r="3397" customHeight="1" ht="18.75">
      <c r="A3397" s="1">
        <v>1921964</v>
      </c>
      <c r="B3397" s="2">
        <v>11541119</v>
      </c>
      <c r="C3397" s="3" t="s">
        <v>0</v>
      </c>
      <c r="D3397" s="3" t="s">
        <v>86</v>
      </c>
      <c r="E3397" s="2">
        <v>2020</v>
      </c>
      <c r="F3397" s="4">
        <v>45159</v>
      </c>
      <c r="G3397" s="3" t="s">
        <v>39</v>
      </c>
      <c r="H3397" s="4">
        <v>45166</v>
      </c>
      <c r="I3397" s="4">
        <f>_xlfn.XLOOKUP(#REF!,[1]!Backup_F8_Previous_Wave[ODINO],[1]!Backup_F8_Previous_Wave[Production Date],"")</f>
      </c>
      <c r="J3397" s="10">
        <f>_xlfn.XLOOKUP(#REF!,[1]!Backup_F8_Previous_Wave[ODINO],[1]!Backup_F8_Previous_Wave[Wave Date],"")</f>
      </c>
      <c r="K3397" s="6">
        <f>_xlfn.XLOOKUP(#REF!,[1]!Backup_F8_Previous_Wave[ODINO],[1]!Backup_F8_Previous_Wave[Full VIN],"")</f>
      </c>
      <c r="L3397" s="3" t="s">
        <v>7396</v>
      </c>
      <c r="M3397" s="3" t="s">
        <v>4</v>
      </c>
      <c r="N3397" s="3" t="s">
        <v>10185</v>
      </c>
      <c r="O3397" s="3" t="s">
        <v>4771</v>
      </c>
      <c r="P3397" s="6">
        <f>_xlfn.XLOOKUP(#REF!,[1]!Table2[BINNING],[1]!Table2[VFG],"")</f>
      </c>
      <c r="Q3397" s="6">
        <f>IF(ISNUMBER(FIND("|",#REF!,1)),LEFT(#REF!,FIND("|",#REF!,1)-2),#REF!)</f>
      </c>
      <c r="R3397" s="6">
        <f>IF(ISNUMBER(FIND("|",#REF!,1)),RIGHT(#REF!,LEN(#REF!)-FIND("|",#REF!,1)-1),"")</f>
      </c>
      <c r="S3397" s="3" t="s">
        <v>7</v>
      </c>
      <c r="T3397" s="3" t="s">
        <v>7</v>
      </c>
      <c r="U3397" s="2">
        <v>0</v>
      </c>
      <c r="V3397" s="2">
        <v>0</v>
      </c>
      <c r="W3397" s="2">
        <v>38000</v>
      </c>
      <c r="X3397" s="3" t="s">
        <v>81</v>
      </c>
      <c r="Y3397" s="2"/>
      <c r="Z3397" s="3" t="s">
        <v>2699</v>
      </c>
      <c r="AA3397" s="3" t="s">
        <v>2700</v>
      </c>
      <c r="AB3397" s="7" t="s">
        <v>10186</v>
      </c>
      <c r="AC3397" s="3" t="s">
        <v>685</v>
      </c>
      <c r="AD3397" s="3" t="s">
        <v>93</v>
      </c>
      <c r="AE3397" s="3" t="s">
        <v>94</v>
      </c>
      <c r="AF3397" s="3" t="s">
        <v>95</v>
      </c>
      <c r="AG3397" s="4"/>
      <c r="AH3397" s="3"/>
      <c r="AI3397" s="4"/>
      <c r="AJ33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7" s="8">
        <f>IF(#REF!=MAX(#REF!),"New","Old")</f>
      </c>
      <c r="AL3397" s="3"/>
      <c r="AM3397" s="9">
        <f>IF(OR(#REF!="",#REF!=0),"",IF(#REF!&lt;12000,"&lt;12k",IF(AND(#REF!&gt;=12000,#REF!&lt;24000),"12k to 24k",IF(AND(#REF!&gt;=24000,#REF!&lt;=36000),"24k to 36k",IF(#REF!&gt;36000,"&gt;36k","")))))</f>
      </c>
    </row>
    <row x14ac:dyDescent="0.25" r="3398" customHeight="1" ht="18.75">
      <c r="A3398" s="1">
        <v>1922058</v>
      </c>
      <c r="B3398" s="2">
        <v>11541188</v>
      </c>
      <c r="C3398" s="3" t="s">
        <v>0</v>
      </c>
      <c r="D3398" s="3" t="s">
        <v>86</v>
      </c>
      <c r="E3398" s="2">
        <v>2020</v>
      </c>
      <c r="F3398" s="4">
        <v>45152</v>
      </c>
      <c r="G3398" s="3" t="s">
        <v>39</v>
      </c>
      <c r="H3398" s="4">
        <v>45166</v>
      </c>
      <c r="I3398" s="4">
        <f>_xlfn.XLOOKUP(#REF!,[1]!Backup_F8_Previous_Wave[ODINO],[1]!Backup_F8_Previous_Wave[Production Date],"")</f>
      </c>
      <c r="J3398" s="10">
        <f>_xlfn.XLOOKUP(#REF!,[1]!Backup_F8_Previous_Wave[ODINO],[1]!Backup_F8_Previous_Wave[Wave Date],"")</f>
      </c>
      <c r="K3398" s="6">
        <f>_xlfn.XLOOKUP(#REF!,[1]!Backup_F8_Previous_Wave[ODINO],[1]!Backup_F8_Previous_Wave[Full VIN],"")</f>
      </c>
      <c r="L3398" s="3" t="s">
        <v>8380</v>
      </c>
      <c r="M3398" s="3" t="s">
        <v>4</v>
      </c>
      <c r="N3398" s="3" t="s">
        <v>10187</v>
      </c>
      <c r="O3398" s="3" t="s">
        <v>4771</v>
      </c>
      <c r="P3398" s="6">
        <f>_xlfn.XLOOKUP(#REF!,[1]!Table2[BINNING],[1]!Table2[VFG],"")</f>
      </c>
      <c r="Q3398" s="6">
        <f>IF(ISNUMBER(FIND("|",#REF!,1)),LEFT(#REF!,FIND("|",#REF!,1)-2),#REF!)</f>
      </c>
      <c r="R3398" s="6">
        <f>IF(ISNUMBER(FIND("|",#REF!,1)),RIGHT(#REF!,LEN(#REF!)-FIND("|",#REF!,1)-1),"")</f>
      </c>
      <c r="S3398" s="3" t="s">
        <v>7</v>
      </c>
      <c r="T3398" s="3" t="s">
        <v>7</v>
      </c>
      <c r="U3398" s="2">
        <v>0</v>
      </c>
      <c r="V3398" s="2">
        <v>0</v>
      </c>
      <c r="W3398" s="2">
        <v>43000</v>
      </c>
      <c r="X3398" s="3" t="s">
        <v>525</v>
      </c>
      <c r="Y3398" s="2"/>
      <c r="Z3398" s="3" t="s">
        <v>10188</v>
      </c>
      <c r="AA3398" s="3" t="s">
        <v>4883</v>
      </c>
      <c r="AB3398" s="7" t="s">
        <v>10189</v>
      </c>
      <c r="AC3398" s="3" t="s">
        <v>685</v>
      </c>
      <c r="AD3398" s="3" t="s">
        <v>93</v>
      </c>
      <c r="AE3398" s="3" t="s">
        <v>94</v>
      </c>
      <c r="AF3398" s="3" t="s">
        <v>95</v>
      </c>
      <c r="AG3398" s="4"/>
      <c r="AH3398" s="3"/>
      <c r="AI3398" s="4"/>
      <c r="AJ33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8" s="8">
        <f>IF(#REF!=MAX(#REF!),"New","Old")</f>
      </c>
      <c r="AL3398" s="3"/>
      <c r="AM3398" s="9">
        <f>IF(OR(#REF!="",#REF!=0),"",IF(#REF!&lt;12000,"&lt;12k",IF(AND(#REF!&gt;=12000,#REF!&lt;24000),"12k to 24k",IF(AND(#REF!&gt;=24000,#REF!&lt;=36000),"24k to 36k",IF(#REF!&gt;36000,"&gt;36k","")))))</f>
      </c>
    </row>
    <row x14ac:dyDescent="0.25" r="3399" customHeight="1" ht="18.75">
      <c r="A3399" s="1">
        <v>1922082</v>
      </c>
      <c r="B3399" s="2">
        <v>11541206</v>
      </c>
      <c r="C3399" s="3" t="s">
        <v>0</v>
      </c>
      <c r="D3399" s="3" t="s">
        <v>86</v>
      </c>
      <c r="E3399" s="2">
        <v>2021</v>
      </c>
      <c r="F3399" s="4">
        <v>45103</v>
      </c>
      <c r="G3399" s="3" t="s">
        <v>108</v>
      </c>
      <c r="H3399" s="4">
        <v>45166</v>
      </c>
      <c r="I3399" s="4"/>
      <c r="J3399" s="10">
        <f>_xlfn.XLOOKUP(#REF!,[1]!Backup_F8_Previous_Wave[ODINO],[1]!Backup_F8_Previous_Wave[Wave Date],"")</f>
      </c>
      <c r="K3399" s="3"/>
      <c r="L3399" s="3" t="s">
        <v>10190</v>
      </c>
      <c r="M3399" s="3" t="s">
        <v>4</v>
      </c>
      <c r="N3399" s="3" t="s">
        <v>10191</v>
      </c>
      <c r="O3399" s="3" t="s">
        <v>4771</v>
      </c>
      <c r="P3399" s="6">
        <f>_xlfn.XLOOKUP(#REF!,[1]!Table2[BINNING],[1]!Table2[VFG],"")</f>
      </c>
      <c r="Q3399" s="6">
        <f>IF(ISNUMBER(FIND("|",#REF!,1)),LEFT(#REF!,FIND("|",#REF!,1)-2),#REF!)</f>
      </c>
      <c r="R3399" s="6">
        <f>IF(ISNUMBER(FIND("|",#REF!,1)),RIGHT(#REF!,LEN(#REF!)-FIND("|",#REF!,1)-1),"")</f>
      </c>
      <c r="S3399" s="3" t="s">
        <v>7</v>
      </c>
      <c r="T3399" s="3" t="s">
        <v>7</v>
      </c>
      <c r="U3399" s="2">
        <v>0</v>
      </c>
      <c r="V3399" s="2">
        <v>0</v>
      </c>
      <c r="W3399" s="2"/>
      <c r="X3399" s="3" t="s">
        <v>72</v>
      </c>
      <c r="Y3399" s="2">
        <v>0</v>
      </c>
      <c r="Z3399" s="3"/>
      <c r="AA3399" s="3"/>
      <c r="AB3399" s="7" t="s">
        <v>10192</v>
      </c>
      <c r="AC3399" s="3" t="s">
        <v>44</v>
      </c>
      <c r="AD3399" s="3" t="s">
        <v>44</v>
      </c>
      <c r="AE3399" s="3" t="s">
        <v>44</v>
      </c>
      <c r="AF3399" s="3" t="s">
        <v>95</v>
      </c>
      <c r="AG3399" s="4"/>
      <c r="AH3399" s="3"/>
      <c r="AI3399" s="4"/>
      <c r="AJ33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399" s="8">
        <f>IF(#REF!=MAX(#REF!),"New","Old")</f>
      </c>
      <c r="AL3399" s="3"/>
      <c r="AM3399" s="9">
        <f>IF(OR(#REF!="",#REF!=0),"",IF(#REF!&lt;12000,"&lt;12k",IF(AND(#REF!&gt;=12000,#REF!&lt;24000),"12k to 24k",IF(AND(#REF!&gt;=24000,#REF!&lt;=36000),"24k to 36k",IF(#REF!&gt;36000,"&gt;36k","")))))</f>
      </c>
    </row>
    <row x14ac:dyDescent="0.25" r="3400" customHeight="1" ht="18.75">
      <c r="A3400" s="1">
        <v>1922197</v>
      </c>
      <c r="B3400" s="2">
        <v>11541286</v>
      </c>
      <c r="C3400" s="3" t="s">
        <v>0</v>
      </c>
      <c r="D3400" s="3" t="s">
        <v>38</v>
      </c>
      <c r="E3400" s="2">
        <v>2013</v>
      </c>
      <c r="F3400" s="4">
        <v>45139</v>
      </c>
      <c r="G3400" s="3" t="s">
        <v>39</v>
      </c>
      <c r="H3400" s="4">
        <v>45166</v>
      </c>
      <c r="I3400" s="4">
        <f>_xlfn.XLOOKUP(#REF!,[1]!Backup_F8_Previous_Wave[ODINO],[1]!Backup_F8_Previous_Wave[Production Date],"")</f>
      </c>
      <c r="J3400" s="10">
        <f>_xlfn.XLOOKUP(#REF!,[1]!Backup_F8_Previous_Wave[ODINO],[1]!Backup_F8_Previous_Wave[Wave Date],"")</f>
      </c>
      <c r="K3400" s="6">
        <f>_xlfn.XLOOKUP(#REF!,[1]!Backup_F8_Previous_Wave[ODINO],[1]!Backup_F8_Previous_Wave[Full VIN],"")</f>
      </c>
      <c r="L3400" s="3" t="s">
        <v>10193</v>
      </c>
      <c r="M3400" s="3" t="s">
        <v>4</v>
      </c>
      <c r="N3400" s="3" t="s">
        <v>10194</v>
      </c>
      <c r="O3400" s="3" t="s">
        <v>99</v>
      </c>
      <c r="P3400" s="6">
        <f>_xlfn.XLOOKUP(#REF!,[1]!Table2[BINNING],[1]!Table2[VFG],"")</f>
      </c>
      <c r="Q3400" s="6">
        <f>IF(ISNUMBER(FIND("|",#REF!,1)),LEFT(#REF!,FIND("|",#REF!,1)-2),#REF!)</f>
      </c>
      <c r="R3400" s="6">
        <f>IF(ISNUMBER(FIND("|",#REF!,1)),RIGHT(#REF!,LEN(#REF!)-FIND("|",#REF!,1)-1),"")</f>
      </c>
      <c r="S3400" s="3" t="s">
        <v>7</v>
      </c>
      <c r="T3400" s="3" t="s">
        <v>7</v>
      </c>
      <c r="U3400" s="2">
        <v>0</v>
      </c>
      <c r="V3400" s="2">
        <v>0</v>
      </c>
      <c r="W3400" s="2"/>
      <c r="X3400" s="3" t="s">
        <v>24</v>
      </c>
      <c r="Y3400" s="2"/>
      <c r="Z3400" s="3"/>
      <c r="AA3400" s="3"/>
      <c r="AB3400" s="7" t="s">
        <v>10195</v>
      </c>
      <c r="AC3400" s="3" t="s">
        <v>146</v>
      </c>
      <c r="AD3400" s="3" t="s">
        <v>147</v>
      </c>
      <c r="AE3400" s="3" t="s">
        <v>148</v>
      </c>
      <c r="AF3400" s="3" t="s">
        <v>45</v>
      </c>
      <c r="AG3400" s="4"/>
      <c r="AH3400" s="3"/>
      <c r="AI3400" s="4"/>
      <c r="AJ34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0" s="8">
        <f>IF(#REF!=MAX(#REF!),"New","Old")</f>
      </c>
      <c r="AL3400" s="3"/>
      <c r="AM3400" s="9">
        <f>IF(OR(#REF!="",#REF!=0),"",IF(#REF!&lt;12000,"&lt;12k",IF(AND(#REF!&gt;=12000,#REF!&lt;24000),"12k to 24k",IF(AND(#REF!&gt;=24000,#REF!&lt;=36000),"24k to 36k",IF(#REF!&gt;36000,"&gt;36k","")))))</f>
      </c>
    </row>
    <row x14ac:dyDescent="0.25" r="3401" customHeight="1" ht="18.75">
      <c r="A3401" s="1">
        <v>1922290</v>
      </c>
      <c r="B3401" s="2">
        <v>11541349</v>
      </c>
      <c r="C3401" s="3" t="s">
        <v>0</v>
      </c>
      <c r="D3401" s="3" t="s">
        <v>86</v>
      </c>
      <c r="E3401" s="2">
        <v>2021</v>
      </c>
      <c r="F3401" s="4">
        <v>45162</v>
      </c>
      <c r="G3401" s="3" t="s">
        <v>39</v>
      </c>
      <c r="H3401" s="4">
        <v>45167</v>
      </c>
      <c r="I3401" s="4"/>
      <c r="J3401" s="10">
        <f>_xlfn.XLOOKUP(#REF!,[1]!Backup_F8_Previous_Wave[ODINO],[1]!Backup_F8_Previous_Wave[Wave Date],"")</f>
      </c>
      <c r="K3401" s="3"/>
      <c r="L3401" s="3" t="s">
        <v>10196</v>
      </c>
      <c r="M3401" s="3" t="s">
        <v>4</v>
      </c>
      <c r="N3401" s="3" t="s">
        <v>10197</v>
      </c>
      <c r="O3401" s="3" t="s">
        <v>4771</v>
      </c>
      <c r="P3401" s="6">
        <f>_xlfn.XLOOKUP(#REF!,[1]!Table2[BINNING],[1]!Table2[VFG],"")</f>
      </c>
      <c r="Q3401" s="6">
        <f>IF(ISNUMBER(FIND("|",#REF!,1)),LEFT(#REF!,FIND("|",#REF!,1)-2),#REF!)</f>
      </c>
      <c r="R3401" s="6">
        <f>IF(ISNUMBER(FIND("|",#REF!,1)),RIGHT(#REF!,LEN(#REF!)-FIND("|",#REF!,1)-1),"")</f>
      </c>
      <c r="S3401" s="3" t="s">
        <v>7</v>
      </c>
      <c r="T3401" s="3" t="s">
        <v>7</v>
      </c>
      <c r="U3401" s="2">
        <v>0</v>
      </c>
      <c r="V3401" s="2">
        <v>0</v>
      </c>
      <c r="W3401" s="2"/>
      <c r="X3401" s="3" t="s">
        <v>282</v>
      </c>
      <c r="Y3401" s="2">
        <v>0</v>
      </c>
      <c r="Z3401" s="3"/>
      <c r="AA3401" s="3"/>
      <c r="AB3401" s="7" t="s">
        <v>10198</v>
      </c>
      <c r="AC3401" s="3" t="s">
        <v>44</v>
      </c>
      <c r="AD3401" s="3" t="s">
        <v>44</v>
      </c>
      <c r="AE3401" s="3" t="s">
        <v>44</v>
      </c>
      <c r="AF3401" s="3" t="s">
        <v>95</v>
      </c>
      <c r="AG3401" s="4"/>
      <c r="AH3401" s="3"/>
      <c r="AI3401" s="4"/>
      <c r="AJ34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1" s="8">
        <f>IF(#REF!=MAX(#REF!),"New","Old")</f>
      </c>
      <c r="AL3401" s="3"/>
      <c r="AM3401" s="9">
        <f>IF(OR(#REF!="",#REF!=0),"",IF(#REF!&lt;12000,"&lt;12k",IF(AND(#REF!&gt;=12000,#REF!&lt;24000),"12k to 24k",IF(AND(#REF!&gt;=24000,#REF!&lt;=36000),"24k to 36k",IF(#REF!&gt;36000,"&gt;36k","")))))</f>
      </c>
    </row>
    <row x14ac:dyDescent="0.25" r="3402" customHeight="1" ht="18.75">
      <c r="A3402" s="1">
        <v>1922307</v>
      </c>
      <c r="B3402" s="2">
        <v>11541362</v>
      </c>
      <c r="C3402" s="3" t="s">
        <v>0</v>
      </c>
      <c r="D3402" s="3" t="s">
        <v>96</v>
      </c>
      <c r="E3402" s="2">
        <v>2009</v>
      </c>
      <c r="F3402" s="4">
        <v>45141</v>
      </c>
      <c r="G3402" s="3" t="s">
        <v>39</v>
      </c>
      <c r="H3402" s="4">
        <v>45167</v>
      </c>
      <c r="I3402" s="4">
        <f>_xlfn.XLOOKUP(#REF!,[1]!Backup_F8_Previous_Wave[ODINO],[1]!Backup_F8_Previous_Wave[Production Date],"")</f>
      </c>
      <c r="J3402" s="10">
        <f>_xlfn.XLOOKUP(#REF!,[1]!Backup_F8_Previous_Wave[ODINO],[1]!Backup_F8_Previous_Wave[Wave Date],"")</f>
      </c>
      <c r="K3402" s="6">
        <f>_xlfn.XLOOKUP(#REF!,[1]!Backup_F8_Previous_Wave[ODINO],[1]!Backup_F8_Previous_Wave[Full VIN],"")</f>
      </c>
      <c r="L3402" s="3" t="s">
        <v>10199</v>
      </c>
      <c r="M3402" s="3" t="s">
        <v>4</v>
      </c>
      <c r="N3402" s="3" t="s">
        <v>10200</v>
      </c>
      <c r="O3402" s="3" t="s">
        <v>62</v>
      </c>
      <c r="P3402" s="6">
        <f>_xlfn.XLOOKUP(#REF!,[1]!Table2[BINNING],[1]!Table2[VFG],"")</f>
      </c>
      <c r="Q3402" s="6">
        <f>IF(ISNUMBER(FIND("|",#REF!,1)),LEFT(#REF!,FIND("|",#REF!,1)-2),#REF!)</f>
      </c>
      <c r="R3402" s="6">
        <f>IF(ISNUMBER(FIND("|",#REF!,1)),RIGHT(#REF!,LEN(#REF!)-FIND("|",#REF!,1)-1),"")</f>
      </c>
      <c r="S3402" s="3" t="s">
        <v>7</v>
      </c>
      <c r="T3402" s="3" t="s">
        <v>7</v>
      </c>
      <c r="U3402" s="2">
        <v>0</v>
      </c>
      <c r="V3402" s="2">
        <v>0</v>
      </c>
      <c r="W3402" s="2"/>
      <c r="X3402" s="3" t="s">
        <v>100</v>
      </c>
      <c r="Y3402" s="2"/>
      <c r="Z3402" s="3"/>
      <c r="AA3402" s="3"/>
      <c r="AB3402" s="7" t="s">
        <v>10201</v>
      </c>
      <c r="AC3402" s="3" t="s">
        <v>693</v>
      </c>
      <c r="AD3402" s="3" t="s">
        <v>543</v>
      </c>
      <c r="AE3402" s="3" t="s">
        <v>694</v>
      </c>
      <c r="AF3402" s="3" t="s">
        <v>695</v>
      </c>
      <c r="AG3402" s="4"/>
      <c r="AH3402" s="3"/>
      <c r="AI3402" s="4"/>
      <c r="AJ34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2" s="8">
        <f>IF(#REF!=MAX(#REF!),"New","Old")</f>
      </c>
      <c r="AL3402" s="3"/>
      <c r="AM3402" s="9">
        <f>IF(OR(#REF!="",#REF!=0),"",IF(#REF!&lt;12000,"&lt;12k",IF(AND(#REF!&gt;=12000,#REF!&lt;24000),"12k to 24k",IF(AND(#REF!&gt;=24000,#REF!&lt;=36000),"24k to 36k",IF(#REF!&gt;36000,"&gt;36k","")))))</f>
      </c>
    </row>
    <row x14ac:dyDescent="0.25" r="3403" customHeight="1" ht="18.75">
      <c r="A3403" s="1">
        <v>1922367</v>
      </c>
      <c r="B3403" s="2">
        <v>11541399</v>
      </c>
      <c r="C3403" s="3" t="s">
        <v>0</v>
      </c>
      <c r="D3403" s="3" t="s">
        <v>86</v>
      </c>
      <c r="E3403" s="2">
        <v>2020</v>
      </c>
      <c r="F3403" s="4">
        <v>45160</v>
      </c>
      <c r="G3403" s="3" t="s">
        <v>39</v>
      </c>
      <c r="H3403" s="4">
        <v>45167</v>
      </c>
      <c r="I3403" s="4">
        <f>_xlfn.XLOOKUP(#REF!,[1]!Backup_F8_Previous_Wave[ODINO],[1]!Backup_F8_Previous_Wave[Production Date],"")</f>
      </c>
      <c r="J3403" s="10">
        <f>_xlfn.XLOOKUP(#REF!,[1]!Backup_F8_Previous_Wave[ODINO],[1]!Backup_F8_Previous_Wave[Wave Date],"")</f>
      </c>
      <c r="K3403" s="6">
        <f>_xlfn.XLOOKUP(#REF!,[1]!Backup_F8_Previous_Wave[ODINO],[1]!Backup_F8_Previous_Wave[Full VIN],"")</f>
      </c>
      <c r="L3403" s="3" t="s">
        <v>8087</v>
      </c>
      <c r="M3403" s="3" t="s">
        <v>4</v>
      </c>
      <c r="N3403" s="3" t="s">
        <v>10202</v>
      </c>
      <c r="O3403" s="3" t="s">
        <v>4771</v>
      </c>
      <c r="P3403" s="6">
        <f>_xlfn.XLOOKUP(#REF!,[1]!Table2[BINNING],[1]!Table2[VFG],"")</f>
      </c>
      <c r="Q3403" s="6">
        <f>IF(ISNUMBER(FIND("|",#REF!,1)),LEFT(#REF!,FIND("|",#REF!,1)-2),#REF!)</f>
      </c>
      <c r="R3403" s="6">
        <f>IF(ISNUMBER(FIND("|",#REF!,1)),RIGHT(#REF!,LEN(#REF!)-FIND("|",#REF!,1)-1),"")</f>
      </c>
      <c r="S3403" s="3" t="s">
        <v>7</v>
      </c>
      <c r="T3403" s="3" t="s">
        <v>7</v>
      </c>
      <c r="U3403" s="2">
        <v>0</v>
      </c>
      <c r="V3403" s="2">
        <v>0</v>
      </c>
      <c r="W3403" s="2">
        <v>42000</v>
      </c>
      <c r="X3403" s="3" t="s">
        <v>518</v>
      </c>
      <c r="Y3403" s="2"/>
      <c r="Z3403" s="3" t="s">
        <v>10203</v>
      </c>
      <c r="AA3403" s="3" t="s">
        <v>7469</v>
      </c>
      <c r="AB3403" s="7" t="s">
        <v>10204</v>
      </c>
      <c r="AC3403" s="3" t="s">
        <v>685</v>
      </c>
      <c r="AD3403" s="3" t="s">
        <v>93</v>
      </c>
      <c r="AE3403" s="3" t="s">
        <v>94</v>
      </c>
      <c r="AF3403" s="3" t="s">
        <v>95</v>
      </c>
      <c r="AG3403" s="4"/>
      <c r="AH3403" s="3"/>
      <c r="AI3403" s="4"/>
      <c r="AJ34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3" s="8">
        <f>IF(#REF!=MAX(#REF!),"New","Old")</f>
      </c>
      <c r="AL3403" s="3"/>
      <c r="AM3403" s="9">
        <f>IF(OR(#REF!="",#REF!=0),"",IF(#REF!&lt;12000,"&lt;12k",IF(AND(#REF!&gt;=12000,#REF!&lt;24000),"12k to 24k",IF(AND(#REF!&gt;=24000,#REF!&lt;=36000),"24k to 36k",IF(#REF!&gt;36000,"&gt;36k","")))))</f>
      </c>
    </row>
    <row x14ac:dyDescent="0.25" r="3404" customHeight="1" ht="18.75">
      <c r="A3404" s="1">
        <v>1922411</v>
      </c>
      <c r="B3404" s="2">
        <v>11541433</v>
      </c>
      <c r="C3404" s="3" t="s">
        <v>0</v>
      </c>
      <c r="D3404" s="3" t="s">
        <v>59</v>
      </c>
      <c r="E3404" s="2">
        <v>2015</v>
      </c>
      <c r="F3404" s="4">
        <v>45078</v>
      </c>
      <c r="G3404" s="3" t="s">
        <v>108</v>
      </c>
      <c r="H3404" s="4">
        <v>45167</v>
      </c>
      <c r="I3404" s="4">
        <f>_xlfn.XLOOKUP(#REF!,[1]!Backup_F8_Previous_Wave[ODINO],[1]!Backup_F8_Previous_Wave[Production Date],"")</f>
      </c>
      <c r="J3404" s="10">
        <f>_xlfn.XLOOKUP(#REF!,[1]!Backup_F8_Previous_Wave[ODINO],[1]!Backup_F8_Previous_Wave[Wave Date],"")</f>
      </c>
      <c r="K3404" s="6">
        <f>_xlfn.XLOOKUP(#REF!,[1]!Backup_F8_Previous_Wave[ODINO],[1]!Backup_F8_Previous_Wave[Full VIN],"")</f>
      </c>
      <c r="L3404" s="3" t="s">
        <v>10205</v>
      </c>
      <c r="M3404" s="3" t="s">
        <v>4</v>
      </c>
      <c r="N3404" s="3" t="s">
        <v>10206</v>
      </c>
      <c r="O3404" s="3" t="s">
        <v>552</v>
      </c>
      <c r="P3404" s="6">
        <f>_xlfn.XLOOKUP(#REF!,[1]!Table2[BINNING],[1]!Table2[VFG],"")</f>
      </c>
      <c r="Q3404" s="6">
        <f>IF(ISNUMBER(FIND("|",#REF!,1)),LEFT(#REF!,FIND("|",#REF!,1)-2),#REF!)</f>
      </c>
      <c r="R3404" s="6">
        <f>IF(ISNUMBER(FIND("|",#REF!,1)),RIGHT(#REF!,LEN(#REF!)-FIND("|",#REF!,1)-1),"")</f>
      </c>
      <c r="S3404" s="3" t="s">
        <v>7</v>
      </c>
      <c r="T3404" s="3" t="s">
        <v>7</v>
      </c>
      <c r="U3404" s="2">
        <v>0</v>
      </c>
      <c r="V3404" s="2">
        <v>0</v>
      </c>
      <c r="W3404" s="2"/>
      <c r="X3404" s="3" t="s">
        <v>282</v>
      </c>
      <c r="Y3404" s="2"/>
      <c r="Z3404" s="3"/>
      <c r="AA3404" s="3"/>
      <c r="AB3404" s="7" t="s">
        <v>10207</v>
      </c>
      <c r="AC3404" s="3" t="s">
        <v>65</v>
      </c>
      <c r="AD3404" s="3" t="s">
        <v>66</v>
      </c>
      <c r="AE3404" s="3" t="s">
        <v>67</v>
      </c>
      <c r="AF3404" s="3" t="s">
        <v>68</v>
      </c>
      <c r="AG3404" s="4"/>
      <c r="AH3404" s="3"/>
      <c r="AI3404" s="4"/>
      <c r="AJ34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4" s="8">
        <f>IF(#REF!=MAX(#REF!),"New","Old")</f>
      </c>
      <c r="AL3404" s="3"/>
      <c r="AM3404" s="9">
        <f>IF(OR(#REF!="",#REF!=0),"",IF(#REF!&lt;12000,"&lt;12k",IF(AND(#REF!&gt;=12000,#REF!&lt;24000),"12k to 24k",IF(AND(#REF!&gt;=24000,#REF!&lt;=36000),"24k to 36k",IF(#REF!&gt;36000,"&gt;36k","")))))</f>
      </c>
    </row>
    <row x14ac:dyDescent="0.25" r="3405" customHeight="1" ht="18.75">
      <c r="A3405" s="1">
        <v>1922420</v>
      </c>
      <c r="B3405" s="2">
        <v>11541440</v>
      </c>
      <c r="C3405" s="3" t="s">
        <v>0</v>
      </c>
      <c r="D3405" s="3" t="s">
        <v>1</v>
      </c>
      <c r="E3405" s="2">
        <v>2022</v>
      </c>
      <c r="F3405" s="4">
        <v>45113</v>
      </c>
      <c r="G3405" s="3" t="s">
        <v>39</v>
      </c>
      <c r="H3405" s="4">
        <v>45167</v>
      </c>
      <c r="I3405" s="4">
        <f>_xlfn.XLOOKUP(#REF!,[1]!Backup_F8_Previous_Wave[ODINO],[1]!Backup_F8_Previous_Wave[Production Date],"")</f>
      </c>
      <c r="J3405" s="10">
        <f>_xlfn.XLOOKUP(#REF!,[1]!Backup_F8_Previous_Wave[ODINO],[1]!Backup_F8_Previous_Wave[Wave Date],"")</f>
      </c>
      <c r="K3405" s="6">
        <f>_xlfn.XLOOKUP(#REF!,[1]!Backup_F8_Previous_Wave[ODINO],[1]!Backup_F8_Previous_Wave[Full VIN],"")</f>
      </c>
      <c r="L3405" s="3" t="s">
        <v>10208</v>
      </c>
      <c r="M3405" s="3" t="s">
        <v>4</v>
      </c>
      <c r="N3405" s="3" t="s">
        <v>10209</v>
      </c>
      <c r="O3405" s="3" t="s">
        <v>390</v>
      </c>
      <c r="P3405" s="6">
        <f>_xlfn.XLOOKUP(#REF!,[1]!Table2[BINNING],[1]!Table2[VFG],"")</f>
      </c>
      <c r="Q3405" s="6">
        <f>IF(ISNUMBER(FIND("|",#REF!,1)),LEFT(#REF!,FIND("|",#REF!,1)-2),#REF!)</f>
      </c>
      <c r="R3405" s="6">
        <f>IF(ISNUMBER(FIND("|",#REF!,1)),RIGHT(#REF!,LEN(#REF!)-FIND("|",#REF!,1)-1),"")</f>
      </c>
      <c r="S3405" s="3" t="s">
        <v>7</v>
      </c>
      <c r="T3405" s="3" t="s">
        <v>7</v>
      </c>
      <c r="U3405" s="2">
        <v>0</v>
      </c>
      <c r="V3405" s="2">
        <v>0</v>
      </c>
      <c r="W3405" s="2"/>
      <c r="X3405" s="3" t="s">
        <v>100</v>
      </c>
      <c r="Y3405" s="2"/>
      <c r="Z3405" s="3"/>
      <c r="AA3405" s="3"/>
      <c r="AB3405" s="7" t="s">
        <v>10210</v>
      </c>
      <c r="AC3405" s="3" t="s">
        <v>4018</v>
      </c>
      <c r="AD3405" s="3" t="s">
        <v>11</v>
      </c>
      <c r="AE3405" s="3" t="s">
        <v>135</v>
      </c>
      <c r="AF3405" s="3" t="s">
        <v>27</v>
      </c>
      <c r="AG3405" s="4"/>
      <c r="AH3405" s="3"/>
      <c r="AI3405" s="4"/>
      <c r="AJ34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5" s="8">
        <f>IF(#REF!=MAX(#REF!),"New","Old")</f>
      </c>
      <c r="AL3405" s="3"/>
      <c r="AM3405" s="9">
        <f>IF(OR(#REF!="",#REF!=0),"",IF(#REF!&lt;12000,"&lt;12k",IF(AND(#REF!&gt;=12000,#REF!&lt;24000),"12k to 24k",IF(AND(#REF!&gt;=24000,#REF!&lt;=36000),"24k to 36k",IF(#REF!&gt;36000,"&gt;36k","")))))</f>
      </c>
    </row>
    <row x14ac:dyDescent="0.25" r="3406" customHeight="1" ht="18.75">
      <c r="A3406" s="1">
        <v>1922460</v>
      </c>
      <c r="B3406" s="2">
        <v>11541467</v>
      </c>
      <c r="C3406" s="3" t="s">
        <v>0</v>
      </c>
      <c r="D3406" s="3" t="s">
        <v>86</v>
      </c>
      <c r="E3406" s="2">
        <v>2021</v>
      </c>
      <c r="F3406" s="4">
        <v>44802</v>
      </c>
      <c r="G3406" s="3" t="s">
        <v>39</v>
      </c>
      <c r="H3406" s="4">
        <v>45167</v>
      </c>
      <c r="I3406" s="4">
        <f>_xlfn.XLOOKUP(#REF!,[1]!Backup_F8_Previous_Wave[ODINO],[1]!Backup_F8_Previous_Wave[Production Date],"")</f>
      </c>
      <c r="J3406" s="10">
        <f>_xlfn.XLOOKUP(#REF!,[1]!Backup_F8_Previous_Wave[ODINO],[1]!Backup_F8_Previous_Wave[Wave Date],"")</f>
      </c>
      <c r="K3406" s="6">
        <f>_xlfn.XLOOKUP(#REF!,[1]!Backup_F8_Previous_Wave[ODINO],[1]!Backup_F8_Previous_Wave[Full VIN],"")</f>
      </c>
      <c r="L3406" s="3" t="s">
        <v>10211</v>
      </c>
      <c r="M3406" s="3" t="s">
        <v>4</v>
      </c>
      <c r="N3406" s="3" t="s">
        <v>10212</v>
      </c>
      <c r="O3406" s="3" t="s">
        <v>4771</v>
      </c>
      <c r="P3406" s="6">
        <f>_xlfn.XLOOKUP(#REF!,[1]!Table2[BINNING],[1]!Table2[VFG],"")</f>
      </c>
      <c r="Q3406" s="6">
        <f>IF(ISNUMBER(FIND("|",#REF!,1)),LEFT(#REF!,FIND("|",#REF!,1)-2),#REF!)</f>
      </c>
      <c r="R3406" s="6">
        <f>IF(ISNUMBER(FIND("|",#REF!,1)),RIGHT(#REF!,LEN(#REF!)-FIND("|",#REF!,1)-1),"")</f>
      </c>
      <c r="S3406" s="3" t="s">
        <v>7</v>
      </c>
      <c r="T3406" s="3" t="s">
        <v>7</v>
      </c>
      <c r="U3406" s="2">
        <v>0</v>
      </c>
      <c r="V3406" s="2">
        <v>0</v>
      </c>
      <c r="W3406" s="2">
        <v>17000</v>
      </c>
      <c r="X3406" s="3" t="s">
        <v>81</v>
      </c>
      <c r="Y3406" s="2"/>
      <c r="Z3406" s="3" t="s">
        <v>10213</v>
      </c>
      <c r="AA3406" s="3" t="s">
        <v>2700</v>
      </c>
      <c r="AB3406" s="7" t="s">
        <v>10214</v>
      </c>
      <c r="AC3406" s="3" t="s">
        <v>685</v>
      </c>
      <c r="AD3406" s="3" t="s">
        <v>93</v>
      </c>
      <c r="AE3406" s="3" t="s">
        <v>94</v>
      </c>
      <c r="AF3406" s="3" t="s">
        <v>95</v>
      </c>
      <c r="AG3406" s="4"/>
      <c r="AH3406" s="3"/>
      <c r="AI3406" s="4"/>
      <c r="AJ34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6" s="8">
        <f>IF(#REF!=MAX(#REF!),"New","Old")</f>
      </c>
      <c r="AL3406" s="3"/>
      <c r="AM3406" s="9">
        <f>IF(OR(#REF!="",#REF!=0),"",IF(#REF!&lt;12000,"&lt;12k",IF(AND(#REF!&gt;=12000,#REF!&lt;24000),"12k to 24k",IF(AND(#REF!&gt;=24000,#REF!&lt;=36000),"24k to 36k",IF(#REF!&gt;36000,"&gt;36k","")))))</f>
      </c>
    </row>
    <row x14ac:dyDescent="0.25" r="3407" customHeight="1" ht="18.75">
      <c r="A3407" s="1">
        <v>1922462</v>
      </c>
      <c r="B3407" s="2">
        <v>11541469</v>
      </c>
      <c r="C3407" s="3" t="s">
        <v>0</v>
      </c>
      <c r="D3407" s="3" t="s">
        <v>38</v>
      </c>
      <c r="E3407" s="2">
        <v>2018</v>
      </c>
      <c r="F3407" s="4">
        <v>45167</v>
      </c>
      <c r="G3407" s="3" t="s">
        <v>39</v>
      </c>
      <c r="H3407" s="4">
        <v>45167</v>
      </c>
      <c r="I3407" s="4"/>
      <c r="J3407" s="10">
        <f>_xlfn.XLOOKUP(#REF!,[1]!Backup_F8_Previous_Wave[ODINO],[1]!Backup_F8_Previous_Wave[Wave Date],"")</f>
      </c>
      <c r="K3407" s="3"/>
      <c r="L3407" s="3" t="s">
        <v>10215</v>
      </c>
      <c r="M3407" s="3" t="s">
        <v>4</v>
      </c>
      <c r="N3407" s="3" t="s">
        <v>10216</v>
      </c>
      <c r="O3407" s="3" t="s">
        <v>328</v>
      </c>
      <c r="P3407" s="6">
        <f>_xlfn.XLOOKUP(#REF!,[1]!Table2[BINNING],[1]!Table2[VFG],"")</f>
      </c>
      <c r="Q3407" s="6">
        <f>IF(ISNUMBER(FIND("|",#REF!,1)),LEFT(#REF!,FIND("|",#REF!,1)-2),#REF!)</f>
      </c>
      <c r="R3407" s="6">
        <f>IF(ISNUMBER(FIND("|",#REF!,1)),RIGHT(#REF!,LEN(#REF!)-FIND("|",#REF!,1)-1),"")</f>
      </c>
      <c r="S3407" s="3" t="s">
        <v>7</v>
      </c>
      <c r="T3407" s="3" t="s">
        <v>7</v>
      </c>
      <c r="U3407" s="2">
        <v>1</v>
      </c>
      <c r="V3407" s="2">
        <v>0</v>
      </c>
      <c r="W3407" s="2"/>
      <c r="X3407" s="3" t="s">
        <v>518</v>
      </c>
      <c r="Y3407" s="2">
        <v>0</v>
      </c>
      <c r="Z3407" s="3"/>
      <c r="AA3407" s="3"/>
      <c r="AB3407" s="7" t="s">
        <v>10217</v>
      </c>
      <c r="AC3407" s="3" t="s">
        <v>44</v>
      </c>
      <c r="AD3407" s="3" t="s">
        <v>44</v>
      </c>
      <c r="AE3407" s="3" t="s">
        <v>44</v>
      </c>
      <c r="AF3407" s="3" t="s">
        <v>45</v>
      </c>
      <c r="AG3407" s="4"/>
      <c r="AH3407" s="3"/>
      <c r="AI3407" s="4"/>
      <c r="AJ34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7" s="8">
        <f>IF(#REF!=MAX(#REF!),"New","Old")</f>
      </c>
      <c r="AL3407" s="3"/>
      <c r="AM3407" s="9">
        <f>IF(OR(#REF!="",#REF!=0),"",IF(#REF!&lt;12000,"&lt;12k",IF(AND(#REF!&gt;=12000,#REF!&lt;24000),"12k to 24k",IF(AND(#REF!&gt;=24000,#REF!&lt;=36000),"24k to 36k",IF(#REF!&gt;36000,"&gt;36k","")))))</f>
      </c>
    </row>
    <row x14ac:dyDescent="0.25" r="3408" customHeight="1" ht="18.75">
      <c r="A3408" s="1">
        <v>1922569</v>
      </c>
      <c r="B3408" s="2">
        <v>11541539</v>
      </c>
      <c r="C3408" s="3" t="s">
        <v>0</v>
      </c>
      <c r="D3408" s="3" t="s">
        <v>1</v>
      </c>
      <c r="E3408" s="2">
        <v>2021</v>
      </c>
      <c r="F3408" s="4">
        <v>45167</v>
      </c>
      <c r="G3408" s="3" t="s">
        <v>39</v>
      </c>
      <c r="H3408" s="4">
        <v>45167</v>
      </c>
      <c r="I3408" s="4">
        <f>_xlfn.XLOOKUP(#REF!,[1]!Backup_F8_Previous_Wave[ODINO],[1]!Backup_F8_Previous_Wave[Production Date],"")</f>
      </c>
      <c r="J3408" s="10">
        <f>_xlfn.XLOOKUP(#REF!,[1]!Backup_F8_Previous_Wave[ODINO],[1]!Backup_F8_Previous_Wave[Wave Date],"")</f>
      </c>
      <c r="K3408" s="6">
        <f>_xlfn.XLOOKUP(#REF!,[1]!Backup_F8_Previous_Wave[ODINO],[1]!Backup_F8_Previous_Wave[Full VIN],"")</f>
      </c>
      <c r="L3408" s="3" t="s">
        <v>10218</v>
      </c>
      <c r="M3408" s="3" t="s">
        <v>4</v>
      </c>
      <c r="N3408" s="3" t="s">
        <v>10219</v>
      </c>
      <c r="O3408" s="3" t="s">
        <v>105</v>
      </c>
      <c r="P3408" s="6">
        <f>_xlfn.XLOOKUP(#REF!,[1]!Table2[BINNING],[1]!Table2[VFG],"")</f>
      </c>
      <c r="Q3408" s="6">
        <f>IF(ISNUMBER(FIND("|",#REF!,1)),LEFT(#REF!,FIND("|",#REF!,1)-2),#REF!)</f>
      </c>
      <c r="R3408" s="6">
        <f>IF(ISNUMBER(FIND("|",#REF!,1)),RIGHT(#REF!,LEN(#REF!)-FIND("|",#REF!,1)-1),"")</f>
      </c>
      <c r="S3408" s="3" t="s">
        <v>7</v>
      </c>
      <c r="T3408" s="3" t="s">
        <v>7</v>
      </c>
      <c r="U3408" s="2">
        <v>0</v>
      </c>
      <c r="V3408" s="2">
        <v>0</v>
      </c>
      <c r="W3408" s="2"/>
      <c r="X3408" s="3" t="s">
        <v>317</v>
      </c>
      <c r="Y3408" s="2">
        <v>50</v>
      </c>
      <c r="Z3408" s="3"/>
      <c r="AA3408" s="3"/>
      <c r="AB3408" s="7" t="s">
        <v>10220</v>
      </c>
      <c r="AC3408" s="3" t="s">
        <v>4018</v>
      </c>
      <c r="AD3408" s="3" t="s">
        <v>11</v>
      </c>
      <c r="AE3408" s="3" t="s">
        <v>21</v>
      </c>
      <c r="AF3408" s="3" t="s">
        <v>13</v>
      </c>
      <c r="AG3408" s="4"/>
      <c r="AH3408" s="3"/>
      <c r="AI3408" s="4"/>
      <c r="AJ34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8" s="8">
        <f>IF(#REF!=MAX(#REF!),"New","Old")</f>
      </c>
      <c r="AL3408" s="3"/>
      <c r="AM3408" s="9">
        <f>IF(OR(#REF!="",#REF!=0),"",IF(#REF!&lt;12000,"&lt;12k",IF(AND(#REF!&gt;=12000,#REF!&lt;24000),"12k to 24k",IF(AND(#REF!&gt;=24000,#REF!&lt;=36000),"24k to 36k",IF(#REF!&gt;36000,"&gt;36k","")))))</f>
      </c>
    </row>
    <row x14ac:dyDescent="0.25" r="3409" customHeight="1" ht="18.75">
      <c r="A3409" s="1">
        <v>1922610</v>
      </c>
      <c r="B3409" s="2">
        <v>11541569</v>
      </c>
      <c r="C3409" s="3" t="s">
        <v>0</v>
      </c>
      <c r="D3409" s="3" t="s">
        <v>86</v>
      </c>
      <c r="E3409" s="2">
        <v>2021</v>
      </c>
      <c r="F3409" s="4">
        <v>45110</v>
      </c>
      <c r="G3409" s="3" t="s">
        <v>39</v>
      </c>
      <c r="H3409" s="4">
        <v>45168</v>
      </c>
      <c r="I3409" s="4">
        <f>_xlfn.XLOOKUP(#REF!,[1]!Backup_F8_Previous_Wave[ODINO],[1]!Backup_F8_Previous_Wave[Production Date],"")</f>
      </c>
      <c r="J3409" s="10">
        <f>_xlfn.XLOOKUP(#REF!,[1]!Backup_F8_Previous_Wave[ODINO],[1]!Backup_F8_Previous_Wave[Wave Date],"")</f>
      </c>
      <c r="K3409" s="6">
        <f>_xlfn.XLOOKUP(#REF!,[1]!Backup_F8_Previous_Wave[ODINO],[1]!Backup_F8_Previous_Wave[Full VIN],"")</f>
      </c>
      <c r="L3409" s="3" t="s">
        <v>10221</v>
      </c>
      <c r="M3409" s="3" t="s">
        <v>4</v>
      </c>
      <c r="N3409" s="3" t="s">
        <v>10222</v>
      </c>
      <c r="O3409" s="3" t="s">
        <v>4771</v>
      </c>
      <c r="P3409" s="6">
        <f>_xlfn.XLOOKUP(#REF!,[1]!Table2[BINNING],[1]!Table2[VFG],"")</f>
      </c>
      <c r="Q3409" s="6">
        <f>IF(ISNUMBER(FIND("|",#REF!,1)),LEFT(#REF!,FIND("|",#REF!,1)-2),#REF!)</f>
      </c>
      <c r="R3409" s="6">
        <f>IF(ISNUMBER(FIND("|",#REF!,1)),RIGHT(#REF!,LEN(#REF!)-FIND("|",#REF!,1)-1),"")</f>
      </c>
      <c r="S3409" s="3" t="s">
        <v>7</v>
      </c>
      <c r="T3409" s="3" t="s">
        <v>7</v>
      </c>
      <c r="U3409" s="2">
        <v>0</v>
      </c>
      <c r="V3409" s="2">
        <v>0</v>
      </c>
      <c r="W3409" s="2"/>
      <c r="X3409" s="3" t="s">
        <v>246</v>
      </c>
      <c r="Y3409" s="2"/>
      <c r="Z3409" s="3"/>
      <c r="AA3409" s="3"/>
      <c r="AB3409" s="7" t="s">
        <v>10223</v>
      </c>
      <c r="AC3409" s="3" t="s">
        <v>685</v>
      </c>
      <c r="AD3409" s="3" t="s">
        <v>93</v>
      </c>
      <c r="AE3409" s="3" t="s">
        <v>94</v>
      </c>
      <c r="AF3409" s="3" t="s">
        <v>95</v>
      </c>
      <c r="AG3409" s="4"/>
      <c r="AH3409" s="3"/>
      <c r="AI3409" s="4"/>
      <c r="AJ34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09" s="8">
        <f>IF(#REF!=MAX(#REF!),"New","Old")</f>
      </c>
      <c r="AL3409" s="3"/>
      <c r="AM3409" s="9">
        <f>IF(OR(#REF!="",#REF!=0),"",IF(#REF!&lt;12000,"&lt;12k",IF(AND(#REF!&gt;=12000,#REF!&lt;24000),"12k to 24k",IF(AND(#REF!&gt;=24000,#REF!&lt;=36000),"24k to 36k",IF(#REF!&gt;36000,"&gt;36k","")))))</f>
      </c>
    </row>
    <row x14ac:dyDescent="0.25" r="3410" customHeight="1" ht="18.75">
      <c r="A3410" s="1">
        <v>1922640</v>
      </c>
      <c r="B3410" s="2">
        <v>11541588</v>
      </c>
      <c r="C3410" s="3" t="s">
        <v>0</v>
      </c>
      <c r="D3410" s="3" t="s">
        <v>181</v>
      </c>
      <c r="E3410" s="2">
        <v>2023</v>
      </c>
      <c r="F3410" s="4">
        <v>45167</v>
      </c>
      <c r="G3410" s="3" t="s">
        <v>39</v>
      </c>
      <c r="H3410" s="4">
        <v>45168</v>
      </c>
      <c r="I3410" s="4">
        <f>_xlfn.XLOOKUP(#REF!,[1]!Backup_F8_Previous_Wave[ODINO],[1]!Backup_F8_Previous_Wave[Production Date],"")</f>
      </c>
      <c r="J3410" s="10">
        <f>_xlfn.XLOOKUP(#REF!,[1]!Backup_F8_Previous_Wave[ODINO],[1]!Backup_F8_Previous_Wave[Wave Date],"")</f>
      </c>
      <c r="K3410" s="6">
        <f>_xlfn.XLOOKUP(#REF!,[1]!Backup_F8_Previous_Wave[ODINO],[1]!Backup_F8_Previous_Wave[Full VIN],"")</f>
      </c>
      <c r="L3410" s="3" t="s">
        <v>10224</v>
      </c>
      <c r="M3410" s="3" t="s">
        <v>4</v>
      </c>
      <c r="N3410" s="3" t="s">
        <v>10225</v>
      </c>
      <c r="O3410" s="3" t="s">
        <v>105</v>
      </c>
      <c r="P3410" s="6">
        <f>_xlfn.XLOOKUP(#REF!,[1]!Table2[BINNING],[1]!Table2[VFG],"")</f>
      </c>
      <c r="Q3410" s="6">
        <f>IF(ISNUMBER(FIND("|",#REF!,1)),LEFT(#REF!,FIND("|",#REF!,1)-2),#REF!)</f>
      </c>
      <c r="R3410" s="6">
        <f>IF(ISNUMBER(FIND("|",#REF!,1)),RIGHT(#REF!,LEN(#REF!)-FIND("|",#REF!,1)-1),"")</f>
      </c>
      <c r="S3410" s="3" t="s">
        <v>7</v>
      </c>
      <c r="T3410" s="3" t="s">
        <v>7</v>
      </c>
      <c r="U3410" s="2">
        <v>0</v>
      </c>
      <c r="V3410" s="2">
        <v>0</v>
      </c>
      <c r="W3410" s="2"/>
      <c r="X3410" s="3" t="s">
        <v>657</v>
      </c>
      <c r="Y3410" s="2">
        <v>70</v>
      </c>
      <c r="Z3410" s="3"/>
      <c r="AA3410" s="3"/>
      <c r="AB3410" s="7" t="s">
        <v>10226</v>
      </c>
      <c r="AC3410" s="3" t="s">
        <v>1252</v>
      </c>
      <c r="AD3410" s="3" t="s">
        <v>298</v>
      </c>
      <c r="AE3410" s="3" t="s">
        <v>299</v>
      </c>
      <c r="AF3410" s="3" t="s">
        <v>198</v>
      </c>
      <c r="AG3410" s="4"/>
      <c r="AH3410" s="3"/>
      <c r="AI3410" s="4"/>
      <c r="AJ34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0" s="8">
        <f>IF(#REF!=MAX(#REF!),"New","Old")</f>
      </c>
      <c r="AL3410" s="3"/>
      <c r="AM3410" s="9">
        <f>IF(OR(#REF!="",#REF!=0),"",IF(#REF!&lt;12000,"&lt;12k",IF(AND(#REF!&gt;=12000,#REF!&lt;24000),"12k to 24k",IF(AND(#REF!&gt;=24000,#REF!&lt;=36000),"24k to 36k",IF(#REF!&gt;36000,"&gt;36k","")))))</f>
      </c>
    </row>
    <row x14ac:dyDescent="0.25" r="3411" customHeight="1" ht="18.75">
      <c r="A3411" s="1">
        <v>1922664</v>
      </c>
      <c r="B3411" s="2">
        <v>11541603</v>
      </c>
      <c r="C3411" s="3" t="s">
        <v>0</v>
      </c>
      <c r="D3411" s="3" t="s">
        <v>86</v>
      </c>
      <c r="E3411" s="2">
        <v>2020</v>
      </c>
      <c r="F3411" s="4">
        <v>45086</v>
      </c>
      <c r="G3411" s="3" t="s">
        <v>108</v>
      </c>
      <c r="H3411" s="4">
        <v>45168</v>
      </c>
      <c r="I3411" s="4">
        <f>_xlfn.XLOOKUP(#REF!,[1]!Backup_F8_Previous_Wave[ODINO],[1]!Backup_F8_Previous_Wave[Production Date],"")</f>
      </c>
      <c r="J3411" s="10">
        <f>_xlfn.XLOOKUP(#REF!,[1]!Backup_F8_Previous_Wave[ODINO],[1]!Backup_F8_Previous_Wave[Wave Date],"")</f>
      </c>
      <c r="K3411" s="6">
        <f>_xlfn.XLOOKUP(#REF!,[1]!Backup_F8_Previous_Wave[ODINO],[1]!Backup_F8_Previous_Wave[Full VIN],"")</f>
      </c>
      <c r="L3411" s="3" t="s">
        <v>5294</v>
      </c>
      <c r="M3411" s="3" t="s">
        <v>4</v>
      </c>
      <c r="N3411" s="3" t="s">
        <v>10227</v>
      </c>
      <c r="O3411" s="3" t="s">
        <v>4771</v>
      </c>
      <c r="P3411" s="6">
        <f>_xlfn.XLOOKUP(#REF!,[1]!Table2[BINNING],[1]!Table2[VFG],"")</f>
      </c>
      <c r="Q3411" s="6">
        <f>IF(ISNUMBER(FIND("|",#REF!,1)),LEFT(#REF!,FIND("|",#REF!,1)-2),#REF!)</f>
      </c>
      <c r="R3411" s="6">
        <f>IF(ISNUMBER(FIND("|",#REF!,1)),RIGHT(#REF!,LEN(#REF!)-FIND("|",#REF!,1)-1),"")</f>
      </c>
      <c r="S3411" s="3" t="s">
        <v>7</v>
      </c>
      <c r="T3411" s="3" t="s">
        <v>7</v>
      </c>
      <c r="U3411" s="2">
        <v>0</v>
      </c>
      <c r="V3411" s="2">
        <v>0</v>
      </c>
      <c r="W3411" s="2"/>
      <c r="X3411" s="3" t="s">
        <v>112</v>
      </c>
      <c r="Y3411" s="2"/>
      <c r="Z3411" s="3"/>
      <c r="AA3411" s="3"/>
      <c r="AB3411" s="7" t="s">
        <v>10228</v>
      </c>
      <c r="AC3411" s="3" t="s">
        <v>685</v>
      </c>
      <c r="AD3411" s="3" t="s">
        <v>93</v>
      </c>
      <c r="AE3411" s="3" t="s">
        <v>94</v>
      </c>
      <c r="AF3411" s="3" t="s">
        <v>95</v>
      </c>
      <c r="AG3411" s="4"/>
      <c r="AH3411" s="3"/>
      <c r="AI3411" s="4"/>
      <c r="AJ34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1" s="8">
        <f>IF(#REF!=MAX(#REF!),"New","Old")</f>
      </c>
      <c r="AL3411" s="3"/>
      <c r="AM3411" s="9">
        <f>IF(OR(#REF!="",#REF!=0),"",IF(#REF!&lt;12000,"&lt;12k",IF(AND(#REF!&gt;=12000,#REF!&lt;24000),"12k to 24k",IF(AND(#REF!&gt;=24000,#REF!&lt;=36000),"24k to 36k",IF(#REF!&gt;36000,"&gt;36k","")))))</f>
      </c>
    </row>
    <row x14ac:dyDescent="0.25" r="3412" customHeight="1" ht="18.75">
      <c r="A3412" s="1">
        <v>1922693</v>
      </c>
      <c r="B3412" s="2">
        <v>11541624</v>
      </c>
      <c r="C3412" s="3" t="s">
        <v>0</v>
      </c>
      <c r="D3412" s="3" t="s">
        <v>181</v>
      </c>
      <c r="E3412" s="2">
        <v>2016</v>
      </c>
      <c r="F3412" s="4">
        <v>44985</v>
      </c>
      <c r="G3412" s="3" t="s">
        <v>2</v>
      </c>
      <c r="H3412" s="4">
        <v>45168</v>
      </c>
      <c r="I3412" s="4">
        <f>_xlfn.XLOOKUP(#REF!,[1]!Backup_F8_Previous_Wave[ODINO],[1]!Backup_F8_Previous_Wave[Production Date],"")</f>
      </c>
      <c r="J3412" s="10">
        <f>_xlfn.XLOOKUP(#REF!,[1]!Backup_F8_Previous_Wave[ODINO],[1]!Backup_F8_Previous_Wave[Wave Date],"")</f>
      </c>
      <c r="K3412" s="6">
        <f>_xlfn.XLOOKUP(#REF!,[1]!Backup_F8_Previous_Wave[ODINO],[1]!Backup_F8_Previous_Wave[Full VIN],"")</f>
      </c>
      <c r="L3412" s="3" t="s">
        <v>7616</v>
      </c>
      <c r="M3412" s="3" t="s">
        <v>4</v>
      </c>
      <c r="N3412" s="3" t="s">
        <v>10229</v>
      </c>
      <c r="O3412" s="3" t="s">
        <v>196</v>
      </c>
      <c r="P3412" s="6">
        <f>_xlfn.XLOOKUP(#REF!,[1]!Table2[BINNING],[1]!Table2[VFG],"")</f>
      </c>
      <c r="Q3412" s="6">
        <f>IF(ISNUMBER(FIND("|",#REF!,1)),LEFT(#REF!,FIND("|",#REF!,1)-2),#REF!)</f>
      </c>
      <c r="R3412" s="6">
        <f>IF(ISNUMBER(FIND("|",#REF!,1)),RIGHT(#REF!,LEN(#REF!)-FIND("|",#REF!,1)-1),"")</f>
      </c>
      <c r="S3412" s="3" t="s">
        <v>7</v>
      </c>
      <c r="T3412" s="3" t="s">
        <v>7</v>
      </c>
      <c r="U3412" s="2">
        <v>0</v>
      </c>
      <c r="V3412" s="2">
        <v>0</v>
      </c>
      <c r="W3412" s="2">
        <v>100000</v>
      </c>
      <c r="X3412" s="3" t="s">
        <v>18</v>
      </c>
      <c r="Y3412" s="2">
        <v>65</v>
      </c>
      <c r="Z3412" s="3"/>
      <c r="AA3412" s="3"/>
      <c r="AB3412" s="7" t="s">
        <v>10230</v>
      </c>
      <c r="AC3412" s="3" t="s">
        <v>297</v>
      </c>
      <c r="AD3412" s="3" t="s">
        <v>298</v>
      </c>
      <c r="AE3412" s="3" t="s">
        <v>299</v>
      </c>
      <c r="AF3412" s="3" t="s">
        <v>198</v>
      </c>
      <c r="AG3412" s="4"/>
      <c r="AH3412" s="3"/>
      <c r="AI3412" s="4"/>
      <c r="AJ34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2" s="8">
        <f>IF(#REF!=MAX(#REF!),"New","Old")</f>
      </c>
      <c r="AL3412" s="3"/>
      <c r="AM3412" s="9">
        <f>IF(OR(#REF!="",#REF!=0),"",IF(#REF!&lt;12000,"&lt;12k",IF(AND(#REF!&gt;=12000,#REF!&lt;24000),"12k to 24k",IF(AND(#REF!&gt;=24000,#REF!&lt;=36000),"24k to 36k",IF(#REF!&gt;36000,"&gt;36k","")))))</f>
      </c>
    </row>
    <row x14ac:dyDescent="0.25" r="3413" customHeight="1" ht="18.75">
      <c r="A3413" s="1">
        <v>1922725</v>
      </c>
      <c r="B3413" s="2">
        <v>11541648</v>
      </c>
      <c r="C3413" s="3" t="s">
        <v>0</v>
      </c>
      <c r="D3413" s="3" t="s">
        <v>59</v>
      </c>
      <c r="E3413" s="2">
        <v>2015</v>
      </c>
      <c r="F3413" s="4">
        <v>45167</v>
      </c>
      <c r="G3413" s="3" t="s">
        <v>39</v>
      </c>
      <c r="H3413" s="4">
        <v>45168</v>
      </c>
      <c r="I3413" s="4">
        <f>_xlfn.XLOOKUP(#REF!,[1]!Backup_F8_Previous_Wave[ODINO],[1]!Backup_F8_Previous_Wave[Production Date],"")</f>
      </c>
      <c r="J3413" s="10">
        <f>_xlfn.XLOOKUP(#REF!,[1]!Backup_F8_Previous_Wave[ODINO],[1]!Backup_F8_Previous_Wave[Wave Date],"")</f>
      </c>
      <c r="K3413" s="6">
        <f>_xlfn.XLOOKUP(#REF!,[1]!Backup_F8_Previous_Wave[ODINO],[1]!Backup_F8_Previous_Wave[Full VIN],"")</f>
      </c>
      <c r="L3413" s="3" t="s">
        <v>10231</v>
      </c>
      <c r="M3413" s="3" t="s">
        <v>4</v>
      </c>
      <c r="N3413" s="3" t="s">
        <v>10232</v>
      </c>
      <c r="O3413" s="3" t="s">
        <v>62</v>
      </c>
      <c r="P3413" s="6">
        <f>_xlfn.XLOOKUP(#REF!,[1]!Table2[BINNING],[1]!Table2[VFG],"")</f>
      </c>
      <c r="Q3413" s="6">
        <f>IF(ISNUMBER(FIND("|",#REF!,1)),LEFT(#REF!,FIND("|",#REF!,1)-2),#REF!)</f>
      </c>
      <c r="R3413" s="6">
        <f>IF(ISNUMBER(FIND("|",#REF!,1)),RIGHT(#REF!,LEN(#REF!)-FIND("|",#REF!,1)-1),"")</f>
      </c>
      <c r="S3413" s="3" t="s">
        <v>7</v>
      </c>
      <c r="T3413" s="3" t="s">
        <v>7</v>
      </c>
      <c r="U3413" s="2">
        <v>0</v>
      </c>
      <c r="V3413" s="2">
        <v>0</v>
      </c>
      <c r="W3413" s="2">
        <v>80000</v>
      </c>
      <c r="X3413" s="3" t="s">
        <v>317</v>
      </c>
      <c r="Y3413" s="2"/>
      <c r="Z3413" s="3"/>
      <c r="AA3413" s="3"/>
      <c r="AB3413" s="7" t="s">
        <v>10233</v>
      </c>
      <c r="AC3413" s="3" t="s">
        <v>65</v>
      </c>
      <c r="AD3413" s="3" t="s">
        <v>66</v>
      </c>
      <c r="AE3413" s="3" t="s">
        <v>67</v>
      </c>
      <c r="AF3413" s="3" t="s">
        <v>68</v>
      </c>
      <c r="AG3413" s="4"/>
      <c r="AH3413" s="3"/>
      <c r="AI3413" s="4"/>
      <c r="AJ34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3" s="8">
        <f>IF(#REF!=MAX(#REF!),"New","Old")</f>
      </c>
      <c r="AL3413" s="3"/>
      <c r="AM3413" s="9">
        <f>IF(OR(#REF!="",#REF!=0),"",IF(#REF!&lt;12000,"&lt;12k",IF(AND(#REF!&gt;=12000,#REF!&lt;24000),"12k to 24k",IF(AND(#REF!&gt;=24000,#REF!&lt;=36000),"24k to 36k",IF(#REF!&gt;36000,"&gt;36k","")))))</f>
      </c>
    </row>
    <row x14ac:dyDescent="0.25" r="3414" customHeight="1" ht="18.75">
      <c r="A3414" s="1">
        <v>1922732</v>
      </c>
      <c r="B3414" s="2">
        <v>11541653</v>
      </c>
      <c r="C3414" s="3" t="s">
        <v>0</v>
      </c>
      <c r="D3414" s="3" t="s">
        <v>86</v>
      </c>
      <c r="E3414" s="2">
        <v>2017</v>
      </c>
      <c r="F3414" s="4">
        <v>45164</v>
      </c>
      <c r="G3414" s="3" t="s">
        <v>39</v>
      </c>
      <c r="H3414" s="4">
        <v>45168</v>
      </c>
      <c r="I3414" s="4">
        <f>_xlfn.XLOOKUP(#REF!,[1]!Backup_F8_Previous_Wave[ODINO],[1]!Backup_F8_Previous_Wave[Production Date],"")</f>
      </c>
      <c r="J3414" s="10">
        <f>_xlfn.XLOOKUP(#REF!,[1]!Backup_F8_Previous_Wave[ODINO],[1]!Backup_F8_Previous_Wave[Wave Date],"")</f>
      </c>
      <c r="K3414" s="6">
        <f>_xlfn.XLOOKUP(#REF!,[1]!Backup_F8_Previous_Wave[ODINO],[1]!Backup_F8_Previous_Wave[Full VIN],"")</f>
      </c>
      <c r="L3414" s="3" t="s">
        <v>10234</v>
      </c>
      <c r="M3414" s="3" t="s">
        <v>4</v>
      </c>
      <c r="N3414" s="3" t="s">
        <v>10235</v>
      </c>
      <c r="O3414" s="3" t="s">
        <v>105</v>
      </c>
      <c r="P3414" s="6">
        <f>_xlfn.XLOOKUP(#REF!,[1]!Table2[BINNING],[1]!Table2[VFG],"")</f>
      </c>
      <c r="Q3414" s="6">
        <f>IF(ISNUMBER(FIND("|",#REF!,1)),LEFT(#REF!,FIND("|",#REF!,1)-2),#REF!)</f>
      </c>
      <c r="R3414" s="6">
        <f>IF(ISNUMBER(FIND("|",#REF!,1)),RIGHT(#REF!,LEN(#REF!)-FIND("|",#REF!,1)-1),"")</f>
      </c>
      <c r="S3414" s="3" t="s">
        <v>7</v>
      </c>
      <c r="T3414" s="3" t="s">
        <v>7</v>
      </c>
      <c r="U3414" s="2">
        <v>0</v>
      </c>
      <c r="V3414" s="2">
        <v>0</v>
      </c>
      <c r="W3414" s="2"/>
      <c r="X3414" s="3" t="s">
        <v>202</v>
      </c>
      <c r="Y3414" s="2">
        <v>65</v>
      </c>
      <c r="Z3414" s="3"/>
      <c r="AA3414" s="3"/>
      <c r="AB3414" s="7" t="s">
        <v>10236</v>
      </c>
      <c r="AC3414" s="3" t="s">
        <v>92</v>
      </c>
      <c r="AD3414" s="3" t="s">
        <v>93</v>
      </c>
      <c r="AE3414" s="3" t="s">
        <v>94</v>
      </c>
      <c r="AF3414" s="3" t="s">
        <v>95</v>
      </c>
      <c r="AG3414" s="4"/>
      <c r="AH3414" s="3"/>
      <c r="AI3414" s="4"/>
      <c r="AJ34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4" s="8">
        <f>IF(#REF!=MAX(#REF!),"New","Old")</f>
      </c>
      <c r="AL3414" s="3"/>
      <c r="AM3414" s="9">
        <f>IF(OR(#REF!="",#REF!=0),"",IF(#REF!&lt;12000,"&lt;12k",IF(AND(#REF!&gt;=12000,#REF!&lt;24000),"12k to 24k",IF(AND(#REF!&gt;=24000,#REF!&lt;=36000),"24k to 36k",IF(#REF!&gt;36000,"&gt;36k","")))))</f>
      </c>
    </row>
    <row x14ac:dyDescent="0.25" r="3415" customHeight="1" ht="18.75">
      <c r="A3415" s="1">
        <v>1922768</v>
      </c>
      <c r="B3415" s="2">
        <v>11541678</v>
      </c>
      <c r="C3415" s="3" t="s">
        <v>0</v>
      </c>
      <c r="D3415" s="3" t="s">
        <v>86</v>
      </c>
      <c r="E3415" s="2">
        <v>2020</v>
      </c>
      <c r="F3415" s="4">
        <v>45108</v>
      </c>
      <c r="G3415" s="3" t="s">
        <v>39</v>
      </c>
      <c r="H3415" s="4">
        <v>45168</v>
      </c>
      <c r="I3415" s="4">
        <f>_xlfn.XLOOKUP(#REF!,[1]!Backup_F8_Previous_Wave[ODINO],[1]!Backup_F8_Previous_Wave[Production Date],"")</f>
      </c>
      <c r="J3415" s="10">
        <f>_xlfn.XLOOKUP(#REF!,[1]!Backup_F8_Previous_Wave[ODINO],[1]!Backup_F8_Previous_Wave[Wave Date],"")</f>
      </c>
      <c r="K3415" s="6">
        <f>_xlfn.XLOOKUP(#REF!,[1]!Backup_F8_Previous_Wave[ODINO],[1]!Backup_F8_Previous_Wave[Full VIN],"")</f>
      </c>
      <c r="L3415" s="3" t="s">
        <v>8112</v>
      </c>
      <c r="M3415" s="3" t="s">
        <v>4</v>
      </c>
      <c r="N3415" s="3" t="s">
        <v>10237</v>
      </c>
      <c r="O3415" s="3" t="s">
        <v>4771</v>
      </c>
      <c r="P3415" s="6">
        <f>_xlfn.XLOOKUP(#REF!,[1]!Table2[BINNING],[1]!Table2[VFG],"")</f>
      </c>
      <c r="Q3415" s="6">
        <f>IF(ISNUMBER(FIND("|",#REF!,1)),LEFT(#REF!,FIND("|",#REF!,1)-2),#REF!)</f>
      </c>
      <c r="R3415" s="6">
        <f>IF(ISNUMBER(FIND("|",#REF!,1)),RIGHT(#REF!,LEN(#REF!)-FIND("|",#REF!,1)-1),"")</f>
      </c>
      <c r="S3415" s="3" t="s">
        <v>7</v>
      </c>
      <c r="T3415" s="3" t="s">
        <v>7</v>
      </c>
      <c r="U3415" s="2">
        <v>0</v>
      </c>
      <c r="V3415" s="2">
        <v>0</v>
      </c>
      <c r="W3415" s="2">
        <v>30000</v>
      </c>
      <c r="X3415" s="3" t="s">
        <v>881</v>
      </c>
      <c r="Y3415" s="2">
        <v>0</v>
      </c>
      <c r="Z3415" s="3" t="s">
        <v>10238</v>
      </c>
      <c r="AA3415" s="3" t="s">
        <v>10157</v>
      </c>
      <c r="AB3415" s="7" t="s">
        <v>10239</v>
      </c>
      <c r="AC3415" s="3" t="s">
        <v>685</v>
      </c>
      <c r="AD3415" s="3" t="s">
        <v>93</v>
      </c>
      <c r="AE3415" s="3" t="s">
        <v>94</v>
      </c>
      <c r="AF3415" s="3" t="s">
        <v>95</v>
      </c>
      <c r="AG3415" s="4"/>
      <c r="AH3415" s="3"/>
      <c r="AI3415" s="4"/>
      <c r="AJ34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5" s="8">
        <f>IF(#REF!=MAX(#REF!),"New","Old")</f>
      </c>
      <c r="AL3415" s="3"/>
      <c r="AM3415" s="9">
        <f>IF(OR(#REF!="",#REF!=0),"",IF(#REF!&lt;12000,"&lt;12k",IF(AND(#REF!&gt;=12000,#REF!&lt;24000),"12k to 24k",IF(AND(#REF!&gt;=24000,#REF!&lt;=36000),"24k to 36k",IF(#REF!&gt;36000,"&gt;36k","")))))</f>
      </c>
    </row>
    <row x14ac:dyDescent="0.25" r="3416" customHeight="1" ht="18.75">
      <c r="A3416" s="1">
        <v>1922804</v>
      </c>
      <c r="B3416" s="2">
        <v>11541705</v>
      </c>
      <c r="C3416" s="3" t="s">
        <v>0</v>
      </c>
      <c r="D3416" s="3" t="s">
        <v>86</v>
      </c>
      <c r="E3416" s="2">
        <v>2020</v>
      </c>
      <c r="F3416" s="4">
        <v>45139</v>
      </c>
      <c r="G3416" s="3" t="s">
        <v>39</v>
      </c>
      <c r="H3416" s="4">
        <v>45168</v>
      </c>
      <c r="I3416" s="4">
        <f>_xlfn.XLOOKUP(#REF!,[1]!Backup_F8_Previous_Wave[ODINO],[1]!Backup_F8_Previous_Wave[Production Date],"")</f>
      </c>
      <c r="J3416" s="10">
        <f>_xlfn.XLOOKUP(#REF!,[1]!Backup_F8_Previous_Wave[ODINO],[1]!Backup_F8_Previous_Wave[Wave Date],"")</f>
      </c>
      <c r="K3416" s="6">
        <f>_xlfn.XLOOKUP(#REF!,[1]!Backup_F8_Previous_Wave[ODINO],[1]!Backup_F8_Previous_Wave[Full VIN],"")</f>
      </c>
      <c r="L3416" s="3" t="s">
        <v>5294</v>
      </c>
      <c r="M3416" s="3" t="s">
        <v>4</v>
      </c>
      <c r="N3416" s="3" t="s">
        <v>10240</v>
      </c>
      <c r="O3416" s="3" t="s">
        <v>4771</v>
      </c>
      <c r="P3416" s="6">
        <f>_xlfn.XLOOKUP(#REF!,[1]!Table2[BINNING],[1]!Table2[VFG],"")</f>
      </c>
      <c r="Q3416" s="6">
        <f>IF(ISNUMBER(FIND("|",#REF!,1)),LEFT(#REF!,FIND("|",#REF!,1)-2),#REF!)</f>
      </c>
      <c r="R3416" s="6">
        <f>IF(ISNUMBER(FIND("|",#REF!,1)),RIGHT(#REF!,LEN(#REF!)-FIND("|",#REF!,1)-1),"")</f>
      </c>
      <c r="S3416" s="3" t="s">
        <v>7</v>
      </c>
      <c r="T3416" s="3" t="s">
        <v>7</v>
      </c>
      <c r="U3416" s="2">
        <v>0</v>
      </c>
      <c r="V3416" s="2">
        <v>0</v>
      </c>
      <c r="W3416" s="2"/>
      <c r="X3416" s="3" t="s">
        <v>202</v>
      </c>
      <c r="Y3416" s="2"/>
      <c r="Z3416" s="3"/>
      <c r="AA3416" s="3"/>
      <c r="AB3416" s="7" t="s">
        <v>10241</v>
      </c>
      <c r="AC3416" s="3" t="s">
        <v>685</v>
      </c>
      <c r="AD3416" s="3" t="s">
        <v>93</v>
      </c>
      <c r="AE3416" s="3" t="s">
        <v>94</v>
      </c>
      <c r="AF3416" s="3" t="s">
        <v>95</v>
      </c>
      <c r="AG3416" s="4"/>
      <c r="AH3416" s="3"/>
      <c r="AI3416" s="4"/>
      <c r="AJ34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6" s="8">
        <f>IF(#REF!=MAX(#REF!),"New","Old")</f>
      </c>
      <c r="AL3416" s="3"/>
      <c r="AM3416" s="9">
        <f>IF(OR(#REF!="",#REF!=0),"",IF(#REF!&lt;12000,"&lt;12k",IF(AND(#REF!&gt;=12000,#REF!&lt;24000),"12k to 24k",IF(AND(#REF!&gt;=24000,#REF!&lt;=36000),"24k to 36k",IF(#REF!&gt;36000,"&gt;36k","")))))</f>
      </c>
    </row>
    <row x14ac:dyDescent="0.25" r="3417" customHeight="1" ht="18.75">
      <c r="A3417" s="1">
        <v>1922832</v>
      </c>
      <c r="B3417" s="2">
        <v>11541726</v>
      </c>
      <c r="C3417" s="3" t="s">
        <v>0</v>
      </c>
      <c r="D3417" s="3" t="s">
        <v>86</v>
      </c>
      <c r="E3417" s="2">
        <v>2020</v>
      </c>
      <c r="F3417" s="4">
        <v>45166</v>
      </c>
      <c r="G3417" s="3" t="s">
        <v>39</v>
      </c>
      <c r="H3417" s="4">
        <v>45168</v>
      </c>
      <c r="I3417" s="4">
        <f>_xlfn.XLOOKUP(#REF!,[1]!Backup_F8_Previous_Wave[ODINO],[1]!Backup_F8_Previous_Wave[Production Date],"")</f>
      </c>
      <c r="J3417" s="10">
        <f>_xlfn.XLOOKUP(#REF!,[1]!Backup_F8_Previous_Wave[ODINO],[1]!Backup_F8_Previous_Wave[Wave Date],"")</f>
      </c>
      <c r="K3417" s="6">
        <f>_xlfn.XLOOKUP(#REF!,[1]!Backup_F8_Previous_Wave[ODINO],[1]!Backup_F8_Previous_Wave[Full VIN],"")</f>
      </c>
      <c r="L3417" s="3" t="s">
        <v>9386</v>
      </c>
      <c r="M3417" s="3" t="s">
        <v>4</v>
      </c>
      <c r="N3417" s="3" t="s">
        <v>10242</v>
      </c>
      <c r="O3417" s="3" t="s">
        <v>4771</v>
      </c>
      <c r="P3417" s="6">
        <f>_xlfn.XLOOKUP(#REF!,[1]!Table2[BINNING],[1]!Table2[VFG],"")</f>
      </c>
      <c r="Q3417" s="6">
        <f>IF(ISNUMBER(FIND("|",#REF!,1)),LEFT(#REF!,FIND("|",#REF!,1)-2),#REF!)</f>
      </c>
      <c r="R3417" s="6">
        <f>IF(ISNUMBER(FIND("|",#REF!,1)),RIGHT(#REF!,LEN(#REF!)-FIND("|",#REF!,1)-1),"")</f>
      </c>
      <c r="S3417" s="3" t="s">
        <v>7</v>
      </c>
      <c r="T3417" s="3" t="s">
        <v>7</v>
      </c>
      <c r="U3417" s="2">
        <v>0</v>
      </c>
      <c r="V3417" s="2">
        <v>0</v>
      </c>
      <c r="W3417" s="2">
        <v>51000</v>
      </c>
      <c r="X3417" s="3" t="s">
        <v>72</v>
      </c>
      <c r="Y3417" s="2"/>
      <c r="Z3417" s="3" t="s">
        <v>10243</v>
      </c>
      <c r="AA3417" s="3" t="s">
        <v>1092</v>
      </c>
      <c r="AB3417" s="7" t="s">
        <v>10244</v>
      </c>
      <c r="AC3417" s="3" t="s">
        <v>685</v>
      </c>
      <c r="AD3417" s="3" t="s">
        <v>93</v>
      </c>
      <c r="AE3417" s="3" t="s">
        <v>94</v>
      </c>
      <c r="AF3417" s="3" t="s">
        <v>95</v>
      </c>
      <c r="AG3417" s="4"/>
      <c r="AH3417" s="3"/>
      <c r="AI3417" s="4"/>
      <c r="AJ34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7" s="8">
        <f>IF(#REF!=MAX(#REF!),"New","Old")</f>
      </c>
      <c r="AL3417" s="3"/>
      <c r="AM3417" s="9">
        <f>IF(OR(#REF!="",#REF!=0),"",IF(#REF!&lt;12000,"&lt;12k",IF(AND(#REF!&gt;=12000,#REF!&lt;24000),"12k to 24k",IF(AND(#REF!&gt;=24000,#REF!&lt;=36000),"24k to 36k",IF(#REF!&gt;36000,"&gt;36k","")))))</f>
      </c>
    </row>
    <row x14ac:dyDescent="0.25" r="3418" customHeight="1" ht="18.75">
      <c r="A3418" s="1">
        <v>1922837</v>
      </c>
      <c r="B3418" s="2">
        <v>11541731</v>
      </c>
      <c r="C3418" s="3" t="s">
        <v>0</v>
      </c>
      <c r="D3418" s="3" t="s">
        <v>181</v>
      </c>
      <c r="E3418" s="2">
        <v>2016</v>
      </c>
      <c r="F3418" s="4">
        <v>45158</v>
      </c>
      <c r="G3418" s="3" t="s">
        <v>39</v>
      </c>
      <c r="H3418" s="4">
        <v>45168</v>
      </c>
      <c r="I3418" s="4">
        <f>_xlfn.XLOOKUP(#REF!,[1]!Backup_F8_Previous_Wave[ODINO],[1]!Backup_F8_Previous_Wave[Production Date],"")</f>
      </c>
      <c r="J3418" s="10">
        <f>_xlfn.XLOOKUP(#REF!,[1]!Backup_F8_Previous_Wave[ODINO],[1]!Backup_F8_Previous_Wave[Wave Date],"")</f>
      </c>
      <c r="K3418" s="6">
        <f>_xlfn.XLOOKUP(#REF!,[1]!Backup_F8_Previous_Wave[ODINO],[1]!Backup_F8_Previous_Wave[Full VIN],"")</f>
      </c>
      <c r="L3418" s="3" t="s">
        <v>8278</v>
      </c>
      <c r="M3418" s="3" t="s">
        <v>4</v>
      </c>
      <c r="N3418" s="3" t="s">
        <v>10245</v>
      </c>
      <c r="O3418" s="3" t="s">
        <v>196</v>
      </c>
      <c r="P3418" s="6">
        <f>_xlfn.XLOOKUP(#REF!,[1]!Table2[BINNING],[1]!Table2[VFG],"")</f>
      </c>
      <c r="Q3418" s="6">
        <f>IF(ISNUMBER(FIND("|",#REF!,1)),LEFT(#REF!,FIND("|",#REF!,1)-2),#REF!)</f>
      </c>
      <c r="R3418" s="6">
        <f>IF(ISNUMBER(FIND("|",#REF!,1)),RIGHT(#REF!,LEN(#REF!)-FIND("|",#REF!,1)-1),"")</f>
      </c>
      <c r="S3418" s="3" t="s">
        <v>7</v>
      </c>
      <c r="T3418" s="3" t="s">
        <v>7</v>
      </c>
      <c r="U3418" s="2">
        <v>0</v>
      </c>
      <c r="V3418" s="2">
        <v>0</v>
      </c>
      <c r="W3418" s="2">
        <v>48700</v>
      </c>
      <c r="X3418" s="3" t="s">
        <v>119</v>
      </c>
      <c r="Y3418" s="2"/>
      <c r="Z3418" s="3"/>
      <c r="AA3418" s="3"/>
      <c r="AB3418" s="7" t="s">
        <v>10246</v>
      </c>
      <c r="AC3418" s="3" t="s">
        <v>297</v>
      </c>
      <c r="AD3418" s="3" t="s">
        <v>298</v>
      </c>
      <c r="AE3418" s="3" t="s">
        <v>299</v>
      </c>
      <c r="AF3418" s="3" t="s">
        <v>198</v>
      </c>
      <c r="AG3418" s="4"/>
      <c r="AH3418" s="3"/>
      <c r="AI3418" s="4"/>
      <c r="AJ34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8" s="8">
        <f>IF(#REF!=MAX(#REF!),"New","Old")</f>
      </c>
      <c r="AL3418" s="3"/>
      <c r="AM3418" s="9">
        <f>IF(OR(#REF!="",#REF!=0),"",IF(#REF!&lt;12000,"&lt;12k",IF(AND(#REF!&gt;=12000,#REF!&lt;24000),"12k to 24k",IF(AND(#REF!&gt;=24000,#REF!&lt;=36000),"24k to 36k",IF(#REF!&gt;36000,"&gt;36k","")))))</f>
      </c>
    </row>
    <row x14ac:dyDescent="0.25" r="3419" customHeight="1" ht="18.75">
      <c r="A3419" s="1">
        <v>1922850</v>
      </c>
      <c r="B3419" s="2">
        <v>11541741</v>
      </c>
      <c r="C3419" s="3" t="s">
        <v>0</v>
      </c>
      <c r="D3419" s="3" t="s">
        <v>86</v>
      </c>
      <c r="E3419" s="2">
        <v>2020</v>
      </c>
      <c r="F3419" s="4">
        <v>45167</v>
      </c>
      <c r="G3419" s="3" t="s">
        <v>39</v>
      </c>
      <c r="H3419" s="4">
        <v>45168</v>
      </c>
      <c r="I3419" s="4">
        <f>_xlfn.XLOOKUP(#REF!,[1]!Backup_F8_Previous_Wave[ODINO],[1]!Backup_F8_Previous_Wave[Production Date],"")</f>
      </c>
      <c r="J3419" s="10">
        <f>_xlfn.XLOOKUP(#REF!,[1]!Backup_F8_Previous_Wave[ODINO],[1]!Backup_F8_Previous_Wave[Wave Date],"")</f>
      </c>
      <c r="K3419" s="6">
        <f>_xlfn.XLOOKUP(#REF!,[1]!Backup_F8_Previous_Wave[ODINO],[1]!Backup_F8_Previous_Wave[Full VIN],"")</f>
      </c>
      <c r="L3419" s="3" t="s">
        <v>6801</v>
      </c>
      <c r="M3419" s="3" t="s">
        <v>4</v>
      </c>
      <c r="N3419" s="3" t="s">
        <v>10247</v>
      </c>
      <c r="O3419" s="3" t="s">
        <v>4771</v>
      </c>
      <c r="P3419" s="6">
        <f>_xlfn.XLOOKUP(#REF!,[1]!Table2[BINNING],[1]!Table2[VFG],"")</f>
      </c>
      <c r="Q3419" s="6">
        <f>IF(ISNUMBER(FIND("|",#REF!,1)),LEFT(#REF!,FIND("|",#REF!,1)-2),#REF!)</f>
      </c>
      <c r="R3419" s="6">
        <f>IF(ISNUMBER(FIND("|",#REF!,1)),RIGHT(#REF!,LEN(#REF!)-FIND("|",#REF!,1)-1),"")</f>
      </c>
      <c r="S3419" s="3" t="s">
        <v>7</v>
      </c>
      <c r="T3419" s="3" t="s">
        <v>7</v>
      </c>
      <c r="U3419" s="2">
        <v>0</v>
      </c>
      <c r="V3419" s="2">
        <v>0</v>
      </c>
      <c r="W3419" s="2">
        <v>38300</v>
      </c>
      <c r="X3419" s="3" t="s">
        <v>229</v>
      </c>
      <c r="Y3419" s="2"/>
      <c r="Z3419" s="3" t="s">
        <v>10248</v>
      </c>
      <c r="AA3419" s="3" t="s">
        <v>3839</v>
      </c>
      <c r="AB3419" s="7" t="s">
        <v>10249</v>
      </c>
      <c r="AC3419" s="3" t="s">
        <v>685</v>
      </c>
      <c r="AD3419" s="3" t="s">
        <v>93</v>
      </c>
      <c r="AE3419" s="3" t="s">
        <v>94</v>
      </c>
      <c r="AF3419" s="3" t="s">
        <v>95</v>
      </c>
      <c r="AG3419" s="4"/>
      <c r="AH3419" s="3"/>
      <c r="AI3419" s="4"/>
      <c r="AJ34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19" s="8">
        <f>IF(#REF!=MAX(#REF!),"New","Old")</f>
      </c>
      <c r="AL3419" s="3"/>
      <c r="AM3419" s="9">
        <f>IF(OR(#REF!="",#REF!=0),"",IF(#REF!&lt;12000,"&lt;12k",IF(AND(#REF!&gt;=12000,#REF!&lt;24000),"12k to 24k",IF(AND(#REF!&gt;=24000,#REF!&lt;=36000),"24k to 36k",IF(#REF!&gt;36000,"&gt;36k","")))))</f>
      </c>
    </row>
    <row x14ac:dyDescent="0.25" r="3420" customHeight="1" ht="18.75">
      <c r="A3420" s="1">
        <v>1922857</v>
      </c>
      <c r="B3420" s="2">
        <v>11541747</v>
      </c>
      <c r="C3420" s="3" t="s">
        <v>0</v>
      </c>
      <c r="D3420" s="3" t="s">
        <v>38</v>
      </c>
      <c r="E3420" s="2">
        <v>2011</v>
      </c>
      <c r="F3420" s="4">
        <v>44945</v>
      </c>
      <c r="G3420" s="3" t="s">
        <v>2</v>
      </c>
      <c r="H3420" s="4">
        <v>45168</v>
      </c>
      <c r="I3420" s="4">
        <f>_xlfn.XLOOKUP(#REF!,[1]!Backup_F8_Previous_Wave[ODINO],[1]!Backup_F8_Previous_Wave[Production Date],"")</f>
      </c>
      <c r="J3420" s="10">
        <f>_xlfn.XLOOKUP(#REF!,[1]!Backup_F8_Previous_Wave[ODINO],[1]!Backup_F8_Previous_Wave[Wave Date],"")</f>
      </c>
      <c r="K3420" s="6">
        <f>_xlfn.XLOOKUP(#REF!,[1]!Backup_F8_Previous_Wave[ODINO],[1]!Backup_F8_Previous_Wave[Full VIN],"")</f>
      </c>
      <c r="L3420" s="3" t="s">
        <v>10250</v>
      </c>
      <c r="M3420" s="3" t="s">
        <v>4</v>
      </c>
      <c r="N3420" s="3" t="s">
        <v>10251</v>
      </c>
      <c r="O3420" s="3" t="s">
        <v>144</v>
      </c>
      <c r="P3420" s="6">
        <f>_xlfn.XLOOKUP(#REF!,[1]!Table2[BINNING],[1]!Table2[VFG],"")</f>
      </c>
      <c r="Q3420" s="6">
        <f>IF(ISNUMBER(FIND("|",#REF!,1)),LEFT(#REF!,FIND("|",#REF!,1)-2),#REF!)</f>
      </c>
      <c r="R3420" s="6">
        <f>IF(ISNUMBER(FIND("|",#REF!,1)),RIGHT(#REF!,LEN(#REF!)-FIND("|",#REF!,1)-1),"")</f>
      </c>
      <c r="S3420" s="3" t="s">
        <v>7</v>
      </c>
      <c r="T3420" s="3" t="s">
        <v>7</v>
      </c>
      <c r="U3420" s="2">
        <v>0</v>
      </c>
      <c r="V3420" s="2">
        <v>0</v>
      </c>
      <c r="W3420" s="2"/>
      <c r="X3420" s="3" t="s">
        <v>112</v>
      </c>
      <c r="Y3420" s="2"/>
      <c r="Z3420" s="3"/>
      <c r="AA3420" s="3"/>
      <c r="AB3420" s="7" t="s">
        <v>10252</v>
      </c>
      <c r="AC3420" s="3" t="s">
        <v>146</v>
      </c>
      <c r="AD3420" s="3" t="s">
        <v>147</v>
      </c>
      <c r="AE3420" s="3" t="s">
        <v>148</v>
      </c>
      <c r="AF3420" s="3" t="s">
        <v>45</v>
      </c>
      <c r="AG3420" s="4"/>
      <c r="AH3420" s="3"/>
      <c r="AI3420" s="4"/>
      <c r="AJ34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0" s="8">
        <f>IF(#REF!=MAX(#REF!),"New","Old")</f>
      </c>
      <c r="AL3420" s="3"/>
      <c r="AM3420" s="9">
        <f>IF(OR(#REF!="",#REF!=0),"",IF(#REF!&lt;12000,"&lt;12k",IF(AND(#REF!&gt;=12000,#REF!&lt;24000),"12k to 24k",IF(AND(#REF!&gt;=24000,#REF!&lt;=36000),"24k to 36k",IF(#REF!&gt;36000,"&gt;36k","")))))</f>
      </c>
    </row>
    <row x14ac:dyDescent="0.25" r="3421" customHeight="1" ht="18.75">
      <c r="A3421" s="1">
        <v>1922993</v>
      </c>
      <c r="B3421" s="2">
        <v>11541836</v>
      </c>
      <c r="C3421" s="3" t="s">
        <v>0</v>
      </c>
      <c r="D3421" s="3" t="s">
        <v>181</v>
      </c>
      <c r="E3421" s="2">
        <v>2016</v>
      </c>
      <c r="F3421" s="4">
        <v>45167</v>
      </c>
      <c r="G3421" s="3" t="s">
        <v>39</v>
      </c>
      <c r="H3421" s="4">
        <v>45169</v>
      </c>
      <c r="I3421" s="4">
        <f>_xlfn.XLOOKUP(#REF!,[1]!Backup_F8_Previous_Wave[ODINO],[1]!Backup_F8_Previous_Wave[Production Date],"")</f>
      </c>
      <c r="J3421" s="10">
        <f>_xlfn.XLOOKUP(#REF!,[1]!Backup_F8_Previous_Wave[ODINO],[1]!Backup_F8_Previous_Wave[Wave Date],"")</f>
      </c>
      <c r="K3421" s="6">
        <f>_xlfn.XLOOKUP(#REF!,[1]!Backup_F8_Previous_Wave[ODINO],[1]!Backup_F8_Previous_Wave[Full VIN],"")</f>
      </c>
      <c r="L3421" s="3" t="s">
        <v>10253</v>
      </c>
      <c r="M3421" s="3" t="s">
        <v>4</v>
      </c>
      <c r="N3421" s="3" t="s">
        <v>10254</v>
      </c>
      <c r="O3421" s="3" t="s">
        <v>62</v>
      </c>
      <c r="P3421" s="6">
        <f>_xlfn.XLOOKUP(#REF!,[1]!Table2[BINNING],[1]!Table2[VFG],"")</f>
      </c>
      <c r="Q3421" s="6">
        <f>IF(ISNUMBER(FIND("|",#REF!,1)),LEFT(#REF!,FIND("|",#REF!,1)-2),#REF!)</f>
      </c>
      <c r="R3421" s="6">
        <f>IF(ISNUMBER(FIND("|",#REF!,1)),RIGHT(#REF!,LEN(#REF!)-FIND("|",#REF!,1)-1),"")</f>
      </c>
      <c r="S3421" s="3" t="s">
        <v>7</v>
      </c>
      <c r="T3421" s="3" t="s">
        <v>7</v>
      </c>
      <c r="U3421" s="2">
        <v>0</v>
      </c>
      <c r="V3421" s="2">
        <v>0</v>
      </c>
      <c r="W3421" s="2">
        <v>141000</v>
      </c>
      <c r="X3421" s="3" t="s">
        <v>238</v>
      </c>
      <c r="Y3421" s="2"/>
      <c r="Z3421" s="3" t="s">
        <v>10255</v>
      </c>
      <c r="AA3421" s="3" t="s">
        <v>3948</v>
      </c>
      <c r="AB3421" s="7" t="s">
        <v>10256</v>
      </c>
      <c r="AC3421" s="3" t="s">
        <v>297</v>
      </c>
      <c r="AD3421" s="3" t="s">
        <v>298</v>
      </c>
      <c r="AE3421" s="3" t="s">
        <v>299</v>
      </c>
      <c r="AF3421" s="3" t="s">
        <v>198</v>
      </c>
      <c r="AG3421" s="4"/>
      <c r="AH3421" s="3"/>
      <c r="AI3421" s="4"/>
      <c r="AJ34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1" s="8">
        <f>IF(#REF!=MAX(#REF!),"New","Old")</f>
      </c>
      <c r="AL3421" s="3"/>
      <c r="AM3421" s="9">
        <f>IF(OR(#REF!="",#REF!=0),"",IF(#REF!&lt;12000,"&lt;12k",IF(AND(#REF!&gt;=12000,#REF!&lt;24000),"12k to 24k",IF(AND(#REF!&gt;=24000,#REF!&lt;=36000),"24k to 36k",IF(#REF!&gt;36000,"&gt;36k","")))))</f>
      </c>
    </row>
    <row x14ac:dyDescent="0.25" r="3422" customHeight="1" ht="18.75">
      <c r="A3422" s="1">
        <v>1923011</v>
      </c>
      <c r="B3422" s="2">
        <v>11541851</v>
      </c>
      <c r="C3422" s="3" t="s">
        <v>0</v>
      </c>
      <c r="D3422" s="3" t="s">
        <v>86</v>
      </c>
      <c r="E3422" s="2">
        <v>2021</v>
      </c>
      <c r="F3422" s="4">
        <v>45169</v>
      </c>
      <c r="G3422" s="3" t="s">
        <v>39</v>
      </c>
      <c r="H3422" s="4">
        <v>45169</v>
      </c>
      <c r="I3422" s="4">
        <f>_xlfn.XLOOKUP(#REF!,[1]!Backup_F8_Previous_Wave[ODINO],[1]!Backup_F8_Previous_Wave[Production Date],"")</f>
      </c>
      <c r="J3422" s="10">
        <f>_xlfn.XLOOKUP(#REF!,[1]!Backup_F8_Previous_Wave[ODINO],[1]!Backup_F8_Previous_Wave[Wave Date],"")</f>
      </c>
      <c r="K3422" s="6">
        <f>_xlfn.XLOOKUP(#REF!,[1]!Backup_F8_Previous_Wave[ODINO],[1]!Backup_F8_Previous_Wave[Full VIN],"")</f>
      </c>
      <c r="L3422" s="3" t="s">
        <v>10257</v>
      </c>
      <c r="M3422" s="3" t="s">
        <v>4</v>
      </c>
      <c r="N3422" s="3" t="s">
        <v>10258</v>
      </c>
      <c r="O3422" s="3" t="s">
        <v>4771</v>
      </c>
      <c r="P3422" s="6">
        <f>_xlfn.XLOOKUP(#REF!,[1]!Table2[BINNING],[1]!Table2[VFG],"")</f>
      </c>
      <c r="Q3422" s="6">
        <f>IF(ISNUMBER(FIND("|",#REF!,1)),LEFT(#REF!,FIND("|",#REF!,1)-2),#REF!)</f>
      </c>
      <c r="R3422" s="6">
        <f>IF(ISNUMBER(FIND("|",#REF!,1)),RIGHT(#REF!,LEN(#REF!)-FIND("|",#REF!,1)-1),"")</f>
      </c>
      <c r="S3422" s="3" t="s">
        <v>7</v>
      </c>
      <c r="T3422" s="3" t="s">
        <v>7</v>
      </c>
      <c r="U3422" s="2">
        <v>0</v>
      </c>
      <c r="V3422" s="2">
        <v>0</v>
      </c>
      <c r="W3422" s="2"/>
      <c r="X3422" s="3" t="s">
        <v>8</v>
      </c>
      <c r="Y3422" s="2">
        <v>0</v>
      </c>
      <c r="Z3422" s="3"/>
      <c r="AA3422" s="3"/>
      <c r="AB3422" s="7" t="s">
        <v>10259</v>
      </c>
      <c r="AC3422" s="3" t="s">
        <v>685</v>
      </c>
      <c r="AD3422" s="3" t="s">
        <v>1962</v>
      </c>
      <c r="AE3422" s="3" t="s">
        <v>2404</v>
      </c>
      <c r="AF3422" s="3" t="s">
        <v>95</v>
      </c>
      <c r="AG3422" s="4"/>
      <c r="AH3422" s="3"/>
      <c r="AI3422" s="4"/>
      <c r="AJ34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2" s="8">
        <f>IF(#REF!=MAX(#REF!),"New","Old")</f>
      </c>
      <c r="AL3422" s="3"/>
      <c r="AM3422" s="9">
        <f>IF(OR(#REF!="",#REF!=0),"",IF(#REF!&lt;12000,"&lt;12k",IF(AND(#REF!&gt;=12000,#REF!&lt;24000),"12k to 24k",IF(AND(#REF!&gt;=24000,#REF!&lt;=36000),"24k to 36k",IF(#REF!&gt;36000,"&gt;36k","")))))</f>
      </c>
    </row>
    <row x14ac:dyDescent="0.25" r="3423" customHeight="1" ht="18.75">
      <c r="A3423" s="1">
        <v>1923078</v>
      </c>
      <c r="B3423" s="2">
        <v>11541897</v>
      </c>
      <c r="C3423" s="3" t="s">
        <v>0</v>
      </c>
      <c r="D3423" s="3" t="s">
        <v>86</v>
      </c>
      <c r="E3423" s="2">
        <v>2020</v>
      </c>
      <c r="F3423" s="4">
        <v>44803</v>
      </c>
      <c r="G3423" s="3" t="s">
        <v>39</v>
      </c>
      <c r="H3423" s="4">
        <v>45169</v>
      </c>
      <c r="I3423" s="4">
        <f>_xlfn.XLOOKUP(#REF!,[1]!Backup_F8_Previous_Wave[ODINO],[1]!Backup_F8_Previous_Wave[Production Date],"")</f>
      </c>
      <c r="J3423" s="10">
        <f>_xlfn.XLOOKUP(#REF!,[1]!Backup_F8_Previous_Wave[ODINO],[1]!Backup_F8_Previous_Wave[Wave Date],"")</f>
      </c>
      <c r="K3423" s="6">
        <f>_xlfn.XLOOKUP(#REF!,[1]!Backup_F8_Previous_Wave[ODINO],[1]!Backup_F8_Previous_Wave[Full VIN],"")</f>
      </c>
      <c r="L3423" s="3" t="s">
        <v>8957</v>
      </c>
      <c r="M3423" s="3" t="s">
        <v>4</v>
      </c>
      <c r="N3423" s="3" t="s">
        <v>10260</v>
      </c>
      <c r="O3423" s="3" t="s">
        <v>4771</v>
      </c>
      <c r="P3423" s="6">
        <f>_xlfn.XLOOKUP(#REF!,[1]!Table2[BINNING],[1]!Table2[VFG],"")</f>
      </c>
      <c r="Q3423" s="6">
        <f>IF(ISNUMBER(FIND("|",#REF!,1)),LEFT(#REF!,FIND("|",#REF!,1)-2),#REF!)</f>
      </c>
      <c r="R3423" s="6">
        <f>IF(ISNUMBER(FIND("|",#REF!,1)),RIGHT(#REF!,LEN(#REF!)-FIND("|",#REF!,1)-1),"")</f>
      </c>
      <c r="S3423" s="3" t="s">
        <v>7</v>
      </c>
      <c r="T3423" s="3" t="s">
        <v>7</v>
      </c>
      <c r="U3423" s="2">
        <v>0</v>
      </c>
      <c r="V3423" s="2">
        <v>0</v>
      </c>
      <c r="W3423" s="2">
        <v>70000</v>
      </c>
      <c r="X3423" s="3" t="s">
        <v>72</v>
      </c>
      <c r="Y3423" s="2"/>
      <c r="Z3423" s="3" t="s">
        <v>10261</v>
      </c>
      <c r="AA3423" s="3" t="s">
        <v>1092</v>
      </c>
      <c r="AB3423" s="7" t="s">
        <v>10262</v>
      </c>
      <c r="AC3423" s="3" t="s">
        <v>685</v>
      </c>
      <c r="AD3423" s="3" t="s">
        <v>93</v>
      </c>
      <c r="AE3423" s="3" t="s">
        <v>94</v>
      </c>
      <c r="AF3423" s="3" t="s">
        <v>95</v>
      </c>
      <c r="AG3423" s="4"/>
      <c r="AH3423" s="3"/>
      <c r="AI3423" s="4"/>
      <c r="AJ34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3" s="8">
        <f>IF(#REF!=MAX(#REF!),"New","Old")</f>
      </c>
      <c r="AL3423" s="3"/>
      <c r="AM3423" s="9">
        <f>IF(OR(#REF!="",#REF!=0),"",IF(#REF!&lt;12000,"&lt;12k",IF(AND(#REF!&gt;=12000,#REF!&lt;24000),"12k to 24k",IF(AND(#REF!&gt;=24000,#REF!&lt;=36000),"24k to 36k",IF(#REF!&gt;36000,"&gt;36k","")))))</f>
      </c>
    </row>
    <row x14ac:dyDescent="0.25" r="3424" customHeight="1" ht="18.75">
      <c r="A3424" s="1">
        <v>1923222</v>
      </c>
      <c r="B3424" s="2">
        <v>11541987</v>
      </c>
      <c r="C3424" s="3" t="s">
        <v>0</v>
      </c>
      <c r="D3424" s="3" t="s">
        <v>136</v>
      </c>
      <c r="E3424" s="2">
        <v>2020</v>
      </c>
      <c r="F3424" s="4">
        <v>45161</v>
      </c>
      <c r="G3424" s="3" t="s">
        <v>39</v>
      </c>
      <c r="H3424" s="4">
        <v>45169</v>
      </c>
      <c r="I3424" s="4">
        <f>_xlfn.XLOOKUP(#REF!,[1]!Backup_F8_Previous_Wave[ODINO],[1]!Backup_F8_Previous_Wave[Production Date],"")</f>
      </c>
      <c r="J3424" s="10">
        <f>_xlfn.XLOOKUP(#REF!,[1]!Backup_F8_Previous_Wave[ODINO],[1]!Backup_F8_Previous_Wave[Wave Date],"")</f>
      </c>
      <c r="K3424" s="6">
        <f>_xlfn.XLOOKUP(#REF!,[1]!Backup_F8_Previous_Wave[ODINO],[1]!Backup_F8_Previous_Wave[Full VIN],"")</f>
      </c>
      <c r="L3424" s="3" t="s">
        <v>2309</v>
      </c>
      <c r="M3424" s="3" t="s">
        <v>4</v>
      </c>
      <c r="N3424" s="3" t="s">
        <v>10263</v>
      </c>
      <c r="O3424" s="3" t="s">
        <v>2889</v>
      </c>
      <c r="P3424" s="6">
        <f>_xlfn.XLOOKUP(#REF!,[1]!Table2[BINNING],[1]!Table2[VFG],"")</f>
      </c>
      <c r="Q3424" s="6">
        <f>IF(ISNUMBER(FIND("|",#REF!,1)),LEFT(#REF!,FIND("|",#REF!,1)-2),#REF!)</f>
      </c>
      <c r="R3424" s="6">
        <f>IF(ISNUMBER(FIND("|",#REF!,1)),RIGHT(#REF!,LEN(#REF!)-FIND("|",#REF!,1)-1),"")</f>
      </c>
      <c r="S3424" s="3" t="s">
        <v>7</v>
      </c>
      <c r="T3424" s="3" t="s">
        <v>7</v>
      </c>
      <c r="U3424" s="2">
        <v>0</v>
      </c>
      <c r="V3424" s="2">
        <v>0</v>
      </c>
      <c r="W3424" s="2"/>
      <c r="X3424" s="3" t="s">
        <v>63</v>
      </c>
      <c r="Y3424" s="2">
        <v>70</v>
      </c>
      <c r="Z3424" s="3"/>
      <c r="AA3424" s="3"/>
      <c r="AB3424" s="7" t="s">
        <v>10264</v>
      </c>
      <c r="AC3424" s="3" t="s">
        <v>341</v>
      </c>
      <c r="AD3424" s="3" t="s">
        <v>342</v>
      </c>
      <c r="AE3424" s="3" t="s">
        <v>343</v>
      </c>
      <c r="AF3424" s="3" t="s">
        <v>141</v>
      </c>
      <c r="AG3424" s="4"/>
      <c r="AH3424" s="3"/>
      <c r="AI3424" s="4"/>
      <c r="AJ34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4" s="8">
        <f>IF(#REF!=MAX(#REF!),"New","Old")</f>
      </c>
      <c r="AL3424" s="3"/>
      <c r="AM3424" s="9">
        <f>IF(OR(#REF!="",#REF!=0),"",IF(#REF!&lt;12000,"&lt;12k",IF(AND(#REF!&gt;=12000,#REF!&lt;24000),"12k to 24k",IF(AND(#REF!&gt;=24000,#REF!&lt;=36000),"24k to 36k",IF(#REF!&gt;36000,"&gt;36k","")))))</f>
      </c>
    </row>
    <row x14ac:dyDescent="0.25" r="3425" customHeight="1" ht="18.75">
      <c r="A3425" s="1">
        <v>1923269</v>
      </c>
      <c r="B3425" s="2">
        <v>11542015</v>
      </c>
      <c r="C3425" s="3" t="s">
        <v>0</v>
      </c>
      <c r="D3425" s="3" t="s">
        <v>181</v>
      </c>
      <c r="E3425" s="2">
        <v>2016</v>
      </c>
      <c r="F3425" s="4">
        <v>45139</v>
      </c>
      <c r="G3425" s="3" t="s">
        <v>39</v>
      </c>
      <c r="H3425" s="4">
        <v>45170</v>
      </c>
      <c r="I3425" s="4">
        <f>_xlfn.XLOOKUP(#REF!,[1]!Backup_F8_Previous_Wave[ODINO],[1]!Backup_F8_Previous_Wave[Production Date],"")</f>
      </c>
      <c r="J3425" s="10">
        <f>_xlfn.XLOOKUP(#REF!,[1]!Backup_F8_Previous_Wave[ODINO],[1]!Backup_F8_Previous_Wave[Wave Date],"")</f>
      </c>
      <c r="K3425" s="6">
        <f>_xlfn.XLOOKUP(#REF!,[1]!Backup_F8_Previous_Wave[ODINO],[1]!Backup_F8_Previous_Wave[Full VIN],"")</f>
      </c>
      <c r="L3425" s="3" t="s">
        <v>6124</v>
      </c>
      <c r="M3425" s="3" t="s">
        <v>4</v>
      </c>
      <c r="N3425" s="3" t="s">
        <v>10265</v>
      </c>
      <c r="O3425" s="3" t="s">
        <v>196</v>
      </c>
      <c r="P3425" s="6">
        <f>_xlfn.XLOOKUP(#REF!,[1]!Table2[BINNING],[1]!Table2[VFG],"")</f>
      </c>
      <c r="Q3425" s="6">
        <f>IF(ISNUMBER(FIND("|",#REF!,1)),LEFT(#REF!,FIND("|",#REF!,1)-2),#REF!)</f>
      </c>
      <c r="R3425" s="6">
        <f>IF(ISNUMBER(FIND("|",#REF!,1)),RIGHT(#REF!,LEN(#REF!)-FIND("|",#REF!,1)-1),"")</f>
      </c>
      <c r="S3425" s="3" t="s">
        <v>7</v>
      </c>
      <c r="T3425" s="3" t="s">
        <v>7</v>
      </c>
      <c r="U3425" s="2">
        <v>0</v>
      </c>
      <c r="V3425" s="2">
        <v>0</v>
      </c>
      <c r="W3425" s="2"/>
      <c r="X3425" s="3" t="s">
        <v>63</v>
      </c>
      <c r="Y3425" s="2">
        <v>80</v>
      </c>
      <c r="Z3425" s="3"/>
      <c r="AA3425" s="3"/>
      <c r="AB3425" s="7" t="s">
        <v>10266</v>
      </c>
      <c r="AC3425" s="3" t="s">
        <v>297</v>
      </c>
      <c r="AD3425" s="3" t="s">
        <v>298</v>
      </c>
      <c r="AE3425" s="3" t="s">
        <v>299</v>
      </c>
      <c r="AF3425" s="3" t="s">
        <v>198</v>
      </c>
      <c r="AG3425" s="4"/>
      <c r="AH3425" s="3"/>
      <c r="AI3425" s="4"/>
      <c r="AJ34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5" s="8">
        <f>IF(#REF!=MAX(#REF!),"New","Old")</f>
      </c>
      <c r="AL3425" s="3"/>
      <c r="AM3425" s="9">
        <f>IF(OR(#REF!="",#REF!=0),"",IF(#REF!&lt;12000,"&lt;12k",IF(AND(#REF!&gt;=12000,#REF!&lt;24000),"12k to 24k",IF(AND(#REF!&gt;=24000,#REF!&lt;=36000),"24k to 36k",IF(#REF!&gt;36000,"&gt;36k","")))))</f>
      </c>
    </row>
    <row x14ac:dyDescent="0.25" r="3426" customHeight="1" ht="18.75">
      <c r="A3426" s="1">
        <v>1923369</v>
      </c>
      <c r="B3426" s="2">
        <v>11542089</v>
      </c>
      <c r="C3426" s="3" t="s">
        <v>548</v>
      </c>
      <c r="D3426" s="3" t="s">
        <v>4216</v>
      </c>
      <c r="E3426" s="2">
        <v>2004</v>
      </c>
      <c r="F3426" s="4">
        <v>44786</v>
      </c>
      <c r="G3426" s="3" t="s">
        <v>39</v>
      </c>
      <c r="H3426" s="4">
        <v>45170</v>
      </c>
      <c r="I3426" s="4">
        <f>_xlfn.XLOOKUP(#REF!,[1]!Backup_F8_Previous_Wave[ODINO],[1]!Backup_F8_Previous_Wave[Production Date],"")</f>
      </c>
      <c r="J3426" s="10">
        <f>_xlfn.XLOOKUP(#REF!,[1]!Backup_F8_Previous_Wave[ODINO],[1]!Backup_F8_Previous_Wave[Wave Date],"")</f>
      </c>
      <c r="K3426" s="6">
        <f>_xlfn.XLOOKUP(#REF!,[1]!Backup_F8_Previous_Wave[ODINO],[1]!Backup_F8_Previous_Wave[Full VIN],"")</f>
      </c>
      <c r="L3426" s="3" t="s">
        <v>10267</v>
      </c>
      <c r="M3426" s="3" t="s">
        <v>4</v>
      </c>
      <c r="N3426" s="3" t="s">
        <v>10268</v>
      </c>
      <c r="O3426" s="3" t="s">
        <v>3803</v>
      </c>
      <c r="P3426" s="6">
        <f>_xlfn.XLOOKUP(#REF!,[1]!Table2[BINNING],[1]!Table2[VFG],"")</f>
      </c>
      <c r="Q3426" s="6">
        <f>IF(ISNUMBER(FIND("|",#REF!,1)),LEFT(#REF!,FIND("|",#REF!,1)-2),#REF!)</f>
      </c>
      <c r="R3426" s="6">
        <f>IF(ISNUMBER(FIND("|",#REF!,1)),RIGHT(#REF!,LEN(#REF!)-FIND("|",#REF!,1)-1),"")</f>
      </c>
      <c r="S3426" s="3" t="s">
        <v>7</v>
      </c>
      <c r="T3426" s="3" t="s">
        <v>7</v>
      </c>
      <c r="U3426" s="2">
        <v>0</v>
      </c>
      <c r="V3426" s="2">
        <v>0</v>
      </c>
      <c r="W3426" s="2"/>
      <c r="X3426" s="3" t="s">
        <v>518</v>
      </c>
      <c r="Y3426" s="2"/>
      <c r="Z3426" s="3"/>
      <c r="AA3426" s="3"/>
      <c r="AB3426" s="7" t="s">
        <v>10269</v>
      </c>
      <c r="AC3426" s="3" t="s">
        <v>6196</v>
      </c>
      <c r="AD3426" s="3" t="s">
        <v>6197</v>
      </c>
      <c r="AE3426" s="3" t="s">
        <v>6198</v>
      </c>
      <c r="AF3426" s="3" t="s">
        <v>1793</v>
      </c>
      <c r="AG3426" s="4"/>
      <c r="AH3426" s="3"/>
      <c r="AI3426" s="4"/>
      <c r="AJ34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6" s="8">
        <f>IF(#REF!=MAX(#REF!),"New","Old")</f>
      </c>
      <c r="AL3426" s="3"/>
      <c r="AM3426" s="9">
        <f>IF(OR(#REF!="",#REF!=0),"",IF(#REF!&lt;12000,"&lt;12k",IF(AND(#REF!&gt;=12000,#REF!&lt;24000),"12k to 24k",IF(AND(#REF!&gt;=24000,#REF!&lt;=36000),"24k to 36k",IF(#REF!&gt;36000,"&gt;36k","")))))</f>
      </c>
    </row>
    <row x14ac:dyDescent="0.25" r="3427" customHeight="1" ht="18.75">
      <c r="A3427" s="1">
        <v>1923394</v>
      </c>
      <c r="B3427" s="2">
        <v>11542108</v>
      </c>
      <c r="C3427" s="3" t="s">
        <v>0</v>
      </c>
      <c r="D3427" s="3" t="s">
        <v>181</v>
      </c>
      <c r="E3427" s="2">
        <v>2013</v>
      </c>
      <c r="F3427" s="4">
        <v>45169</v>
      </c>
      <c r="G3427" s="3" t="s">
        <v>39</v>
      </c>
      <c r="H3427" s="4">
        <v>45170</v>
      </c>
      <c r="I3427" s="4">
        <f>_xlfn.XLOOKUP(#REF!,[1]!Backup_F8_Previous_Wave[ODINO],[1]!Backup_F8_Previous_Wave[Production Date],"")</f>
      </c>
      <c r="J3427" s="10">
        <f>_xlfn.XLOOKUP(#REF!,[1]!Backup_F8_Previous_Wave[ODINO],[1]!Backup_F8_Previous_Wave[Wave Date],"")</f>
      </c>
      <c r="K3427" s="6">
        <f>_xlfn.XLOOKUP(#REF!,[1]!Backup_F8_Previous_Wave[ODINO],[1]!Backup_F8_Previous_Wave[Full VIN],"")</f>
      </c>
      <c r="L3427" s="3" t="s">
        <v>10270</v>
      </c>
      <c r="M3427" s="3" t="s">
        <v>4</v>
      </c>
      <c r="N3427" s="3" t="s">
        <v>10271</v>
      </c>
      <c r="O3427" s="3" t="s">
        <v>196</v>
      </c>
      <c r="P3427" s="6">
        <f>_xlfn.XLOOKUP(#REF!,[1]!Table2[BINNING],[1]!Table2[VFG],"")</f>
      </c>
      <c r="Q3427" s="6">
        <f>IF(ISNUMBER(FIND("|",#REF!,1)),LEFT(#REF!,FIND("|",#REF!,1)-2),#REF!)</f>
      </c>
      <c r="R3427" s="6">
        <f>IF(ISNUMBER(FIND("|",#REF!,1)),RIGHT(#REF!,LEN(#REF!)-FIND("|",#REF!,1)-1),"")</f>
      </c>
      <c r="S3427" s="3" t="s">
        <v>7</v>
      </c>
      <c r="T3427" s="3" t="s">
        <v>7</v>
      </c>
      <c r="U3427" s="2">
        <v>0</v>
      </c>
      <c r="V3427" s="2">
        <v>0</v>
      </c>
      <c r="W3427" s="2">
        <v>187000</v>
      </c>
      <c r="X3427" s="3" t="s">
        <v>18</v>
      </c>
      <c r="Y3427" s="2">
        <v>55</v>
      </c>
      <c r="Z3427" s="3" t="s">
        <v>10272</v>
      </c>
      <c r="AA3427" s="3" t="s">
        <v>2949</v>
      </c>
      <c r="AB3427" s="7" t="s">
        <v>10273</v>
      </c>
      <c r="AC3427" s="3" t="s">
        <v>297</v>
      </c>
      <c r="AD3427" s="3" t="s">
        <v>298</v>
      </c>
      <c r="AE3427" s="3" t="s">
        <v>299</v>
      </c>
      <c r="AF3427" s="3" t="s">
        <v>198</v>
      </c>
      <c r="AG3427" s="4"/>
      <c r="AH3427" s="3"/>
      <c r="AI3427" s="4"/>
      <c r="AJ34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7" s="8">
        <f>IF(#REF!=MAX(#REF!),"New","Old")</f>
      </c>
      <c r="AL3427" s="3"/>
      <c r="AM3427" s="9">
        <f>IF(OR(#REF!="",#REF!=0),"",IF(#REF!&lt;12000,"&lt;12k",IF(AND(#REF!&gt;=12000,#REF!&lt;24000),"12k to 24k",IF(AND(#REF!&gt;=24000,#REF!&lt;=36000),"24k to 36k",IF(#REF!&gt;36000,"&gt;36k","")))))</f>
      </c>
    </row>
    <row x14ac:dyDescent="0.25" r="3428" customHeight="1" ht="18.75">
      <c r="A3428" s="1">
        <v>1923397</v>
      </c>
      <c r="B3428" s="2">
        <v>11542110</v>
      </c>
      <c r="C3428" s="3" t="s">
        <v>0</v>
      </c>
      <c r="D3428" s="3" t="s">
        <v>1</v>
      </c>
      <c r="E3428" s="2">
        <v>2020</v>
      </c>
      <c r="F3428" s="4">
        <v>45146</v>
      </c>
      <c r="G3428" s="3" t="s">
        <v>39</v>
      </c>
      <c r="H3428" s="4">
        <v>45170</v>
      </c>
      <c r="I3428" s="4">
        <f>_xlfn.XLOOKUP(#REF!,[1]!Backup_F8_Previous_Wave[ODINO],[1]!Backup_F8_Previous_Wave[Production Date],"")</f>
      </c>
      <c r="J3428" s="10">
        <f>_xlfn.XLOOKUP(#REF!,[1]!Backup_F8_Previous_Wave[ODINO],[1]!Backup_F8_Previous_Wave[Wave Date],"")</f>
      </c>
      <c r="K3428" s="6">
        <f>_xlfn.XLOOKUP(#REF!,[1]!Backup_F8_Previous_Wave[ODINO],[1]!Backup_F8_Previous_Wave[Full VIN],"")</f>
      </c>
      <c r="L3428" s="3" t="s">
        <v>10274</v>
      </c>
      <c r="M3428" s="3" t="s">
        <v>4</v>
      </c>
      <c r="N3428" s="3" t="s">
        <v>10275</v>
      </c>
      <c r="O3428" s="3" t="s">
        <v>2296</v>
      </c>
      <c r="P3428" s="6">
        <f>_xlfn.XLOOKUP(#REF!,[1]!Table2[BINNING],[1]!Table2[VFG],"")</f>
      </c>
      <c r="Q3428" s="6">
        <f>IF(ISNUMBER(FIND("|",#REF!,1)),LEFT(#REF!,FIND("|",#REF!,1)-2),#REF!)</f>
      </c>
      <c r="R3428" s="6">
        <f>IF(ISNUMBER(FIND("|",#REF!,1)),RIGHT(#REF!,LEN(#REF!)-FIND("|",#REF!,1)-1),"")</f>
      </c>
      <c r="S3428" s="3" t="s">
        <v>7</v>
      </c>
      <c r="T3428" s="3" t="s">
        <v>7</v>
      </c>
      <c r="U3428" s="2">
        <v>0</v>
      </c>
      <c r="V3428" s="2">
        <v>0</v>
      </c>
      <c r="W3428" s="2">
        <v>68000</v>
      </c>
      <c r="X3428" s="3" t="s">
        <v>119</v>
      </c>
      <c r="Y3428" s="2"/>
      <c r="Z3428" s="3"/>
      <c r="AA3428" s="3"/>
      <c r="AB3428" s="7" t="s">
        <v>10276</v>
      </c>
      <c r="AC3428" s="3" t="s">
        <v>20</v>
      </c>
      <c r="AD3428" s="3" t="s">
        <v>11</v>
      </c>
      <c r="AE3428" s="3" t="s">
        <v>21</v>
      </c>
      <c r="AF3428" s="3" t="s">
        <v>13</v>
      </c>
      <c r="AG3428" s="4"/>
      <c r="AH3428" s="3"/>
      <c r="AI3428" s="4"/>
      <c r="AJ34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8" s="8">
        <f>IF(#REF!=MAX(#REF!),"New","Old")</f>
      </c>
      <c r="AL3428" s="3"/>
      <c r="AM3428" s="9">
        <f>IF(OR(#REF!="",#REF!=0),"",IF(#REF!&lt;12000,"&lt;12k",IF(AND(#REF!&gt;=12000,#REF!&lt;24000),"12k to 24k",IF(AND(#REF!&gt;=24000,#REF!&lt;=36000),"24k to 36k",IF(#REF!&gt;36000,"&gt;36k","")))))</f>
      </c>
    </row>
    <row x14ac:dyDescent="0.25" r="3429" customHeight="1" ht="18.75">
      <c r="A3429" s="1">
        <v>1923458</v>
      </c>
      <c r="B3429" s="2">
        <v>11542159</v>
      </c>
      <c r="C3429" s="3" t="s">
        <v>0</v>
      </c>
      <c r="D3429" s="3" t="s">
        <v>86</v>
      </c>
      <c r="E3429" s="2">
        <v>2020</v>
      </c>
      <c r="F3429" s="4">
        <v>45108</v>
      </c>
      <c r="G3429" s="3" t="s">
        <v>39</v>
      </c>
      <c r="H3429" s="4">
        <v>45170</v>
      </c>
      <c r="I3429" s="4"/>
      <c r="J3429" s="10">
        <f>_xlfn.XLOOKUP(#REF!,[1]!Backup_F8_Previous_Wave[ODINO],[1]!Backup_F8_Previous_Wave[Wave Date],"")</f>
      </c>
      <c r="K3429" s="3"/>
      <c r="L3429" s="3"/>
      <c r="M3429" s="3" t="s">
        <v>4</v>
      </c>
      <c r="N3429" s="3" t="s">
        <v>10277</v>
      </c>
      <c r="O3429" s="3" t="s">
        <v>4771</v>
      </c>
      <c r="P3429" s="6">
        <f>_xlfn.XLOOKUP(#REF!,[1]!Table2[BINNING],[1]!Table2[VFG],"")</f>
      </c>
      <c r="Q3429" s="6">
        <f>IF(ISNUMBER(FIND("|",#REF!,1)),LEFT(#REF!,FIND("|",#REF!,1)-2),#REF!)</f>
      </c>
      <c r="R3429" s="6">
        <f>IF(ISNUMBER(FIND("|",#REF!,1)),RIGHT(#REF!,LEN(#REF!)-FIND("|",#REF!,1)-1),"")</f>
      </c>
      <c r="S3429" s="3" t="s">
        <v>7</v>
      </c>
      <c r="T3429" s="3" t="s">
        <v>7</v>
      </c>
      <c r="U3429" s="2">
        <v>2</v>
      </c>
      <c r="V3429" s="2">
        <v>0</v>
      </c>
      <c r="W3429" s="2">
        <v>45000</v>
      </c>
      <c r="X3429" s="3" t="s">
        <v>229</v>
      </c>
      <c r="Y3429" s="2"/>
      <c r="Z3429" s="3" t="s">
        <v>10278</v>
      </c>
      <c r="AA3429" s="3" t="s">
        <v>3839</v>
      </c>
      <c r="AB3429" s="7" t="s">
        <v>10279</v>
      </c>
      <c r="AC3429" s="3" t="s">
        <v>44</v>
      </c>
      <c r="AD3429" s="3" t="s">
        <v>44</v>
      </c>
      <c r="AE3429" s="3" t="s">
        <v>44</v>
      </c>
      <c r="AF3429" s="3" t="s">
        <v>44</v>
      </c>
      <c r="AG3429" s="4"/>
      <c r="AH3429" s="3"/>
      <c r="AI3429" s="4"/>
      <c r="AJ34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29" s="8">
        <f>IF(#REF!=MAX(#REF!),"New","Old")</f>
      </c>
      <c r="AL3429" s="3"/>
      <c r="AM3429" s="9">
        <f>IF(OR(#REF!="",#REF!=0),"",IF(#REF!&lt;12000,"&lt;12k",IF(AND(#REF!&gt;=12000,#REF!&lt;24000),"12k to 24k",IF(AND(#REF!&gt;=24000,#REF!&lt;=36000),"24k to 36k",IF(#REF!&gt;36000,"&gt;36k","")))))</f>
      </c>
    </row>
    <row x14ac:dyDescent="0.25" r="3430" customHeight="1" ht="18.75">
      <c r="A3430" s="1">
        <v>1923482</v>
      </c>
      <c r="B3430" s="2">
        <v>11542177</v>
      </c>
      <c r="C3430" s="3" t="s">
        <v>0</v>
      </c>
      <c r="D3430" s="3" t="s">
        <v>234</v>
      </c>
      <c r="E3430" s="2">
        <v>2016</v>
      </c>
      <c r="F3430" s="4">
        <v>45160</v>
      </c>
      <c r="G3430" s="3" t="s">
        <v>39</v>
      </c>
      <c r="H3430" s="4">
        <v>45170</v>
      </c>
      <c r="I3430" s="4"/>
      <c r="J3430" s="10">
        <f>_xlfn.XLOOKUP(#REF!,[1]!Backup_F8_Previous_Wave[ODINO],[1]!Backup_F8_Previous_Wave[Wave Date],"")</f>
      </c>
      <c r="K3430" s="6">
        <f>_xlfn.XLOOKUP(#REF!,[1]!Backup_F8_Previous_Wave[ODINO],[1]!Backup_F8_Previous_Wave[Full VIN],"")</f>
      </c>
      <c r="L3430" s="3" t="s">
        <v>10280</v>
      </c>
      <c r="M3430" s="3" t="s">
        <v>4</v>
      </c>
      <c r="N3430" s="3" t="s">
        <v>10281</v>
      </c>
      <c r="O3430" s="3" t="s">
        <v>62</v>
      </c>
      <c r="P3430" s="6">
        <f>_xlfn.XLOOKUP(#REF!,[1]!Table2[BINNING],[1]!Table2[VFG],"")</f>
      </c>
      <c r="Q3430" s="6">
        <f>IF(ISNUMBER(FIND("|",#REF!,1)),LEFT(#REF!,FIND("|",#REF!,1)-2),#REF!)</f>
      </c>
      <c r="R3430" s="6">
        <f>IF(ISNUMBER(FIND("|",#REF!,1)),RIGHT(#REF!,LEN(#REF!)-FIND("|",#REF!,1)-1),"")</f>
      </c>
      <c r="S3430" s="3" t="s">
        <v>7</v>
      </c>
      <c r="T3430" s="3" t="s">
        <v>7</v>
      </c>
      <c r="U3430" s="2">
        <v>0</v>
      </c>
      <c r="V3430" s="2">
        <v>0</v>
      </c>
      <c r="W3430" s="2"/>
      <c r="X3430" s="3" t="s">
        <v>106</v>
      </c>
      <c r="Y3430" s="2"/>
      <c r="Z3430" s="3"/>
      <c r="AA3430" s="3"/>
      <c r="AB3430" s="7" t="s">
        <v>10282</v>
      </c>
      <c r="AC3430" s="3" t="s">
        <v>10283</v>
      </c>
      <c r="AD3430" s="3" t="s">
        <v>241</v>
      </c>
      <c r="AE3430" s="3" t="s">
        <v>242</v>
      </c>
      <c r="AF3430" s="3" t="s">
        <v>243</v>
      </c>
      <c r="AG3430" s="4"/>
      <c r="AH3430" s="3"/>
      <c r="AI3430" s="4"/>
      <c r="AJ34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0" s="8">
        <f>IF(#REF!=MAX(#REF!),"New","Old")</f>
      </c>
      <c r="AL3430" s="3"/>
      <c r="AM3430" s="9">
        <f>IF(OR(#REF!="",#REF!=0),"",IF(#REF!&lt;12000,"&lt;12k",IF(AND(#REF!&gt;=12000,#REF!&lt;24000),"12k to 24k",IF(AND(#REF!&gt;=24000,#REF!&lt;=36000),"24k to 36k",IF(#REF!&gt;36000,"&gt;36k","")))))</f>
      </c>
    </row>
    <row x14ac:dyDescent="0.25" r="3431" customHeight="1" ht="18.75">
      <c r="A3431" s="1">
        <v>1923582</v>
      </c>
      <c r="B3431" s="2">
        <v>11542236</v>
      </c>
      <c r="C3431" s="3" t="s">
        <v>0</v>
      </c>
      <c r="D3431" s="3" t="s">
        <v>181</v>
      </c>
      <c r="E3431" s="2">
        <v>2017</v>
      </c>
      <c r="F3431" s="4">
        <v>45171</v>
      </c>
      <c r="G3431" s="3" t="s">
        <v>39</v>
      </c>
      <c r="H3431" s="4">
        <v>45171</v>
      </c>
      <c r="I3431" s="4">
        <f>_xlfn.XLOOKUP(#REF!,[1]!Backup_F8_Previous_Wave[ODINO],[1]!Backup_F8_Previous_Wave[Production Date],"")</f>
      </c>
      <c r="J3431" s="10">
        <f>_xlfn.XLOOKUP(#REF!,[1]!Backup_F8_Previous_Wave[ODINO],[1]!Backup_F8_Previous_Wave[Wave Date],"")</f>
      </c>
      <c r="K3431" s="6">
        <f>_xlfn.XLOOKUP(#REF!,[1]!Backup_F8_Previous_Wave[ODINO],[1]!Backup_F8_Previous_Wave[Full VIN],"")</f>
      </c>
      <c r="L3431" s="3" t="s">
        <v>10284</v>
      </c>
      <c r="M3431" s="3" t="s">
        <v>4</v>
      </c>
      <c r="N3431" s="3" t="s">
        <v>10285</v>
      </c>
      <c r="O3431" s="3" t="s">
        <v>196</v>
      </c>
      <c r="P3431" s="6">
        <f>_xlfn.XLOOKUP(#REF!,[1]!Table2[BINNING],[1]!Table2[VFG],"")</f>
      </c>
      <c r="Q3431" s="6">
        <f>IF(ISNUMBER(FIND("|",#REF!,1)),LEFT(#REF!,FIND("|",#REF!,1)-2),#REF!)</f>
      </c>
      <c r="R3431" s="6">
        <f>IF(ISNUMBER(FIND("|",#REF!,1)),RIGHT(#REF!,LEN(#REF!)-FIND("|",#REF!,1)-1),"")</f>
      </c>
      <c r="S3431" s="3" t="s">
        <v>7</v>
      </c>
      <c r="T3431" s="3" t="s">
        <v>7</v>
      </c>
      <c r="U3431" s="2">
        <v>0</v>
      </c>
      <c r="V3431" s="2">
        <v>0</v>
      </c>
      <c r="W3431" s="2"/>
      <c r="X3431" s="3" t="s">
        <v>125</v>
      </c>
      <c r="Y3431" s="2">
        <v>60</v>
      </c>
      <c r="Z3431" s="3"/>
      <c r="AA3431" s="3"/>
      <c r="AB3431" s="7" t="s">
        <v>10286</v>
      </c>
      <c r="AC3431" s="3" t="s">
        <v>297</v>
      </c>
      <c r="AD3431" s="3" t="s">
        <v>298</v>
      </c>
      <c r="AE3431" s="3" t="s">
        <v>299</v>
      </c>
      <c r="AF3431" s="3" t="s">
        <v>198</v>
      </c>
      <c r="AG3431" s="4"/>
      <c r="AH3431" s="3"/>
      <c r="AI3431" s="4"/>
      <c r="AJ34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1" s="8">
        <f>IF(#REF!=MAX(#REF!),"New","Old")</f>
      </c>
      <c r="AL3431" s="3"/>
      <c r="AM3431" s="9">
        <f>IF(OR(#REF!="",#REF!=0),"",IF(#REF!&lt;12000,"&lt;12k",IF(AND(#REF!&gt;=12000,#REF!&lt;24000),"12k to 24k",IF(AND(#REF!&gt;=24000,#REF!&lt;=36000),"24k to 36k",IF(#REF!&gt;36000,"&gt;36k","")))))</f>
      </c>
    </row>
    <row x14ac:dyDescent="0.25" r="3432" customHeight="1" ht="18.75">
      <c r="A3432" s="1">
        <v>1923602</v>
      </c>
      <c r="B3432" s="2">
        <v>11542252</v>
      </c>
      <c r="C3432" s="3" t="s">
        <v>0</v>
      </c>
      <c r="D3432" s="3" t="s">
        <v>86</v>
      </c>
      <c r="E3432" s="2">
        <v>2020</v>
      </c>
      <c r="F3432" s="4">
        <v>45150</v>
      </c>
      <c r="G3432" s="3" t="s">
        <v>39</v>
      </c>
      <c r="H3432" s="4">
        <v>45171</v>
      </c>
      <c r="I3432" s="4">
        <f>_xlfn.XLOOKUP(#REF!,[1]!Backup_F8_Previous_Wave[ODINO],[1]!Backup_F8_Previous_Wave[Production Date],"")</f>
      </c>
      <c r="J3432" s="10">
        <f>_xlfn.XLOOKUP(#REF!,[1]!Backup_F8_Previous_Wave[ODINO],[1]!Backup_F8_Previous_Wave[Wave Date],"")</f>
      </c>
      <c r="K3432" s="6">
        <f>_xlfn.XLOOKUP(#REF!,[1]!Backup_F8_Previous_Wave[ODINO],[1]!Backup_F8_Previous_Wave[Full VIN],"")</f>
      </c>
      <c r="L3432" s="3" t="s">
        <v>7886</v>
      </c>
      <c r="M3432" s="3" t="s">
        <v>4</v>
      </c>
      <c r="N3432" s="3" t="s">
        <v>10287</v>
      </c>
      <c r="O3432" s="3" t="s">
        <v>4771</v>
      </c>
      <c r="P3432" s="6">
        <f>_xlfn.XLOOKUP(#REF!,[1]!Table2[BINNING],[1]!Table2[VFG],"")</f>
      </c>
      <c r="Q3432" s="6">
        <f>IF(ISNUMBER(FIND("|",#REF!,1)),LEFT(#REF!,FIND("|",#REF!,1)-2),#REF!)</f>
      </c>
      <c r="R3432" s="6">
        <f>IF(ISNUMBER(FIND("|",#REF!,1)),RIGHT(#REF!,LEN(#REF!)-FIND("|",#REF!,1)-1),"")</f>
      </c>
      <c r="S3432" s="3" t="s">
        <v>7</v>
      </c>
      <c r="T3432" s="3" t="s">
        <v>7</v>
      </c>
      <c r="U3432" s="2">
        <v>0</v>
      </c>
      <c r="V3432" s="2">
        <v>0</v>
      </c>
      <c r="W3432" s="2"/>
      <c r="X3432" s="3" t="s">
        <v>106</v>
      </c>
      <c r="Y3432" s="2">
        <v>0</v>
      </c>
      <c r="Z3432" s="3"/>
      <c r="AA3432" s="3"/>
      <c r="AB3432" s="7" t="s">
        <v>10288</v>
      </c>
      <c r="AC3432" s="3" t="s">
        <v>685</v>
      </c>
      <c r="AD3432" s="3" t="s">
        <v>93</v>
      </c>
      <c r="AE3432" s="3" t="s">
        <v>94</v>
      </c>
      <c r="AF3432" s="3" t="s">
        <v>95</v>
      </c>
      <c r="AG3432" s="4"/>
      <c r="AH3432" s="3"/>
      <c r="AI3432" s="4"/>
      <c r="AJ34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2" s="8">
        <f>IF(#REF!=MAX(#REF!),"New","Old")</f>
      </c>
      <c r="AL3432" s="3"/>
      <c r="AM3432" s="9">
        <f>IF(OR(#REF!="",#REF!=0),"",IF(#REF!&lt;12000,"&lt;12k",IF(AND(#REF!&gt;=12000,#REF!&lt;24000),"12k to 24k",IF(AND(#REF!&gt;=24000,#REF!&lt;=36000),"24k to 36k",IF(#REF!&gt;36000,"&gt;36k","")))))</f>
      </c>
    </row>
    <row x14ac:dyDescent="0.25" r="3433" customHeight="1" ht="18.75">
      <c r="A3433" s="1">
        <v>1923607</v>
      </c>
      <c r="B3433" s="2">
        <v>11542256</v>
      </c>
      <c r="C3433" s="3" t="s">
        <v>0</v>
      </c>
      <c r="D3433" s="3" t="s">
        <v>181</v>
      </c>
      <c r="E3433" s="2">
        <v>2019</v>
      </c>
      <c r="F3433" s="4">
        <v>45170</v>
      </c>
      <c r="G3433" s="3" t="s">
        <v>39</v>
      </c>
      <c r="H3433" s="4">
        <v>45171</v>
      </c>
      <c r="I3433" s="4"/>
      <c r="J3433" s="10">
        <f>_xlfn.XLOOKUP(#REF!,[1]!Backup_F8_Previous_Wave[ODINO],[1]!Backup_F8_Previous_Wave[Wave Date],"")</f>
      </c>
      <c r="K3433" s="3"/>
      <c r="L3433" s="3" t="s">
        <v>5187</v>
      </c>
      <c r="M3433" s="3" t="s">
        <v>4</v>
      </c>
      <c r="N3433" s="3" t="s">
        <v>10289</v>
      </c>
      <c r="O3433" s="3" t="s">
        <v>196</v>
      </c>
      <c r="P3433" s="6">
        <f>_xlfn.XLOOKUP(#REF!,[1]!Table2[BINNING],[1]!Table2[VFG],"")</f>
      </c>
      <c r="Q3433" s="6">
        <f>IF(ISNUMBER(FIND("|",#REF!,1)),LEFT(#REF!,FIND("|",#REF!,1)-2),#REF!)</f>
      </c>
      <c r="R3433" s="6">
        <f>IF(ISNUMBER(FIND("|",#REF!,1)),RIGHT(#REF!,LEN(#REF!)-FIND("|",#REF!,1)-1),"")</f>
      </c>
      <c r="S3433" s="3" t="s">
        <v>7</v>
      </c>
      <c r="T3433" s="3" t="s">
        <v>7</v>
      </c>
      <c r="U3433" s="2">
        <v>0</v>
      </c>
      <c r="V3433" s="2">
        <v>0</v>
      </c>
      <c r="W3433" s="2"/>
      <c r="X3433" s="3" t="s">
        <v>229</v>
      </c>
      <c r="Y3433" s="2"/>
      <c r="Z3433" s="3"/>
      <c r="AA3433" s="3"/>
      <c r="AB3433" s="7" t="s">
        <v>10290</v>
      </c>
      <c r="AC3433" s="3" t="s">
        <v>44</v>
      </c>
      <c r="AD3433" s="3" t="s">
        <v>44</v>
      </c>
      <c r="AE3433" s="3" t="s">
        <v>44</v>
      </c>
      <c r="AF3433" s="3" t="s">
        <v>198</v>
      </c>
      <c r="AG3433" s="4"/>
      <c r="AH3433" s="3"/>
      <c r="AI3433" s="4"/>
      <c r="AJ34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3" s="8">
        <f>IF(#REF!=MAX(#REF!),"New","Old")</f>
      </c>
      <c r="AL3433" s="3"/>
      <c r="AM3433" s="9">
        <f>IF(OR(#REF!="",#REF!=0),"",IF(#REF!&lt;12000,"&lt;12k",IF(AND(#REF!&gt;=12000,#REF!&lt;24000),"12k to 24k",IF(AND(#REF!&gt;=24000,#REF!&lt;=36000),"24k to 36k",IF(#REF!&gt;36000,"&gt;36k","")))))</f>
      </c>
    </row>
    <row x14ac:dyDescent="0.25" r="3434" customHeight="1" ht="18.75">
      <c r="A3434" s="1">
        <v>1923609</v>
      </c>
      <c r="B3434" s="2">
        <v>11542258</v>
      </c>
      <c r="C3434" s="3" t="s">
        <v>0</v>
      </c>
      <c r="D3434" s="3" t="s">
        <v>59</v>
      </c>
      <c r="E3434" s="2">
        <v>2016</v>
      </c>
      <c r="F3434" s="4">
        <v>45170</v>
      </c>
      <c r="G3434" s="3" t="s">
        <v>39</v>
      </c>
      <c r="H3434" s="4">
        <v>45171</v>
      </c>
      <c r="I3434" s="4">
        <f>_xlfn.XLOOKUP(#REF!,[1]!Backup_F8_Previous_Wave[ODINO],[1]!Backup_F8_Previous_Wave[Production Date],"")</f>
      </c>
      <c r="J3434" s="10">
        <f>_xlfn.XLOOKUP(#REF!,[1]!Backup_F8_Previous_Wave[ODINO],[1]!Backup_F8_Previous_Wave[Wave Date],"")</f>
      </c>
      <c r="K3434" s="6">
        <f>_xlfn.XLOOKUP(#REF!,[1]!Backup_F8_Previous_Wave[ODINO],[1]!Backup_F8_Previous_Wave[Full VIN],"")</f>
      </c>
      <c r="L3434" s="3" t="s">
        <v>7068</v>
      </c>
      <c r="M3434" s="3" t="s">
        <v>4</v>
      </c>
      <c r="N3434" s="3" t="s">
        <v>10291</v>
      </c>
      <c r="O3434" s="3" t="s">
        <v>31</v>
      </c>
      <c r="P3434" s="6">
        <f>_xlfn.XLOOKUP(#REF!,[1]!Table2[BINNING],[1]!Table2[VFG],"")</f>
      </c>
      <c r="Q3434" s="6">
        <f>IF(ISNUMBER(FIND("|",#REF!,1)),LEFT(#REF!,FIND("|",#REF!,1)-2),#REF!)</f>
      </c>
      <c r="R3434" s="6">
        <f>IF(ISNUMBER(FIND("|",#REF!,1)),RIGHT(#REF!,LEN(#REF!)-FIND("|",#REF!,1)-1),"")</f>
      </c>
      <c r="S3434" s="3" t="s">
        <v>7</v>
      </c>
      <c r="T3434" s="3" t="s">
        <v>7</v>
      </c>
      <c r="U3434" s="2">
        <v>0</v>
      </c>
      <c r="V3434" s="2">
        <v>0</v>
      </c>
      <c r="W3434" s="2"/>
      <c r="X3434" s="3" t="s">
        <v>63</v>
      </c>
      <c r="Y3434" s="2"/>
      <c r="Z3434" s="3"/>
      <c r="AA3434" s="3"/>
      <c r="AB3434" s="7" t="s">
        <v>10292</v>
      </c>
      <c r="AC3434" s="3" t="s">
        <v>65</v>
      </c>
      <c r="AD3434" s="3" t="s">
        <v>66</v>
      </c>
      <c r="AE3434" s="3" t="s">
        <v>67</v>
      </c>
      <c r="AF3434" s="3" t="s">
        <v>68</v>
      </c>
      <c r="AG3434" s="4"/>
      <c r="AH3434" s="3"/>
      <c r="AI3434" s="4"/>
      <c r="AJ34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4" s="8">
        <f>IF(#REF!=MAX(#REF!),"New","Old")</f>
      </c>
      <c r="AL3434" s="3"/>
      <c r="AM3434" s="9">
        <f>IF(OR(#REF!="",#REF!=0),"",IF(#REF!&lt;12000,"&lt;12k",IF(AND(#REF!&gt;=12000,#REF!&lt;24000),"12k to 24k",IF(AND(#REF!&gt;=24000,#REF!&lt;=36000),"24k to 36k",IF(#REF!&gt;36000,"&gt;36k","")))))</f>
      </c>
    </row>
    <row x14ac:dyDescent="0.25" r="3435" customHeight="1" ht="18.75">
      <c r="A3435" s="1">
        <v>1923623</v>
      </c>
      <c r="B3435" s="2">
        <v>11542266</v>
      </c>
      <c r="C3435" s="3" t="s">
        <v>0</v>
      </c>
      <c r="D3435" s="3" t="s">
        <v>181</v>
      </c>
      <c r="E3435" s="2">
        <v>2017</v>
      </c>
      <c r="F3435" s="4">
        <v>45159</v>
      </c>
      <c r="G3435" s="3" t="s">
        <v>39</v>
      </c>
      <c r="H3435" s="4">
        <v>45171</v>
      </c>
      <c r="I3435" s="4"/>
      <c r="J3435" s="10">
        <f>_xlfn.XLOOKUP(#REF!,[1]!Backup_F8_Previous_Wave[ODINO],[1]!Backup_F8_Previous_Wave[Wave Date],"")</f>
      </c>
      <c r="K3435" s="3"/>
      <c r="L3435" s="3" t="s">
        <v>4561</v>
      </c>
      <c r="M3435" s="3" t="s">
        <v>4</v>
      </c>
      <c r="N3435" s="3" t="s">
        <v>10293</v>
      </c>
      <c r="O3435" s="3" t="s">
        <v>57</v>
      </c>
      <c r="P3435" s="6">
        <f>_xlfn.XLOOKUP(#REF!,[1]!Table2[BINNING],[1]!Table2[VFG],"")</f>
      </c>
      <c r="Q3435" s="6">
        <f>IF(ISNUMBER(FIND("|",#REF!,1)),LEFT(#REF!,FIND("|",#REF!,1)-2),#REF!)</f>
      </c>
      <c r="R3435" s="6">
        <f>IF(ISNUMBER(FIND("|",#REF!,1)),RIGHT(#REF!,LEN(#REF!)-FIND("|",#REF!,1)-1),"")</f>
      </c>
      <c r="S3435" s="3" t="s">
        <v>7</v>
      </c>
      <c r="T3435" s="3" t="s">
        <v>7</v>
      </c>
      <c r="U3435" s="2">
        <v>0</v>
      </c>
      <c r="V3435" s="2">
        <v>0</v>
      </c>
      <c r="W3435" s="2"/>
      <c r="X3435" s="3" t="s">
        <v>81</v>
      </c>
      <c r="Y3435" s="2"/>
      <c r="Z3435" s="3"/>
      <c r="AA3435" s="3"/>
      <c r="AB3435" s="7" t="s">
        <v>10294</v>
      </c>
      <c r="AC3435" s="3" t="s">
        <v>44</v>
      </c>
      <c r="AD3435" s="3" t="s">
        <v>44</v>
      </c>
      <c r="AE3435" s="3" t="s">
        <v>44</v>
      </c>
      <c r="AF3435" s="3" t="s">
        <v>198</v>
      </c>
      <c r="AG3435" s="4"/>
      <c r="AH3435" s="3"/>
      <c r="AI3435" s="4"/>
      <c r="AJ34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5" s="8">
        <f>IF(#REF!=MAX(#REF!),"New","Old")</f>
      </c>
      <c r="AL3435" s="3"/>
      <c r="AM3435" s="9">
        <f>IF(OR(#REF!="",#REF!=0),"",IF(#REF!&lt;12000,"&lt;12k",IF(AND(#REF!&gt;=12000,#REF!&lt;24000),"12k to 24k",IF(AND(#REF!&gt;=24000,#REF!&lt;=36000),"24k to 36k",IF(#REF!&gt;36000,"&gt;36k","")))))</f>
      </c>
    </row>
    <row x14ac:dyDescent="0.25" r="3436" customHeight="1" ht="18.75">
      <c r="A3436" s="1">
        <v>1923663</v>
      </c>
      <c r="B3436" s="2">
        <v>11542295</v>
      </c>
      <c r="C3436" s="3" t="s">
        <v>0</v>
      </c>
      <c r="D3436" s="3" t="s">
        <v>86</v>
      </c>
      <c r="E3436" s="2">
        <v>2020</v>
      </c>
      <c r="F3436" s="4">
        <v>45171</v>
      </c>
      <c r="G3436" s="3" t="s">
        <v>39</v>
      </c>
      <c r="H3436" s="4">
        <v>45171</v>
      </c>
      <c r="I3436" s="4">
        <f>_xlfn.XLOOKUP(#REF!,[1]!Backup_F8_Previous_Wave[ODINO],[1]!Backup_F8_Previous_Wave[Production Date],"")</f>
      </c>
      <c r="J3436" s="10">
        <f>_xlfn.XLOOKUP(#REF!,[1]!Backup_F8_Previous_Wave[ODINO],[1]!Backup_F8_Previous_Wave[Wave Date],"")</f>
      </c>
      <c r="K3436" s="6">
        <f>_xlfn.XLOOKUP(#REF!,[1]!Backup_F8_Previous_Wave[ODINO],[1]!Backup_F8_Previous_Wave[Full VIN],"")</f>
      </c>
      <c r="L3436" s="3" t="s">
        <v>6839</v>
      </c>
      <c r="M3436" s="3" t="s">
        <v>4</v>
      </c>
      <c r="N3436" s="3" t="s">
        <v>10295</v>
      </c>
      <c r="O3436" s="3" t="s">
        <v>4771</v>
      </c>
      <c r="P3436" s="6">
        <f>_xlfn.XLOOKUP(#REF!,[1]!Table2[BINNING],[1]!Table2[VFG],"")</f>
      </c>
      <c r="Q3436" s="6">
        <f>IF(ISNUMBER(FIND("|",#REF!,1)),LEFT(#REF!,FIND("|",#REF!,1)-2),#REF!)</f>
      </c>
      <c r="R3436" s="6">
        <f>IF(ISNUMBER(FIND("|",#REF!,1)),RIGHT(#REF!,LEN(#REF!)-FIND("|",#REF!,1)-1),"")</f>
      </c>
      <c r="S3436" s="3" t="s">
        <v>7</v>
      </c>
      <c r="T3436" s="3" t="s">
        <v>7</v>
      </c>
      <c r="U3436" s="2">
        <v>0</v>
      </c>
      <c r="V3436" s="2">
        <v>0</v>
      </c>
      <c r="W3436" s="2"/>
      <c r="X3436" s="3" t="s">
        <v>72</v>
      </c>
      <c r="Y3436" s="2"/>
      <c r="Z3436" s="3"/>
      <c r="AA3436" s="3"/>
      <c r="AB3436" s="7" t="s">
        <v>10296</v>
      </c>
      <c r="AC3436" s="3" t="s">
        <v>685</v>
      </c>
      <c r="AD3436" s="3" t="s">
        <v>93</v>
      </c>
      <c r="AE3436" s="3" t="s">
        <v>94</v>
      </c>
      <c r="AF3436" s="3" t="s">
        <v>95</v>
      </c>
      <c r="AG3436" s="4"/>
      <c r="AH3436" s="3"/>
      <c r="AI3436" s="4"/>
      <c r="AJ34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6" s="8">
        <f>IF(#REF!=MAX(#REF!),"New","Old")</f>
      </c>
      <c r="AL3436" s="3"/>
      <c r="AM3436" s="9">
        <f>IF(OR(#REF!="",#REF!=0),"",IF(#REF!&lt;12000,"&lt;12k",IF(AND(#REF!&gt;=12000,#REF!&lt;24000),"12k to 24k",IF(AND(#REF!&gt;=24000,#REF!&lt;=36000),"24k to 36k",IF(#REF!&gt;36000,"&gt;36k","")))))</f>
      </c>
    </row>
    <row x14ac:dyDescent="0.25" r="3437" customHeight="1" ht="18.75">
      <c r="A3437" s="1">
        <v>1923666</v>
      </c>
      <c r="B3437" s="2">
        <v>11542297</v>
      </c>
      <c r="C3437" s="3" t="s">
        <v>0</v>
      </c>
      <c r="D3437" s="3" t="s">
        <v>86</v>
      </c>
      <c r="E3437" s="2">
        <v>2020</v>
      </c>
      <c r="F3437" s="4">
        <v>45171</v>
      </c>
      <c r="G3437" s="3" t="s">
        <v>39</v>
      </c>
      <c r="H3437" s="4">
        <v>45171</v>
      </c>
      <c r="I3437" s="4">
        <f>_xlfn.XLOOKUP(#REF!,[1]!Backup_F8_Previous_Wave[ODINO],[1]!Backup_F8_Previous_Wave[Production Date],"")</f>
      </c>
      <c r="J3437" s="10">
        <f>_xlfn.XLOOKUP(#REF!,[1]!Backup_F8_Previous_Wave[ODINO],[1]!Backup_F8_Previous_Wave[Wave Date],"")</f>
      </c>
      <c r="K3437" s="6">
        <f>_xlfn.XLOOKUP(#REF!,[1]!Backup_F8_Previous_Wave[ODINO],[1]!Backup_F8_Previous_Wave[Full VIN],"")</f>
      </c>
      <c r="L3437" s="3" t="s">
        <v>9484</v>
      </c>
      <c r="M3437" s="3" t="s">
        <v>4</v>
      </c>
      <c r="N3437" s="3" t="s">
        <v>10297</v>
      </c>
      <c r="O3437" s="3" t="s">
        <v>4771</v>
      </c>
      <c r="P3437" s="6">
        <f>_xlfn.XLOOKUP(#REF!,[1]!Table2[BINNING],[1]!Table2[VFG],"")</f>
      </c>
      <c r="Q3437" s="6">
        <f>IF(ISNUMBER(FIND("|",#REF!,1)),LEFT(#REF!,FIND("|",#REF!,1)-2),#REF!)</f>
      </c>
      <c r="R3437" s="6">
        <f>IF(ISNUMBER(FIND("|",#REF!,1)),RIGHT(#REF!,LEN(#REF!)-FIND("|",#REF!,1)-1),"")</f>
      </c>
      <c r="S3437" s="3" t="s">
        <v>7</v>
      </c>
      <c r="T3437" s="3" t="s">
        <v>7</v>
      </c>
      <c r="U3437" s="2">
        <v>0</v>
      </c>
      <c r="V3437" s="2">
        <v>0</v>
      </c>
      <c r="W3437" s="2"/>
      <c r="X3437" s="3" t="s">
        <v>100</v>
      </c>
      <c r="Y3437" s="2">
        <v>0</v>
      </c>
      <c r="Z3437" s="3"/>
      <c r="AA3437" s="3"/>
      <c r="AB3437" s="7" t="s">
        <v>10298</v>
      </c>
      <c r="AC3437" s="3" t="s">
        <v>685</v>
      </c>
      <c r="AD3437" s="3" t="s">
        <v>1962</v>
      </c>
      <c r="AE3437" s="3" t="s">
        <v>2404</v>
      </c>
      <c r="AF3437" s="3" t="s">
        <v>95</v>
      </c>
      <c r="AG3437" s="4"/>
      <c r="AH3437" s="3"/>
      <c r="AI3437" s="4"/>
      <c r="AJ34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7" s="8">
        <f>IF(#REF!=MAX(#REF!),"New","Old")</f>
      </c>
      <c r="AL3437" s="3"/>
      <c r="AM3437" s="9">
        <f>IF(OR(#REF!="",#REF!=0),"",IF(#REF!&lt;12000,"&lt;12k",IF(AND(#REF!&gt;=12000,#REF!&lt;24000),"12k to 24k",IF(AND(#REF!&gt;=24000,#REF!&lt;=36000),"24k to 36k",IF(#REF!&gt;36000,"&gt;36k","")))))</f>
      </c>
    </row>
    <row x14ac:dyDescent="0.25" r="3438" customHeight="1" ht="18.75">
      <c r="A3438" s="1">
        <v>1923667</v>
      </c>
      <c r="B3438" s="2">
        <v>11542298</v>
      </c>
      <c r="C3438" s="3" t="s">
        <v>0</v>
      </c>
      <c r="D3438" s="3" t="s">
        <v>1</v>
      </c>
      <c r="E3438" s="2">
        <v>2022</v>
      </c>
      <c r="F3438" s="4">
        <v>44775</v>
      </c>
      <c r="G3438" s="3" t="s">
        <v>39</v>
      </c>
      <c r="H3438" s="4">
        <v>45171</v>
      </c>
      <c r="I3438" s="4">
        <f>_xlfn.XLOOKUP(#REF!,[1]!Backup_F8_Previous_Wave[ODINO],[1]!Backup_F8_Previous_Wave[Production Date],"")</f>
      </c>
      <c r="J3438" s="10">
        <f>_xlfn.XLOOKUP(#REF!,[1]!Backup_F8_Previous_Wave[ODINO],[1]!Backup_F8_Previous_Wave[Wave Date],"")</f>
      </c>
      <c r="K3438" s="6">
        <f>_xlfn.XLOOKUP(#REF!,[1]!Backup_F8_Previous_Wave[ODINO],[1]!Backup_F8_Previous_Wave[Full VIN],"")</f>
      </c>
      <c r="L3438" s="3" t="s">
        <v>10299</v>
      </c>
      <c r="M3438" s="3" t="s">
        <v>4</v>
      </c>
      <c r="N3438" s="3" t="s">
        <v>10300</v>
      </c>
      <c r="O3438" s="3" t="s">
        <v>390</v>
      </c>
      <c r="P3438" s="6">
        <f>_xlfn.XLOOKUP(#REF!,[1]!Table2[BINNING],[1]!Table2[VFG],"")</f>
      </c>
      <c r="Q3438" s="6">
        <f>IF(ISNUMBER(FIND("|",#REF!,1)),LEFT(#REF!,FIND("|",#REF!,1)-2),#REF!)</f>
      </c>
      <c r="R3438" s="6">
        <f>IF(ISNUMBER(FIND("|",#REF!,1)),RIGHT(#REF!,LEN(#REF!)-FIND("|",#REF!,1)-1),"")</f>
      </c>
      <c r="S3438" s="3" t="s">
        <v>7</v>
      </c>
      <c r="T3438" s="3" t="s">
        <v>7</v>
      </c>
      <c r="U3438" s="2">
        <v>0</v>
      </c>
      <c r="V3438" s="2">
        <v>0</v>
      </c>
      <c r="W3438" s="2"/>
      <c r="X3438" s="3" t="s">
        <v>317</v>
      </c>
      <c r="Y3438" s="2"/>
      <c r="Z3438" s="3"/>
      <c r="AA3438" s="3"/>
      <c r="AB3438" s="7" t="s">
        <v>10301</v>
      </c>
      <c r="AC3438" s="3" t="s">
        <v>4018</v>
      </c>
      <c r="AD3438" s="3" t="s">
        <v>4525</v>
      </c>
      <c r="AE3438" s="3" t="s">
        <v>4526</v>
      </c>
      <c r="AF3438" s="3" t="s">
        <v>13</v>
      </c>
      <c r="AG3438" s="4"/>
      <c r="AH3438" s="3"/>
      <c r="AI3438" s="4"/>
      <c r="AJ34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8" s="8">
        <f>IF(#REF!=MAX(#REF!),"New","Old")</f>
      </c>
      <c r="AL3438" s="3"/>
      <c r="AM3438" s="9">
        <f>IF(OR(#REF!="",#REF!=0),"",IF(#REF!&lt;12000,"&lt;12k",IF(AND(#REF!&gt;=12000,#REF!&lt;24000),"12k to 24k",IF(AND(#REF!&gt;=24000,#REF!&lt;=36000),"24k to 36k",IF(#REF!&gt;36000,"&gt;36k","")))))</f>
      </c>
    </row>
    <row x14ac:dyDescent="0.25" r="3439" customHeight="1" ht="18.75">
      <c r="A3439" s="1">
        <v>1923669</v>
      </c>
      <c r="B3439" s="2">
        <v>11542300</v>
      </c>
      <c r="C3439" s="3" t="s">
        <v>0</v>
      </c>
      <c r="D3439" s="3" t="s">
        <v>86</v>
      </c>
      <c r="E3439" s="2">
        <v>2021</v>
      </c>
      <c r="F3439" s="4">
        <v>45139</v>
      </c>
      <c r="G3439" s="3" t="s">
        <v>39</v>
      </c>
      <c r="H3439" s="4">
        <v>45171</v>
      </c>
      <c r="I3439" s="4"/>
      <c r="J3439" s="10">
        <f>_xlfn.XLOOKUP(#REF!,[1]!Backup_F8_Previous_Wave[ODINO],[1]!Backup_F8_Previous_Wave[Wave Date],"")</f>
      </c>
      <c r="K3439" s="3"/>
      <c r="L3439" s="3" t="s">
        <v>10221</v>
      </c>
      <c r="M3439" s="3" t="s">
        <v>4</v>
      </c>
      <c r="N3439" s="3" t="s">
        <v>10302</v>
      </c>
      <c r="O3439" s="3" t="s">
        <v>4771</v>
      </c>
      <c r="P3439" s="6">
        <f>_xlfn.XLOOKUP(#REF!,[1]!Table2[BINNING],[1]!Table2[VFG],"")</f>
      </c>
      <c r="Q3439" s="6">
        <f>IF(ISNUMBER(FIND("|",#REF!,1)),LEFT(#REF!,FIND("|",#REF!,1)-2),#REF!)</f>
      </c>
      <c r="R3439" s="6">
        <f>IF(ISNUMBER(FIND("|",#REF!,1)),RIGHT(#REF!,LEN(#REF!)-FIND("|",#REF!,1)-1),"")</f>
      </c>
      <c r="S3439" s="3" t="s">
        <v>7</v>
      </c>
      <c r="T3439" s="3" t="s">
        <v>7</v>
      </c>
      <c r="U3439" s="2">
        <v>0</v>
      </c>
      <c r="V3439" s="2">
        <v>0</v>
      </c>
      <c r="W3439" s="2"/>
      <c r="X3439" s="3" t="s">
        <v>229</v>
      </c>
      <c r="Y3439" s="2"/>
      <c r="Z3439" s="3"/>
      <c r="AA3439" s="3"/>
      <c r="AB3439" s="7" t="s">
        <v>10303</v>
      </c>
      <c r="AC3439" s="3" t="s">
        <v>44</v>
      </c>
      <c r="AD3439" s="3" t="s">
        <v>44</v>
      </c>
      <c r="AE3439" s="3" t="s">
        <v>44</v>
      </c>
      <c r="AF3439" s="3" t="s">
        <v>95</v>
      </c>
      <c r="AG3439" s="4"/>
      <c r="AH3439" s="3"/>
      <c r="AI3439" s="4"/>
      <c r="AJ34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39" s="8">
        <f>IF(#REF!=MAX(#REF!),"New","Old")</f>
      </c>
      <c r="AL3439" s="3"/>
      <c r="AM3439" s="9">
        <f>IF(OR(#REF!="",#REF!=0),"",IF(#REF!&lt;12000,"&lt;12k",IF(AND(#REF!&gt;=12000,#REF!&lt;24000),"12k to 24k",IF(AND(#REF!&gt;=24000,#REF!&lt;=36000),"24k to 36k",IF(#REF!&gt;36000,"&gt;36k","")))))</f>
      </c>
    </row>
    <row x14ac:dyDescent="0.25" r="3440" customHeight="1" ht="18.75">
      <c r="A3440" s="1">
        <v>1923770</v>
      </c>
      <c r="B3440" s="2">
        <v>11542371</v>
      </c>
      <c r="C3440" s="3" t="s">
        <v>0</v>
      </c>
      <c r="D3440" s="3" t="s">
        <v>86</v>
      </c>
      <c r="E3440" s="2">
        <v>2020</v>
      </c>
      <c r="F3440" s="4">
        <v>45168</v>
      </c>
      <c r="G3440" s="3" t="s">
        <v>39</v>
      </c>
      <c r="H3440" s="4">
        <v>45172</v>
      </c>
      <c r="I3440" s="4">
        <f>_xlfn.XLOOKUP(#REF!,[1]!Backup_F8_Previous_Wave[ODINO],[1]!Backup_F8_Previous_Wave[Production Date],"")</f>
      </c>
      <c r="J3440" s="10">
        <f>_xlfn.XLOOKUP(#REF!,[1]!Backup_F8_Previous_Wave[ODINO],[1]!Backup_F8_Previous_Wave[Wave Date],"")</f>
      </c>
      <c r="K3440" s="6">
        <f>_xlfn.XLOOKUP(#REF!,[1]!Backup_F8_Previous_Wave[ODINO],[1]!Backup_F8_Previous_Wave[Full VIN],"")</f>
      </c>
      <c r="L3440" s="3" t="s">
        <v>9566</v>
      </c>
      <c r="M3440" s="3" t="s">
        <v>4</v>
      </c>
      <c r="N3440" s="3" t="s">
        <v>10304</v>
      </c>
      <c r="O3440" s="3" t="s">
        <v>4771</v>
      </c>
      <c r="P3440" s="6">
        <f>_xlfn.XLOOKUP(#REF!,[1]!Table2[BINNING],[1]!Table2[VFG],"")</f>
      </c>
      <c r="Q3440" s="6">
        <f>IF(ISNUMBER(FIND("|",#REF!,1)),LEFT(#REF!,FIND("|",#REF!,1)-2),#REF!)</f>
      </c>
      <c r="R3440" s="6">
        <f>IF(ISNUMBER(FIND("|",#REF!,1)),RIGHT(#REF!,LEN(#REF!)-FIND("|",#REF!,1)-1),"")</f>
      </c>
      <c r="S3440" s="3" t="s">
        <v>7</v>
      </c>
      <c r="T3440" s="3" t="s">
        <v>7</v>
      </c>
      <c r="U3440" s="2">
        <v>0</v>
      </c>
      <c r="V3440" s="2">
        <v>0</v>
      </c>
      <c r="W3440" s="2"/>
      <c r="X3440" s="3" t="s">
        <v>24</v>
      </c>
      <c r="Y3440" s="2"/>
      <c r="Z3440" s="3"/>
      <c r="AA3440" s="3"/>
      <c r="AB3440" s="7" t="s">
        <v>10305</v>
      </c>
      <c r="AC3440" s="3" t="s">
        <v>685</v>
      </c>
      <c r="AD3440" s="3" t="s">
        <v>93</v>
      </c>
      <c r="AE3440" s="3" t="s">
        <v>94</v>
      </c>
      <c r="AF3440" s="3" t="s">
        <v>95</v>
      </c>
      <c r="AG3440" s="4"/>
      <c r="AH3440" s="3"/>
      <c r="AI3440" s="4"/>
      <c r="AJ34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0" s="8">
        <f>IF(#REF!=MAX(#REF!),"New","Old")</f>
      </c>
      <c r="AL3440" s="3"/>
      <c r="AM3440" s="9">
        <f>IF(OR(#REF!="",#REF!=0),"",IF(#REF!&lt;12000,"&lt;12k",IF(AND(#REF!&gt;=12000,#REF!&lt;24000),"12k to 24k",IF(AND(#REF!&gt;=24000,#REF!&lt;=36000),"24k to 36k",IF(#REF!&gt;36000,"&gt;36k","")))))</f>
      </c>
    </row>
    <row x14ac:dyDescent="0.25" r="3441" customHeight="1" ht="18.75">
      <c r="A3441" s="1">
        <v>1923917</v>
      </c>
      <c r="B3441" s="2">
        <v>11542466</v>
      </c>
      <c r="C3441" s="3" t="s">
        <v>0</v>
      </c>
      <c r="D3441" s="3" t="s">
        <v>86</v>
      </c>
      <c r="E3441" s="2">
        <v>2020</v>
      </c>
      <c r="F3441" s="4">
        <v>45172</v>
      </c>
      <c r="G3441" s="3" t="s">
        <v>39</v>
      </c>
      <c r="H3441" s="4">
        <v>45173</v>
      </c>
      <c r="I3441" s="4">
        <f>_xlfn.XLOOKUP(#REF!,[1]!Backup_F8_Previous_Wave[ODINO],[1]!Backup_F8_Previous_Wave[Production Date],"")</f>
      </c>
      <c r="J3441" s="10">
        <f>_xlfn.XLOOKUP(#REF!,[1]!Backup_F8_Previous_Wave[ODINO],[1]!Backup_F8_Previous_Wave[Wave Date],"")</f>
      </c>
      <c r="K3441" s="6">
        <f>_xlfn.XLOOKUP(#REF!,[1]!Backup_F8_Previous_Wave[ODINO],[1]!Backup_F8_Previous_Wave[Full VIN],"")</f>
      </c>
      <c r="L3441" s="3" t="s">
        <v>6488</v>
      </c>
      <c r="M3441" s="3" t="s">
        <v>4</v>
      </c>
      <c r="N3441" s="3" t="s">
        <v>10306</v>
      </c>
      <c r="O3441" s="3" t="s">
        <v>4771</v>
      </c>
      <c r="P3441" s="6">
        <f>_xlfn.XLOOKUP(#REF!,[1]!Table2[BINNING],[1]!Table2[VFG],"")</f>
      </c>
      <c r="Q3441" s="6">
        <f>IF(ISNUMBER(FIND("|",#REF!,1)),LEFT(#REF!,FIND("|",#REF!,1)-2),#REF!)</f>
      </c>
      <c r="R3441" s="6">
        <f>IF(ISNUMBER(FIND("|",#REF!,1)),RIGHT(#REF!,LEN(#REF!)-FIND("|",#REF!,1)-1),"")</f>
      </c>
      <c r="S3441" s="3" t="s">
        <v>7</v>
      </c>
      <c r="T3441" s="3" t="s">
        <v>7</v>
      </c>
      <c r="U3441" s="2">
        <v>0</v>
      </c>
      <c r="V3441" s="2">
        <v>0</v>
      </c>
      <c r="W3441" s="2"/>
      <c r="X3441" s="3" t="s">
        <v>112</v>
      </c>
      <c r="Y3441" s="2"/>
      <c r="Z3441" s="3"/>
      <c r="AA3441" s="3"/>
      <c r="AB3441" s="7" t="s">
        <v>10307</v>
      </c>
      <c r="AC3441" s="3" t="s">
        <v>685</v>
      </c>
      <c r="AD3441" s="3" t="s">
        <v>93</v>
      </c>
      <c r="AE3441" s="3" t="s">
        <v>94</v>
      </c>
      <c r="AF3441" s="3" t="s">
        <v>95</v>
      </c>
      <c r="AG3441" s="4"/>
      <c r="AH3441" s="3"/>
      <c r="AI3441" s="4"/>
      <c r="AJ34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1" s="8">
        <f>IF(#REF!=MAX(#REF!),"New","Old")</f>
      </c>
      <c r="AL3441" s="3"/>
      <c r="AM3441" s="9">
        <f>IF(OR(#REF!="",#REF!=0),"",IF(#REF!&lt;12000,"&lt;12k",IF(AND(#REF!&gt;=12000,#REF!&lt;24000),"12k to 24k",IF(AND(#REF!&gt;=24000,#REF!&lt;=36000),"24k to 36k",IF(#REF!&gt;36000,"&gt;36k","")))))</f>
      </c>
    </row>
    <row x14ac:dyDescent="0.25" r="3442" customHeight="1" ht="18.75">
      <c r="A3442" s="1">
        <v>1924046</v>
      </c>
      <c r="B3442" s="2">
        <v>11542549</v>
      </c>
      <c r="C3442" s="3" t="s">
        <v>0</v>
      </c>
      <c r="D3442" s="3" t="s">
        <v>181</v>
      </c>
      <c r="E3442" s="2">
        <v>2016</v>
      </c>
      <c r="F3442" s="4">
        <v>45146</v>
      </c>
      <c r="G3442" s="3" t="s">
        <v>39</v>
      </c>
      <c r="H3442" s="4">
        <v>45173</v>
      </c>
      <c r="I3442" s="4">
        <f>_xlfn.XLOOKUP(#REF!,[1]!Backup_F8_Previous_Wave[ODINO],[1]!Backup_F8_Previous_Wave[Production Date],"")</f>
      </c>
      <c r="J3442" s="10">
        <f>_xlfn.XLOOKUP(#REF!,[1]!Backup_F8_Previous_Wave[ODINO],[1]!Backup_F8_Previous_Wave[Wave Date],"")</f>
      </c>
      <c r="K3442" s="6">
        <f>_xlfn.XLOOKUP(#REF!,[1]!Backup_F8_Previous_Wave[ODINO],[1]!Backup_F8_Previous_Wave[Full VIN],"")</f>
      </c>
      <c r="L3442" s="3" t="s">
        <v>1407</v>
      </c>
      <c r="M3442" s="3" t="s">
        <v>4</v>
      </c>
      <c r="N3442" s="3" t="s">
        <v>10308</v>
      </c>
      <c r="O3442" s="3" t="s">
        <v>864</v>
      </c>
      <c r="P3442" s="6">
        <f>_xlfn.XLOOKUP(#REF!,[1]!Table2[BINNING],[1]!Table2[VFG],"")</f>
      </c>
      <c r="Q3442" s="6">
        <f>IF(ISNUMBER(FIND("|",#REF!,1)),LEFT(#REF!,FIND("|",#REF!,1)-2),#REF!)</f>
      </c>
      <c r="R3442" s="6">
        <f>IF(ISNUMBER(FIND("|",#REF!,1)),RIGHT(#REF!,LEN(#REF!)-FIND("|",#REF!,1)-1),"")</f>
      </c>
      <c r="S3442" s="3" t="s">
        <v>7</v>
      </c>
      <c r="T3442" s="3" t="s">
        <v>7</v>
      </c>
      <c r="U3442" s="2">
        <v>0</v>
      </c>
      <c r="V3442" s="2">
        <v>0</v>
      </c>
      <c r="W3442" s="2"/>
      <c r="X3442" s="3" t="s">
        <v>63</v>
      </c>
      <c r="Y3442" s="2">
        <v>65</v>
      </c>
      <c r="Z3442" s="3"/>
      <c r="AA3442" s="3"/>
      <c r="AB3442" s="7" t="s">
        <v>10309</v>
      </c>
      <c r="AC3442" s="3" t="s">
        <v>297</v>
      </c>
      <c r="AD3442" s="3" t="s">
        <v>298</v>
      </c>
      <c r="AE3442" s="3" t="s">
        <v>299</v>
      </c>
      <c r="AF3442" s="3" t="s">
        <v>198</v>
      </c>
      <c r="AG3442" s="4"/>
      <c r="AH3442" s="3"/>
      <c r="AI3442" s="4"/>
      <c r="AJ34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2" s="8">
        <f>IF(#REF!=MAX(#REF!),"New","Old")</f>
      </c>
      <c r="AL3442" s="3"/>
      <c r="AM3442" s="9">
        <f>IF(OR(#REF!="",#REF!=0),"",IF(#REF!&lt;12000,"&lt;12k",IF(AND(#REF!&gt;=12000,#REF!&lt;24000),"12k to 24k",IF(AND(#REF!&gt;=24000,#REF!&lt;=36000),"24k to 36k",IF(#REF!&gt;36000,"&gt;36k","")))))</f>
      </c>
    </row>
    <row x14ac:dyDescent="0.25" r="3443" customHeight="1" ht="18.75">
      <c r="A3443" s="1">
        <v>1924079</v>
      </c>
      <c r="B3443" s="2">
        <v>11542574</v>
      </c>
      <c r="C3443" s="3" t="s">
        <v>173</v>
      </c>
      <c r="D3443" s="3" t="s">
        <v>174</v>
      </c>
      <c r="E3443" s="2">
        <v>2020</v>
      </c>
      <c r="F3443" s="4">
        <v>45169</v>
      </c>
      <c r="G3443" s="3" t="s">
        <v>39</v>
      </c>
      <c r="H3443" s="4">
        <v>45174</v>
      </c>
      <c r="I3443" s="4">
        <f>_xlfn.XLOOKUP(#REF!,[1]!Backup_F8_Previous_Wave[ODINO],[1]!Backup_F8_Previous_Wave[Production Date],"")</f>
      </c>
      <c r="J3443" s="10">
        <f>_xlfn.XLOOKUP(#REF!,[1]!Backup_F8_Previous_Wave[ODINO],[1]!Backup_F8_Previous_Wave[Wave Date],"")</f>
      </c>
      <c r="K3443" s="6">
        <f>_xlfn.XLOOKUP(#REF!,[1]!Backup_F8_Previous_Wave[ODINO],[1]!Backup_F8_Previous_Wave[Full VIN],"")</f>
      </c>
      <c r="L3443" s="3" t="s">
        <v>10310</v>
      </c>
      <c r="M3443" s="3" t="s">
        <v>4</v>
      </c>
      <c r="N3443" s="3" t="s">
        <v>10311</v>
      </c>
      <c r="O3443" s="3" t="s">
        <v>3625</v>
      </c>
      <c r="P3443" s="6">
        <f>_xlfn.XLOOKUP(#REF!,[1]!Table2[BINNING],[1]!Table2[VFG],"")</f>
      </c>
      <c r="Q3443" s="6">
        <f>IF(ISNUMBER(FIND("|",#REF!,1)),LEFT(#REF!,FIND("|",#REF!,1)-2),#REF!)</f>
      </c>
      <c r="R3443" s="6">
        <f>IF(ISNUMBER(FIND("|",#REF!,1)),RIGHT(#REF!,LEN(#REF!)-FIND("|",#REF!,1)-1),"")</f>
      </c>
      <c r="S3443" s="3" t="s">
        <v>7</v>
      </c>
      <c r="T3443" s="3" t="s">
        <v>7</v>
      </c>
      <c r="U3443" s="2">
        <v>0</v>
      </c>
      <c r="V3443" s="2">
        <v>0</v>
      </c>
      <c r="W3443" s="2"/>
      <c r="X3443" s="3" t="s">
        <v>8</v>
      </c>
      <c r="Y3443" s="2"/>
      <c r="Z3443" s="3"/>
      <c r="AA3443" s="3"/>
      <c r="AB3443" s="7" t="s">
        <v>10312</v>
      </c>
      <c r="AC3443" s="3" t="s">
        <v>3627</v>
      </c>
      <c r="AD3443" s="3" t="s">
        <v>1777</v>
      </c>
      <c r="AE3443" s="3" t="s">
        <v>3628</v>
      </c>
      <c r="AF3443" s="3" t="s">
        <v>198</v>
      </c>
      <c r="AG3443" s="4"/>
      <c r="AH3443" s="3"/>
      <c r="AI3443" s="4"/>
      <c r="AJ34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3" s="8">
        <f>IF(#REF!=MAX(#REF!),"New","Old")</f>
      </c>
      <c r="AL3443" s="3"/>
      <c r="AM3443" s="9">
        <f>IF(OR(#REF!="",#REF!=0),"",IF(#REF!&lt;12000,"&lt;12k",IF(AND(#REF!&gt;=12000,#REF!&lt;24000),"12k to 24k",IF(AND(#REF!&gt;=24000,#REF!&lt;=36000),"24k to 36k",IF(#REF!&gt;36000,"&gt;36k","")))))</f>
      </c>
    </row>
    <row x14ac:dyDescent="0.25" r="3444" customHeight="1" ht="18.75">
      <c r="A3444" s="1">
        <v>1924140</v>
      </c>
      <c r="B3444" s="2">
        <v>11542614</v>
      </c>
      <c r="C3444" s="3" t="s">
        <v>0</v>
      </c>
      <c r="D3444" s="3" t="s">
        <v>181</v>
      </c>
      <c r="E3444" s="2">
        <v>2016</v>
      </c>
      <c r="F3444" s="4">
        <v>45173</v>
      </c>
      <c r="G3444" s="3" t="s">
        <v>39</v>
      </c>
      <c r="H3444" s="4">
        <v>45174</v>
      </c>
      <c r="I3444" s="4"/>
      <c r="J3444" s="10">
        <f>_xlfn.XLOOKUP(#REF!,[1]!Backup_F8_Previous_Wave[ODINO],[1]!Backup_F8_Previous_Wave[Wave Date],"")</f>
      </c>
      <c r="K3444" s="3"/>
      <c r="L3444" s="3" t="s">
        <v>1407</v>
      </c>
      <c r="M3444" s="3" t="s">
        <v>4</v>
      </c>
      <c r="N3444" s="3" t="s">
        <v>10313</v>
      </c>
      <c r="O3444" s="3" t="s">
        <v>196</v>
      </c>
      <c r="P3444" s="6">
        <f>_xlfn.XLOOKUP(#REF!,[1]!Table2[BINNING],[1]!Table2[VFG],"")</f>
      </c>
      <c r="Q3444" s="6">
        <f>IF(ISNUMBER(FIND("|",#REF!,1)),LEFT(#REF!,FIND("|",#REF!,1)-2),#REF!)</f>
      </c>
      <c r="R3444" s="6">
        <f>IF(ISNUMBER(FIND("|",#REF!,1)),RIGHT(#REF!,LEN(#REF!)-FIND("|",#REF!,1)-1),"")</f>
      </c>
      <c r="S3444" s="3" t="s">
        <v>7</v>
      </c>
      <c r="T3444" s="3" t="s">
        <v>7</v>
      </c>
      <c r="U3444" s="2">
        <v>0</v>
      </c>
      <c r="V3444" s="2">
        <v>0</v>
      </c>
      <c r="W3444" s="2"/>
      <c r="X3444" s="3" t="s">
        <v>50</v>
      </c>
      <c r="Y3444" s="2">
        <v>65</v>
      </c>
      <c r="Z3444" s="3"/>
      <c r="AA3444" s="3"/>
      <c r="AB3444" s="7" t="s">
        <v>10314</v>
      </c>
      <c r="AC3444" s="3" t="s">
        <v>44</v>
      </c>
      <c r="AD3444" s="3" t="s">
        <v>44</v>
      </c>
      <c r="AE3444" s="3" t="s">
        <v>44</v>
      </c>
      <c r="AF3444" s="3" t="s">
        <v>198</v>
      </c>
      <c r="AG3444" s="4"/>
      <c r="AH3444" s="3"/>
      <c r="AI3444" s="4"/>
      <c r="AJ34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4" s="8">
        <f>IF(#REF!=MAX(#REF!),"New","Old")</f>
      </c>
      <c r="AL3444" s="3"/>
      <c r="AM3444" s="9">
        <f>IF(OR(#REF!="",#REF!=0),"",IF(#REF!&lt;12000,"&lt;12k",IF(AND(#REF!&gt;=12000,#REF!&lt;24000),"12k to 24k",IF(AND(#REF!&gt;=24000,#REF!&lt;=36000),"24k to 36k",IF(#REF!&gt;36000,"&gt;36k","")))))</f>
      </c>
    </row>
    <row x14ac:dyDescent="0.25" r="3445" customHeight="1" ht="18.75">
      <c r="A3445" s="1">
        <v>1924141</v>
      </c>
      <c r="B3445" s="2">
        <v>11542615</v>
      </c>
      <c r="C3445" s="3" t="s">
        <v>0</v>
      </c>
      <c r="D3445" s="3" t="s">
        <v>86</v>
      </c>
      <c r="E3445" s="2">
        <v>2020</v>
      </c>
      <c r="F3445" s="4">
        <v>45171</v>
      </c>
      <c r="G3445" s="3" t="s">
        <v>39</v>
      </c>
      <c r="H3445" s="4">
        <v>45174</v>
      </c>
      <c r="I3445" s="4">
        <f>_xlfn.XLOOKUP(#REF!,[1]!Backup_F8_Previous_Wave[ODINO],[1]!Backup_F8_Previous_Wave[Production Date],"")</f>
      </c>
      <c r="J3445" s="10">
        <f>_xlfn.XLOOKUP(#REF!,[1]!Backup_F8_Previous_Wave[ODINO],[1]!Backup_F8_Previous_Wave[Wave Date],"")</f>
      </c>
      <c r="K3445" s="6">
        <f>_xlfn.XLOOKUP(#REF!,[1]!Backup_F8_Previous_Wave[ODINO],[1]!Backup_F8_Previous_Wave[Full VIN],"")</f>
      </c>
      <c r="L3445" s="3" t="s">
        <v>8112</v>
      </c>
      <c r="M3445" s="3" t="s">
        <v>4</v>
      </c>
      <c r="N3445" s="3" t="s">
        <v>10315</v>
      </c>
      <c r="O3445" s="3" t="s">
        <v>4771</v>
      </c>
      <c r="P3445" s="6">
        <f>_xlfn.XLOOKUP(#REF!,[1]!Table2[BINNING],[1]!Table2[VFG],"")</f>
      </c>
      <c r="Q3445" s="6">
        <f>IF(ISNUMBER(FIND("|",#REF!,1)),LEFT(#REF!,FIND("|",#REF!,1)-2),#REF!)</f>
      </c>
      <c r="R3445" s="6">
        <f>IF(ISNUMBER(FIND("|",#REF!,1)),RIGHT(#REF!,LEN(#REF!)-FIND("|",#REF!,1)-1),"")</f>
      </c>
      <c r="S3445" s="3" t="s">
        <v>7</v>
      </c>
      <c r="T3445" s="3" t="s">
        <v>7</v>
      </c>
      <c r="U3445" s="2">
        <v>0</v>
      </c>
      <c r="V3445" s="2">
        <v>0</v>
      </c>
      <c r="W3445" s="2"/>
      <c r="X3445" s="3" t="s">
        <v>100</v>
      </c>
      <c r="Y3445" s="2"/>
      <c r="Z3445" s="3"/>
      <c r="AA3445" s="3"/>
      <c r="AB3445" s="7" t="s">
        <v>10316</v>
      </c>
      <c r="AC3445" s="3" t="s">
        <v>685</v>
      </c>
      <c r="AD3445" s="3" t="s">
        <v>93</v>
      </c>
      <c r="AE3445" s="3" t="s">
        <v>94</v>
      </c>
      <c r="AF3445" s="3" t="s">
        <v>95</v>
      </c>
      <c r="AG3445" s="4"/>
      <c r="AH3445" s="3"/>
      <c r="AI3445" s="4"/>
      <c r="AJ34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5" s="8">
        <f>IF(#REF!=MAX(#REF!),"New","Old")</f>
      </c>
      <c r="AL3445" s="3"/>
      <c r="AM3445" s="9">
        <f>IF(OR(#REF!="",#REF!=0),"",IF(#REF!&lt;12000,"&lt;12k",IF(AND(#REF!&gt;=12000,#REF!&lt;24000),"12k to 24k",IF(AND(#REF!&gt;=24000,#REF!&lt;=36000),"24k to 36k",IF(#REF!&gt;36000,"&gt;36k","")))))</f>
      </c>
    </row>
    <row x14ac:dyDescent="0.25" r="3446" customHeight="1" ht="18.75">
      <c r="A3446" s="1">
        <v>1924171</v>
      </c>
      <c r="B3446" s="2">
        <v>11542642</v>
      </c>
      <c r="C3446" s="3" t="s">
        <v>0</v>
      </c>
      <c r="D3446" s="3" t="s">
        <v>86</v>
      </c>
      <c r="E3446" s="2">
        <v>2021</v>
      </c>
      <c r="F3446" s="4">
        <v>45165</v>
      </c>
      <c r="G3446" s="3" t="s">
        <v>39</v>
      </c>
      <c r="H3446" s="4">
        <v>45174</v>
      </c>
      <c r="I3446" s="4">
        <f>_xlfn.XLOOKUP(#REF!,[1]!Backup_F8_Previous_Wave[ODINO],[1]!Backup_F8_Previous_Wave[Production Date],"")</f>
      </c>
      <c r="J3446" s="10">
        <f>_xlfn.XLOOKUP(#REF!,[1]!Backup_F8_Previous_Wave[ODINO],[1]!Backup_F8_Previous_Wave[Wave Date],"")</f>
      </c>
      <c r="K3446" s="6">
        <f>_xlfn.XLOOKUP(#REF!,[1]!Backup_F8_Previous_Wave[ODINO],[1]!Backup_F8_Previous_Wave[Full VIN],"")</f>
      </c>
      <c r="L3446" s="3" t="s">
        <v>10211</v>
      </c>
      <c r="M3446" s="3" t="s">
        <v>4</v>
      </c>
      <c r="N3446" s="3" t="s">
        <v>10317</v>
      </c>
      <c r="O3446" s="3" t="s">
        <v>4771</v>
      </c>
      <c r="P3446" s="6">
        <f>_xlfn.XLOOKUP(#REF!,[1]!Table2[BINNING],[1]!Table2[VFG],"")</f>
      </c>
      <c r="Q3446" s="6">
        <f>IF(ISNUMBER(FIND("|",#REF!,1)),LEFT(#REF!,FIND("|",#REF!,1)-2),#REF!)</f>
      </c>
      <c r="R3446" s="6">
        <f>IF(ISNUMBER(FIND("|",#REF!,1)),RIGHT(#REF!,LEN(#REF!)-FIND("|",#REF!,1)-1),"")</f>
      </c>
      <c r="S3446" s="3" t="s">
        <v>7</v>
      </c>
      <c r="T3446" s="3" t="s">
        <v>7</v>
      </c>
      <c r="U3446" s="2">
        <v>0</v>
      </c>
      <c r="V3446" s="2">
        <v>0</v>
      </c>
      <c r="W3446" s="2"/>
      <c r="X3446" s="3" t="s">
        <v>229</v>
      </c>
      <c r="Y3446" s="2"/>
      <c r="Z3446" s="3"/>
      <c r="AA3446" s="3"/>
      <c r="AB3446" s="7" t="s">
        <v>10318</v>
      </c>
      <c r="AC3446" s="3" t="s">
        <v>685</v>
      </c>
      <c r="AD3446" s="3" t="s">
        <v>93</v>
      </c>
      <c r="AE3446" s="3" t="s">
        <v>94</v>
      </c>
      <c r="AF3446" s="3" t="s">
        <v>95</v>
      </c>
      <c r="AG3446" s="4"/>
      <c r="AH3446" s="3"/>
      <c r="AI3446" s="4"/>
      <c r="AJ34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6" s="8">
        <f>IF(#REF!=MAX(#REF!),"New","Old")</f>
      </c>
      <c r="AL3446" s="3"/>
      <c r="AM3446" s="9">
        <f>IF(OR(#REF!="",#REF!=0),"",IF(#REF!&lt;12000,"&lt;12k",IF(AND(#REF!&gt;=12000,#REF!&lt;24000),"12k to 24k",IF(AND(#REF!&gt;=24000,#REF!&lt;=36000),"24k to 36k",IF(#REF!&gt;36000,"&gt;36k","")))))</f>
      </c>
    </row>
    <row x14ac:dyDescent="0.25" r="3447" customHeight="1" ht="18.75">
      <c r="A3447" s="1">
        <v>1924359</v>
      </c>
      <c r="B3447" s="2">
        <v>11542774</v>
      </c>
      <c r="C3447" s="3" t="s">
        <v>0</v>
      </c>
      <c r="D3447" s="3" t="s">
        <v>234</v>
      </c>
      <c r="E3447" s="2">
        <v>2014</v>
      </c>
      <c r="F3447" s="4">
        <v>45100</v>
      </c>
      <c r="G3447" s="3" t="s">
        <v>108</v>
      </c>
      <c r="H3447" s="4">
        <v>45174</v>
      </c>
      <c r="I3447" s="4"/>
      <c r="J3447" s="10">
        <f>_xlfn.XLOOKUP(#REF!,[1]!Backup_F8_Previous_Wave[ODINO],[1]!Backup_F8_Previous_Wave[Wave Date],"")</f>
      </c>
      <c r="K3447" s="6">
        <f>_xlfn.XLOOKUP(#REF!,[1]!Backup_F8_Previous_Wave[ODINO],[1]!Backup_F8_Previous_Wave[Full VIN],"")</f>
      </c>
      <c r="L3447" s="3" t="s">
        <v>10319</v>
      </c>
      <c r="M3447" s="3" t="s">
        <v>4</v>
      </c>
      <c r="N3447" s="3" t="s">
        <v>10320</v>
      </c>
      <c r="O3447" s="3" t="s">
        <v>31</v>
      </c>
      <c r="P3447" s="6">
        <f>_xlfn.XLOOKUP(#REF!,[1]!Table2[BINNING],[1]!Table2[VFG],"")</f>
      </c>
      <c r="Q3447" s="6">
        <f>IF(ISNUMBER(FIND("|",#REF!,1)),LEFT(#REF!,FIND("|",#REF!,1)-2),#REF!)</f>
      </c>
      <c r="R3447" s="6">
        <f>IF(ISNUMBER(FIND("|",#REF!,1)),RIGHT(#REF!,LEN(#REF!)-FIND("|",#REF!,1)-1),"")</f>
      </c>
      <c r="S3447" s="3" t="s">
        <v>7</v>
      </c>
      <c r="T3447" s="3" t="s">
        <v>7</v>
      </c>
      <c r="U3447" s="2">
        <v>0</v>
      </c>
      <c r="V3447" s="2">
        <v>0</v>
      </c>
      <c r="W3447" s="2">
        <v>80000</v>
      </c>
      <c r="X3447" s="3" t="s">
        <v>317</v>
      </c>
      <c r="Y3447" s="2">
        <v>35</v>
      </c>
      <c r="Z3447" s="3"/>
      <c r="AA3447" s="3"/>
      <c r="AB3447" s="7" t="s">
        <v>10321</v>
      </c>
      <c r="AC3447" s="3" t="s">
        <v>10283</v>
      </c>
      <c r="AD3447" s="3" t="s">
        <v>241</v>
      </c>
      <c r="AE3447" s="3" t="s">
        <v>242</v>
      </c>
      <c r="AF3447" s="3" t="s">
        <v>243</v>
      </c>
      <c r="AG3447" s="4"/>
      <c r="AH3447" s="3"/>
      <c r="AI3447" s="4"/>
      <c r="AJ34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7" s="8">
        <f>IF(#REF!=MAX(#REF!),"New","Old")</f>
      </c>
      <c r="AL3447" s="3"/>
      <c r="AM3447" s="9">
        <f>IF(OR(#REF!="",#REF!=0),"",IF(#REF!&lt;12000,"&lt;12k",IF(AND(#REF!&gt;=12000,#REF!&lt;24000),"12k to 24k",IF(AND(#REF!&gt;=24000,#REF!&lt;=36000),"24k to 36k",IF(#REF!&gt;36000,"&gt;36k","")))))</f>
      </c>
    </row>
    <row x14ac:dyDescent="0.25" r="3448" customHeight="1" ht="18.75">
      <c r="A3448" s="1">
        <v>1924360</v>
      </c>
      <c r="B3448" s="2">
        <v>11542775</v>
      </c>
      <c r="C3448" s="3" t="s">
        <v>0</v>
      </c>
      <c r="D3448" s="3" t="s">
        <v>86</v>
      </c>
      <c r="E3448" s="2">
        <v>2021</v>
      </c>
      <c r="F3448" s="4">
        <v>45169</v>
      </c>
      <c r="G3448" s="3" t="s">
        <v>39</v>
      </c>
      <c r="H3448" s="4">
        <v>45174</v>
      </c>
      <c r="I3448" s="4">
        <f>_xlfn.XLOOKUP(#REF!,[1]!Backup_F8_Previous_Wave[ODINO],[1]!Backup_F8_Previous_Wave[Production Date],"")</f>
      </c>
      <c r="J3448" s="10">
        <f>_xlfn.XLOOKUP(#REF!,[1]!Backup_F8_Previous_Wave[ODINO],[1]!Backup_F8_Previous_Wave[Wave Date],"")</f>
      </c>
      <c r="K3448" s="6">
        <f>_xlfn.XLOOKUP(#REF!,[1]!Backup_F8_Previous_Wave[ODINO],[1]!Backup_F8_Previous_Wave[Full VIN],"")</f>
      </c>
      <c r="L3448" s="3" t="s">
        <v>10322</v>
      </c>
      <c r="M3448" s="3" t="s">
        <v>4</v>
      </c>
      <c r="N3448" s="3" t="s">
        <v>10323</v>
      </c>
      <c r="O3448" s="3" t="s">
        <v>4771</v>
      </c>
      <c r="P3448" s="6">
        <f>_xlfn.XLOOKUP(#REF!,[1]!Table2[BINNING],[1]!Table2[VFG],"")</f>
      </c>
      <c r="Q3448" s="6">
        <f>IF(ISNUMBER(FIND("|",#REF!,1)),LEFT(#REF!,FIND("|",#REF!,1)-2),#REF!)</f>
      </c>
      <c r="R3448" s="6">
        <f>IF(ISNUMBER(FIND("|",#REF!,1)),RIGHT(#REF!,LEN(#REF!)-FIND("|",#REF!,1)-1),"")</f>
      </c>
      <c r="S3448" s="3" t="s">
        <v>7</v>
      </c>
      <c r="T3448" s="3" t="s">
        <v>7</v>
      </c>
      <c r="U3448" s="2">
        <v>0</v>
      </c>
      <c r="V3448" s="2">
        <v>0</v>
      </c>
      <c r="W3448" s="2"/>
      <c r="X3448" s="3" t="s">
        <v>32</v>
      </c>
      <c r="Y3448" s="2"/>
      <c r="Z3448" s="3"/>
      <c r="AA3448" s="3"/>
      <c r="AB3448" s="7" t="s">
        <v>10324</v>
      </c>
      <c r="AC3448" s="3" t="s">
        <v>685</v>
      </c>
      <c r="AD3448" s="3" t="s">
        <v>93</v>
      </c>
      <c r="AE3448" s="3" t="s">
        <v>94</v>
      </c>
      <c r="AF3448" s="3" t="s">
        <v>95</v>
      </c>
      <c r="AG3448" s="4"/>
      <c r="AH3448" s="3"/>
      <c r="AI3448" s="4"/>
      <c r="AJ34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8" s="8">
        <f>IF(#REF!=MAX(#REF!),"New","Old")</f>
      </c>
      <c r="AL3448" s="3"/>
      <c r="AM3448" s="9">
        <f>IF(OR(#REF!="",#REF!=0),"",IF(#REF!&lt;12000,"&lt;12k",IF(AND(#REF!&gt;=12000,#REF!&lt;24000),"12k to 24k",IF(AND(#REF!&gt;=24000,#REF!&lt;=36000),"24k to 36k",IF(#REF!&gt;36000,"&gt;36k","")))))</f>
      </c>
    </row>
    <row x14ac:dyDescent="0.25" r="3449" customHeight="1" ht="18.75">
      <c r="A3449" s="1">
        <v>1924402</v>
      </c>
      <c r="B3449" s="2">
        <v>11542803</v>
      </c>
      <c r="C3449" s="3" t="s">
        <v>0</v>
      </c>
      <c r="D3449" s="3" t="s">
        <v>181</v>
      </c>
      <c r="E3449" s="2">
        <v>2017</v>
      </c>
      <c r="F3449" s="4">
        <v>45173</v>
      </c>
      <c r="G3449" s="3" t="s">
        <v>39</v>
      </c>
      <c r="H3449" s="4">
        <v>45174</v>
      </c>
      <c r="I3449" s="4">
        <f>_xlfn.XLOOKUP(#REF!,[1]!Backup_F8_Previous_Wave[ODINO],[1]!Backup_F8_Previous_Wave[Production Date],"")</f>
      </c>
      <c r="J3449" s="10">
        <f>_xlfn.XLOOKUP(#REF!,[1]!Backup_F8_Previous_Wave[ODINO],[1]!Backup_F8_Previous_Wave[Wave Date],"")</f>
      </c>
      <c r="K3449" s="6">
        <f>_xlfn.XLOOKUP(#REF!,[1]!Backup_F8_Previous_Wave[ODINO],[1]!Backup_F8_Previous_Wave[Full VIN],"")</f>
      </c>
      <c r="L3449" s="3" t="s">
        <v>2772</v>
      </c>
      <c r="M3449" s="3" t="s">
        <v>4</v>
      </c>
      <c r="N3449" s="3" t="s">
        <v>10325</v>
      </c>
      <c r="O3449" s="3" t="s">
        <v>196</v>
      </c>
      <c r="P3449" s="6">
        <f>_xlfn.XLOOKUP(#REF!,[1]!Table2[BINNING],[1]!Table2[VFG],"")</f>
      </c>
      <c r="Q3449" s="6">
        <f>IF(ISNUMBER(FIND("|",#REF!,1)),LEFT(#REF!,FIND("|",#REF!,1)-2),#REF!)</f>
      </c>
      <c r="R3449" s="6">
        <f>IF(ISNUMBER(FIND("|",#REF!,1)),RIGHT(#REF!,LEN(#REF!)-FIND("|",#REF!,1)-1),"")</f>
      </c>
      <c r="S3449" s="3" t="s">
        <v>7</v>
      </c>
      <c r="T3449" s="3" t="s">
        <v>7</v>
      </c>
      <c r="U3449" s="2">
        <v>0</v>
      </c>
      <c r="V3449" s="2">
        <v>0</v>
      </c>
      <c r="W3449" s="2"/>
      <c r="X3449" s="3" t="s">
        <v>106</v>
      </c>
      <c r="Y3449" s="2">
        <v>70</v>
      </c>
      <c r="Z3449" s="3"/>
      <c r="AA3449" s="3"/>
      <c r="AB3449" s="7" t="s">
        <v>10326</v>
      </c>
      <c r="AC3449" s="3" t="s">
        <v>297</v>
      </c>
      <c r="AD3449" s="3" t="s">
        <v>298</v>
      </c>
      <c r="AE3449" s="3" t="s">
        <v>299</v>
      </c>
      <c r="AF3449" s="3" t="s">
        <v>198</v>
      </c>
      <c r="AG3449" s="4"/>
      <c r="AH3449" s="3"/>
      <c r="AI3449" s="4"/>
      <c r="AJ34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49" s="8">
        <f>IF(#REF!=MAX(#REF!),"New","Old")</f>
      </c>
      <c r="AL3449" s="3"/>
      <c r="AM3449" s="9">
        <f>IF(OR(#REF!="",#REF!=0),"",IF(#REF!&lt;12000,"&lt;12k",IF(AND(#REF!&gt;=12000,#REF!&lt;24000),"12k to 24k",IF(AND(#REF!&gt;=24000,#REF!&lt;=36000),"24k to 36k",IF(#REF!&gt;36000,"&gt;36k","")))))</f>
      </c>
    </row>
    <row x14ac:dyDescent="0.25" r="3450" customHeight="1" ht="18.75">
      <c r="A3450" s="1">
        <v>1924455</v>
      </c>
      <c r="B3450" s="2">
        <v>11542849</v>
      </c>
      <c r="C3450" s="3" t="s">
        <v>0</v>
      </c>
      <c r="D3450" s="3" t="s">
        <v>86</v>
      </c>
      <c r="E3450" s="2">
        <v>2020</v>
      </c>
      <c r="F3450" s="4">
        <v>45173</v>
      </c>
      <c r="G3450" s="3" t="s">
        <v>39</v>
      </c>
      <c r="H3450" s="4">
        <v>45175</v>
      </c>
      <c r="I3450" s="4">
        <f>_xlfn.XLOOKUP(#REF!,[1]!Backup_F8_Previous_Wave[ODINO],[1]!Backup_F8_Previous_Wave[Production Date],"")</f>
      </c>
      <c r="J3450" s="10">
        <f>_xlfn.XLOOKUP(#REF!,[1]!Backup_F8_Previous_Wave[ODINO],[1]!Backup_F8_Previous_Wave[Wave Date],"")</f>
      </c>
      <c r="K3450" s="6">
        <f>_xlfn.XLOOKUP(#REF!,[1]!Backup_F8_Previous_Wave[ODINO],[1]!Backup_F8_Previous_Wave[Full VIN],"")</f>
      </c>
      <c r="L3450" s="3" t="s">
        <v>6801</v>
      </c>
      <c r="M3450" s="3" t="s">
        <v>4</v>
      </c>
      <c r="N3450" s="3" t="s">
        <v>10327</v>
      </c>
      <c r="O3450" s="3" t="s">
        <v>4771</v>
      </c>
      <c r="P3450" s="6">
        <f>_xlfn.XLOOKUP(#REF!,[1]!Table2[BINNING],[1]!Table2[VFG],"")</f>
      </c>
      <c r="Q3450" s="6">
        <f>IF(ISNUMBER(FIND("|",#REF!,1)),LEFT(#REF!,FIND("|",#REF!,1)-2),#REF!)</f>
      </c>
      <c r="R3450" s="6">
        <f>IF(ISNUMBER(FIND("|",#REF!,1)),RIGHT(#REF!,LEN(#REF!)-FIND("|",#REF!,1)-1),"")</f>
      </c>
      <c r="S3450" s="3" t="s">
        <v>7</v>
      </c>
      <c r="T3450" s="3" t="s">
        <v>7</v>
      </c>
      <c r="U3450" s="2">
        <v>0</v>
      </c>
      <c r="V3450" s="2">
        <v>0</v>
      </c>
      <c r="W3450" s="2"/>
      <c r="X3450" s="3" t="s">
        <v>404</v>
      </c>
      <c r="Y3450" s="2"/>
      <c r="Z3450" s="3"/>
      <c r="AA3450" s="3"/>
      <c r="AB3450" s="7" t="s">
        <v>10328</v>
      </c>
      <c r="AC3450" s="3" t="s">
        <v>685</v>
      </c>
      <c r="AD3450" s="3" t="s">
        <v>93</v>
      </c>
      <c r="AE3450" s="3" t="s">
        <v>94</v>
      </c>
      <c r="AF3450" s="3" t="s">
        <v>95</v>
      </c>
      <c r="AG3450" s="4"/>
      <c r="AH3450" s="3"/>
      <c r="AI3450" s="4"/>
      <c r="AJ34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0" s="8">
        <f>IF(#REF!=MAX(#REF!),"New","Old")</f>
      </c>
      <c r="AL3450" s="3"/>
      <c r="AM3450" s="9">
        <f>IF(OR(#REF!="",#REF!=0),"",IF(#REF!&lt;12000,"&lt;12k",IF(AND(#REF!&gt;=12000,#REF!&lt;24000),"12k to 24k",IF(AND(#REF!&gt;=24000,#REF!&lt;=36000),"24k to 36k",IF(#REF!&gt;36000,"&gt;36k","")))))</f>
      </c>
    </row>
    <row x14ac:dyDescent="0.25" r="3451" customHeight="1" ht="18.75">
      <c r="A3451" s="1">
        <v>1924457</v>
      </c>
      <c r="B3451" s="2">
        <v>11542850</v>
      </c>
      <c r="C3451" s="3" t="s">
        <v>0</v>
      </c>
      <c r="D3451" s="3" t="s">
        <v>86</v>
      </c>
      <c r="E3451" s="2">
        <v>2020</v>
      </c>
      <c r="F3451" s="4">
        <v>45170</v>
      </c>
      <c r="G3451" s="3" t="s">
        <v>39</v>
      </c>
      <c r="H3451" s="4">
        <v>45175</v>
      </c>
      <c r="I3451" s="4">
        <f>_xlfn.XLOOKUP(#REF!,[1]!Backup_F8_Previous_Wave[ODINO],[1]!Backup_F8_Previous_Wave[Production Date],"")</f>
      </c>
      <c r="J3451" s="10">
        <f>_xlfn.XLOOKUP(#REF!,[1]!Backup_F8_Previous_Wave[ODINO],[1]!Backup_F8_Previous_Wave[Wave Date],"")</f>
      </c>
      <c r="K3451" s="6">
        <f>_xlfn.XLOOKUP(#REF!,[1]!Backup_F8_Previous_Wave[ODINO],[1]!Backup_F8_Previous_Wave[Full VIN],"")</f>
      </c>
      <c r="L3451" s="3" t="s">
        <v>6982</v>
      </c>
      <c r="M3451" s="3" t="s">
        <v>4</v>
      </c>
      <c r="N3451" s="3" t="s">
        <v>10329</v>
      </c>
      <c r="O3451" s="3" t="s">
        <v>4771</v>
      </c>
      <c r="P3451" s="6">
        <f>_xlfn.XLOOKUP(#REF!,[1]!Table2[BINNING],[1]!Table2[VFG],"")</f>
      </c>
      <c r="Q3451" s="6">
        <f>IF(ISNUMBER(FIND("|",#REF!,1)),LEFT(#REF!,FIND("|",#REF!,1)-2),#REF!)</f>
      </c>
      <c r="R3451" s="6">
        <f>IF(ISNUMBER(FIND("|",#REF!,1)),RIGHT(#REF!,LEN(#REF!)-FIND("|",#REF!,1)-1),"")</f>
      </c>
      <c r="S3451" s="3" t="s">
        <v>7</v>
      </c>
      <c r="T3451" s="3" t="s">
        <v>7</v>
      </c>
      <c r="U3451" s="2">
        <v>0</v>
      </c>
      <c r="V3451" s="2">
        <v>0</v>
      </c>
      <c r="W3451" s="2"/>
      <c r="X3451" s="3" t="s">
        <v>282</v>
      </c>
      <c r="Y3451" s="2"/>
      <c r="Z3451" s="3"/>
      <c r="AA3451" s="3"/>
      <c r="AB3451" s="7" t="s">
        <v>10330</v>
      </c>
      <c r="AC3451" s="3" t="s">
        <v>685</v>
      </c>
      <c r="AD3451" s="3" t="s">
        <v>93</v>
      </c>
      <c r="AE3451" s="3" t="s">
        <v>94</v>
      </c>
      <c r="AF3451" s="3" t="s">
        <v>95</v>
      </c>
      <c r="AG3451" s="4"/>
      <c r="AH3451" s="3"/>
      <c r="AI3451" s="4"/>
      <c r="AJ34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1" s="8">
        <f>IF(#REF!=MAX(#REF!),"New","Old")</f>
      </c>
      <c r="AL3451" s="3"/>
      <c r="AM3451" s="9">
        <f>IF(OR(#REF!="",#REF!=0),"",IF(#REF!&lt;12000,"&lt;12k",IF(AND(#REF!&gt;=12000,#REF!&lt;24000),"12k to 24k",IF(AND(#REF!&gt;=24000,#REF!&lt;=36000),"24k to 36k",IF(#REF!&gt;36000,"&gt;36k","")))))</f>
      </c>
    </row>
    <row x14ac:dyDescent="0.25" r="3452" customHeight="1" ht="18.75">
      <c r="A3452" s="1">
        <v>1924460</v>
      </c>
      <c r="B3452" s="2">
        <v>11542853</v>
      </c>
      <c r="C3452" s="3" t="s">
        <v>0</v>
      </c>
      <c r="D3452" s="3" t="s">
        <v>59</v>
      </c>
      <c r="E3452" s="2">
        <v>2016</v>
      </c>
      <c r="F3452" s="4">
        <v>45102</v>
      </c>
      <c r="G3452" s="3" t="s">
        <v>108</v>
      </c>
      <c r="H3452" s="4">
        <v>45175</v>
      </c>
      <c r="I3452" s="4">
        <f>_xlfn.XLOOKUP(#REF!,[1]!Backup_F8_Previous_Wave[ODINO],[1]!Backup_F8_Previous_Wave[Production Date],"")</f>
      </c>
      <c r="J3452" s="10">
        <f>_xlfn.XLOOKUP(#REF!,[1]!Backup_F8_Previous_Wave[ODINO],[1]!Backup_F8_Previous_Wave[Wave Date],"")</f>
      </c>
      <c r="K3452" s="6">
        <f>_xlfn.XLOOKUP(#REF!,[1]!Backup_F8_Previous_Wave[ODINO],[1]!Backup_F8_Previous_Wave[Full VIN],"")</f>
      </c>
      <c r="L3452" s="3" t="s">
        <v>2301</v>
      </c>
      <c r="M3452" s="3" t="s">
        <v>4</v>
      </c>
      <c r="N3452" s="3" t="s">
        <v>10331</v>
      </c>
      <c r="O3452" s="3" t="s">
        <v>31</v>
      </c>
      <c r="P3452" s="6">
        <f>_xlfn.XLOOKUP(#REF!,[1]!Table2[BINNING],[1]!Table2[VFG],"")</f>
      </c>
      <c r="Q3452" s="6">
        <f>IF(ISNUMBER(FIND("|",#REF!,1)),LEFT(#REF!,FIND("|",#REF!,1)-2),#REF!)</f>
      </c>
      <c r="R3452" s="6">
        <f>IF(ISNUMBER(FIND("|",#REF!,1)),RIGHT(#REF!,LEN(#REF!)-FIND("|",#REF!,1)-1),"")</f>
      </c>
      <c r="S3452" s="3" t="s">
        <v>7</v>
      </c>
      <c r="T3452" s="3" t="s">
        <v>7</v>
      </c>
      <c r="U3452" s="2">
        <v>0</v>
      </c>
      <c r="V3452" s="2">
        <v>0</v>
      </c>
      <c r="W3452" s="2"/>
      <c r="X3452" s="3" t="s">
        <v>139</v>
      </c>
      <c r="Y3452" s="2">
        <v>35</v>
      </c>
      <c r="Z3452" s="3"/>
      <c r="AA3452" s="3"/>
      <c r="AB3452" s="7" t="s">
        <v>10332</v>
      </c>
      <c r="AC3452" s="3" t="s">
        <v>65</v>
      </c>
      <c r="AD3452" s="3" t="s">
        <v>66</v>
      </c>
      <c r="AE3452" s="3" t="s">
        <v>67</v>
      </c>
      <c r="AF3452" s="3" t="s">
        <v>68</v>
      </c>
      <c r="AG3452" s="4"/>
      <c r="AH3452" s="3"/>
      <c r="AI3452" s="4"/>
      <c r="AJ34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2" s="8">
        <f>IF(#REF!=MAX(#REF!),"New","Old")</f>
      </c>
      <c r="AL3452" s="3"/>
      <c r="AM3452" s="9">
        <f>IF(OR(#REF!="",#REF!=0),"",IF(#REF!&lt;12000,"&lt;12k",IF(AND(#REF!&gt;=12000,#REF!&lt;24000),"12k to 24k",IF(AND(#REF!&gt;=24000,#REF!&lt;=36000),"24k to 36k",IF(#REF!&gt;36000,"&gt;36k","")))))</f>
      </c>
    </row>
    <row x14ac:dyDescent="0.25" r="3453" customHeight="1" ht="18.75">
      <c r="A3453" s="1">
        <v>1924585</v>
      </c>
      <c r="B3453" s="2">
        <v>11542945</v>
      </c>
      <c r="C3453" s="3" t="s">
        <v>0</v>
      </c>
      <c r="D3453" s="3" t="s">
        <v>234</v>
      </c>
      <c r="E3453" s="2">
        <v>2014</v>
      </c>
      <c r="F3453" s="4">
        <v>45139</v>
      </c>
      <c r="G3453" s="3" t="s">
        <v>39</v>
      </c>
      <c r="H3453" s="4">
        <v>45175</v>
      </c>
      <c r="I3453" s="4"/>
      <c r="J3453" s="10">
        <f>_xlfn.XLOOKUP(#REF!,[1]!Backup_F8_Previous_Wave[ODINO],[1]!Backup_F8_Previous_Wave[Wave Date],"")</f>
      </c>
      <c r="K3453" s="6">
        <f>_xlfn.XLOOKUP(#REF!,[1]!Backup_F8_Previous_Wave[ODINO],[1]!Backup_F8_Previous_Wave[Full VIN],"")</f>
      </c>
      <c r="L3453" s="3" t="s">
        <v>10333</v>
      </c>
      <c r="M3453" s="3" t="s">
        <v>4</v>
      </c>
      <c r="N3453" s="3" t="s">
        <v>10334</v>
      </c>
      <c r="O3453" s="3" t="s">
        <v>10335</v>
      </c>
      <c r="P3453" s="6">
        <f>_xlfn.XLOOKUP(#REF!,[1]!Table2[BINNING],[1]!Table2[VFG],"")</f>
      </c>
      <c r="Q3453" s="6">
        <f>IF(ISNUMBER(FIND("|",#REF!,1)),LEFT(#REF!,FIND("|",#REF!,1)-2),#REF!)</f>
      </c>
      <c r="R3453" s="6">
        <f>IF(ISNUMBER(FIND("|",#REF!,1)),RIGHT(#REF!,LEN(#REF!)-FIND("|",#REF!,1)-1),"")</f>
      </c>
      <c r="S3453" s="3" t="s">
        <v>7</v>
      </c>
      <c r="T3453" s="3" t="s">
        <v>7</v>
      </c>
      <c r="U3453" s="2">
        <v>0</v>
      </c>
      <c r="V3453" s="2">
        <v>0</v>
      </c>
      <c r="W3453" s="2">
        <v>148000</v>
      </c>
      <c r="X3453" s="3" t="s">
        <v>229</v>
      </c>
      <c r="Y3453" s="2">
        <v>0</v>
      </c>
      <c r="Z3453" s="3"/>
      <c r="AA3453" s="3"/>
      <c r="AB3453" s="7" t="s">
        <v>10336</v>
      </c>
      <c r="AC3453" s="3" t="s">
        <v>10283</v>
      </c>
      <c r="AD3453" s="3" t="s">
        <v>241</v>
      </c>
      <c r="AE3453" s="3" t="s">
        <v>242</v>
      </c>
      <c r="AF3453" s="3" t="s">
        <v>243</v>
      </c>
      <c r="AG3453" s="4"/>
      <c r="AH3453" s="3"/>
      <c r="AI3453" s="4"/>
      <c r="AJ34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3" s="8">
        <f>IF(#REF!=MAX(#REF!),"New","Old")</f>
      </c>
      <c r="AL3453" s="3"/>
      <c r="AM3453" s="9">
        <f>IF(OR(#REF!="",#REF!=0),"",IF(#REF!&lt;12000,"&lt;12k",IF(AND(#REF!&gt;=12000,#REF!&lt;24000),"12k to 24k",IF(AND(#REF!&gt;=24000,#REF!&lt;=36000),"24k to 36k",IF(#REF!&gt;36000,"&gt;36k","")))))</f>
      </c>
    </row>
    <row x14ac:dyDescent="0.25" r="3454" customHeight="1" ht="18.75">
      <c r="A3454" s="1">
        <v>1924656</v>
      </c>
      <c r="B3454" s="2">
        <v>11543000</v>
      </c>
      <c r="C3454" s="3" t="s">
        <v>0</v>
      </c>
      <c r="D3454" s="3" t="s">
        <v>181</v>
      </c>
      <c r="E3454" s="2">
        <v>2017</v>
      </c>
      <c r="F3454" s="4">
        <v>45153</v>
      </c>
      <c r="G3454" s="3" t="s">
        <v>39</v>
      </c>
      <c r="H3454" s="4">
        <v>45175</v>
      </c>
      <c r="I3454" s="4">
        <f>_xlfn.XLOOKUP(#REF!,[1]!Backup_F8_Previous_Wave[ODINO],[1]!Backup_F8_Previous_Wave[Production Date],"")</f>
      </c>
      <c r="J3454" s="10">
        <f>_xlfn.XLOOKUP(#REF!,[1]!Backup_F8_Previous_Wave[ODINO],[1]!Backup_F8_Previous_Wave[Wave Date],"")</f>
      </c>
      <c r="K3454" s="6">
        <f>_xlfn.XLOOKUP(#REF!,[1]!Backup_F8_Previous_Wave[ODINO],[1]!Backup_F8_Previous_Wave[Full VIN],"")</f>
      </c>
      <c r="L3454" s="3" t="s">
        <v>10337</v>
      </c>
      <c r="M3454" s="3" t="s">
        <v>4</v>
      </c>
      <c r="N3454" s="3" t="s">
        <v>10338</v>
      </c>
      <c r="O3454" s="3" t="s">
        <v>196</v>
      </c>
      <c r="P3454" s="6">
        <f>_xlfn.XLOOKUP(#REF!,[1]!Table2[BINNING],[1]!Table2[VFG],"")</f>
      </c>
      <c r="Q3454" s="6">
        <f>IF(ISNUMBER(FIND("|",#REF!,1)),LEFT(#REF!,FIND("|",#REF!,1)-2),#REF!)</f>
      </c>
      <c r="R3454" s="6">
        <f>IF(ISNUMBER(FIND("|",#REF!,1)),RIGHT(#REF!,LEN(#REF!)-FIND("|",#REF!,1)-1),"")</f>
      </c>
      <c r="S3454" s="3" t="s">
        <v>7</v>
      </c>
      <c r="T3454" s="3" t="s">
        <v>7</v>
      </c>
      <c r="U3454" s="2">
        <v>0</v>
      </c>
      <c r="V3454" s="2">
        <v>0</v>
      </c>
      <c r="W3454" s="2">
        <v>100000</v>
      </c>
      <c r="X3454" s="3" t="s">
        <v>8</v>
      </c>
      <c r="Y3454" s="2">
        <v>60</v>
      </c>
      <c r="Z3454" s="3" t="s">
        <v>10339</v>
      </c>
      <c r="AA3454" s="3" t="s">
        <v>2104</v>
      </c>
      <c r="AB3454" s="7" t="s">
        <v>10340</v>
      </c>
      <c r="AC3454" s="3" t="s">
        <v>297</v>
      </c>
      <c r="AD3454" s="3" t="s">
        <v>298</v>
      </c>
      <c r="AE3454" s="3" t="s">
        <v>299</v>
      </c>
      <c r="AF3454" s="3" t="s">
        <v>198</v>
      </c>
      <c r="AG3454" s="4"/>
      <c r="AH3454" s="3"/>
      <c r="AI3454" s="4"/>
      <c r="AJ34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4" s="8">
        <f>IF(#REF!=MAX(#REF!),"New","Old")</f>
      </c>
      <c r="AL3454" s="3"/>
      <c r="AM3454" s="9">
        <f>IF(OR(#REF!="",#REF!=0),"",IF(#REF!&lt;12000,"&lt;12k",IF(AND(#REF!&gt;=12000,#REF!&lt;24000),"12k to 24k",IF(AND(#REF!&gt;=24000,#REF!&lt;=36000),"24k to 36k",IF(#REF!&gt;36000,"&gt;36k","")))))</f>
      </c>
    </row>
    <row x14ac:dyDescent="0.25" r="3455" customHeight="1" ht="18.75">
      <c r="A3455" s="1">
        <v>1924671</v>
      </c>
      <c r="B3455" s="2">
        <v>11543011</v>
      </c>
      <c r="C3455" s="3" t="s">
        <v>0</v>
      </c>
      <c r="D3455" s="3" t="s">
        <v>181</v>
      </c>
      <c r="E3455" s="2">
        <v>2017</v>
      </c>
      <c r="F3455" s="4">
        <v>44080</v>
      </c>
      <c r="G3455" s="3" t="s">
        <v>39</v>
      </c>
      <c r="H3455" s="4">
        <v>45175</v>
      </c>
      <c r="I3455" s="4">
        <f>_xlfn.XLOOKUP(#REF!,[1]!Backup_F8_Previous_Wave[ODINO],[1]!Backup_F8_Previous_Wave[Production Date],"")</f>
      </c>
      <c r="J3455" s="10">
        <f>_xlfn.XLOOKUP(#REF!,[1]!Backup_F8_Previous_Wave[ODINO],[1]!Backup_F8_Previous_Wave[Wave Date],"")</f>
      </c>
      <c r="K3455" s="6">
        <f>_xlfn.XLOOKUP(#REF!,[1]!Backup_F8_Previous_Wave[ODINO],[1]!Backup_F8_Previous_Wave[Full VIN],"")</f>
      </c>
      <c r="L3455" s="3" t="s">
        <v>5523</v>
      </c>
      <c r="M3455" s="3" t="s">
        <v>4</v>
      </c>
      <c r="N3455" s="3" t="s">
        <v>10341</v>
      </c>
      <c r="O3455" s="3" t="s">
        <v>196</v>
      </c>
      <c r="P3455" s="6">
        <f>_xlfn.XLOOKUP(#REF!,[1]!Table2[BINNING],[1]!Table2[VFG],"")</f>
      </c>
      <c r="Q3455" s="6">
        <f>IF(ISNUMBER(FIND("|",#REF!,1)),LEFT(#REF!,FIND("|",#REF!,1)-2),#REF!)</f>
      </c>
      <c r="R3455" s="6">
        <f>IF(ISNUMBER(FIND("|",#REF!,1)),RIGHT(#REF!,LEN(#REF!)-FIND("|",#REF!,1)-1),"")</f>
      </c>
      <c r="S3455" s="3" t="s">
        <v>7</v>
      </c>
      <c r="T3455" s="3" t="s">
        <v>7</v>
      </c>
      <c r="U3455" s="2">
        <v>0</v>
      </c>
      <c r="V3455" s="2">
        <v>0</v>
      </c>
      <c r="W3455" s="2">
        <v>117000</v>
      </c>
      <c r="X3455" s="3" t="s">
        <v>63</v>
      </c>
      <c r="Y3455" s="2">
        <v>70</v>
      </c>
      <c r="Z3455" s="3"/>
      <c r="AA3455" s="3"/>
      <c r="AB3455" s="7" t="s">
        <v>10342</v>
      </c>
      <c r="AC3455" s="3" t="s">
        <v>297</v>
      </c>
      <c r="AD3455" s="3" t="s">
        <v>298</v>
      </c>
      <c r="AE3455" s="3" t="s">
        <v>299</v>
      </c>
      <c r="AF3455" s="3" t="s">
        <v>198</v>
      </c>
      <c r="AG3455" s="4"/>
      <c r="AH3455" s="3"/>
      <c r="AI3455" s="4"/>
      <c r="AJ34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5" s="8">
        <f>IF(#REF!=MAX(#REF!),"New","Old")</f>
      </c>
      <c r="AL3455" s="3"/>
      <c r="AM3455" s="9">
        <f>IF(OR(#REF!="",#REF!=0),"",IF(#REF!&lt;12000,"&lt;12k",IF(AND(#REF!&gt;=12000,#REF!&lt;24000),"12k to 24k",IF(AND(#REF!&gt;=24000,#REF!&lt;=36000),"24k to 36k",IF(#REF!&gt;36000,"&gt;36k","")))))</f>
      </c>
    </row>
    <row x14ac:dyDescent="0.25" r="3456" customHeight="1" ht="18.75">
      <c r="A3456" s="1">
        <v>1924690</v>
      </c>
      <c r="B3456" s="2">
        <v>11543023</v>
      </c>
      <c r="C3456" s="3" t="s">
        <v>0</v>
      </c>
      <c r="D3456" s="3" t="s">
        <v>86</v>
      </c>
      <c r="E3456" s="2">
        <v>2020</v>
      </c>
      <c r="F3456" s="4">
        <v>45175</v>
      </c>
      <c r="G3456" s="3" t="s">
        <v>39</v>
      </c>
      <c r="H3456" s="4">
        <v>45175</v>
      </c>
      <c r="I3456" s="4"/>
      <c r="J3456" s="10">
        <f>_xlfn.XLOOKUP(#REF!,[1]!Backup_F8_Previous_Wave[ODINO],[1]!Backup_F8_Previous_Wave[Wave Date],"")</f>
      </c>
      <c r="K3456" s="3"/>
      <c r="L3456" s="3" t="s">
        <v>2275</v>
      </c>
      <c r="M3456" s="3" t="s">
        <v>4</v>
      </c>
      <c r="N3456" s="3" t="s">
        <v>10343</v>
      </c>
      <c r="O3456" s="3" t="s">
        <v>4771</v>
      </c>
      <c r="P3456" s="6">
        <f>_xlfn.XLOOKUP(#REF!,[1]!Table2[BINNING],[1]!Table2[VFG],"")</f>
      </c>
      <c r="Q3456" s="6">
        <f>IF(ISNUMBER(FIND("|",#REF!,1)),LEFT(#REF!,FIND("|",#REF!,1)-2),#REF!)</f>
      </c>
      <c r="R3456" s="6">
        <f>IF(ISNUMBER(FIND("|",#REF!,1)),RIGHT(#REF!,LEN(#REF!)-FIND("|",#REF!,1)-1),"")</f>
      </c>
      <c r="S3456" s="3" t="s">
        <v>7</v>
      </c>
      <c r="T3456" s="3" t="s">
        <v>7</v>
      </c>
      <c r="U3456" s="2">
        <v>0</v>
      </c>
      <c r="V3456" s="2">
        <v>0</v>
      </c>
      <c r="W3456" s="2"/>
      <c r="X3456" s="3" t="s">
        <v>63</v>
      </c>
      <c r="Y3456" s="2">
        <v>0</v>
      </c>
      <c r="Z3456" s="3"/>
      <c r="AA3456" s="3"/>
      <c r="AB3456" s="7" t="s">
        <v>10344</v>
      </c>
      <c r="AC3456" s="3" t="s">
        <v>44</v>
      </c>
      <c r="AD3456" s="3" t="s">
        <v>44</v>
      </c>
      <c r="AE3456" s="3" t="s">
        <v>44</v>
      </c>
      <c r="AF3456" s="3" t="s">
        <v>95</v>
      </c>
      <c r="AG3456" s="4"/>
      <c r="AH3456" s="3"/>
      <c r="AI3456" s="4"/>
      <c r="AJ34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6" s="8">
        <f>IF(#REF!=MAX(#REF!),"New","Old")</f>
      </c>
      <c r="AL3456" s="3"/>
      <c r="AM3456" s="9">
        <f>IF(OR(#REF!="",#REF!=0),"",IF(#REF!&lt;12000,"&lt;12k",IF(AND(#REF!&gt;=12000,#REF!&lt;24000),"12k to 24k",IF(AND(#REF!&gt;=24000,#REF!&lt;=36000),"24k to 36k",IF(#REF!&gt;36000,"&gt;36k","")))))</f>
      </c>
    </row>
    <row x14ac:dyDescent="0.25" r="3457" customHeight="1" ht="18.75">
      <c r="A3457" s="1">
        <v>1924702</v>
      </c>
      <c r="B3457" s="2">
        <v>11543031</v>
      </c>
      <c r="C3457" s="3" t="s">
        <v>0</v>
      </c>
      <c r="D3457" s="3" t="s">
        <v>86</v>
      </c>
      <c r="E3457" s="2">
        <v>2022</v>
      </c>
      <c r="F3457" s="4">
        <v>45173</v>
      </c>
      <c r="G3457" s="3" t="s">
        <v>39</v>
      </c>
      <c r="H3457" s="4">
        <v>45175</v>
      </c>
      <c r="I3457" s="4">
        <f>_xlfn.XLOOKUP(#REF!,[1]!Backup_F8_Previous_Wave[ODINO],[1]!Backup_F8_Previous_Wave[Production Date],"")</f>
      </c>
      <c r="J3457" s="10">
        <f>_xlfn.XLOOKUP(#REF!,[1]!Backup_F8_Previous_Wave[ODINO],[1]!Backup_F8_Previous_Wave[Wave Date],"")</f>
      </c>
      <c r="K3457" s="6">
        <f>_xlfn.XLOOKUP(#REF!,[1]!Backup_F8_Previous_Wave[ODINO],[1]!Backup_F8_Previous_Wave[Full VIN],"")</f>
      </c>
      <c r="L3457" s="3" t="s">
        <v>10345</v>
      </c>
      <c r="M3457" s="3" t="s">
        <v>4</v>
      </c>
      <c r="N3457" s="3" t="s">
        <v>10346</v>
      </c>
      <c r="O3457" s="3" t="s">
        <v>4771</v>
      </c>
      <c r="P3457" s="6">
        <f>_xlfn.XLOOKUP(#REF!,[1]!Table2[BINNING],[1]!Table2[VFG],"")</f>
      </c>
      <c r="Q3457" s="6">
        <f>IF(ISNUMBER(FIND("|",#REF!,1)),LEFT(#REF!,FIND("|",#REF!,1)-2),#REF!)</f>
      </c>
      <c r="R3457" s="6">
        <f>IF(ISNUMBER(FIND("|",#REF!,1)),RIGHT(#REF!,LEN(#REF!)-FIND("|",#REF!,1)-1),"")</f>
      </c>
      <c r="S3457" s="3" t="s">
        <v>7</v>
      </c>
      <c r="T3457" s="3" t="s">
        <v>7</v>
      </c>
      <c r="U3457" s="2">
        <v>0</v>
      </c>
      <c r="V3457" s="2">
        <v>0</v>
      </c>
      <c r="W3457" s="2"/>
      <c r="X3457" s="3" t="s">
        <v>72</v>
      </c>
      <c r="Y3457" s="2"/>
      <c r="Z3457" s="3"/>
      <c r="AA3457" s="3"/>
      <c r="AB3457" s="7" t="s">
        <v>10347</v>
      </c>
      <c r="AC3457" s="3" t="s">
        <v>685</v>
      </c>
      <c r="AD3457" s="3" t="s">
        <v>93</v>
      </c>
      <c r="AE3457" s="3" t="s">
        <v>94</v>
      </c>
      <c r="AF3457" s="3" t="s">
        <v>95</v>
      </c>
      <c r="AG3457" s="4"/>
      <c r="AH3457" s="3"/>
      <c r="AI3457" s="4"/>
      <c r="AJ34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7" s="8">
        <f>IF(#REF!=MAX(#REF!),"New","Old")</f>
      </c>
      <c r="AL3457" s="3"/>
      <c r="AM3457" s="9">
        <f>IF(OR(#REF!="",#REF!=0),"",IF(#REF!&lt;12000,"&lt;12k",IF(AND(#REF!&gt;=12000,#REF!&lt;24000),"12k to 24k",IF(AND(#REF!&gt;=24000,#REF!&lt;=36000),"24k to 36k",IF(#REF!&gt;36000,"&gt;36k","")))))</f>
      </c>
    </row>
    <row x14ac:dyDescent="0.25" r="3458" customHeight="1" ht="18.75">
      <c r="A3458" s="1">
        <v>1924718</v>
      </c>
      <c r="B3458" s="2">
        <v>11543039</v>
      </c>
      <c r="C3458" s="3" t="s">
        <v>0</v>
      </c>
      <c r="D3458" s="3" t="s">
        <v>181</v>
      </c>
      <c r="E3458" s="2">
        <v>2017</v>
      </c>
      <c r="F3458" s="4">
        <v>45171</v>
      </c>
      <c r="G3458" s="3" t="s">
        <v>39</v>
      </c>
      <c r="H3458" s="4">
        <v>45175</v>
      </c>
      <c r="I3458" s="4">
        <f>_xlfn.XLOOKUP(#REF!,[1]!Backup_F8_Previous_Wave[ODINO],[1]!Backup_F8_Previous_Wave[Production Date],"")</f>
      </c>
      <c r="J3458" s="10">
        <f>_xlfn.XLOOKUP(#REF!,[1]!Backup_F8_Previous_Wave[ODINO],[1]!Backup_F8_Previous_Wave[Wave Date],"")</f>
      </c>
      <c r="K3458" s="6">
        <f>_xlfn.XLOOKUP(#REF!,[1]!Backup_F8_Previous_Wave[ODINO],[1]!Backup_F8_Previous_Wave[Full VIN],"")</f>
      </c>
      <c r="L3458" s="3" t="s">
        <v>10337</v>
      </c>
      <c r="M3458" s="3" t="s">
        <v>4</v>
      </c>
      <c r="N3458" s="3" t="s">
        <v>10348</v>
      </c>
      <c r="O3458" s="3" t="s">
        <v>196</v>
      </c>
      <c r="P3458" s="6">
        <f>_xlfn.XLOOKUP(#REF!,[1]!Table2[BINNING],[1]!Table2[VFG],"")</f>
      </c>
      <c r="Q3458" s="6">
        <f>IF(ISNUMBER(FIND("|",#REF!,1)),LEFT(#REF!,FIND("|",#REF!,1)-2),#REF!)</f>
      </c>
      <c r="R3458" s="6">
        <f>IF(ISNUMBER(FIND("|",#REF!,1)),RIGHT(#REF!,LEN(#REF!)-FIND("|",#REF!,1)-1),"")</f>
      </c>
      <c r="S3458" s="3" t="s">
        <v>7</v>
      </c>
      <c r="T3458" s="3" t="s">
        <v>7</v>
      </c>
      <c r="U3458" s="2">
        <v>0</v>
      </c>
      <c r="V3458" s="2">
        <v>0</v>
      </c>
      <c r="W3458" s="2"/>
      <c r="X3458" s="3" t="s">
        <v>8</v>
      </c>
      <c r="Y3458" s="2">
        <v>65</v>
      </c>
      <c r="Z3458" s="3"/>
      <c r="AA3458" s="3"/>
      <c r="AB3458" s="7" t="s">
        <v>10349</v>
      </c>
      <c r="AC3458" s="3" t="s">
        <v>297</v>
      </c>
      <c r="AD3458" s="3" t="s">
        <v>298</v>
      </c>
      <c r="AE3458" s="3" t="s">
        <v>299</v>
      </c>
      <c r="AF3458" s="3" t="s">
        <v>198</v>
      </c>
      <c r="AG3458" s="4"/>
      <c r="AH3458" s="3"/>
      <c r="AI3458" s="4"/>
      <c r="AJ34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8" s="8">
        <f>IF(#REF!=MAX(#REF!),"New","Old")</f>
      </c>
      <c r="AL3458" s="3"/>
      <c r="AM3458" s="9">
        <f>IF(OR(#REF!="",#REF!=0),"",IF(#REF!&lt;12000,"&lt;12k",IF(AND(#REF!&gt;=12000,#REF!&lt;24000),"12k to 24k",IF(AND(#REF!&gt;=24000,#REF!&lt;=36000),"24k to 36k",IF(#REF!&gt;36000,"&gt;36k","")))))</f>
      </c>
    </row>
    <row x14ac:dyDescent="0.25" r="3459" customHeight="1" ht="18.75">
      <c r="A3459" s="1">
        <v>1924719</v>
      </c>
      <c r="B3459" s="2">
        <v>11543040</v>
      </c>
      <c r="C3459" s="3" t="s">
        <v>0</v>
      </c>
      <c r="D3459" s="3" t="s">
        <v>86</v>
      </c>
      <c r="E3459" s="2">
        <v>2020</v>
      </c>
      <c r="F3459" s="4">
        <v>45175</v>
      </c>
      <c r="G3459" s="3" t="s">
        <v>39</v>
      </c>
      <c r="H3459" s="4">
        <v>45175</v>
      </c>
      <c r="I3459" s="4">
        <f>_xlfn.XLOOKUP(#REF!,[1]!Backup_F8_Previous_Wave[ODINO],[1]!Backup_F8_Previous_Wave[Production Date],"")</f>
      </c>
      <c r="J3459" s="10">
        <f>_xlfn.XLOOKUP(#REF!,[1]!Backup_F8_Previous_Wave[ODINO],[1]!Backup_F8_Previous_Wave[Wave Date],"")</f>
      </c>
      <c r="K3459" s="6">
        <f>_xlfn.XLOOKUP(#REF!,[1]!Backup_F8_Previous_Wave[ODINO],[1]!Backup_F8_Previous_Wave[Full VIN],"")</f>
      </c>
      <c r="L3459" s="3" t="s">
        <v>9686</v>
      </c>
      <c r="M3459" s="3" t="s">
        <v>4</v>
      </c>
      <c r="N3459" s="3" t="s">
        <v>10350</v>
      </c>
      <c r="O3459" s="3" t="s">
        <v>4771</v>
      </c>
      <c r="P3459" s="6">
        <f>_xlfn.XLOOKUP(#REF!,[1]!Table2[BINNING],[1]!Table2[VFG],"")</f>
      </c>
      <c r="Q3459" s="6">
        <f>IF(ISNUMBER(FIND("|",#REF!,1)),LEFT(#REF!,FIND("|",#REF!,1)-2),#REF!)</f>
      </c>
      <c r="R3459" s="6">
        <f>IF(ISNUMBER(FIND("|",#REF!,1)),RIGHT(#REF!,LEN(#REF!)-FIND("|",#REF!,1)-1),"")</f>
      </c>
      <c r="S3459" s="3" t="s">
        <v>7</v>
      </c>
      <c r="T3459" s="3" t="s">
        <v>7</v>
      </c>
      <c r="U3459" s="2">
        <v>0</v>
      </c>
      <c r="V3459" s="2">
        <v>0</v>
      </c>
      <c r="W3459" s="2"/>
      <c r="X3459" s="3" t="s">
        <v>125</v>
      </c>
      <c r="Y3459" s="2"/>
      <c r="Z3459" s="3"/>
      <c r="AA3459" s="3"/>
      <c r="AB3459" s="7" t="s">
        <v>10351</v>
      </c>
      <c r="AC3459" s="3" t="s">
        <v>685</v>
      </c>
      <c r="AD3459" s="3" t="s">
        <v>1962</v>
      </c>
      <c r="AE3459" s="3" t="s">
        <v>2404</v>
      </c>
      <c r="AF3459" s="3" t="s">
        <v>95</v>
      </c>
      <c r="AG3459" s="4"/>
      <c r="AH3459" s="3"/>
      <c r="AI3459" s="4"/>
      <c r="AJ34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59" s="8">
        <f>IF(#REF!=MAX(#REF!),"New","Old")</f>
      </c>
      <c r="AL3459" s="3"/>
      <c r="AM3459" s="9">
        <f>IF(OR(#REF!="",#REF!=0),"",IF(#REF!&lt;12000,"&lt;12k",IF(AND(#REF!&gt;=12000,#REF!&lt;24000),"12k to 24k",IF(AND(#REF!&gt;=24000,#REF!&lt;=36000),"24k to 36k",IF(#REF!&gt;36000,"&gt;36k","")))))</f>
      </c>
    </row>
    <row x14ac:dyDescent="0.25" r="3460" customHeight="1" ht="18.75">
      <c r="A3460" s="1">
        <v>1924802</v>
      </c>
      <c r="B3460" s="2">
        <v>11543093</v>
      </c>
      <c r="C3460" s="3" t="s">
        <v>0</v>
      </c>
      <c r="D3460" s="3" t="s">
        <v>86</v>
      </c>
      <c r="E3460" s="2">
        <v>2020</v>
      </c>
      <c r="F3460" s="4">
        <v>45175</v>
      </c>
      <c r="G3460" s="3" t="s">
        <v>39</v>
      </c>
      <c r="H3460" s="4">
        <v>45176</v>
      </c>
      <c r="I3460" s="4"/>
      <c r="J3460" s="10">
        <f>_xlfn.XLOOKUP(#REF!,[1]!Backup_F8_Previous_Wave[ODINO],[1]!Backup_F8_Previous_Wave[Wave Date],"")</f>
      </c>
      <c r="K3460" s="3"/>
      <c r="L3460" s="3" t="s">
        <v>5593</v>
      </c>
      <c r="M3460" s="3" t="s">
        <v>4</v>
      </c>
      <c r="N3460" s="3" t="s">
        <v>10352</v>
      </c>
      <c r="O3460" s="3" t="s">
        <v>4771</v>
      </c>
      <c r="P3460" s="6">
        <f>_xlfn.XLOOKUP(#REF!,[1]!Table2[BINNING],[1]!Table2[VFG],"")</f>
      </c>
      <c r="Q3460" s="6">
        <f>IF(ISNUMBER(FIND("|",#REF!,1)),LEFT(#REF!,FIND("|",#REF!,1)-2),#REF!)</f>
      </c>
      <c r="R3460" s="6">
        <f>IF(ISNUMBER(FIND("|",#REF!,1)),RIGHT(#REF!,LEN(#REF!)-FIND("|",#REF!,1)-1),"")</f>
      </c>
      <c r="S3460" s="3" t="s">
        <v>7</v>
      </c>
      <c r="T3460" s="3" t="s">
        <v>7</v>
      </c>
      <c r="U3460" s="2">
        <v>0</v>
      </c>
      <c r="V3460" s="2">
        <v>0</v>
      </c>
      <c r="W3460" s="2">
        <v>25000</v>
      </c>
      <c r="X3460" s="3" t="s">
        <v>282</v>
      </c>
      <c r="Y3460" s="2"/>
      <c r="Z3460" s="3" t="s">
        <v>10353</v>
      </c>
      <c r="AA3460" s="3" t="s">
        <v>4038</v>
      </c>
      <c r="AB3460" s="7" t="s">
        <v>10354</v>
      </c>
      <c r="AC3460" s="3" t="s">
        <v>44</v>
      </c>
      <c r="AD3460" s="3" t="s">
        <v>44</v>
      </c>
      <c r="AE3460" s="3" t="s">
        <v>44</v>
      </c>
      <c r="AF3460" s="3" t="s">
        <v>95</v>
      </c>
      <c r="AG3460" s="4"/>
      <c r="AH3460" s="3"/>
      <c r="AI3460" s="4"/>
      <c r="AJ34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0" s="8">
        <f>IF(#REF!=MAX(#REF!),"New","Old")</f>
      </c>
      <c r="AL3460" s="3"/>
      <c r="AM3460" s="9">
        <f>IF(OR(#REF!="",#REF!=0),"",IF(#REF!&lt;12000,"&lt;12k",IF(AND(#REF!&gt;=12000,#REF!&lt;24000),"12k to 24k",IF(AND(#REF!&gt;=24000,#REF!&lt;=36000),"24k to 36k",IF(#REF!&gt;36000,"&gt;36k","")))))</f>
      </c>
    </row>
    <row x14ac:dyDescent="0.25" r="3461" customHeight="1" ht="18.75">
      <c r="A3461" s="1">
        <v>1924896</v>
      </c>
      <c r="B3461" s="2">
        <v>11543168</v>
      </c>
      <c r="C3461" s="3" t="s">
        <v>0</v>
      </c>
      <c r="D3461" s="3" t="s">
        <v>1</v>
      </c>
      <c r="E3461" s="2">
        <v>2018</v>
      </c>
      <c r="F3461" s="4">
        <v>44568</v>
      </c>
      <c r="G3461" s="3" t="s">
        <v>2</v>
      </c>
      <c r="H3461" s="4">
        <v>45176</v>
      </c>
      <c r="I3461" s="4">
        <f>_xlfn.XLOOKUP(#REF!,[1]!Backup_F8_Previous_Wave[ODINO],[1]!Backup_F8_Previous_Wave[Production Date],"")</f>
      </c>
      <c r="J3461" s="10">
        <f>_xlfn.XLOOKUP(#REF!,[1]!Backup_F8_Previous_Wave[ODINO],[1]!Backup_F8_Previous_Wave[Wave Date],"")</f>
      </c>
      <c r="K3461" s="6">
        <f>_xlfn.XLOOKUP(#REF!,[1]!Backup_F8_Previous_Wave[ODINO],[1]!Backup_F8_Previous_Wave[Full VIN],"")</f>
      </c>
      <c r="L3461" s="3" t="s">
        <v>7748</v>
      </c>
      <c r="M3461" s="3" t="s">
        <v>4</v>
      </c>
      <c r="N3461" s="3" t="s">
        <v>10355</v>
      </c>
      <c r="O3461" s="3" t="s">
        <v>124</v>
      </c>
      <c r="P3461" s="6">
        <f>_xlfn.XLOOKUP(#REF!,[1]!Table2[BINNING],[1]!Table2[VFG],"")</f>
      </c>
      <c r="Q3461" s="6">
        <f>IF(ISNUMBER(FIND("|",#REF!,1)),LEFT(#REF!,FIND("|",#REF!,1)-2),#REF!)</f>
      </c>
      <c r="R3461" s="6">
        <f>IF(ISNUMBER(FIND("|",#REF!,1)),RIGHT(#REF!,LEN(#REF!)-FIND("|",#REF!,1)-1),"")</f>
      </c>
      <c r="S3461" s="3" t="s">
        <v>7</v>
      </c>
      <c r="T3461" s="3" t="s">
        <v>7</v>
      </c>
      <c r="U3461" s="2">
        <v>0</v>
      </c>
      <c r="V3461" s="2">
        <v>0</v>
      </c>
      <c r="W3461" s="2">
        <v>40000</v>
      </c>
      <c r="X3461" s="3" t="s">
        <v>32</v>
      </c>
      <c r="Y3461" s="2">
        <v>45</v>
      </c>
      <c r="Z3461" s="3"/>
      <c r="AA3461" s="3"/>
      <c r="AB3461" s="7" t="s">
        <v>10356</v>
      </c>
      <c r="AC3461" s="3" t="s">
        <v>20</v>
      </c>
      <c r="AD3461" s="3" t="s">
        <v>11</v>
      </c>
      <c r="AE3461" s="3" t="s">
        <v>21</v>
      </c>
      <c r="AF3461" s="3" t="s">
        <v>13</v>
      </c>
      <c r="AG3461" s="4"/>
      <c r="AH3461" s="3"/>
      <c r="AI3461" s="4"/>
      <c r="AJ34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1" s="8">
        <f>IF(#REF!=MAX(#REF!),"New","Old")</f>
      </c>
      <c r="AL3461" s="3"/>
      <c r="AM3461" s="9">
        <f>IF(OR(#REF!="",#REF!=0),"",IF(#REF!&lt;12000,"&lt;12k",IF(AND(#REF!&gt;=12000,#REF!&lt;24000),"12k to 24k",IF(AND(#REF!&gt;=24000,#REF!&lt;=36000),"24k to 36k",IF(#REF!&gt;36000,"&gt;36k","")))))</f>
      </c>
    </row>
    <row x14ac:dyDescent="0.25" r="3462" customHeight="1" ht="18.75">
      <c r="A3462" s="1">
        <v>1924939</v>
      </c>
      <c r="B3462" s="2">
        <v>11543199</v>
      </c>
      <c r="C3462" s="3" t="s">
        <v>0</v>
      </c>
      <c r="D3462" s="3" t="s">
        <v>86</v>
      </c>
      <c r="E3462" s="2">
        <v>2020</v>
      </c>
      <c r="F3462" s="4">
        <v>45171</v>
      </c>
      <c r="G3462" s="3" t="s">
        <v>39</v>
      </c>
      <c r="H3462" s="4">
        <v>45176</v>
      </c>
      <c r="I3462" s="4">
        <f>_xlfn.XLOOKUP(#REF!,[1]!Backup_F8_Previous_Wave[ODINO],[1]!Backup_F8_Previous_Wave[Production Date],"")</f>
      </c>
      <c r="J3462" s="10">
        <f>_xlfn.XLOOKUP(#REF!,[1]!Backup_F8_Previous_Wave[ODINO],[1]!Backup_F8_Previous_Wave[Wave Date],"")</f>
      </c>
      <c r="K3462" s="6">
        <f>_xlfn.XLOOKUP(#REF!,[1]!Backup_F8_Previous_Wave[ODINO],[1]!Backup_F8_Previous_Wave[Full VIN],"")</f>
      </c>
      <c r="L3462" s="3" t="s">
        <v>8935</v>
      </c>
      <c r="M3462" s="3" t="s">
        <v>4</v>
      </c>
      <c r="N3462" s="3" t="s">
        <v>10357</v>
      </c>
      <c r="O3462" s="3" t="s">
        <v>4771</v>
      </c>
      <c r="P3462" s="6">
        <f>_xlfn.XLOOKUP(#REF!,[1]!Table2[BINNING],[1]!Table2[VFG],"")</f>
      </c>
      <c r="Q3462" s="6">
        <f>IF(ISNUMBER(FIND("|",#REF!,1)),LEFT(#REF!,FIND("|",#REF!,1)-2),#REF!)</f>
      </c>
      <c r="R3462" s="6">
        <f>IF(ISNUMBER(FIND("|",#REF!,1)),RIGHT(#REF!,LEN(#REF!)-FIND("|",#REF!,1)-1),"")</f>
      </c>
      <c r="S3462" s="3" t="s">
        <v>7</v>
      </c>
      <c r="T3462" s="3" t="s">
        <v>7</v>
      </c>
      <c r="U3462" s="2">
        <v>0</v>
      </c>
      <c r="V3462" s="2">
        <v>0</v>
      </c>
      <c r="W3462" s="2"/>
      <c r="X3462" s="3" t="s">
        <v>358</v>
      </c>
      <c r="Y3462" s="2"/>
      <c r="Z3462" s="3"/>
      <c r="AA3462" s="3"/>
      <c r="AB3462" s="7" t="s">
        <v>10358</v>
      </c>
      <c r="AC3462" s="3" t="s">
        <v>685</v>
      </c>
      <c r="AD3462" s="3" t="s">
        <v>1962</v>
      </c>
      <c r="AE3462" s="3" t="s">
        <v>2404</v>
      </c>
      <c r="AF3462" s="3" t="s">
        <v>95</v>
      </c>
      <c r="AG3462" s="4"/>
      <c r="AH3462" s="3"/>
      <c r="AI3462" s="4"/>
      <c r="AJ34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2" s="8">
        <f>IF(#REF!=MAX(#REF!),"New","Old")</f>
      </c>
      <c r="AL3462" s="3"/>
      <c r="AM3462" s="9">
        <f>IF(OR(#REF!="",#REF!=0),"",IF(#REF!&lt;12000,"&lt;12k",IF(AND(#REF!&gt;=12000,#REF!&lt;24000),"12k to 24k",IF(AND(#REF!&gt;=24000,#REF!&lt;=36000),"24k to 36k",IF(#REF!&gt;36000,"&gt;36k","")))))</f>
      </c>
    </row>
    <row x14ac:dyDescent="0.25" r="3463" customHeight="1" ht="18.75">
      <c r="A3463" s="1">
        <v>1924952</v>
      </c>
      <c r="B3463" s="2">
        <v>11543207</v>
      </c>
      <c r="C3463" s="3" t="s">
        <v>0</v>
      </c>
      <c r="D3463" s="3" t="s">
        <v>46</v>
      </c>
      <c r="E3463" s="2">
        <v>2016</v>
      </c>
      <c r="F3463" s="4">
        <v>45140</v>
      </c>
      <c r="G3463" s="3" t="s">
        <v>39</v>
      </c>
      <c r="H3463" s="4">
        <v>45176</v>
      </c>
      <c r="I3463" s="4">
        <f>_xlfn.XLOOKUP(#REF!,[1]!Backup_F8_Previous_Wave[ODINO],[1]!Backup_F8_Previous_Wave[Production Date],"")</f>
      </c>
      <c r="J3463" s="10">
        <f>_xlfn.XLOOKUP(#REF!,[1]!Backup_F8_Previous_Wave[ODINO],[1]!Backup_F8_Previous_Wave[Wave Date],"")</f>
      </c>
      <c r="K3463" s="6">
        <f>_xlfn.XLOOKUP(#REF!,[1]!Backup_F8_Previous_Wave[ODINO],[1]!Backup_F8_Previous_Wave[Full VIN],"")</f>
      </c>
      <c r="L3463" s="3" t="s">
        <v>10359</v>
      </c>
      <c r="M3463" s="3" t="s">
        <v>4</v>
      </c>
      <c r="N3463" s="3" t="s">
        <v>10360</v>
      </c>
      <c r="O3463" s="3" t="s">
        <v>89</v>
      </c>
      <c r="P3463" s="6">
        <f>_xlfn.XLOOKUP(#REF!,[1]!Table2[BINNING],[1]!Table2[VFG],"")</f>
      </c>
      <c r="Q3463" s="6">
        <f>IF(ISNUMBER(FIND("|",#REF!,1)),LEFT(#REF!,FIND("|",#REF!,1)-2),#REF!)</f>
      </c>
      <c r="R3463" s="6">
        <f>IF(ISNUMBER(FIND("|",#REF!,1)),RIGHT(#REF!,LEN(#REF!)-FIND("|",#REF!,1)-1),"")</f>
      </c>
      <c r="S3463" s="3" t="s">
        <v>7</v>
      </c>
      <c r="T3463" s="3" t="s">
        <v>7</v>
      </c>
      <c r="U3463" s="2">
        <v>0</v>
      </c>
      <c r="V3463" s="2">
        <v>0</v>
      </c>
      <c r="W3463" s="2">
        <v>145561</v>
      </c>
      <c r="X3463" s="3" t="s">
        <v>72</v>
      </c>
      <c r="Y3463" s="2"/>
      <c r="Z3463" s="3"/>
      <c r="AA3463" s="3"/>
      <c r="AB3463" s="7" t="s">
        <v>10361</v>
      </c>
      <c r="AC3463" s="3" t="s">
        <v>10362</v>
      </c>
      <c r="AD3463" s="3" t="s">
        <v>53</v>
      </c>
      <c r="AE3463" s="3" t="s">
        <v>54</v>
      </c>
      <c r="AF3463" s="3" t="s">
        <v>27</v>
      </c>
      <c r="AG3463" s="4"/>
      <c r="AH3463" s="3"/>
      <c r="AI3463" s="4"/>
      <c r="AJ34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3" s="8">
        <f>IF(#REF!=MAX(#REF!),"New","Old")</f>
      </c>
      <c r="AL3463" s="3"/>
      <c r="AM3463" s="9">
        <f>IF(OR(#REF!="",#REF!=0),"",IF(#REF!&lt;12000,"&lt;12k",IF(AND(#REF!&gt;=12000,#REF!&lt;24000),"12k to 24k",IF(AND(#REF!&gt;=24000,#REF!&lt;=36000),"24k to 36k",IF(#REF!&gt;36000,"&gt;36k","")))))</f>
      </c>
    </row>
    <row x14ac:dyDescent="0.25" r="3464" customHeight="1" ht="18.75">
      <c r="A3464" s="1">
        <v>1924992</v>
      </c>
      <c r="B3464" s="2">
        <v>11543233</v>
      </c>
      <c r="C3464" s="3" t="s">
        <v>0</v>
      </c>
      <c r="D3464" s="3" t="s">
        <v>28</v>
      </c>
      <c r="E3464" s="2">
        <v>2023</v>
      </c>
      <c r="F3464" s="4">
        <v>44977</v>
      </c>
      <c r="G3464" s="3" t="s">
        <v>2</v>
      </c>
      <c r="H3464" s="4">
        <v>45176</v>
      </c>
      <c r="I3464" s="4">
        <f>_xlfn.XLOOKUP(#REF!,[1]!Backup_F8_Previous_Wave[ODINO],[1]!Backup_F8_Previous_Wave[Production Date],"")</f>
      </c>
      <c r="J3464" s="10">
        <f>_xlfn.XLOOKUP(#REF!,[1]!Backup_F8_Previous_Wave[ODINO],[1]!Backup_F8_Previous_Wave[Wave Date],"")</f>
      </c>
      <c r="K3464" s="6">
        <f>_xlfn.XLOOKUP(#REF!,[1]!Backup_F8_Previous_Wave[ODINO],[1]!Backup_F8_Previous_Wave[Full VIN],"")</f>
      </c>
      <c r="L3464" s="3" t="s">
        <v>10363</v>
      </c>
      <c r="M3464" s="3" t="s">
        <v>4</v>
      </c>
      <c r="N3464" s="3" t="s">
        <v>10364</v>
      </c>
      <c r="O3464" s="3" t="s">
        <v>10365</v>
      </c>
      <c r="P3464" s="6">
        <f>_xlfn.XLOOKUP(#REF!,[1]!Table2[BINNING],[1]!Table2[VFG],"")</f>
      </c>
      <c r="Q3464" s="6">
        <f>IF(ISNUMBER(FIND("|",#REF!,1)),LEFT(#REF!,FIND("|",#REF!,1)-2),#REF!)</f>
      </c>
      <c r="R3464" s="6">
        <f>IF(ISNUMBER(FIND("|",#REF!,1)),RIGHT(#REF!,LEN(#REF!)-FIND("|",#REF!,1)-1),"")</f>
      </c>
      <c r="S3464" s="3" t="s">
        <v>7</v>
      </c>
      <c r="T3464" s="3" t="s">
        <v>7</v>
      </c>
      <c r="U3464" s="2">
        <v>0</v>
      </c>
      <c r="V3464" s="2">
        <v>0</v>
      </c>
      <c r="W3464" s="2">
        <v>10000</v>
      </c>
      <c r="X3464" s="3" t="s">
        <v>139</v>
      </c>
      <c r="Y3464" s="2"/>
      <c r="Z3464" s="3" t="s">
        <v>10366</v>
      </c>
      <c r="AA3464" s="3" t="s">
        <v>4198</v>
      </c>
      <c r="AB3464" s="7" t="s">
        <v>10367</v>
      </c>
      <c r="AC3464" s="3" t="s">
        <v>662</v>
      </c>
      <c r="AD3464" s="3" t="s">
        <v>663</v>
      </c>
      <c r="AE3464" s="3" t="s">
        <v>664</v>
      </c>
      <c r="AF3464" s="3" t="s">
        <v>102</v>
      </c>
      <c r="AG3464" s="4"/>
      <c r="AH3464" s="3"/>
      <c r="AI3464" s="4"/>
      <c r="AJ34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4" s="8">
        <f>IF(#REF!=MAX(#REF!),"New","Old")</f>
      </c>
      <c r="AL3464" s="3"/>
      <c r="AM3464" s="9">
        <f>IF(OR(#REF!="",#REF!=0),"",IF(#REF!&lt;12000,"&lt;12k",IF(AND(#REF!&gt;=12000,#REF!&lt;24000),"12k to 24k",IF(AND(#REF!&gt;=24000,#REF!&lt;=36000),"24k to 36k",IF(#REF!&gt;36000,"&gt;36k","")))))</f>
      </c>
    </row>
    <row x14ac:dyDescent="0.25" r="3465" customHeight="1" ht="18.75">
      <c r="A3465" s="1">
        <v>1925007</v>
      </c>
      <c r="B3465" s="2">
        <v>11543244</v>
      </c>
      <c r="C3465" s="3" t="s">
        <v>0</v>
      </c>
      <c r="D3465" s="3" t="s">
        <v>187</v>
      </c>
      <c r="E3465" s="2">
        <v>2017</v>
      </c>
      <c r="F3465" s="4">
        <v>45145</v>
      </c>
      <c r="G3465" s="3" t="s">
        <v>39</v>
      </c>
      <c r="H3465" s="4">
        <v>45176</v>
      </c>
      <c r="I3465" s="4">
        <f>_xlfn.XLOOKUP(#REF!,[1]!Backup_F8_Previous_Wave[ODINO],[1]!Backup_F8_Previous_Wave[Production Date],"")</f>
      </c>
      <c r="J3465" s="10">
        <f>_xlfn.XLOOKUP(#REF!,[1]!Backup_F8_Previous_Wave[ODINO],[1]!Backup_F8_Previous_Wave[Wave Date],"")</f>
      </c>
      <c r="K3465" s="6">
        <f>_xlfn.XLOOKUP(#REF!,[1]!Backup_F8_Previous_Wave[ODINO],[1]!Backup_F8_Previous_Wave[Full VIN],"")</f>
      </c>
      <c r="L3465" s="3" t="s">
        <v>1738</v>
      </c>
      <c r="M3465" s="3" t="s">
        <v>4</v>
      </c>
      <c r="N3465" s="3" t="s">
        <v>10368</v>
      </c>
      <c r="O3465" s="3" t="s">
        <v>10369</v>
      </c>
      <c r="P3465" s="6">
        <f>_xlfn.XLOOKUP(#REF!,[1]!Table2[BINNING],[1]!Table2[VFG],"")</f>
      </c>
      <c r="Q3465" s="6">
        <f>IF(ISNUMBER(FIND("|",#REF!,1)),LEFT(#REF!,FIND("|",#REF!,1)-2),#REF!)</f>
      </c>
      <c r="R3465" s="6">
        <f>IF(ISNUMBER(FIND("|",#REF!,1)),RIGHT(#REF!,LEN(#REF!)-FIND("|",#REF!,1)-1),"")</f>
      </c>
      <c r="S3465" s="3" t="s">
        <v>7</v>
      </c>
      <c r="T3465" s="3" t="s">
        <v>7</v>
      </c>
      <c r="U3465" s="2">
        <v>0</v>
      </c>
      <c r="V3465" s="2">
        <v>0</v>
      </c>
      <c r="W3465" s="2">
        <v>30000</v>
      </c>
      <c r="X3465" s="3" t="s">
        <v>139</v>
      </c>
      <c r="Y3465" s="2"/>
      <c r="Z3465" s="3"/>
      <c r="AA3465" s="3"/>
      <c r="AB3465" s="7" t="s">
        <v>10370</v>
      </c>
      <c r="AC3465" s="3" t="s">
        <v>191</v>
      </c>
      <c r="AD3465" s="3" t="s">
        <v>192</v>
      </c>
      <c r="AE3465" s="3" t="s">
        <v>193</v>
      </c>
      <c r="AF3465" s="3" t="s">
        <v>141</v>
      </c>
      <c r="AG3465" s="4"/>
      <c r="AH3465" s="3"/>
      <c r="AI3465" s="4"/>
      <c r="AJ34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5" s="8">
        <f>IF(#REF!=MAX(#REF!),"New","Old")</f>
      </c>
      <c r="AL3465" s="3"/>
      <c r="AM3465" s="9">
        <f>IF(OR(#REF!="",#REF!=0),"",IF(#REF!&lt;12000,"&lt;12k",IF(AND(#REF!&gt;=12000,#REF!&lt;24000),"12k to 24k",IF(AND(#REF!&gt;=24000,#REF!&lt;=36000),"24k to 36k",IF(#REF!&gt;36000,"&gt;36k","")))))</f>
      </c>
    </row>
    <row x14ac:dyDescent="0.25" r="3466" customHeight="1" ht="18.75">
      <c r="A3466" s="1">
        <v>1925032</v>
      </c>
      <c r="B3466" s="2">
        <v>11543262</v>
      </c>
      <c r="C3466" s="3" t="s">
        <v>0</v>
      </c>
      <c r="D3466" s="3" t="s">
        <v>181</v>
      </c>
      <c r="E3466" s="2">
        <v>2012</v>
      </c>
      <c r="F3466" s="4">
        <v>42566</v>
      </c>
      <c r="G3466" s="3" t="s">
        <v>39</v>
      </c>
      <c r="H3466" s="4">
        <v>45176</v>
      </c>
      <c r="I3466" s="4">
        <f>_xlfn.XLOOKUP(#REF!,[1]!Backup_F8_Previous_Wave[ODINO],[1]!Backup_F8_Previous_Wave[Production Date],"")</f>
      </c>
      <c r="J3466" s="10">
        <f>_xlfn.XLOOKUP(#REF!,[1]!Backup_F8_Previous_Wave[ODINO],[1]!Backup_F8_Previous_Wave[Wave Date],"")</f>
      </c>
      <c r="K3466" s="6">
        <f>_xlfn.XLOOKUP(#REF!,[1]!Backup_F8_Previous_Wave[ODINO],[1]!Backup_F8_Previous_Wave[Full VIN],"")</f>
      </c>
      <c r="L3466" s="3" t="s">
        <v>10371</v>
      </c>
      <c r="M3466" s="3" t="s">
        <v>4</v>
      </c>
      <c r="N3466" s="3" t="s">
        <v>10372</v>
      </c>
      <c r="O3466" s="3" t="s">
        <v>196</v>
      </c>
      <c r="P3466" s="6">
        <f>_xlfn.XLOOKUP(#REF!,[1]!Table2[BINNING],[1]!Table2[VFG],"")</f>
      </c>
      <c r="Q3466" s="6">
        <f>IF(ISNUMBER(FIND("|",#REF!,1)),LEFT(#REF!,FIND("|",#REF!,1)-2),#REF!)</f>
      </c>
      <c r="R3466" s="6">
        <f>IF(ISNUMBER(FIND("|",#REF!,1)),RIGHT(#REF!,LEN(#REF!)-FIND("|",#REF!,1)-1),"")</f>
      </c>
      <c r="S3466" s="3" t="s">
        <v>7</v>
      </c>
      <c r="T3466" s="3" t="s">
        <v>7</v>
      </c>
      <c r="U3466" s="2">
        <v>0</v>
      </c>
      <c r="V3466" s="2">
        <v>0</v>
      </c>
      <c r="W3466" s="2"/>
      <c r="X3466" s="3" t="s">
        <v>106</v>
      </c>
      <c r="Y3466" s="2">
        <v>60</v>
      </c>
      <c r="Z3466" s="3"/>
      <c r="AA3466" s="3"/>
      <c r="AB3466" s="7" t="s">
        <v>10373</v>
      </c>
      <c r="AC3466" s="3" t="s">
        <v>297</v>
      </c>
      <c r="AD3466" s="3" t="s">
        <v>298</v>
      </c>
      <c r="AE3466" s="3" t="s">
        <v>299</v>
      </c>
      <c r="AF3466" s="3" t="s">
        <v>198</v>
      </c>
      <c r="AG3466" s="4"/>
      <c r="AH3466" s="3"/>
      <c r="AI3466" s="4"/>
      <c r="AJ34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6" s="8">
        <f>IF(#REF!=MAX(#REF!),"New","Old")</f>
      </c>
      <c r="AL3466" s="3"/>
      <c r="AM3466" s="9">
        <f>IF(OR(#REF!="",#REF!=0),"",IF(#REF!&lt;12000,"&lt;12k",IF(AND(#REF!&gt;=12000,#REF!&lt;24000),"12k to 24k",IF(AND(#REF!&gt;=24000,#REF!&lt;=36000),"24k to 36k",IF(#REF!&gt;36000,"&gt;36k","")))))</f>
      </c>
    </row>
    <row x14ac:dyDescent="0.25" r="3467" customHeight="1" ht="18.75">
      <c r="A3467" s="1">
        <v>1925105</v>
      </c>
      <c r="B3467" s="2">
        <v>11543310</v>
      </c>
      <c r="C3467" s="3" t="s">
        <v>0</v>
      </c>
      <c r="D3467" s="3" t="s">
        <v>86</v>
      </c>
      <c r="E3467" s="2">
        <v>2020</v>
      </c>
      <c r="F3467" s="4">
        <v>45169</v>
      </c>
      <c r="G3467" s="3" t="s">
        <v>39</v>
      </c>
      <c r="H3467" s="4">
        <v>45176</v>
      </c>
      <c r="I3467" s="4">
        <f>_xlfn.XLOOKUP(#REF!,[1]!Backup_F8_Previous_Wave[ODINO],[1]!Backup_F8_Previous_Wave[Production Date],"")</f>
      </c>
      <c r="J3467" s="10">
        <f>_xlfn.XLOOKUP(#REF!,[1]!Backup_F8_Previous_Wave[ODINO],[1]!Backup_F8_Previous_Wave[Wave Date],"")</f>
      </c>
      <c r="K3467" s="6">
        <f>_xlfn.XLOOKUP(#REF!,[1]!Backup_F8_Previous_Wave[ODINO],[1]!Backup_F8_Previous_Wave[Full VIN],"")</f>
      </c>
      <c r="L3467" s="3" t="s">
        <v>9558</v>
      </c>
      <c r="M3467" s="3" t="s">
        <v>4</v>
      </c>
      <c r="N3467" s="3" t="s">
        <v>10374</v>
      </c>
      <c r="O3467" s="3" t="s">
        <v>4771</v>
      </c>
      <c r="P3467" s="6">
        <f>_xlfn.XLOOKUP(#REF!,[1]!Table2[BINNING],[1]!Table2[VFG],"")</f>
      </c>
      <c r="Q3467" s="6">
        <f>IF(ISNUMBER(FIND("|",#REF!,1)),LEFT(#REF!,FIND("|",#REF!,1)-2),#REF!)</f>
      </c>
      <c r="R3467" s="6">
        <f>IF(ISNUMBER(FIND("|",#REF!,1)),RIGHT(#REF!,LEN(#REF!)-FIND("|",#REF!,1)-1),"")</f>
      </c>
      <c r="S3467" s="3" t="s">
        <v>7</v>
      </c>
      <c r="T3467" s="3" t="s">
        <v>7</v>
      </c>
      <c r="U3467" s="2">
        <v>0</v>
      </c>
      <c r="V3467" s="2">
        <v>0</v>
      </c>
      <c r="W3467" s="2"/>
      <c r="X3467" s="3" t="s">
        <v>112</v>
      </c>
      <c r="Y3467" s="2">
        <v>0</v>
      </c>
      <c r="Z3467" s="3"/>
      <c r="AA3467" s="3"/>
      <c r="AB3467" s="7" t="s">
        <v>10375</v>
      </c>
      <c r="AC3467" s="3" t="s">
        <v>685</v>
      </c>
      <c r="AD3467" s="3" t="s">
        <v>93</v>
      </c>
      <c r="AE3467" s="3" t="s">
        <v>94</v>
      </c>
      <c r="AF3467" s="3" t="s">
        <v>95</v>
      </c>
      <c r="AG3467" s="4"/>
      <c r="AH3467" s="3"/>
      <c r="AI3467" s="4"/>
      <c r="AJ34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7" s="8">
        <f>IF(#REF!=MAX(#REF!),"New","Old")</f>
      </c>
      <c r="AL3467" s="3"/>
      <c r="AM3467" s="9">
        <f>IF(OR(#REF!="",#REF!=0),"",IF(#REF!&lt;12000,"&lt;12k",IF(AND(#REF!&gt;=12000,#REF!&lt;24000),"12k to 24k",IF(AND(#REF!&gt;=24000,#REF!&lt;=36000),"24k to 36k",IF(#REF!&gt;36000,"&gt;36k","")))))</f>
      </c>
    </row>
    <row x14ac:dyDescent="0.25" r="3468" customHeight="1" ht="18.75">
      <c r="A3468" s="1">
        <v>1925157</v>
      </c>
      <c r="B3468" s="2">
        <v>11543345</v>
      </c>
      <c r="C3468" s="3" t="s">
        <v>0</v>
      </c>
      <c r="D3468" s="3" t="s">
        <v>181</v>
      </c>
      <c r="E3468" s="2">
        <v>2016</v>
      </c>
      <c r="F3468" s="4">
        <v>45170</v>
      </c>
      <c r="G3468" s="3" t="s">
        <v>39</v>
      </c>
      <c r="H3468" s="4">
        <v>45177</v>
      </c>
      <c r="I3468" s="4">
        <f>_xlfn.XLOOKUP(#REF!,[1]!Backup_F8_Previous_Wave[ODINO],[1]!Backup_F8_Previous_Wave[Production Date],"")</f>
      </c>
      <c r="J3468" s="10">
        <f>_xlfn.XLOOKUP(#REF!,[1]!Backup_F8_Previous_Wave[ODINO],[1]!Backup_F8_Previous_Wave[Wave Date],"")</f>
      </c>
      <c r="K3468" s="6">
        <f>_xlfn.XLOOKUP(#REF!,[1]!Backup_F8_Previous_Wave[ODINO],[1]!Backup_F8_Previous_Wave[Full VIN],"")</f>
      </c>
      <c r="L3468" s="3" t="s">
        <v>6298</v>
      </c>
      <c r="M3468" s="3" t="s">
        <v>4</v>
      </c>
      <c r="N3468" s="3" t="s">
        <v>10376</v>
      </c>
      <c r="O3468" s="3" t="s">
        <v>196</v>
      </c>
      <c r="P3468" s="6">
        <f>_xlfn.XLOOKUP(#REF!,[1]!Table2[BINNING],[1]!Table2[VFG],"")</f>
      </c>
      <c r="Q3468" s="6">
        <f>IF(ISNUMBER(FIND("|",#REF!,1)),LEFT(#REF!,FIND("|",#REF!,1)-2),#REF!)</f>
      </c>
      <c r="R3468" s="6">
        <f>IF(ISNUMBER(FIND("|",#REF!,1)),RIGHT(#REF!,LEN(#REF!)-FIND("|",#REF!,1)-1),"")</f>
      </c>
      <c r="S3468" s="3" t="s">
        <v>7</v>
      </c>
      <c r="T3468" s="3" t="s">
        <v>7</v>
      </c>
      <c r="U3468" s="2">
        <v>0</v>
      </c>
      <c r="V3468" s="2">
        <v>0</v>
      </c>
      <c r="W3468" s="2"/>
      <c r="X3468" s="3" t="s">
        <v>18</v>
      </c>
      <c r="Y3468" s="2"/>
      <c r="Z3468" s="3"/>
      <c r="AA3468" s="3"/>
      <c r="AB3468" s="7" t="s">
        <v>10377</v>
      </c>
      <c r="AC3468" s="3" t="s">
        <v>297</v>
      </c>
      <c r="AD3468" s="3" t="s">
        <v>298</v>
      </c>
      <c r="AE3468" s="3" t="s">
        <v>299</v>
      </c>
      <c r="AF3468" s="3" t="s">
        <v>198</v>
      </c>
      <c r="AG3468" s="4"/>
      <c r="AH3468" s="3"/>
      <c r="AI3468" s="4"/>
      <c r="AJ34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8" s="8">
        <f>IF(#REF!=MAX(#REF!),"New","Old")</f>
      </c>
      <c r="AL3468" s="3"/>
      <c r="AM3468" s="9">
        <f>IF(OR(#REF!="",#REF!=0),"",IF(#REF!&lt;12000,"&lt;12k",IF(AND(#REF!&gt;=12000,#REF!&lt;24000),"12k to 24k",IF(AND(#REF!&gt;=24000,#REF!&lt;=36000),"24k to 36k",IF(#REF!&gt;36000,"&gt;36k","")))))</f>
      </c>
    </row>
    <row x14ac:dyDescent="0.25" r="3469" customHeight="1" ht="18.75">
      <c r="A3469" s="1">
        <v>1925186</v>
      </c>
      <c r="B3469" s="2">
        <v>11543367</v>
      </c>
      <c r="C3469" s="3" t="s">
        <v>0</v>
      </c>
      <c r="D3469" s="3" t="s">
        <v>234</v>
      </c>
      <c r="E3469" s="2">
        <v>2017</v>
      </c>
      <c r="F3469" s="4">
        <v>44082</v>
      </c>
      <c r="G3469" s="3" t="s">
        <v>39</v>
      </c>
      <c r="H3469" s="4">
        <v>45177</v>
      </c>
      <c r="I3469" s="4"/>
      <c r="J3469" s="10">
        <f>_xlfn.XLOOKUP(#REF!,[1]!Backup_F8_Previous_Wave[ODINO],[1]!Backup_F8_Previous_Wave[Wave Date],"")</f>
      </c>
      <c r="K3469" s="6">
        <f>_xlfn.XLOOKUP(#REF!,[1]!Backup_F8_Previous_Wave[ODINO],[1]!Backup_F8_Previous_Wave[Full VIN],"")</f>
      </c>
      <c r="L3469" s="3" t="s">
        <v>10378</v>
      </c>
      <c r="M3469" s="3" t="s">
        <v>4</v>
      </c>
      <c r="N3469" s="3" t="s">
        <v>10379</v>
      </c>
      <c r="O3469" s="3" t="s">
        <v>5302</v>
      </c>
      <c r="P3469" s="6">
        <f>_xlfn.XLOOKUP(#REF!,[1]!Table2[BINNING],[1]!Table2[VFG],"")</f>
      </c>
      <c r="Q3469" s="6">
        <f>IF(ISNUMBER(FIND("|",#REF!,1)),LEFT(#REF!,FIND("|",#REF!,1)-2),#REF!)</f>
      </c>
      <c r="R3469" s="6">
        <f>IF(ISNUMBER(FIND("|",#REF!,1)),RIGHT(#REF!,LEN(#REF!)-FIND("|",#REF!,1)-1),"")</f>
      </c>
      <c r="S3469" s="3" t="s">
        <v>7</v>
      </c>
      <c r="T3469" s="3" t="s">
        <v>7</v>
      </c>
      <c r="U3469" s="2">
        <v>0</v>
      </c>
      <c r="V3469" s="2">
        <v>0</v>
      </c>
      <c r="W3469" s="2">
        <v>30000</v>
      </c>
      <c r="X3469" s="3" t="s">
        <v>139</v>
      </c>
      <c r="Y3469" s="2"/>
      <c r="Z3469" s="3" t="s">
        <v>10380</v>
      </c>
      <c r="AA3469" s="3" t="s">
        <v>4198</v>
      </c>
      <c r="AB3469" s="7" t="s">
        <v>10381</v>
      </c>
      <c r="AC3469" s="3" t="s">
        <v>10283</v>
      </c>
      <c r="AD3469" s="3" t="s">
        <v>241</v>
      </c>
      <c r="AE3469" s="3" t="s">
        <v>242</v>
      </c>
      <c r="AF3469" s="3" t="s">
        <v>243</v>
      </c>
      <c r="AG3469" s="4"/>
      <c r="AH3469" s="3"/>
      <c r="AI3469" s="4"/>
      <c r="AJ34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69" s="8">
        <f>IF(#REF!=MAX(#REF!),"New","Old")</f>
      </c>
      <c r="AL3469" s="3"/>
      <c r="AM3469" s="9">
        <f>IF(OR(#REF!="",#REF!=0),"",IF(#REF!&lt;12000,"&lt;12k",IF(AND(#REF!&gt;=12000,#REF!&lt;24000),"12k to 24k",IF(AND(#REF!&gt;=24000,#REF!&lt;=36000),"24k to 36k",IF(#REF!&gt;36000,"&gt;36k","")))))</f>
      </c>
    </row>
    <row x14ac:dyDescent="0.25" r="3470" customHeight="1" ht="18.75">
      <c r="A3470" s="1">
        <v>1925193</v>
      </c>
      <c r="B3470" s="2">
        <v>11543374</v>
      </c>
      <c r="C3470" s="3" t="s">
        <v>0</v>
      </c>
      <c r="D3470" s="3" t="s">
        <v>4843</v>
      </c>
      <c r="E3470" s="2">
        <v>2021</v>
      </c>
      <c r="F3470" s="4">
        <v>45177</v>
      </c>
      <c r="G3470" s="3" t="s">
        <v>39</v>
      </c>
      <c r="H3470" s="4">
        <v>45177</v>
      </c>
      <c r="I3470" s="4">
        <f>_xlfn.XLOOKUP(#REF!,[1]!Backup_F8_Previous_Wave[ODINO],[1]!Backup_F8_Previous_Wave[Production Date],"")</f>
      </c>
      <c r="J3470" s="10">
        <f>_xlfn.XLOOKUP(#REF!,[1]!Backup_F8_Previous_Wave[ODINO],[1]!Backup_F8_Previous_Wave[Wave Date],"")</f>
      </c>
      <c r="K3470" s="6">
        <f>_xlfn.XLOOKUP(#REF!,[1]!Backup_F8_Previous_Wave[ODINO],[1]!Backup_F8_Previous_Wave[Full VIN],"")</f>
      </c>
      <c r="L3470" s="3" t="s">
        <v>9263</v>
      </c>
      <c r="M3470" s="3" t="s">
        <v>4</v>
      </c>
      <c r="N3470" s="3" t="s">
        <v>10382</v>
      </c>
      <c r="O3470" s="3" t="s">
        <v>313</v>
      </c>
      <c r="P3470" s="6">
        <f>_xlfn.XLOOKUP(#REF!,[1]!Table2[BINNING],[1]!Table2[VFG],"")</f>
      </c>
      <c r="Q3470" s="6">
        <f>IF(ISNUMBER(FIND("|",#REF!,1)),LEFT(#REF!,FIND("|",#REF!,1)-2),#REF!)</f>
      </c>
      <c r="R3470" s="6">
        <f>IF(ISNUMBER(FIND("|",#REF!,1)),RIGHT(#REF!,LEN(#REF!)-FIND("|",#REF!,1)-1),"")</f>
      </c>
      <c r="S3470" s="3" t="s">
        <v>7</v>
      </c>
      <c r="T3470" s="3" t="s">
        <v>7</v>
      </c>
      <c r="U3470" s="2">
        <v>0</v>
      </c>
      <c r="V3470" s="2">
        <v>0</v>
      </c>
      <c r="W3470" s="2">
        <v>19000</v>
      </c>
      <c r="X3470" s="3" t="s">
        <v>106</v>
      </c>
      <c r="Y3470" s="2">
        <v>45</v>
      </c>
      <c r="Z3470" s="3" t="s">
        <v>10383</v>
      </c>
      <c r="AA3470" s="3" t="s">
        <v>2104</v>
      </c>
      <c r="AB3470" s="7" t="s">
        <v>10384</v>
      </c>
      <c r="AC3470" s="3" t="s">
        <v>4847</v>
      </c>
      <c r="AD3470" s="3" t="s">
        <v>4848</v>
      </c>
      <c r="AE3470" s="3" t="s">
        <v>4849</v>
      </c>
      <c r="AF3470" s="3" t="s">
        <v>102</v>
      </c>
      <c r="AG3470" s="4"/>
      <c r="AH3470" s="3"/>
      <c r="AI3470" s="4"/>
      <c r="AJ34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0" s="8">
        <f>IF(#REF!=MAX(#REF!),"New","Old")</f>
      </c>
      <c r="AL3470" s="3"/>
      <c r="AM3470" s="9">
        <f>IF(OR(#REF!="",#REF!=0),"",IF(#REF!&lt;12000,"&lt;12k",IF(AND(#REF!&gt;=12000,#REF!&lt;24000),"12k to 24k",IF(AND(#REF!&gt;=24000,#REF!&lt;=36000),"24k to 36k",IF(#REF!&gt;36000,"&gt;36k","")))))</f>
      </c>
    </row>
    <row x14ac:dyDescent="0.25" r="3471" customHeight="1" ht="18.75">
      <c r="A3471" s="1">
        <v>1925238</v>
      </c>
      <c r="B3471" s="2">
        <v>11543406</v>
      </c>
      <c r="C3471" s="3" t="s">
        <v>0</v>
      </c>
      <c r="D3471" s="3" t="s">
        <v>181</v>
      </c>
      <c r="E3471" s="2">
        <v>2018</v>
      </c>
      <c r="F3471" s="4">
        <v>45171</v>
      </c>
      <c r="G3471" s="3" t="s">
        <v>39</v>
      </c>
      <c r="H3471" s="4">
        <v>45177</v>
      </c>
      <c r="I3471" s="4">
        <f>_xlfn.XLOOKUP(#REF!,[1]!Backup_F8_Previous_Wave[ODINO],[1]!Backup_F8_Previous_Wave[Production Date],"")</f>
      </c>
      <c r="J3471" s="10">
        <f>_xlfn.XLOOKUP(#REF!,[1]!Backup_F8_Previous_Wave[ODINO],[1]!Backup_F8_Previous_Wave[Wave Date],"")</f>
      </c>
      <c r="K3471" s="6">
        <f>_xlfn.XLOOKUP(#REF!,[1]!Backup_F8_Previous_Wave[ODINO],[1]!Backup_F8_Previous_Wave[Full VIN],"")</f>
      </c>
      <c r="L3471" s="3" t="s">
        <v>5054</v>
      </c>
      <c r="M3471" s="3" t="s">
        <v>4</v>
      </c>
      <c r="N3471" s="3" t="s">
        <v>10385</v>
      </c>
      <c r="O3471" s="3" t="s">
        <v>864</v>
      </c>
      <c r="P3471" s="6">
        <f>_xlfn.XLOOKUP(#REF!,[1]!Table2[BINNING],[1]!Table2[VFG],"")</f>
      </c>
      <c r="Q3471" s="6">
        <f>IF(ISNUMBER(FIND("|",#REF!,1)),LEFT(#REF!,FIND("|",#REF!,1)-2),#REF!)</f>
      </c>
      <c r="R3471" s="6">
        <f>IF(ISNUMBER(FIND("|",#REF!,1)),RIGHT(#REF!,LEN(#REF!)-FIND("|",#REF!,1)-1),"")</f>
      </c>
      <c r="S3471" s="3" t="s">
        <v>7</v>
      </c>
      <c r="T3471" s="3" t="s">
        <v>7</v>
      </c>
      <c r="U3471" s="2">
        <v>0</v>
      </c>
      <c r="V3471" s="2">
        <v>0</v>
      </c>
      <c r="W3471" s="2">
        <v>68000</v>
      </c>
      <c r="X3471" s="3" t="s">
        <v>139</v>
      </c>
      <c r="Y3471" s="2"/>
      <c r="Z3471" s="3"/>
      <c r="AA3471" s="3"/>
      <c r="AB3471" s="7" t="s">
        <v>10386</v>
      </c>
      <c r="AC3471" s="3" t="s">
        <v>297</v>
      </c>
      <c r="AD3471" s="3" t="s">
        <v>298</v>
      </c>
      <c r="AE3471" s="3" t="s">
        <v>299</v>
      </c>
      <c r="AF3471" s="3" t="s">
        <v>198</v>
      </c>
      <c r="AG3471" s="4"/>
      <c r="AH3471" s="3"/>
      <c r="AI3471" s="4"/>
      <c r="AJ34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1" s="8">
        <f>IF(#REF!=MAX(#REF!),"New","Old")</f>
      </c>
      <c r="AL3471" s="3"/>
      <c r="AM3471" s="9">
        <f>IF(OR(#REF!="",#REF!=0),"",IF(#REF!&lt;12000,"&lt;12k",IF(AND(#REF!&gt;=12000,#REF!&lt;24000),"12k to 24k",IF(AND(#REF!&gt;=24000,#REF!&lt;=36000),"24k to 36k",IF(#REF!&gt;36000,"&gt;36k","")))))</f>
      </c>
    </row>
    <row x14ac:dyDescent="0.25" r="3472" customHeight="1" ht="18.75">
      <c r="A3472" s="1">
        <v>1925241</v>
      </c>
      <c r="B3472" s="2">
        <v>11543409</v>
      </c>
      <c r="C3472" s="3" t="s">
        <v>0</v>
      </c>
      <c r="D3472" s="3" t="s">
        <v>1</v>
      </c>
      <c r="E3472" s="2">
        <v>2016</v>
      </c>
      <c r="F3472" s="4">
        <v>45175</v>
      </c>
      <c r="G3472" s="3" t="s">
        <v>39</v>
      </c>
      <c r="H3472" s="4">
        <v>45177</v>
      </c>
      <c r="I3472" s="4"/>
      <c r="J3472" s="10">
        <f>_xlfn.XLOOKUP(#REF!,[1]!Backup_F8_Previous_Wave[ODINO],[1]!Backup_F8_Previous_Wave[Wave Date],"")</f>
      </c>
      <c r="K3472" s="3"/>
      <c r="L3472" s="3" t="s">
        <v>10387</v>
      </c>
      <c r="M3472" s="3" t="s">
        <v>4</v>
      </c>
      <c r="N3472" s="3" t="s">
        <v>10388</v>
      </c>
      <c r="O3472" s="3" t="s">
        <v>309</v>
      </c>
      <c r="P3472" s="6">
        <f>_xlfn.XLOOKUP(#REF!,[1]!Table2[BINNING],[1]!Table2[VFG],"")</f>
      </c>
      <c r="Q3472" s="6">
        <f>IF(ISNUMBER(FIND("|",#REF!,1)),LEFT(#REF!,FIND("|",#REF!,1)-2),#REF!)</f>
      </c>
      <c r="R3472" s="6">
        <f>IF(ISNUMBER(FIND("|",#REF!,1)),RIGHT(#REF!,LEN(#REF!)-FIND("|",#REF!,1)-1),"")</f>
      </c>
      <c r="S3472" s="3" t="s">
        <v>7</v>
      </c>
      <c r="T3472" s="3" t="s">
        <v>7</v>
      </c>
      <c r="U3472" s="2">
        <v>0</v>
      </c>
      <c r="V3472" s="2">
        <v>0</v>
      </c>
      <c r="W3472" s="2"/>
      <c r="X3472" s="3" t="s">
        <v>202</v>
      </c>
      <c r="Y3472" s="2">
        <v>15</v>
      </c>
      <c r="Z3472" s="3"/>
      <c r="AA3472" s="3"/>
      <c r="AB3472" s="7" t="s">
        <v>10389</v>
      </c>
      <c r="AC3472" s="3" t="s">
        <v>44</v>
      </c>
      <c r="AD3472" s="3" t="s">
        <v>44</v>
      </c>
      <c r="AE3472" s="3" t="s">
        <v>44</v>
      </c>
      <c r="AF3472" s="3" t="s">
        <v>27</v>
      </c>
      <c r="AG3472" s="4"/>
      <c r="AH3472" s="3"/>
      <c r="AI3472" s="4"/>
      <c r="AJ34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2" s="8">
        <f>IF(#REF!=MAX(#REF!),"New","Old")</f>
      </c>
      <c r="AL3472" s="3"/>
      <c r="AM3472" s="9">
        <f>IF(OR(#REF!="",#REF!=0),"",IF(#REF!&lt;12000,"&lt;12k",IF(AND(#REF!&gt;=12000,#REF!&lt;24000),"12k to 24k",IF(AND(#REF!&gt;=24000,#REF!&lt;=36000),"24k to 36k",IF(#REF!&gt;36000,"&gt;36k","")))))</f>
      </c>
    </row>
    <row x14ac:dyDescent="0.25" r="3473" customHeight="1" ht="18.75">
      <c r="A3473" s="1">
        <v>1925255</v>
      </c>
      <c r="B3473" s="2">
        <v>11543418</v>
      </c>
      <c r="C3473" s="3" t="s">
        <v>0</v>
      </c>
      <c r="D3473" s="3" t="s">
        <v>86</v>
      </c>
      <c r="E3473" s="2">
        <v>2020</v>
      </c>
      <c r="F3473" s="4">
        <v>45168</v>
      </c>
      <c r="G3473" s="3" t="s">
        <v>39</v>
      </c>
      <c r="H3473" s="4">
        <v>45177</v>
      </c>
      <c r="I3473" s="4">
        <f>_xlfn.XLOOKUP(#REF!,[1]!Backup_F8_Previous_Wave[ODINO],[1]!Backup_F8_Previous_Wave[Production Date],"")</f>
      </c>
      <c r="J3473" s="10">
        <f>_xlfn.XLOOKUP(#REF!,[1]!Backup_F8_Previous_Wave[ODINO],[1]!Backup_F8_Previous_Wave[Wave Date],"")</f>
      </c>
      <c r="K3473" s="6">
        <f>_xlfn.XLOOKUP(#REF!,[1]!Backup_F8_Previous_Wave[ODINO],[1]!Backup_F8_Previous_Wave[Full VIN],"")</f>
      </c>
      <c r="L3473" s="3" t="s">
        <v>7700</v>
      </c>
      <c r="M3473" s="3" t="s">
        <v>4</v>
      </c>
      <c r="N3473" s="3" t="s">
        <v>10390</v>
      </c>
      <c r="O3473" s="3" t="s">
        <v>4771</v>
      </c>
      <c r="P3473" s="6">
        <f>_xlfn.XLOOKUP(#REF!,[1]!Table2[BINNING],[1]!Table2[VFG],"")</f>
      </c>
      <c r="Q3473" s="6">
        <f>IF(ISNUMBER(FIND("|",#REF!,1)),LEFT(#REF!,FIND("|",#REF!,1)-2),#REF!)</f>
      </c>
      <c r="R3473" s="6">
        <f>IF(ISNUMBER(FIND("|",#REF!,1)),RIGHT(#REF!,LEN(#REF!)-FIND("|",#REF!,1)-1),"")</f>
      </c>
      <c r="S3473" s="3" t="s">
        <v>7</v>
      </c>
      <c r="T3473" s="3" t="s">
        <v>7</v>
      </c>
      <c r="U3473" s="2">
        <v>0</v>
      </c>
      <c r="V3473" s="2">
        <v>0</v>
      </c>
      <c r="W3473" s="2"/>
      <c r="X3473" s="3" t="s">
        <v>106</v>
      </c>
      <c r="Y3473" s="2"/>
      <c r="Z3473" s="3"/>
      <c r="AA3473" s="3"/>
      <c r="AB3473" s="7" t="s">
        <v>10391</v>
      </c>
      <c r="AC3473" s="3" t="s">
        <v>685</v>
      </c>
      <c r="AD3473" s="3" t="s">
        <v>93</v>
      </c>
      <c r="AE3473" s="3" t="s">
        <v>94</v>
      </c>
      <c r="AF3473" s="3" t="s">
        <v>95</v>
      </c>
      <c r="AG3473" s="4"/>
      <c r="AH3473" s="3"/>
      <c r="AI3473" s="4"/>
      <c r="AJ34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3" s="8">
        <f>IF(#REF!=MAX(#REF!),"New","Old")</f>
      </c>
      <c r="AL3473" s="3"/>
      <c r="AM3473" s="9">
        <f>IF(OR(#REF!="",#REF!=0),"",IF(#REF!&lt;12000,"&lt;12k",IF(AND(#REF!&gt;=12000,#REF!&lt;24000),"12k to 24k",IF(AND(#REF!&gt;=24000,#REF!&lt;=36000),"24k to 36k",IF(#REF!&gt;36000,"&gt;36k","")))))</f>
      </c>
    </row>
    <row x14ac:dyDescent="0.25" r="3474" customHeight="1" ht="18.75">
      <c r="A3474" s="1">
        <v>1925492</v>
      </c>
      <c r="B3474" s="2">
        <v>11543574</v>
      </c>
      <c r="C3474" s="3" t="s">
        <v>0</v>
      </c>
      <c r="D3474" s="3" t="s">
        <v>181</v>
      </c>
      <c r="E3474" s="2">
        <v>2016</v>
      </c>
      <c r="F3474" s="4">
        <v>44050</v>
      </c>
      <c r="G3474" s="3" t="s">
        <v>39</v>
      </c>
      <c r="H3474" s="4">
        <v>45178</v>
      </c>
      <c r="I3474" s="4">
        <f>_xlfn.XLOOKUP(#REF!,[1]!Backup_F8_Previous_Wave[ODINO],[1]!Backup_F8_Previous_Wave[Production Date],"")</f>
      </c>
      <c r="J3474" s="10">
        <f>_xlfn.XLOOKUP(#REF!,[1]!Backup_F8_Previous_Wave[ODINO],[1]!Backup_F8_Previous_Wave[Wave Date],"")</f>
      </c>
      <c r="K3474" s="6">
        <f>_xlfn.XLOOKUP(#REF!,[1]!Backup_F8_Previous_Wave[ODINO],[1]!Backup_F8_Previous_Wave[Full VIN],"")</f>
      </c>
      <c r="L3474" s="3" t="s">
        <v>7643</v>
      </c>
      <c r="M3474" s="3" t="s">
        <v>4</v>
      </c>
      <c r="N3474" s="3" t="s">
        <v>10392</v>
      </c>
      <c r="O3474" s="3" t="s">
        <v>196</v>
      </c>
      <c r="P3474" s="6">
        <f>_xlfn.XLOOKUP(#REF!,[1]!Table2[BINNING],[1]!Table2[VFG],"")</f>
      </c>
      <c r="Q3474" s="6">
        <f>IF(ISNUMBER(FIND("|",#REF!,1)),LEFT(#REF!,FIND("|",#REF!,1)-2),#REF!)</f>
      </c>
      <c r="R3474" s="6">
        <f>IF(ISNUMBER(FIND("|",#REF!,1)),RIGHT(#REF!,LEN(#REF!)-FIND("|",#REF!,1)-1),"")</f>
      </c>
      <c r="S3474" s="3" t="s">
        <v>7</v>
      </c>
      <c r="T3474" s="3" t="s">
        <v>7</v>
      </c>
      <c r="U3474" s="2">
        <v>0</v>
      </c>
      <c r="V3474" s="2">
        <v>0</v>
      </c>
      <c r="W3474" s="2"/>
      <c r="X3474" s="3" t="s">
        <v>63</v>
      </c>
      <c r="Y3474" s="2">
        <v>75</v>
      </c>
      <c r="Z3474" s="3"/>
      <c r="AA3474" s="3"/>
      <c r="AB3474" s="7" t="s">
        <v>10393</v>
      </c>
      <c r="AC3474" s="3" t="s">
        <v>297</v>
      </c>
      <c r="AD3474" s="3" t="s">
        <v>298</v>
      </c>
      <c r="AE3474" s="3" t="s">
        <v>299</v>
      </c>
      <c r="AF3474" s="3" t="s">
        <v>198</v>
      </c>
      <c r="AG3474" s="4"/>
      <c r="AH3474" s="3"/>
      <c r="AI3474" s="4"/>
      <c r="AJ34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4" s="8">
        <f>IF(#REF!=MAX(#REF!),"New","Old")</f>
      </c>
      <c r="AL3474" s="3"/>
      <c r="AM3474" s="9">
        <f>IF(OR(#REF!="",#REF!=0),"",IF(#REF!&lt;12000,"&lt;12k",IF(AND(#REF!&gt;=12000,#REF!&lt;24000),"12k to 24k",IF(AND(#REF!&gt;=24000,#REF!&lt;=36000),"24k to 36k",IF(#REF!&gt;36000,"&gt;36k","")))))</f>
      </c>
    </row>
    <row x14ac:dyDescent="0.25" r="3475" customHeight="1" ht="18.75">
      <c r="A3475" s="1">
        <v>1925493</v>
      </c>
      <c r="B3475" s="2">
        <v>11543575</v>
      </c>
      <c r="C3475" s="3" t="s">
        <v>0</v>
      </c>
      <c r="D3475" s="3" t="s">
        <v>181</v>
      </c>
      <c r="E3475" s="2">
        <v>2016</v>
      </c>
      <c r="F3475" s="4">
        <v>44348</v>
      </c>
      <c r="G3475" s="3" t="s">
        <v>108</v>
      </c>
      <c r="H3475" s="4">
        <v>45178</v>
      </c>
      <c r="I3475" s="4">
        <f>_xlfn.XLOOKUP(#REF!,[1]!Backup_F8_Previous_Wave[ODINO],[1]!Backup_F8_Previous_Wave[Production Date],"")</f>
      </c>
      <c r="J3475" s="10">
        <f>_xlfn.XLOOKUP(#REF!,[1]!Backup_F8_Previous_Wave[ODINO],[1]!Backup_F8_Previous_Wave[Wave Date],"")</f>
      </c>
      <c r="K3475" s="6">
        <f>_xlfn.XLOOKUP(#REF!,[1]!Backup_F8_Previous_Wave[ODINO],[1]!Backup_F8_Previous_Wave[Full VIN],"")</f>
      </c>
      <c r="L3475" s="3" t="s">
        <v>7643</v>
      </c>
      <c r="M3475" s="3" t="s">
        <v>4</v>
      </c>
      <c r="N3475" s="3" t="s">
        <v>10394</v>
      </c>
      <c r="O3475" s="3" t="s">
        <v>10395</v>
      </c>
      <c r="P3475" s="6">
        <f>_xlfn.XLOOKUP(#REF!,[1]!Table2[BINNING],[1]!Table2[VFG],"")</f>
      </c>
      <c r="Q3475" s="6">
        <f>IF(ISNUMBER(FIND("|",#REF!,1)),LEFT(#REF!,FIND("|",#REF!,1)-2),#REF!)</f>
      </c>
      <c r="R3475" s="6">
        <f>IF(ISNUMBER(FIND("|",#REF!,1)),RIGHT(#REF!,LEN(#REF!)-FIND("|",#REF!,1)-1),"")</f>
      </c>
      <c r="S3475" s="3" t="s">
        <v>7</v>
      </c>
      <c r="T3475" s="3" t="s">
        <v>7</v>
      </c>
      <c r="U3475" s="2">
        <v>0</v>
      </c>
      <c r="V3475" s="2">
        <v>0</v>
      </c>
      <c r="W3475" s="2"/>
      <c r="X3475" s="3" t="s">
        <v>63</v>
      </c>
      <c r="Y3475" s="2">
        <v>75</v>
      </c>
      <c r="Z3475" s="3"/>
      <c r="AA3475" s="3"/>
      <c r="AB3475" s="7" t="s">
        <v>10396</v>
      </c>
      <c r="AC3475" s="3" t="s">
        <v>297</v>
      </c>
      <c r="AD3475" s="3" t="s">
        <v>298</v>
      </c>
      <c r="AE3475" s="3" t="s">
        <v>299</v>
      </c>
      <c r="AF3475" s="3" t="s">
        <v>198</v>
      </c>
      <c r="AG3475" s="4"/>
      <c r="AH3475" s="3"/>
      <c r="AI3475" s="4"/>
      <c r="AJ34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5" s="8">
        <f>IF(#REF!=MAX(#REF!),"New","Old")</f>
      </c>
      <c r="AL3475" s="3"/>
      <c r="AM3475" s="9">
        <f>IF(OR(#REF!="",#REF!=0),"",IF(#REF!&lt;12000,"&lt;12k",IF(AND(#REF!&gt;=12000,#REF!&lt;24000),"12k to 24k",IF(AND(#REF!&gt;=24000,#REF!&lt;=36000),"24k to 36k",IF(#REF!&gt;36000,"&gt;36k","")))))</f>
      </c>
    </row>
    <row x14ac:dyDescent="0.25" r="3476" customHeight="1" ht="18.75">
      <c r="A3476" s="1">
        <v>1925497</v>
      </c>
      <c r="B3476" s="2">
        <v>11543577</v>
      </c>
      <c r="C3476" s="3" t="s">
        <v>0</v>
      </c>
      <c r="D3476" s="3" t="s">
        <v>181</v>
      </c>
      <c r="E3476" s="2">
        <v>2016</v>
      </c>
      <c r="F3476" s="4">
        <v>45073</v>
      </c>
      <c r="G3476" s="3" t="s">
        <v>108</v>
      </c>
      <c r="H3476" s="4">
        <v>45178</v>
      </c>
      <c r="I3476" s="4">
        <f>_xlfn.XLOOKUP(#REF!,[1]!Backup_F8_Previous_Wave[ODINO],[1]!Backup_F8_Previous_Wave[Production Date],"")</f>
      </c>
      <c r="J3476" s="10">
        <f>_xlfn.XLOOKUP(#REF!,[1]!Backup_F8_Previous_Wave[ODINO],[1]!Backup_F8_Previous_Wave[Wave Date],"")</f>
      </c>
      <c r="K3476" s="6">
        <f>_xlfn.XLOOKUP(#REF!,[1]!Backup_F8_Previous_Wave[ODINO],[1]!Backup_F8_Previous_Wave[Full VIN],"")</f>
      </c>
      <c r="L3476" s="3" t="s">
        <v>7643</v>
      </c>
      <c r="M3476" s="3" t="s">
        <v>4</v>
      </c>
      <c r="N3476" s="3" t="s">
        <v>10397</v>
      </c>
      <c r="O3476" s="3" t="s">
        <v>10395</v>
      </c>
      <c r="P3476" s="6">
        <f>_xlfn.XLOOKUP(#REF!,[1]!Table2[BINNING],[1]!Table2[VFG],"")</f>
      </c>
      <c r="Q3476" s="6">
        <f>IF(ISNUMBER(FIND("|",#REF!,1)),LEFT(#REF!,FIND("|",#REF!,1)-2),#REF!)</f>
      </c>
      <c r="R3476" s="6">
        <f>IF(ISNUMBER(FIND("|",#REF!,1)),RIGHT(#REF!,LEN(#REF!)-FIND("|",#REF!,1)-1),"")</f>
      </c>
      <c r="S3476" s="3" t="s">
        <v>7</v>
      </c>
      <c r="T3476" s="3" t="s">
        <v>7</v>
      </c>
      <c r="U3476" s="2">
        <v>0</v>
      </c>
      <c r="V3476" s="2">
        <v>0</v>
      </c>
      <c r="W3476" s="2"/>
      <c r="X3476" s="3" t="s">
        <v>63</v>
      </c>
      <c r="Y3476" s="2">
        <v>65</v>
      </c>
      <c r="Z3476" s="3"/>
      <c r="AA3476" s="3"/>
      <c r="AB3476" s="7" t="s">
        <v>10398</v>
      </c>
      <c r="AC3476" s="3" t="s">
        <v>297</v>
      </c>
      <c r="AD3476" s="3" t="s">
        <v>298</v>
      </c>
      <c r="AE3476" s="3" t="s">
        <v>299</v>
      </c>
      <c r="AF3476" s="3" t="s">
        <v>198</v>
      </c>
      <c r="AG3476" s="4"/>
      <c r="AH3476" s="3"/>
      <c r="AI3476" s="4"/>
      <c r="AJ34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6" s="8">
        <f>IF(#REF!=MAX(#REF!),"New","Old")</f>
      </c>
      <c r="AL3476" s="3"/>
      <c r="AM3476" s="9">
        <f>IF(OR(#REF!="",#REF!=0),"",IF(#REF!&lt;12000,"&lt;12k",IF(AND(#REF!&gt;=12000,#REF!&lt;24000),"12k to 24k",IF(AND(#REF!&gt;=24000,#REF!&lt;=36000),"24k to 36k",IF(#REF!&gt;36000,"&gt;36k","")))))</f>
      </c>
    </row>
    <row x14ac:dyDescent="0.25" r="3477" customHeight="1" ht="18.75">
      <c r="A3477" s="1">
        <v>1925516</v>
      </c>
      <c r="B3477" s="2">
        <v>11543591</v>
      </c>
      <c r="C3477" s="3" t="s">
        <v>0</v>
      </c>
      <c r="D3477" s="3" t="s">
        <v>4843</v>
      </c>
      <c r="E3477" s="2">
        <v>2023</v>
      </c>
      <c r="F3477" s="4">
        <v>45178</v>
      </c>
      <c r="G3477" s="3" t="s">
        <v>39</v>
      </c>
      <c r="H3477" s="4">
        <v>45178</v>
      </c>
      <c r="I3477" s="4">
        <f>_xlfn.XLOOKUP(#REF!,[1]!Backup_F8_Previous_Wave[ODINO],[1]!Backup_F8_Previous_Wave[Production Date],"")</f>
      </c>
      <c r="J3477" s="10">
        <f>_xlfn.XLOOKUP(#REF!,[1]!Backup_F8_Previous_Wave[ODINO],[1]!Backup_F8_Previous_Wave[Wave Date],"")</f>
      </c>
      <c r="K3477" s="6">
        <f>_xlfn.XLOOKUP(#REF!,[1]!Backup_F8_Previous_Wave[ODINO],[1]!Backup_F8_Previous_Wave[Full VIN],"")</f>
      </c>
      <c r="L3477" s="3" t="s">
        <v>7404</v>
      </c>
      <c r="M3477" s="3" t="s">
        <v>4</v>
      </c>
      <c r="N3477" s="3" t="s">
        <v>10399</v>
      </c>
      <c r="O3477" s="3" t="s">
        <v>3849</v>
      </c>
      <c r="P3477" s="6">
        <f>_xlfn.XLOOKUP(#REF!,[1]!Table2[BINNING],[1]!Table2[VFG],"")</f>
      </c>
      <c r="Q3477" s="6">
        <f>IF(ISNUMBER(FIND("|",#REF!,1)),LEFT(#REF!,FIND("|",#REF!,1)-2),#REF!)</f>
      </c>
      <c r="R3477" s="6">
        <f>IF(ISNUMBER(FIND("|",#REF!,1)),RIGHT(#REF!,LEN(#REF!)-FIND("|",#REF!,1)-1),"")</f>
      </c>
      <c r="S3477" s="3" t="s">
        <v>7</v>
      </c>
      <c r="T3477" s="3" t="s">
        <v>7</v>
      </c>
      <c r="U3477" s="2">
        <v>0</v>
      </c>
      <c r="V3477" s="2">
        <v>0</v>
      </c>
      <c r="W3477" s="2"/>
      <c r="X3477" s="3" t="s">
        <v>253</v>
      </c>
      <c r="Y3477" s="2">
        <v>40</v>
      </c>
      <c r="Z3477" s="3"/>
      <c r="AA3477" s="3"/>
      <c r="AB3477" s="7" t="s">
        <v>10400</v>
      </c>
      <c r="AC3477" s="3" t="s">
        <v>4847</v>
      </c>
      <c r="AD3477" s="3" t="s">
        <v>4848</v>
      </c>
      <c r="AE3477" s="3" t="s">
        <v>4849</v>
      </c>
      <c r="AF3477" s="3" t="s">
        <v>102</v>
      </c>
      <c r="AG3477" s="4"/>
      <c r="AH3477" s="3"/>
      <c r="AI3477" s="4"/>
      <c r="AJ34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7" s="8">
        <f>IF(#REF!=MAX(#REF!),"New","Old")</f>
      </c>
      <c r="AL3477" s="3"/>
      <c r="AM3477" s="9">
        <f>IF(OR(#REF!="",#REF!=0),"",IF(#REF!&lt;12000,"&lt;12k",IF(AND(#REF!&gt;=12000,#REF!&lt;24000),"12k to 24k",IF(AND(#REF!&gt;=24000,#REF!&lt;=36000),"24k to 36k",IF(#REF!&gt;36000,"&gt;36k","")))))</f>
      </c>
    </row>
    <row x14ac:dyDescent="0.25" r="3478" customHeight="1" ht="18.75">
      <c r="A3478" s="1">
        <v>1925524</v>
      </c>
      <c r="B3478" s="2">
        <v>11543595</v>
      </c>
      <c r="C3478" s="3" t="s">
        <v>0</v>
      </c>
      <c r="D3478" s="3" t="s">
        <v>86</v>
      </c>
      <c r="E3478" s="2">
        <v>2020</v>
      </c>
      <c r="F3478" s="4">
        <v>45092</v>
      </c>
      <c r="G3478" s="3" t="s">
        <v>108</v>
      </c>
      <c r="H3478" s="4">
        <v>45178</v>
      </c>
      <c r="I3478" s="4">
        <f>_xlfn.XLOOKUP(#REF!,[1]!Backup_F8_Previous_Wave[ODINO],[1]!Backup_F8_Previous_Wave[Production Date],"")</f>
      </c>
      <c r="J3478" s="10">
        <f>_xlfn.XLOOKUP(#REF!,[1]!Backup_F8_Previous_Wave[ODINO],[1]!Backup_F8_Previous_Wave[Wave Date],"")</f>
      </c>
      <c r="K3478" s="6">
        <f>_xlfn.XLOOKUP(#REF!,[1]!Backup_F8_Previous_Wave[ODINO],[1]!Backup_F8_Previous_Wave[Full VIN],"")</f>
      </c>
      <c r="L3478" s="3" t="s">
        <v>6013</v>
      </c>
      <c r="M3478" s="3" t="s">
        <v>4</v>
      </c>
      <c r="N3478" s="3" t="s">
        <v>10401</v>
      </c>
      <c r="O3478" s="3" t="s">
        <v>4771</v>
      </c>
      <c r="P3478" s="6">
        <f>_xlfn.XLOOKUP(#REF!,[1]!Table2[BINNING],[1]!Table2[VFG],"")</f>
      </c>
      <c r="Q3478" s="6">
        <f>IF(ISNUMBER(FIND("|",#REF!,1)),LEFT(#REF!,FIND("|",#REF!,1)-2),#REF!)</f>
      </c>
      <c r="R3478" s="6">
        <f>IF(ISNUMBER(FIND("|",#REF!,1)),RIGHT(#REF!,LEN(#REF!)-FIND("|",#REF!,1)-1),"")</f>
      </c>
      <c r="S3478" s="3" t="s">
        <v>7</v>
      </c>
      <c r="T3478" s="3" t="s">
        <v>7</v>
      </c>
      <c r="U3478" s="2">
        <v>0</v>
      </c>
      <c r="V3478" s="2">
        <v>0</v>
      </c>
      <c r="W3478" s="2"/>
      <c r="X3478" s="3" t="s">
        <v>467</v>
      </c>
      <c r="Y3478" s="2"/>
      <c r="Z3478" s="3"/>
      <c r="AA3478" s="3"/>
      <c r="AB3478" s="7" t="s">
        <v>10402</v>
      </c>
      <c r="AC3478" s="3" t="s">
        <v>685</v>
      </c>
      <c r="AD3478" s="3" t="s">
        <v>93</v>
      </c>
      <c r="AE3478" s="3" t="s">
        <v>94</v>
      </c>
      <c r="AF3478" s="3" t="s">
        <v>95</v>
      </c>
      <c r="AG3478" s="4"/>
      <c r="AH3478" s="3"/>
      <c r="AI3478" s="4"/>
      <c r="AJ34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8" s="8">
        <f>IF(#REF!=MAX(#REF!),"New","Old")</f>
      </c>
      <c r="AL3478" s="3"/>
      <c r="AM3478" s="9">
        <f>IF(OR(#REF!="",#REF!=0),"",IF(#REF!&lt;12000,"&lt;12k",IF(AND(#REF!&gt;=12000,#REF!&lt;24000),"12k to 24k",IF(AND(#REF!&gt;=24000,#REF!&lt;=36000),"24k to 36k",IF(#REF!&gt;36000,"&gt;36k","")))))</f>
      </c>
    </row>
    <row x14ac:dyDescent="0.25" r="3479" customHeight="1" ht="18.75">
      <c r="A3479" s="1">
        <v>1925534</v>
      </c>
      <c r="B3479" s="2">
        <v>11543601</v>
      </c>
      <c r="C3479" s="3" t="s">
        <v>0</v>
      </c>
      <c r="D3479" s="3" t="s">
        <v>181</v>
      </c>
      <c r="E3479" s="2">
        <v>2016</v>
      </c>
      <c r="F3479" s="4">
        <v>45099</v>
      </c>
      <c r="G3479" s="3" t="s">
        <v>108</v>
      </c>
      <c r="H3479" s="4">
        <v>45178</v>
      </c>
      <c r="I3479" s="4">
        <f>_xlfn.XLOOKUP(#REF!,[1]!Backup_F8_Previous_Wave[ODINO],[1]!Backup_F8_Previous_Wave[Production Date],"")</f>
      </c>
      <c r="J3479" s="10">
        <f>_xlfn.XLOOKUP(#REF!,[1]!Backup_F8_Previous_Wave[ODINO],[1]!Backup_F8_Previous_Wave[Wave Date],"")</f>
      </c>
      <c r="K3479" s="6">
        <f>_xlfn.XLOOKUP(#REF!,[1]!Backup_F8_Previous_Wave[ODINO],[1]!Backup_F8_Previous_Wave[Full VIN],"")</f>
      </c>
      <c r="L3479" s="3" t="s">
        <v>10403</v>
      </c>
      <c r="M3479" s="3" t="s">
        <v>4</v>
      </c>
      <c r="N3479" s="3" t="s">
        <v>10404</v>
      </c>
      <c r="O3479" s="3" t="s">
        <v>196</v>
      </c>
      <c r="P3479" s="6">
        <f>_xlfn.XLOOKUP(#REF!,[1]!Table2[BINNING],[1]!Table2[VFG],"")</f>
      </c>
      <c r="Q3479" s="6">
        <f>IF(ISNUMBER(FIND("|",#REF!,1)),LEFT(#REF!,FIND("|",#REF!,1)-2),#REF!)</f>
      </c>
      <c r="R3479" s="6">
        <f>IF(ISNUMBER(FIND("|",#REF!,1)),RIGHT(#REF!,LEN(#REF!)-FIND("|",#REF!,1)-1),"")</f>
      </c>
      <c r="S3479" s="3" t="s">
        <v>7</v>
      </c>
      <c r="T3479" s="3" t="s">
        <v>7</v>
      </c>
      <c r="U3479" s="2">
        <v>0</v>
      </c>
      <c r="V3479" s="2">
        <v>0</v>
      </c>
      <c r="W3479" s="2"/>
      <c r="X3479" s="3" t="s">
        <v>139</v>
      </c>
      <c r="Y3479" s="2">
        <v>45</v>
      </c>
      <c r="Z3479" s="3"/>
      <c r="AA3479" s="3"/>
      <c r="AB3479" s="7" t="s">
        <v>10405</v>
      </c>
      <c r="AC3479" s="3" t="s">
        <v>297</v>
      </c>
      <c r="AD3479" s="3" t="s">
        <v>298</v>
      </c>
      <c r="AE3479" s="3" t="s">
        <v>299</v>
      </c>
      <c r="AF3479" s="3" t="s">
        <v>198</v>
      </c>
      <c r="AG3479" s="4"/>
      <c r="AH3479" s="3"/>
      <c r="AI3479" s="4"/>
      <c r="AJ34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79" s="8">
        <f>IF(#REF!=MAX(#REF!),"New","Old")</f>
      </c>
      <c r="AL3479" s="3"/>
      <c r="AM3479" s="9">
        <f>IF(OR(#REF!="",#REF!=0),"",IF(#REF!&lt;12000,"&lt;12k",IF(AND(#REF!&gt;=12000,#REF!&lt;24000),"12k to 24k",IF(AND(#REF!&gt;=24000,#REF!&lt;=36000),"24k to 36k",IF(#REF!&gt;36000,"&gt;36k","")))))</f>
      </c>
    </row>
    <row x14ac:dyDescent="0.25" r="3480" customHeight="1" ht="18.75">
      <c r="A3480" s="1">
        <v>1925603</v>
      </c>
      <c r="B3480" s="2">
        <v>11543644</v>
      </c>
      <c r="C3480" s="3" t="s">
        <v>0</v>
      </c>
      <c r="D3480" s="3" t="s">
        <v>86</v>
      </c>
      <c r="E3480" s="2">
        <v>2020</v>
      </c>
      <c r="F3480" s="4">
        <v>45179</v>
      </c>
      <c r="G3480" s="3" t="s">
        <v>39</v>
      </c>
      <c r="H3480" s="4">
        <v>45179</v>
      </c>
      <c r="I3480" s="4">
        <f>_xlfn.XLOOKUP(#REF!,[1]!Backup_F8_Previous_Wave[ODINO],[1]!Backup_F8_Previous_Wave[Production Date],"")</f>
      </c>
      <c r="J3480" s="10">
        <f>_xlfn.XLOOKUP(#REF!,[1]!Backup_F8_Previous_Wave[ODINO],[1]!Backup_F8_Previous_Wave[Wave Date],"")</f>
      </c>
      <c r="K3480" s="6">
        <f>_xlfn.XLOOKUP(#REF!,[1]!Backup_F8_Previous_Wave[ODINO],[1]!Backup_F8_Previous_Wave[Full VIN],"")</f>
      </c>
      <c r="L3480" s="3" t="s">
        <v>5468</v>
      </c>
      <c r="M3480" s="3" t="s">
        <v>4</v>
      </c>
      <c r="N3480" s="3" t="s">
        <v>10406</v>
      </c>
      <c r="O3480" s="3" t="s">
        <v>4771</v>
      </c>
      <c r="P3480" s="6">
        <f>_xlfn.XLOOKUP(#REF!,[1]!Table2[BINNING],[1]!Table2[VFG],"")</f>
      </c>
      <c r="Q3480" s="6">
        <f>IF(ISNUMBER(FIND("|",#REF!,1)),LEFT(#REF!,FIND("|",#REF!,1)-2),#REF!)</f>
      </c>
      <c r="R3480" s="6">
        <f>IF(ISNUMBER(FIND("|",#REF!,1)),RIGHT(#REF!,LEN(#REF!)-FIND("|",#REF!,1)-1),"")</f>
      </c>
      <c r="S3480" s="3" t="s">
        <v>7</v>
      </c>
      <c r="T3480" s="3" t="s">
        <v>7</v>
      </c>
      <c r="U3480" s="2">
        <v>0</v>
      </c>
      <c r="V3480" s="2">
        <v>0</v>
      </c>
      <c r="W3480" s="2"/>
      <c r="X3480" s="3" t="s">
        <v>81</v>
      </c>
      <c r="Y3480" s="2"/>
      <c r="Z3480" s="3"/>
      <c r="AA3480" s="3"/>
      <c r="AB3480" s="7" t="s">
        <v>10407</v>
      </c>
      <c r="AC3480" s="3" t="s">
        <v>685</v>
      </c>
      <c r="AD3480" s="3" t="s">
        <v>93</v>
      </c>
      <c r="AE3480" s="3" t="s">
        <v>94</v>
      </c>
      <c r="AF3480" s="3" t="s">
        <v>95</v>
      </c>
      <c r="AG3480" s="4"/>
      <c r="AH3480" s="3"/>
      <c r="AI3480" s="4"/>
      <c r="AJ34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0" s="8">
        <f>IF(#REF!=MAX(#REF!),"New","Old")</f>
      </c>
      <c r="AL3480" s="3"/>
      <c r="AM3480" s="9">
        <f>IF(OR(#REF!="",#REF!=0),"",IF(#REF!&lt;12000,"&lt;12k",IF(AND(#REF!&gt;=12000,#REF!&lt;24000),"12k to 24k",IF(AND(#REF!&gt;=24000,#REF!&lt;=36000),"24k to 36k",IF(#REF!&gt;36000,"&gt;36k","")))))</f>
      </c>
    </row>
    <row x14ac:dyDescent="0.25" r="3481" customHeight="1" ht="18.75">
      <c r="A3481" s="1">
        <v>1925611</v>
      </c>
      <c r="B3481" s="2">
        <v>11543649</v>
      </c>
      <c r="C3481" s="3" t="s">
        <v>0</v>
      </c>
      <c r="D3481" s="3" t="s">
        <v>86</v>
      </c>
      <c r="E3481" s="2">
        <v>2020</v>
      </c>
      <c r="F3481" s="4">
        <v>45178</v>
      </c>
      <c r="G3481" s="3" t="s">
        <v>39</v>
      </c>
      <c r="H3481" s="4">
        <v>45179</v>
      </c>
      <c r="I3481" s="4">
        <f>_xlfn.XLOOKUP(#REF!,[1]!Backup_F8_Previous_Wave[ODINO],[1]!Backup_F8_Previous_Wave[Production Date],"")</f>
      </c>
      <c r="J3481" s="10">
        <f>_xlfn.XLOOKUP(#REF!,[1]!Backup_F8_Previous_Wave[ODINO],[1]!Backup_F8_Previous_Wave[Wave Date],"")</f>
      </c>
      <c r="K3481" s="6">
        <f>_xlfn.XLOOKUP(#REF!,[1]!Backup_F8_Previous_Wave[ODINO],[1]!Backup_F8_Previous_Wave[Full VIN],"")</f>
      </c>
      <c r="L3481" s="3" t="s">
        <v>5294</v>
      </c>
      <c r="M3481" s="3" t="s">
        <v>4</v>
      </c>
      <c r="N3481" s="3" t="s">
        <v>10408</v>
      </c>
      <c r="O3481" s="3" t="s">
        <v>4771</v>
      </c>
      <c r="P3481" s="6">
        <f>_xlfn.XLOOKUP(#REF!,[1]!Table2[BINNING],[1]!Table2[VFG],"")</f>
      </c>
      <c r="Q3481" s="6">
        <f>IF(ISNUMBER(FIND("|",#REF!,1)),LEFT(#REF!,FIND("|",#REF!,1)-2),#REF!)</f>
      </c>
      <c r="R3481" s="6">
        <f>IF(ISNUMBER(FIND("|",#REF!,1)),RIGHT(#REF!,LEN(#REF!)-FIND("|",#REF!,1)-1),"")</f>
      </c>
      <c r="S3481" s="3" t="s">
        <v>7</v>
      </c>
      <c r="T3481" s="3" t="s">
        <v>7</v>
      </c>
      <c r="U3481" s="2">
        <v>0</v>
      </c>
      <c r="V3481" s="2">
        <v>0</v>
      </c>
      <c r="W3481" s="2"/>
      <c r="X3481" s="3" t="s">
        <v>100</v>
      </c>
      <c r="Y3481" s="2">
        <v>0</v>
      </c>
      <c r="Z3481" s="3"/>
      <c r="AA3481" s="3"/>
      <c r="AB3481" s="7" t="s">
        <v>10409</v>
      </c>
      <c r="AC3481" s="3" t="s">
        <v>685</v>
      </c>
      <c r="AD3481" s="3" t="s">
        <v>93</v>
      </c>
      <c r="AE3481" s="3" t="s">
        <v>94</v>
      </c>
      <c r="AF3481" s="3" t="s">
        <v>95</v>
      </c>
      <c r="AG3481" s="4"/>
      <c r="AH3481" s="3"/>
      <c r="AI3481" s="4"/>
      <c r="AJ34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1" s="8">
        <f>IF(#REF!=MAX(#REF!),"New","Old")</f>
      </c>
      <c r="AL3481" s="3"/>
      <c r="AM3481" s="9">
        <f>IF(OR(#REF!="",#REF!=0),"",IF(#REF!&lt;12000,"&lt;12k",IF(AND(#REF!&gt;=12000,#REF!&lt;24000),"12k to 24k",IF(AND(#REF!&gt;=24000,#REF!&lt;=36000),"24k to 36k",IF(#REF!&gt;36000,"&gt;36k","")))))</f>
      </c>
    </row>
    <row x14ac:dyDescent="0.25" r="3482" customHeight="1" ht="18.75">
      <c r="A3482" s="1">
        <v>1925622</v>
      </c>
      <c r="B3482" s="2">
        <v>11543657</v>
      </c>
      <c r="C3482" s="3" t="s">
        <v>0</v>
      </c>
      <c r="D3482" s="3" t="s">
        <v>86</v>
      </c>
      <c r="E3482" s="2">
        <v>2020</v>
      </c>
      <c r="F3482" s="4">
        <v>45170</v>
      </c>
      <c r="G3482" s="3" t="s">
        <v>39</v>
      </c>
      <c r="H3482" s="4">
        <v>45179</v>
      </c>
      <c r="I3482" s="4"/>
      <c r="J3482" s="10">
        <f>_xlfn.XLOOKUP(#REF!,[1]!Backup_F8_Previous_Wave[ODINO],[1]!Backup_F8_Previous_Wave[Wave Date],"")</f>
      </c>
      <c r="K3482" s="3"/>
      <c r="L3482" s="3" t="s">
        <v>7700</v>
      </c>
      <c r="M3482" s="3" t="s">
        <v>4</v>
      </c>
      <c r="N3482" s="3" t="s">
        <v>10410</v>
      </c>
      <c r="O3482" s="3" t="s">
        <v>4771</v>
      </c>
      <c r="P3482" s="6">
        <f>_xlfn.XLOOKUP(#REF!,[1]!Table2[BINNING],[1]!Table2[VFG],"")</f>
      </c>
      <c r="Q3482" s="6">
        <f>IF(ISNUMBER(FIND("|",#REF!,1)),LEFT(#REF!,FIND("|",#REF!,1)-2),#REF!)</f>
      </c>
      <c r="R3482" s="6">
        <f>IF(ISNUMBER(FIND("|",#REF!,1)),RIGHT(#REF!,LEN(#REF!)-FIND("|",#REF!,1)-1),"")</f>
      </c>
      <c r="S3482" s="3" t="s">
        <v>7</v>
      </c>
      <c r="T3482" s="3" t="s">
        <v>7</v>
      </c>
      <c r="U3482" s="2">
        <v>0</v>
      </c>
      <c r="V3482" s="2">
        <v>0</v>
      </c>
      <c r="W3482" s="2"/>
      <c r="X3482" s="3" t="s">
        <v>881</v>
      </c>
      <c r="Y3482" s="2"/>
      <c r="Z3482" s="3"/>
      <c r="AA3482" s="3"/>
      <c r="AB3482" s="7" t="s">
        <v>10411</v>
      </c>
      <c r="AC3482" s="3" t="s">
        <v>44</v>
      </c>
      <c r="AD3482" s="3" t="s">
        <v>44</v>
      </c>
      <c r="AE3482" s="3" t="s">
        <v>44</v>
      </c>
      <c r="AF3482" s="3" t="s">
        <v>95</v>
      </c>
      <c r="AG3482" s="4"/>
      <c r="AH3482" s="3"/>
      <c r="AI3482" s="4"/>
      <c r="AJ34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2" s="8">
        <f>IF(#REF!=MAX(#REF!),"New","Old")</f>
      </c>
      <c r="AL3482" s="3"/>
      <c r="AM3482" s="9">
        <f>IF(OR(#REF!="",#REF!=0),"",IF(#REF!&lt;12000,"&lt;12k",IF(AND(#REF!&gt;=12000,#REF!&lt;24000),"12k to 24k",IF(AND(#REF!&gt;=24000,#REF!&lt;=36000),"24k to 36k",IF(#REF!&gt;36000,"&gt;36k","")))))</f>
      </c>
    </row>
    <row x14ac:dyDescent="0.25" r="3483" customHeight="1" ht="18.75">
      <c r="A3483" s="1">
        <v>1925728</v>
      </c>
      <c r="B3483" s="2">
        <v>11543725</v>
      </c>
      <c r="C3483" s="3" t="s">
        <v>0</v>
      </c>
      <c r="D3483" s="3" t="s">
        <v>181</v>
      </c>
      <c r="E3483" s="2">
        <v>2017</v>
      </c>
      <c r="F3483" s="4">
        <v>45176</v>
      </c>
      <c r="G3483" s="3" t="s">
        <v>39</v>
      </c>
      <c r="H3483" s="4">
        <v>45179</v>
      </c>
      <c r="I3483" s="4">
        <f>_xlfn.XLOOKUP(#REF!,[1]!Backup_F8_Previous_Wave[ODINO],[1]!Backup_F8_Previous_Wave[Production Date],"")</f>
      </c>
      <c r="J3483" s="10">
        <f>_xlfn.XLOOKUP(#REF!,[1]!Backup_F8_Previous_Wave[ODINO],[1]!Backup_F8_Previous_Wave[Wave Date],"")</f>
      </c>
      <c r="K3483" s="6">
        <f>_xlfn.XLOOKUP(#REF!,[1]!Backup_F8_Previous_Wave[ODINO],[1]!Backup_F8_Previous_Wave[Full VIN],"")</f>
      </c>
      <c r="L3483" s="3" t="s">
        <v>5723</v>
      </c>
      <c r="M3483" s="3" t="s">
        <v>4</v>
      </c>
      <c r="N3483" s="3" t="s">
        <v>10412</v>
      </c>
      <c r="O3483" s="3" t="s">
        <v>196</v>
      </c>
      <c r="P3483" s="6">
        <f>_xlfn.XLOOKUP(#REF!,[1]!Table2[BINNING],[1]!Table2[VFG],"")</f>
      </c>
      <c r="Q3483" s="6">
        <f>IF(ISNUMBER(FIND("|",#REF!,1)),LEFT(#REF!,FIND("|",#REF!,1)-2),#REF!)</f>
      </c>
      <c r="R3483" s="6">
        <f>IF(ISNUMBER(FIND("|",#REF!,1)),RIGHT(#REF!,LEN(#REF!)-FIND("|",#REF!,1)-1),"")</f>
      </c>
      <c r="S3483" s="3" t="s">
        <v>7</v>
      </c>
      <c r="T3483" s="3" t="s">
        <v>7</v>
      </c>
      <c r="U3483" s="2">
        <v>0</v>
      </c>
      <c r="V3483" s="2">
        <v>0</v>
      </c>
      <c r="W3483" s="2"/>
      <c r="X3483" s="3" t="s">
        <v>139</v>
      </c>
      <c r="Y3483" s="2">
        <v>70</v>
      </c>
      <c r="Z3483" s="3"/>
      <c r="AA3483" s="3"/>
      <c r="AB3483" s="7" t="s">
        <v>10413</v>
      </c>
      <c r="AC3483" s="3" t="s">
        <v>297</v>
      </c>
      <c r="AD3483" s="3" t="s">
        <v>298</v>
      </c>
      <c r="AE3483" s="3" t="s">
        <v>299</v>
      </c>
      <c r="AF3483" s="3" t="s">
        <v>198</v>
      </c>
      <c r="AG3483" s="4"/>
      <c r="AH3483" s="3"/>
      <c r="AI3483" s="4"/>
      <c r="AJ34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3" s="8">
        <f>IF(#REF!=MAX(#REF!),"New","Old")</f>
      </c>
      <c r="AL3483" s="3"/>
      <c r="AM3483" s="9">
        <f>IF(OR(#REF!="",#REF!=0),"",IF(#REF!&lt;12000,"&lt;12k",IF(AND(#REF!&gt;=12000,#REF!&lt;24000),"12k to 24k",IF(AND(#REF!&gt;=24000,#REF!&lt;=36000),"24k to 36k",IF(#REF!&gt;36000,"&gt;36k","")))))</f>
      </c>
    </row>
    <row x14ac:dyDescent="0.25" r="3484" customHeight="1" ht="18.75">
      <c r="A3484" s="1">
        <v>1925777</v>
      </c>
      <c r="B3484" s="2">
        <v>11543758</v>
      </c>
      <c r="C3484" s="3" t="s">
        <v>0</v>
      </c>
      <c r="D3484" s="3" t="s">
        <v>86</v>
      </c>
      <c r="E3484" s="2">
        <v>2021</v>
      </c>
      <c r="F3484" s="4">
        <v>45180</v>
      </c>
      <c r="G3484" s="3" t="s">
        <v>39</v>
      </c>
      <c r="H3484" s="4">
        <v>45180</v>
      </c>
      <c r="I3484" s="4">
        <f>_xlfn.XLOOKUP(#REF!,[1]!Backup_F8_Previous_Wave[ODINO],[1]!Backup_F8_Previous_Wave[Production Date],"")</f>
      </c>
      <c r="J3484" s="10">
        <f>_xlfn.XLOOKUP(#REF!,[1]!Backup_F8_Previous_Wave[ODINO],[1]!Backup_F8_Previous_Wave[Wave Date],"")</f>
      </c>
      <c r="K3484" s="6">
        <f>_xlfn.XLOOKUP(#REF!,[1]!Backup_F8_Previous_Wave[ODINO],[1]!Backup_F8_Previous_Wave[Full VIN],"")</f>
      </c>
      <c r="L3484" s="3" t="s">
        <v>10414</v>
      </c>
      <c r="M3484" s="3" t="s">
        <v>4</v>
      </c>
      <c r="N3484" s="3" t="s">
        <v>10415</v>
      </c>
      <c r="O3484" s="3" t="s">
        <v>4771</v>
      </c>
      <c r="P3484" s="6">
        <f>_xlfn.XLOOKUP(#REF!,[1]!Table2[BINNING],[1]!Table2[VFG],"")</f>
      </c>
      <c r="Q3484" s="6">
        <f>IF(ISNUMBER(FIND("|",#REF!,1)),LEFT(#REF!,FIND("|",#REF!,1)-2),#REF!)</f>
      </c>
      <c r="R3484" s="6">
        <f>IF(ISNUMBER(FIND("|",#REF!,1)),RIGHT(#REF!,LEN(#REF!)-FIND("|",#REF!,1)-1),"")</f>
      </c>
      <c r="S3484" s="3" t="s">
        <v>7</v>
      </c>
      <c r="T3484" s="3" t="s">
        <v>7</v>
      </c>
      <c r="U3484" s="2">
        <v>0</v>
      </c>
      <c r="V3484" s="2">
        <v>0</v>
      </c>
      <c r="W3484" s="2"/>
      <c r="X3484" s="3" t="s">
        <v>229</v>
      </c>
      <c r="Y3484" s="2"/>
      <c r="Z3484" s="3"/>
      <c r="AA3484" s="3"/>
      <c r="AB3484" s="7" t="s">
        <v>10416</v>
      </c>
      <c r="AC3484" s="3" t="s">
        <v>685</v>
      </c>
      <c r="AD3484" s="3" t="s">
        <v>1962</v>
      </c>
      <c r="AE3484" s="3" t="s">
        <v>2404</v>
      </c>
      <c r="AF3484" s="3" t="s">
        <v>95</v>
      </c>
      <c r="AG3484" s="4"/>
      <c r="AH3484" s="3"/>
      <c r="AI3484" s="4"/>
      <c r="AJ34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4" s="8">
        <f>IF(#REF!=MAX(#REF!),"New","Old")</f>
      </c>
      <c r="AL3484" s="3"/>
      <c r="AM3484" s="9">
        <f>IF(OR(#REF!="",#REF!=0),"",IF(#REF!&lt;12000,"&lt;12k",IF(AND(#REF!&gt;=12000,#REF!&lt;24000),"12k to 24k",IF(AND(#REF!&gt;=24000,#REF!&lt;=36000),"24k to 36k",IF(#REF!&gt;36000,"&gt;36k","")))))</f>
      </c>
    </row>
    <row x14ac:dyDescent="0.25" r="3485" customHeight="1" ht="18.75">
      <c r="A3485" s="1">
        <v>1925816</v>
      </c>
      <c r="B3485" s="2">
        <v>11543787</v>
      </c>
      <c r="C3485" s="3" t="s">
        <v>0</v>
      </c>
      <c r="D3485" s="3" t="s">
        <v>181</v>
      </c>
      <c r="E3485" s="2">
        <v>2016</v>
      </c>
      <c r="F3485" s="4">
        <v>45135</v>
      </c>
      <c r="G3485" s="3" t="s">
        <v>39</v>
      </c>
      <c r="H3485" s="4">
        <v>45180</v>
      </c>
      <c r="I3485" s="4">
        <f>_xlfn.XLOOKUP(#REF!,[1]!Backup_F8_Previous_Wave[ODINO],[1]!Backup_F8_Previous_Wave[Production Date],"")</f>
      </c>
      <c r="J3485" s="10">
        <f>_xlfn.XLOOKUP(#REF!,[1]!Backup_F8_Previous_Wave[ODINO],[1]!Backup_F8_Previous_Wave[Wave Date],"")</f>
      </c>
      <c r="K3485" s="6">
        <f>_xlfn.XLOOKUP(#REF!,[1]!Backup_F8_Previous_Wave[ODINO],[1]!Backup_F8_Previous_Wave[Full VIN],"")</f>
      </c>
      <c r="L3485" s="3" t="s">
        <v>10417</v>
      </c>
      <c r="M3485" s="3" t="s">
        <v>4</v>
      </c>
      <c r="N3485" s="3" t="s">
        <v>10418</v>
      </c>
      <c r="O3485" s="3" t="s">
        <v>196</v>
      </c>
      <c r="P3485" s="6">
        <f>_xlfn.XLOOKUP(#REF!,[1]!Table2[BINNING],[1]!Table2[VFG],"")</f>
      </c>
      <c r="Q3485" s="6">
        <f>IF(ISNUMBER(FIND("|",#REF!,1)),LEFT(#REF!,FIND("|",#REF!,1)-2),#REF!)</f>
      </c>
      <c r="R3485" s="6">
        <f>IF(ISNUMBER(FIND("|",#REF!,1)),RIGHT(#REF!,LEN(#REF!)-FIND("|",#REF!,1)-1),"")</f>
      </c>
      <c r="S3485" s="3" t="s">
        <v>7</v>
      </c>
      <c r="T3485" s="3" t="s">
        <v>7</v>
      </c>
      <c r="U3485" s="2">
        <v>0</v>
      </c>
      <c r="V3485" s="2">
        <v>0</v>
      </c>
      <c r="W3485" s="2"/>
      <c r="X3485" s="3" t="s">
        <v>18</v>
      </c>
      <c r="Y3485" s="2">
        <v>65</v>
      </c>
      <c r="Z3485" s="3"/>
      <c r="AA3485" s="3"/>
      <c r="AB3485" s="7" t="s">
        <v>10419</v>
      </c>
      <c r="AC3485" s="3" t="s">
        <v>297</v>
      </c>
      <c r="AD3485" s="3" t="s">
        <v>298</v>
      </c>
      <c r="AE3485" s="3" t="s">
        <v>299</v>
      </c>
      <c r="AF3485" s="3" t="s">
        <v>198</v>
      </c>
      <c r="AG3485" s="4"/>
      <c r="AH3485" s="3"/>
      <c r="AI3485" s="4"/>
      <c r="AJ34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5" s="8">
        <f>IF(#REF!=MAX(#REF!),"New","Old")</f>
      </c>
      <c r="AL3485" s="3"/>
      <c r="AM3485" s="9">
        <f>IF(OR(#REF!="",#REF!=0),"",IF(#REF!&lt;12000,"&lt;12k",IF(AND(#REF!&gt;=12000,#REF!&lt;24000),"12k to 24k",IF(AND(#REF!&gt;=24000,#REF!&lt;=36000),"24k to 36k",IF(#REF!&gt;36000,"&gt;36k","")))))</f>
      </c>
    </row>
    <row x14ac:dyDescent="0.25" r="3486" customHeight="1" ht="18.75">
      <c r="A3486" s="1">
        <v>1925838</v>
      </c>
      <c r="B3486" s="2">
        <v>11543802</v>
      </c>
      <c r="C3486" s="3" t="s">
        <v>0</v>
      </c>
      <c r="D3486" s="3" t="s">
        <v>86</v>
      </c>
      <c r="E3486" s="2">
        <v>2020</v>
      </c>
      <c r="F3486" s="4">
        <v>45087</v>
      </c>
      <c r="G3486" s="3" t="s">
        <v>108</v>
      </c>
      <c r="H3486" s="4">
        <v>45180</v>
      </c>
      <c r="I3486" s="4">
        <f>_xlfn.XLOOKUP(#REF!,[1]!Backup_F8_Previous_Wave[ODINO],[1]!Backup_F8_Previous_Wave[Production Date],"")</f>
      </c>
      <c r="J3486" s="10">
        <f>_xlfn.XLOOKUP(#REF!,[1]!Backup_F8_Previous_Wave[ODINO],[1]!Backup_F8_Previous_Wave[Wave Date],"")</f>
      </c>
      <c r="K3486" s="6">
        <f>_xlfn.XLOOKUP(#REF!,[1]!Backup_F8_Previous_Wave[ODINO],[1]!Backup_F8_Previous_Wave[Full VIN],"")</f>
      </c>
      <c r="L3486" s="3" t="s">
        <v>7886</v>
      </c>
      <c r="M3486" s="3" t="s">
        <v>4</v>
      </c>
      <c r="N3486" s="3" t="s">
        <v>10420</v>
      </c>
      <c r="O3486" s="3" t="s">
        <v>4771</v>
      </c>
      <c r="P3486" s="6">
        <f>_xlfn.XLOOKUP(#REF!,[1]!Table2[BINNING],[1]!Table2[VFG],"")</f>
      </c>
      <c r="Q3486" s="6">
        <f>IF(ISNUMBER(FIND("|",#REF!,1)),LEFT(#REF!,FIND("|",#REF!,1)-2),#REF!)</f>
      </c>
      <c r="R3486" s="6">
        <f>IF(ISNUMBER(FIND("|",#REF!,1)),RIGHT(#REF!,LEN(#REF!)-FIND("|",#REF!,1)-1),"")</f>
      </c>
      <c r="S3486" s="3" t="s">
        <v>7</v>
      </c>
      <c r="T3486" s="3" t="s">
        <v>7</v>
      </c>
      <c r="U3486" s="2">
        <v>0</v>
      </c>
      <c r="V3486" s="2">
        <v>0</v>
      </c>
      <c r="W3486" s="2">
        <v>23000</v>
      </c>
      <c r="X3486" s="3" t="s">
        <v>32</v>
      </c>
      <c r="Y3486" s="2"/>
      <c r="Z3486" s="3" t="s">
        <v>10421</v>
      </c>
      <c r="AA3486" s="3" t="s">
        <v>3422</v>
      </c>
      <c r="AB3486" s="7" t="s">
        <v>10422</v>
      </c>
      <c r="AC3486" s="3" t="s">
        <v>685</v>
      </c>
      <c r="AD3486" s="3" t="s">
        <v>93</v>
      </c>
      <c r="AE3486" s="3" t="s">
        <v>94</v>
      </c>
      <c r="AF3486" s="3" t="s">
        <v>95</v>
      </c>
      <c r="AG3486" s="4"/>
      <c r="AH3486" s="3"/>
      <c r="AI3486" s="4"/>
      <c r="AJ34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6" s="8">
        <f>IF(#REF!=MAX(#REF!),"New","Old")</f>
      </c>
      <c r="AL3486" s="3"/>
      <c r="AM3486" s="9">
        <f>IF(OR(#REF!="",#REF!=0),"",IF(#REF!&lt;12000,"&lt;12k",IF(AND(#REF!&gt;=12000,#REF!&lt;24000),"12k to 24k",IF(AND(#REF!&gt;=24000,#REF!&lt;=36000),"24k to 36k",IF(#REF!&gt;36000,"&gt;36k","")))))</f>
      </c>
    </row>
    <row x14ac:dyDescent="0.25" r="3487" customHeight="1" ht="18.75">
      <c r="A3487" s="1">
        <v>1925888</v>
      </c>
      <c r="B3487" s="2">
        <v>11543838</v>
      </c>
      <c r="C3487" s="3" t="s">
        <v>0</v>
      </c>
      <c r="D3487" s="3" t="s">
        <v>86</v>
      </c>
      <c r="E3487" s="2">
        <v>2020</v>
      </c>
      <c r="F3487" s="4">
        <v>45153</v>
      </c>
      <c r="G3487" s="3" t="s">
        <v>39</v>
      </c>
      <c r="H3487" s="4">
        <v>45180</v>
      </c>
      <c r="I3487" s="4"/>
      <c r="J3487" s="10">
        <f>_xlfn.XLOOKUP(#REF!,[1]!Backup_F8_Previous_Wave[ODINO],[1]!Backup_F8_Previous_Wave[Wave Date],"")</f>
      </c>
      <c r="K3487" s="3"/>
      <c r="L3487" s="3"/>
      <c r="M3487" s="3" t="s">
        <v>4</v>
      </c>
      <c r="N3487" s="3" t="s">
        <v>10423</v>
      </c>
      <c r="O3487" s="3" t="s">
        <v>4771</v>
      </c>
      <c r="P3487" s="6">
        <f>_xlfn.XLOOKUP(#REF!,[1]!Table2[BINNING],[1]!Table2[VFG],"")</f>
      </c>
      <c r="Q3487" s="6">
        <f>IF(ISNUMBER(FIND("|",#REF!,1)),LEFT(#REF!,FIND("|",#REF!,1)-2),#REF!)</f>
      </c>
      <c r="R3487" s="6">
        <f>IF(ISNUMBER(FIND("|",#REF!,1)),RIGHT(#REF!,LEN(#REF!)-FIND("|",#REF!,1)-1),"")</f>
      </c>
      <c r="S3487" s="3" t="s">
        <v>7</v>
      </c>
      <c r="T3487" s="3" t="s">
        <v>7</v>
      </c>
      <c r="U3487" s="2">
        <v>0</v>
      </c>
      <c r="V3487" s="2">
        <v>0</v>
      </c>
      <c r="W3487" s="2">
        <v>39000</v>
      </c>
      <c r="X3487" s="3" t="s">
        <v>24</v>
      </c>
      <c r="Y3487" s="2"/>
      <c r="Z3487" s="3" t="s">
        <v>9696</v>
      </c>
      <c r="AA3487" s="3" t="s">
        <v>4997</v>
      </c>
      <c r="AB3487" s="7" t="s">
        <v>10424</v>
      </c>
      <c r="AC3487" s="3" t="s">
        <v>44</v>
      </c>
      <c r="AD3487" s="3" t="s">
        <v>44</v>
      </c>
      <c r="AE3487" s="3" t="s">
        <v>44</v>
      </c>
      <c r="AF3487" s="3" t="s">
        <v>44</v>
      </c>
      <c r="AG3487" s="4"/>
      <c r="AH3487" s="3"/>
      <c r="AI3487" s="4"/>
      <c r="AJ34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7" s="8">
        <f>IF(#REF!=MAX(#REF!),"New","Old")</f>
      </c>
      <c r="AL3487" s="3"/>
      <c r="AM3487" s="9">
        <f>IF(OR(#REF!="",#REF!=0),"",IF(#REF!&lt;12000,"&lt;12k",IF(AND(#REF!&gt;=12000,#REF!&lt;24000),"12k to 24k",IF(AND(#REF!&gt;=24000,#REF!&lt;=36000),"24k to 36k",IF(#REF!&gt;36000,"&gt;36k","")))))</f>
      </c>
    </row>
    <row x14ac:dyDescent="0.25" r="3488" customHeight="1" ht="18.75">
      <c r="A3488" s="1">
        <v>1925923</v>
      </c>
      <c r="B3488" s="2">
        <v>11543866</v>
      </c>
      <c r="C3488" s="3" t="s">
        <v>0</v>
      </c>
      <c r="D3488" s="3" t="s">
        <v>86</v>
      </c>
      <c r="E3488" s="2">
        <v>2020</v>
      </c>
      <c r="F3488" s="4">
        <v>45155</v>
      </c>
      <c r="G3488" s="3" t="s">
        <v>39</v>
      </c>
      <c r="H3488" s="4">
        <v>45180</v>
      </c>
      <c r="I3488" s="4">
        <f>_xlfn.XLOOKUP(#REF!,[1]!Backup_F8_Previous_Wave[ODINO],[1]!Backup_F8_Previous_Wave[Production Date],"")</f>
      </c>
      <c r="J3488" s="10">
        <f>_xlfn.XLOOKUP(#REF!,[1]!Backup_F8_Previous_Wave[ODINO],[1]!Backup_F8_Previous_Wave[Wave Date],"")</f>
      </c>
      <c r="K3488" s="6">
        <f>_xlfn.XLOOKUP(#REF!,[1]!Backup_F8_Previous_Wave[ODINO],[1]!Backup_F8_Previous_Wave[Full VIN],"")</f>
      </c>
      <c r="L3488" s="3" t="s">
        <v>5294</v>
      </c>
      <c r="M3488" s="3" t="s">
        <v>4</v>
      </c>
      <c r="N3488" s="3" t="s">
        <v>10425</v>
      </c>
      <c r="O3488" s="3" t="s">
        <v>4771</v>
      </c>
      <c r="P3488" s="6">
        <f>_xlfn.XLOOKUP(#REF!,[1]!Table2[BINNING],[1]!Table2[VFG],"")</f>
      </c>
      <c r="Q3488" s="6">
        <f>IF(ISNUMBER(FIND("|",#REF!,1)),LEFT(#REF!,FIND("|",#REF!,1)-2),#REF!)</f>
      </c>
      <c r="R3488" s="6">
        <f>IF(ISNUMBER(FIND("|",#REF!,1)),RIGHT(#REF!,LEN(#REF!)-FIND("|",#REF!,1)-1),"")</f>
      </c>
      <c r="S3488" s="3" t="s">
        <v>7</v>
      </c>
      <c r="T3488" s="3" t="s">
        <v>7</v>
      </c>
      <c r="U3488" s="2">
        <v>0</v>
      </c>
      <c r="V3488" s="2">
        <v>0</v>
      </c>
      <c r="W3488" s="2">
        <v>65000</v>
      </c>
      <c r="X3488" s="3" t="s">
        <v>282</v>
      </c>
      <c r="Y3488" s="2"/>
      <c r="Z3488" s="3" t="s">
        <v>10426</v>
      </c>
      <c r="AA3488" s="3" t="s">
        <v>4038</v>
      </c>
      <c r="AB3488" s="7" t="s">
        <v>10427</v>
      </c>
      <c r="AC3488" s="3" t="s">
        <v>685</v>
      </c>
      <c r="AD3488" s="3" t="s">
        <v>93</v>
      </c>
      <c r="AE3488" s="3" t="s">
        <v>94</v>
      </c>
      <c r="AF3488" s="3" t="s">
        <v>95</v>
      </c>
      <c r="AG3488" s="4"/>
      <c r="AH3488" s="3"/>
      <c r="AI3488" s="4"/>
      <c r="AJ34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8" s="8">
        <f>IF(#REF!=MAX(#REF!),"New","Old")</f>
      </c>
      <c r="AL3488" s="3"/>
      <c r="AM3488" s="9">
        <f>IF(OR(#REF!="",#REF!=0),"",IF(#REF!&lt;12000,"&lt;12k",IF(AND(#REF!&gt;=12000,#REF!&lt;24000),"12k to 24k",IF(AND(#REF!&gt;=24000,#REF!&lt;=36000),"24k to 36k",IF(#REF!&gt;36000,"&gt;36k","")))))</f>
      </c>
    </row>
    <row x14ac:dyDescent="0.25" r="3489" customHeight="1" ht="18.75">
      <c r="A3489" s="1">
        <v>1925931</v>
      </c>
      <c r="B3489" s="2">
        <v>11543874</v>
      </c>
      <c r="C3489" s="3" t="s">
        <v>0</v>
      </c>
      <c r="D3489" s="3" t="s">
        <v>181</v>
      </c>
      <c r="E3489" s="2">
        <v>2016</v>
      </c>
      <c r="F3489" s="4">
        <v>45136</v>
      </c>
      <c r="G3489" s="3" t="s">
        <v>39</v>
      </c>
      <c r="H3489" s="4">
        <v>45180</v>
      </c>
      <c r="I3489" s="4">
        <f>_xlfn.XLOOKUP(#REF!,[1]!Backup_F8_Previous_Wave[ODINO],[1]!Backup_F8_Previous_Wave[Production Date],"")</f>
      </c>
      <c r="J3489" s="10">
        <f>_xlfn.XLOOKUP(#REF!,[1]!Backup_F8_Previous_Wave[ODINO],[1]!Backup_F8_Previous_Wave[Wave Date],"")</f>
      </c>
      <c r="K3489" s="6">
        <f>_xlfn.XLOOKUP(#REF!,[1]!Backup_F8_Previous_Wave[ODINO],[1]!Backup_F8_Previous_Wave[Full VIN],"")</f>
      </c>
      <c r="L3489" s="3" t="s">
        <v>10428</v>
      </c>
      <c r="M3489" s="3" t="s">
        <v>4</v>
      </c>
      <c r="N3489" s="3" t="s">
        <v>10429</v>
      </c>
      <c r="O3489" s="3" t="s">
        <v>196</v>
      </c>
      <c r="P3489" s="6">
        <f>_xlfn.XLOOKUP(#REF!,[1]!Table2[BINNING],[1]!Table2[VFG],"")</f>
      </c>
      <c r="Q3489" s="6">
        <f>IF(ISNUMBER(FIND("|",#REF!,1)),LEFT(#REF!,FIND("|",#REF!,1)-2),#REF!)</f>
      </c>
      <c r="R3489" s="6">
        <f>IF(ISNUMBER(FIND("|",#REF!,1)),RIGHT(#REF!,LEN(#REF!)-FIND("|",#REF!,1)-1),"")</f>
      </c>
      <c r="S3489" s="3" t="s">
        <v>7</v>
      </c>
      <c r="T3489" s="3" t="s">
        <v>7</v>
      </c>
      <c r="U3489" s="2">
        <v>0</v>
      </c>
      <c r="V3489" s="2">
        <v>0</v>
      </c>
      <c r="W3489" s="2"/>
      <c r="X3489" s="3" t="s">
        <v>525</v>
      </c>
      <c r="Y3489" s="2">
        <v>70</v>
      </c>
      <c r="Z3489" s="3"/>
      <c r="AA3489" s="3"/>
      <c r="AB3489" s="7" t="s">
        <v>10430</v>
      </c>
      <c r="AC3489" s="3" t="s">
        <v>297</v>
      </c>
      <c r="AD3489" s="3" t="s">
        <v>298</v>
      </c>
      <c r="AE3489" s="3" t="s">
        <v>299</v>
      </c>
      <c r="AF3489" s="3" t="s">
        <v>198</v>
      </c>
      <c r="AG3489" s="4"/>
      <c r="AH3489" s="3"/>
      <c r="AI3489" s="4"/>
      <c r="AJ34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89" s="8">
        <f>IF(#REF!=MAX(#REF!),"New","Old")</f>
      </c>
      <c r="AL3489" s="3"/>
      <c r="AM3489" s="9">
        <f>IF(OR(#REF!="",#REF!=0),"",IF(#REF!&lt;12000,"&lt;12k",IF(AND(#REF!&gt;=12000,#REF!&lt;24000),"12k to 24k",IF(AND(#REF!&gt;=24000,#REF!&lt;=36000),"24k to 36k",IF(#REF!&gt;36000,"&gt;36k","")))))</f>
      </c>
    </row>
    <row x14ac:dyDescent="0.25" r="3490" customHeight="1" ht="18.75">
      <c r="A3490" s="1">
        <v>1925940</v>
      </c>
      <c r="B3490" s="2">
        <v>11543880</v>
      </c>
      <c r="C3490" s="3" t="s">
        <v>0</v>
      </c>
      <c r="D3490" s="3" t="s">
        <v>181</v>
      </c>
      <c r="E3490" s="2">
        <v>2016</v>
      </c>
      <c r="F3490" s="4">
        <v>45174</v>
      </c>
      <c r="G3490" s="3" t="s">
        <v>39</v>
      </c>
      <c r="H3490" s="4">
        <v>45180</v>
      </c>
      <c r="I3490" s="4"/>
      <c r="J3490" s="10">
        <f>_xlfn.XLOOKUP(#REF!,[1]!Backup_F8_Previous_Wave[ODINO],[1]!Backup_F8_Previous_Wave[Wave Date],"")</f>
      </c>
      <c r="K3490" s="3"/>
      <c r="L3490" s="3" t="s">
        <v>10431</v>
      </c>
      <c r="M3490" s="3" t="s">
        <v>4</v>
      </c>
      <c r="N3490" s="3" t="s">
        <v>10432</v>
      </c>
      <c r="O3490" s="3" t="s">
        <v>196</v>
      </c>
      <c r="P3490" s="6">
        <f>_xlfn.XLOOKUP(#REF!,[1]!Table2[BINNING],[1]!Table2[VFG],"")</f>
      </c>
      <c r="Q3490" s="6">
        <f>IF(ISNUMBER(FIND("|",#REF!,1)),LEFT(#REF!,FIND("|",#REF!,1)-2),#REF!)</f>
      </c>
      <c r="R3490" s="6">
        <f>IF(ISNUMBER(FIND("|",#REF!,1)),RIGHT(#REF!,LEN(#REF!)-FIND("|",#REF!,1)-1),"")</f>
      </c>
      <c r="S3490" s="3" t="s">
        <v>7</v>
      </c>
      <c r="T3490" s="3" t="s">
        <v>7</v>
      </c>
      <c r="U3490" s="2">
        <v>0</v>
      </c>
      <c r="V3490" s="2">
        <v>0</v>
      </c>
      <c r="W3490" s="2"/>
      <c r="X3490" s="3" t="s">
        <v>166</v>
      </c>
      <c r="Y3490" s="2"/>
      <c r="Z3490" s="3"/>
      <c r="AA3490" s="3"/>
      <c r="AB3490" s="7" t="s">
        <v>10433</v>
      </c>
      <c r="AC3490" s="3" t="s">
        <v>44</v>
      </c>
      <c r="AD3490" s="3" t="s">
        <v>44</v>
      </c>
      <c r="AE3490" s="3" t="s">
        <v>44</v>
      </c>
      <c r="AF3490" s="3" t="s">
        <v>198</v>
      </c>
      <c r="AG3490" s="4"/>
      <c r="AH3490" s="3"/>
      <c r="AI3490" s="4"/>
      <c r="AJ34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0" s="8">
        <f>IF(#REF!=MAX(#REF!),"New","Old")</f>
      </c>
      <c r="AL3490" s="3"/>
      <c r="AM3490" s="9">
        <f>IF(OR(#REF!="",#REF!=0),"",IF(#REF!&lt;12000,"&lt;12k",IF(AND(#REF!&gt;=12000,#REF!&lt;24000),"12k to 24k",IF(AND(#REF!&gt;=24000,#REF!&lt;=36000),"24k to 36k",IF(#REF!&gt;36000,"&gt;36k","")))))</f>
      </c>
    </row>
    <row x14ac:dyDescent="0.25" r="3491" customHeight="1" ht="18.75">
      <c r="A3491" s="1">
        <v>1925941</v>
      </c>
      <c r="B3491" s="2">
        <v>11543881</v>
      </c>
      <c r="C3491" s="3" t="s">
        <v>0</v>
      </c>
      <c r="D3491" s="3" t="s">
        <v>38</v>
      </c>
      <c r="E3491" s="2">
        <v>2019</v>
      </c>
      <c r="F3491" s="4">
        <v>44827</v>
      </c>
      <c r="G3491" s="3" t="s">
        <v>39</v>
      </c>
      <c r="H3491" s="4">
        <v>45180</v>
      </c>
      <c r="I3491" s="4">
        <f>_xlfn.XLOOKUP(#REF!,[1]!Backup_F8_Previous_Wave[ODINO],[1]!Backup_F8_Previous_Wave[Production Date],"")</f>
      </c>
      <c r="J3491" s="10">
        <f>_xlfn.XLOOKUP(#REF!,[1]!Backup_F8_Previous_Wave[ODINO],[1]!Backup_F8_Previous_Wave[Wave Date],"")</f>
      </c>
      <c r="K3491" s="6">
        <f>_xlfn.XLOOKUP(#REF!,[1]!Backup_F8_Previous_Wave[ODINO],[1]!Backup_F8_Previous_Wave[Full VIN],"")</f>
      </c>
      <c r="L3491" s="3" t="s">
        <v>3553</v>
      </c>
      <c r="M3491" s="3" t="s">
        <v>4</v>
      </c>
      <c r="N3491" s="3" t="s">
        <v>10434</v>
      </c>
      <c r="O3491" s="3" t="s">
        <v>105</v>
      </c>
      <c r="P3491" s="6">
        <f>_xlfn.XLOOKUP(#REF!,[1]!Table2[BINNING],[1]!Table2[VFG],"")</f>
      </c>
      <c r="Q3491" s="6">
        <f>IF(ISNUMBER(FIND("|",#REF!,1)),LEFT(#REF!,FIND("|",#REF!,1)-2),#REF!)</f>
      </c>
      <c r="R3491" s="6">
        <f>IF(ISNUMBER(FIND("|",#REF!,1)),RIGHT(#REF!,LEN(#REF!)-FIND("|",#REF!,1)-1),"")</f>
      </c>
      <c r="S3491" s="3" t="s">
        <v>7</v>
      </c>
      <c r="T3491" s="3" t="s">
        <v>7</v>
      </c>
      <c r="U3491" s="2">
        <v>0</v>
      </c>
      <c r="V3491" s="2">
        <v>0</v>
      </c>
      <c r="W3491" s="2"/>
      <c r="X3491" s="3" t="s">
        <v>24</v>
      </c>
      <c r="Y3491" s="2">
        <v>65</v>
      </c>
      <c r="Z3491" s="3"/>
      <c r="AA3491" s="3"/>
      <c r="AB3491" s="7" t="s">
        <v>10435</v>
      </c>
      <c r="AC3491" s="3" t="s">
        <v>826</v>
      </c>
      <c r="AD3491" s="3" t="s">
        <v>147</v>
      </c>
      <c r="AE3491" s="3" t="s">
        <v>148</v>
      </c>
      <c r="AF3491" s="3" t="s">
        <v>45</v>
      </c>
      <c r="AG3491" s="4"/>
      <c r="AH3491" s="3"/>
      <c r="AI3491" s="4"/>
      <c r="AJ34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1" s="8">
        <f>IF(#REF!=MAX(#REF!),"New","Old")</f>
      </c>
      <c r="AL3491" s="3"/>
      <c r="AM3491" s="9">
        <f>IF(OR(#REF!="",#REF!=0),"",IF(#REF!&lt;12000,"&lt;12k",IF(AND(#REF!&gt;=12000,#REF!&lt;24000),"12k to 24k",IF(AND(#REF!&gt;=24000,#REF!&lt;=36000),"24k to 36k",IF(#REF!&gt;36000,"&gt;36k","")))))</f>
      </c>
    </row>
    <row x14ac:dyDescent="0.25" r="3492" customHeight="1" ht="18.75">
      <c r="A3492" s="1">
        <v>1925957</v>
      </c>
      <c r="B3492" s="2">
        <v>11543891</v>
      </c>
      <c r="C3492" s="3" t="s">
        <v>0</v>
      </c>
      <c r="D3492" s="3" t="s">
        <v>181</v>
      </c>
      <c r="E3492" s="2">
        <v>2018</v>
      </c>
      <c r="F3492" s="4">
        <v>45178</v>
      </c>
      <c r="G3492" s="3" t="s">
        <v>39</v>
      </c>
      <c r="H3492" s="4">
        <v>45180</v>
      </c>
      <c r="I3492" s="4">
        <f>_xlfn.XLOOKUP(#REF!,[1]!Backup_F8_Previous_Wave[ODINO],[1]!Backup_F8_Previous_Wave[Production Date],"")</f>
      </c>
      <c r="J3492" s="10">
        <f>_xlfn.XLOOKUP(#REF!,[1]!Backup_F8_Previous_Wave[ODINO],[1]!Backup_F8_Previous_Wave[Wave Date],"")</f>
      </c>
      <c r="K3492" s="6">
        <f>_xlfn.XLOOKUP(#REF!,[1]!Backup_F8_Previous_Wave[ODINO],[1]!Backup_F8_Previous_Wave[Full VIN],"")</f>
      </c>
      <c r="L3492" s="3" t="s">
        <v>8336</v>
      </c>
      <c r="M3492" s="3" t="s">
        <v>4</v>
      </c>
      <c r="N3492" s="3" t="s">
        <v>10436</v>
      </c>
      <c r="O3492" s="3" t="s">
        <v>196</v>
      </c>
      <c r="P3492" s="6">
        <f>_xlfn.XLOOKUP(#REF!,[1]!Table2[BINNING],[1]!Table2[VFG],"")</f>
      </c>
      <c r="Q3492" s="6">
        <f>IF(ISNUMBER(FIND("|",#REF!,1)),LEFT(#REF!,FIND("|",#REF!,1)-2),#REF!)</f>
      </c>
      <c r="R3492" s="6">
        <f>IF(ISNUMBER(FIND("|",#REF!,1)),RIGHT(#REF!,LEN(#REF!)-FIND("|",#REF!,1)-1),"")</f>
      </c>
      <c r="S3492" s="3" t="s">
        <v>7</v>
      </c>
      <c r="T3492" s="3" t="s">
        <v>7</v>
      </c>
      <c r="U3492" s="2">
        <v>0</v>
      </c>
      <c r="V3492" s="2">
        <v>0</v>
      </c>
      <c r="W3492" s="2"/>
      <c r="X3492" s="3" t="s">
        <v>317</v>
      </c>
      <c r="Y3492" s="2">
        <v>55</v>
      </c>
      <c r="Z3492" s="3"/>
      <c r="AA3492" s="3"/>
      <c r="AB3492" s="7" t="s">
        <v>10437</v>
      </c>
      <c r="AC3492" s="3" t="s">
        <v>297</v>
      </c>
      <c r="AD3492" s="3" t="s">
        <v>298</v>
      </c>
      <c r="AE3492" s="3" t="s">
        <v>299</v>
      </c>
      <c r="AF3492" s="3" t="s">
        <v>198</v>
      </c>
      <c r="AG3492" s="4"/>
      <c r="AH3492" s="3"/>
      <c r="AI3492" s="4"/>
      <c r="AJ34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2" s="8">
        <f>IF(#REF!=MAX(#REF!),"New","Old")</f>
      </c>
      <c r="AL3492" s="3"/>
      <c r="AM3492" s="9">
        <f>IF(OR(#REF!="",#REF!=0),"",IF(#REF!&lt;12000,"&lt;12k",IF(AND(#REF!&gt;=12000,#REF!&lt;24000),"12k to 24k",IF(AND(#REF!&gt;=24000,#REF!&lt;=36000),"24k to 36k",IF(#REF!&gt;36000,"&gt;36k","")))))</f>
      </c>
    </row>
    <row x14ac:dyDescent="0.25" r="3493" customHeight="1" ht="18.75">
      <c r="A3493" s="1">
        <v>1925969</v>
      </c>
      <c r="B3493" s="2">
        <v>11543900</v>
      </c>
      <c r="C3493" s="3" t="s">
        <v>0</v>
      </c>
      <c r="D3493" s="3" t="s">
        <v>181</v>
      </c>
      <c r="E3493" s="2">
        <v>2017</v>
      </c>
      <c r="F3493" s="4">
        <v>45172</v>
      </c>
      <c r="G3493" s="3" t="s">
        <v>39</v>
      </c>
      <c r="H3493" s="4">
        <v>45180</v>
      </c>
      <c r="I3493" s="4">
        <f>_xlfn.XLOOKUP(#REF!,[1]!Backup_F8_Previous_Wave[ODINO],[1]!Backup_F8_Previous_Wave[Production Date],"")</f>
      </c>
      <c r="J3493" s="10">
        <f>_xlfn.XLOOKUP(#REF!,[1]!Backup_F8_Previous_Wave[ODINO],[1]!Backup_F8_Previous_Wave[Wave Date],"")</f>
      </c>
      <c r="K3493" s="6">
        <f>_xlfn.XLOOKUP(#REF!,[1]!Backup_F8_Previous_Wave[ODINO],[1]!Backup_F8_Previous_Wave[Full VIN],"")</f>
      </c>
      <c r="L3493" s="3" t="s">
        <v>4253</v>
      </c>
      <c r="M3493" s="3" t="s">
        <v>4</v>
      </c>
      <c r="N3493" s="3" t="s">
        <v>10438</v>
      </c>
      <c r="O3493" s="3" t="s">
        <v>196</v>
      </c>
      <c r="P3493" s="6">
        <f>_xlfn.XLOOKUP(#REF!,[1]!Table2[BINNING],[1]!Table2[VFG],"")</f>
      </c>
      <c r="Q3493" s="6">
        <f>IF(ISNUMBER(FIND("|",#REF!,1)),LEFT(#REF!,FIND("|",#REF!,1)-2),#REF!)</f>
      </c>
      <c r="R3493" s="6">
        <f>IF(ISNUMBER(FIND("|",#REF!,1)),RIGHT(#REF!,LEN(#REF!)-FIND("|",#REF!,1)-1),"")</f>
      </c>
      <c r="S3493" s="3" t="s">
        <v>7</v>
      </c>
      <c r="T3493" s="3" t="s">
        <v>7</v>
      </c>
      <c r="U3493" s="2">
        <v>0</v>
      </c>
      <c r="V3493" s="2">
        <v>0</v>
      </c>
      <c r="W3493" s="2"/>
      <c r="X3493" s="3" t="s">
        <v>32</v>
      </c>
      <c r="Y3493" s="2">
        <v>65</v>
      </c>
      <c r="Z3493" s="3"/>
      <c r="AA3493" s="3"/>
      <c r="AB3493" s="7" t="s">
        <v>10439</v>
      </c>
      <c r="AC3493" s="3" t="s">
        <v>297</v>
      </c>
      <c r="AD3493" s="3" t="s">
        <v>298</v>
      </c>
      <c r="AE3493" s="3" t="s">
        <v>299</v>
      </c>
      <c r="AF3493" s="3" t="s">
        <v>198</v>
      </c>
      <c r="AG3493" s="4"/>
      <c r="AH3493" s="3"/>
      <c r="AI3493" s="4"/>
      <c r="AJ34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3" s="8">
        <f>IF(#REF!=MAX(#REF!),"New","Old")</f>
      </c>
      <c r="AL3493" s="3"/>
      <c r="AM3493" s="9">
        <f>IF(OR(#REF!="",#REF!=0),"",IF(#REF!&lt;12000,"&lt;12k",IF(AND(#REF!&gt;=12000,#REF!&lt;24000),"12k to 24k",IF(AND(#REF!&gt;=24000,#REF!&lt;=36000),"24k to 36k",IF(#REF!&gt;36000,"&gt;36k","")))))</f>
      </c>
    </row>
    <row x14ac:dyDescent="0.25" r="3494" customHeight="1" ht="18.75">
      <c r="A3494" s="1">
        <v>1925978</v>
      </c>
      <c r="B3494" s="2">
        <v>11543906</v>
      </c>
      <c r="C3494" s="3" t="s">
        <v>0</v>
      </c>
      <c r="D3494" s="3" t="s">
        <v>86</v>
      </c>
      <c r="E3494" s="2">
        <v>2020</v>
      </c>
      <c r="F3494" s="4">
        <v>45177</v>
      </c>
      <c r="G3494" s="3" t="s">
        <v>39</v>
      </c>
      <c r="H3494" s="4">
        <v>45180</v>
      </c>
      <c r="I3494" s="4"/>
      <c r="J3494" s="10">
        <f>_xlfn.XLOOKUP(#REF!,[1]!Backup_F8_Previous_Wave[ODINO],[1]!Backup_F8_Previous_Wave[Wave Date],"")</f>
      </c>
      <c r="K3494" s="3"/>
      <c r="L3494" s="3" t="s">
        <v>8440</v>
      </c>
      <c r="M3494" s="3" t="s">
        <v>4</v>
      </c>
      <c r="N3494" s="3" t="s">
        <v>10440</v>
      </c>
      <c r="O3494" s="3" t="s">
        <v>4771</v>
      </c>
      <c r="P3494" s="6">
        <f>_xlfn.XLOOKUP(#REF!,[1]!Table2[BINNING],[1]!Table2[VFG],"")</f>
      </c>
      <c r="Q3494" s="6">
        <f>IF(ISNUMBER(FIND("|",#REF!,1)),LEFT(#REF!,FIND("|",#REF!,1)-2),#REF!)</f>
      </c>
      <c r="R3494" s="6">
        <f>IF(ISNUMBER(FIND("|",#REF!,1)),RIGHT(#REF!,LEN(#REF!)-FIND("|",#REF!,1)-1),"")</f>
      </c>
      <c r="S3494" s="3" t="s">
        <v>7</v>
      </c>
      <c r="T3494" s="3" t="s">
        <v>7</v>
      </c>
      <c r="U3494" s="2">
        <v>0</v>
      </c>
      <c r="V3494" s="2">
        <v>0</v>
      </c>
      <c r="W3494" s="2"/>
      <c r="X3494" s="3" t="s">
        <v>63</v>
      </c>
      <c r="Y3494" s="2"/>
      <c r="Z3494" s="3"/>
      <c r="AA3494" s="3"/>
      <c r="AB3494" s="7" t="s">
        <v>10441</v>
      </c>
      <c r="AC3494" s="3" t="s">
        <v>44</v>
      </c>
      <c r="AD3494" s="3" t="s">
        <v>44</v>
      </c>
      <c r="AE3494" s="3" t="s">
        <v>44</v>
      </c>
      <c r="AF3494" s="3" t="s">
        <v>95</v>
      </c>
      <c r="AG3494" s="4"/>
      <c r="AH3494" s="3"/>
      <c r="AI3494" s="4"/>
      <c r="AJ34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4" s="8">
        <f>IF(#REF!=MAX(#REF!),"New","Old")</f>
      </c>
      <c r="AL3494" s="3"/>
      <c r="AM3494" s="9">
        <f>IF(OR(#REF!="",#REF!=0),"",IF(#REF!&lt;12000,"&lt;12k",IF(AND(#REF!&gt;=12000,#REF!&lt;24000),"12k to 24k",IF(AND(#REF!&gt;=24000,#REF!&lt;=36000),"24k to 36k",IF(#REF!&gt;36000,"&gt;36k","")))))</f>
      </c>
    </row>
    <row x14ac:dyDescent="0.25" r="3495" customHeight="1" ht="18.75">
      <c r="A3495" s="1">
        <v>1926000</v>
      </c>
      <c r="B3495" s="2">
        <v>11543922</v>
      </c>
      <c r="C3495" s="3" t="s">
        <v>0</v>
      </c>
      <c r="D3495" s="3" t="s">
        <v>181</v>
      </c>
      <c r="E3495" s="2">
        <v>2016</v>
      </c>
      <c r="F3495" s="4">
        <v>44988</v>
      </c>
      <c r="G3495" s="3" t="s">
        <v>2</v>
      </c>
      <c r="H3495" s="4">
        <v>45180</v>
      </c>
      <c r="I3495" s="4">
        <f>_xlfn.XLOOKUP(#REF!,[1]!Backup_F8_Previous_Wave[ODINO],[1]!Backup_F8_Previous_Wave[Production Date],"")</f>
      </c>
      <c r="J3495" s="10">
        <f>_xlfn.XLOOKUP(#REF!,[1]!Backup_F8_Previous_Wave[ODINO],[1]!Backup_F8_Previous_Wave[Wave Date],"")</f>
      </c>
      <c r="K3495" s="6">
        <f>_xlfn.XLOOKUP(#REF!,[1]!Backup_F8_Previous_Wave[ODINO],[1]!Backup_F8_Previous_Wave[Full VIN],"")</f>
      </c>
      <c r="L3495" s="3" t="s">
        <v>8134</v>
      </c>
      <c r="M3495" s="3" t="s">
        <v>4</v>
      </c>
      <c r="N3495" s="3" t="s">
        <v>10442</v>
      </c>
      <c r="O3495" s="3" t="s">
        <v>196</v>
      </c>
      <c r="P3495" s="6">
        <f>_xlfn.XLOOKUP(#REF!,[1]!Table2[BINNING],[1]!Table2[VFG],"")</f>
      </c>
      <c r="Q3495" s="6">
        <f>IF(ISNUMBER(FIND("|",#REF!,1)),LEFT(#REF!,FIND("|",#REF!,1)-2),#REF!)</f>
      </c>
      <c r="R3495" s="6">
        <f>IF(ISNUMBER(FIND("|",#REF!,1)),RIGHT(#REF!,LEN(#REF!)-FIND("|",#REF!,1)-1),"")</f>
      </c>
      <c r="S3495" s="3" t="s">
        <v>7</v>
      </c>
      <c r="T3495" s="3" t="s">
        <v>7</v>
      </c>
      <c r="U3495" s="2">
        <v>0</v>
      </c>
      <c r="V3495" s="2">
        <v>0</v>
      </c>
      <c r="W3495" s="2"/>
      <c r="X3495" s="3" t="s">
        <v>467</v>
      </c>
      <c r="Y3495" s="2">
        <v>60</v>
      </c>
      <c r="Z3495" s="3"/>
      <c r="AA3495" s="3"/>
      <c r="AB3495" s="7" t="s">
        <v>10443</v>
      </c>
      <c r="AC3495" s="3" t="s">
        <v>297</v>
      </c>
      <c r="AD3495" s="3" t="s">
        <v>298</v>
      </c>
      <c r="AE3495" s="3" t="s">
        <v>299</v>
      </c>
      <c r="AF3495" s="3" t="s">
        <v>198</v>
      </c>
      <c r="AG3495" s="4"/>
      <c r="AH3495" s="3"/>
      <c r="AI3495" s="4"/>
      <c r="AJ34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5" s="8">
        <f>IF(#REF!=MAX(#REF!),"New","Old")</f>
      </c>
      <c r="AL3495" s="3"/>
      <c r="AM3495" s="9">
        <f>IF(OR(#REF!="",#REF!=0),"",IF(#REF!&lt;12000,"&lt;12k",IF(AND(#REF!&gt;=12000,#REF!&lt;24000),"12k to 24k",IF(AND(#REF!&gt;=24000,#REF!&lt;=36000),"24k to 36k",IF(#REF!&gt;36000,"&gt;36k","")))))</f>
      </c>
    </row>
    <row x14ac:dyDescent="0.25" r="3496" customHeight="1" ht="18.75">
      <c r="A3496" s="1">
        <v>1926002</v>
      </c>
      <c r="B3496" s="2">
        <v>11543924</v>
      </c>
      <c r="C3496" s="3" t="s">
        <v>0</v>
      </c>
      <c r="D3496" s="3" t="s">
        <v>181</v>
      </c>
      <c r="E3496" s="2">
        <v>2017</v>
      </c>
      <c r="F3496" s="4">
        <v>45180</v>
      </c>
      <c r="G3496" s="3" t="s">
        <v>39</v>
      </c>
      <c r="H3496" s="4">
        <v>45180</v>
      </c>
      <c r="I3496" s="4">
        <f>_xlfn.XLOOKUP(#REF!,[1]!Backup_F8_Previous_Wave[ODINO],[1]!Backup_F8_Previous_Wave[Production Date],"")</f>
      </c>
      <c r="J3496" s="10">
        <f>_xlfn.XLOOKUP(#REF!,[1]!Backup_F8_Previous_Wave[ODINO],[1]!Backup_F8_Previous_Wave[Wave Date],"")</f>
      </c>
      <c r="K3496" s="6">
        <f>_xlfn.XLOOKUP(#REF!,[1]!Backup_F8_Previous_Wave[ODINO],[1]!Backup_F8_Previous_Wave[Full VIN],"")</f>
      </c>
      <c r="L3496" s="3" t="s">
        <v>6812</v>
      </c>
      <c r="M3496" s="3" t="s">
        <v>4</v>
      </c>
      <c r="N3496" s="3" t="s">
        <v>10444</v>
      </c>
      <c r="O3496" s="3" t="s">
        <v>196</v>
      </c>
      <c r="P3496" s="6">
        <f>_xlfn.XLOOKUP(#REF!,[1]!Table2[BINNING],[1]!Table2[VFG],"")</f>
      </c>
      <c r="Q3496" s="6">
        <f>IF(ISNUMBER(FIND("|",#REF!,1)),LEFT(#REF!,FIND("|",#REF!,1)-2),#REF!)</f>
      </c>
      <c r="R3496" s="6">
        <f>IF(ISNUMBER(FIND("|",#REF!,1)),RIGHT(#REF!,LEN(#REF!)-FIND("|",#REF!,1)-1),"")</f>
      </c>
      <c r="S3496" s="3" t="s">
        <v>7</v>
      </c>
      <c r="T3496" s="3" t="s">
        <v>7</v>
      </c>
      <c r="U3496" s="2">
        <v>0</v>
      </c>
      <c r="V3496" s="2">
        <v>0</v>
      </c>
      <c r="W3496" s="2"/>
      <c r="X3496" s="3" t="s">
        <v>897</v>
      </c>
      <c r="Y3496" s="2">
        <v>70</v>
      </c>
      <c r="Z3496" s="3"/>
      <c r="AA3496" s="3"/>
      <c r="AB3496" s="7" t="s">
        <v>10445</v>
      </c>
      <c r="AC3496" s="3" t="s">
        <v>297</v>
      </c>
      <c r="AD3496" s="3" t="s">
        <v>298</v>
      </c>
      <c r="AE3496" s="3" t="s">
        <v>299</v>
      </c>
      <c r="AF3496" s="3" t="s">
        <v>198</v>
      </c>
      <c r="AG3496" s="4"/>
      <c r="AH3496" s="3"/>
      <c r="AI3496" s="4"/>
      <c r="AJ34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6" s="8">
        <f>IF(#REF!=MAX(#REF!),"New","Old")</f>
      </c>
      <c r="AL3496" s="3"/>
      <c r="AM3496" s="9">
        <f>IF(OR(#REF!="",#REF!=0),"",IF(#REF!&lt;12000,"&lt;12k",IF(AND(#REF!&gt;=12000,#REF!&lt;24000),"12k to 24k",IF(AND(#REF!&gt;=24000,#REF!&lt;=36000),"24k to 36k",IF(#REF!&gt;36000,"&gt;36k","")))))</f>
      </c>
    </row>
    <row x14ac:dyDescent="0.25" r="3497" customHeight="1" ht="18.75">
      <c r="A3497" s="1">
        <v>1926043</v>
      </c>
      <c r="B3497" s="2">
        <v>11543951</v>
      </c>
      <c r="C3497" s="3" t="s">
        <v>0</v>
      </c>
      <c r="D3497" s="3" t="s">
        <v>181</v>
      </c>
      <c r="E3497" s="2">
        <v>2017</v>
      </c>
      <c r="F3497" s="4">
        <v>45174</v>
      </c>
      <c r="G3497" s="3" t="s">
        <v>39</v>
      </c>
      <c r="H3497" s="4">
        <v>45180</v>
      </c>
      <c r="I3497" s="4">
        <f>_xlfn.XLOOKUP(#REF!,[1]!Backup_F8_Previous_Wave[ODINO],[1]!Backup_F8_Previous_Wave[Production Date],"")</f>
      </c>
      <c r="J3497" s="10">
        <f>_xlfn.XLOOKUP(#REF!,[1]!Backup_F8_Previous_Wave[ODINO],[1]!Backup_F8_Previous_Wave[Wave Date],"")</f>
      </c>
      <c r="K3497" s="6">
        <f>_xlfn.XLOOKUP(#REF!,[1]!Backup_F8_Previous_Wave[ODINO],[1]!Backup_F8_Previous_Wave[Full VIN],"")</f>
      </c>
      <c r="L3497" s="3" t="s">
        <v>7268</v>
      </c>
      <c r="M3497" s="3" t="s">
        <v>4</v>
      </c>
      <c r="N3497" s="3" t="s">
        <v>10446</v>
      </c>
      <c r="O3497" s="3" t="s">
        <v>196</v>
      </c>
      <c r="P3497" s="6">
        <f>_xlfn.XLOOKUP(#REF!,[1]!Table2[BINNING],[1]!Table2[VFG],"")</f>
      </c>
      <c r="Q3497" s="6">
        <f>IF(ISNUMBER(FIND("|",#REF!,1)),LEFT(#REF!,FIND("|",#REF!,1)-2),#REF!)</f>
      </c>
      <c r="R3497" s="6">
        <f>IF(ISNUMBER(FIND("|",#REF!,1)),RIGHT(#REF!,LEN(#REF!)-FIND("|",#REF!,1)-1),"")</f>
      </c>
      <c r="S3497" s="3" t="s">
        <v>7</v>
      </c>
      <c r="T3497" s="3" t="s">
        <v>7</v>
      </c>
      <c r="U3497" s="2">
        <v>0</v>
      </c>
      <c r="V3497" s="2">
        <v>0</v>
      </c>
      <c r="W3497" s="2"/>
      <c r="X3497" s="3" t="s">
        <v>691</v>
      </c>
      <c r="Y3497" s="2">
        <v>55</v>
      </c>
      <c r="Z3497" s="3"/>
      <c r="AA3497" s="3"/>
      <c r="AB3497" s="7" t="s">
        <v>10447</v>
      </c>
      <c r="AC3497" s="3" t="s">
        <v>297</v>
      </c>
      <c r="AD3497" s="3" t="s">
        <v>298</v>
      </c>
      <c r="AE3497" s="3" t="s">
        <v>299</v>
      </c>
      <c r="AF3497" s="3" t="s">
        <v>198</v>
      </c>
      <c r="AG3497" s="4"/>
      <c r="AH3497" s="3"/>
      <c r="AI3497" s="4"/>
      <c r="AJ34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7" s="8">
        <f>IF(#REF!=MAX(#REF!),"New","Old")</f>
      </c>
      <c r="AL3497" s="3"/>
      <c r="AM3497" s="9">
        <f>IF(OR(#REF!="",#REF!=0),"",IF(#REF!&lt;12000,"&lt;12k",IF(AND(#REF!&gt;=12000,#REF!&lt;24000),"12k to 24k",IF(AND(#REF!&gt;=24000,#REF!&lt;=36000),"24k to 36k",IF(#REF!&gt;36000,"&gt;36k","")))))</f>
      </c>
    </row>
    <row x14ac:dyDescent="0.25" r="3498" customHeight="1" ht="18.75">
      <c r="A3498" s="1">
        <v>1926424</v>
      </c>
      <c r="B3498" s="2">
        <v>11544211</v>
      </c>
      <c r="C3498" s="3" t="s">
        <v>0</v>
      </c>
      <c r="D3498" s="3" t="s">
        <v>485</v>
      </c>
      <c r="E3498" s="2">
        <v>2019</v>
      </c>
      <c r="F3498" s="4">
        <v>44413</v>
      </c>
      <c r="G3498" s="3" t="s">
        <v>39</v>
      </c>
      <c r="H3498" s="4">
        <v>45182</v>
      </c>
      <c r="I3498" s="4">
        <f>_xlfn.XLOOKUP(#REF!,[1]!Backup_F8_Previous_Wave[ODINO],[1]!Backup_F8_Previous_Wave[Production Date],"")</f>
      </c>
      <c r="J3498" s="10">
        <f>_xlfn.XLOOKUP(#REF!,[1]!Backup_F8_Previous_Wave[ODINO],[1]!Backup_F8_Previous_Wave[Wave Date],"")</f>
      </c>
      <c r="K3498" s="6">
        <f>_xlfn.XLOOKUP(#REF!,[1]!Backup_F8_Previous_Wave[ODINO],[1]!Backup_F8_Previous_Wave[Full VIN],"")</f>
      </c>
      <c r="L3498" s="3" t="s">
        <v>4256</v>
      </c>
      <c r="M3498" s="3" t="s">
        <v>4</v>
      </c>
      <c r="N3498" s="3" t="s">
        <v>10448</v>
      </c>
      <c r="O3498" s="3" t="s">
        <v>31</v>
      </c>
      <c r="P3498" s="6">
        <f>_xlfn.XLOOKUP(#REF!,[1]!Table2[BINNING],[1]!Table2[VFG],"")</f>
      </c>
      <c r="Q3498" s="6">
        <f>IF(ISNUMBER(FIND("|",#REF!,1)),LEFT(#REF!,FIND("|",#REF!,1)-2),#REF!)</f>
      </c>
      <c r="R3498" s="6">
        <f>IF(ISNUMBER(FIND("|",#REF!,1)),RIGHT(#REF!,LEN(#REF!)-FIND("|",#REF!,1)-1),"")</f>
      </c>
      <c r="S3498" s="3" t="s">
        <v>7</v>
      </c>
      <c r="T3498" s="3" t="s">
        <v>7</v>
      </c>
      <c r="U3498" s="2">
        <v>0</v>
      </c>
      <c r="V3498" s="2">
        <v>0</v>
      </c>
      <c r="W3498" s="2"/>
      <c r="X3498" s="3" t="s">
        <v>139</v>
      </c>
      <c r="Y3498" s="2">
        <v>35</v>
      </c>
      <c r="Z3498" s="3"/>
      <c r="AA3498" s="3"/>
      <c r="AB3498" s="7" t="s">
        <v>10449</v>
      </c>
      <c r="AC3498" s="3" t="s">
        <v>489</v>
      </c>
      <c r="AD3498" s="3" t="s">
        <v>490</v>
      </c>
      <c r="AE3498" s="3" t="s">
        <v>491</v>
      </c>
      <c r="AF3498" s="3" t="s">
        <v>211</v>
      </c>
      <c r="AG3498" s="4"/>
      <c r="AH3498" s="3"/>
      <c r="AI3498" s="4"/>
      <c r="AJ34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8" s="8">
        <f>IF(#REF!=MAX(#REF!),"New","Old")</f>
      </c>
      <c r="AL3498" s="3"/>
      <c r="AM3498" s="9">
        <f>IF(OR(#REF!="",#REF!=0),"",IF(#REF!&lt;12000,"&lt;12k",IF(AND(#REF!&gt;=12000,#REF!&lt;24000),"12k to 24k",IF(AND(#REF!&gt;=24000,#REF!&lt;=36000),"24k to 36k",IF(#REF!&gt;36000,"&gt;36k","")))))</f>
      </c>
    </row>
    <row x14ac:dyDescent="0.25" r="3499" customHeight="1" ht="18.75">
      <c r="A3499" s="1">
        <v>1926430</v>
      </c>
      <c r="B3499" s="2">
        <v>11544216</v>
      </c>
      <c r="C3499" s="3" t="s">
        <v>0</v>
      </c>
      <c r="D3499" s="3" t="s">
        <v>181</v>
      </c>
      <c r="E3499" s="2">
        <v>2016</v>
      </c>
      <c r="F3499" s="4">
        <v>45113</v>
      </c>
      <c r="G3499" s="3" t="s">
        <v>39</v>
      </c>
      <c r="H3499" s="4">
        <v>45182</v>
      </c>
      <c r="I3499" s="4">
        <f>_xlfn.XLOOKUP(#REF!,[1]!Backup_F8_Previous_Wave[ODINO],[1]!Backup_F8_Previous_Wave[Production Date],"")</f>
      </c>
      <c r="J3499" s="10">
        <f>_xlfn.XLOOKUP(#REF!,[1]!Backup_F8_Previous_Wave[ODINO],[1]!Backup_F8_Previous_Wave[Wave Date],"")</f>
      </c>
      <c r="K3499" s="6">
        <f>_xlfn.XLOOKUP(#REF!,[1]!Backup_F8_Previous_Wave[ODINO],[1]!Backup_F8_Previous_Wave[Full VIN],"")</f>
      </c>
      <c r="L3499" s="3" t="s">
        <v>7622</v>
      </c>
      <c r="M3499" s="3" t="s">
        <v>4</v>
      </c>
      <c r="N3499" s="3" t="s">
        <v>10450</v>
      </c>
      <c r="O3499" s="3" t="s">
        <v>2597</v>
      </c>
      <c r="P3499" s="6">
        <f>_xlfn.XLOOKUP(#REF!,[1]!Table2[BINNING],[1]!Table2[VFG],"")</f>
      </c>
      <c r="Q3499" s="6">
        <f>IF(ISNUMBER(FIND("|",#REF!,1)),LEFT(#REF!,FIND("|",#REF!,1)-2),#REF!)</f>
      </c>
      <c r="R3499" s="6">
        <f>IF(ISNUMBER(FIND("|",#REF!,1)),RIGHT(#REF!,LEN(#REF!)-FIND("|",#REF!,1)-1),"")</f>
      </c>
      <c r="S3499" s="3" t="s">
        <v>7</v>
      </c>
      <c r="T3499" s="3" t="s">
        <v>7</v>
      </c>
      <c r="U3499" s="2">
        <v>0</v>
      </c>
      <c r="V3499" s="2">
        <v>0</v>
      </c>
      <c r="W3499" s="2"/>
      <c r="X3499" s="3" t="s">
        <v>657</v>
      </c>
      <c r="Y3499" s="2">
        <v>0</v>
      </c>
      <c r="Z3499" s="3"/>
      <c r="AA3499" s="3"/>
      <c r="AB3499" s="7" t="s">
        <v>10451</v>
      </c>
      <c r="AC3499" s="3" t="s">
        <v>297</v>
      </c>
      <c r="AD3499" s="3" t="s">
        <v>298</v>
      </c>
      <c r="AE3499" s="3" t="s">
        <v>299</v>
      </c>
      <c r="AF3499" s="3" t="s">
        <v>198</v>
      </c>
      <c r="AG3499" s="4"/>
      <c r="AH3499" s="3"/>
      <c r="AI3499" s="4"/>
      <c r="AJ34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499" s="8">
        <f>IF(#REF!=MAX(#REF!),"New","Old")</f>
      </c>
      <c r="AL3499" s="3"/>
      <c r="AM3499" s="9">
        <f>IF(OR(#REF!="",#REF!=0),"",IF(#REF!&lt;12000,"&lt;12k",IF(AND(#REF!&gt;=12000,#REF!&lt;24000),"12k to 24k",IF(AND(#REF!&gt;=24000,#REF!&lt;=36000),"24k to 36k",IF(#REF!&gt;36000,"&gt;36k","")))))</f>
      </c>
    </row>
    <row x14ac:dyDescent="0.25" r="3500" customHeight="1" ht="18.75">
      <c r="A3500" s="1">
        <v>1926463</v>
      </c>
      <c r="B3500" s="2">
        <v>11544239</v>
      </c>
      <c r="C3500" s="3" t="s">
        <v>173</v>
      </c>
      <c r="D3500" s="3" t="s">
        <v>504</v>
      </c>
      <c r="E3500" s="2">
        <v>2012</v>
      </c>
      <c r="F3500" s="4">
        <v>45182</v>
      </c>
      <c r="G3500" s="3" t="s">
        <v>39</v>
      </c>
      <c r="H3500" s="4">
        <v>45182</v>
      </c>
      <c r="I3500" s="4">
        <f>_xlfn.XLOOKUP(#REF!,[1]!Backup_F8_Previous_Wave[ODINO],[1]!Backup_F8_Previous_Wave[Production Date],"")</f>
      </c>
      <c r="J3500" s="10">
        <f>_xlfn.XLOOKUP(#REF!,[1]!Backup_F8_Previous_Wave[ODINO],[1]!Backup_F8_Previous_Wave[Wave Date],"")</f>
      </c>
      <c r="K3500" s="6">
        <f>_xlfn.XLOOKUP(#REF!,[1]!Backup_F8_Previous_Wave[ODINO],[1]!Backup_F8_Previous_Wave[Full VIN],"")</f>
      </c>
      <c r="L3500" s="3" t="s">
        <v>10452</v>
      </c>
      <c r="M3500" s="3" t="s">
        <v>4</v>
      </c>
      <c r="N3500" s="3" t="s">
        <v>10453</v>
      </c>
      <c r="O3500" s="3" t="s">
        <v>62</v>
      </c>
      <c r="P3500" s="6">
        <f>_xlfn.XLOOKUP(#REF!,[1]!Table2[BINNING],[1]!Table2[VFG],"")</f>
      </c>
      <c r="Q3500" s="6">
        <f>IF(ISNUMBER(FIND("|",#REF!,1)),LEFT(#REF!,FIND("|",#REF!,1)-2),#REF!)</f>
      </c>
      <c r="R3500" s="6">
        <f>IF(ISNUMBER(FIND("|",#REF!,1)),RIGHT(#REF!,LEN(#REF!)-FIND("|",#REF!,1)-1),"")</f>
      </c>
      <c r="S3500" s="3" t="s">
        <v>7</v>
      </c>
      <c r="T3500" s="3" t="s">
        <v>7</v>
      </c>
      <c r="U3500" s="2">
        <v>0</v>
      </c>
      <c r="V3500" s="2">
        <v>0</v>
      </c>
      <c r="W3500" s="2"/>
      <c r="X3500" s="3" t="s">
        <v>119</v>
      </c>
      <c r="Y3500" s="2">
        <v>0</v>
      </c>
      <c r="Z3500" s="3"/>
      <c r="AA3500" s="3"/>
      <c r="AB3500" s="7" t="s">
        <v>10454</v>
      </c>
      <c r="AC3500" s="3" t="s">
        <v>83</v>
      </c>
      <c r="AD3500" s="3" t="s">
        <v>508</v>
      </c>
      <c r="AE3500" s="3" t="s">
        <v>509</v>
      </c>
      <c r="AF3500" s="3" t="s">
        <v>68</v>
      </c>
      <c r="AG3500" s="4"/>
      <c r="AH3500" s="3"/>
      <c r="AI3500" s="4"/>
      <c r="AJ35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0" s="8">
        <f>IF(#REF!=MAX(#REF!),"New","Old")</f>
      </c>
      <c r="AL3500" s="3"/>
      <c r="AM3500" s="9">
        <f>IF(OR(#REF!="",#REF!=0),"",IF(#REF!&lt;12000,"&lt;12k",IF(AND(#REF!&gt;=12000,#REF!&lt;24000),"12k to 24k",IF(AND(#REF!&gt;=24000,#REF!&lt;=36000),"24k to 36k",IF(#REF!&gt;36000,"&gt;36k","")))))</f>
      </c>
    </row>
    <row x14ac:dyDescent="0.25" r="3501" customHeight="1" ht="18.75">
      <c r="A3501" s="1">
        <v>1926478</v>
      </c>
      <c r="B3501" s="2">
        <v>11544249</v>
      </c>
      <c r="C3501" s="3" t="s">
        <v>0</v>
      </c>
      <c r="D3501" s="3" t="s">
        <v>4843</v>
      </c>
      <c r="E3501" s="2">
        <v>2022</v>
      </c>
      <c r="F3501" s="4">
        <v>45182</v>
      </c>
      <c r="G3501" s="3" t="s">
        <v>39</v>
      </c>
      <c r="H3501" s="4">
        <v>45182</v>
      </c>
      <c r="I3501" s="4">
        <f>_xlfn.XLOOKUP(#REF!,[1]!Backup_F8_Previous_Wave[ODINO],[1]!Backup_F8_Previous_Wave[Production Date],"")</f>
      </c>
      <c r="J3501" s="10">
        <f>_xlfn.XLOOKUP(#REF!,[1]!Backup_F8_Previous_Wave[ODINO],[1]!Backup_F8_Previous_Wave[Wave Date],"")</f>
      </c>
      <c r="K3501" s="6">
        <f>_xlfn.XLOOKUP(#REF!,[1]!Backup_F8_Previous_Wave[ODINO],[1]!Backup_F8_Previous_Wave[Full VIN],"")</f>
      </c>
      <c r="L3501" s="3" t="s">
        <v>7459</v>
      </c>
      <c r="M3501" s="3" t="s">
        <v>4</v>
      </c>
      <c r="N3501" s="3" t="s">
        <v>10455</v>
      </c>
      <c r="O3501" s="3" t="s">
        <v>10456</v>
      </c>
      <c r="P3501" s="6">
        <f>_xlfn.XLOOKUP(#REF!,[1]!Table2[BINNING],[1]!Table2[VFG],"")</f>
      </c>
      <c r="Q3501" s="6">
        <f>IF(ISNUMBER(FIND("|",#REF!,1)),LEFT(#REF!,FIND("|",#REF!,1)-2),#REF!)</f>
      </c>
      <c r="R3501" s="6">
        <f>IF(ISNUMBER(FIND("|",#REF!,1)),RIGHT(#REF!,LEN(#REF!)-FIND("|",#REF!,1)-1),"")</f>
      </c>
      <c r="S3501" s="3" t="s">
        <v>7</v>
      </c>
      <c r="T3501" s="3" t="s">
        <v>7</v>
      </c>
      <c r="U3501" s="2">
        <v>0</v>
      </c>
      <c r="V3501" s="2">
        <v>0</v>
      </c>
      <c r="W3501" s="2"/>
      <c r="X3501" s="3" t="s">
        <v>282</v>
      </c>
      <c r="Y3501" s="2"/>
      <c r="Z3501" s="3"/>
      <c r="AA3501" s="3"/>
      <c r="AB3501" s="7" t="s">
        <v>10457</v>
      </c>
      <c r="AC3501" s="3" t="s">
        <v>4847</v>
      </c>
      <c r="AD3501" s="3" t="s">
        <v>4848</v>
      </c>
      <c r="AE3501" s="3" t="s">
        <v>4849</v>
      </c>
      <c r="AF3501" s="3" t="s">
        <v>102</v>
      </c>
      <c r="AG3501" s="4"/>
      <c r="AH3501" s="3"/>
      <c r="AI3501" s="4"/>
      <c r="AJ35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1" s="8">
        <f>IF(#REF!=MAX(#REF!),"New","Old")</f>
      </c>
      <c r="AL3501" s="3"/>
      <c r="AM3501" s="9">
        <f>IF(OR(#REF!="",#REF!=0),"",IF(#REF!&lt;12000,"&lt;12k",IF(AND(#REF!&gt;=12000,#REF!&lt;24000),"12k to 24k",IF(AND(#REF!&gt;=24000,#REF!&lt;=36000),"24k to 36k",IF(#REF!&gt;36000,"&gt;36k","")))))</f>
      </c>
    </row>
    <row x14ac:dyDescent="0.25" r="3502" customHeight="1" ht="18.75">
      <c r="A3502" s="1">
        <v>1926490</v>
      </c>
      <c r="B3502" s="2">
        <v>11544259</v>
      </c>
      <c r="C3502" s="3" t="s">
        <v>0</v>
      </c>
      <c r="D3502" s="3" t="s">
        <v>86</v>
      </c>
      <c r="E3502" s="2">
        <v>2020</v>
      </c>
      <c r="F3502" s="4">
        <v>45158</v>
      </c>
      <c r="G3502" s="3" t="s">
        <v>39</v>
      </c>
      <c r="H3502" s="4">
        <v>45182</v>
      </c>
      <c r="I3502" s="4">
        <f>_xlfn.XLOOKUP(#REF!,[1]!Backup_F8_Previous_Wave[ODINO],[1]!Backup_F8_Previous_Wave[Production Date],"")</f>
      </c>
      <c r="J3502" s="10">
        <f>_xlfn.XLOOKUP(#REF!,[1]!Backup_F8_Previous_Wave[ODINO],[1]!Backup_F8_Previous_Wave[Wave Date],"")</f>
      </c>
      <c r="K3502" s="6">
        <f>_xlfn.XLOOKUP(#REF!,[1]!Backup_F8_Previous_Wave[ODINO],[1]!Backup_F8_Previous_Wave[Full VIN],"")</f>
      </c>
      <c r="L3502" s="3" t="s">
        <v>8822</v>
      </c>
      <c r="M3502" s="3" t="s">
        <v>4</v>
      </c>
      <c r="N3502" s="3" t="s">
        <v>10458</v>
      </c>
      <c r="O3502" s="3" t="s">
        <v>4771</v>
      </c>
      <c r="P3502" s="6">
        <f>_xlfn.XLOOKUP(#REF!,[1]!Table2[BINNING],[1]!Table2[VFG],"")</f>
      </c>
      <c r="Q3502" s="6">
        <f>IF(ISNUMBER(FIND("|",#REF!,1)),LEFT(#REF!,FIND("|",#REF!,1)-2),#REF!)</f>
      </c>
      <c r="R3502" s="6">
        <f>IF(ISNUMBER(FIND("|",#REF!,1)),RIGHT(#REF!,LEN(#REF!)-FIND("|",#REF!,1)-1),"")</f>
      </c>
      <c r="S3502" s="3" t="s">
        <v>7</v>
      </c>
      <c r="T3502" s="3" t="s">
        <v>7</v>
      </c>
      <c r="U3502" s="2">
        <v>0</v>
      </c>
      <c r="V3502" s="2">
        <v>0</v>
      </c>
      <c r="W3502" s="2">
        <v>21200</v>
      </c>
      <c r="X3502" s="3" t="s">
        <v>159</v>
      </c>
      <c r="Y3502" s="2"/>
      <c r="Z3502" s="3"/>
      <c r="AA3502" s="3"/>
      <c r="AB3502" s="7" t="s">
        <v>10459</v>
      </c>
      <c r="AC3502" s="3" t="s">
        <v>685</v>
      </c>
      <c r="AD3502" s="3" t="s">
        <v>93</v>
      </c>
      <c r="AE3502" s="3" t="s">
        <v>94</v>
      </c>
      <c r="AF3502" s="3" t="s">
        <v>95</v>
      </c>
      <c r="AG3502" s="4"/>
      <c r="AH3502" s="3"/>
      <c r="AI3502" s="4"/>
      <c r="AJ35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2" s="8">
        <f>IF(#REF!=MAX(#REF!),"New","Old")</f>
      </c>
      <c r="AL3502" s="3"/>
      <c r="AM3502" s="9">
        <f>IF(OR(#REF!="",#REF!=0),"",IF(#REF!&lt;12000,"&lt;12k",IF(AND(#REF!&gt;=12000,#REF!&lt;24000),"12k to 24k",IF(AND(#REF!&gt;=24000,#REF!&lt;=36000),"24k to 36k",IF(#REF!&gt;36000,"&gt;36k","")))))</f>
      </c>
    </row>
    <row x14ac:dyDescent="0.25" r="3503" customHeight="1" ht="18.75">
      <c r="A3503" s="1">
        <v>1926539</v>
      </c>
      <c r="B3503" s="2">
        <v>11544295</v>
      </c>
      <c r="C3503" s="3" t="s">
        <v>0</v>
      </c>
      <c r="D3503" s="3" t="s">
        <v>86</v>
      </c>
      <c r="E3503" s="2">
        <v>2020</v>
      </c>
      <c r="F3503" s="4">
        <v>45182</v>
      </c>
      <c r="G3503" s="3" t="s">
        <v>39</v>
      </c>
      <c r="H3503" s="4">
        <v>45182</v>
      </c>
      <c r="I3503" s="4">
        <f>_xlfn.XLOOKUP(#REF!,[1]!Backup_F8_Previous_Wave[ODINO],[1]!Backup_F8_Previous_Wave[Production Date],"")</f>
      </c>
      <c r="J3503" s="10">
        <f>_xlfn.XLOOKUP(#REF!,[1]!Backup_F8_Previous_Wave[ODINO],[1]!Backup_F8_Previous_Wave[Wave Date],"")</f>
      </c>
      <c r="K3503" s="6">
        <f>_xlfn.XLOOKUP(#REF!,[1]!Backup_F8_Previous_Wave[ODINO],[1]!Backup_F8_Previous_Wave[Full VIN],"")</f>
      </c>
      <c r="L3503" s="3" t="s">
        <v>6722</v>
      </c>
      <c r="M3503" s="3" t="s">
        <v>4</v>
      </c>
      <c r="N3503" s="3" t="s">
        <v>10460</v>
      </c>
      <c r="O3503" s="3" t="s">
        <v>4771</v>
      </c>
      <c r="P3503" s="6">
        <f>_xlfn.XLOOKUP(#REF!,[1]!Table2[BINNING],[1]!Table2[VFG],"")</f>
      </c>
      <c r="Q3503" s="6">
        <f>IF(ISNUMBER(FIND("|",#REF!,1)),LEFT(#REF!,FIND("|",#REF!,1)-2),#REF!)</f>
      </c>
      <c r="R3503" s="6">
        <f>IF(ISNUMBER(FIND("|",#REF!,1)),RIGHT(#REF!,LEN(#REF!)-FIND("|",#REF!,1)-1),"")</f>
      </c>
      <c r="S3503" s="3" t="s">
        <v>7</v>
      </c>
      <c r="T3503" s="3" t="s">
        <v>7</v>
      </c>
      <c r="U3503" s="2">
        <v>0</v>
      </c>
      <c r="V3503" s="2">
        <v>0</v>
      </c>
      <c r="W3503" s="2"/>
      <c r="X3503" s="3" t="s">
        <v>404</v>
      </c>
      <c r="Y3503" s="2">
        <v>35</v>
      </c>
      <c r="Z3503" s="3"/>
      <c r="AA3503" s="3"/>
      <c r="AB3503" s="7" t="s">
        <v>10461</v>
      </c>
      <c r="AC3503" s="3" t="s">
        <v>685</v>
      </c>
      <c r="AD3503" s="3" t="s">
        <v>93</v>
      </c>
      <c r="AE3503" s="3" t="s">
        <v>94</v>
      </c>
      <c r="AF3503" s="3" t="s">
        <v>95</v>
      </c>
      <c r="AG3503" s="4"/>
      <c r="AH3503" s="3"/>
      <c r="AI3503" s="4"/>
      <c r="AJ35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3" s="8">
        <f>IF(#REF!=MAX(#REF!),"New","Old")</f>
      </c>
      <c r="AL3503" s="3"/>
      <c r="AM3503" s="9">
        <f>IF(OR(#REF!="",#REF!=0),"",IF(#REF!&lt;12000,"&lt;12k",IF(AND(#REF!&gt;=12000,#REF!&lt;24000),"12k to 24k",IF(AND(#REF!&gt;=24000,#REF!&lt;=36000),"24k to 36k",IF(#REF!&gt;36000,"&gt;36k","")))))</f>
      </c>
    </row>
    <row x14ac:dyDescent="0.25" r="3504" customHeight="1" ht="18.75">
      <c r="A3504" s="1">
        <v>1926789</v>
      </c>
      <c r="B3504" s="2">
        <v>11544461</v>
      </c>
      <c r="C3504" s="3" t="s">
        <v>0</v>
      </c>
      <c r="D3504" s="3" t="s">
        <v>181</v>
      </c>
      <c r="E3504" s="2">
        <v>2017</v>
      </c>
      <c r="F3504" s="4">
        <v>44522</v>
      </c>
      <c r="G3504" s="3" t="s">
        <v>14</v>
      </c>
      <c r="H3504" s="4">
        <v>45183</v>
      </c>
      <c r="I3504" s="4">
        <f>_xlfn.XLOOKUP(#REF!,[1]!Backup_F8_Previous_Wave[ODINO],[1]!Backup_F8_Previous_Wave[Production Date],"")</f>
      </c>
      <c r="J3504" s="10">
        <f>_xlfn.XLOOKUP(#REF!,[1]!Backup_F8_Previous_Wave[ODINO],[1]!Backup_F8_Previous_Wave[Wave Date],"")</f>
      </c>
      <c r="K3504" s="6">
        <f>_xlfn.XLOOKUP(#REF!,[1]!Backup_F8_Previous_Wave[ODINO],[1]!Backup_F8_Previous_Wave[Full VIN],"")</f>
      </c>
      <c r="L3504" s="3" t="s">
        <v>6829</v>
      </c>
      <c r="M3504" s="3" t="s">
        <v>4</v>
      </c>
      <c r="N3504" s="3" t="s">
        <v>10462</v>
      </c>
      <c r="O3504" s="3" t="s">
        <v>196</v>
      </c>
      <c r="P3504" s="6">
        <f>_xlfn.XLOOKUP(#REF!,[1]!Table2[BINNING],[1]!Table2[VFG],"")</f>
      </c>
      <c r="Q3504" s="6">
        <f>IF(ISNUMBER(FIND("|",#REF!,1)),LEFT(#REF!,FIND("|",#REF!,1)-2),#REF!)</f>
      </c>
      <c r="R3504" s="6">
        <f>IF(ISNUMBER(FIND("|",#REF!,1)),RIGHT(#REF!,LEN(#REF!)-FIND("|",#REF!,1)-1),"")</f>
      </c>
      <c r="S3504" s="3" t="s">
        <v>7</v>
      </c>
      <c r="T3504" s="3" t="s">
        <v>7</v>
      </c>
      <c r="U3504" s="2">
        <v>0</v>
      </c>
      <c r="V3504" s="2">
        <v>0</v>
      </c>
      <c r="W3504" s="2"/>
      <c r="X3504" s="3" t="s">
        <v>525</v>
      </c>
      <c r="Y3504" s="2">
        <v>70</v>
      </c>
      <c r="Z3504" s="3"/>
      <c r="AA3504" s="3"/>
      <c r="AB3504" s="7" t="s">
        <v>10463</v>
      </c>
      <c r="AC3504" s="3" t="s">
        <v>297</v>
      </c>
      <c r="AD3504" s="3" t="s">
        <v>298</v>
      </c>
      <c r="AE3504" s="3" t="s">
        <v>299</v>
      </c>
      <c r="AF3504" s="3" t="s">
        <v>198</v>
      </c>
      <c r="AG3504" s="4"/>
      <c r="AH3504" s="3"/>
      <c r="AI3504" s="4"/>
      <c r="AJ35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4" s="8">
        <f>IF(#REF!=MAX(#REF!),"New","Old")</f>
      </c>
      <c r="AL3504" s="3"/>
      <c r="AM3504" s="9">
        <f>IF(OR(#REF!="",#REF!=0),"",IF(#REF!&lt;12000,"&lt;12k",IF(AND(#REF!&gt;=12000,#REF!&lt;24000),"12k to 24k",IF(AND(#REF!&gt;=24000,#REF!&lt;=36000),"24k to 36k",IF(#REF!&gt;36000,"&gt;36k","")))))</f>
      </c>
    </row>
    <row x14ac:dyDescent="0.25" r="3505" customHeight="1" ht="18.75">
      <c r="A3505" s="1">
        <v>1926819</v>
      </c>
      <c r="B3505" s="2">
        <v>11544485</v>
      </c>
      <c r="C3505" s="3" t="s">
        <v>0</v>
      </c>
      <c r="D3505" s="3" t="s">
        <v>86</v>
      </c>
      <c r="E3505" s="2">
        <v>2018</v>
      </c>
      <c r="F3505" s="4">
        <v>45176</v>
      </c>
      <c r="G3505" s="3" t="s">
        <v>39</v>
      </c>
      <c r="H3505" s="4">
        <v>45183</v>
      </c>
      <c r="I3505" s="4">
        <f>_xlfn.XLOOKUP(#REF!,[1]!Backup_F8_Previous_Wave[ODINO],[1]!Backup_F8_Previous_Wave[Production Date],"")</f>
      </c>
      <c r="J3505" s="10">
        <f>_xlfn.XLOOKUP(#REF!,[1]!Backup_F8_Previous_Wave[ODINO],[1]!Backup_F8_Previous_Wave[Wave Date],"")</f>
      </c>
      <c r="K3505" s="6">
        <f>_xlfn.XLOOKUP(#REF!,[1]!Backup_F8_Previous_Wave[ODINO],[1]!Backup_F8_Previous_Wave[Full VIN],"")</f>
      </c>
      <c r="L3505" s="3" t="s">
        <v>6215</v>
      </c>
      <c r="M3505" s="3" t="s">
        <v>4</v>
      </c>
      <c r="N3505" s="3" t="s">
        <v>10464</v>
      </c>
      <c r="O3505" s="3" t="s">
        <v>62</v>
      </c>
      <c r="P3505" s="6">
        <f>_xlfn.XLOOKUP(#REF!,[1]!Table2[BINNING],[1]!Table2[VFG],"")</f>
      </c>
      <c r="Q3505" s="6">
        <f>IF(ISNUMBER(FIND("|",#REF!,1)),LEFT(#REF!,FIND("|",#REF!,1)-2),#REF!)</f>
      </c>
      <c r="R3505" s="6">
        <f>IF(ISNUMBER(FIND("|",#REF!,1)),RIGHT(#REF!,LEN(#REF!)-FIND("|",#REF!,1)-1),"")</f>
      </c>
      <c r="S3505" s="3" t="s">
        <v>7</v>
      </c>
      <c r="T3505" s="3" t="s">
        <v>7</v>
      </c>
      <c r="U3505" s="2">
        <v>1</v>
      </c>
      <c r="V3505" s="2">
        <v>0</v>
      </c>
      <c r="W3505" s="2">
        <v>36000</v>
      </c>
      <c r="X3505" s="3" t="s">
        <v>238</v>
      </c>
      <c r="Y3505" s="2">
        <v>0</v>
      </c>
      <c r="Z3505" s="3"/>
      <c r="AA3505" s="3"/>
      <c r="AB3505" s="7" t="s">
        <v>10465</v>
      </c>
      <c r="AC3505" s="3" t="s">
        <v>92</v>
      </c>
      <c r="AD3505" s="3" t="s">
        <v>93</v>
      </c>
      <c r="AE3505" s="3" t="s">
        <v>94</v>
      </c>
      <c r="AF3505" s="3" t="s">
        <v>95</v>
      </c>
      <c r="AG3505" s="4"/>
      <c r="AH3505" s="3"/>
      <c r="AI3505" s="4"/>
      <c r="AJ35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5" s="8">
        <f>IF(#REF!=MAX(#REF!),"New","Old")</f>
      </c>
      <c r="AL3505" s="3"/>
      <c r="AM3505" s="9">
        <f>IF(OR(#REF!="",#REF!=0),"",IF(#REF!&lt;12000,"&lt;12k",IF(AND(#REF!&gt;=12000,#REF!&lt;24000),"12k to 24k",IF(AND(#REF!&gt;=24000,#REF!&lt;=36000),"24k to 36k",IF(#REF!&gt;36000,"&gt;36k","")))))</f>
      </c>
    </row>
    <row x14ac:dyDescent="0.25" r="3506" customHeight="1" ht="18.75">
      <c r="A3506" s="1">
        <v>1926897</v>
      </c>
      <c r="B3506" s="2">
        <v>11544541</v>
      </c>
      <c r="C3506" s="3" t="s">
        <v>0</v>
      </c>
      <c r="D3506" s="3" t="s">
        <v>96</v>
      </c>
      <c r="E3506" s="2">
        <v>2014</v>
      </c>
      <c r="F3506" s="4">
        <v>45178</v>
      </c>
      <c r="G3506" s="3" t="s">
        <v>39</v>
      </c>
      <c r="H3506" s="4">
        <v>45183</v>
      </c>
      <c r="I3506" s="4">
        <f>_xlfn.XLOOKUP(#REF!,[1]!Backup_F8_Previous_Wave[ODINO],[1]!Backup_F8_Previous_Wave[Production Date],"")</f>
      </c>
      <c r="J3506" s="10">
        <f>_xlfn.XLOOKUP(#REF!,[1]!Backup_F8_Previous_Wave[ODINO],[1]!Backup_F8_Previous_Wave[Wave Date],"")</f>
      </c>
      <c r="K3506" s="6">
        <f>_xlfn.XLOOKUP(#REF!,[1]!Backup_F8_Previous_Wave[ODINO],[1]!Backup_F8_Previous_Wave[Full VIN],"")</f>
      </c>
      <c r="L3506" s="3" t="s">
        <v>10466</v>
      </c>
      <c r="M3506" s="3" t="s">
        <v>4</v>
      </c>
      <c r="N3506" s="3" t="s">
        <v>10467</v>
      </c>
      <c r="O3506" s="3" t="s">
        <v>62</v>
      </c>
      <c r="P3506" s="6">
        <f>_xlfn.XLOOKUP(#REF!,[1]!Table2[BINNING],[1]!Table2[VFG],"")</f>
      </c>
      <c r="Q3506" s="6">
        <f>IF(ISNUMBER(FIND("|",#REF!,1)),LEFT(#REF!,FIND("|",#REF!,1)-2),#REF!)</f>
      </c>
      <c r="R3506" s="6">
        <f>IF(ISNUMBER(FIND("|",#REF!,1)),RIGHT(#REF!,LEN(#REF!)-FIND("|",#REF!,1)-1),"")</f>
      </c>
      <c r="S3506" s="3" t="s">
        <v>7</v>
      </c>
      <c r="T3506" s="3" t="s">
        <v>7</v>
      </c>
      <c r="U3506" s="2">
        <v>0</v>
      </c>
      <c r="V3506" s="2">
        <v>0</v>
      </c>
      <c r="W3506" s="2">
        <v>111000</v>
      </c>
      <c r="X3506" s="3" t="s">
        <v>404</v>
      </c>
      <c r="Y3506" s="2"/>
      <c r="Z3506" s="3" t="s">
        <v>10468</v>
      </c>
      <c r="AA3506" s="3" t="s">
        <v>6075</v>
      </c>
      <c r="AB3506" s="7" t="s">
        <v>10469</v>
      </c>
      <c r="AC3506" s="3" t="s">
        <v>542</v>
      </c>
      <c r="AD3506" s="3" t="s">
        <v>543</v>
      </c>
      <c r="AE3506" s="3" t="s">
        <v>544</v>
      </c>
      <c r="AF3506" s="3" t="s">
        <v>102</v>
      </c>
      <c r="AG3506" s="4"/>
      <c r="AH3506" s="3"/>
      <c r="AI3506" s="4"/>
      <c r="AJ35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6" s="8">
        <f>IF(#REF!=MAX(#REF!),"New","Old")</f>
      </c>
      <c r="AL3506" s="3"/>
      <c r="AM3506" s="9">
        <f>IF(OR(#REF!="",#REF!=0),"",IF(#REF!&lt;12000,"&lt;12k",IF(AND(#REF!&gt;=12000,#REF!&lt;24000),"12k to 24k",IF(AND(#REF!&gt;=24000,#REF!&lt;=36000),"24k to 36k",IF(#REF!&gt;36000,"&gt;36k","")))))</f>
      </c>
    </row>
    <row x14ac:dyDescent="0.25" r="3507" customHeight="1" ht="18.75">
      <c r="A3507" s="1">
        <v>1926939</v>
      </c>
      <c r="B3507" s="2">
        <v>11544577</v>
      </c>
      <c r="C3507" s="3" t="s">
        <v>0</v>
      </c>
      <c r="D3507" s="3" t="s">
        <v>1</v>
      </c>
      <c r="E3507" s="2">
        <v>2006</v>
      </c>
      <c r="F3507" s="4">
        <v>45150</v>
      </c>
      <c r="G3507" s="3" t="s">
        <v>39</v>
      </c>
      <c r="H3507" s="4">
        <v>45183</v>
      </c>
      <c r="I3507" s="4">
        <f>_xlfn.XLOOKUP(#REF!,[1]!Backup_F8_Previous_Wave[ODINO],[1]!Backup_F8_Previous_Wave[Production Date],"")</f>
      </c>
      <c r="J3507" s="10">
        <f>_xlfn.XLOOKUP(#REF!,[1]!Backup_F8_Previous_Wave[ODINO],[1]!Backup_F8_Previous_Wave[Wave Date],"")</f>
      </c>
      <c r="K3507" s="6">
        <f>_xlfn.XLOOKUP(#REF!,[1]!Backup_F8_Previous_Wave[ODINO],[1]!Backup_F8_Previous_Wave[Full VIN],"")</f>
      </c>
      <c r="L3507" s="3" t="s">
        <v>10470</v>
      </c>
      <c r="M3507" s="3" t="s">
        <v>4</v>
      </c>
      <c r="N3507" s="3" t="s">
        <v>10471</v>
      </c>
      <c r="O3507" s="3" t="s">
        <v>184</v>
      </c>
      <c r="P3507" s="6">
        <f>_xlfn.XLOOKUP(#REF!,[1]!Table2[BINNING],[1]!Table2[VFG],"")</f>
      </c>
      <c r="Q3507" s="6">
        <f>IF(ISNUMBER(FIND("|",#REF!,1)),LEFT(#REF!,FIND("|",#REF!,1)-2),#REF!)</f>
      </c>
      <c r="R3507" s="6">
        <f>IF(ISNUMBER(FIND("|",#REF!,1)),RIGHT(#REF!,LEN(#REF!)-FIND("|",#REF!,1)-1),"")</f>
      </c>
      <c r="S3507" s="3" t="s">
        <v>7</v>
      </c>
      <c r="T3507" s="3" t="s">
        <v>7</v>
      </c>
      <c r="U3507" s="2">
        <v>0</v>
      </c>
      <c r="V3507" s="2">
        <v>0</v>
      </c>
      <c r="W3507" s="2">
        <v>124000</v>
      </c>
      <c r="X3507" s="3" t="s">
        <v>881</v>
      </c>
      <c r="Y3507" s="2">
        <v>0</v>
      </c>
      <c r="Z3507" s="3" t="s">
        <v>10472</v>
      </c>
      <c r="AA3507" s="3" t="s">
        <v>10157</v>
      </c>
      <c r="AB3507" s="7" t="s">
        <v>10473</v>
      </c>
      <c r="AC3507" s="3" t="s">
        <v>10</v>
      </c>
      <c r="AD3507" s="3" t="s">
        <v>11</v>
      </c>
      <c r="AE3507" s="3" t="s">
        <v>12</v>
      </c>
      <c r="AF3507" s="3" t="s">
        <v>13</v>
      </c>
      <c r="AG3507" s="4"/>
      <c r="AH3507" s="3"/>
      <c r="AI3507" s="4"/>
      <c r="AJ35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7" s="8">
        <f>IF(#REF!=MAX(#REF!),"New","Old")</f>
      </c>
      <c r="AL3507" s="3"/>
      <c r="AM3507" s="9">
        <f>IF(OR(#REF!="",#REF!=0),"",IF(#REF!&lt;12000,"&lt;12k",IF(AND(#REF!&gt;=12000,#REF!&lt;24000),"12k to 24k",IF(AND(#REF!&gt;=24000,#REF!&lt;=36000),"24k to 36k",IF(#REF!&gt;36000,"&gt;36k","")))))</f>
      </c>
    </row>
    <row x14ac:dyDescent="0.25" r="3508" customHeight="1" ht="18.75">
      <c r="A3508" s="1">
        <v>1926964</v>
      </c>
      <c r="B3508" s="2">
        <v>11544595</v>
      </c>
      <c r="C3508" s="3" t="s">
        <v>0</v>
      </c>
      <c r="D3508" s="3" t="s">
        <v>86</v>
      </c>
      <c r="E3508" s="2">
        <v>2020</v>
      </c>
      <c r="F3508" s="4">
        <v>45166</v>
      </c>
      <c r="G3508" s="3" t="s">
        <v>39</v>
      </c>
      <c r="H3508" s="4">
        <v>45183</v>
      </c>
      <c r="I3508" s="4">
        <f>_xlfn.XLOOKUP(#REF!,[1]!Backup_F8_Previous_Wave[ODINO],[1]!Backup_F8_Previous_Wave[Production Date],"")</f>
      </c>
      <c r="J3508" s="10">
        <f>_xlfn.XLOOKUP(#REF!,[1]!Backup_F8_Previous_Wave[ODINO],[1]!Backup_F8_Previous_Wave[Wave Date],"")</f>
      </c>
      <c r="K3508" s="6">
        <f>_xlfn.XLOOKUP(#REF!,[1]!Backup_F8_Previous_Wave[ODINO],[1]!Backup_F8_Previous_Wave[Full VIN],"")</f>
      </c>
      <c r="L3508" s="3" t="s">
        <v>7700</v>
      </c>
      <c r="M3508" s="3" t="s">
        <v>4</v>
      </c>
      <c r="N3508" s="3" t="s">
        <v>10474</v>
      </c>
      <c r="O3508" s="3" t="s">
        <v>4771</v>
      </c>
      <c r="P3508" s="6">
        <f>_xlfn.XLOOKUP(#REF!,[1]!Table2[BINNING],[1]!Table2[VFG],"")</f>
      </c>
      <c r="Q3508" s="6">
        <f>IF(ISNUMBER(FIND("|",#REF!,1)),LEFT(#REF!,FIND("|",#REF!,1)-2),#REF!)</f>
      </c>
      <c r="R3508" s="6">
        <f>IF(ISNUMBER(FIND("|",#REF!,1)),RIGHT(#REF!,LEN(#REF!)-FIND("|",#REF!,1)-1),"")</f>
      </c>
      <c r="S3508" s="3" t="s">
        <v>7</v>
      </c>
      <c r="T3508" s="3" t="s">
        <v>7</v>
      </c>
      <c r="U3508" s="2">
        <v>0</v>
      </c>
      <c r="V3508" s="2">
        <v>0</v>
      </c>
      <c r="W3508" s="2"/>
      <c r="X3508" s="3" t="s">
        <v>229</v>
      </c>
      <c r="Y3508" s="2"/>
      <c r="Z3508" s="3"/>
      <c r="AA3508" s="3"/>
      <c r="AB3508" s="7" t="s">
        <v>10475</v>
      </c>
      <c r="AC3508" s="3" t="s">
        <v>685</v>
      </c>
      <c r="AD3508" s="3" t="s">
        <v>93</v>
      </c>
      <c r="AE3508" s="3" t="s">
        <v>94</v>
      </c>
      <c r="AF3508" s="3" t="s">
        <v>95</v>
      </c>
      <c r="AG3508" s="4"/>
      <c r="AH3508" s="3"/>
      <c r="AI3508" s="4"/>
      <c r="AJ35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8" s="8">
        <f>IF(#REF!=MAX(#REF!),"New","Old")</f>
      </c>
      <c r="AL3508" s="3"/>
      <c r="AM3508" s="9">
        <f>IF(OR(#REF!="",#REF!=0),"",IF(#REF!&lt;12000,"&lt;12k",IF(AND(#REF!&gt;=12000,#REF!&lt;24000),"12k to 24k",IF(AND(#REF!&gt;=24000,#REF!&lt;=36000),"24k to 36k",IF(#REF!&gt;36000,"&gt;36k","")))))</f>
      </c>
    </row>
    <row x14ac:dyDescent="0.25" r="3509" customHeight="1" ht="18.75">
      <c r="A3509" s="1">
        <v>1926968</v>
      </c>
      <c r="B3509" s="2">
        <v>11544599</v>
      </c>
      <c r="C3509" s="3" t="s">
        <v>0</v>
      </c>
      <c r="D3509" s="3" t="s">
        <v>38</v>
      </c>
      <c r="E3509" s="2">
        <v>2015</v>
      </c>
      <c r="F3509" s="4">
        <v>44813</v>
      </c>
      <c r="G3509" s="3" t="s">
        <v>39</v>
      </c>
      <c r="H3509" s="4">
        <v>45183</v>
      </c>
      <c r="I3509" s="4">
        <f>_xlfn.XLOOKUP(#REF!,[1]!Backup_F8_Previous_Wave[ODINO],[1]!Backup_F8_Previous_Wave[Production Date],"")</f>
      </c>
      <c r="J3509" s="10">
        <f>_xlfn.XLOOKUP(#REF!,[1]!Backup_F8_Previous_Wave[ODINO],[1]!Backup_F8_Previous_Wave[Wave Date],"")</f>
      </c>
      <c r="K3509" s="6">
        <f>_xlfn.XLOOKUP(#REF!,[1]!Backup_F8_Previous_Wave[ODINO],[1]!Backup_F8_Previous_Wave[Full VIN],"")</f>
      </c>
      <c r="L3509" s="3" t="s">
        <v>5146</v>
      </c>
      <c r="M3509" s="3" t="s">
        <v>4</v>
      </c>
      <c r="N3509" s="3" t="s">
        <v>10476</v>
      </c>
      <c r="O3509" s="3" t="s">
        <v>459</v>
      </c>
      <c r="P3509" s="6">
        <f>_xlfn.XLOOKUP(#REF!,[1]!Table2[BINNING],[1]!Table2[VFG],"")</f>
      </c>
      <c r="Q3509" s="6">
        <f>IF(ISNUMBER(FIND("|",#REF!,1)),LEFT(#REF!,FIND("|",#REF!,1)-2),#REF!)</f>
      </c>
      <c r="R3509" s="6">
        <f>IF(ISNUMBER(FIND("|",#REF!,1)),RIGHT(#REF!,LEN(#REF!)-FIND("|",#REF!,1)-1),"")</f>
      </c>
      <c r="S3509" s="3" t="s">
        <v>7</v>
      </c>
      <c r="T3509" s="3" t="s">
        <v>7</v>
      </c>
      <c r="U3509" s="2">
        <v>0</v>
      </c>
      <c r="V3509" s="2">
        <v>0</v>
      </c>
      <c r="W3509" s="2"/>
      <c r="X3509" s="3" t="s">
        <v>253</v>
      </c>
      <c r="Y3509" s="2"/>
      <c r="Z3509" s="3"/>
      <c r="AA3509" s="3"/>
      <c r="AB3509" s="7" t="s">
        <v>10477</v>
      </c>
      <c r="AC3509" s="3" t="s">
        <v>826</v>
      </c>
      <c r="AD3509" s="3" t="s">
        <v>147</v>
      </c>
      <c r="AE3509" s="3" t="s">
        <v>148</v>
      </c>
      <c r="AF3509" s="3" t="s">
        <v>45</v>
      </c>
      <c r="AG3509" s="4"/>
      <c r="AH3509" s="3"/>
      <c r="AI3509" s="4"/>
      <c r="AJ35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09" s="8">
        <f>IF(#REF!=MAX(#REF!),"New","Old")</f>
      </c>
      <c r="AL3509" s="3"/>
      <c r="AM3509" s="9">
        <f>IF(OR(#REF!="",#REF!=0),"",IF(#REF!&lt;12000,"&lt;12k",IF(AND(#REF!&gt;=12000,#REF!&lt;24000),"12k to 24k",IF(AND(#REF!&gt;=24000,#REF!&lt;=36000),"24k to 36k",IF(#REF!&gt;36000,"&gt;36k","")))))</f>
      </c>
    </row>
    <row x14ac:dyDescent="0.25" r="3510" customHeight="1" ht="18.75">
      <c r="A3510" s="1">
        <v>1926979</v>
      </c>
      <c r="B3510" s="2">
        <v>11544606</v>
      </c>
      <c r="C3510" s="3" t="s">
        <v>0</v>
      </c>
      <c r="D3510" s="3" t="s">
        <v>86</v>
      </c>
      <c r="E3510" s="2">
        <v>2020</v>
      </c>
      <c r="F3510" s="4">
        <v>44999</v>
      </c>
      <c r="G3510" s="3" t="s">
        <v>2</v>
      </c>
      <c r="H3510" s="4">
        <v>45183</v>
      </c>
      <c r="I3510" s="4">
        <f>_xlfn.XLOOKUP(#REF!,[1]!Backup_F8_Previous_Wave[ODINO],[1]!Backup_F8_Previous_Wave[Production Date],"")</f>
      </c>
      <c r="J3510" s="10">
        <f>_xlfn.XLOOKUP(#REF!,[1]!Backup_F8_Previous_Wave[ODINO],[1]!Backup_F8_Previous_Wave[Wave Date],"")</f>
      </c>
      <c r="K3510" s="6">
        <f>_xlfn.XLOOKUP(#REF!,[1]!Backup_F8_Previous_Wave[ODINO],[1]!Backup_F8_Previous_Wave[Full VIN],"")</f>
      </c>
      <c r="L3510" s="3" t="s">
        <v>2275</v>
      </c>
      <c r="M3510" s="3" t="s">
        <v>4</v>
      </c>
      <c r="N3510" s="3" t="s">
        <v>10478</v>
      </c>
      <c r="O3510" s="3" t="s">
        <v>4771</v>
      </c>
      <c r="P3510" s="6">
        <f>_xlfn.XLOOKUP(#REF!,[1]!Table2[BINNING],[1]!Table2[VFG],"")</f>
      </c>
      <c r="Q3510" s="6">
        <f>IF(ISNUMBER(FIND("|",#REF!,1)),LEFT(#REF!,FIND("|",#REF!,1)-2),#REF!)</f>
      </c>
      <c r="R3510" s="6">
        <f>IF(ISNUMBER(FIND("|",#REF!,1)),RIGHT(#REF!,LEN(#REF!)-FIND("|",#REF!,1)-1),"")</f>
      </c>
      <c r="S3510" s="3" t="s">
        <v>7</v>
      </c>
      <c r="T3510" s="3" t="s">
        <v>7</v>
      </c>
      <c r="U3510" s="2">
        <v>0</v>
      </c>
      <c r="V3510" s="2">
        <v>0</v>
      </c>
      <c r="W3510" s="2">
        <v>107000</v>
      </c>
      <c r="X3510" s="3" t="s">
        <v>24</v>
      </c>
      <c r="Y3510" s="2"/>
      <c r="Z3510" s="3" t="s">
        <v>10479</v>
      </c>
      <c r="AA3510" s="3" t="s">
        <v>4997</v>
      </c>
      <c r="AB3510" s="7" t="s">
        <v>10480</v>
      </c>
      <c r="AC3510" s="3" t="s">
        <v>685</v>
      </c>
      <c r="AD3510" s="3" t="s">
        <v>93</v>
      </c>
      <c r="AE3510" s="3" t="s">
        <v>94</v>
      </c>
      <c r="AF3510" s="3" t="s">
        <v>95</v>
      </c>
      <c r="AG3510" s="4"/>
      <c r="AH3510" s="3"/>
      <c r="AI3510" s="4"/>
      <c r="AJ35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0" s="8">
        <f>IF(#REF!=MAX(#REF!),"New","Old")</f>
      </c>
      <c r="AL3510" s="3"/>
      <c r="AM3510" s="9">
        <f>IF(OR(#REF!="",#REF!=0),"",IF(#REF!&lt;12000,"&lt;12k",IF(AND(#REF!&gt;=12000,#REF!&lt;24000),"12k to 24k",IF(AND(#REF!&gt;=24000,#REF!&lt;=36000),"24k to 36k",IF(#REF!&gt;36000,"&gt;36k","")))))</f>
      </c>
    </row>
    <row x14ac:dyDescent="0.25" r="3511" customHeight="1" ht="18.75">
      <c r="A3511" s="1">
        <v>1927063</v>
      </c>
      <c r="B3511" s="2">
        <v>11544663</v>
      </c>
      <c r="C3511" s="3" t="s">
        <v>0</v>
      </c>
      <c r="D3511" s="3" t="s">
        <v>86</v>
      </c>
      <c r="E3511" s="2">
        <v>2021</v>
      </c>
      <c r="F3511" s="4">
        <v>45183</v>
      </c>
      <c r="G3511" s="3" t="s">
        <v>39</v>
      </c>
      <c r="H3511" s="4">
        <v>45184</v>
      </c>
      <c r="I3511" s="4"/>
      <c r="J3511" s="10">
        <f>_xlfn.XLOOKUP(#REF!,[1]!Backup_F8_Previous_Wave[ODINO],[1]!Backup_F8_Previous_Wave[Wave Date],"")</f>
      </c>
      <c r="K3511" s="3"/>
      <c r="L3511" s="3" t="s">
        <v>10481</v>
      </c>
      <c r="M3511" s="3" t="s">
        <v>4</v>
      </c>
      <c r="N3511" s="3" t="s">
        <v>10482</v>
      </c>
      <c r="O3511" s="3" t="s">
        <v>4771</v>
      </c>
      <c r="P3511" s="6">
        <f>_xlfn.XLOOKUP(#REF!,[1]!Table2[BINNING],[1]!Table2[VFG],"")</f>
      </c>
      <c r="Q3511" s="6">
        <f>IF(ISNUMBER(FIND("|",#REF!,1)),LEFT(#REF!,FIND("|",#REF!,1)-2),#REF!)</f>
      </c>
      <c r="R3511" s="6">
        <f>IF(ISNUMBER(FIND("|",#REF!,1)),RIGHT(#REF!,LEN(#REF!)-FIND("|",#REF!,1)-1),"")</f>
      </c>
      <c r="S3511" s="3" t="s">
        <v>7</v>
      </c>
      <c r="T3511" s="3" t="s">
        <v>7</v>
      </c>
      <c r="U3511" s="2">
        <v>0</v>
      </c>
      <c r="V3511" s="2">
        <v>0</v>
      </c>
      <c r="W3511" s="2"/>
      <c r="X3511" s="3" t="s">
        <v>139</v>
      </c>
      <c r="Y3511" s="2"/>
      <c r="Z3511" s="3"/>
      <c r="AA3511" s="3"/>
      <c r="AB3511" s="7" t="s">
        <v>10483</v>
      </c>
      <c r="AC3511" s="3" t="s">
        <v>44</v>
      </c>
      <c r="AD3511" s="3" t="s">
        <v>44</v>
      </c>
      <c r="AE3511" s="3" t="s">
        <v>44</v>
      </c>
      <c r="AF3511" s="3" t="s">
        <v>95</v>
      </c>
      <c r="AG3511" s="4"/>
      <c r="AH3511" s="3"/>
      <c r="AI3511" s="4"/>
      <c r="AJ35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1" s="8">
        <f>IF(#REF!=MAX(#REF!),"New","Old")</f>
      </c>
      <c r="AL3511" s="3"/>
      <c r="AM3511" s="9">
        <f>IF(OR(#REF!="",#REF!=0),"",IF(#REF!&lt;12000,"&lt;12k",IF(AND(#REF!&gt;=12000,#REF!&lt;24000),"12k to 24k",IF(AND(#REF!&gt;=24000,#REF!&lt;=36000),"24k to 36k",IF(#REF!&gt;36000,"&gt;36k","")))))</f>
      </c>
    </row>
    <row x14ac:dyDescent="0.25" r="3512" customHeight="1" ht="18.75">
      <c r="A3512" s="1">
        <v>1927070</v>
      </c>
      <c r="B3512" s="2">
        <v>11544668</v>
      </c>
      <c r="C3512" s="3" t="s">
        <v>0</v>
      </c>
      <c r="D3512" s="3" t="s">
        <v>86</v>
      </c>
      <c r="E3512" s="2">
        <v>2020</v>
      </c>
      <c r="F3512" s="4">
        <v>44950</v>
      </c>
      <c r="G3512" s="3" t="s">
        <v>2</v>
      </c>
      <c r="H3512" s="4">
        <v>45184</v>
      </c>
      <c r="I3512" s="4"/>
      <c r="J3512" s="10">
        <f>_xlfn.XLOOKUP(#REF!,[1]!Backup_F8_Previous_Wave[ODINO],[1]!Backup_F8_Previous_Wave[Wave Date],"")</f>
      </c>
      <c r="K3512" s="3"/>
      <c r="L3512" s="3" t="s">
        <v>8440</v>
      </c>
      <c r="M3512" s="3" t="s">
        <v>4</v>
      </c>
      <c r="N3512" s="3" t="s">
        <v>10484</v>
      </c>
      <c r="O3512" s="3" t="s">
        <v>4771</v>
      </c>
      <c r="P3512" s="6">
        <f>_xlfn.XLOOKUP(#REF!,[1]!Table2[BINNING],[1]!Table2[VFG],"")</f>
      </c>
      <c r="Q3512" s="6">
        <f>IF(ISNUMBER(FIND("|",#REF!,1)),LEFT(#REF!,FIND("|",#REF!,1)-2),#REF!)</f>
      </c>
      <c r="R3512" s="6">
        <f>IF(ISNUMBER(FIND("|",#REF!,1)),RIGHT(#REF!,LEN(#REF!)-FIND("|",#REF!,1)-1),"")</f>
      </c>
      <c r="S3512" s="3" t="s">
        <v>7</v>
      </c>
      <c r="T3512" s="3" t="s">
        <v>7</v>
      </c>
      <c r="U3512" s="2">
        <v>0</v>
      </c>
      <c r="V3512" s="2">
        <v>0</v>
      </c>
      <c r="W3512" s="2"/>
      <c r="X3512" s="3" t="s">
        <v>166</v>
      </c>
      <c r="Y3512" s="2"/>
      <c r="Z3512" s="3"/>
      <c r="AA3512" s="3"/>
      <c r="AB3512" s="7" t="s">
        <v>10485</v>
      </c>
      <c r="AC3512" s="3" t="s">
        <v>44</v>
      </c>
      <c r="AD3512" s="3" t="s">
        <v>44</v>
      </c>
      <c r="AE3512" s="3" t="s">
        <v>44</v>
      </c>
      <c r="AF3512" s="3" t="s">
        <v>95</v>
      </c>
      <c r="AG3512" s="4"/>
      <c r="AH3512" s="3"/>
      <c r="AI3512" s="4"/>
      <c r="AJ35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2" s="8">
        <f>IF(#REF!=MAX(#REF!),"New","Old")</f>
      </c>
      <c r="AL3512" s="3"/>
      <c r="AM3512" s="9">
        <f>IF(OR(#REF!="",#REF!=0),"",IF(#REF!&lt;12000,"&lt;12k",IF(AND(#REF!&gt;=12000,#REF!&lt;24000),"12k to 24k",IF(AND(#REF!&gt;=24000,#REF!&lt;=36000),"24k to 36k",IF(#REF!&gt;36000,"&gt;36k","")))))</f>
      </c>
    </row>
    <row x14ac:dyDescent="0.25" r="3513" customHeight="1" ht="18.75">
      <c r="A3513" s="1">
        <v>1927113</v>
      </c>
      <c r="B3513" s="2">
        <v>11544701</v>
      </c>
      <c r="C3513" s="3" t="s">
        <v>0</v>
      </c>
      <c r="D3513" s="3" t="s">
        <v>86</v>
      </c>
      <c r="E3513" s="2">
        <v>2020</v>
      </c>
      <c r="F3513" s="4">
        <v>45110</v>
      </c>
      <c r="G3513" s="3" t="s">
        <v>39</v>
      </c>
      <c r="H3513" s="4">
        <v>45184</v>
      </c>
      <c r="I3513" s="4"/>
      <c r="J3513" s="10">
        <f>_xlfn.XLOOKUP(#REF!,[1]!Backup_F8_Previous_Wave[ODINO],[1]!Backup_F8_Previous_Wave[Wave Date],"")</f>
      </c>
      <c r="K3513" s="3"/>
      <c r="L3513" s="3" t="s">
        <v>8957</v>
      </c>
      <c r="M3513" s="3" t="s">
        <v>4</v>
      </c>
      <c r="N3513" s="3" t="s">
        <v>10486</v>
      </c>
      <c r="O3513" s="3" t="s">
        <v>4771</v>
      </c>
      <c r="P3513" s="6">
        <f>_xlfn.XLOOKUP(#REF!,[1]!Table2[BINNING],[1]!Table2[VFG],"")</f>
      </c>
      <c r="Q3513" s="6">
        <f>IF(ISNUMBER(FIND("|",#REF!,1)),LEFT(#REF!,FIND("|",#REF!,1)-2),#REF!)</f>
      </c>
      <c r="R3513" s="6">
        <f>IF(ISNUMBER(FIND("|",#REF!,1)),RIGHT(#REF!,LEN(#REF!)-FIND("|",#REF!,1)-1),"")</f>
      </c>
      <c r="S3513" s="3" t="s">
        <v>7</v>
      </c>
      <c r="T3513" s="3" t="s">
        <v>7</v>
      </c>
      <c r="U3513" s="2">
        <v>0</v>
      </c>
      <c r="V3513" s="2">
        <v>0</v>
      </c>
      <c r="W3513" s="2">
        <v>38000</v>
      </c>
      <c r="X3513" s="3" t="s">
        <v>282</v>
      </c>
      <c r="Y3513" s="2"/>
      <c r="Z3513" s="3" t="s">
        <v>10487</v>
      </c>
      <c r="AA3513" s="3" t="s">
        <v>4038</v>
      </c>
      <c r="AB3513" s="7" t="s">
        <v>10488</v>
      </c>
      <c r="AC3513" s="3" t="s">
        <v>44</v>
      </c>
      <c r="AD3513" s="3" t="s">
        <v>44</v>
      </c>
      <c r="AE3513" s="3" t="s">
        <v>44</v>
      </c>
      <c r="AF3513" s="3" t="s">
        <v>95</v>
      </c>
      <c r="AG3513" s="4"/>
      <c r="AH3513" s="3"/>
      <c r="AI3513" s="4"/>
      <c r="AJ35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3" s="8">
        <f>IF(#REF!=MAX(#REF!),"New","Old")</f>
      </c>
      <c r="AL3513" s="3"/>
      <c r="AM3513" s="9">
        <f>IF(OR(#REF!="",#REF!=0),"",IF(#REF!&lt;12000,"&lt;12k",IF(AND(#REF!&gt;=12000,#REF!&lt;24000),"12k to 24k",IF(AND(#REF!&gt;=24000,#REF!&lt;=36000),"24k to 36k",IF(#REF!&gt;36000,"&gt;36k","")))))</f>
      </c>
    </row>
    <row x14ac:dyDescent="0.25" r="3514" customHeight="1" ht="18.75">
      <c r="A3514" s="1">
        <v>1927248</v>
      </c>
      <c r="B3514" s="2">
        <v>11544801</v>
      </c>
      <c r="C3514" s="3" t="s">
        <v>0</v>
      </c>
      <c r="D3514" s="3" t="s">
        <v>86</v>
      </c>
      <c r="E3514" s="2">
        <v>2020</v>
      </c>
      <c r="F3514" s="4">
        <v>45173</v>
      </c>
      <c r="G3514" s="3" t="s">
        <v>39</v>
      </c>
      <c r="H3514" s="4">
        <v>45184</v>
      </c>
      <c r="I3514" s="4"/>
      <c r="J3514" s="10">
        <f>_xlfn.XLOOKUP(#REF!,[1]!Backup_F8_Previous_Wave[ODINO],[1]!Backup_F8_Previous_Wave[Wave Date],"")</f>
      </c>
      <c r="K3514" s="3"/>
      <c r="L3514" s="3" t="s">
        <v>2401</v>
      </c>
      <c r="M3514" s="3" t="s">
        <v>4</v>
      </c>
      <c r="N3514" s="3" t="s">
        <v>10489</v>
      </c>
      <c r="O3514" s="3" t="s">
        <v>4771</v>
      </c>
      <c r="P3514" s="6">
        <f>_xlfn.XLOOKUP(#REF!,[1]!Table2[BINNING],[1]!Table2[VFG],"")</f>
      </c>
      <c r="Q3514" s="6">
        <f>IF(ISNUMBER(FIND("|",#REF!,1)),LEFT(#REF!,FIND("|",#REF!,1)-2),#REF!)</f>
      </c>
      <c r="R3514" s="6">
        <f>IF(ISNUMBER(FIND("|",#REF!,1)),RIGHT(#REF!,LEN(#REF!)-FIND("|",#REF!,1)-1),"")</f>
      </c>
      <c r="S3514" s="3" t="s">
        <v>7</v>
      </c>
      <c r="T3514" s="3" t="s">
        <v>7</v>
      </c>
      <c r="U3514" s="2">
        <v>0</v>
      </c>
      <c r="V3514" s="2">
        <v>0</v>
      </c>
      <c r="W3514" s="2"/>
      <c r="X3514" s="3" t="s">
        <v>2931</v>
      </c>
      <c r="Y3514" s="2"/>
      <c r="Z3514" s="3"/>
      <c r="AA3514" s="3"/>
      <c r="AB3514" s="7" t="s">
        <v>10490</v>
      </c>
      <c r="AC3514" s="3" t="s">
        <v>44</v>
      </c>
      <c r="AD3514" s="3" t="s">
        <v>44</v>
      </c>
      <c r="AE3514" s="3" t="s">
        <v>44</v>
      </c>
      <c r="AF3514" s="3" t="s">
        <v>95</v>
      </c>
      <c r="AG3514" s="4"/>
      <c r="AH3514" s="3"/>
      <c r="AI3514" s="4"/>
      <c r="AJ35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4" s="8">
        <f>IF(#REF!=MAX(#REF!),"New","Old")</f>
      </c>
      <c r="AL3514" s="3"/>
      <c r="AM3514" s="9">
        <f>IF(OR(#REF!="",#REF!=0),"",IF(#REF!&lt;12000,"&lt;12k",IF(AND(#REF!&gt;=12000,#REF!&lt;24000),"12k to 24k",IF(AND(#REF!&gt;=24000,#REF!&lt;=36000),"24k to 36k",IF(#REF!&gt;36000,"&gt;36k","")))))</f>
      </c>
    </row>
    <row x14ac:dyDescent="0.25" r="3515" customHeight="1" ht="18.75">
      <c r="A3515" s="1">
        <v>1927255</v>
      </c>
      <c r="B3515" s="2">
        <v>11544805</v>
      </c>
      <c r="C3515" s="3" t="s">
        <v>173</v>
      </c>
      <c r="D3515" s="3" t="s">
        <v>174</v>
      </c>
      <c r="E3515" s="2">
        <v>2018</v>
      </c>
      <c r="F3515" s="4">
        <v>45061</v>
      </c>
      <c r="G3515" s="3" t="s">
        <v>108</v>
      </c>
      <c r="H3515" s="4">
        <v>45184</v>
      </c>
      <c r="I3515" s="4"/>
      <c r="J3515" s="10">
        <f>_xlfn.XLOOKUP(#REF!,[1]!Backup_F8_Previous_Wave[ODINO],[1]!Backup_F8_Previous_Wave[Wave Date],"")</f>
      </c>
      <c r="K3515" s="3"/>
      <c r="L3515" s="3" t="s">
        <v>10491</v>
      </c>
      <c r="M3515" s="3" t="s">
        <v>4</v>
      </c>
      <c r="N3515" s="3" t="s">
        <v>10492</v>
      </c>
      <c r="O3515" s="3" t="s">
        <v>2523</v>
      </c>
      <c r="P3515" s="6">
        <f>_xlfn.XLOOKUP(#REF!,[1]!Table2[BINNING],[1]!Table2[VFG],"")</f>
      </c>
      <c r="Q3515" s="6">
        <f>IF(ISNUMBER(FIND("|",#REF!,1)),LEFT(#REF!,FIND("|",#REF!,1)-2),#REF!)</f>
      </c>
      <c r="R3515" s="6">
        <f>IF(ISNUMBER(FIND("|",#REF!,1)),RIGHT(#REF!,LEN(#REF!)-FIND("|",#REF!,1)-1),"")</f>
      </c>
      <c r="S3515" s="3" t="s">
        <v>7</v>
      </c>
      <c r="T3515" s="3" t="s">
        <v>7</v>
      </c>
      <c r="U3515" s="2">
        <v>0</v>
      </c>
      <c r="V3515" s="2">
        <v>0</v>
      </c>
      <c r="W3515" s="2">
        <v>49000</v>
      </c>
      <c r="X3515" s="3" t="s">
        <v>139</v>
      </c>
      <c r="Y3515" s="2"/>
      <c r="Z3515" s="3" t="s">
        <v>10493</v>
      </c>
      <c r="AA3515" s="3" t="s">
        <v>4198</v>
      </c>
      <c r="AB3515" s="7" t="s">
        <v>10494</v>
      </c>
      <c r="AC3515" s="3" t="s">
        <v>44</v>
      </c>
      <c r="AD3515" s="3" t="s">
        <v>44</v>
      </c>
      <c r="AE3515" s="3" t="s">
        <v>44</v>
      </c>
      <c r="AF3515" s="3" t="s">
        <v>45</v>
      </c>
      <c r="AG3515" s="4"/>
      <c r="AH3515" s="3"/>
      <c r="AI3515" s="4"/>
      <c r="AJ35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5" s="8">
        <f>IF(#REF!=MAX(#REF!),"New","Old")</f>
      </c>
      <c r="AL3515" s="3"/>
      <c r="AM3515" s="9">
        <f>IF(OR(#REF!="",#REF!=0),"",IF(#REF!&lt;12000,"&lt;12k",IF(AND(#REF!&gt;=12000,#REF!&lt;24000),"12k to 24k",IF(AND(#REF!&gt;=24000,#REF!&lt;=36000),"24k to 36k",IF(#REF!&gt;36000,"&gt;36k","")))))</f>
      </c>
    </row>
    <row x14ac:dyDescent="0.25" r="3516" customHeight="1" ht="18.75">
      <c r="A3516" s="1">
        <v>1927262</v>
      </c>
      <c r="B3516" s="2">
        <v>11544809</v>
      </c>
      <c r="C3516" s="3" t="s">
        <v>0</v>
      </c>
      <c r="D3516" s="3" t="s">
        <v>6109</v>
      </c>
      <c r="E3516" s="2">
        <v>2023</v>
      </c>
      <c r="F3516" s="4">
        <v>45184</v>
      </c>
      <c r="G3516" s="3" t="s">
        <v>39</v>
      </c>
      <c r="H3516" s="4">
        <v>45184</v>
      </c>
      <c r="I3516" s="4"/>
      <c r="J3516" s="10">
        <f>_xlfn.XLOOKUP(#REF!,[1]!Backup_F8_Previous_Wave[ODINO],[1]!Backup_F8_Previous_Wave[Wave Date],"")</f>
      </c>
      <c r="K3516" s="3"/>
      <c r="L3516" s="3" t="s">
        <v>10495</v>
      </c>
      <c r="M3516" s="3" t="s">
        <v>4</v>
      </c>
      <c r="N3516" s="3" t="s">
        <v>10496</v>
      </c>
      <c r="O3516" s="3" t="s">
        <v>3149</v>
      </c>
      <c r="P3516" s="6">
        <f>_xlfn.XLOOKUP(#REF!,[1]!Table2[BINNING],[1]!Table2[VFG],"")</f>
      </c>
      <c r="Q3516" s="6">
        <f>IF(ISNUMBER(FIND("|",#REF!,1)),LEFT(#REF!,FIND("|",#REF!,1)-2),#REF!)</f>
      </c>
      <c r="R3516" s="6">
        <f>IF(ISNUMBER(FIND("|",#REF!,1)),RIGHT(#REF!,LEN(#REF!)-FIND("|",#REF!,1)-1),"")</f>
      </c>
      <c r="S3516" s="3" t="s">
        <v>7</v>
      </c>
      <c r="T3516" s="3" t="s">
        <v>7</v>
      </c>
      <c r="U3516" s="2">
        <v>0</v>
      </c>
      <c r="V3516" s="2">
        <v>0</v>
      </c>
      <c r="W3516" s="2"/>
      <c r="X3516" s="3" t="s">
        <v>246</v>
      </c>
      <c r="Y3516" s="2">
        <v>40</v>
      </c>
      <c r="Z3516" s="3"/>
      <c r="AA3516" s="3"/>
      <c r="AB3516" s="7" t="s">
        <v>10497</v>
      </c>
      <c r="AC3516" s="3" t="s">
        <v>44</v>
      </c>
      <c r="AD3516" s="3" t="s">
        <v>44</v>
      </c>
      <c r="AE3516" s="3" t="s">
        <v>44</v>
      </c>
      <c r="AF3516" s="3" t="s">
        <v>68</v>
      </c>
      <c r="AG3516" s="4"/>
      <c r="AH3516" s="3"/>
      <c r="AI3516" s="4"/>
      <c r="AJ35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6" s="8">
        <f>IF(#REF!=MAX(#REF!),"New","Old")</f>
      </c>
      <c r="AL3516" s="3"/>
      <c r="AM3516" s="9">
        <f>IF(OR(#REF!="",#REF!=0),"",IF(#REF!&lt;12000,"&lt;12k",IF(AND(#REF!&gt;=12000,#REF!&lt;24000),"12k to 24k",IF(AND(#REF!&gt;=24000,#REF!&lt;=36000),"24k to 36k",IF(#REF!&gt;36000,"&gt;36k","")))))</f>
      </c>
    </row>
    <row x14ac:dyDescent="0.25" r="3517" customHeight="1" ht="18.75">
      <c r="A3517" s="1">
        <v>1927268</v>
      </c>
      <c r="B3517" s="2">
        <v>11544813</v>
      </c>
      <c r="C3517" s="3" t="s">
        <v>0</v>
      </c>
      <c r="D3517" s="3" t="s">
        <v>86</v>
      </c>
      <c r="E3517" s="2">
        <v>2017</v>
      </c>
      <c r="F3517" s="4">
        <v>45184</v>
      </c>
      <c r="G3517" s="3" t="s">
        <v>39</v>
      </c>
      <c r="H3517" s="4">
        <v>45184</v>
      </c>
      <c r="I3517" s="4"/>
      <c r="J3517" s="10">
        <f>_xlfn.XLOOKUP(#REF!,[1]!Backup_F8_Previous_Wave[ODINO],[1]!Backup_F8_Previous_Wave[Wave Date],"")</f>
      </c>
      <c r="K3517" s="3"/>
      <c r="L3517" s="3" t="s">
        <v>10498</v>
      </c>
      <c r="M3517" s="3" t="s">
        <v>4</v>
      </c>
      <c r="N3517" s="3" t="s">
        <v>10499</v>
      </c>
      <c r="O3517" s="3" t="s">
        <v>4771</v>
      </c>
      <c r="P3517" s="6">
        <f>_xlfn.XLOOKUP(#REF!,[1]!Table2[BINNING],[1]!Table2[VFG],"")</f>
      </c>
      <c r="Q3517" s="6">
        <f>IF(ISNUMBER(FIND("|",#REF!,1)),LEFT(#REF!,FIND("|",#REF!,1)-2),#REF!)</f>
      </c>
      <c r="R3517" s="6">
        <f>IF(ISNUMBER(FIND("|",#REF!,1)),RIGHT(#REF!,LEN(#REF!)-FIND("|",#REF!,1)-1),"")</f>
      </c>
      <c r="S3517" s="3" t="s">
        <v>7</v>
      </c>
      <c r="T3517" s="3" t="s">
        <v>7</v>
      </c>
      <c r="U3517" s="2">
        <v>0</v>
      </c>
      <c r="V3517" s="2">
        <v>0</v>
      </c>
      <c r="W3517" s="2"/>
      <c r="X3517" s="3" t="s">
        <v>125</v>
      </c>
      <c r="Y3517" s="2">
        <v>0</v>
      </c>
      <c r="Z3517" s="3" t="s">
        <v>10500</v>
      </c>
      <c r="AA3517" s="3" t="s">
        <v>3814</v>
      </c>
      <c r="AB3517" s="7" t="s">
        <v>10501</v>
      </c>
      <c r="AC3517" s="3" t="s">
        <v>44</v>
      </c>
      <c r="AD3517" s="3" t="s">
        <v>44</v>
      </c>
      <c r="AE3517" s="3" t="s">
        <v>44</v>
      </c>
      <c r="AF3517" s="3" t="s">
        <v>95</v>
      </c>
      <c r="AG3517" s="4"/>
      <c r="AH3517" s="3"/>
      <c r="AI3517" s="4"/>
      <c r="AJ35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7" s="8">
        <f>IF(#REF!=MAX(#REF!),"New","Old")</f>
      </c>
      <c r="AL3517" s="3"/>
      <c r="AM3517" s="9">
        <f>IF(OR(#REF!="",#REF!=0),"",IF(#REF!&lt;12000,"&lt;12k",IF(AND(#REF!&gt;=12000,#REF!&lt;24000),"12k to 24k",IF(AND(#REF!&gt;=24000,#REF!&lt;=36000),"24k to 36k",IF(#REF!&gt;36000,"&gt;36k","")))))</f>
      </c>
    </row>
    <row x14ac:dyDescent="0.25" r="3518" customHeight="1" ht="18.75">
      <c r="A3518" s="1">
        <v>1927310</v>
      </c>
      <c r="B3518" s="2">
        <v>11544843</v>
      </c>
      <c r="C3518" s="3" t="s">
        <v>0</v>
      </c>
      <c r="D3518" s="3" t="s">
        <v>181</v>
      </c>
      <c r="E3518" s="2">
        <v>2017</v>
      </c>
      <c r="F3518" s="4">
        <v>45184</v>
      </c>
      <c r="G3518" s="3" t="s">
        <v>39</v>
      </c>
      <c r="H3518" s="4">
        <v>45184</v>
      </c>
      <c r="I3518" s="4"/>
      <c r="J3518" s="10">
        <f>_xlfn.XLOOKUP(#REF!,[1]!Backup_F8_Previous_Wave[ODINO],[1]!Backup_F8_Previous_Wave[Wave Date],"")</f>
      </c>
      <c r="K3518" s="3"/>
      <c r="L3518" s="3" t="s">
        <v>2424</v>
      </c>
      <c r="M3518" s="3" t="s">
        <v>4</v>
      </c>
      <c r="N3518" s="3" t="s">
        <v>10502</v>
      </c>
      <c r="O3518" s="3" t="s">
        <v>196</v>
      </c>
      <c r="P3518" s="6">
        <f>_xlfn.XLOOKUP(#REF!,[1]!Table2[BINNING],[1]!Table2[VFG],"")</f>
      </c>
      <c r="Q3518" s="6">
        <f>IF(ISNUMBER(FIND("|",#REF!,1)),LEFT(#REF!,FIND("|",#REF!,1)-2),#REF!)</f>
      </c>
      <c r="R3518" s="6">
        <f>IF(ISNUMBER(FIND("|",#REF!,1)),RIGHT(#REF!,LEN(#REF!)-FIND("|",#REF!,1)-1),"")</f>
      </c>
      <c r="S3518" s="3" t="s">
        <v>7</v>
      </c>
      <c r="T3518" s="3" t="s">
        <v>7</v>
      </c>
      <c r="U3518" s="2">
        <v>0</v>
      </c>
      <c r="V3518" s="2">
        <v>0</v>
      </c>
      <c r="W3518" s="2"/>
      <c r="X3518" s="3" t="s">
        <v>897</v>
      </c>
      <c r="Y3518" s="2">
        <v>75</v>
      </c>
      <c r="Z3518" s="3"/>
      <c r="AA3518" s="3"/>
      <c r="AB3518" s="7" t="s">
        <v>10503</v>
      </c>
      <c r="AC3518" s="3" t="s">
        <v>44</v>
      </c>
      <c r="AD3518" s="3" t="s">
        <v>44</v>
      </c>
      <c r="AE3518" s="3" t="s">
        <v>44</v>
      </c>
      <c r="AF3518" s="3" t="s">
        <v>198</v>
      </c>
      <c r="AG3518" s="4"/>
      <c r="AH3518" s="3"/>
      <c r="AI3518" s="4"/>
      <c r="AJ35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8" s="8">
        <f>IF(#REF!=MAX(#REF!),"New","Old")</f>
      </c>
      <c r="AL3518" s="3"/>
      <c r="AM3518" s="9">
        <f>IF(OR(#REF!="",#REF!=0),"",IF(#REF!&lt;12000,"&lt;12k",IF(AND(#REF!&gt;=12000,#REF!&lt;24000),"12k to 24k",IF(AND(#REF!&gt;=24000,#REF!&lt;=36000),"24k to 36k",IF(#REF!&gt;36000,"&gt;36k","")))))</f>
      </c>
    </row>
    <row x14ac:dyDescent="0.25" r="3519" customHeight="1" ht="18.75">
      <c r="A3519" s="1">
        <v>1927313</v>
      </c>
      <c r="B3519" s="2">
        <v>11544846</v>
      </c>
      <c r="C3519" s="3" t="s">
        <v>0</v>
      </c>
      <c r="D3519" s="3" t="s">
        <v>86</v>
      </c>
      <c r="E3519" s="2">
        <v>2020</v>
      </c>
      <c r="F3519" s="4">
        <v>45184</v>
      </c>
      <c r="G3519" s="3" t="s">
        <v>39</v>
      </c>
      <c r="H3519" s="4">
        <v>45184</v>
      </c>
      <c r="I3519" s="4"/>
      <c r="J3519" s="10">
        <f>_xlfn.XLOOKUP(#REF!,[1]!Backup_F8_Previous_Wave[ODINO],[1]!Backup_F8_Previous_Wave[Wave Date],"")</f>
      </c>
      <c r="K3519" s="3"/>
      <c r="L3519" s="3" t="s">
        <v>6427</v>
      </c>
      <c r="M3519" s="3" t="s">
        <v>4</v>
      </c>
      <c r="N3519" s="3" t="s">
        <v>10504</v>
      </c>
      <c r="O3519" s="3" t="s">
        <v>10505</v>
      </c>
      <c r="P3519" s="6">
        <f>_xlfn.XLOOKUP(#REF!,[1]!Table2[BINNING],[1]!Table2[VFG],"")</f>
      </c>
      <c r="Q3519" s="6">
        <f>IF(ISNUMBER(FIND("|",#REF!,1)),LEFT(#REF!,FIND("|",#REF!,1)-2),#REF!)</f>
      </c>
      <c r="R3519" s="6">
        <f>IF(ISNUMBER(FIND("|",#REF!,1)),RIGHT(#REF!,LEN(#REF!)-FIND("|",#REF!,1)-1),"")</f>
      </c>
      <c r="S3519" s="3" t="s">
        <v>7</v>
      </c>
      <c r="T3519" s="3" t="s">
        <v>7</v>
      </c>
      <c r="U3519" s="2">
        <v>0</v>
      </c>
      <c r="V3519" s="2">
        <v>0</v>
      </c>
      <c r="W3519" s="2"/>
      <c r="X3519" s="3" t="s">
        <v>282</v>
      </c>
      <c r="Y3519" s="2">
        <v>0</v>
      </c>
      <c r="Z3519" s="3"/>
      <c r="AA3519" s="3"/>
      <c r="AB3519" s="7" t="s">
        <v>10506</v>
      </c>
      <c r="AC3519" s="3" t="s">
        <v>44</v>
      </c>
      <c r="AD3519" s="3" t="s">
        <v>44</v>
      </c>
      <c r="AE3519" s="3" t="s">
        <v>44</v>
      </c>
      <c r="AF3519" s="3" t="s">
        <v>95</v>
      </c>
      <c r="AG3519" s="4"/>
      <c r="AH3519" s="3"/>
      <c r="AI3519" s="4"/>
      <c r="AJ35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19" s="8">
        <f>IF(#REF!=MAX(#REF!),"New","Old")</f>
      </c>
      <c r="AL3519" s="3"/>
      <c r="AM3519" s="9">
        <f>IF(OR(#REF!="",#REF!=0),"",IF(#REF!&lt;12000,"&lt;12k",IF(AND(#REF!&gt;=12000,#REF!&lt;24000),"12k to 24k",IF(AND(#REF!&gt;=24000,#REF!&lt;=36000),"24k to 36k",IF(#REF!&gt;36000,"&gt;36k","")))))</f>
      </c>
    </row>
    <row x14ac:dyDescent="0.25" r="3520" customHeight="1" ht="18.75">
      <c r="A3520" s="1">
        <v>1927357</v>
      </c>
      <c r="B3520" s="2">
        <v>11544878</v>
      </c>
      <c r="C3520" s="3" t="s">
        <v>0</v>
      </c>
      <c r="D3520" s="3" t="s">
        <v>86</v>
      </c>
      <c r="E3520" s="2">
        <v>2020</v>
      </c>
      <c r="F3520" s="4">
        <v>45000</v>
      </c>
      <c r="G3520" s="3" t="s">
        <v>2</v>
      </c>
      <c r="H3520" s="4">
        <v>45185</v>
      </c>
      <c r="I3520" s="4"/>
      <c r="J3520" s="10">
        <f>_xlfn.XLOOKUP(#REF!,[1]!Backup_F8_Previous_Wave[ODINO],[1]!Backup_F8_Previous_Wave[Wave Date],"")</f>
      </c>
      <c r="K3520" s="3"/>
      <c r="L3520" s="3" t="s">
        <v>2146</v>
      </c>
      <c r="M3520" s="3" t="s">
        <v>4</v>
      </c>
      <c r="N3520" s="3" t="s">
        <v>10507</v>
      </c>
      <c r="O3520" s="3" t="s">
        <v>4771</v>
      </c>
      <c r="P3520" s="6">
        <f>_xlfn.XLOOKUP(#REF!,[1]!Table2[BINNING],[1]!Table2[VFG],"")</f>
      </c>
      <c r="Q3520" s="6">
        <f>IF(ISNUMBER(FIND("|",#REF!,1)),LEFT(#REF!,FIND("|",#REF!,1)-2),#REF!)</f>
      </c>
      <c r="R3520" s="6">
        <f>IF(ISNUMBER(FIND("|",#REF!,1)),RIGHT(#REF!,LEN(#REF!)-FIND("|",#REF!,1)-1),"")</f>
      </c>
      <c r="S3520" s="3" t="s">
        <v>7</v>
      </c>
      <c r="T3520" s="3" t="s">
        <v>7</v>
      </c>
      <c r="U3520" s="2">
        <v>0</v>
      </c>
      <c r="V3520" s="2">
        <v>0</v>
      </c>
      <c r="W3520" s="2"/>
      <c r="X3520" s="3" t="s">
        <v>63</v>
      </c>
      <c r="Y3520" s="2"/>
      <c r="Z3520" s="3"/>
      <c r="AA3520" s="3"/>
      <c r="AB3520" s="7" t="s">
        <v>10508</v>
      </c>
      <c r="AC3520" s="3" t="s">
        <v>44</v>
      </c>
      <c r="AD3520" s="3" t="s">
        <v>44</v>
      </c>
      <c r="AE3520" s="3" t="s">
        <v>44</v>
      </c>
      <c r="AF3520" s="3" t="s">
        <v>95</v>
      </c>
      <c r="AG3520" s="4"/>
      <c r="AH3520" s="3"/>
      <c r="AI3520" s="4"/>
      <c r="AJ35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0" s="8">
        <f>IF(#REF!=MAX(#REF!),"New","Old")</f>
      </c>
      <c r="AL3520" s="3"/>
      <c r="AM3520" s="9">
        <f>IF(OR(#REF!="",#REF!=0),"",IF(#REF!&lt;12000,"&lt;12k",IF(AND(#REF!&gt;=12000,#REF!&lt;24000),"12k to 24k",IF(AND(#REF!&gt;=24000,#REF!&lt;=36000),"24k to 36k",IF(#REF!&gt;36000,"&gt;36k","")))))</f>
      </c>
    </row>
    <row x14ac:dyDescent="0.25" r="3521" customHeight="1" ht="18.75">
      <c r="A3521" s="1">
        <v>1927408</v>
      </c>
      <c r="B3521" s="2">
        <v>11544910</v>
      </c>
      <c r="C3521" s="3" t="s">
        <v>0</v>
      </c>
      <c r="D3521" s="3" t="s">
        <v>1</v>
      </c>
      <c r="E3521" s="2">
        <v>2017</v>
      </c>
      <c r="F3521" s="4">
        <v>45154</v>
      </c>
      <c r="G3521" s="3" t="s">
        <v>39</v>
      </c>
      <c r="H3521" s="4">
        <v>45185</v>
      </c>
      <c r="I3521" s="4"/>
      <c r="J3521" s="10">
        <f>_xlfn.XLOOKUP(#REF!,[1]!Backup_F8_Previous_Wave[ODINO],[1]!Backup_F8_Previous_Wave[Wave Date],"")</f>
      </c>
      <c r="K3521" s="3"/>
      <c r="L3521" s="3" t="s">
        <v>10509</v>
      </c>
      <c r="M3521" s="3" t="s">
        <v>4</v>
      </c>
      <c r="N3521" s="3" t="s">
        <v>10510</v>
      </c>
      <c r="O3521" s="3" t="s">
        <v>10511</v>
      </c>
      <c r="P3521" s="6">
        <f>_xlfn.XLOOKUP(#REF!,[1]!Table2[BINNING],[1]!Table2[VFG],"")</f>
      </c>
      <c r="Q3521" s="6">
        <f>IF(ISNUMBER(FIND("|",#REF!,1)),LEFT(#REF!,FIND("|",#REF!,1)-2),#REF!)</f>
      </c>
      <c r="R3521" s="6">
        <f>IF(ISNUMBER(FIND("|",#REF!,1)),RIGHT(#REF!,LEN(#REF!)-FIND("|",#REF!,1)-1),"")</f>
      </c>
      <c r="S3521" s="3" t="s">
        <v>7</v>
      </c>
      <c r="T3521" s="3" t="s">
        <v>7</v>
      </c>
      <c r="U3521" s="2">
        <v>0</v>
      </c>
      <c r="V3521" s="2">
        <v>0</v>
      </c>
      <c r="W3521" s="2"/>
      <c r="X3521" s="3" t="s">
        <v>100</v>
      </c>
      <c r="Y3521" s="2">
        <v>50</v>
      </c>
      <c r="Z3521" s="3"/>
      <c r="AA3521" s="3"/>
      <c r="AB3521" s="7" t="s">
        <v>10512</v>
      </c>
      <c r="AC3521" s="3" t="s">
        <v>44</v>
      </c>
      <c r="AD3521" s="3" t="s">
        <v>44</v>
      </c>
      <c r="AE3521" s="3" t="s">
        <v>44</v>
      </c>
      <c r="AF3521" s="3" t="s">
        <v>27</v>
      </c>
      <c r="AG3521" s="4"/>
      <c r="AH3521" s="3"/>
      <c r="AI3521" s="4"/>
      <c r="AJ35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1" s="8">
        <f>IF(#REF!=MAX(#REF!),"New","Old")</f>
      </c>
      <c r="AL3521" s="3"/>
      <c r="AM3521" s="9">
        <f>IF(OR(#REF!="",#REF!=0),"",IF(#REF!&lt;12000,"&lt;12k",IF(AND(#REF!&gt;=12000,#REF!&lt;24000),"12k to 24k",IF(AND(#REF!&gt;=24000,#REF!&lt;=36000),"24k to 36k",IF(#REF!&gt;36000,"&gt;36k","")))))</f>
      </c>
    </row>
    <row x14ac:dyDescent="0.25" r="3522" customHeight="1" ht="18.75">
      <c r="A3522" s="1">
        <v>1927681</v>
      </c>
      <c r="B3522" s="2">
        <v>11545118</v>
      </c>
      <c r="C3522" s="3" t="s">
        <v>0</v>
      </c>
      <c r="D3522" s="3" t="s">
        <v>59</v>
      </c>
      <c r="E3522" s="2">
        <v>2018</v>
      </c>
      <c r="F3522" s="4">
        <v>45185</v>
      </c>
      <c r="G3522" s="3" t="s">
        <v>39</v>
      </c>
      <c r="H3522" s="4">
        <v>45187</v>
      </c>
      <c r="I3522" s="4">
        <f>_xlfn.XLOOKUP(#REF!,[1]!Backup_F8_Previous_Wave[ODINO],[1]!Backup_F8_Previous_Wave[Production Date],"")</f>
      </c>
      <c r="J3522" s="10">
        <f>_xlfn.XLOOKUP(#REF!,[1]!Backup_F8_Previous_Wave[ODINO],[1]!Backup_F8_Previous_Wave[Wave Date],"")</f>
      </c>
      <c r="K3522" s="6">
        <f>_xlfn.XLOOKUP(#REF!,[1]!Backup_F8_Previous_Wave[ODINO],[1]!Backup_F8_Previous_Wave[Full VIN],"")</f>
      </c>
      <c r="L3522" s="3" t="s">
        <v>10513</v>
      </c>
      <c r="M3522" s="3" t="s">
        <v>4</v>
      </c>
      <c r="N3522" s="3" t="s">
        <v>10514</v>
      </c>
      <c r="O3522" s="3" t="s">
        <v>3849</v>
      </c>
      <c r="P3522" s="6">
        <f>_xlfn.XLOOKUP(#REF!,[1]!Table2[BINNING],[1]!Table2[VFG],"")</f>
      </c>
      <c r="Q3522" s="6">
        <f>IF(ISNUMBER(FIND("|",#REF!,1)),LEFT(#REF!,FIND("|",#REF!,1)-2),#REF!)</f>
      </c>
      <c r="R3522" s="6">
        <f>IF(ISNUMBER(FIND("|",#REF!,1)),RIGHT(#REF!,LEN(#REF!)-FIND("|",#REF!,1)-1),"")</f>
      </c>
      <c r="S3522" s="3" t="s">
        <v>7</v>
      </c>
      <c r="T3522" s="3" t="s">
        <v>7</v>
      </c>
      <c r="U3522" s="2">
        <v>0</v>
      </c>
      <c r="V3522" s="2">
        <v>0</v>
      </c>
      <c r="W3522" s="2"/>
      <c r="X3522" s="3" t="s">
        <v>139</v>
      </c>
      <c r="Y3522" s="2">
        <v>70</v>
      </c>
      <c r="Z3522" s="3"/>
      <c r="AA3522" s="3"/>
      <c r="AB3522" s="7" t="s">
        <v>10515</v>
      </c>
      <c r="AC3522" s="3" t="s">
        <v>65</v>
      </c>
      <c r="AD3522" s="3" t="s">
        <v>84</v>
      </c>
      <c r="AE3522" s="3" t="s">
        <v>319</v>
      </c>
      <c r="AF3522" s="3" t="s">
        <v>68</v>
      </c>
      <c r="AG3522" s="4"/>
      <c r="AH3522" s="3"/>
      <c r="AI3522" s="4"/>
      <c r="AJ35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2" s="8">
        <f>IF(#REF!=MAX(#REF!),"New","Old")</f>
      </c>
      <c r="AL3522" s="3"/>
      <c r="AM3522" s="9">
        <f>IF(OR(#REF!="",#REF!=0),"",IF(#REF!&lt;12000,"&lt;12k",IF(AND(#REF!&gt;=12000,#REF!&lt;24000),"12k to 24k",IF(AND(#REF!&gt;=24000,#REF!&lt;=36000),"24k to 36k",IF(#REF!&gt;36000,"&gt;36k","")))))</f>
      </c>
    </row>
    <row x14ac:dyDescent="0.25" r="3523" customHeight="1" ht="18.75">
      <c r="A3523" s="1">
        <v>1927682</v>
      </c>
      <c r="B3523" s="2">
        <v>11545119</v>
      </c>
      <c r="C3523" s="3" t="s">
        <v>0</v>
      </c>
      <c r="D3523" s="3" t="s">
        <v>59</v>
      </c>
      <c r="E3523" s="2">
        <v>2017</v>
      </c>
      <c r="F3523" s="4">
        <v>45187</v>
      </c>
      <c r="G3523" s="3" t="s">
        <v>39</v>
      </c>
      <c r="H3523" s="4">
        <v>45187</v>
      </c>
      <c r="I3523" s="4"/>
      <c r="J3523" s="10">
        <f>_xlfn.XLOOKUP(#REF!,[1]!Backup_F8_Previous_Wave[ODINO],[1]!Backup_F8_Previous_Wave[Wave Date],"")</f>
      </c>
      <c r="K3523" s="3"/>
      <c r="L3523" s="3" t="s">
        <v>10516</v>
      </c>
      <c r="M3523" s="3" t="s">
        <v>4</v>
      </c>
      <c r="N3523" s="3" t="s">
        <v>10517</v>
      </c>
      <c r="O3523" s="3" t="s">
        <v>552</v>
      </c>
      <c r="P3523" s="6">
        <f>_xlfn.XLOOKUP(#REF!,[1]!Table2[BINNING],[1]!Table2[VFG],"")</f>
      </c>
      <c r="Q3523" s="6">
        <f>IF(ISNUMBER(FIND("|",#REF!,1)),LEFT(#REF!,FIND("|",#REF!,1)-2),#REF!)</f>
      </c>
      <c r="R3523" s="6">
        <f>IF(ISNUMBER(FIND("|",#REF!,1)),RIGHT(#REF!,LEN(#REF!)-FIND("|",#REF!,1)-1),"")</f>
      </c>
      <c r="S3523" s="3" t="s">
        <v>7</v>
      </c>
      <c r="T3523" s="3" t="s">
        <v>7</v>
      </c>
      <c r="U3523" s="2">
        <v>0</v>
      </c>
      <c r="V3523" s="2">
        <v>0</v>
      </c>
      <c r="W3523" s="2"/>
      <c r="X3523" s="3" t="s">
        <v>63</v>
      </c>
      <c r="Y3523" s="2">
        <v>40</v>
      </c>
      <c r="Z3523" s="3"/>
      <c r="AA3523" s="3"/>
      <c r="AB3523" s="7" t="s">
        <v>10518</v>
      </c>
      <c r="AC3523" s="3" t="s">
        <v>44</v>
      </c>
      <c r="AD3523" s="3" t="s">
        <v>44</v>
      </c>
      <c r="AE3523" s="3" t="s">
        <v>44</v>
      </c>
      <c r="AF3523" s="3" t="s">
        <v>68</v>
      </c>
      <c r="AG3523" s="4"/>
      <c r="AH3523" s="3"/>
      <c r="AI3523" s="4"/>
      <c r="AJ35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3" s="8">
        <f>IF(#REF!=MAX(#REF!),"New","Old")</f>
      </c>
      <c r="AL3523" s="3"/>
      <c r="AM3523" s="9">
        <f>IF(OR(#REF!="",#REF!=0),"",IF(#REF!&lt;12000,"&lt;12k",IF(AND(#REF!&gt;=12000,#REF!&lt;24000),"12k to 24k",IF(AND(#REF!&gt;=24000,#REF!&lt;=36000),"24k to 36k",IF(#REF!&gt;36000,"&gt;36k","")))))</f>
      </c>
    </row>
    <row x14ac:dyDescent="0.25" r="3524" customHeight="1" ht="18.75">
      <c r="A3524" s="1">
        <v>1927734</v>
      </c>
      <c r="B3524" s="2">
        <v>11545157</v>
      </c>
      <c r="C3524" s="3" t="s">
        <v>0</v>
      </c>
      <c r="D3524" s="3" t="s">
        <v>181</v>
      </c>
      <c r="E3524" s="2">
        <v>2018</v>
      </c>
      <c r="F3524" s="4">
        <v>45053</v>
      </c>
      <c r="G3524" s="3" t="s">
        <v>108</v>
      </c>
      <c r="H3524" s="4">
        <v>45187</v>
      </c>
      <c r="I3524" s="4">
        <f>_xlfn.XLOOKUP(#REF!,[1]!Backup_F8_Previous_Wave[ODINO],[1]!Backup_F8_Previous_Wave[Production Date],"")</f>
      </c>
      <c r="J3524" s="10">
        <f>_xlfn.XLOOKUP(#REF!,[1]!Backup_F8_Previous_Wave[ODINO],[1]!Backup_F8_Previous_Wave[Wave Date],"")</f>
      </c>
      <c r="K3524" s="6">
        <f>_xlfn.XLOOKUP(#REF!,[1]!Backup_F8_Previous_Wave[ODINO],[1]!Backup_F8_Previous_Wave[Full VIN],"")</f>
      </c>
      <c r="L3524" s="3" t="s">
        <v>5493</v>
      </c>
      <c r="M3524" s="3" t="s">
        <v>4</v>
      </c>
      <c r="N3524" s="3" t="s">
        <v>10519</v>
      </c>
      <c r="O3524" s="3" t="s">
        <v>196</v>
      </c>
      <c r="P3524" s="6">
        <f>_xlfn.XLOOKUP(#REF!,[1]!Table2[BINNING],[1]!Table2[VFG],"")</f>
      </c>
      <c r="Q3524" s="6">
        <f>IF(ISNUMBER(FIND("|",#REF!,1)),LEFT(#REF!,FIND("|",#REF!,1)-2),#REF!)</f>
      </c>
      <c r="R3524" s="6">
        <f>IF(ISNUMBER(FIND("|",#REF!,1)),RIGHT(#REF!,LEN(#REF!)-FIND("|",#REF!,1)-1),"")</f>
      </c>
      <c r="S3524" s="3" t="s">
        <v>7</v>
      </c>
      <c r="T3524" s="3" t="s">
        <v>7</v>
      </c>
      <c r="U3524" s="2">
        <v>0</v>
      </c>
      <c r="V3524" s="2">
        <v>0</v>
      </c>
      <c r="W3524" s="2"/>
      <c r="X3524" s="3" t="s">
        <v>24</v>
      </c>
      <c r="Y3524" s="2">
        <v>55</v>
      </c>
      <c r="Z3524" s="3"/>
      <c r="AA3524" s="3"/>
      <c r="AB3524" s="7" t="s">
        <v>10520</v>
      </c>
      <c r="AC3524" s="3" t="s">
        <v>297</v>
      </c>
      <c r="AD3524" s="3" t="s">
        <v>298</v>
      </c>
      <c r="AE3524" s="3" t="s">
        <v>299</v>
      </c>
      <c r="AF3524" s="3" t="s">
        <v>198</v>
      </c>
      <c r="AG3524" s="4"/>
      <c r="AH3524" s="3"/>
      <c r="AI3524" s="4"/>
      <c r="AJ35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4" s="8">
        <f>IF(#REF!=MAX(#REF!),"New","Old")</f>
      </c>
      <c r="AL3524" s="3"/>
      <c r="AM3524" s="9">
        <f>IF(OR(#REF!="",#REF!=0),"",IF(#REF!&lt;12000,"&lt;12k",IF(AND(#REF!&gt;=12000,#REF!&lt;24000),"12k to 24k",IF(AND(#REF!&gt;=24000,#REF!&lt;=36000),"24k to 36k",IF(#REF!&gt;36000,"&gt;36k","")))))</f>
      </c>
    </row>
    <row x14ac:dyDescent="0.25" r="3525" customHeight="1" ht="18.75">
      <c r="A3525" s="1">
        <v>1927831</v>
      </c>
      <c r="B3525" s="2">
        <v>11545223</v>
      </c>
      <c r="C3525" s="3" t="s">
        <v>0</v>
      </c>
      <c r="D3525" s="3" t="s">
        <v>3638</v>
      </c>
      <c r="E3525" s="2">
        <v>2021</v>
      </c>
      <c r="F3525" s="4">
        <v>44457</v>
      </c>
      <c r="G3525" s="3" t="s">
        <v>39</v>
      </c>
      <c r="H3525" s="4">
        <v>45187</v>
      </c>
      <c r="I3525" s="4"/>
      <c r="J3525" s="10">
        <f>_xlfn.XLOOKUP(#REF!,[1]!Backup_F8_Previous_Wave[ODINO],[1]!Backup_F8_Previous_Wave[Wave Date],"")</f>
      </c>
      <c r="K3525" s="3"/>
      <c r="L3525" s="3"/>
      <c r="M3525" s="3" t="s">
        <v>4</v>
      </c>
      <c r="N3525" s="3" t="s">
        <v>10521</v>
      </c>
      <c r="O3525" s="3" t="s">
        <v>3149</v>
      </c>
      <c r="P3525" s="6">
        <f>_xlfn.XLOOKUP(#REF!,[1]!Table2[BINNING],[1]!Table2[VFG],"")</f>
      </c>
      <c r="Q3525" s="6">
        <f>IF(ISNUMBER(FIND("|",#REF!,1)),LEFT(#REF!,FIND("|",#REF!,1)-2),#REF!)</f>
      </c>
      <c r="R3525" s="6">
        <f>IF(ISNUMBER(FIND("|",#REF!,1)),RIGHT(#REF!,LEN(#REF!)-FIND("|",#REF!,1)-1),"")</f>
      </c>
      <c r="S3525" s="3" t="s">
        <v>7</v>
      </c>
      <c r="T3525" s="3" t="s">
        <v>7</v>
      </c>
      <c r="U3525" s="2">
        <v>0</v>
      </c>
      <c r="V3525" s="2">
        <v>0</v>
      </c>
      <c r="W3525" s="2">
        <v>10000</v>
      </c>
      <c r="X3525" s="3" t="s">
        <v>32</v>
      </c>
      <c r="Y3525" s="2"/>
      <c r="Z3525" s="3"/>
      <c r="AA3525" s="3"/>
      <c r="AB3525" s="7" t="s">
        <v>10522</v>
      </c>
      <c r="AC3525" s="3" t="s">
        <v>44</v>
      </c>
      <c r="AD3525" s="3" t="s">
        <v>44</v>
      </c>
      <c r="AE3525" s="3" t="s">
        <v>44</v>
      </c>
      <c r="AF3525" s="3" t="s">
        <v>44</v>
      </c>
      <c r="AG3525" s="4"/>
      <c r="AH3525" s="3"/>
      <c r="AI3525" s="4"/>
      <c r="AJ35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5" s="8">
        <f>IF(#REF!=MAX(#REF!),"New","Old")</f>
      </c>
      <c r="AL3525" s="3"/>
      <c r="AM3525" s="9">
        <f>IF(OR(#REF!="",#REF!=0),"",IF(#REF!&lt;12000,"&lt;12k",IF(AND(#REF!&gt;=12000,#REF!&lt;24000),"12k to 24k",IF(AND(#REF!&gt;=24000,#REF!&lt;=36000),"24k to 36k",IF(#REF!&gt;36000,"&gt;36k","")))))</f>
      </c>
    </row>
    <row x14ac:dyDescent="0.25" r="3526" customHeight="1" ht="18.75">
      <c r="A3526" s="1">
        <v>1927870</v>
      </c>
      <c r="B3526" s="2">
        <v>11545258</v>
      </c>
      <c r="C3526" s="3" t="s">
        <v>0</v>
      </c>
      <c r="D3526" s="3" t="s">
        <v>181</v>
      </c>
      <c r="E3526" s="2">
        <v>2011</v>
      </c>
      <c r="F3526" s="4">
        <v>45171</v>
      </c>
      <c r="G3526" s="3" t="s">
        <v>39</v>
      </c>
      <c r="H3526" s="4">
        <v>45187</v>
      </c>
      <c r="I3526" s="4"/>
      <c r="J3526" s="10">
        <f>_xlfn.XLOOKUP(#REF!,[1]!Backup_F8_Previous_Wave[ODINO],[1]!Backup_F8_Previous_Wave[Wave Date],"")</f>
      </c>
      <c r="K3526" s="3"/>
      <c r="L3526" s="3" t="s">
        <v>10523</v>
      </c>
      <c r="M3526" s="3" t="s">
        <v>4</v>
      </c>
      <c r="N3526" s="3" t="s">
        <v>10524</v>
      </c>
      <c r="O3526" s="3" t="s">
        <v>196</v>
      </c>
      <c r="P3526" s="6">
        <f>_xlfn.XLOOKUP(#REF!,[1]!Table2[BINNING],[1]!Table2[VFG],"")</f>
      </c>
      <c r="Q3526" s="6">
        <f>IF(ISNUMBER(FIND("|",#REF!,1)),LEFT(#REF!,FIND("|",#REF!,1)-2),#REF!)</f>
      </c>
      <c r="R3526" s="6">
        <f>IF(ISNUMBER(FIND("|",#REF!,1)),RIGHT(#REF!,LEN(#REF!)-FIND("|",#REF!,1)-1),"")</f>
      </c>
      <c r="S3526" s="3" t="s">
        <v>7</v>
      </c>
      <c r="T3526" s="3" t="s">
        <v>7</v>
      </c>
      <c r="U3526" s="2">
        <v>0</v>
      </c>
      <c r="V3526" s="2">
        <v>0</v>
      </c>
      <c r="W3526" s="2"/>
      <c r="X3526" s="3" t="s">
        <v>881</v>
      </c>
      <c r="Y3526" s="2">
        <v>65</v>
      </c>
      <c r="Z3526" s="3"/>
      <c r="AA3526" s="3"/>
      <c r="AB3526" s="7" t="s">
        <v>10525</v>
      </c>
      <c r="AC3526" s="3" t="s">
        <v>44</v>
      </c>
      <c r="AD3526" s="3" t="s">
        <v>44</v>
      </c>
      <c r="AE3526" s="3" t="s">
        <v>44</v>
      </c>
      <c r="AF3526" s="3" t="s">
        <v>44</v>
      </c>
      <c r="AG3526" s="4"/>
      <c r="AH3526" s="3"/>
      <c r="AI3526" s="4"/>
      <c r="AJ35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6" s="8">
        <f>IF(#REF!=MAX(#REF!),"New","Old")</f>
      </c>
      <c r="AL3526" s="3"/>
      <c r="AM3526" s="9">
        <f>IF(OR(#REF!="",#REF!=0),"",IF(#REF!&lt;12000,"&lt;12k",IF(AND(#REF!&gt;=12000,#REF!&lt;24000),"12k to 24k",IF(AND(#REF!&gt;=24000,#REF!&lt;=36000),"24k to 36k",IF(#REF!&gt;36000,"&gt;36k","")))))</f>
      </c>
    </row>
    <row x14ac:dyDescent="0.25" r="3527" customHeight="1" ht="18.75">
      <c r="A3527" s="1">
        <v>1927934</v>
      </c>
      <c r="B3527" s="2">
        <v>11545302</v>
      </c>
      <c r="C3527" s="3" t="s">
        <v>0</v>
      </c>
      <c r="D3527" s="3" t="s">
        <v>86</v>
      </c>
      <c r="E3527" s="2">
        <v>2021</v>
      </c>
      <c r="F3527" s="4">
        <v>45151</v>
      </c>
      <c r="G3527" s="3" t="s">
        <v>39</v>
      </c>
      <c r="H3527" s="4">
        <v>45187</v>
      </c>
      <c r="I3527" s="4"/>
      <c r="J3527" s="10">
        <f>_xlfn.XLOOKUP(#REF!,[1]!Backup_F8_Previous_Wave[ODINO],[1]!Backup_F8_Previous_Wave[Wave Date],"")</f>
      </c>
      <c r="K3527" s="3"/>
      <c r="L3527" s="3" t="s">
        <v>10526</v>
      </c>
      <c r="M3527" s="3" t="s">
        <v>4</v>
      </c>
      <c r="N3527" s="3" t="s">
        <v>10527</v>
      </c>
      <c r="O3527" s="3" t="s">
        <v>4771</v>
      </c>
      <c r="P3527" s="6">
        <f>_xlfn.XLOOKUP(#REF!,[1]!Table2[BINNING],[1]!Table2[VFG],"")</f>
      </c>
      <c r="Q3527" s="6">
        <f>IF(ISNUMBER(FIND("|",#REF!,1)),LEFT(#REF!,FIND("|",#REF!,1)-2),#REF!)</f>
      </c>
      <c r="R3527" s="6">
        <f>IF(ISNUMBER(FIND("|",#REF!,1)),RIGHT(#REF!,LEN(#REF!)-FIND("|",#REF!,1)-1),"")</f>
      </c>
      <c r="S3527" s="3" t="s">
        <v>7</v>
      </c>
      <c r="T3527" s="3" t="s">
        <v>7</v>
      </c>
      <c r="U3527" s="2">
        <v>0</v>
      </c>
      <c r="V3527" s="2">
        <v>0</v>
      </c>
      <c r="W3527" s="2"/>
      <c r="X3527" s="3" t="s">
        <v>433</v>
      </c>
      <c r="Y3527" s="2"/>
      <c r="Z3527" s="3"/>
      <c r="AA3527" s="3"/>
      <c r="AB3527" s="7" t="s">
        <v>10528</v>
      </c>
      <c r="AC3527" s="3" t="s">
        <v>44</v>
      </c>
      <c r="AD3527" s="3" t="s">
        <v>44</v>
      </c>
      <c r="AE3527" s="3" t="s">
        <v>44</v>
      </c>
      <c r="AF3527" s="3" t="s">
        <v>95</v>
      </c>
      <c r="AG3527" s="4"/>
      <c r="AH3527" s="3"/>
      <c r="AI3527" s="4"/>
      <c r="AJ35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7" s="8">
        <f>IF(#REF!=MAX(#REF!),"New","Old")</f>
      </c>
      <c r="AL3527" s="3"/>
      <c r="AM3527" s="9">
        <f>IF(OR(#REF!="",#REF!=0),"",IF(#REF!&lt;12000,"&lt;12k",IF(AND(#REF!&gt;=12000,#REF!&lt;24000),"12k to 24k",IF(AND(#REF!&gt;=24000,#REF!&lt;=36000),"24k to 36k",IF(#REF!&gt;36000,"&gt;36k","")))))</f>
      </c>
    </row>
    <row x14ac:dyDescent="0.25" r="3528" customHeight="1" ht="18.75">
      <c r="A3528" s="1">
        <v>1927973</v>
      </c>
      <c r="B3528" s="2">
        <v>11545324</v>
      </c>
      <c r="C3528" s="3" t="s">
        <v>0</v>
      </c>
      <c r="D3528" s="3" t="s">
        <v>86</v>
      </c>
      <c r="E3528" s="2">
        <v>2020</v>
      </c>
      <c r="F3528" s="4">
        <v>45170</v>
      </c>
      <c r="G3528" s="3" t="s">
        <v>39</v>
      </c>
      <c r="H3528" s="4">
        <v>45188</v>
      </c>
      <c r="I3528" s="4">
        <f>_xlfn.XLOOKUP(#REF!,[1]!Backup_F8_Previous_Wave[ODINO],[1]!Backup_F8_Previous_Wave[Production Date],"")</f>
      </c>
      <c r="J3528" s="10">
        <f>_xlfn.XLOOKUP(#REF!,[1]!Backup_F8_Previous_Wave[ODINO],[1]!Backup_F8_Previous_Wave[Wave Date],"")</f>
      </c>
      <c r="K3528" s="6">
        <f>_xlfn.XLOOKUP(#REF!,[1]!Backup_F8_Previous_Wave[ODINO],[1]!Backup_F8_Previous_Wave[Full VIN],"")</f>
      </c>
      <c r="L3528" s="3" t="s">
        <v>6647</v>
      </c>
      <c r="M3528" s="3" t="s">
        <v>4</v>
      </c>
      <c r="N3528" s="3" t="s">
        <v>10529</v>
      </c>
      <c r="O3528" s="3" t="s">
        <v>4771</v>
      </c>
      <c r="P3528" s="6">
        <f>_xlfn.XLOOKUP(#REF!,[1]!Table2[BINNING],[1]!Table2[VFG],"")</f>
      </c>
      <c r="Q3528" s="6">
        <f>IF(ISNUMBER(FIND("|",#REF!,1)),LEFT(#REF!,FIND("|",#REF!,1)-2),#REF!)</f>
      </c>
      <c r="R3528" s="6">
        <f>IF(ISNUMBER(FIND("|",#REF!,1)),RIGHT(#REF!,LEN(#REF!)-FIND("|",#REF!,1)-1),"")</f>
      </c>
      <c r="S3528" s="3" t="s">
        <v>7</v>
      </c>
      <c r="T3528" s="3" t="s">
        <v>7</v>
      </c>
      <c r="U3528" s="2">
        <v>0</v>
      </c>
      <c r="V3528" s="2">
        <v>0</v>
      </c>
      <c r="W3528" s="2"/>
      <c r="X3528" s="3" t="s">
        <v>657</v>
      </c>
      <c r="Y3528" s="2">
        <v>0</v>
      </c>
      <c r="Z3528" s="3"/>
      <c r="AA3528" s="3"/>
      <c r="AB3528" s="7" t="s">
        <v>10530</v>
      </c>
      <c r="AC3528" s="3" t="s">
        <v>685</v>
      </c>
      <c r="AD3528" s="3" t="s">
        <v>93</v>
      </c>
      <c r="AE3528" s="3" t="s">
        <v>94</v>
      </c>
      <c r="AF3528" s="3" t="s">
        <v>95</v>
      </c>
      <c r="AG3528" s="4"/>
      <c r="AH3528" s="3"/>
      <c r="AI3528" s="4"/>
      <c r="AJ35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8" s="8">
        <f>IF(#REF!=MAX(#REF!),"New","Old")</f>
      </c>
      <c r="AL3528" s="3"/>
      <c r="AM3528" s="9">
        <f>IF(OR(#REF!="",#REF!=0),"",IF(#REF!&lt;12000,"&lt;12k",IF(AND(#REF!&gt;=12000,#REF!&lt;24000),"12k to 24k",IF(AND(#REF!&gt;=24000,#REF!&lt;=36000),"24k to 36k",IF(#REF!&gt;36000,"&gt;36k","")))))</f>
      </c>
    </row>
    <row x14ac:dyDescent="0.25" r="3529" customHeight="1" ht="18.75">
      <c r="A3529" s="1">
        <v>1928103</v>
      </c>
      <c r="B3529" s="2">
        <v>11545415</v>
      </c>
      <c r="C3529" s="3" t="s">
        <v>0</v>
      </c>
      <c r="D3529" s="3" t="s">
        <v>86</v>
      </c>
      <c r="E3529" s="2">
        <v>2020</v>
      </c>
      <c r="F3529" s="4">
        <v>45167</v>
      </c>
      <c r="G3529" s="3" t="s">
        <v>39</v>
      </c>
      <c r="H3529" s="4">
        <v>45188</v>
      </c>
      <c r="I3529" s="4">
        <f>_xlfn.XLOOKUP(#REF!,[1]!Backup_F8_Previous_Wave[ODINO],[1]!Backup_F8_Previous_Wave[Production Date],"")</f>
      </c>
      <c r="J3529" s="10">
        <f>_xlfn.XLOOKUP(#REF!,[1]!Backup_F8_Previous_Wave[ODINO],[1]!Backup_F8_Previous_Wave[Wave Date],"")</f>
      </c>
      <c r="K3529" s="6">
        <f>_xlfn.XLOOKUP(#REF!,[1]!Backup_F8_Previous_Wave[ODINO],[1]!Backup_F8_Previous_Wave[Full VIN],"")</f>
      </c>
      <c r="L3529" s="3" t="s">
        <v>8087</v>
      </c>
      <c r="M3529" s="3" t="s">
        <v>4</v>
      </c>
      <c r="N3529" s="3" t="s">
        <v>10531</v>
      </c>
      <c r="O3529" s="3" t="s">
        <v>4771</v>
      </c>
      <c r="P3529" s="6">
        <f>_xlfn.XLOOKUP(#REF!,[1]!Table2[BINNING],[1]!Table2[VFG],"")</f>
      </c>
      <c r="Q3529" s="6">
        <f>IF(ISNUMBER(FIND("|",#REF!,1)),LEFT(#REF!,FIND("|",#REF!,1)-2),#REF!)</f>
      </c>
      <c r="R3529" s="6">
        <f>IF(ISNUMBER(FIND("|",#REF!,1)),RIGHT(#REF!,LEN(#REF!)-FIND("|",#REF!,1)-1),"")</f>
      </c>
      <c r="S3529" s="3" t="s">
        <v>7</v>
      </c>
      <c r="T3529" s="3" t="s">
        <v>7</v>
      </c>
      <c r="U3529" s="2">
        <v>0</v>
      </c>
      <c r="V3529" s="2">
        <v>0</v>
      </c>
      <c r="W3529" s="2">
        <v>11300</v>
      </c>
      <c r="X3529" s="3" t="s">
        <v>282</v>
      </c>
      <c r="Y3529" s="2"/>
      <c r="Z3529" s="3" t="s">
        <v>10532</v>
      </c>
      <c r="AA3529" s="3" t="s">
        <v>4038</v>
      </c>
      <c r="AB3529" s="7" t="s">
        <v>10533</v>
      </c>
      <c r="AC3529" s="3" t="s">
        <v>685</v>
      </c>
      <c r="AD3529" s="3" t="s">
        <v>93</v>
      </c>
      <c r="AE3529" s="3" t="s">
        <v>94</v>
      </c>
      <c r="AF3529" s="3" t="s">
        <v>95</v>
      </c>
      <c r="AG3529" s="4"/>
      <c r="AH3529" s="3"/>
      <c r="AI3529" s="4"/>
      <c r="AJ35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29" s="8">
        <f>IF(#REF!=MAX(#REF!),"New","Old")</f>
      </c>
      <c r="AL3529" s="3"/>
      <c r="AM3529" s="9">
        <f>IF(OR(#REF!="",#REF!=0),"",IF(#REF!&lt;12000,"&lt;12k",IF(AND(#REF!&gt;=12000,#REF!&lt;24000),"12k to 24k",IF(AND(#REF!&gt;=24000,#REF!&lt;=36000),"24k to 36k",IF(#REF!&gt;36000,"&gt;36k","")))))</f>
      </c>
    </row>
    <row x14ac:dyDescent="0.25" r="3530" customHeight="1" ht="18.75">
      <c r="A3530" s="1">
        <v>1928230</v>
      </c>
      <c r="B3530" s="2">
        <v>11545505</v>
      </c>
      <c r="C3530" s="3" t="s">
        <v>0</v>
      </c>
      <c r="D3530" s="3" t="s">
        <v>86</v>
      </c>
      <c r="E3530" s="2">
        <v>2010</v>
      </c>
      <c r="F3530" s="4">
        <v>45179</v>
      </c>
      <c r="G3530" s="3" t="s">
        <v>39</v>
      </c>
      <c r="H3530" s="4">
        <v>45188</v>
      </c>
      <c r="I3530" s="4">
        <f>_xlfn.XLOOKUP(#REF!,[1]!Backup_F8_Previous_Wave[ODINO],[1]!Backup_F8_Previous_Wave[Production Date],"")</f>
      </c>
      <c r="J3530" s="10">
        <f>_xlfn.XLOOKUP(#REF!,[1]!Backup_F8_Previous_Wave[ODINO],[1]!Backup_F8_Previous_Wave[Wave Date],"")</f>
      </c>
      <c r="K3530" s="6">
        <f>_xlfn.XLOOKUP(#REF!,[1]!Backup_F8_Previous_Wave[ODINO],[1]!Backup_F8_Previous_Wave[Full VIN],"")</f>
      </c>
      <c r="L3530" s="3" t="s">
        <v>10534</v>
      </c>
      <c r="M3530" s="3" t="s">
        <v>4</v>
      </c>
      <c r="N3530" s="3" t="s">
        <v>10535</v>
      </c>
      <c r="O3530" s="3" t="s">
        <v>3592</v>
      </c>
      <c r="P3530" s="6">
        <f>_xlfn.XLOOKUP(#REF!,[1]!Table2[BINNING],[1]!Table2[VFG],"")</f>
      </c>
      <c r="Q3530" s="6">
        <f>IF(ISNUMBER(FIND("|",#REF!,1)),LEFT(#REF!,FIND("|",#REF!,1)-2),#REF!)</f>
      </c>
      <c r="R3530" s="6">
        <f>IF(ISNUMBER(FIND("|",#REF!,1)),RIGHT(#REF!,LEN(#REF!)-FIND("|",#REF!,1)-1),"")</f>
      </c>
      <c r="S3530" s="3" t="s">
        <v>7</v>
      </c>
      <c r="T3530" s="3" t="s">
        <v>7</v>
      </c>
      <c r="U3530" s="2">
        <v>0</v>
      </c>
      <c r="V3530" s="2">
        <v>0</v>
      </c>
      <c r="W3530" s="2"/>
      <c r="X3530" s="3" t="s">
        <v>81</v>
      </c>
      <c r="Y3530" s="2"/>
      <c r="Z3530" s="3"/>
      <c r="AA3530" s="3"/>
      <c r="AB3530" s="7" t="s">
        <v>10536</v>
      </c>
      <c r="AC3530" s="3" t="s">
        <v>602</v>
      </c>
      <c r="AD3530" s="3" t="s">
        <v>1962</v>
      </c>
      <c r="AE3530" s="3" t="s">
        <v>1963</v>
      </c>
      <c r="AF3530" s="3" t="s">
        <v>27</v>
      </c>
      <c r="AG3530" s="4"/>
      <c r="AH3530" s="3"/>
      <c r="AI3530" s="4"/>
      <c r="AJ35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0" s="8">
        <f>IF(#REF!=MAX(#REF!),"New","Old")</f>
      </c>
      <c r="AL3530" s="3"/>
      <c r="AM3530" s="9">
        <f>IF(OR(#REF!="",#REF!=0),"",IF(#REF!&lt;12000,"&lt;12k",IF(AND(#REF!&gt;=12000,#REF!&lt;24000),"12k to 24k",IF(AND(#REF!&gt;=24000,#REF!&lt;=36000),"24k to 36k",IF(#REF!&gt;36000,"&gt;36k","")))))</f>
      </c>
    </row>
    <row x14ac:dyDescent="0.25" r="3531" customHeight="1" ht="18.75">
      <c r="A3531" s="1">
        <v>1928310</v>
      </c>
      <c r="B3531" s="2">
        <v>11545555</v>
      </c>
      <c r="C3531" s="3" t="s">
        <v>0</v>
      </c>
      <c r="D3531" s="3" t="s">
        <v>86</v>
      </c>
      <c r="E3531" s="2">
        <v>2020</v>
      </c>
      <c r="F3531" s="4">
        <v>45144</v>
      </c>
      <c r="G3531" s="3" t="s">
        <v>39</v>
      </c>
      <c r="H3531" s="4">
        <v>45189</v>
      </c>
      <c r="I3531" s="4">
        <f>_xlfn.XLOOKUP(#REF!,[1]!Backup_F8_Previous_Wave[ODINO],[1]!Backup_F8_Previous_Wave[Production Date],"")</f>
      </c>
      <c r="J3531" s="10">
        <f>_xlfn.XLOOKUP(#REF!,[1]!Backup_F8_Previous_Wave[ODINO],[1]!Backup_F8_Previous_Wave[Wave Date],"")</f>
      </c>
      <c r="K3531" s="6">
        <f>_xlfn.XLOOKUP(#REF!,[1]!Backup_F8_Previous_Wave[ODINO],[1]!Backup_F8_Previous_Wave[Full VIN],"")</f>
      </c>
      <c r="L3531" s="3" t="s">
        <v>8732</v>
      </c>
      <c r="M3531" s="3" t="s">
        <v>4</v>
      </c>
      <c r="N3531" s="3" t="s">
        <v>10537</v>
      </c>
      <c r="O3531" s="3" t="s">
        <v>4771</v>
      </c>
      <c r="P3531" s="6">
        <f>_xlfn.XLOOKUP(#REF!,[1]!Table2[BINNING],[1]!Table2[VFG],"")</f>
      </c>
      <c r="Q3531" s="6">
        <f>IF(ISNUMBER(FIND("|",#REF!,1)),LEFT(#REF!,FIND("|",#REF!,1)-2),#REF!)</f>
      </c>
      <c r="R3531" s="6">
        <f>IF(ISNUMBER(FIND("|",#REF!,1)),RIGHT(#REF!,LEN(#REF!)-FIND("|",#REF!,1)-1),"")</f>
      </c>
      <c r="S3531" s="3" t="s">
        <v>7</v>
      </c>
      <c r="T3531" s="3" t="s">
        <v>7</v>
      </c>
      <c r="U3531" s="2">
        <v>0</v>
      </c>
      <c r="V3531" s="2">
        <v>0</v>
      </c>
      <c r="W3531" s="2">
        <v>40000</v>
      </c>
      <c r="X3531" s="3" t="s">
        <v>72</v>
      </c>
      <c r="Y3531" s="2"/>
      <c r="Z3531" s="3" t="s">
        <v>10538</v>
      </c>
      <c r="AA3531" s="3"/>
      <c r="AB3531" s="7" t="s">
        <v>10539</v>
      </c>
      <c r="AC3531" s="3" t="s">
        <v>685</v>
      </c>
      <c r="AD3531" s="3" t="s">
        <v>93</v>
      </c>
      <c r="AE3531" s="3" t="s">
        <v>94</v>
      </c>
      <c r="AF3531" s="3" t="s">
        <v>95</v>
      </c>
      <c r="AG3531" s="4"/>
      <c r="AH3531" s="3"/>
      <c r="AI3531" s="4"/>
      <c r="AJ35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1" s="8">
        <f>IF(#REF!=MAX(#REF!),"New","Old")</f>
      </c>
      <c r="AL3531" s="3"/>
      <c r="AM3531" s="9">
        <f>IF(OR(#REF!="",#REF!=0),"",IF(#REF!&lt;12000,"&lt;12k",IF(AND(#REF!&gt;=12000,#REF!&lt;24000),"12k to 24k",IF(AND(#REF!&gt;=24000,#REF!&lt;=36000),"24k to 36k",IF(#REF!&gt;36000,"&gt;36k","")))))</f>
      </c>
    </row>
    <row x14ac:dyDescent="0.25" r="3532" customHeight="1" ht="18.75">
      <c r="A3532" s="1">
        <v>1928320</v>
      </c>
      <c r="B3532" s="2">
        <v>11545562</v>
      </c>
      <c r="C3532" s="3" t="s">
        <v>0</v>
      </c>
      <c r="D3532" s="3" t="s">
        <v>86</v>
      </c>
      <c r="E3532" s="2">
        <v>2020</v>
      </c>
      <c r="F3532" s="4">
        <v>45186</v>
      </c>
      <c r="G3532" s="3" t="s">
        <v>39</v>
      </c>
      <c r="H3532" s="4">
        <v>45189</v>
      </c>
      <c r="I3532" s="4">
        <f>_xlfn.XLOOKUP(#REF!,[1]!Backup_F8_Previous_Wave[ODINO],[1]!Backup_F8_Previous_Wave[Production Date],"")</f>
      </c>
      <c r="J3532" s="10">
        <f>_xlfn.XLOOKUP(#REF!,[1]!Backup_F8_Previous_Wave[ODINO],[1]!Backup_F8_Previous_Wave[Wave Date],"")</f>
      </c>
      <c r="K3532" s="6">
        <f>_xlfn.XLOOKUP(#REF!,[1]!Backup_F8_Previous_Wave[ODINO],[1]!Backup_F8_Previous_Wave[Full VIN],"")</f>
      </c>
      <c r="L3532" s="3" t="s">
        <v>8968</v>
      </c>
      <c r="M3532" s="3" t="s">
        <v>4</v>
      </c>
      <c r="N3532" s="3" t="s">
        <v>10540</v>
      </c>
      <c r="O3532" s="3" t="s">
        <v>4771</v>
      </c>
      <c r="P3532" s="6">
        <f>_xlfn.XLOOKUP(#REF!,[1]!Table2[BINNING],[1]!Table2[VFG],"")</f>
      </c>
      <c r="Q3532" s="6">
        <f>IF(ISNUMBER(FIND("|",#REF!,1)),LEFT(#REF!,FIND("|",#REF!,1)-2),#REF!)</f>
      </c>
      <c r="R3532" s="6">
        <f>IF(ISNUMBER(FIND("|",#REF!,1)),RIGHT(#REF!,LEN(#REF!)-FIND("|",#REF!,1)-1),"")</f>
      </c>
      <c r="S3532" s="3" t="s">
        <v>7</v>
      </c>
      <c r="T3532" s="3" t="s">
        <v>7</v>
      </c>
      <c r="U3532" s="2">
        <v>0</v>
      </c>
      <c r="V3532" s="2">
        <v>0</v>
      </c>
      <c r="W3532" s="2"/>
      <c r="X3532" s="3" t="s">
        <v>229</v>
      </c>
      <c r="Y3532" s="2"/>
      <c r="Z3532" s="3"/>
      <c r="AA3532" s="3"/>
      <c r="AB3532" s="7" t="s">
        <v>10541</v>
      </c>
      <c r="AC3532" s="3" t="s">
        <v>685</v>
      </c>
      <c r="AD3532" s="3" t="s">
        <v>1962</v>
      </c>
      <c r="AE3532" s="3" t="s">
        <v>2404</v>
      </c>
      <c r="AF3532" s="3" t="s">
        <v>95</v>
      </c>
      <c r="AG3532" s="4"/>
      <c r="AH3532" s="3"/>
      <c r="AI3532" s="4"/>
      <c r="AJ35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2" s="8">
        <f>IF(#REF!=MAX(#REF!),"New","Old")</f>
      </c>
      <c r="AL3532" s="3"/>
      <c r="AM3532" s="9">
        <f>IF(OR(#REF!="",#REF!=0),"",IF(#REF!&lt;12000,"&lt;12k",IF(AND(#REF!&gt;=12000,#REF!&lt;24000),"12k to 24k",IF(AND(#REF!&gt;=24000,#REF!&lt;=36000),"24k to 36k",IF(#REF!&gt;36000,"&gt;36k","")))))</f>
      </c>
    </row>
    <row x14ac:dyDescent="0.25" r="3533" customHeight="1" ht="18.75">
      <c r="A3533" s="1">
        <v>1928340</v>
      </c>
      <c r="B3533" s="2">
        <v>11545575</v>
      </c>
      <c r="C3533" s="3" t="s">
        <v>0</v>
      </c>
      <c r="D3533" s="3" t="s">
        <v>86</v>
      </c>
      <c r="E3533" s="2">
        <v>2021</v>
      </c>
      <c r="F3533" s="4">
        <v>45187</v>
      </c>
      <c r="G3533" s="3" t="s">
        <v>39</v>
      </c>
      <c r="H3533" s="4">
        <v>45189</v>
      </c>
      <c r="I3533" s="4"/>
      <c r="J3533" s="10">
        <f>_xlfn.XLOOKUP(#REF!,[1]!Backup_F8_Previous_Wave[ODINO],[1]!Backup_F8_Previous_Wave[Wave Date],"")</f>
      </c>
      <c r="K3533" s="3"/>
      <c r="L3533" s="3" t="s">
        <v>10542</v>
      </c>
      <c r="M3533" s="3" t="s">
        <v>4</v>
      </c>
      <c r="N3533" s="3" t="s">
        <v>10543</v>
      </c>
      <c r="O3533" s="3" t="s">
        <v>4771</v>
      </c>
      <c r="P3533" s="6">
        <f>_xlfn.XLOOKUP(#REF!,[1]!Table2[BINNING],[1]!Table2[VFG],"")</f>
      </c>
      <c r="Q3533" s="6">
        <f>IF(ISNUMBER(FIND("|",#REF!,1)),LEFT(#REF!,FIND("|",#REF!,1)-2),#REF!)</f>
      </c>
      <c r="R3533" s="6">
        <f>IF(ISNUMBER(FIND("|",#REF!,1)),RIGHT(#REF!,LEN(#REF!)-FIND("|",#REF!,1)-1),"")</f>
      </c>
      <c r="S3533" s="3" t="s">
        <v>7</v>
      </c>
      <c r="T3533" s="3" t="s">
        <v>7</v>
      </c>
      <c r="U3533" s="2">
        <v>0</v>
      </c>
      <c r="V3533" s="2">
        <v>0</v>
      </c>
      <c r="W3533" s="2"/>
      <c r="X3533" s="3" t="s">
        <v>525</v>
      </c>
      <c r="Y3533" s="2"/>
      <c r="Z3533" s="3"/>
      <c r="AA3533" s="3"/>
      <c r="AB3533" s="7" t="s">
        <v>10544</v>
      </c>
      <c r="AC3533" s="3" t="s">
        <v>44</v>
      </c>
      <c r="AD3533" s="3" t="s">
        <v>44</v>
      </c>
      <c r="AE3533" s="3" t="s">
        <v>44</v>
      </c>
      <c r="AF3533" s="3" t="s">
        <v>95</v>
      </c>
      <c r="AG3533" s="4"/>
      <c r="AH3533" s="3"/>
      <c r="AI3533" s="4"/>
      <c r="AJ35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3" s="8">
        <f>IF(#REF!=MAX(#REF!),"New","Old")</f>
      </c>
      <c r="AL3533" s="3"/>
      <c r="AM3533" s="9">
        <f>IF(OR(#REF!="",#REF!=0),"",IF(#REF!&lt;12000,"&lt;12k",IF(AND(#REF!&gt;=12000,#REF!&lt;24000),"12k to 24k",IF(AND(#REF!&gt;=24000,#REF!&lt;=36000),"24k to 36k",IF(#REF!&gt;36000,"&gt;36k","")))))</f>
      </c>
    </row>
    <row x14ac:dyDescent="0.25" r="3534" customHeight="1" ht="18.75">
      <c r="A3534" s="1">
        <v>1928362</v>
      </c>
      <c r="B3534" s="2">
        <v>11545589</v>
      </c>
      <c r="C3534" s="3" t="s">
        <v>0</v>
      </c>
      <c r="D3534" s="3" t="s">
        <v>59</v>
      </c>
      <c r="E3534" s="2">
        <v>2017</v>
      </c>
      <c r="F3534" s="4">
        <v>45189</v>
      </c>
      <c r="G3534" s="3" t="s">
        <v>39</v>
      </c>
      <c r="H3534" s="4">
        <v>45189</v>
      </c>
      <c r="I3534" s="4"/>
      <c r="J3534" s="10">
        <f>_xlfn.XLOOKUP(#REF!,[1]!Backup_F8_Previous_Wave[ODINO],[1]!Backup_F8_Previous_Wave[Wave Date],"")</f>
      </c>
      <c r="K3534" s="3"/>
      <c r="L3534" s="3" t="s">
        <v>10545</v>
      </c>
      <c r="M3534" s="3" t="s">
        <v>4</v>
      </c>
      <c r="N3534" s="3" t="s">
        <v>10546</v>
      </c>
      <c r="O3534" s="3" t="s">
        <v>552</v>
      </c>
      <c r="P3534" s="6">
        <f>_xlfn.XLOOKUP(#REF!,[1]!Table2[BINNING],[1]!Table2[VFG],"")</f>
      </c>
      <c r="Q3534" s="6">
        <f>IF(ISNUMBER(FIND("|",#REF!,1)),LEFT(#REF!,FIND("|",#REF!,1)-2),#REF!)</f>
      </c>
      <c r="R3534" s="6">
        <f>IF(ISNUMBER(FIND("|",#REF!,1)),RIGHT(#REF!,LEN(#REF!)-FIND("|",#REF!,1)-1),"")</f>
      </c>
      <c r="S3534" s="3" t="s">
        <v>7</v>
      </c>
      <c r="T3534" s="3" t="s">
        <v>7</v>
      </c>
      <c r="U3534" s="2">
        <v>0</v>
      </c>
      <c r="V3534" s="2">
        <v>0</v>
      </c>
      <c r="W3534" s="2"/>
      <c r="X3534" s="3" t="s">
        <v>32</v>
      </c>
      <c r="Y3534" s="2">
        <v>0</v>
      </c>
      <c r="Z3534" s="3"/>
      <c r="AA3534" s="3"/>
      <c r="AB3534" s="7" t="s">
        <v>10547</v>
      </c>
      <c r="AC3534" s="3" t="s">
        <v>44</v>
      </c>
      <c r="AD3534" s="3" t="s">
        <v>44</v>
      </c>
      <c r="AE3534" s="3" t="s">
        <v>44</v>
      </c>
      <c r="AF3534" s="3" t="s">
        <v>68</v>
      </c>
      <c r="AG3534" s="4"/>
      <c r="AH3534" s="3"/>
      <c r="AI3534" s="4"/>
      <c r="AJ35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4" s="8">
        <f>IF(#REF!=MAX(#REF!),"New","Old")</f>
      </c>
      <c r="AL3534" s="3"/>
      <c r="AM3534" s="9">
        <f>IF(OR(#REF!="",#REF!=0),"",IF(#REF!&lt;12000,"&lt;12k",IF(AND(#REF!&gt;=12000,#REF!&lt;24000),"12k to 24k",IF(AND(#REF!&gt;=24000,#REF!&lt;=36000),"24k to 36k",IF(#REF!&gt;36000,"&gt;36k","")))))</f>
      </c>
    </row>
    <row x14ac:dyDescent="0.25" r="3535" customHeight="1" ht="18.75">
      <c r="A3535" s="1">
        <v>1928384</v>
      </c>
      <c r="B3535" s="2">
        <v>11545600</v>
      </c>
      <c r="C3535" s="3" t="s">
        <v>0</v>
      </c>
      <c r="D3535" s="3" t="s">
        <v>1</v>
      </c>
      <c r="E3535" s="2">
        <v>2021</v>
      </c>
      <c r="F3535" s="4">
        <v>45185</v>
      </c>
      <c r="G3535" s="3" t="s">
        <v>39</v>
      </c>
      <c r="H3535" s="4">
        <v>45189</v>
      </c>
      <c r="I3535" s="4">
        <f>_xlfn.XLOOKUP(#REF!,[1]!Backup_F8_Previous_Wave[ODINO],[1]!Backup_F8_Previous_Wave[Production Date],"")</f>
      </c>
      <c r="J3535" s="10">
        <f>_xlfn.XLOOKUP(#REF!,[1]!Backup_F8_Previous_Wave[ODINO],[1]!Backup_F8_Previous_Wave[Wave Date],"")</f>
      </c>
      <c r="K3535" s="6">
        <f>_xlfn.XLOOKUP(#REF!,[1]!Backup_F8_Previous_Wave[ODINO],[1]!Backup_F8_Previous_Wave[Full VIN],"")</f>
      </c>
      <c r="L3535" s="3" t="s">
        <v>8205</v>
      </c>
      <c r="M3535" s="3" t="s">
        <v>4</v>
      </c>
      <c r="N3535" s="3" t="s">
        <v>10548</v>
      </c>
      <c r="O3535" s="3" t="s">
        <v>57</v>
      </c>
      <c r="P3535" s="6">
        <f>_xlfn.XLOOKUP(#REF!,[1]!Table2[BINNING],[1]!Table2[VFG],"")</f>
      </c>
      <c r="Q3535" s="6">
        <f>IF(ISNUMBER(FIND("|",#REF!,1)),LEFT(#REF!,FIND("|",#REF!,1)-2),#REF!)</f>
      </c>
      <c r="R3535" s="6">
        <f>IF(ISNUMBER(FIND("|",#REF!,1)),RIGHT(#REF!,LEN(#REF!)-FIND("|",#REF!,1)-1),"")</f>
      </c>
      <c r="S3535" s="3" t="s">
        <v>7</v>
      </c>
      <c r="T3535" s="3" t="s">
        <v>7</v>
      </c>
      <c r="U3535" s="2">
        <v>0</v>
      </c>
      <c r="V3535" s="2">
        <v>0</v>
      </c>
      <c r="W3535" s="2">
        <v>61000</v>
      </c>
      <c r="X3535" s="3" t="s">
        <v>881</v>
      </c>
      <c r="Y3535" s="2">
        <v>55</v>
      </c>
      <c r="Z3535" s="3"/>
      <c r="AA3535" s="3"/>
      <c r="AB3535" s="7" t="s">
        <v>10549</v>
      </c>
      <c r="AC3535" s="3" t="s">
        <v>4018</v>
      </c>
      <c r="AD3535" s="3" t="s">
        <v>11</v>
      </c>
      <c r="AE3535" s="3" t="s">
        <v>135</v>
      </c>
      <c r="AF3535" s="3" t="s">
        <v>27</v>
      </c>
      <c r="AG3535" s="4"/>
      <c r="AH3535" s="3"/>
      <c r="AI3535" s="4"/>
      <c r="AJ35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5" s="8">
        <f>IF(#REF!=MAX(#REF!),"New","Old")</f>
      </c>
      <c r="AL3535" s="3"/>
      <c r="AM3535" s="9">
        <f>IF(OR(#REF!="",#REF!=0),"",IF(#REF!&lt;12000,"&lt;12k",IF(AND(#REF!&gt;=12000,#REF!&lt;24000),"12k to 24k",IF(AND(#REF!&gt;=24000,#REF!&lt;=36000),"24k to 36k",IF(#REF!&gt;36000,"&gt;36k","")))))</f>
      </c>
    </row>
    <row x14ac:dyDescent="0.25" r="3536" customHeight="1" ht="18.75">
      <c r="A3536" s="1">
        <v>1928398</v>
      </c>
      <c r="B3536" s="2">
        <v>11545611</v>
      </c>
      <c r="C3536" s="3" t="s">
        <v>0</v>
      </c>
      <c r="D3536" s="3" t="s">
        <v>86</v>
      </c>
      <c r="E3536" s="2">
        <v>2020</v>
      </c>
      <c r="F3536" s="4">
        <v>45108</v>
      </c>
      <c r="G3536" s="3" t="s">
        <v>39</v>
      </c>
      <c r="H3536" s="4">
        <v>45189</v>
      </c>
      <c r="I3536" s="4">
        <f>_xlfn.XLOOKUP(#REF!,[1]!Backup_F8_Previous_Wave[ODINO],[1]!Backup_F8_Previous_Wave[Production Date],"")</f>
      </c>
      <c r="J3536" s="10">
        <f>_xlfn.XLOOKUP(#REF!,[1]!Backup_F8_Previous_Wave[ODINO],[1]!Backup_F8_Previous_Wave[Wave Date],"")</f>
      </c>
      <c r="K3536" s="6">
        <f>_xlfn.XLOOKUP(#REF!,[1]!Backup_F8_Previous_Wave[ODINO],[1]!Backup_F8_Previous_Wave[Full VIN],"")</f>
      </c>
      <c r="L3536" s="3" t="s">
        <v>4769</v>
      </c>
      <c r="M3536" s="3" t="s">
        <v>4</v>
      </c>
      <c r="N3536" s="3" t="s">
        <v>10550</v>
      </c>
      <c r="O3536" s="3" t="s">
        <v>4771</v>
      </c>
      <c r="P3536" s="6">
        <f>_xlfn.XLOOKUP(#REF!,[1]!Table2[BINNING],[1]!Table2[VFG],"")</f>
      </c>
      <c r="Q3536" s="6">
        <f>IF(ISNUMBER(FIND("|",#REF!,1)),LEFT(#REF!,FIND("|",#REF!,1)-2),#REF!)</f>
      </c>
      <c r="R3536" s="6">
        <f>IF(ISNUMBER(FIND("|",#REF!,1)),RIGHT(#REF!,LEN(#REF!)-FIND("|",#REF!,1)-1),"")</f>
      </c>
      <c r="S3536" s="3" t="s">
        <v>7</v>
      </c>
      <c r="T3536" s="3" t="s">
        <v>7</v>
      </c>
      <c r="U3536" s="2">
        <v>0</v>
      </c>
      <c r="V3536" s="2">
        <v>0</v>
      </c>
      <c r="W3536" s="2"/>
      <c r="X3536" s="3" t="s">
        <v>229</v>
      </c>
      <c r="Y3536" s="2"/>
      <c r="Z3536" s="3"/>
      <c r="AA3536" s="3"/>
      <c r="AB3536" s="7" t="s">
        <v>10551</v>
      </c>
      <c r="AC3536" s="3" t="s">
        <v>685</v>
      </c>
      <c r="AD3536" s="3" t="s">
        <v>93</v>
      </c>
      <c r="AE3536" s="3" t="s">
        <v>94</v>
      </c>
      <c r="AF3536" s="3" t="s">
        <v>95</v>
      </c>
      <c r="AG3536" s="4"/>
      <c r="AH3536" s="3"/>
      <c r="AI3536" s="4"/>
      <c r="AJ35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6" s="8">
        <f>IF(#REF!=MAX(#REF!),"New","Old")</f>
      </c>
      <c r="AL3536" s="3"/>
      <c r="AM3536" s="9">
        <f>IF(OR(#REF!="",#REF!=0),"",IF(#REF!&lt;12000,"&lt;12k",IF(AND(#REF!&gt;=12000,#REF!&lt;24000),"12k to 24k",IF(AND(#REF!&gt;=24000,#REF!&lt;=36000),"24k to 36k",IF(#REF!&gt;36000,"&gt;36k","")))))</f>
      </c>
    </row>
    <row x14ac:dyDescent="0.25" r="3537" customHeight="1" ht="18.75">
      <c r="A3537" s="1">
        <v>1928442</v>
      </c>
      <c r="B3537" s="2">
        <v>11545640</v>
      </c>
      <c r="C3537" s="3" t="s">
        <v>0</v>
      </c>
      <c r="D3537" s="3" t="s">
        <v>86</v>
      </c>
      <c r="E3537" s="2">
        <v>2020</v>
      </c>
      <c r="F3537" s="4">
        <v>44805</v>
      </c>
      <c r="G3537" s="3" t="s">
        <v>39</v>
      </c>
      <c r="H3537" s="4">
        <v>45189</v>
      </c>
      <c r="I3537" s="4">
        <f>_xlfn.XLOOKUP(#REF!,[1]!Backup_F8_Previous_Wave[ODINO],[1]!Backup_F8_Previous_Wave[Production Date],"")</f>
      </c>
      <c r="J3537" s="10">
        <f>_xlfn.XLOOKUP(#REF!,[1]!Backup_F8_Previous_Wave[ODINO],[1]!Backup_F8_Previous_Wave[Wave Date],"")</f>
      </c>
      <c r="K3537" s="6">
        <f>_xlfn.XLOOKUP(#REF!,[1]!Backup_F8_Previous_Wave[ODINO],[1]!Backup_F8_Previous_Wave[Full VIN],"")</f>
      </c>
      <c r="L3537" s="3" t="s">
        <v>5593</v>
      </c>
      <c r="M3537" s="3" t="s">
        <v>4</v>
      </c>
      <c r="N3537" s="3" t="s">
        <v>10552</v>
      </c>
      <c r="O3537" s="3" t="s">
        <v>4771</v>
      </c>
      <c r="P3537" s="6">
        <f>_xlfn.XLOOKUP(#REF!,[1]!Table2[BINNING],[1]!Table2[VFG],"")</f>
      </c>
      <c r="Q3537" s="6">
        <f>IF(ISNUMBER(FIND("|",#REF!,1)),LEFT(#REF!,FIND("|",#REF!,1)-2),#REF!)</f>
      </c>
      <c r="R3537" s="6">
        <f>IF(ISNUMBER(FIND("|",#REF!,1)),RIGHT(#REF!,LEN(#REF!)-FIND("|",#REF!,1)-1),"")</f>
      </c>
      <c r="S3537" s="3" t="s">
        <v>7</v>
      </c>
      <c r="T3537" s="3" t="s">
        <v>7</v>
      </c>
      <c r="U3537" s="2">
        <v>0</v>
      </c>
      <c r="V3537" s="2">
        <v>0</v>
      </c>
      <c r="W3537" s="2">
        <v>36000</v>
      </c>
      <c r="X3537" s="3" t="s">
        <v>72</v>
      </c>
      <c r="Y3537" s="2"/>
      <c r="Z3537" s="3"/>
      <c r="AA3537" s="3"/>
      <c r="AB3537" s="7" t="s">
        <v>10553</v>
      </c>
      <c r="AC3537" s="3" t="s">
        <v>685</v>
      </c>
      <c r="AD3537" s="3" t="s">
        <v>93</v>
      </c>
      <c r="AE3537" s="3" t="s">
        <v>94</v>
      </c>
      <c r="AF3537" s="3" t="s">
        <v>95</v>
      </c>
      <c r="AG3537" s="4"/>
      <c r="AH3537" s="3"/>
      <c r="AI3537" s="4"/>
      <c r="AJ35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7" s="8">
        <f>IF(#REF!=MAX(#REF!),"New","Old")</f>
      </c>
      <c r="AL3537" s="3"/>
      <c r="AM3537" s="9">
        <f>IF(OR(#REF!="",#REF!=0),"",IF(#REF!&lt;12000,"&lt;12k",IF(AND(#REF!&gt;=12000,#REF!&lt;24000),"12k to 24k",IF(AND(#REF!&gt;=24000,#REF!&lt;=36000),"24k to 36k",IF(#REF!&gt;36000,"&gt;36k","")))))</f>
      </c>
    </row>
    <row x14ac:dyDescent="0.25" r="3538" customHeight="1" ht="18.75">
      <c r="A3538" s="1">
        <v>1928510</v>
      </c>
      <c r="B3538" s="2">
        <v>11545684</v>
      </c>
      <c r="C3538" s="3" t="s">
        <v>0</v>
      </c>
      <c r="D3538" s="3" t="s">
        <v>181</v>
      </c>
      <c r="E3538" s="2">
        <v>2017</v>
      </c>
      <c r="F3538" s="4">
        <v>44762</v>
      </c>
      <c r="G3538" s="3" t="s">
        <v>39</v>
      </c>
      <c r="H3538" s="4">
        <v>45189</v>
      </c>
      <c r="I3538" s="4">
        <f>_xlfn.XLOOKUP(#REF!,[1]!Backup_F8_Previous_Wave[ODINO],[1]!Backup_F8_Previous_Wave[Production Date],"")</f>
      </c>
      <c r="J3538" s="10">
        <f>_xlfn.XLOOKUP(#REF!,[1]!Backup_F8_Previous_Wave[ODINO],[1]!Backup_F8_Previous_Wave[Wave Date],"")</f>
      </c>
      <c r="K3538" s="6">
        <f>_xlfn.XLOOKUP(#REF!,[1]!Backup_F8_Previous_Wave[ODINO],[1]!Backup_F8_Previous_Wave[Full VIN],"")</f>
      </c>
      <c r="L3538" s="3" t="s">
        <v>2772</v>
      </c>
      <c r="M3538" s="3" t="s">
        <v>4</v>
      </c>
      <c r="N3538" s="3" t="s">
        <v>10554</v>
      </c>
      <c r="O3538" s="3" t="s">
        <v>196</v>
      </c>
      <c r="P3538" s="6">
        <f>_xlfn.XLOOKUP(#REF!,[1]!Table2[BINNING],[1]!Table2[VFG],"")</f>
      </c>
      <c r="Q3538" s="6">
        <f>IF(ISNUMBER(FIND("|",#REF!,1)),LEFT(#REF!,FIND("|",#REF!,1)-2),#REF!)</f>
      </c>
      <c r="R3538" s="6">
        <f>IF(ISNUMBER(FIND("|",#REF!,1)),RIGHT(#REF!,LEN(#REF!)-FIND("|",#REF!,1)-1),"")</f>
      </c>
      <c r="S3538" s="3" t="s">
        <v>7</v>
      </c>
      <c r="T3538" s="3" t="s">
        <v>7</v>
      </c>
      <c r="U3538" s="2">
        <v>0</v>
      </c>
      <c r="V3538" s="2">
        <v>0</v>
      </c>
      <c r="W3538" s="2">
        <v>75000</v>
      </c>
      <c r="X3538" s="3" t="s">
        <v>81</v>
      </c>
      <c r="Y3538" s="2">
        <v>70</v>
      </c>
      <c r="Z3538" s="3" t="s">
        <v>6191</v>
      </c>
      <c r="AA3538" s="3" t="s">
        <v>2700</v>
      </c>
      <c r="AB3538" s="7" t="s">
        <v>10555</v>
      </c>
      <c r="AC3538" s="3" t="s">
        <v>297</v>
      </c>
      <c r="AD3538" s="3" t="s">
        <v>298</v>
      </c>
      <c r="AE3538" s="3" t="s">
        <v>299</v>
      </c>
      <c r="AF3538" s="3" t="s">
        <v>198</v>
      </c>
      <c r="AG3538" s="4"/>
      <c r="AH3538" s="3"/>
      <c r="AI3538" s="4"/>
      <c r="AJ35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8" s="8">
        <f>IF(#REF!=MAX(#REF!),"New","Old")</f>
      </c>
      <c r="AL3538" s="3"/>
      <c r="AM3538" s="9">
        <f>IF(OR(#REF!="",#REF!=0),"",IF(#REF!&lt;12000,"&lt;12k",IF(AND(#REF!&gt;=12000,#REF!&lt;24000),"12k to 24k",IF(AND(#REF!&gt;=24000,#REF!&lt;=36000),"24k to 36k",IF(#REF!&gt;36000,"&gt;36k","")))))</f>
      </c>
    </row>
    <row x14ac:dyDescent="0.25" r="3539" customHeight="1" ht="18.75">
      <c r="A3539" s="1">
        <v>1928572</v>
      </c>
      <c r="B3539" s="2">
        <v>11545728</v>
      </c>
      <c r="C3539" s="3" t="s">
        <v>0</v>
      </c>
      <c r="D3539" s="3" t="s">
        <v>86</v>
      </c>
      <c r="E3539" s="2">
        <v>2020</v>
      </c>
      <c r="F3539" s="4">
        <v>45186</v>
      </c>
      <c r="G3539" s="3" t="s">
        <v>39</v>
      </c>
      <c r="H3539" s="4">
        <v>45189</v>
      </c>
      <c r="I3539" s="4">
        <f>_xlfn.XLOOKUP(#REF!,[1]!Backup_F8_Previous_Wave[ODINO],[1]!Backup_F8_Previous_Wave[Production Date],"")</f>
      </c>
      <c r="J3539" s="10">
        <f>_xlfn.XLOOKUP(#REF!,[1]!Backup_F8_Previous_Wave[ODINO],[1]!Backup_F8_Previous_Wave[Wave Date],"")</f>
      </c>
      <c r="K3539" s="6">
        <f>_xlfn.XLOOKUP(#REF!,[1]!Backup_F8_Previous_Wave[ODINO],[1]!Backup_F8_Previous_Wave[Full VIN],"")</f>
      </c>
      <c r="L3539" s="3" t="s">
        <v>5807</v>
      </c>
      <c r="M3539" s="3" t="s">
        <v>4</v>
      </c>
      <c r="N3539" s="3" t="s">
        <v>10556</v>
      </c>
      <c r="O3539" s="3" t="s">
        <v>4771</v>
      </c>
      <c r="P3539" s="6">
        <f>_xlfn.XLOOKUP(#REF!,[1]!Table2[BINNING],[1]!Table2[VFG],"")</f>
      </c>
      <c r="Q3539" s="6">
        <f>IF(ISNUMBER(FIND("|",#REF!,1)),LEFT(#REF!,FIND("|",#REF!,1)-2),#REF!)</f>
      </c>
      <c r="R3539" s="6">
        <f>IF(ISNUMBER(FIND("|",#REF!,1)),RIGHT(#REF!,LEN(#REF!)-FIND("|",#REF!,1)-1),"")</f>
      </c>
      <c r="S3539" s="3" t="s">
        <v>7</v>
      </c>
      <c r="T3539" s="3" t="s">
        <v>7</v>
      </c>
      <c r="U3539" s="2">
        <v>0</v>
      </c>
      <c r="V3539" s="2">
        <v>0</v>
      </c>
      <c r="W3539" s="2"/>
      <c r="X3539" s="3" t="s">
        <v>339</v>
      </c>
      <c r="Y3539" s="2">
        <v>0</v>
      </c>
      <c r="Z3539" s="3"/>
      <c r="AA3539" s="3"/>
      <c r="AB3539" s="7" t="s">
        <v>10557</v>
      </c>
      <c r="AC3539" s="3" t="s">
        <v>685</v>
      </c>
      <c r="AD3539" s="3" t="s">
        <v>93</v>
      </c>
      <c r="AE3539" s="3" t="s">
        <v>94</v>
      </c>
      <c r="AF3539" s="3" t="s">
        <v>95</v>
      </c>
      <c r="AG3539" s="4"/>
      <c r="AH3539" s="3"/>
      <c r="AI3539" s="4"/>
      <c r="AJ35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39" s="8">
        <f>IF(#REF!=MAX(#REF!),"New","Old")</f>
      </c>
      <c r="AL3539" s="3"/>
      <c r="AM3539" s="9">
        <f>IF(OR(#REF!="",#REF!=0),"",IF(#REF!&lt;12000,"&lt;12k",IF(AND(#REF!&gt;=12000,#REF!&lt;24000),"12k to 24k",IF(AND(#REF!&gt;=24000,#REF!&lt;=36000),"24k to 36k",IF(#REF!&gt;36000,"&gt;36k","")))))</f>
      </c>
    </row>
    <row x14ac:dyDescent="0.25" r="3540" customHeight="1" ht="18.75">
      <c r="A3540" s="1">
        <v>1928593</v>
      </c>
      <c r="B3540" s="2">
        <v>11545740</v>
      </c>
      <c r="C3540" s="3" t="s">
        <v>0</v>
      </c>
      <c r="D3540" s="3" t="s">
        <v>136</v>
      </c>
      <c r="E3540" s="2">
        <v>2019</v>
      </c>
      <c r="F3540" s="4">
        <v>45180</v>
      </c>
      <c r="G3540" s="3" t="s">
        <v>39</v>
      </c>
      <c r="H3540" s="4">
        <v>45189</v>
      </c>
      <c r="I3540" s="4">
        <f>_xlfn.XLOOKUP(#REF!,[1]!Backup_F8_Previous_Wave[ODINO],[1]!Backup_F8_Previous_Wave[Production Date],"")</f>
      </c>
      <c r="J3540" s="10">
        <f>_xlfn.XLOOKUP(#REF!,[1]!Backup_F8_Previous_Wave[ODINO],[1]!Backup_F8_Previous_Wave[Wave Date],"")</f>
      </c>
      <c r="K3540" s="6">
        <f>_xlfn.XLOOKUP(#REF!,[1]!Backup_F8_Previous_Wave[ODINO],[1]!Backup_F8_Previous_Wave[Full VIN],"")</f>
      </c>
      <c r="L3540" s="3" t="s">
        <v>10558</v>
      </c>
      <c r="M3540" s="3" t="s">
        <v>4</v>
      </c>
      <c r="N3540" s="3" t="s">
        <v>10559</v>
      </c>
      <c r="O3540" s="3" t="s">
        <v>10560</v>
      </c>
      <c r="P3540" s="6">
        <f>_xlfn.XLOOKUP(#REF!,[1]!Table2[BINNING],[1]!Table2[VFG],"")</f>
      </c>
      <c r="Q3540" s="6">
        <f>IF(ISNUMBER(FIND("|",#REF!,1)),LEFT(#REF!,FIND("|",#REF!,1)-2),#REF!)</f>
      </c>
      <c r="R3540" s="6">
        <f>IF(ISNUMBER(FIND("|",#REF!,1)),RIGHT(#REF!,LEN(#REF!)-FIND("|",#REF!,1)-1),"")</f>
      </c>
      <c r="S3540" s="3" t="s">
        <v>7</v>
      </c>
      <c r="T3540" s="3" t="s">
        <v>7</v>
      </c>
      <c r="U3540" s="2">
        <v>0</v>
      </c>
      <c r="V3540" s="2">
        <v>0</v>
      </c>
      <c r="W3540" s="2"/>
      <c r="X3540" s="3" t="s">
        <v>139</v>
      </c>
      <c r="Y3540" s="2"/>
      <c r="Z3540" s="3"/>
      <c r="AA3540" s="3"/>
      <c r="AB3540" s="7" t="s">
        <v>10561</v>
      </c>
      <c r="AC3540" s="3" t="s">
        <v>341</v>
      </c>
      <c r="AD3540" s="3" t="s">
        <v>342</v>
      </c>
      <c r="AE3540" s="3" t="s">
        <v>343</v>
      </c>
      <c r="AF3540" s="3" t="s">
        <v>141</v>
      </c>
      <c r="AG3540" s="4"/>
      <c r="AH3540" s="3"/>
      <c r="AI3540" s="4"/>
      <c r="AJ35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0" s="8">
        <f>IF(#REF!=MAX(#REF!),"New","Old")</f>
      </c>
      <c r="AL3540" s="3"/>
      <c r="AM3540" s="9">
        <f>IF(OR(#REF!="",#REF!=0),"",IF(#REF!&lt;12000,"&lt;12k",IF(AND(#REF!&gt;=12000,#REF!&lt;24000),"12k to 24k",IF(AND(#REF!&gt;=24000,#REF!&lt;=36000),"24k to 36k",IF(#REF!&gt;36000,"&gt;36k","")))))</f>
      </c>
    </row>
    <row x14ac:dyDescent="0.25" r="3541" customHeight="1" ht="18.75">
      <c r="A3541" s="1">
        <v>1928595</v>
      </c>
      <c r="B3541" s="2">
        <v>11545741</v>
      </c>
      <c r="C3541" s="3" t="s">
        <v>0</v>
      </c>
      <c r="D3541" s="3" t="s">
        <v>86</v>
      </c>
      <c r="E3541" s="2">
        <v>2020</v>
      </c>
      <c r="F3541" s="4">
        <v>45189</v>
      </c>
      <c r="G3541" s="3" t="s">
        <v>39</v>
      </c>
      <c r="H3541" s="4">
        <v>45189</v>
      </c>
      <c r="I3541" s="4"/>
      <c r="J3541" s="10">
        <f>_xlfn.XLOOKUP(#REF!,[1]!Backup_F8_Previous_Wave[ODINO],[1]!Backup_F8_Previous_Wave[Wave Date],"")</f>
      </c>
      <c r="K3541" s="3"/>
      <c r="L3541" s="3" t="s">
        <v>9507</v>
      </c>
      <c r="M3541" s="3" t="s">
        <v>4</v>
      </c>
      <c r="N3541" s="3" t="s">
        <v>10562</v>
      </c>
      <c r="O3541" s="3" t="s">
        <v>4771</v>
      </c>
      <c r="P3541" s="6">
        <f>_xlfn.XLOOKUP(#REF!,[1]!Table2[BINNING],[1]!Table2[VFG],"")</f>
      </c>
      <c r="Q3541" s="6">
        <f>IF(ISNUMBER(FIND("|",#REF!,1)),LEFT(#REF!,FIND("|",#REF!,1)-2),#REF!)</f>
      </c>
      <c r="R3541" s="6">
        <f>IF(ISNUMBER(FIND("|",#REF!,1)),RIGHT(#REF!,LEN(#REF!)-FIND("|",#REF!,1)-1),"")</f>
      </c>
      <c r="S3541" s="3" t="s">
        <v>7</v>
      </c>
      <c r="T3541" s="3" t="s">
        <v>7</v>
      </c>
      <c r="U3541" s="2">
        <v>1</v>
      </c>
      <c r="V3541" s="2">
        <v>0</v>
      </c>
      <c r="W3541" s="2"/>
      <c r="X3541" s="3" t="s">
        <v>1436</v>
      </c>
      <c r="Y3541" s="2">
        <v>0</v>
      </c>
      <c r="Z3541" s="3"/>
      <c r="AA3541" s="3"/>
      <c r="AB3541" s="7" t="s">
        <v>10563</v>
      </c>
      <c r="AC3541" s="3" t="s">
        <v>44</v>
      </c>
      <c r="AD3541" s="3" t="s">
        <v>44</v>
      </c>
      <c r="AE3541" s="3" t="s">
        <v>44</v>
      </c>
      <c r="AF3541" s="3" t="s">
        <v>95</v>
      </c>
      <c r="AG3541" s="4"/>
      <c r="AH3541" s="3"/>
      <c r="AI3541" s="4"/>
      <c r="AJ35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1" s="8">
        <f>IF(#REF!=MAX(#REF!),"New","Old")</f>
      </c>
      <c r="AL3541" s="3"/>
      <c r="AM3541" s="9">
        <f>IF(OR(#REF!="",#REF!=0),"",IF(#REF!&lt;12000,"&lt;12k",IF(AND(#REF!&gt;=12000,#REF!&lt;24000),"12k to 24k",IF(AND(#REF!&gt;=24000,#REF!&lt;=36000),"24k to 36k",IF(#REF!&gt;36000,"&gt;36k","")))))</f>
      </c>
    </row>
    <row x14ac:dyDescent="0.25" r="3542" customHeight="1" ht="18.75">
      <c r="A3542" s="1">
        <v>1928663</v>
      </c>
      <c r="B3542" s="2">
        <v>11545781</v>
      </c>
      <c r="C3542" s="3" t="s">
        <v>0</v>
      </c>
      <c r="D3542" s="3" t="s">
        <v>86</v>
      </c>
      <c r="E3542" s="2">
        <v>2017</v>
      </c>
      <c r="F3542" s="4">
        <v>45089</v>
      </c>
      <c r="G3542" s="3" t="s">
        <v>108</v>
      </c>
      <c r="H3542" s="4">
        <v>45190</v>
      </c>
      <c r="I3542" s="4"/>
      <c r="J3542" s="10">
        <f>_xlfn.XLOOKUP(#REF!,[1]!Backup_F8_Previous_Wave[ODINO],[1]!Backup_F8_Previous_Wave[Wave Date],"")</f>
      </c>
      <c r="K3542" s="3"/>
      <c r="L3542" s="3" t="s">
        <v>10564</v>
      </c>
      <c r="M3542" s="3" t="s">
        <v>4</v>
      </c>
      <c r="N3542" s="3" t="s">
        <v>10565</v>
      </c>
      <c r="O3542" s="3" t="s">
        <v>31</v>
      </c>
      <c r="P3542" s="6">
        <f>_xlfn.XLOOKUP(#REF!,[1]!Table2[BINNING],[1]!Table2[VFG],"")</f>
      </c>
      <c r="Q3542" s="6">
        <f>IF(ISNUMBER(FIND("|",#REF!,1)),LEFT(#REF!,FIND("|",#REF!,1)-2),#REF!)</f>
      </c>
      <c r="R3542" s="6">
        <f>IF(ISNUMBER(FIND("|",#REF!,1)),RIGHT(#REF!,LEN(#REF!)-FIND("|",#REF!,1)-1),"")</f>
      </c>
      <c r="S3542" s="3" t="s">
        <v>7</v>
      </c>
      <c r="T3542" s="3" t="s">
        <v>7</v>
      </c>
      <c r="U3542" s="2">
        <v>0</v>
      </c>
      <c r="V3542" s="2">
        <v>0</v>
      </c>
      <c r="W3542" s="2"/>
      <c r="X3542" s="3" t="s">
        <v>317</v>
      </c>
      <c r="Y3542" s="2"/>
      <c r="Z3542" s="3"/>
      <c r="AA3542" s="3"/>
      <c r="AB3542" s="7" t="s">
        <v>10566</v>
      </c>
      <c r="AC3542" s="3" t="s">
        <v>44</v>
      </c>
      <c r="AD3542" s="3" t="s">
        <v>44</v>
      </c>
      <c r="AE3542" s="3" t="s">
        <v>44</v>
      </c>
      <c r="AF3542" s="3" t="s">
        <v>95</v>
      </c>
      <c r="AG3542" s="4"/>
      <c r="AH3542" s="3"/>
      <c r="AI3542" s="4"/>
      <c r="AJ35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2" s="8">
        <f>IF(#REF!=MAX(#REF!),"New","Old")</f>
      </c>
      <c r="AL3542" s="3"/>
      <c r="AM3542" s="9">
        <f>IF(OR(#REF!="",#REF!=0),"",IF(#REF!&lt;12000,"&lt;12k",IF(AND(#REF!&gt;=12000,#REF!&lt;24000),"12k to 24k",IF(AND(#REF!&gt;=24000,#REF!&lt;=36000),"24k to 36k",IF(#REF!&gt;36000,"&gt;36k","")))))</f>
      </c>
    </row>
    <row x14ac:dyDescent="0.25" r="3543" customHeight="1" ht="18.75">
      <c r="A3543" s="1">
        <v>1928856</v>
      </c>
      <c r="B3543" s="2">
        <v>11545916</v>
      </c>
      <c r="C3543" s="3" t="s">
        <v>0</v>
      </c>
      <c r="D3543" s="3" t="s">
        <v>86</v>
      </c>
      <c r="E3543" s="2">
        <v>2020</v>
      </c>
      <c r="F3543" s="4">
        <v>45127</v>
      </c>
      <c r="G3543" s="3" t="s">
        <v>39</v>
      </c>
      <c r="H3543" s="4">
        <v>45190</v>
      </c>
      <c r="I3543" s="4">
        <f>_xlfn.XLOOKUP(#REF!,[1]!Backup_F8_Previous_Wave[ODINO],[1]!Backup_F8_Previous_Wave[Production Date],"")</f>
      </c>
      <c r="J3543" s="10">
        <f>_xlfn.XLOOKUP(#REF!,[1]!Backup_F8_Previous_Wave[ODINO],[1]!Backup_F8_Previous_Wave[Wave Date],"")</f>
      </c>
      <c r="K3543" s="6">
        <f>_xlfn.XLOOKUP(#REF!,[1]!Backup_F8_Previous_Wave[ODINO],[1]!Backup_F8_Previous_Wave[Full VIN],"")</f>
      </c>
      <c r="L3543" s="3" t="s">
        <v>10146</v>
      </c>
      <c r="M3543" s="3" t="s">
        <v>4</v>
      </c>
      <c r="N3543" s="3" t="s">
        <v>10567</v>
      </c>
      <c r="O3543" s="3" t="s">
        <v>4771</v>
      </c>
      <c r="P3543" s="6">
        <f>_xlfn.XLOOKUP(#REF!,[1]!Table2[BINNING],[1]!Table2[VFG],"")</f>
      </c>
      <c r="Q3543" s="6">
        <f>IF(ISNUMBER(FIND("|",#REF!,1)),LEFT(#REF!,FIND("|",#REF!,1)-2),#REF!)</f>
      </c>
      <c r="R3543" s="6">
        <f>IF(ISNUMBER(FIND("|",#REF!,1)),RIGHT(#REF!,LEN(#REF!)-FIND("|",#REF!,1)-1),"")</f>
      </c>
      <c r="S3543" s="3" t="s">
        <v>7</v>
      </c>
      <c r="T3543" s="3" t="s">
        <v>7</v>
      </c>
      <c r="U3543" s="2">
        <v>0</v>
      </c>
      <c r="V3543" s="2">
        <v>0</v>
      </c>
      <c r="W3543" s="2"/>
      <c r="X3543" s="3" t="s">
        <v>32</v>
      </c>
      <c r="Y3543" s="2"/>
      <c r="Z3543" s="3"/>
      <c r="AA3543" s="3"/>
      <c r="AB3543" s="7" t="s">
        <v>10568</v>
      </c>
      <c r="AC3543" s="3" t="s">
        <v>685</v>
      </c>
      <c r="AD3543" s="3" t="s">
        <v>93</v>
      </c>
      <c r="AE3543" s="3" t="s">
        <v>94</v>
      </c>
      <c r="AF3543" s="3" t="s">
        <v>95</v>
      </c>
      <c r="AG3543" s="4"/>
      <c r="AH3543" s="3"/>
      <c r="AI3543" s="4"/>
      <c r="AJ35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3" s="8">
        <f>IF(#REF!=MAX(#REF!),"New","Old")</f>
      </c>
      <c r="AL3543" s="3"/>
      <c r="AM3543" s="9">
        <f>IF(OR(#REF!="",#REF!=0),"",IF(#REF!&lt;12000,"&lt;12k",IF(AND(#REF!&gt;=12000,#REF!&lt;24000),"12k to 24k",IF(AND(#REF!&gt;=24000,#REF!&lt;=36000),"24k to 36k",IF(#REF!&gt;36000,"&gt;36k","")))))</f>
      </c>
    </row>
    <row x14ac:dyDescent="0.25" r="3544" customHeight="1" ht="18.75">
      <c r="A3544" s="1">
        <v>1929021</v>
      </c>
      <c r="B3544" s="2">
        <v>11546031</v>
      </c>
      <c r="C3544" s="3" t="s">
        <v>0</v>
      </c>
      <c r="D3544" s="3" t="s">
        <v>86</v>
      </c>
      <c r="E3544" s="2">
        <v>2020</v>
      </c>
      <c r="F3544" s="4">
        <v>45189</v>
      </c>
      <c r="G3544" s="3" t="s">
        <v>39</v>
      </c>
      <c r="H3544" s="4">
        <v>45191</v>
      </c>
      <c r="I3544" s="4">
        <f>_xlfn.XLOOKUP(#REF!,[1]!Backup_F8_Previous_Wave[ODINO],[1]!Backup_F8_Previous_Wave[Production Date],"")</f>
      </c>
      <c r="J3544" s="10">
        <f>_xlfn.XLOOKUP(#REF!,[1]!Backup_F8_Previous_Wave[ODINO],[1]!Backup_F8_Previous_Wave[Wave Date],"")</f>
      </c>
      <c r="K3544" s="6">
        <f>_xlfn.XLOOKUP(#REF!,[1]!Backup_F8_Previous_Wave[ODINO],[1]!Backup_F8_Previous_Wave[Full VIN],"")</f>
      </c>
      <c r="L3544" s="3" t="s">
        <v>10569</v>
      </c>
      <c r="M3544" s="3" t="s">
        <v>4</v>
      </c>
      <c r="N3544" s="3" t="s">
        <v>10570</v>
      </c>
      <c r="O3544" s="3" t="s">
        <v>4771</v>
      </c>
      <c r="P3544" s="6">
        <f>_xlfn.XLOOKUP(#REF!,[1]!Table2[BINNING],[1]!Table2[VFG],"")</f>
      </c>
      <c r="Q3544" s="6">
        <f>IF(ISNUMBER(FIND("|",#REF!,1)),LEFT(#REF!,FIND("|",#REF!,1)-2),#REF!)</f>
      </c>
      <c r="R3544" s="6">
        <f>IF(ISNUMBER(FIND("|",#REF!,1)),RIGHT(#REF!,LEN(#REF!)-FIND("|",#REF!,1)-1),"")</f>
      </c>
      <c r="S3544" s="3" t="s">
        <v>7</v>
      </c>
      <c r="T3544" s="3" t="s">
        <v>7</v>
      </c>
      <c r="U3544" s="2">
        <v>0</v>
      </c>
      <c r="V3544" s="2">
        <v>0</v>
      </c>
      <c r="W3544" s="2">
        <v>77000</v>
      </c>
      <c r="X3544" s="3" t="s">
        <v>305</v>
      </c>
      <c r="Y3544" s="2"/>
      <c r="Z3544" s="3" t="s">
        <v>10571</v>
      </c>
      <c r="AA3544" s="3" t="s">
        <v>5645</v>
      </c>
      <c r="AB3544" s="7" t="s">
        <v>10572</v>
      </c>
      <c r="AC3544" s="3" t="s">
        <v>685</v>
      </c>
      <c r="AD3544" s="3" t="s">
        <v>93</v>
      </c>
      <c r="AE3544" s="3" t="s">
        <v>94</v>
      </c>
      <c r="AF3544" s="3" t="s">
        <v>95</v>
      </c>
      <c r="AG3544" s="4"/>
      <c r="AH3544" s="3"/>
      <c r="AI3544" s="4"/>
      <c r="AJ35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4" s="8">
        <f>IF(#REF!=MAX(#REF!),"New","Old")</f>
      </c>
      <c r="AL3544" s="3"/>
      <c r="AM3544" s="9">
        <f>IF(OR(#REF!="",#REF!=0),"",IF(#REF!&lt;12000,"&lt;12k",IF(AND(#REF!&gt;=12000,#REF!&lt;24000),"12k to 24k",IF(AND(#REF!&gt;=24000,#REF!&lt;=36000),"24k to 36k",IF(#REF!&gt;36000,"&gt;36k","")))))</f>
      </c>
    </row>
    <row x14ac:dyDescent="0.25" r="3545" customHeight="1" ht="18.75">
      <c r="A3545" s="1">
        <v>1929026</v>
      </c>
      <c r="B3545" s="2">
        <v>11546034</v>
      </c>
      <c r="C3545" s="3" t="s">
        <v>0</v>
      </c>
      <c r="D3545" s="3" t="s">
        <v>181</v>
      </c>
      <c r="E3545" s="2">
        <v>2017</v>
      </c>
      <c r="F3545" s="4">
        <v>45191</v>
      </c>
      <c r="G3545" s="3" t="s">
        <v>39</v>
      </c>
      <c r="H3545" s="4">
        <v>45191</v>
      </c>
      <c r="I3545" s="4">
        <f>_xlfn.XLOOKUP(#REF!,[1]!Backup_F8_Previous_Wave[ODINO],[1]!Backup_F8_Previous_Wave[Production Date],"")</f>
      </c>
      <c r="J3545" s="10">
        <f>_xlfn.XLOOKUP(#REF!,[1]!Backup_F8_Previous_Wave[ODINO],[1]!Backup_F8_Previous_Wave[Wave Date],"")</f>
      </c>
      <c r="K3545" s="6">
        <f>_xlfn.XLOOKUP(#REF!,[1]!Backup_F8_Previous_Wave[ODINO],[1]!Backup_F8_Previous_Wave[Full VIN],"")</f>
      </c>
      <c r="L3545" s="3" t="s">
        <v>6666</v>
      </c>
      <c r="M3545" s="3" t="s">
        <v>4</v>
      </c>
      <c r="N3545" s="3" t="s">
        <v>10573</v>
      </c>
      <c r="O3545" s="3" t="s">
        <v>196</v>
      </c>
      <c r="P3545" s="6">
        <f>_xlfn.XLOOKUP(#REF!,[1]!Table2[BINNING],[1]!Table2[VFG],"")</f>
      </c>
      <c r="Q3545" s="6">
        <f>IF(ISNUMBER(FIND("|",#REF!,1)),LEFT(#REF!,FIND("|",#REF!,1)-2),#REF!)</f>
      </c>
      <c r="R3545" s="6">
        <f>IF(ISNUMBER(FIND("|",#REF!,1)),RIGHT(#REF!,LEN(#REF!)-FIND("|",#REF!,1)-1),"")</f>
      </c>
      <c r="S3545" s="3" t="s">
        <v>7</v>
      </c>
      <c r="T3545" s="3" t="s">
        <v>7</v>
      </c>
      <c r="U3545" s="2">
        <v>0</v>
      </c>
      <c r="V3545" s="2">
        <v>0</v>
      </c>
      <c r="W3545" s="2"/>
      <c r="X3545" s="3" t="s">
        <v>139</v>
      </c>
      <c r="Y3545" s="2">
        <v>65</v>
      </c>
      <c r="Z3545" s="3"/>
      <c r="AA3545" s="3"/>
      <c r="AB3545" s="7" t="s">
        <v>10574</v>
      </c>
      <c r="AC3545" s="3" t="s">
        <v>297</v>
      </c>
      <c r="AD3545" s="3" t="s">
        <v>298</v>
      </c>
      <c r="AE3545" s="3" t="s">
        <v>299</v>
      </c>
      <c r="AF3545" s="3" t="s">
        <v>198</v>
      </c>
      <c r="AG3545" s="4"/>
      <c r="AH3545" s="3"/>
      <c r="AI3545" s="4"/>
      <c r="AJ35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5" s="8">
        <f>IF(#REF!=MAX(#REF!),"New","Old")</f>
      </c>
      <c r="AL3545" s="3"/>
      <c r="AM3545" s="9">
        <f>IF(OR(#REF!="",#REF!=0),"",IF(#REF!&lt;12000,"&lt;12k",IF(AND(#REF!&gt;=12000,#REF!&lt;24000),"12k to 24k",IF(AND(#REF!&gt;=24000,#REF!&lt;=36000),"24k to 36k",IF(#REF!&gt;36000,"&gt;36k","")))))</f>
      </c>
    </row>
    <row x14ac:dyDescent="0.25" r="3546" customHeight="1" ht="18.75">
      <c r="A3546" s="1">
        <v>1929074</v>
      </c>
      <c r="B3546" s="2">
        <v>11546066</v>
      </c>
      <c r="C3546" s="3" t="s">
        <v>0</v>
      </c>
      <c r="D3546" s="3" t="s">
        <v>86</v>
      </c>
      <c r="E3546" s="2">
        <v>2020</v>
      </c>
      <c r="F3546" s="4">
        <v>45185</v>
      </c>
      <c r="G3546" s="3" t="s">
        <v>39</v>
      </c>
      <c r="H3546" s="4">
        <v>45191</v>
      </c>
      <c r="I3546" s="4">
        <f>_xlfn.XLOOKUP(#REF!,[1]!Backup_F8_Previous_Wave[ODINO],[1]!Backup_F8_Previous_Wave[Production Date],"")</f>
      </c>
      <c r="J3546" s="10">
        <f>_xlfn.XLOOKUP(#REF!,[1]!Backup_F8_Previous_Wave[ODINO],[1]!Backup_F8_Previous_Wave[Wave Date],"")</f>
      </c>
      <c r="K3546" s="6">
        <f>_xlfn.XLOOKUP(#REF!,[1]!Backup_F8_Previous_Wave[ODINO],[1]!Backup_F8_Previous_Wave[Full VIN],"")</f>
      </c>
      <c r="L3546" s="3" t="s">
        <v>8286</v>
      </c>
      <c r="M3546" s="3" t="s">
        <v>4</v>
      </c>
      <c r="N3546" s="3" t="s">
        <v>10575</v>
      </c>
      <c r="O3546" s="3" t="s">
        <v>4771</v>
      </c>
      <c r="P3546" s="6">
        <f>_xlfn.XLOOKUP(#REF!,[1]!Table2[BINNING],[1]!Table2[VFG],"")</f>
      </c>
      <c r="Q3546" s="6">
        <f>IF(ISNUMBER(FIND("|",#REF!,1)),LEFT(#REF!,FIND("|",#REF!,1)-2),#REF!)</f>
      </c>
      <c r="R3546" s="6">
        <f>IF(ISNUMBER(FIND("|",#REF!,1)),RIGHT(#REF!,LEN(#REF!)-FIND("|",#REF!,1)-1),"")</f>
      </c>
      <c r="S3546" s="3" t="s">
        <v>7</v>
      </c>
      <c r="T3546" s="3" t="s">
        <v>7</v>
      </c>
      <c r="U3546" s="2">
        <v>0</v>
      </c>
      <c r="V3546" s="2">
        <v>0</v>
      </c>
      <c r="W3546" s="2">
        <v>60000</v>
      </c>
      <c r="X3546" s="3" t="s">
        <v>467</v>
      </c>
      <c r="Y3546" s="2"/>
      <c r="Z3546" s="3" t="s">
        <v>10576</v>
      </c>
      <c r="AA3546" s="3" t="s">
        <v>4474</v>
      </c>
      <c r="AB3546" s="7" t="s">
        <v>10577</v>
      </c>
      <c r="AC3546" s="3" t="s">
        <v>685</v>
      </c>
      <c r="AD3546" s="3" t="s">
        <v>93</v>
      </c>
      <c r="AE3546" s="3" t="s">
        <v>94</v>
      </c>
      <c r="AF3546" s="3" t="s">
        <v>95</v>
      </c>
      <c r="AG3546" s="4"/>
      <c r="AH3546" s="3"/>
      <c r="AI3546" s="4"/>
      <c r="AJ35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6" s="8">
        <f>IF(#REF!=MAX(#REF!),"New","Old")</f>
      </c>
      <c r="AL3546" s="3"/>
      <c r="AM3546" s="9">
        <f>IF(OR(#REF!="",#REF!=0),"",IF(#REF!&lt;12000,"&lt;12k",IF(AND(#REF!&gt;=12000,#REF!&lt;24000),"12k to 24k",IF(AND(#REF!&gt;=24000,#REF!&lt;=36000),"24k to 36k",IF(#REF!&gt;36000,"&gt;36k","")))))</f>
      </c>
    </row>
    <row x14ac:dyDescent="0.25" r="3547" customHeight="1" ht="18.75">
      <c r="A3547" s="1">
        <v>1929230</v>
      </c>
      <c r="B3547" s="2">
        <v>11546164</v>
      </c>
      <c r="C3547" s="3" t="s">
        <v>0</v>
      </c>
      <c r="D3547" s="3" t="s">
        <v>1</v>
      </c>
      <c r="E3547" s="2">
        <v>2015</v>
      </c>
      <c r="F3547" s="4">
        <v>45178</v>
      </c>
      <c r="G3547" s="3" t="s">
        <v>39</v>
      </c>
      <c r="H3547" s="4">
        <v>45192</v>
      </c>
      <c r="I3547" s="4">
        <f>_xlfn.XLOOKUP(#REF!,[1]!Backup_F8_Previous_Wave[ODINO],[1]!Backup_F8_Previous_Wave[Production Date],"")</f>
      </c>
      <c r="J3547" s="10">
        <f>_xlfn.XLOOKUP(#REF!,[1]!Backup_F8_Previous_Wave[ODINO],[1]!Backup_F8_Previous_Wave[Wave Date],"")</f>
      </c>
      <c r="K3547" s="6">
        <f>_xlfn.XLOOKUP(#REF!,[1]!Backup_F8_Previous_Wave[ODINO],[1]!Backup_F8_Previous_Wave[Full VIN],"")</f>
      </c>
      <c r="L3547" s="3" t="s">
        <v>2004</v>
      </c>
      <c r="M3547" s="3" t="s">
        <v>4</v>
      </c>
      <c r="N3547" s="3" t="s">
        <v>10578</v>
      </c>
      <c r="O3547" s="3" t="s">
        <v>459</v>
      </c>
      <c r="P3547" s="6">
        <f>_xlfn.XLOOKUP(#REF!,[1]!Table2[BINNING],[1]!Table2[VFG],"")</f>
      </c>
      <c r="Q3547" s="6">
        <f>IF(ISNUMBER(FIND("|",#REF!,1)),LEFT(#REF!,FIND("|",#REF!,1)-2),#REF!)</f>
      </c>
      <c r="R3547" s="6">
        <f>IF(ISNUMBER(FIND("|",#REF!,1)),RIGHT(#REF!,LEN(#REF!)-FIND("|",#REF!,1)-1),"")</f>
      </c>
      <c r="S3547" s="3" t="s">
        <v>7</v>
      </c>
      <c r="T3547" s="3" t="s">
        <v>7</v>
      </c>
      <c r="U3547" s="2">
        <v>0</v>
      </c>
      <c r="V3547" s="2">
        <v>0</v>
      </c>
      <c r="W3547" s="2"/>
      <c r="X3547" s="3" t="s">
        <v>404</v>
      </c>
      <c r="Y3547" s="2"/>
      <c r="Z3547" s="3"/>
      <c r="AA3547" s="3"/>
      <c r="AB3547" s="7" t="s">
        <v>10579</v>
      </c>
      <c r="AC3547" s="3" t="s">
        <v>20</v>
      </c>
      <c r="AD3547" s="3" t="s">
        <v>11</v>
      </c>
      <c r="AE3547" s="3" t="s">
        <v>135</v>
      </c>
      <c r="AF3547" s="3" t="s">
        <v>27</v>
      </c>
      <c r="AG3547" s="4"/>
      <c r="AH3547" s="3"/>
      <c r="AI3547" s="4"/>
      <c r="AJ35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7" s="8">
        <f>IF(#REF!=MAX(#REF!),"New","Old")</f>
      </c>
      <c r="AL3547" s="3"/>
      <c r="AM3547" s="9">
        <f>IF(OR(#REF!="",#REF!=0),"",IF(#REF!&lt;12000,"&lt;12k",IF(AND(#REF!&gt;=12000,#REF!&lt;24000),"12k to 24k",IF(AND(#REF!&gt;=24000,#REF!&lt;=36000),"24k to 36k",IF(#REF!&gt;36000,"&gt;36k","")))))</f>
      </c>
    </row>
    <row x14ac:dyDescent="0.25" r="3548" customHeight="1" ht="18.75">
      <c r="A3548" s="1">
        <v>1929322</v>
      </c>
      <c r="B3548" s="2">
        <v>11546221</v>
      </c>
      <c r="C3548" s="3" t="s">
        <v>0</v>
      </c>
      <c r="D3548" s="3" t="s">
        <v>86</v>
      </c>
      <c r="E3548" s="2">
        <v>2020</v>
      </c>
      <c r="F3548" s="4">
        <v>45172</v>
      </c>
      <c r="G3548" s="3" t="s">
        <v>39</v>
      </c>
      <c r="H3548" s="4">
        <v>45193</v>
      </c>
      <c r="I3548" s="4"/>
      <c r="J3548" s="10">
        <f>_xlfn.XLOOKUP(#REF!,[1]!Backup_F8_Previous_Wave[ODINO],[1]!Backup_F8_Previous_Wave[Wave Date],"")</f>
      </c>
      <c r="K3548" s="3"/>
      <c r="L3548" s="3" t="s">
        <v>6488</v>
      </c>
      <c r="M3548" s="3" t="s">
        <v>4</v>
      </c>
      <c r="N3548" s="3" t="s">
        <v>10580</v>
      </c>
      <c r="O3548" s="3" t="s">
        <v>4771</v>
      </c>
      <c r="P3548" s="6">
        <f>_xlfn.XLOOKUP(#REF!,[1]!Table2[BINNING],[1]!Table2[VFG],"")</f>
      </c>
      <c r="Q3548" s="6">
        <f>IF(ISNUMBER(FIND("|",#REF!,1)),LEFT(#REF!,FIND("|",#REF!,1)-2),#REF!)</f>
      </c>
      <c r="R3548" s="6">
        <f>IF(ISNUMBER(FIND("|",#REF!,1)),RIGHT(#REF!,LEN(#REF!)-FIND("|",#REF!,1)-1),"")</f>
      </c>
      <c r="S3548" s="3" t="s">
        <v>7</v>
      </c>
      <c r="T3548" s="3" t="s">
        <v>7</v>
      </c>
      <c r="U3548" s="2">
        <v>0</v>
      </c>
      <c r="V3548" s="2">
        <v>0</v>
      </c>
      <c r="W3548" s="2"/>
      <c r="X3548" s="3" t="s">
        <v>112</v>
      </c>
      <c r="Y3548" s="2"/>
      <c r="Z3548" s="3"/>
      <c r="AA3548" s="3"/>
      <c r="AB3548" s="7" t="s">
        <v>10581</v>
      </c>
      <c r="AC3548" s="3" t="s">
        <v>44</v>
      </c>
      <c r="AD3548" s="3" t="s">
        <v>44</v>
      </c>
      <c r="AE3548" s="3" t="s">
        <v>44</v>
      </c>
      <c r="AF3548" s="3" t="s">
        <v>95</v>
      </c>
      <c r="AG3548" s="4"/>
      <c r="AH3548" s="3"/>
      <c r="AI3548" s="4"/>
      <c r="AJ35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8" s="8">
        <f>IF(#REF!=MAX(#REF!),"New","Old")</f>
      </c>
      <c r="AL3548" s="3"/>
      <c r="AM3548" s="9">
        <f>IF(OR(#REF!="",#REF!=0),"",IF(#REF!&lt;12000,"&lt;12k",IF(AND(#REF!&gt;=12000,#REF!&lt;24000),"12k to 24k",IF(AND(#REF!&gt;=24000,#REF!&lt;=36000),"24k to 36k",IF(#REF!&gt;36000,"&gt;36k","")))))</f>
      </c>
    </row>
    <row x14ac:dyDescent="0.25" r="3549" customHeight="1" ht="18.75">
      <c r="A3549" s="1">
        <v>1929405</v>
      </c>
      <c r="B3549" s="2">
        <v>11546274</v>
      </c>
      <c r="C3549" s="3" t="s">
        <v>0</v>
      </c>
      <c r="D3549" s="3" t="s">
        <v>1</v>
      </c>
      <c r="E3549" s="2">
        <v>2019</v>
      </c>
      <c r="F3549" s="4">
        <v>45187</v>
      </c>
      <c r="G3549" s="3" t="s">
        <v>39</v>
      </c>
      <c r="H3549" s="4">
        <v>45193</v>
      </c>
      <c r="I3549" s="4">
        <f>_xlfn.XLOOKUP(#REF!,[1]!Backup_F8_Previous_Wave[ODINO],[1]!Backup_F8_Previous_Wave[Production Date],"")</f>
      </c>
      <c r="J3549" s="10">
        <f>_xlfn.XLOOKUP(#REF!,[1]!Backup_F8_Previous_Wave[ODINO],[1]!Backup_F8_Previous_Wave[Wave Date],"")</f>
      </c>
      <c r="K3549" s="6">
        <f>_xlfn.XLOOKUP(#REF!,[1]!Backup_F8_Previous_Wave[ODINO],[1]!Backup_F8_Previous_Wave[Full VIN],"")</f>
      </c>
      <c r="L3549" s="3" t="s">
        <v>10582</v>
      </c>
      <c r="M3549" s="3" t="s">
        <v>4</v>
      </c>
      <c r="N3549" s="3" t="s">
        <v>10583</v>
      </c>
      <c r="O3549" s="3" t="s">
        <v>57</v>
      </c>
      <c r="P3549" s="6">
        <f>_xlfn.XLOOKUP(#REF!,[1]!Table2[BINNING],[1]!Table2[VFG],"")</f>
      </c>
      <c r="Q3549" s="6">
        <f>IF(ISNUMBER(FIND("|",#REF!,1)),LEFT(#REF!,FIND("|",#REF!,1)-2),#REF!)</f>
      </c>
      <c r="R3549" s="6">
        <f>IF(ISNUMBER(FIND("|",#REF!,1)),RIGHT(#REF!,LEN(#REF!)-FIND("|",#REF!,1)-1),"")</f>
      </c>
      <c r="S3549" s="3" t="s">
        <v>7</v>
      </c>
      <c r="T3549" s="3" t="s">
        <v>7</v>
      </c>
      <c r="U3549" s="2">
        <v>0</v>
      </c>
      <c r="V3549" s="2">
        <v>0</v>
      </c>
      <c r="W3549" s="2"/>
      <c r="X3549" s="3" t="s">
        <v>106</v>
      </c>
      <c r="Y3549" s="2">
        <v>65</v>
      </c>
      <c r="Z3549" s="3"/>
      <c r="AA3549" s="3"/>
      <c r="AB3549" s="7" t="s">
        <v>10584</v>
      </c>
      <c r="AC3549" s="3" t="s">
        <v>20</v>
      </c>
      <c r="AD3549" s="3" t="s">
        <v>11</v>
      </c>
      <c r="AE3549" s="3" t="s">
        <v>21</v>
      </c>
      <c r="AF3549" s="3" t="s">
        <v>13</v>
      </c>
      <c r="AG3549" s="4"/>
      <c r="AH3549" s="3"/>
      <c r="AI3549" s="4"/>
      <c r="AJ35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49" s="8">
        <f>IF(#REF!=MAX(#REF!),"New","Old")</f>
      </c>
      <c r="AL3549" s="3"/>
      <c r="AM3549" s="9">
        <f>IF(OR(#REF!="",#REF!=0),"",IF(#REF!&lt;12000,"&lt;12k",IF(AND(#REF!&gt;=12000,#REF!&lt;24000),"12k to 24k",IF(AND(#REF!&gt;=24000,#REF!&lt;=36000),"24k to 36k",IF(#REF!&gt;36000,"&gt;36k","")))))</f>
      </c>
    </row>
    <row x14ac:dyDescent="0.25" r="3550" customHeight="1" ht="18.75">
      <c r="A3550" s="1">
        <v>1929479</v>
      </c>
      <c r="B3550" s="2">
        <v>11546318</v>
      </c>
      <c r="C3550" s="3" t="s">
        <v>0</v>
      </c>
      <c r="D3550" s="3" t="s">
        <v>181</v>
      </c>
      <c r="E3550" s="2">
        <v>2016</v>
      </c>
      <c r="F3550" s="4">
        <v>45192</v>
      </c>
      <c r="G3550" s="3" t="s">
        <v>39</v>
      </c>
      <c r="H3550" s="4">
        <v>45194</v>
      </c>
      <c r="I3550" s="4">
        <f>_xlfn.XLOOKUP(#REF!,[1]!Backup_F8_Previous_Wave[ODINO],[1]!Backup_F8_Previous_Wave[Production Date],"")</f>
      </c>
      <c r="J3550" s="10">
        <f>_xlfn.XLOOKUP(#REF!,[1]!Backup_F8_Previous_Wave[ODINO],[1]!Backup_F8_Previous_Wave[Wave Date],"")</f>
      </c>
      <c r="K3550" s="6">
        <f>_xlfn.XLOOKUP(#REF!,[1]!Backup_F8_Previous_Wave[ODINO],[1]!Backup_F8_Previous_Wave[Full VIN],"")</f>
      </c>
      <c r="L3550" s="3" t="s">
        <v>7739</v>
      </c>
      <c r="M3550" s="3" t="s">
        <v>4</v>
      </c>
      <c r="N3550" s="3" t="s">
        <v>10585</v>
      </c>
      <c r="O3550" s="3" t="s">
        <v>196</v>
      </c>
      <c r="P3550" s="6">
        <f>_xlfn.XLOOKUP(#REF!,[1]!Table2[BINNING],[1]!Table2[VFG],"")</f>
      </c>
      <c r="Q3550" s="6">
        <f>IF(ISNUMBER(FIND("|",#REF!,1)),LEFT(#REF!,FIND("|",#REF!,1)-2),#REF!)</f>
      </c>
      <c r="R3550" s="6">
        <f>IF(ISNUMBER(FIND("|",#REF!,1)),RIGHT(#REF!,LEN(#REF!)-FIND("|",#REF!,1)-1),"")</f>
      </c>
      <c r="S3550" s="3" t="s">
        <v>7</v>
      </c>
      <c r="T3550" s="3" t="s">
        <v>7</v>
      </c>
      <c r="U3550" s="2">
        <v>0</v>
      </c>
      <c r="V3550" s="2">
        <v>0</v>
      </c>
      <c r="W3550" s="2"/>
      <c r="X3550" s="3" t="s">
        <v>63</v>
      </c>
      <c r="Y3550" s="2">
        <v>65</v>
      </c>
      <c r="Z3550" s="3"/>
      <c r="AA3550" s="3"/>
      <c r="AB3550" s="7" t="s">
        <v>10586</v>
      </c>
      <c r="AC3550" s="3" t="s">
        <v>297</v>
      </c>
      <c r="AD3550" s="3" t="s">
        <v>298</v>
      </c>
      <c r="AE3550" s="3" t="s">
        <v>299</v>
      </c>
      <c r="AF3550" s="3" t="s">
        <v>198</v>
      </c>
      <c r="AG3550" s="4"/>
      <c r="AH3550" s="3"/>
      <c r="AI3550" s="4"/>
      <c r="AJ35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0" s="8">
        <f>IF(#REF!=MAX(#REF!),"New","Old")</f>
      </c>
      <c r="AL3550" s="3"/>
      <c r="AM3550" s="9">
        <f>IF(OR(#REF!="",#REF!=0),"",IF(#REF!&lt;12000,"&lt;12k",IF(AND(#REF!&gt;=12000,#REF!&lt;24000),"12k to 24k",IF(AND(#REF!&gt;=24000,#REF!&lt;=36000),"24k to 36k",IF(#REF!&gt;36000,"&gt;36k","")))))</f>
      </c>
    </row>
    <row x14ac:dyDescent="0.25" r="3551" customHeight="1" ht="18.75">
      <c r="A3551" s="1">
        <v>1929517</v>
      </c>
      <c r="B3551" s="2">
        <v>11546350</v>
      </c>
      <c r="C3551" s="3" t="s">
        <v>0</v>
      </c>
      <c r="D3551" s="3" t="s">
        <v>86</v>
      </c>
      <c r="E3551" s="2">
        <v>2020</v>
      </c>
      <c r="F3551" s="4">
        <v>45173</v>
      </c>
      <c r="G3551" s="3" t="s">
        <v>39</v>
      </c>
      <c r="H3551" s="4">
        <v>45194</v>
      </c>
      <c r="I3551" s="4"/>
      <c r="J3551" s="10">
        <f>_xlfn.XLOOKUP(#REF!,[1]!Backup_F8_Previous_Wave[ODINO],[1]!Backup_F8_Previous_Wave[Wave Date],"")</f>
      </c>
      <c r="K3551" s="3"/>
      <c r="L3551" s="3" t="s">
        <v>6488</v>
      </c>
      <c r="M3551" s="3" t="s">
        <v>4</v>
      </c>
      <c r="N3551" s="3" t="s">
        <v>10587</v>
      </c>
      <c r="O3551" s="3" t="s">
        <v>4771</v>
      </c>
      <c r="P3551" s="6">
        <f>_xlfn.XLOOKUP(#REF!,[1]!Table2[BINNING],[1]!Table2[VFG],"")</f>
      </c>
      <c r="Q3551" s="6">
        <f>IF(ISNUMBER(FIND("|",#REF!,1)),LEFT(#REF!,FIND("|",#REF!,1)-2),#REF!)</f>
      </c>
      <c r="R3551" s="6">
        <f>IF(ISNUMBER(FIND("|",#REF!,1)),RIGHT(#REF!,LEN(#REF!)-FIND("|",#REF!,1)-1),"")</f>
      </c>
      <c r="S3551" s="3" t="s">
        <v>7</v>
      </c>
      <c r="T3551" s="3" t="s">
        <v>7</v>
      </c>
      <c r="U3551" s="2">
        <v>0</v>
      </c>
      <c r="V3551" s="2">
        <v>0</v>
      </c>
      <c r="W3551" s="2">
        <v>36400</v>
      </c>
      <c r="X3551" s="3" t="s">
        <v>282</v>
      </c>
      <c r="Y3551" s="2"/>
      <c r="Z3551" s="3" t="s">
        <v>10588</v>
      </c>
      <c r="AA3551" s="3" t="s">
        <v>4038</v>
      </c>
      <c r="AB3551" s="7" t="s">
        <v>10589</v>
      </c>
      <c r="AC3551" s="3" t="s">
        <v>44</v>
      </c>
      <c r="AD3551" s="3" t="s">
        <v>44</v>
      </c>
      <c r="AE3551" s="3" t="s">
        <v>44</v>
      </c>
      <c r="AF3551" s="3" t="s">
        <v>44</v>
      </c>
      <c r="AG3551" s="4"/>
      <c r="AH3551" s="3"/>
      <c r="AI3551" s="4"/>
      <c r="AJ35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1" s="8">
        <f>IF(#REF!=MAX(#REF!),"New","Old")</f>
      </c>
      <c r="AL3551" s="3"/>
      <c r="AM3551" s="9">
        <f>IF(OR(#REF!="",#REF!=0),"",IF(#REF!&lt;12000,"&lt;12k",IF(AND(#REF!&gt;=12000,#REF!&lt;24000),"12k to 24k",IF(AND(#REF!&gt;=24000,#REF!&lt;=36000),"24k to 36k",IF(#REF!&gt;36000,"&gt;36k","")))))</f>
      </c>
    </row>
    <row x14ac:dyDescent="0.25" r="3552" customHeight="1" ht="18.75">
      <c r="A3552" s="1">
        <v>1929555</v>
      </c>
      <c r="B3552" s="2">
        <v>11546376</v>
      </c>
      <c r="C3552" s="3" t="s">
        <v>0</v>
      </c>
      <c r="D3552" s="3" t="s">
        <v>86</v>
      </c>
      <c r="E3552" s="2">
        <v>2020</v>
      </c>
      <c r="F3552" s="4">
        <v>45169</v>
      </c>
      <c r="G3552" s="3" t="s">
        <v>39</v>
      </c>
      <c r="H3552" s="4">
        <v>45194</v>
      </c>
      <c r="I3552" s="4">
        <f>_xlfn.XLOOKUP(#REF!,[1]!Backup_F8_Previous_Wave[ODINO],[1]!Backup_F8_Previous_Wave[Production Date],"")</f>
      </c>
      <c r="J3552" s="10">
        <f>_xlfn.XLOOKUP(#REF!,[1]!Backup_F8_Previous_Wave[ODINO],[1]!Backup_F8_Previous_Wave[Wave Date],"")</f>
      </c>
      <c r="K3552" s="6">
        <f>_xlfn.XLOOKUP(#REF!,[1]!Backup_F8_Previous_Wave[ODINO],[1]!Backup_F8_Previous_Wave[Full VIN],"")</f>
      </c>
      <c r="L3552" s="3" t="s">
        <v>9558</v>
      </c>
      <c r="M3552" s="3" t="s">
        <v>4</v>
      </c>
      <c r="N3552" s="3" t="s">
        <v>10590</v>
      </c>
      <c r="O3552" s="3" t="s">
        <v>4771</v>
      </c>
      <c r="P3552" s="6">
        <f>_xlfn.XLOOKUP(#REF!,[1]!Table2[BINNING],[1]!Table2[VFG],"")</f>
      </c>
      <c r="Q3552" s="6">
        <f>IF(ISNUMBER(FIND("|",#REF!,1)),LEFT(#REF!,FIND("|",#REF!,1)-2),#REF!)</f>
      </c>
      <c r="R3552" s="6">
        <f>IF(ISNUMBER(FIND("|",#REF!,1)),RIGHT(#REF!,LEN(#REF!)-FIND("|",#REF!,1)-1),"")</f>
      </c>
      <c r="S3552" s="3" t="s">
        <v>7</v>
      </c>
      <c r="T3552" s="3" t="s">
        <v>7</v>
      </c>
      <c r="U3552" s="2">
        <v>0</v>
      </c>
      <c r="V3552" s="2">
        <v>0</v>
      </c>
      <c r="W3552" s="2">
        <v>52928</v>
      </c>
      <c r="X3552" s="3" t="s">
        <v>125</v>
      </c>
      <c r="Y3552" s="2"/>
      <c r="Z3552" s="3" t="s">
        <v>10591</v>
      </c>
      <c r="AA3552" s="3" t="s">
        <v>3814</v>
      </c>
      <c r="AB3552" s="7" t="s">
        <v>10592</v>
      </c>
      <c r="AC3552" s="3" t="s">
        <v>685</v>
      </c>
      <c r="AD3552" s="3" t="s">
        <v>93</v>
      </c>
      <c r="AE3552" s="3" t="s">
        <v>94</v>
      </c>
      <c r="AF3552" s="3" t="s">
        <v>95</v>
      </c>
      <c r="AG3552" s="4"/>
      <c r="AH3552" s="3"/>
      <c r="AI3552" s="4"/>
      <c r="AJ35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2" s="8">
        <f>IF(#REF!=MAX(#REF!),"New","Old")</f>
      </c>
      <c r="AL3552" s="3"/>
      <c r="AM3552" s="9">
        <f>IF(OR(#REF!="",#REF!=0),"",IF(#REF!&lt;12000,"&lt;12k",IF(AND(#REF!&gt;=12000,#REF!&lt;24000),"12k to 24k",IF(AND(#REF!&gt;=24000,#REF!&lt;=36000),"24k to 36k",IF(#REF!&gt;36000,"&gt;36k","")))))</f>
      </c>
    </row>
    <row x14ac:dyDescent="0.25" r="3553" customHeight="1" ht="18.75">
      <c r="A3553" s="1">
        <v>1929822</v>
      </c>
      <c r="B3553" s="2">
        <v>11546569</v>
      </c>
      <c r="C3553" s="3" t="s">
        <v>0</v>
      </c>
      <c r="D3553" s="3" t="s">
        <v>86</v>
      </c>
      <c r="E3553" s="2">
        <v>2020</v>
      </c>
      <c r="F3553" s="4">
        <v>45170</v>
      </c>
      <c r="G3553" s="3" t="s">
        <v>39</v>
      </c>
      <c r="H3553" s="4">
        <v>45195</v>
      </c>
      <c r="I3553" s="4">
        <f>_xlfn.XLOOKUP(#REF!,[1]!Backup_F8_Previous_Wave[ODINO],[1]!Backup_F8_Previous_Wave[Production Date],"")</f>
      </c>
      <c r="J3553" s="10">
        <f>_xlfn.XLOOKUP(#REF!,[1]!Backup_F8_Previous_Wave[ODINO],[1]!Backup_F8_Previous_Wave[Wave Date],"")</f>
      </c>
      <c r="K3553" s="6">
        <f>_xlfn.XLOOKUP(#REF!,[1]!Backup_F8_Previous_Wave[ODINO],[1]!Backup_F8_Previous_Wave[Full VIN],"")</f>
      </c>
      <c r="L3553" s="3" t="s">
        <v>8087</v>
      </c>
      <c r="M3553" s="3" t="s">
        <v>4</v>
      </c>
      <c r="N3553" s="3" t="s">
        <v>10593</v>
      </c>
      <c r="O3553" s="3" t="s">
        <v>4771</v>
      </c>
      <c r="P3553" s="6">
        <f>_xlfn.XLOOKUP(#REF!,[1]!Table2[BINNING],[1]!Table2[VFG],"")</f>
      </c>
      <c r="Q3553" s="6">
        <f>IF(ISNUMBER(FIND("|",#REF!,1)),LEFT(#REF!,FIND("|",#REF!,1)-2),#REF!)</f>
      </c>
      <c r="R3553" s="6">
        <f>IF(ISNUMBER(FIND("|",#REF!,1)),RIGHT(#REF!,LEN(#REF!)-FIND("|",#REF!,1)-1),"")</f>
      </c>
      <c r="S3553" s="3" t="s">
        <v>7</v>
      </c>
      <c r="T3553" s="3" t="s">
        <v>7</v>
      </c>
      <c r="U3553" s="2">
        <v>0</v>
      </c>
      <c r="V3553" s="2">
        <v>0</v>
      </c>
      <c r="W3553" s="2"/>
      <c r="X3553" s="3" t="s">
        <v>72</v>
      </c>
      <c r="Y3553" s="2"/>
      <c r="Z3553" s="3"/>
      <c r="AA3553" s="3"/>
      <c r="AB3553" s="7" t="s">
        <v>10594</v>
      </c>
      <c r="AC3553" s="3" t="s">
        <v>685</v>
      </c>
      <c r="AD3553" s="3" t="s">
        <v>93</v>
      </c>
      <c r="AE3553" s="3" t="s">
        <v>94</v>
      </c>
      <c r="AF3553" s="3" t="s">
        <v>95</v>
      </c>
      <c r="AG3553" s="4"/>
      <c r="AH3553" s="3"/>
      <c r="AI3553" s="4"/>
      <c r="AJ35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3" s="8">
        <f>IF(#REF!=MAX(#REF!),"New","Old")</f>
      </c>
      <c r="AL3553" s="3"/>
      <c r="AM3553" s="9">
        <f>IF(OR(#REF!="",#REF!=0),"",IF(#REF!&lt;12000,"&lt;12k",IF(AND(#REF!&gt;=12000,#REF!&lt;24000),"12k to 24k",IF(AND(#REF!&gt;=24000,#REF!&lt;=36000),"24k to 36k",IF(#REF!&gt;36000,"&gt;36k","")))))</f>
      </c>
    </row>
    <row x14ac:dyDescent="0.25" r="3554" customHeight="1" ht="18.75">
      <c r="A3554" s="1">
        <v>1929832</v>
      </c>
      <c r="B3554" s="2">
        <v>11546578</v>
      </c>
      <c r="C3554" s="3" t="s">
        <v>0</v>
      </c>
      <c r="D3554" s="3" t="s">
        <v>86</v>
      </c>
      <c r="E3554" s="2">
        <v>2020</v>
      </c>
      <c r="F3554" s="4">
        <v>45187</v>
      </c>
      <c r="G3554" s="3" t="s">
        <v>39</v>
      </c>
      <c r="H3554" s="4">
        <v>45195</v>
      </c>
      <c r="I3554" s="4">
        <f>_xlfn.XLOOKUP(#REF!,[1]!Backup_F8_Previous_Wave[ODINO],[1]!Backup_F8_Previous_Wave[Production Date],"")</f>
      </c>
      <c r="J3554" s="10">
        <f>_xlfn.XLOOKUP(#REF!,[1]!Backup_F8_Previous_Wave[ODINO],[1]!Backup_F8_Previous_Wave[Wave Date],"")</f>
      </c>
      <c r="K3554" s="6">
        <f>_xlfn.XLOOKUP(#REF!,[1]!Backup_F8_Previous_Wave[ODINO],[1]!Backup_F8_Previous_Wave[Full VIN],"")</f>
      </c>
      <c r="L3554" s="3" t="s">
        <v>9976</v>
      </c>
      <c r="M3554" s="3" t="s">
        <v>4</v>
      </c>
      <c r="N3554" s="3" t="s">
        <v>10595</v>
      </c>
      <c r="O3554" s="3" t="s">
        <v>4771</v>
      </c>
      <c r="P3554" s="6">
        <f>_xlfn.XLOOKUP(#REF!,[1]!Table2[BINNING],[1]!Table2[VFG],"")</f>
      </c>
      <c r="Q3554" s="6">
        <f>IF(ISNUMBER(FIND("|",#REF!,1)),LEFT(#REF!,FIND("|",#REF!,1)-2),#REF!)</f>
      </c>
      <c r="R3554" s="6">
        <f>IF(ISNUMBER(FIND("|",#REF!,1)),RIGHT(#REF!,LEN(#REF!)-FIND("|",#REF!,1)-1),"")</f>
      </c>
      <c r="S3554" s="3" t="s">
        <v>7</v>
      </c>
      <c r="T3554" s="3" t="s">
        <v>7</v>
      </c>
      <c r="U3554" s="2">
        <v>0</v>
      </c>
      <c r="V3554" s="2">
        <v>0</v>
      </c>
      <c r="W3554" s="2"/>
      <c r="X3554" s="3" t="s">
        <v>125</v>
      </c>
      <c r="Y3554" s="2"/>
      <c r="Z3554" s="3"/>
      <c r="AA3554" s="3"/>
      <c r="AB3554" s="7" t="s">
        <v>10596</v>
      </c>
      <c r="AC3554" s="3" t="s">
        <v>685</v>
      </c>
      <c r="AD3554" s="3" t="s">
        <v>93</v>
      </c>
      <c r="AE3554" s="3" t="s">
        <v>94</v>
      </c>
      <c r="AF3554" s="3" t="s">
        <v>95</v>
      </c>
      <c r="AG3554" s="4"/>
      <c r="AH3554" s="3"/>
      <c r="AI3554" s="4"/>
      <c r="AJ35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4" s="8">
        <f>IF(#REF!=MAX(#REF!),"New","Old")</f>
      </c>
      <c r="AL3554" s="3"/>
      <c r="AM3554" s="9">
        <f>IF(OR(#REF!="",#REF!=0),"",IF(#REF!&lt;12000,"&lt;12k",IF(AND(#REF!&gt;=12000,#REF!&lt;24000),"12k to 24k",IF(AND(#REF!&gt;=24000,#REF!&lt;=36000),"24k to 36k",IF(#REF!&gt;36000,"&gt;36k","")))))</f>
      </c>
    </row>
    <row x14ac:dyDescent="0.25" r="3555" customHeight="1" ht="18.75">
      <c r="A3555" s="1">
        <v>1929834</v>
      </c>
      <c r="B3555" s="2">
        <v>11546579</v>
      </c>
      <c r="C3555" s="3" t="s">
        <v>0</v>
      </c>
      <c r="D3555" s="3" t="s">
        <v>86</v>
      </c>
      <c r="E3555" s="2">
        <v>2020</v>
      </c>
      <c r="F3555" s="4">
        <v>45140</v>
      </c>
      <c r="G3555" s="3" t="s">
        <v>39</v>
      </c>
      <c r="H3555" s="4">
        <v>45195</v>
      </c>
      <c r="I3555" s="4">
        <f>_xlfn.XLOOKUP(#REF!,[1]!Backup_F8_Previous_Wave[ODINO],[1]!Backup_F8_Previous_Wave[Production Date],"")</f>
      </c>
      <c r="J3555" s="10">
        <f>_xlfn.XLOOKUP(#REF!,[1]!Backup_F8_Previous_Wave[ODINO],[1]!Backup_F8_Previous_Wave[Wave Date],"")</f>
      </c>
      <c r="K3555" s="6">
        <f>_xlfn.XLOOKUP(#REF!,[1]!Backup_F8_Previous_Wave[ODINO],[1]!Backup_F8_Previous_Wave[Full VIN],"")</f>
      </c>
      <c r="L3555" s="3" t="s">
        <v>8947</v>
      </c>
      <c r="M3555" s="3" t="s">
        <v>4</v>
      </c>
      <c r="N3555" s="3" t="s">
        <v>10597</v>
      </c>
      <c r="O3555" s="3" t="s">
        <v>4771</v>
      </c>
      <c r="P3555" s="6">
        <f>_xlfn.XLOOKUP(#REF!,[1]!Table2[BINNING],[1]!Table2[VFG],"")</f>
      </c>
      <c r="Q3555" s="6">
        <f>IF(ISNUMBER(FIND("|",#REF!,1)),LEFT(#REF!,FIND("|",#REF!,1)-2),#REF!)</f>
      </c>
      <c r="R3555" s="6">
        <f>IF(ISNUMBER(FIND("|",#REF!,1)),RIGHT(#REF!,LEN(#REF!)-FIND("|",#REF!,1)-1),"")</f>
      </c>
      <c r="S3555" s="3" t="s">
        <v>7</v>
      </c>
      <c r="T3555" s="3" t="s">
        <v>7</v>
      </c>
      <c r="U3555" s="2">
        <v>0</v>
      </c>
      <c r="V3555" s="2">
        <v>0</v>
      </c>
      <c r="W3555" s="2"/>
      <c r="X3555" s="3" t="s">
        <v>8</v>
      </c>
      <c r="Y3555" s="2">
        <v>0</v>
      </c>
      <c r="Z3555" s="3"/>
      <c r="AA3555" s="3"/>
      <c r="AB3555" s="7" t="s">
        <v>10598</v>
      </c>
      <c r="AC3555" s="3" t="s">
        <v>685</v>
      </c>
      <c r="AD3555" s="3" t="s">
        <v>1962</v>
      </c>
      <c r="AE3555" s="3" t="s">
        <v>2404</v>
      </c>
      <c r="AF3555" s="3" t="s">
        <v>95</v>
      </c>
      <c r="AG3555" s="4"/>
      <c r="AH3555" s="3"/>
      <c r="AI3555" s="4"/>
      <c r="AJ35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5" s="8">
        <f>IF(#REF!=MAX(#REF!),"New","Old")</f>
      </c>
      <c r="AL3555" s="3"/>
      <c r="AM3555" s="9">
        <f>IF(OR(#REF!="",#REF!=0),"",IF(#REF!&lt;12000,"&lt;12k",IF(AND(#REF!&gt;=12000,#REF!&lt;24000),"12k to 24k",IF(AND(#REF!&gt;=24000,#REF!&lt;=36000),"24k to 36k",IF(#REF!&gt;36000,"&gt;36k","")))))</f>
      </c>
    </row>
    <row x14ac:dyDescent="0.25" r="3556" customHeight="1" ht="18.75">
      <c r="A3556" s="1">
        <v>1929839</v>
      </c>
      <c r="B3556" s="2">
        <v>11546584</v>
      </c>
      <c r="C3556" s="3" t="s">
        <v>0</v>
      </c>
      <c r="D3556" s="3" t="s">
        <v>86</v>
      </c>
      <c r="E3556" s="2">
        <v>2021</v>
      </c>
      <c r="F3556" s="4">
        <v>45170</v>
      </c>
      <c r="G3556" s="3" t="s">
        <v>39</v>
      </c>
      <c r="H3556" s="4">
        <v>45195</v>
      </c>
      <c r="I3556" s="4"/>
      <c r="J3556" s="10">
        <f>_xlfn.XLOOKUP(#REF!,[1]!Backup_F8_Previous_Wave[ODINO],[1]!Backup_F8_Previous_Wave[Wave Date],"")</f>
      </c>
      <c r="K3556" s="3"/>
      <c r="L3556" s="3" t="s">
        <v>10599</v>
      </c>
      <c r="M3556" s="3" t="s">
        <v>4</v>
      </c>
      <c r="N3556" s="3" t="s">
        <v>10600</v>
      </c>
      <c r="O3556" s="3" t="s">
        <v>4771</v>
      </c>
      <c r="P3556" s="6">
        <f>_xlfn.XLOOKUP(#REF!,[1]!Table2[BINNING],[1]!Table2[VFG],"")</f>
      </c>
      <c r="Q3556" s="6">
        <f>IF(ISNUMBER(FIND("|",#REF!,1)),LEFT(#REF!,FIND("|",#REF!,1)-2),#REF!)</f>
      </c>
      <c r="R3556" s="6">
        <f>IF(ISNUMBER(FIND("|",#REF!,1)),RIGHT(#REF!,LEN(#REF!)-FIND("|",#REF!,1)-1),"")</f>
      </c>
      <c r="S3556" s="3" t="s">
        <v>7</v>
      </c>
      <c r="T3556" s="3" t="s">
        <v>7</v>
      </c>
      <c r="U3556" s="2">
        <v>0</v>
      </c>
      <c r="V3556" s="2">
        <v>0</v>
      </c>
      <c r="W3556" s="2"/>
      <c r="X3556" s="3" t="s">
        <v>81</v>
      </c>
      <c r="Y3556" s="2"/>
      <c r="Z3556" s="3"/>
      <c r="AA3556" s="3"/>
      <c r="AB3556" s="7" t="s">
        <v>10601</v>
      </c>
      <c r="AC3556" s="3" t="s">
        <v>44</v>
      </c>
      <c r="AD3556" s="3" t="s">
        <v>44</v>
      </c>
      <c r="AE3556" s="3" t="s">
        <v>44</v>
      </c>
      <c r="AF3556" s="3" t="s">
        <v>44</v>
      </c>
      <c r="AG3556" s="4"/>
      <c r="AH3556" s="3"/>
      <c r="AI3556" s="4"/>
      <c r="AJ35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6" s="8">
        <f>IF(#REF!=MAX(#REF!),"New","Old")</f>
      </c>
      <c r="AL3556" s="3"/>
      <c r="AM3556" s="9">
        <f>IF(OR(#REF!="",#REF!=0),"",IF(#REF!&lt;12000,"&lt;12k",IF(AND(#REF!&gt;=12000,#REF!&lt;24000),"12k to 24k",IF(AND(#REF!&gt;=24000,#REF!&lt;=36000),"24k to 36k",IF(#REF!&gt;36000,"&gt;36k","")))))</f>
      </c>
    </row>
    <row x14ac:dyDescent="0.25" r="3557" customHeight="1" ht="18.75">
      <c r="A3557" s="1">
        <v>1929909</v>
      </c>
      <c r="B3557" s="2">
        <v>11546638</v>
      </c>
      <c r="C3557" s="3" t="s">
        <v>0</v>
      </c>
      <c r="D3557" s="3" t="s">
        <v>86</v>
      </c>
      <c r="E3557" s="2">
        <v>2020</v>
      </c>
      <c r="F3557" s="4">
        <v>45188</v>
      </c>
      <c r="G3557" s="3" t="s">
        <v>39</v>
      </c>
      <c r="H3557" s="4">
        <v>45195</v>
      </c>
      <c r="I3557" s="4"/>
      <c r="J3557" s="10">
        <f>_xlfn.XLOOKUP(#REF!,[1]!Backup_F8_Previous_Wave[ODINO],[1]!Backup_F8_Previous_Wave[Wave Date],"")</f>
      </c>
      <c r="K3557" s="3"/>
      <c r="L3557" s="3"/>
      <c r="M3557" s="3" t="s">
        <v>4</v>
      </c>
      <c r="N3557" s="3" t="s">
        <v>10602</v>
      </c>
      <c r="O3557" s="3" t="s">
        <v>4771</v>
      </c>
      <c r="P3557" s="6">
        <f>_xlfn.XLOOKUP(#REF!,[1]!Table2[BINNING],[1]!Table2[VFG],"")</f>
      </c>
      <c r="Q3557" s="6">
        <f>IF(ISNUMBER(FIND("|",#REF!,1)),LEFT(#REF!,FIND("|",#REF!,1)-2),#REF!)</f>
      </c>
      <c r="R3557" s="6">
        <f>IF(ISNUMBER(FIND("|",#REF!,1)),RIGHT(#REF!,LEN(#REF!)-FIND("|",#REF!,1)-1),"")</f>
      </c>
      <c r="S3557" s="3" t="s">
        <v>7</v>
      </c>
      <c r="T3557" s="3" t="s">
        <v>7</v>
      </c>
      <c r="U3557" s="2">
        <v>0</v>
      </c>
      <c r="V3557" s="2">
        <v>0</v>
      </c>
      <c r="W3557" s="2">
        <v>42000</v>
      </c>
      <c r="X3557" s="3" t="s">
        <v>100</v>
      </c>
      <c r="Y3557" s="2"/>
      <c r="Z3557" s="3"/>
      <c r="AA3557" s="3"/>
      <c r="AB3557" s="7" t="s">
        <v>10603</v>
      </c>
      <c r="AC3557" s="3" t="s">
        <v>44</v>
      </c>
      <c r="AD3557" s="3" t="s">
        <v>44</v>
      </c>
      <c r="AE3557" s="3" t="s">
        <v>44</v>
      </c>
      <c r="AF3557" s="3" t="s">
        <v>44</v>
      </c>
      <c r="AG3557" s="4"/>
      <c r="AH3557" s="3"/>
      <c r="AI3557" s="4"/>
      <c r="AJ35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7" s="8">
        <f>IF(#REF!=MAX(#REF!),"New","Old")</f>
      </c>
      <c r="AL3557" s="3"/>
      <c r="AM3557" s="9">
        <f>IF(OR(#REF!="",#REF!=0),"",IF(#REF!&lt;12000,"&lt;12k",IF(AND(#REF!&gt;=12000,#REF!&lt;24000),"12k to 24k",IF(AND(#REF!&gt;=24000,#REF!&lt;=36000),"24k to 36k",IF(#REF!&gt;36000,"&gt;36k","")))))</f>
      </c>
    </row>
    <row x14ac:dyDescent="0.25" r="3558" customHeight="1" ht="18.75">
      <c r="A3558" s="1">
        <v>1930045</v>
      </c>
      <c r="B3558" s="2">
        <v>11546733</v>
      </c>
      <c r="C3558" s="3" t="s">
        <v>0</v>
      </c>
      <c r="D3558" s="3" t="s">
        <v>86</v>
      </c>
      <c r="E3558" s="2">
        <v>2020</v>
      </c>
      <c r="F3558" s="4">
        <v>45123</v>
      </c>
      <c r="G3558" s="3" t="s">
        <v>39</v>
      </c>
      <c r="H3558" s="4">
        <v>45195</v>
      </c>
      <c r="I3558" s="4">
        <f>_xlfn.XLOOKUP(#REF!,[1]!Backup_F8_Previous_Wave[ODINO],[1]!Backup_F8_Previous_Wave[Production Date],"")</f>
      </c>
      <c r="J3558" s="10">
        <f>_xlfn.XLOOKUP(#REF!,[1]!Backup_F8_Previous_Wave[ODINO],[1]!Backup_F8_Previous_Wave[Wave Date],"")</f>
      </c>
      <c r="K3558" s="6">
        <f>_xlfn.XLOOKUP(#REF!,[1]!Backup_F8_Previous_Wave[ODINO],[1]!Backup_F8_Previous_Wave[Full VIN],"")</f>
      </c>
      <c r="L3558" s="3" t="s">
        <v>5285</v>
      </c>
      <c r="M3558" s="3" t="s">
        <v>4</v>
      </c>
      <c r="N3558" s="3" t="s">
        <v>10604</v>
      </c>
      <c r="O3558" s="3" t="s">
        <v>4771</v>
      </c>
      <c r="P3558" s="6">
        <f>_xlfn.XLOOKUP(#REF!,[1]!Table2[BINNING],[1]!Table2[VFG],"")</f>
      </c>
      <c r="Q3558" s="6">
        <f>IF(ISNUMBER(FIND("|",#REF!,1)),LEFT(#REF!,FIND("|",#REF!,1)-2),#REF!)</f>
      </c>
      <c r="R3558" s="6">
        <f>IF(ISNUMBER(FIND("|",#REF!,1)),RIGHT(#REF!,LEN(#REF!)-FIND("|",#REF!,1)-1),"")</f>
      </c>
      <c r="S3558" s="3" t="s">
        <v>7</v>
      </c>
      <c r="T3558" s="3" t="s">
        <v>7</v>
      </c>
      <c r="U3558" s="2">
        <v>0</v>
      </c>
      <c r="V3558" s="2">
        <v>0</v>
      </c>
      <c r="W3558" s="2"/>
      <c r="X3558" s="3" t="s">
        <v>229</v>
      </c>
      <c r="Y3558" s="2">
        <v>0</v>
      </c>
      <c r="Z3558" s="3"/>
      <c r="AA3558" s="3"/>
      <c r="AB3558" s="7" t="s">
        <v>10605</v>
      </c>
      <c r="AC3558" s="3" t="s">
        <v>685</v>
      </c>
      <c r="AD3558" s="3" t="s">
        <v>93</v>
      </c>
      <c r="AE3558" s="3" t="s">
        <v>94</v>
      </c>
      <c r="AF3558" s="3" t="s">
        <v>95</v>
      </c>
      <c r="AG3558" s="4"/>
      <c r="AH3558" s="3"/>
      <c r="AI3558" s="4"/>
      <c r="AJ35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8" s="8">
        <f>IF(#REF!=MAX(#REF!),"New","Old")</f>
      </c>
      <c r="AL3558" s="3"/>
      <c r="AM3558" s="9">
        <f>IF(OR(#REF!="",#REF!=0),"",IF(#REF!&lt;12000,"&lt;12k",IF(AND(#REF!&gt;=12000,#REF!&lt;24000),"12k to 24k",IF(AND(#REF!&gt;=24000,#REF!&lt;=36000),"24k to 36k",IF(#REF!&gt;36000,"&gt;36k","")))))</f>
      </c>
    </row>
    <row x14ac:dyDescent="0.25" r="3559" customHeight="1" ht="18.75">
      <c r="A3559" s="1">
        <v>1930138</v>
      </c>
      <c r="B3559" s="2">
        <v>11546792</v>
      </c>
      <c r="C3559" s="3" t="s">
        <v>0</v>
      </c>
      <c r="D3559" s="3" t="s">
        <v>181</v>
      </c>
      <c r="E3559" s="2">
        <v>2018</v>
      </c>
      <c r="F3559" s="4">
        <v>45196</v>
      </c>
      <c r="G3559" s="3" t="s">
        <v>39</v>
      </c>
      <c r="H3559" s="4">
        <v>45196</v>
      </c>
      <c r="I3559" s="4">
        <f>_xlfn.XLOOKUP(#REF!,[1]!Backup_F8_Previous_Wave[ODINO],[1]!Backup_F8_Previous_Wave[Production Date],"")</f>
      </c>
      <c r="J3559" s="10">
        <f>_xlfn.XLOOKUP(#REF!,[1]!Backup_F8_Previous_Wave[ODINO],[1]!Backup_F8_Previous_Wave[Wave Date],"")</f>
      </c>
      <c r="K3559" s="6">
        <f>_xlfn.XLOOKUP(#REF!,[1]!Backup_F8_Previous_Wave[ODINO],[1]!Backup_F8_Previous_Wave[Full VIN],"")</f>
      </c>
      <c r="L3559" s="3" t="s">
        <v>4807</v>
      </c>
      <c r="M3559" s="3" t="s">
        <v>4</v>
      </c>
      <c r="N3559" s="3" t="s">
        <v>10606</v>
      </c>
      <c r="O3559" s="3" t="s">
        <v>1665</v>
      </c>
      <c r="P3559" s="6">
        <f>_xlfn.XLOOKUP(#REF!,[1]!Table2[BINNING],[1]!Table2[VFG],"")</f>
      </c>
      <c r="Q3559" s="6">
        <f>IF(ISNUMBER(FIND("|",#REF!,1)),LEFT(#REF!,FIND("|",#REF!,1)-2),#REF!)</f>
      </c>
      <c r="R3559" s="6">
        <f>IF(ISNUMBER(FIND("|",#REF!,1)),RIGHT(#REF!,LEN(#REF!)-FIND("|",#REF!,1)-1),"")</f>
      </c>
      <c r="S3559" s="3" t="s">
        <v>7</v>
      </c>
      <c r="T3559" s="3" t="s">
        <v>7</v>
      </c>
      <c r="U3559" s="2">
        <v>0</v>
      </c>
      <c r="V3559" s="2">
        <v>0</v>
      </c>
      <c r="W3559" s="2"/>
      <c r="X3559" s="3" t="s">
        <v>229</v>
      </c>
      <c r="Y3559" s="2"/>
      <c r="Z3559" s="3"/>
      <c r="AA3559" s="3"/>
      <c r="AB3559" s="7" t="s">
        <v>10607</v>
      </c>
      <c r="AC3559" s="3" t="s">
        <v>297</v>
      </c>
      <c r="AD3559" s="3" t="s">
        <v>298</v>
      </c>
      <c r="AE3559" s="3" t="s">
        <v>299</v>
      </c>
      <c r="AF3559" s="3" t="s">
        <v>198</v>
      </c>
      <c r="AG3559" s="4"/>
      <c r="AH3559" s="3"/>
      <c r="AI3559" s="4"/>
      <c r="AJ35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59" s="8">
        <f>IF(#REF!=MAX(#REF!),"New","Old")</f>
      </c>
      <c r="AL3559" s="3"/>
      <c r="AM3559" s="9">
        <f>IF(OR(#REF!="",#REF!=0),"",IF(#REF!&lt;12000,"&lt;12k",IF(AND(#REF!&gt;=12000,#REF!&lt;24000),"12k to 24k",IF(AND(#REF!&gt;=24000,#REF!&lt;=36000),"24k to 36k",IF(#REF!&gt;36000,"&gt;36k","")))))</f>
      </c>
    </row>
    <row x14ac:dyDescent="0.25" r="3560" customHeight="1" ht="18.75">
      <c r="A3560" s="1">
        <v>1930149</v>
      </c>
      <c r="B3560" s="2">
        <v>11546797</v>
      </c>
      <c r="C3560" s="3" t="s">
        <v>0</v>
      </c>
      <c r="D3560" s="3" t="s">
        <v>86</v>
      </c>
      <c r="E3560" s="2">
        <v>2020</v>
      </c>
      <c r="F3560" s="4">
        <v>45187</v>
      </c>
      <c r="G3560" s="3" t="s">
        <v>39</v>
      </c>
      <c r="H3560" s="4">
        <v>45196</v>
      </c>
      <c r="I3560" s="4">
        <f>_xlfn.XLOOKUP(#REF!,[1]!Backup_F8_Previous_Wave[ODINO],[1]!Backup_F8_Previous_Wave[Production Date],"")</f>
      </c>
      <c r="J3560" s="10">
        <f>_xlfn.XLOOKUP(#REF!,[1]!Backup_F8_Previous_Wave[ODINO],[1]!Backup_F8_Previous_Wave[Wave Date],"")</f>
      </c>
      <c r="K3560" s="6">
        <f>_xlfn.XLOOKUP(#REF!,[1]!Backup_F8_Previous_Wave[ODINO],[1]!Backup_F8_Previous_Wave[Full VIN],"")</f>
      </c>
      <c r="L3560" s="3" t="s">
        <v>6722</v>
      </c>
      <c r="M3560" s="3" t="s">
        <v>4</v>
      </c>
      <c r="N3560" s="3" t="s">
        <v>10608</v>
      </c>
      <c r="O3560" s="3" t="s">
        <v>4771</v>
      </c>
      <c r="P3560" s="6">
        <f>_xlfn.XLOOKUP(#REF!,[1]!Table2[BINNING],[1]!Table2[VFG],"")</f>
      </c>
      <c r="Q3560" s="6">
        <f>IF(ISNUMBER(FIND("|",#REF!,1)),LEFT(#REF!,FIND("|",#REF!,1)-2),#REF!)</f>
      </c>
      <c r="R3560" s="6">
        <f>IF(ISNUMBER(FIND("|",#REF!,1)),RIGHT(#REF!,LEN(#REF!)-FIND("|",#REF!,1)-1),"")</f>
      </c>
      <c r="S3560" s="3" t="s">
        <v>7</v>
      </c>
      <c r="T3560" s="3" t="s">
        <v>7</v>
      </c>
      <c r="U3560" s="2">
        <v>0</v>
      </c>
      <c r="V3560" s="2">
        <v>0</v>
      </c>
      <c r="W3560" s="2"/>
      <c r="X3560" s="3" t="s">
        <v>63</v>
      </c>
      <c r="Y3560" s="2">
        <v>0</v>
      </c>
      <c r="Z3560" s="3"/>
      <c r="AA3560" s="3"/>
      <c r="AB3560" s="7" t="s">
        <v>10609</v>
      </c>
      <c r="AC3560" s="3" t="s">
        <v>685</v>
      </c>
      <c r="AD3560" s="3" t="s">
        <v>93</v>
      </c>
      <c r="AE3560" s="3" t="s">
        <v>94</v>
      </c>
      <c r="AF3560" s="3" t="s">
        <v>95</v>
      </c>
      <c r="AG3560" s="4"/>
      <c r="AH3560" s="3"/>
      <c r="AI3560" s="4"/>
      <c r="AJ35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0" s="8">
        <f>IF(#REF!=MAX(#REF!),"New","Old")</f>
      </c>
      <c r="AL3560" s="3"/>
      <c r="AM3560" s="9">
        <f>IF(OR(#REF!="",#REF!=0),"",IF(#REF!&lt;12000,"&lt;12k",IF(AND(#REF!&gt;=12000,#REF!&lt;24000),"12k to 24k",IF(AND(#REF!&gt;=24000,#REF!&lt;=36000),"24k to 36k",IF(#REF!&gt;36000,"&gt;36k","")))))</f>
      </c>
    </row>
    <row x14ac:dyDescent="0.25" r="3561" customHeight="1" ht="18.75">
      <c r="A3561" s="1">
        <v>1930213</v>
      </c>
      <c r="B3561" s="2">
        <v>11546836</v>
      </c>
      <c r="C3561" s="3" t="s">
        <v>0</v>
      </c>
      <c r="D3561" s="3" t="s">
        <v>86</v>
      </c>
      <c r="E3561" s="2">
        <v>2021</v>
      </c>
      <c r="F3561" s="4">
        <v>45191</v>
      </c>
      <c r="G3561" s="3" t="s">
        <v>39</v>
      </c>
      <c r="H3561" s="4">
        <v>45196</v>
      </c>
      <c r="I3561" s="4">
        <f>_xlfn.XLOOKUP(#REF!,[1]!Backup_F8_Previous_Wave[ODINO],[1]!Backup_F8_Previous_Wave[Production Date],"")</f>
      </c>
      <c r="J3561" s="10">
        <f>_xlfn.XLOOKUP(#REF!,[1]!Backup_F8_Previous_Wave[ODINO],[1]!Backup_F8_Previous_Wave[Wave Date],"")</f>
      </c>
      <c r="K3561" s="6">
        <f>_xlfn.XLOOKUP(#REF!,[1]!Backup_F8_Previous_Wave[ODINO],[1]!Backup_F8_Previous_Wave[Full VIN],"")</f>
      </c>
      <c r="L3561" s="3" t="s">
        <v>10610</v>
      </c>
      <c r="M3561" s="3" t="s">
        <v>4</v>
      </c>
      <c r="N3561" s="3" t="s">
        <v>10611</v>
      </c>
      <c r="O3561" s="3" t="s">
        <v>4771</v>
      </c>
      <c r="P3561" s="6">
        <f>_xlfn.XLOOKUP(#REF!,[1]!Table2[BINNING],[1]!Table2[VFG],"")</f>
      </c>
      <c r="Q3561" s="6">
        <f>IF(ISNUMBER(FIND("|",#REF!,1)),LEFT(#REF!,FIND("|",#REF!,1)-2),#REF!)</f>
      </c>
      <c r="R3561" s="6">
        <f>IF(ISNUMBER(FIND("|",#REF!,1)),RIGHT(#REF!,LEN(#REF!)-FIND("|",#REF!,1)-1),"")</f>
      </c>
      <c r="S3561" s="3" t="s">
        <v>7</v>
      </c>
      <c r="T3561" s="3" t="s">
        <v>7</v>
      </c>
      <c r="U3561" s="2">
        <v>0</v>
      </c>
      <c r="V3561" s="2">
        <v>0</v>
      </c>
      <c r="W3561" s="2"/>
      <c r="X3561" s="3" t="s">
        <v>24</v>
      </c>
      <c r="Y3561" s="2"/>
      <c r="Z3561" s="3"/>
      <c r="AA3561" s="3"/>
      <c r="AB3561" s="7" t="s">
        <v>10612</v>
      </c>
      <c r="AC3561" s="3" t="s">
        <v>685</v>
      </c>
      <c r="AD3561" s="3" t="s">
        <v>1962</v>
      </c>
      <c r="AE3561" s="3" t="s">
        <v>2404</v>
      </c>
      <c r="AF3561" s="3" t="s">
        <v>95</v>
      </c>
      <c r="AG3561" s="4"/>
      <c r="AH3561" s="3"/>
      <c r="AI3561" s="4"/>
      <c r="AJ35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1" s="8">
        <f>IF(#REF!=MAX(#REF!),"New","Old")</f>
      </c>
      <c r="AL3561" s="3"/>
      <c r="AM3561" s="9">
        <f>IF(OR(#REF!="",#REF!=0),"",IF(#REF!&lt;12000,"&lt;12k",IF(AND(#REF!&gt;=12000,#REF!&lt;24000),"12k to 24k",IF(AND(#REF!&gt;=24000,#REF!&lt;=36000),"24k to 36k",IF(#REF!&gt;36000,"&gt;36k","")))))</f>
      </c>
    </row>
    <row x14ac:dyDescent="0.25" r="3562" customHeight="1" ht="18.75">
      <c r="A3562" s="1">
        <v>1930224</v>
      </c>
      <c r="B3562" s="2">
        <v>11546842</v>
      </c>
      <c r="C3562" s="3" t="s">
        <v>0</v>
      </c>
      <c r="D3562" s="3" t="s">
        <v>181</v>
      </c>
      <c r="E3562" s="2">
        <v>2015</v>
      </c>
      <c r="F3562" s="4">
        <v>45195</v>
      </c>
      <c r="G3562" s="3" t="s">
        <v>39</v>
      </c>
      <c r="H3562" s="4">
        <v>45196</v>
      </c>
      <c r="I3562" s="4">
        <f>_xlfn.XLOOKUP(#REF!,[1]!Backup_F8_Previous_Wave[ODINO],[1]!Backup_F8_Previous_Wave[Production Date],"")</f>
      </c>
      <c r="J3562" s="10">
        <f>_xlfn.XLOOKUP(#REF!,[1]!Backup_F8_Previous_Wave[ODINO],[1]!Backup_F8_Previous_Wave[Wave Date],"")</f>
      </c>
      <c r="K3562" s="6">
        <f>_xlfn.XLOOKUP(#REF!,[1]!Backup_F8_Previous_Wave[ODINO],[1]!Backup_F8_Previous_Wave[Full VIN],"")</f>
      </c>
      <c r="L3562" s="3" t="s">
        <v>4431</v>
      </c>
      <c r="M3562" s="3" t="s">
        <v>4</v>
      </c>
      <c r="N3562" s="3" t="s">
        <v>10613</v>
      </c>
      <c r="O3562" s="3" t="s">
        <v>196</v>
      </c>
      <c r="P3562" s="6">
        <f>_xlfn.XLOOKUP(#REF!,[1]!Table2[BINNING],[1]!Table2[VFG],"")</f>
      </c>
      <c r="Q3562" s="6">
        <f>IF(ISNUMBER(FIND("|",#REF!,1)),LEFT(#REF!,FIND("|",#REF!,1)-2),#REF!)</f>
      </c>
      <c r="R3562" s="6">
        <f>IF(ISNUMBER(FIND("|",#REF!,1)),RIGHT(#REF!,LEN(#REF!)-FIND("|",#REF!,1)-1),"")</f>
      </c>
      <c r="S3562" s="3" t="s">
        <v>7</v>
      </c>
      <c r="T3562" s="3" t="s">
        <v>7</v>
      </c>
      <c r="U3562" s="2">
        <v>0</v>
      </c>
      <c r="V3562" s="2">
        <v>0</v>
      </c>
      <c r="W3562" s="2"/>
      <c r="X3562" s="3" t="s">
        <v>525</v>
      </c>
      <c r="Y3562" s="2">
        <v>70</v>
      </c>
      <c r="Z3562" s="3"/>
      <c r="AA3562" s="3"/>
      <c r="AB3562" s="7" t="s">
        <v>10614</v>
      </c>
      <c r="AC3562" s="3" t="s">
        <v>297</v>
      </c>
      <c r="AD3562" s="3" t="s">
        <v>298</v>
      </c>
      <c r="AE3562" s="3" t="s">
        <v>299</v>
      </c>
      <c r="AF3562" s="3" t="s">
        <v>198</v>
      </c>
      <c r="AG3562" s="4"/>
      <c r="AH3562" s="3"/>
      <c r="AI3562" s="4"/>
      <c r="AJ35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2" s="8">
        <f>IF(#REF!=MAX(#REF!),"New","Old")</f>
      </c>
      <c r="AL3562" s="3"/>
      <c r="AM3562" s="9">
        <f>IF(OR(#REF!="",#REF!=0),"",IF(#REF!&lt;12000,"&lt;12k",IF(AND(#REF!&gt;=12000,#REF!&lt;24000),"12k to 24k",IF(AND(#REF!&gt;=24000,#REF!&lt;=36000),"24k to 36k",IF(#REF!&gt;36000,"&gt;36k","")))))</f>
      </c>
    </row>
    <row x14ac:dyDescent="0.25" r="3563" customHeight="1" ht="18.75">
      <c r="A3563" s="1">
        <v>1930282</v>
      </c>
      <c r="B3563" s="2">
        <v>11546883</v>
      </c>
      <c r="C3563" s="3" t="s">
        <v>0</v>
      </c>
      <c r="D3563" s="3" t="s">
        <v>86</v>
      </c>
      <c r="E3563" s="2">
        <v>2020</v>
      </c>
      <c r="F3563" s="4">
        <v>45194</v>
      </c>
      <c r="G3563" s="3" t="s">
        <v>39</v>
      </c>
      <c r="H3563" s="4">
        <v>45196</v>
      </c>
      <c r="I3563" s="4">
        <f>_xlfn.XLOOKUP(#REF!,[1]!Backup_F8_Previous_Wave[ODINO],[1]!Backup_F8_Previous_Wave[Production Date],"")</f>
      </c>
      <c r="J3563" s="10">
        <f>_xlfn.XLOOKUP(#REF!,[1]!Backup_F8_Previous_Wave[ODINO],[1]!Backup_F8_Previous_Wave[Wave Date],"")</f>
      </c>
      <c r="K3563" s="6">
        <f>_xlfn.XLOOKUP(#REF!,[1]!Backup_F8_Previous_Wave[ODINO],[1]!Backup_F8_Previous_Wave[Full VIN],"")</f>
      </c>
      <c r="L3563" s="3" t="s">
        <v>10152</v>
      </c>
      <c r="M3563" s="3" t="s">
        <v>4</v>
      </c>
      <c r="N3563" s="3" t="s">
        <v>10615</v>
      </c>
      <c r="O3563" s="3" t="s">
        <v>4771</v>
      </c>
      <c r="P3563" s="6">
        <f>_xlfn.XLOOKUP(#REF!,[1]!Table2[BINNING],[1]!Table2[VFG],"")</f>
      </c>
      <c r="Q3563" s="6">
        <f>IF(ISNUMBER(FIND("|",#REF!,1)),LEFT(#REF!,FIND("|",#REF!,1)-2),#REF!)</f>
      </c>
      <c r="R3563" s="6">
        <f>IF(ISNUMBER(FIND("|",#REF!,1)),RIGHT(#REF!,LEN(#REF!)-FIND("|",#REF!,1)-1),"")</f>
      </c>
      <c r="S3563" s="3" t="s">
        <v>7</v>
      </c>
      <c r="T3563" s="3" t="s">
        <v>7</v>
      </c>
      <c r="U3563" s="2">
        <v>0</v>
      </c>
      <c r="V3563" s="2">
        <v>0</v>
      </c>
      <c r="W3563" s="2">
        <v>38000</v>
      </c>
      <c r="X3563" s="3" t="s">
        <v>229</v>
      </c>
      <c r="Y3563" s="2"/>
      <c r="Z3563" s="3" t="s">
        <v>5613</v>
      </c>
      <c r="AA3563" s="3" t="s">
        <v>3839</v>
      </c>
      <c r="AB3563" s="7" t="s">
        <v>10616</v>
      </c>
      <c r="AC3563" s="3" t="s">
        <v>685</v>
      </c>
      <c r="AD3563" s="3" t="s">
        <v>93</v>
      </c>
      <c r="AE3563" s="3" t="s">
        <v>94</v>
      </c>
      <c r="AF3563" s="3" t="s">
        <v>95</v>
      </c>
      <c r="AG3563" s="4"/>
      <c r="AH3563" s="3"/>
      <c r="AI3563" s="4"/>
      <c r="AJ35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3" s="8">
        <f>IF(#REF!=MAX(#REF!),"New","Old")</f>
      </c>
      <c r="AL3563" s="3"/>
      <c r="AM3563" s="9">
        <f>IF(OR(#REF!="",#REF!=0),"",IF(#REF!&lt;12000,"&lt;12k",IF(AND(#REF!&gt;=12000,#REF!&lt;24000),"12k to 24k",IF(AND(#REF!&gt;=24000,#REF!&lt;=36000),"24k to 36k",IF(#REF!&gt;36000,"&gt;36k","")))))</f>
      </c>
    </row>
    <row x14ac:dyDescent="0.25" r="3564" customHeight="1" ht="18.75">
      <c r="A3564" s="1">
        <v>1930301</v>
      </c>
      <c r="B3564" s="2">
        <v>11546895</v>
      </c>
      <c r="C3564" s="3" t="s">
        <v>0</v>
      </c>
      <c r="D3564" s="3" t="s">
        <v>181</v>
      </c>
      <c r="E3564" s="2">
        <v>2019</v>
      </c>
      <c r="F3564" s="4">
        <v>45193</v>
      </c>
      <c r="G3564" s="3" t="s">
        <v>39</v>
      </c>
      <c r="H3564" s="4">
        <v>45196</v>
      </c>
      <c r="I3564" s="4"/>
      <c r="J3564" s="10">
        <f>_xlfn.XLOOKUP(#REF!,[1]!Backup_F8_Previous_Wave[ODINO],[1]!Backup_F8_Previous_Wave[Wave Date],"")</f>
      </c>
      <c r="K3564" s="3"/>
      <c r="L3564" s="3" t="s">
        <v>10617</v>
      </c>
      <c r="M3564" s="3" t="s">
        <v>4</v>
      </c>
      <c r="N3564" s="3" t="s">
        <v>10618</v>
      </c>
      <c r="O3564" s="3" t="s">
        <v>196</v>
      </c>
      <c r="P3564" s="6">
        <f>_xlfn.XLOOKUP(#REF!,[1]!Table2[BINNING],[1]!Table2[VFG],"")</f>
      </c>
      <c r="Q3564" s="6">
        <f>IF(ISNUMBER(FIND("|",#REF!,1)),LEFT(#REF!,FIND("|",#REF!,1)-2),#REF!)</f>
      </c>
      <c r="R3564" s="6">
        <f>IF(ISNUMBER(FIND("|",#REF!,1)),RIGHT(#REF!,LEN(#REF!)-FIND("|",#REF!,1)-1),"")</f>
      </c>
      <c r="S3564" s="3" t="s">
        <v>7</v>
      </c>
      <c r="T3564" s="3" t="s">
        <v>7</v>
      </c>
      <c r="U3564" s="2">
        <v>0</v>
      </c>
      <c r="V3564" s="2">
        <v>0</v>
      </c>
      <c r="W3564" s="2"/>
      <c r="X3564" s="3" t="s">
        <v>1087</v>
      </c>
      <c r="Y3564" s="2"/>
      <c r="Z3564" s="3"/>
      <c r="AA3564" s="3"/>
      <c r="AB3564" s="7" t="s">
        <v>10619</v>
      </c>
      <c r="AC3564" s="3" t="s">
        <v>44</v>
      </c>
      <c r="AD3564" s="3" t="s">
        <v>44</v>
      </c>
      <c r="AE3564" s="3" t="s">
        <v>44</v>
      </c>
      <c r="AF3564" s="3" t="s">
        <v>44</v>
      </c>
      <c r="AG3564" s="4"/>
      <c r="AH3564" s="3"/>
      <c r="AI3564" s="4"/>
      <c r="AJ35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4" s="8">
        <f>IF(#REF!=MAX(#REF!),"New","Old")</f>
      </c>
      <c r="AL3564" s="3"/>
      <c r="AM3564" s="9">
        <f>IF(OR(#REF!="",#REF!=0),"",IF(#REF!&lt;12000,"&lt;12k",IF(AND(#REF!&gt;=12000,#REF!&lt;24000),"12k to 24k",IF(AND(#REF!&gt;=24000,#REF!&lt;=36000),"24k to 36k",IF(#REF!&gt;36000,"&gt;36k","")))))</f>
      </c>
    </row>
    <row x14ac:dyDescent="0.25" r="3565" customHeight="1" ht="18.75">
      <c r="A3565" s="1">
        <v>1930396</v>
      </c>
      <c r="B3565" s="2">
        <v>11546956</v>
      </c>
      <c r="C3565" s="3" t="s">
        <v>0</v>
      </c>
      <c r="D3565" s="3" t="s">
        <v>96</v>
      </c>
      <c r="E3565" s="2">
        <v>2014</v>
      </c>
      <c r="F3565" s="4">
        <v>45195</v>
      </c>
      <c r="G3565" s="3" t="s">
        <v>39</v>
      </c>
      <c r="H3565" s="4">
        <v>45196</v>
      </c>
      <c r="I3565" s="4">
        <f>_xlfn.XLOOKUP(#REF!,[1]!Backup_F8_Previous_Wave[ODINO],[1]!Backup_F8_Previous_Wave[Production Date],"")</f>
      </c>
      <c r="J3565" s="10">
        <f>_xlfn.XLOOKUP(#REF!,[1]!Backup_F8_Previous_Wave[ODINO],[1]!Backup_F8_Previous_Wave[Wave Date],"")</f>
      </c>
      <c r="K3565" s="6">
        <f>_xlfn.XLOOKUP(#REF!,[1]!Backup_F8_Previous_Wave[ODINO],[1]!Backup_F8_Previous_Wave[Full VIN],"")</f>
      </c>
      <c r="L3565" s="3" t="s">
        <v>6977</v>
      </c>
      <c r="M3565" s="3" t="s">
        <v>4</v>
      </c>
      <c r="N3565" s="3" t="s">
        <v>10620</v>
      </c>
      <c r="O3565" s="3" t="s">
        <v>31</v>
      </c>
      <c r="P3565" s="6">
        <f>_xlfn.XLOOKUP(#REF!,[1]!Table2[BINNING],[1]!Table2[VFG],"")</f>
      </c>
      <c r="Q3565" s="6">
        <f>IF(ISNUMBER(FIND("|",#REF!,1)),LEFT(#REF!,FIND("|",#REF!,1)-2),#REF!)</f>
      </c>
      <c r="R3565" s="6">
        <f>IF(ISNUMBER(FIND("|",#REF!,1)),RIGHT(#REF!,LEN(#REF!)-FIND("|",#REF!,1)-1),"")</f>
      </c>
      <c r="S3565" s="3" t="s">
        <v>7</v>
      </c>
      <c r="T3565" s="3" t="s">
        <v>7</v>
      </c>
      <c r="U3565" s="2">
        <v>0</v>
      </c>
      <c r="V3565" s="2">
        <v>0</v>
      </c>
      <c r="W3565" s="2">
        <v>139000</v>
      </c>
      <c r="X3565" s="3" t="s">
        <v>305</v>
      </c>
      <c r="Y3565" s="2">
        <v>5</v>
      </c>
      <c r="Z3565" s="3"/>
      <c r="AA3565" s="3"/>
      <c r="AB3565" s="7" t="s">
        <v>10621</v>
      </c>
      <c r="AC3565" s="3" t="s">
        <v>542</v>
      </c>
      <c r="AD3565" s="3" t="s">
        <v>543</v>
      </c>
      <c r="AE3565" s="3" t="s">
        <v>544</v>
      </c>
      <c r="AF3565" s="3" t="s">
        <v>102</v>
      </c>
      <c r="AG3565" s="4"/>
      <c r="AH3565" s="3"/>
      <c r="AI3565" s="4"/>
      <c r="AJ35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5" s="8">
        <f>IF(#REF!=MAX(#REF!),"New","Old")</f>
      </c>
      <c r="AL3565" s="3"/>
      <c r="AM3565" s="9">
        <f>IF(OR(#REF!="",#REF!=0),"",IF(#REF!&lt;12000,"&lt;12k",IF(AND(#REF!&gt;=12000,#REF!&lt;24000),"12k to 24k",IF(AND(#REF!&gt;=24000,#REF!&lt;=36000),"24k to 36k",IF(#REF!&gt;36000,"&gt;36k","")))))</f>
      </c>
    </row>
    <row x14ac:dyDescent="0.25" r="3566" customHeight="1" ht="18.75">
      <c r="A3566" s="1">
        <v>1930419</v>
      </c>
      <c r="B3566" s="2">
        <v>11546967</v>
      </c>
      <c r="C3566" s="3" t="s">
        <v>0</v>
      </c>
      <c r="D3566" s="3" t="s">
        <v>181</v>
      </c>
      <c r="E3566" s="2">
        <v>2018</v>
      </c>
      <c r="F3566" s="4">
        <v>45191</v>
      </c>
      <c r="G3566" s="3" t="s">
        <v>39</v>
      </c>
      <c r="H3566" s="4">
        <v>45196</v>
      </c>
      <c r="I3566" s="4">
        <f>_xlfn.XLOOKUP(#REF!,[1]!Backup_F8_Previous_Wave[ODINO],[1]!Backup_F8_Previous_Wave[Production Date],"")</f>
      </c>
      <c r="J3566" s="10">
        <f>_xlfn.XLOOKUP(#REF!,[1]!Backup_F8_Previous_Wave[ODINO],[1]!Backup_F8_Previous_Wave[Wave Date],"")</f>
      </c>
      <c r="K3566" s="6">
        <f>_xlfn.XLOOKUP(#REF!,[1]!Backup_F8_Previous_Wave[ODINO],[1]!Backup_F8_Previous_Wave[Full VIN],"")</f>
      </c>
      <c r="L3566" s="3" t="s">
        <v>8443</v>
      </c>
      <c r="M3566" s="3" t="s">
        <v>4</v>
      </c>
      <c r="N3566" s="3" t="s">
        <v>10622</v>
      </c>
      <c r="O3566" s="3" t="s">
        <v>196</v>
      </c>
      <c r="P3566" s="6">
        <f>_xlfn.XLOOKUP(#REF!,[1]!Table2[BINNING],[1]!Table2[VFG],"")</f>
      </c>
      <c r="Q3566" s="6">
        <f>IF(ISNUMBER(FIND("|",#REF!,1)),LEFT(#REF!,FIND("|",#REF!,1)-2),#REF!)</f>
      </c>
      <c r="R3566" s="6">
        <f>IF(ISNUMBER(FIND("|",#REF!,1)),RIGHT(#REF!,LEN(#REF!)-FIND("|",#REF!,1)-1),"")</f>
      </c>
      <c r="S3566" s="3" t="s">
        <v>7</v>
      </c>
      <c r="T3566" s="3" t="s">
        <v>7</v>
      </c>
      <c r="U3566" s="2">
        <v>0</v>
      </c>
      <c r="V3566" s="2">
        <v>0</v>
      </c>
      <c r="W3566" s="2"/>
      <c r="X3566" s="3" t="s">
        <v>317</v>
      </c>
      <c r="Y3566" s="2">
        <v>75</v>
      </c>
      <c r="Z3566" s="3"/>
      <c r="AA3566" s="3"/>
      <c r="AB3566" s="7" t="s">
        <v>10623</v>
      </c>
      <c r="AC3566" s="3" t="s">
        <v>297</v>
      </c>
      <c r="AD3566" s="3" t="s">
        <v>298</v>
      </c>
      <c r="AE3566" s="3" t="s">
        <v>299</v>
      </c>
      <c r="AF3566" s="3" t="s">
        <v>198</v>
      </c>
      <c r="AG3566" s="4"/>
      <c r="AH3566" s="3"/>
      <c r="AI3566" s="4"/>
      <c r="AJ35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6" s="8">
        <f>IF(#REF!=MAX(#REF!),"New","Old")</f>
      </c>
      <c r="AL3566" s="3"/>
      <c r="AM3566" s="9">
        <f>IF(OR(#REF!="",#REF!=0),"",IF(#REF!&lt;12000,"&lt;12k",IF(AND(#REF!&gt;=12000,#REF!&lt;24000),"12k to 24k",IF(AND(#REF!&gt;=24000,#REF!&lt;=36000),"24k to 36k",IF(#REF!&gt;36000,"&gt;36k","")))))</f>
      </c>
    </row>
    <row x14ac:dyDescent="0.25" r="3567" customHeight="1" ht="18.75">
      <c r="A3567" s="1">
        <v>1930427</v>
      </c>
      <c r="B3567" s="2">
        <v>11546972</v>
      </c>
      <c r="C3567" s="3" t="s">
        <v>0</v>
      </c>
      <c r="D3567" s="3" t="s">
        <v>86</v>
      </c>
      <c r="E3567" s="2">
        <v>2020</v>
      </c>
      <c r="F3567" s="4">
        <v>45196</v>
      </c>
      <c r="G3567" s="3" t="s">
        <v>39</v>
      </c>
      <c r="H3567" s="4">
        <v>45196</v>
      </c>
      <c r="I3567" s="4"/>
      <c r="J3567" s="10">
        <f>_xlfn.XLOOKUP(#REF!,[1]!Backup_F8_Previous_Wave[ODINO],[1]!Backup_F8_Previous_Wave[Wave Date],"")</f>
      </c>
      <c r="K3567" s="3"/>
      <c r="L3567" s="3" t="s">
        <v>8307</v>
      </c>
      <c r="M3567" s="3" t="s">
        <v>4</v>
      </c>
      <c r="N3567" s="3" t="s">
        <v>10624</v>
      </c>
      <c r="O3567" s="3" t="s">
        <v>4771</v>
      </c>
      <c r="P3567" s="6">
        <f>_xlfn.XLOOKUP(#REF!,[1]!Table2[BINNING],[1]!Table2[VFG],"")</f>
      </c>
      <c r="Q3567" s="6">
        <f>IF(ISNUMBER(FIND("|",#REF!,1)),LEFT(#REF!,FIND("|",#REF!,1)-2),#REF!)</f>
      </c>
      <c r="R3567" s="6">
        <f>IF(ISNUMBER(FIND("|",#REF!,1)),RIGHT(#REF!,LEN(#REF!)-FIND("|",#REF!,1)-1),"")</f>
      </c>
      <c r="S3567" s="3" t="s">
        <v>7</v>
      </c>
      <c r="T3567" s="3" t="s">
        <v>7</v>
      </c>
      <c r="U3567" s="2">
        <v>0</v>
      </c>
      <c r="V3567" s="2">
        <v>0</v>
      </c>
      <c r="W3567" s="2"/>
      <c r="X3567" s="3" t="s">
        <v>72</v>
      </c>
      <c r="Y3567" s="2"/>
      <c r="Z3567" s="3"/>
      <c r="AA3567" s="3"/>
      <c r="AB3567" s="7" t="s">
        <v>10625</v>
      </c>
      <c r="AC3567" s="3" t="s">
        <v>44</v>
      </c>
      <c r="AD3567" s="3" t="s">
        <v>44</v>
      </c>
      <c r="AE3567" s="3" t="s">
        <v>44</v>
      </c>
      <c r="AF3567" s="3" t="s">
        <v>44</v>
      </c>
      <c r="AG3567" s="4"/>
      <c r="AH3567" s="3"/>
      <c r="AI3567" s="4"/>
      <c r="AJ35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7" s="8">
        <f>IF(#REF!=MAX(#REF!),"New","Old")</f>
      </c>
      <c r="AL3567" s="3"/>
      <c r="AM3567" s="9">
        <f>IF(OR(#REF!="",#REF!=0),"",IF(#REF!&lt;12000,"&lt;12k",IF(AND(#REF!&gt;=12000,#REF!&lt;24000),"12k to 24k",IF(AND(#REF!&gt;=24000,#REF!&lt;=36000),"24k to 36k",IF(#REF!&gt;36000,"&gt;36k","")))))</f>
      </c>
    </row>
    <row x14ac:dyDescent="0.25" r="3568" customHeight="1" ht="18.75">
      <c r="A3568" s="1">
        <v>1930428</v>
      </c>
      <c r="B3568" s="2">
        <v>11546973</v>
      </c>
      <c r="C3568" s="3" t="s">
        <v>0</v>
      </c>
      <c r="D3568" s="3" t="s">
        <v>560</v>
      </c>
      <c r="E3568" s="2">
        <v>2014</v>
      </c>
      <c r="F3568" s="4">
        <v>45076</v>
      </c>
      <c r="G3568" s="3" t="s">
        <v>108</v>
      </c>
      <c r="H3568" s="4">
        <v>45196</v>
      </c>
      <c r="I3568" s="4">
        <f>_xlfn.XLOOKUP(#REF!,[1]!Backup_F8_Previous_Wave[ODINO],[1]!Backup_F8_Previous_Wave[Production Date],"")</f>
      </c>
      <c r="J3568" s="10">
        <f>_xlfn.XLOOKUP(#REF!,[1]!Backup_F8_Previous_Wave[ODINO],[1]!Backup_F8_Previous_Wave[Wave Date],"")</f>
      </c>
      <c r="K3568" s="6">
        <f>_xlfn.XLOOKUP(#REF!,[1]!Backup_F8_Previous_Wave[ODINO],[1]!Backup_F8_Previous_Wave[Full VIN],"")</f>
      </c>
      <c r="L3568" s="3" t="s">
        <v>9158</v>
      </c>
      <c r="M3568" s="3" t="s">
        <v>4</v>
      </c>
      <c r="N3568" s="3" t="s">
        <v>10626</v>
      </c>
      <c r="O3568" s="3" t="s">
        <v>62</v>
      </c>
      <c r="P3568" s="6">
        <f>_xlfn.XLOOKUP(#REF!,[1]!Table2[BINNING],[1]!Table2[VFG],"")</f>
      </c>
      <c r="Q3568" s="6">
        <f>IF(ISNUMBER(FIND("|",#REF!,1)),LEFT(#REF!,FIND("|",#REF!,1)-2),#REF!)</f>
      </c>
      <c r="R3568" s="6">
        <f>IF(ISNUMBER(FIND("|",#REF!,1)),RIGHT(#REF!,LEN(#REF!)-FIND("|",#REF!,1)-1),"")</f>
      </c>
      <c r="S3568" s="3" t="s">
        <v>7</v>
      </c>
      <c r="T3568" s="3" t="s">
        <v>7</v>
      </c>
      <c r="U3568" s="2">
        <v>0</v>
      </c>
      <c r="V3568" s="2">
        <v>0</v>
      </c>
      <c r="W3568" s="2">
        <v>86000</v>
      </c>
      <c r="X3568" s="3" t="s">
        <v>139</v>
      </c>
      <c r="Y3568" s="2"/>
      <c r="Z3568" s="3"/>
      <c r="AA3568" s="3"/>
      <c r="AB3568" s="7" t="s">
        <v>10627</v>
      </c>
      <c r="AC3568" s="3" t="s">
        <v>2077</v>
      </c>
      <c r="AD3568" s="3" t="s">
        <v>2078</v>
      </c>
      <c r="AE3568" s="3" t="s">
        <v>9162</v>
      </c>
      <c r="AF3568" s="3" t="s">
        <v>198</v>
      </c>
      <c r="AG3568" s="4"/>
      <c r="AH3568" s="3"/>
      <c r="AI3568" s="4"/>
      <c r="AJ35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8" s="8">
        <f>IF(#REF!=MAX(#REF!),"New","Old")</f>
      </c>
      <c r="AL3568" s="3"/>
      <c r="AM3568" s="9">
        <f>IF(OR(#REF!="",#REF!=0),"",IF(#REF!&lt;12000,"&lt;12k",IF(AND(#REF!&gt;=12000,#REF!&lt;24000),"12k to 24k",IF(AND(#REF!&gt;=24000,#REF!&lt;=36000),"24k to 36k",IF(#REF!&gt;36000,"&gt;36k","")))))</f>
      </c>
    </row>
    <row x14ac:dyDescent="0.25" r="3569" customHeight="1" ht="18.75">
      <c r="A3569" s="1">
        <v>1930474</v>
      </c>
      <c r="B3569" s="2">
        <v>11546999</v>
      </c>
      <c r="C3569" s="3" t="s">
        <v>173</v>
      </c>
      <c r="D3569" s="3" t="s">
        <v>1060</v>
      </c>
      <c r="E3569" s="2">
        <v>2020</v>
      </c>
      <c r="F3569" s="4">
        <v>45115</v>
      </c>
      <c r="G3569" s="3" t="s">
        <v>39</v>
      </c>
      <c r="H3569" s="4">
        <v>45196</v>
      </c>
      <c r="I3569" s="4">
        <f>_xlfn.XLOOKUP(#REF!,[1]!Backup_F8_Previous_Wave[ODINO],[1]!Backup_F8_Previous_Wave[Production Date],"")</f>
      </c>
      <c r="J3569" s="10">
        <f>_xlfn.XLOOKUP(#REF!,[1]!Backup_F8_Previous_Wave[ODINO],[1]!Backup_F8_Previous_Wave[Wave Date],"")</f>
      </c>
      <c r="K3569" s="6">
        <f>_xlfn.XLOOKUP(#REF!,[1]!Backup_F8_Previous_Wave[ODINO],[1]!Backup_F8_Previous_Wave[Full VIN],"")</f>
      </c>
      <c r="L3569" s="3" t="s">
        <v>10628</v>
      </c>
      <c r="M3569" s="3" t="s">
        <v>4</v>
      </c>
      <c r="N3569" s="3" t="s">
        <v>10629</v>
      </c>
      <c r="O3569" s="3" t="s">
        <v>105</v>
      </c>
      <c r="P3569" s="6">
        <f>_xlfn.XLOOKUP(#REF!,[1]!Table2[BINNING],[1]!Table2[VFG],"")</f>
      </c>
      <c r="Q3569" s="6">
        <f>IF(ISNUMBER(FIND("|",#REF!,1)),LEFT(#REF!,FIND("|",#REF!,1)-2),#REF!)</f>
      </c>
      <c r="R3569" s="6">
        <f>IF(ISNUMBER(FIND("|",#REF!,1)),RIGHT(#REF!,LEN(#REF!)-FIND("|",#REF!,1)-1),"")</f>
      </c>
      <c r="S3569" s="3" t="s">
        <v>7</v>
      </c>
      <c r="T3569" s="3" t="s">
        <v>7</v>
      </c>
      <c r="U3569" s="2">
        <v>0</v>
      </c>
      <c r="V3569" s="2">
        <v>0</v>
      </c>
      <c r="W3569" s="2"/>
      <c r="X3569" s="3" t="s">
        <v>229</v>
      </c>
      <c r="Y3569" s="2">
        <v>60</v>
      </c>
      <c r="Z3569" s="3"/>
      <c r="AA3569" s="3"/>
      <c r="AB3569" s="7" t="s">
        <v>10630</v>
      </c>
      <c r="AC3569" s="3" t="s">
        <v>977</v>
      </c>
      <c r="AD3569" s="3" t="s">
        <v>978</v>
      </c>
      <c r="AE3569" s="3" t="s">
        <v>979</v>
      </c>
      <c r="AF3569" s="3" t="s">
        <v>95</v>
      </c>
      <c r="AG3569" s="4"/>
      <c r="AH3569" s="3"/>
      <c r="AI3569" s="4"/>
      <c r="AJ35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69" s="8">
        <f>IF(#REF!=MAX(#REF!),"New","Old")</f>
      </c>
      <c r="AL3569" s="3"/>
      <c r="AM3569" s="9">
        <f>IF(OR(#REF!="",#REF!=0),"",IF(#REF!&lt;12000,"&lt;12k",IF(AND(#REF!&gt;=12000,#REF!&lt;24000),"12k to 24k",IF(AND(#REF!&gt;=24000,#REF!&lt;=36000),"24k to 36k",IF(#REF!&gt;36000,"&gt;36k","")))))</f>
      </c>
    </row>
    <row x14ac:dyDescent="0.25" r="3570" customHeight="1" ht="18.75">
      <c r="A3570" s="1">
        <v>1930525</v>
      </c>
      <c r="B3570" s="2">
        <v>11547032</v>
      </c>
      <c r="C3570" s="3" t="s">
        <v>0</v>
      </c>
      <c r="D3570" s="3" t="s">
        <v>1</v>
      </c>
      <c r="E3570" s="2">
        <v>2023</v>
      </c>
      <c r="F3570" s="4">
        <v>45197</v>
      </c>
      <c r="G3570" s="3" t="s">
        <v>39</v>
      </c>
      <c r="H3570" s="4">
        <v>45197</v>
      </c>
      <c r="I3570" s="4">
        <f>_xlfn.XLOOKUP(#REF!,[1]!Backup_F8_Previous_Wave[ODINO],[1]!Backup_F8_Previous_Wave[Production Date],"")</f>
      </c>
      <c r="J3570" s="10">
        <f>_xlfn.XLOOKUP(#REF!,[1]!Backup_F8_Previous_Wave[ODINO],[1]!Backup_F8_Previous_Wave[Wave Date],"")</f>
      </c>
      <c r="K3570" s="6">
        <f>_xlfn.XLOOKUP(#REF!,[1]!Backup_F8_Previous_Wave[ODINO],[1]!Backup_F8_Previous_Wave[Full VIN],"")</f>
      </c>
      <c r="L3570" s="3" t="s">
        <v>10631</v>
      </c>
      <c r="M3570" s="3" t="s">
        <v>4</v>
      </c>
      <c r="N3570" s="3" t="s">
        <v>10632</v>
      </c>
      <c r="O3570" s="3" t="s">
        <v>57</v>
      </c>
      <c r="P3570" s="6">
        <f>_xlfn.XLOOKUP(#REF!,[1]!Table2[BINNING],[1]!Table2[VFG],"")</f>
      </c>
      <c r="Q3570" s="6">
        <f>IF(ISNUMBER(FIND("|",#REF!,1)),LEFT(#REF!,FIND("|",#REF!,1)-2),#REF!)</f>
      </c>
      <c r="R3570" s="6">
        <f>IF(ISNUMBER(FIND("|",#REF!,1)),RIGHT(#REF!,LEN(#REF!)-FIND("|",#REF!,1)-1),"")</f>
      </c>
      <c r="S3570" s="3" t="s">
        <v>7</v>
      </c>
      <c r="T3570" s="3" t="s">
        <v>7</v>
      </c>
      <c r="U3570" s="2">
        <v>0</v>
      </c>
      <c r="V3570" s="2">
        <v>0</v>
      </c>
      <c r="W3570" s="2"/>
      <c r="X3570" s="3" t="s">
        <v>358</v>
      </c>
      <c r="Y3570" s="2">
        <v>55</v>
      </c>
      <c r="Z3570" s="3"/>
      <c r="AA3570" s="3"/>
      <c r="AB3570" s="7" t="s">
        <v>10633</v>
      </c>
      <c r="AC3570" s="3" t="s">
        <v>4018</v>
      </c>
      <c r="AD3570" s="3" t="s">
        <v>11</v>
      </c>
      <c r="AE3570" s="3" t="s">
        <v>135</v>
      </c>
      <c r="AF3570" s="3" t="s">
        <v>27</v>
      </c>
      <c r="AG3570" s="4"/>
      <c r="AH3570" s="3"/>
      <c r="AI3570" s="4"/>
      <c r="AJ35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0" s="8">
        <f>IF(#REF!=MAX(#REF!),"New","Old")</f>
      </c>
      <c r="AL3570" s="3"/>
      <c r="AM3570" s="9">
        <f>IF(OR(#REF!="",#REF!=0),"",IF(#REF!&lt;12000,"&lt;12k",IF(AND(#REF!&gt;=12000,#REF!&lt;24000),"12k to 24k",IF(AND(#REF!&gt;=24000,#REF!&lt;=36000),"24k to 36k",IF(#REF!&gt;36000,"&gt;36k","")))))</f>
      </c>
    </row>
    <row x14ac:dyDescent="0.25" r="3571" customHeight="1" ht="18.75">
      <c r="A3571" s="1">
        <v>1930533</v>
      </c>
      <c r="B3571" s="2">
        <v>11547038</v>
      </c>
      <c r="C3571" s="3" t="s">
        <v>0</v>
      </c>
      <c r="D3571" s="3" t="s">
        <v>86</v>
      </c>
      <c r="E3571" s="2">
        <v>2020</v>
      </c>
      <c r="F3571" s="4">
        <v>45195</v>
      </c>
      <c r="G3571" s="3" t="s">
        <v>39</v>
      </c>
      <c r="H3571" s="4">
        <v>45197</v>
      </c>
      <c r="I3571" s="4">
        <f>_xlfn.XLOOKUP(#REF!,[1]!Backup_F8_Previous_Wave[ODINO],[1]!Backup_F8_Previous_Wave[Production Date],"")</f>
      </c>
      <c r="J3571" s="10">
        <f>_xlfn.XLOOKUP(#REF!,[1]!Backup_F8_Previous_Wave[ODINO],[1]!Backup_F8_Previous_Wave[Wave Date],"")</f>
      </c>
      <c r="K3571" s="6">
        <f>_xlfn.XLOOKUP(#REF!,[1]!Backup_F8_Previous_Wave[ODINO],[1]!Backup_F8_Previous_Wave[Full VIN],"")</f>
      </c>
      <c r="L3571" s="3" t="s">
        <v>7700</v>
      </c>
      <c r="M3571" s="3" t="s">
        <v>4</v>
      </c>
      <c r="N3571" s="3" t="s">
        <v>10634</v>
      </c>
      <c r="O3571" s="3" t="s">
        <v>4771</v>
      </c>
      <c r="P3571" s="6">
        <f>_xlfn.XLOOKUP(#REF!,[1]!Table2[BINNING],[1]!Table2[VFG],"")</f>
      </c>
      <c r="Q3571" s="6">
        <f>IF(ISNUMBER(FIND("|",#REF!,1)),LEFT(#REF!,FIND("|",#REF!,1)-2),#REF!)</f>
      </c>
      <c r="R3571" s="6">
        <f>IF(ISNUMBER(FIND("|",#REF!,1)),RIGHT(#REF!,LEN(#REF!)-FIND("|",#REF!,1)-1),"")</f>
      </c>
      <c r="S3571" s="3" t="s">
        <v>7</v>
      </c>
      <c r="T3571" s="3" t="s">
        <v>7</v>
      </c>
      <c r="U3571" s="2">
        <v>0</v>
      </c>
      <c r="V3571" s="2">
        <v>0</v>
      </c>
      <c r="W3571" s="2"/>
      <c r="X3571" s="3" t="s">
        <v>246</v>
      </c>
      <c r="Y3571" s="2"/>
      <c r="Z3571" s="3"/>
      <c r="AA3571" s="3"/>
      <c r="AB3571" s="7" t="s">
        <v>10635</v>
      </c>
      <c r="AC3571" s="3" t="s">
        <v>685</v>
      </c>
      <c r="AD3571" s="3" t="s">
        <v>93</v>
      </c>
      <c r="AE3571" s="3" t="s">
        <v>94</v>
      </c>
      <c r="AF3571" s="3" t="s">
        <v>95</v>
      </c>
      <c r="AG3571" s="4"/>
      <c r="AH3571" s="3"/>
      <c r="AI3571" s="4"/>
      <c r="AJ35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1" s="8">
        <f>IF(#REF!=MAX(#REF!),"New","Old")</f>
      </c>
      <c r="AL3571" s="3"/>
      <c r="AM3571" s="9">
        <f>IF(OR(#REF!="",#REF!=0),"",IF(#REF!&lt;12000,"&lt;12k",IF(AND(#REF!&gt;=12000,#REF!&lt;24000),"12k to 24k",IF(AND(#REF!&gt;=24000,#REF!&lt;=36000),"24k to 36k",IF(#REF!&gt;36000,"&gt;36k","")))))</f>
      </c>
    </row>
    <row x14ac:dyDescent="0.25" r="3572" customHeight="1" ht="18.75">
      <c r="A3572" s="1">
        <v>1930635</v>
      </c>
      <c r="B3572" s="2">
        <v>11547107</v>
      </c>
      <c r="C3572" s="3" t="s">
        <v>0</v>
      </c>
      <c r="D3572" s="3" t="s">
        <v>86</v>
      </c>
      <c r="E3572" s="2">
        <v>2020</v>
      </c>
      <c r="F3572" s="4">
        <v>45117</v>
      </c>
      <c r="G3572" s="3" t="s">
        <v>39</v>
      </c>
      <c r="H3572" s="4">
        <v>45197</v>
      </c>
      <c r="I3572" s="4">
        <f>_xlfn.XLOOKUP(#REF!,[1]!Backup_F8_Previous_Wave[ODINO],[1]!Backup_F8_Previous_Wave[Production Date],"")</f>
      </c>
      <c r="J3572" s="10">
        <f>_xlfn.XLOOKUP(#REF!,[1]!Backup_F8_Previous_Wave[ODINO],[1]!Backup_F8_Previous_Wave[Wave Date],"")</f>
      </c>
      <c r="K3572" s="6">
        <f>_xlfn.XLOOKUP(#REF!,[1]!Backup_F8_Previous_Wave[ODINO],[1]!Backup_F8_Previous_Wave[Full VIN],"")</f>
      </c>
      <c r="L3572" s="3" t="s">
        <v>9074</v>
      </c>
      <c r="M3572" s="3" t="s">
        <v>4</v>
      </c>
      <c r="N3572" s="3" t="s">
        <v>10636</v>
      </c>
      <c r="O3572" s="3" t="s">
        <v>4771</v>
      </c>
      <c r="P3572" s="6">
        <f>_xlfn.XLOOKUP(#REF!,[1]!Table2[BINNING],[1]!Table2[VFG],"")</f>
      </c>
      <c r="Q3572" s="6">
        <f>IF(ISNUMBER(FIND("|",#REF!,1)),LEFT(#REF!,FIND("|",#REF!,1)-2),#REF!)</f>
      </c>
      <c r="R3572" s="6">
        <f>IF(ISNUMBER(FIND("|",#REF!,1)),RIGHT(#REF!,LEN(#REF!)-FIND("|",#REF!,1)-1),"")</f>
      </c>
      <c r="S3572" s="3" t="s">
        <v>7</v>
      </c>
      <c r="T3572" s="3" t="s">
        <v>7</v>
      </c>
      <c r="U3572" s="2">
        <v>0</v>
      </c>
      <c r="V3572" s="2">
        <v>0</v>
      </c>
      <c r="W3572" s="2"/>
      <c r="X3572" s="3" t="s">
        <v>798</v>
      </c>
      <c r="Y3572" s="2">
        <v>0</v>
      </c>
      <c r="Z3572" s="3"/>
      <c r="AA3572" s="3"/>
      <c r="AB3572" s="7" t="s">
        <v>10637</v>
      </c>
      <c r="AC3572" s="3" t="s">
        <v>685</v>
      </c>
      <c r="AD3572" s="3" t="s">
        <v>1962</v>
      </c>
      <c r="AE3572" s="3" t="s">
        <v>2404</v>
      </c>
      <c r="AF3572" s="3" t="s">
        <v>95</v>
      </c>
      <c r="AG3572" s="4"/>
      <c r="AH3572" s="3"/>
      <c r="AI3572" s="4"/>
      <c r="AJ35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2" s="8">
        <f>IF(#REF!=MAX(#REF!),"New","Old")</f>
      </c>
      <c r="AL3572" s="3"/>
      <c r="AM3572" s="9">
        <f>IF(OR(#REF!="",#REF!=0),"",IF(#REF!&lt;12000,"&lt;12k",IF(AND(#REF!&gt;=12000,#REF!&lt;24000),"12k to 24k",IF(AND(#REF!&gt;=24000,#REF!&lt;=36000),"24k to 36k",IF(#REF!&gt;36000,"&gt;36k","")))))</f>
      </c>
    </row>
    <row x14ac:dyDescent="0.25" r="3573" customHeight="1" ht="18.75">
      <c r="A3573" s="1">
        <v>1930700</v>
      </c>
      <c r="B3573" s="2">
        <v>11547154</v>
      </c>
      <c r="C3573" s="3" t="s">
        <v>0</v>
      </c>
      <c r="D3573" s="3" t="s">
        <v>181</v>
      </c>
      <c r="E3573" s="2">
        <v>2023</v>
      </c>
      <c r="F3573" s="4">
        <v>45163</v>
      </c>
      <c r="G3573" s="3" t="s">
        <v>39</v>
      </c>
      <c r="H3573" s="4">
        <v>45197</v>
      </c>
      <c r="I3573" s="4">
        <f>_xlfn.XLOOKUP(#REF!,[1]!Backup_F8_Previous_Wave[ODINO],[1]!Backup_F8_Previous_Wave[Production Date],"")</f>
      </c>
      <c r="J3573" s="10">
        <f>_xlfn.XLOOKUP(#REF!,[1]!Backup_F8_Previous_Wave[ODINO],[1]!Backup_F8_Previous_Wave[Wave Date],"")</f>
      </c>
      <c r="K3573" s="6">
        <f>_xlfn.XLOOKUP(#REF!,[1]!Backup_F8_Previous_Wave[ODINO],[1]!Backup_F8_Previous_Wave[Full VIN],"")</f>
      </c>
      <c r="L3573" s="3" t="s">
        <v>10638</v>
      </c>
      <c r="M3573" s="3" t="s">
        <v>4</v>
      </c>
      <c r="N3573" s="3" t="s">
        <v>10639</v>
      </c>
      <c r="O3573" s="3" t="s">
        <v>151</v>
      </c>
      <c r="P3573" s="6">
        <f>_xlfn.XLOOKUP(#REF!,[1]!Table2[BINNING],[1]!Table2[VFG],"")</f>
      </c>
      <c r="Q3573" s="6">
        <f>IF(ISNUMBER(FIND("|",#REF!,1)),LEFT(#REF!,FIND("|",#REF!,1)-2),#REF!)</f>
      </c>
      <c r="R3573" s="6">
        <f>IF(ISNUMBER(FIND("|",#REF!,1)),RIGHT(#REF!,LEN(#REF!)-FIND("|",#REF!,1)-1),"")</f>
      </c>
      <c r="S3573" s="3" t="s">
        <v>7</v>
      </c>
      <c r="T3573" s="3" t="s">
        <v>7</v>
      </c>
      <c r="U3573" s="2">
        <v>0</v>
      </c>
      <c r="V3573" s="2">
        <v>0</v>
      </c>
      <c r="W3573" s="2"/>
      <c r="X3573" s="3" t="s">
        <v>18</v>
      </c>
      <c r="Y3573" s="2"/>
      <c r="Z3573" s="3"/>
      <c r="AA3573" s="3"/>
      <c r="AB3573" s="7" t="s">
        <v>10640</v>
      </c>
      <c r="AC3573" s="3" t="s">
        <v>1252</v>
      </c>
      <c r="AD3573" s="3" t="s">
        <v>298</v>
      </c>
      <c r="AE3573" s="3" t="s">
        <v>299</v>
      </c>
      <c r="AF3573" s="3" t="s">
        <v>198</v>
      </c>
      <c r="AG3573" s="4"/>
      <c r="AH3573" s="3"/>
      <c r="AI3573" s="4"/>
      <c r="AJ35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3" s="8">
        <f>IF(#REF!=MAX(#REF!),"New","Old")</f>
      </c>
      <c r="AL3573" s="3"/>
      <c r="AM3573" s="9">
        <f>IF(OR(#REF!="",#REF!=0),"",IF(#REF!&lt;12000,"&lt;12k",IF(AND(#REF!&gt;=12000,#REF!&lt;24000),"12k to 24k",IF(AND(#REF!&gt;=24000,#REF!&lt;=36000),"24k to 36k",IF(#REF!&gt;36000,"&gt;36k","")))))</f>
      </c>
    </row>
    <row x14ac:dyDescent="0.25" r="3574" customHeight="1" ht="18.75">
      <c r="A3574" s="1">
        <v>1930737</v>
      </c>
      <c r="B3574" s="2">
        <v>11547184</v>
      </c>
      <c r="C3574" s="3" t="s">
        <v>0</v>
      </c>
      <c r="D3574" s="3" t="s">
        <v>86</v>
      </c>
      <c r="E3574" s="2">
        <v>2020</v>
      </c>
      <c r="F3574" s="4">
        <v>45192</v>
      </c>
      <c r="G3574" s="3" t="s">
        <v>39</v>
      </c>
      <c r="H3574" s="4">
        <v>45197</v>
      </c>
      <c r="I3574" s="4">
        <f>_xlfn.XLOOKUP(#REF!,[1]!Backup_F8_Previous_Wave[ODINO],[1]!Backup_F8_Previous_Wave[Production Date],"")</f>
      </c>
      <c r="J3574" s="10">
        <f>_xlfn.XLOOKUP(#REF!,[1]!Backup_F8_Previous_Wave[ODINO],[1]!Backup_F8_Previous_Wave[Wave Date],"")</f>
      </c>
      <c r="K3574" s="6">
        <f>_xlfn.XLOOKUP(#REF!,[1]!Backup_F8_Previous_Wave[ODINO],[1]!Backup_F8_Previous_Wave[Full VIN],"")</f>
      </c>
      <c r="L3574" s="3" t="s">
        <v>7700</v>
      </c>
      <c r="M3574" s="3" t="s">
        <v>4</v>
      </c>
      <c r="N3574" s="3" t="s">
        <v>10641</v>
      </c>
      <c r="O3574" s="3" t="s">
        <v>4771</v>
      </c>
      <c r="P3574" s="6">
        <f>_xlfn.XLOOKUP(#REF!,[1]!Table2[BINNING],[1]!Table2[VFG],"")</f>
      </c>
      <c r="Q3574" s="6">
        <f>IF(ISNUMBER(FIND("|",#REF!,1)),LEFT(#REF!,FIND("|",#REF!,1)-2),#REF!)</f>
      </c>
      <c r="R3574" s="6">
        <f>IF(ISNUMBER(FIND("|",#REF!,1)),RIGHT(#REF!,LEN(#REF!)-FIND("|",#REF!,1)-1),"")</f>
      </c>
      <c r="S3574" s="3" t="s">
        <v>7</v>
      </c>
      <c r="T3574" s="3" t="s">
        <v>7</v>
      </c>
      <c r="U3574" s="2">
        <v>0</v>
      </c>
      <c r="V3574" s="2">
        <v>0</v>
      </c>
      <c r="W3574" s="2"/>
      <c r="X3574" s="3" t="s">
        <v>24</v>
      </c>
      <c r="Y3574" s="2"/>
      <c r="Z3574" s="3"/>
      <c r="AA3574" s="3"/>
      <c r="AB3574" s="7" t="s">
        <v>10642</v>
      </c>
      <c r="AC3574" s="3" t="s">
        <v>685</v>
      </c>
      <c r="AD3574" s="3" t="s">
        <v>93</v>
      </c>
      <c r="AE3574" s="3" t="s">
        <v>94</v>
      </c>
      <c r="AF3574" s="3" t="s">
        <v>95</v>
      </c>
      <c r="AG3574" s="4"/>
      <c r="AH3574" s="3"/>
      <c r="AI3574" s="4"/>
      <c r="AJ35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4" s="8">
        <f>IF(#REF!=MAX(#REF!),"New","Old")</f>
      </c>
      <c r="AL3574" s="3"/>
      <c r="AM3574" s="9">
        <f>IF(OR(#REF!="",#REF!=0),"",IF(#REF!&lt;12000,"&lt;12k",IF(AND(#REF!&gt;=12000,#REF!&lt;24000),"12k to 24k",IF(AND(#REF!&gt;=24000,#REF!&lt;=36000),"24k to 36k",IF(#REF!&gt;36000,"&gt;36k","")))))</f>
      </c>
    </row>
    <row x14ac:dyDescent="0.25" r="3575" customHeight="1" ht="18.75">
      <c r="A3575" s="1">
        <v>1930781</v>
      </c>
      <c r="B3575" s="2">
        <v>11547213</v>
      </c>
      <c r="C3575" s="3" t="s">
        <v>0</v>
      </c>
      <c r="D3575" s="3" t="s">
        <v>86</v>
      </c>
      <c r="E3575" s="2">
        <v>2020</v>
      </c>
      <c r="F3575" s="4">
        <v>45191</v>
      </c>
      <c r="G3575" s="3" t="s">
        <v>39</v>
      </c>
      <c r="H3575" s="4">
        <v>45197</v>
      </c>
      <c r="I3575" s="4">
        <f>_xlfn.XLOOKUP(#REF!,[1]!Backup_F8_Previous_Wave[ODINO],[1]!Backup_F8_Previous_Wave[Production Date],"")</f>
      </c>
      <c r="J3575" s="10">
        <f>_xlfn.XLOOKUP(#REF!,[1]!Backup_F8_Previous_Wave[ODINO],[1]!Backup_F8_Previous_Wave[Wave Date],"")</f>
      </c>
      <c r="K3575" s="6">
        <f>_xlfn.XLOOKUP(#REF!,[1]!Backup_F8_Previous_Wave[ODINO],[1]!Backup_F8_Previous_Wave[Full VIN],"")</f>
      </c>
      <c r="L3575" s="3" t="s">
        <v>7700</v>
      </c>
      <c r="M3575" s="3" t="s">
        <v>4</v>
      </c>
      <c r="N3575" s="3" t="s">
        <v>10643</v>
      </c>
      <c r="O3575" s="3" t="s">
        <v>4771</v>
      </c>
      <c r="P3575" s="6">
        <f>_xlfn.XLOOKUP(#REF!,[1]!Table2[BINNING],[1]!Table2[VFG],"")</f>
      </c>
      <c r="Q3575" s="6">
        <f>IF(ISNUMBER(FIND("|",#REF!,1)),LEFT(#REF!,FIND("|",#REF!,1)-2),#REF!)</f>
      </c>
      <c r="R3575" s="6">
        <f>IF(ISNUMBER(FIND("|",#REF!,1)),RIGHT(#REF!,LEN(#REF!)-FIND("|",#REF!,1)-1),"")</f>
      </c>
      <c r="S3575" s="3" t="s">
        <v>7</v>
      </c>
      <c r="T3575" s="3" t="s">
        <v>7</v>
      </c>
      <c r="U3575" s="2">
        <v>0</v>
      </c>
      <c r="V3575" s="2">
        <v>0</v>
      </c>
      <c r="W3575" s="2">
        <v>105000</v>
      </c>
      <c r="X3575" s="3" t="s">
        <v>24</v>
      </c>
      <c r="Y3575" s="2">
        <v>0</v>
      </c>
      <c r="Z3575" s="3" t="s">
        <v>10644</v>
      </c>
      <c r="AA3575" s="3" t="s">
        <v>4997</v>
      </c>
      <c r="AB3575" s="7" t="s">
        <v>10645</v>
      </c>
      <c r="AC3575" s="3" t="s">
        <v>685</v>
      </c>
      <c r="AD3575" s="3" t="s">
        <v>93</v>
      </c>
      <c r="AE3575" s="3" t="s">
        <v>94</v>
      </c>
      <c r="AF3575" s="3" t="s">
        <v>95</v>
      </c>
      <c r="AG3575" s="4"/>
      <c r="AH3575" s="3"/>
      <c r="AI3575" s="4"/>
      <c r="AJ35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5" s="8">
        <f>IF(#REF!=MAX(#REF!),"New","Old")</f>
      </c>
      <c r="AL3575" s="3"/>
      <c r="AM3575" s="9">
        <f>IF(OR(#REF!="",#REF!=0),"",IF(#REF!&lt;12000,"&lt;12k",IF(AND(#REF!&gt;=12000,#REF!&lt;24000),"12k to 24k",IF(AND(#REF!&gt;=24000,#REF!&lt;=36000),"24k to 36k",IF(#REF!&gt;36000,"&gt;36k","")))))</f>
      </c>
    </row>
    <row x14ac:dyDescent="0.25" r="3576" customHeight="1" ht="18.75">
      <c r="A3576" s="1">
        <v>1930899</v>
      </c>
      <c r="B3576" s="2">
        <v>11547290</v>
      </c>
      <c r="C3576" s="3" t="s">
        <v>0</v>
      </c>
      <c r="D3576" s="3" t="s">
        <v>86</v>
      </c>
      <c r="E3576" s="2">
        <v>2020</v>
      </c>
      <c r="F3576" s="4">
        <v>45187</v>
      </c>
      <c r="G3576" s="3" t="s">
        <v>39</v>
      </c>
      <c r="H3576" s="4">
        <v>45198</v>
      </c>
      <c r="I3576" s="4">
        <f>_xlfn.XLOOKUP(#REF!,[1]!Backup_F8_Previous_Wave[ODINO],[1]!Backup_F8_Previous_Wave[Production Date],"")</f>
      </c>
      <c r="J3576" s="10">
        <f>_xlfn.XLOOKUP(#REF!,[1]!Backup_F8_Previous_Wave[ODINO],[1]!Backup_F8_Previous_Wave[Wave Date],"")</f>
      </c>
      <c r="K3576" s="6">
        <f>_xlfn.XLOOKUP(#REF!,[1]!Backup_F8_Previous_Wave[ODINO],[1]!Backup_F8_Previous_Wave[Full VIN],"")</f>
      </c>
      <c r="L3576" s="3" t="s">
        <v>681</v>
      </c>
      <c r="M3576" s="3" t="s">
        <v>4</v>
      </c>
      <c r="N3576" s="3" t="s">
        <v>10646</v>
      </c>
      <c r="O3576" s="3" t="s">
        <v>4771</v>
      </c>
      <c r="P3576" s="6">
        <f>_xlfn.XLOOKUP(#REF!,[1]!Table2[BINNING],[1]!Table2[VFG],"")</f>
      </c>
      <c r="Q3576" s="6">
        <f>IF(ISNUMBER(FIND("|",#REF!,1)),LEFT(#REF!,FIND("|",#REF!,1)-2),#REF!)</f>
      </c>
      <c r="R3576" s="6">
        <f>IF(ISNUMBER(FIND("|",#REF!,1)),RIGHT(#REF!,LEN(#REF!)-FIND("|",#REF!,1)-1),"")</f>
      </c>
      <c r="S3576" s="3" t="s">
        <v>7</v>
      </c>
      <c r="T3576" s="3" t="s">
        <v>7</v>
      </c>
      <c r="U3576" s="2">
        <v>0</v>
      </c>
      <c r="V3576" s="2">
        <v>0</v>
      </c>
      <c r="W3576" s="2"/>
      <c r="X3576" s="3" t="s">
        <v>32</v>
      </c>
      <c r="Y3576" s="2"/>
      <c r="Z3576" s="3"/>
      <c r="AA3576" s="3"/>
      <c r="AB3576" s="7" t="s">
        <v>10647</v>
      </c>
      <c r="AC3576" s="3" t="s">
        <v>685</v>
      </c>
      <c r="AD3576" s="3" t="s">
        <v>93</v>
      </c>
      <c r="AE3576" s="3" t="s">
        <v>94</v>
      </c>
      <c r="AF3576" s="3" t="s">
        <v>95</v>
      </c>
      <c r="AG3576" s="4"/>
      <c r="AH3576" s="3"/>
      <c r="AI3576" s="4"/>
      <c r="AJ35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6" s="8">
        <f>IF(#REF!=MAX(#REF!),"New","Old")</f>
      </c>
      <c r="AL3576" s="3"/>
      <c r="AM3576" s="9">
        <f>IF(OR(#REF!="",#REF!=0),"",IF(#REF!&lt;12000,"&lt;12k",IF(AND(#REF!&gt;=12000,#REF!&lt;24000),"12k to 24k",IF(AND(#REF!&gt;=24000,#REF!&lt;=36000),"24k to 36k",IF(#REF!&gt;36000,"&gt;36k","")))))</f>
      </c>
    </row>
    <row x14ac:dyDescent="0.25" r="3577" customHeight="1" ht="18.75">
      <c r="A3577" s="1">
        <v>1930999</v>
      </c>
      <c r="B3577" s="2">
        <v>11547365</v>
      </c>
      <c r="C3577" s="3" t="s">
        <v>0</v>
      </c>
      <c r="D3577" s="3" t="s">
        <v>86</v>
      </c>
      <c r="E3577" s="2">
        <v>2020</v>
      </c>
      <c r="F3577" s="4">
        <v>45047</v>
      </c>
      <c r="G3577" s="3" t="s">
        <v>108</v>
      </c>
      <c r="H3577" s="4">
        <v>45198</v>
      </c>
      <c r="I3577" s="4">
        <f>_xlfn.XLOOKUP(#REF!,[1]!Backup_F8_Previous_Wave[ODINO],[1]!Backup_F8_Previous_Wave[Production Date],"")</f>
      </c>
      <c r="J3577" s="10">
        <f>_xlfn.XLOOKUP(#REF!,[1]!Backup_F8_Previous_Wave[ODINO],[1]!Backup_F8_Previous_Wave[Wave Date],"")</f>
      </c>
      <c r="K3577" s="6">
        <f>_xlfn.XLOOKUP(#REF!,[1]!Backup_F8_Previous_Wave[ODINO],[1]!Backup_F8_Previous_Wave[Full VIN],"")</f>
      </c>
      <c r="L3577" s="3" t="s">
        <v>9352</v>
      </c>
      <c r="M3577" s="3" t="s">
        <v>4</v>
      </c>
      <c r="N3577" s="3" t="s">
        <v>10648</v>
      </c>
      <c r="O3577" s="3" t="s">
        <v>4771</v>
      </c>
      <c r="P3577" s="6">
        <f>_xlfn.XLOOKUP(#REF!,[1]!Table2[BINNING],[1]!Table2[VFG],"")</f>
      </c>
      <c r="Q3577" s="6">
        <f>IF(ISNUMBER(FIND("|",#REF!,1)),LEFT(#REF!,FIND("|",#REF!,1)-2),#REF!)</f>
      </c>
      <c r="R3577" s="6">
        <f>IF(ISNUMBER(FIND("|",#REF!,1)),RIGHT(#REF!,LEN(#REF!)-FIND("|",#REF!,1)-1),"")</f>
      </c>
      <c r="S3577" s="3" t="s">
        <v>7</v>
      </c>
      <c r="T3577" s="3" t="s">
        <v>7</v>
      </c>
      <c r="U3577" s="2">
        <v>0</v>
      </c>
      <c r="V3577" s="2">
        <v>0</v>
      </c>
      <c r="W3577" s="2">
        <v>50000</v>
      </c>
      <c r="X3577" s="3" t="s">
        <v>139</v>
      </c>
      <c r="Y3577" s="2"/>
      <c r="Z3577" s="3"/>
      <c r="AA3577" s="3"/>
      <c r="AB3577" s="7" t="s">
        <v>10649</v>
      </c>
      <c r="AC3577" s="3" t="s">
        <v>685</v>
      </c>
      <c r="AD3577" s="3" t="s">
        <v>93</v>
      </c>
      <c r="AE3577" s="3" t="s">
        <v>94</v>
      </c>
      <c r="AF3577" s="3" t="s">
        <v>95</v>
      </c>
      <c r="AG3577" s="4"/>
      <c r="AH3577" s="3"/>
      <c r="AI3577" s="4"/>
      <c r="AJ35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7" s="8">
        <f>IF(#REF!=MAX(#REF!),"New","Old")</f>
      </c>
      <c r="AL3577" s="3"/>
      <c r="AM3577" s="9">
        <f>IF(OR(#REF!="",#REF!=0),"",IF(#REF!&lt;12000,"&lt;12k",IF(AND(#REF!&gt;=12000,#REF!&lt;24000),"12k to 24k",IF(AND(#REF!&gt;=24000,#REF!&lt;=36000),"24k to 36k",IF(#REF!&gt;36000,"&gt;36k","")))))</f>
      </c>
    </row>
    <row x14ac:dyDescent="0.25" r="3578" customHeight="1" ht="18.75">
      <c r="A3578" s="1">
        <v>1931026</v>
      </c>
      <c r="B3578" s="2">
        <v>11547386</v>
      </c>
      <c r="C3578" s="3" t="s">
        <v>0</v>
      </c>
      <c r="D3578" s="3" t="s">
        <v>86</v>
      </c>
      <c r="E3578" s="2">
        <v>2023</v>
      </c>
      <c r="F3578" s="4">
        <v>45196</v>
      </c>
      <c r="G3578" s="3" t="s">
        <v>39</v>
      </c>
      <c r="H3578" s="4">
        <v>45198</v>
      </c>
      <c r="I3578" s="4">
        <f>_xlfn.XLOOKUP(#REF!,[1]!Backup_F8_Previous_Wave[ODINO],[1]!Backup_F8_Previous_Wave[Production Date],"")</f>
      </c>
      <c r="J3578" s="10">
        <f>_xlfn.XLOOKUP(#REF!,[1]!Backup_F8_Previous_Wave[ODINO],[1]!Backup_F8_Previous_Wave[Wave Date],"")</f>
      </c>
      <c r="K3578" s="6">
        <f>_xlfn.XLOOKUP(#REF!,[1]!Backup_F8_Previous_Wave[ODINO],[1]!Backup_F8_Previous_Wave[Full VIN],"")</f>
      </c>
      <c r="L3578" s="3" t="s">
        <v>10650</v>
      </c>
      <c r="M3578" s="3" t="s">
        <v>4</v>
      </c>
      <c r="N3578" s="3" t="s">
        <v>10651</v>
      </c>
      <c r="O3578" s="3" t="s">
        <v>4771</v>
      </c>
      <c r="P3578" s="6">
        <f>_xlfn.XLOOKUP(#REF!,[1]!Table2[BINNING],[1]!Table2[VFG],"")</f>
      </c>
      <c r="Q3578" s="6">
        <f>IF(ISNUMBER(FIND("|",#REF!,1)),LEFT(#REF!,FIND("|",#REF!,1)-2),#REF!)</f>
      </c>
      <c r="R3578" s="6">
        <f>IF(ISNUMBER(FIND("|",#REF!,1)),RIGHT(#REF!,LEN(#REF!)-FIND("|",#REF!,1)-1),"")</f>
      </c>
      <c r="S3578" s="3" t="s">
        <v>7</v>
      </c>
      <c r="T3578" s="3" t="s">
        <v>7</v>
      </c>
      <c r="U3578" s="2">
        <v>0</v>
      </c>
      <c r="V3578" s="2">
        <v>0</v>
      </c>
      <c r="W3578" s="2"/>
      <c r="X3578" s="3" t="s">
        <v>282</v>
      </c>
      <c r="Y3578" s="2">
        <v>0</v>
      </c>
      <c r="Z3578" s="3"/>
      <c r="AA3578" s="3"/>
      <c r="AB3578" s="7" t="s">
        <v>10652</v>
      </c>
      <c r="AC3578" s="3" t="s">
        <v>685</v>
      </c>
      <c r="AD3578" s="3" t="s">
        <v>93</v>
      </c>
      <c r="AE3578" s="3" t="s">
        <v>94</v>
      </c>
      <c r="AF3578" s="3" t="s">
        <v>95</v>
      </c>
      <c r="AG3578" s="4"/>
      <c r="AH3578" s="3"/>
      <c r="AI3578" s="4"/>
      <c r="AJ35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8" s="8">
        <f>IF(#REF!=MAX(#REF!),"New","Old")</f>
      </c>
      <c r="AL3578" s="3"/>
      <c r="AM3578" s="9">
        <f>IF(OR(#REF!="",#REF!=0),"",IF(#REF!&lt;12000,"&lt;12k",IF(AND(#REF!&gt;=12000,#REF!&lt;24000),"12k to 24k",IF(AND(#REF!&gt;=24000,#REF!&lt;=36000),"24k to 36k",IF(#REF!&gt;36000,"&gt;36k","")))))</f>
      </c>
    </row>
    <row x14ac:dyDescent="0.25" r="3579" customHeight="1" ht="18.75">
      <c r="A3579" s="1">
        <v>1931033</v>
      </c>
      <c r="B3579" s="2">
        <v>11547391</v>
      </c>
      <c r="C3579" s="3" t="s">
        <v>0</v>
      </c>
      <c r="D3579" s="3" t="s">
        <v>485</v>
      </c>
      <c r="E3579" s="2">
        <v>2017</v>
      </c>
      <c r="F3579" s="4">
        <v>45177</v>
      </c>
      <c r="G3579" s="3" t="s">
        <v>39</v>
      </c>
      <c r="H3579" s="4">
        <v>45198</v>
      </c>
      <c r="I3579" s="4">
        <f>_xlfn.XLOOKUP(#REF!,[1]!Backup_F8_Previous_Wave[ODINO],[1]!Backup_F8_Previous_Wave[Production Date],"")</f>
      </c>
      <c r="J3579" s="10">
        <f>_xlfn.XLOOKUP(#REF!,[1]!Backup_F8_Previous_Wave[ODINO],[1]!Backup_F8_Previous_Wave[Wave Date],"")</f>
      </c>
      <c r="K3579" s="6">
        <f>_xlfn.XLOOKUP(#REF!,[1]!Backup_F8_Previous_Wave[ODINO],[1]!Backup_F8_Previous_Wave[Full VIN],"")</f>
      </c>
      <c r="L3579" s="3" t="s">
        <v>1487</v>
      </c>
      <c r="M3579" s="3" t="s">
        <v>4</v>
      </c>
      <c r="N3579" s="3" t="s">
        <v>10653</v>
      </c>
      <c r="O3579" s="3" t="s">
        <v>31</v>
      </c>
      <c r="P3579" s="6">
        <f>_xlfn.XLOOKUP(#REF!,[1]!Table2[BINNING],[1]!Table2[VFG],"")</f>
      </c>
      <c r="Q3579" s="6">
        <f>IF(ISNUMBER(FIND("|",#REF!,1)),LEFT(#REF!,FIND("|",#REF!,1)-2),#REF!)</f>
      </c>
      <c r="R3579" s="6">
        <f>IF(ISNUMBER(FIND("|",#REF!,1)),RIGHT(#REF!,LEN(#REF!)-FIND("|",#REF!,1)-1),"")</f>
      </c>
      <c r="S3579" s="3" t="s">
        <v>7</v>
      </c>
      <c r="T3579" s="3" t="s">
        <v>7</v>
      </c>
      <c r="U3579" s="2">
        <v>0</v>
      </c>
      <c r="V3579" s="2">
        <v>0</v>
      </c>
      <c r="W3579" s="2">
        <v>86000</v>
      </c>
      <c r="X3579" s="3" t="s">
        <v>155</v>
      </c>
      <c r="Y3579" s="2"/>
      <c r="Z3579" s="3"/>
      <c r="AA3579" s="3"/>
      <c r="AB3579" s="7" t="s">
        <v>10654</v>
      </c>
      <c r="AC3579" s="3" t="s">
        <v>489</v>
      </c>
      <c r="AD3579" s="3" t="s">
        <v>490</v>
      </c>
      <c r="AE3579" s="3" t="s">
        <v>491</v>
      </c>
      <c r="AF3579" s="3" t="s">
        <v>211</v>
      </c>
      <c r="AG3579" s="4"/>
      <c r="AH3579" s="3"/>
      <c r="AI3579" s="4"/>
      <c r="AJ35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79" s="8">
        <f>IF(#REF!=MAX(#REF!),"New","Old")</f>
      </c>
      <c r="AL3579" s="3"/>
      <c r="AM3579" s="9">
        <f>IF(OR(#REF!="",#REF!=0),"",IF(#REF!&lt;12000,"&lt;12k",IF(AND(#REF!&gt;=12000,#REF!&lt;24000),"12k to 24k",IF(AND(#REF!&gt;=24000,#REF!&lt;=36000),"24k to 36k",IF(#REF!&gt;36000,"&gt;36k","")))))</f>
      </c>
    </row>
    <row x14ac:dyDescent="0.25" r="3580" customHeight="1" ht="18.75">
      <c r="A3580" s="1">
        <v>1931039</v>
      </c>
      <c r="B3580" s="2">
        <v>11547395</v>
      </c>
      <c r="C3580" s="3" t="s">
        <v>0</v>
      </c>
      <c r="D3580" s="3" t="s">
        <v>181</v>
      </c>
      <c r="E3580" s="2">
        <v>2015</v>
      </c>
      <c r="F3580" s="4">
        <v>45163</v>
      </c>
      <c r="G3580" s="3" t="s">
        <v>39</v>
      </c>
      <c r="H3580" s="4">
        <v>45198</v>
      </c>
      <c r="I3580" s="4"/>
      <c r="J3580" s="10">
        <f>_xlfn.XLOOKUP(#REF!,[1]!Backup_F8_Previous_Wave[ODINO],[1]!Backup_F8_Previous_Wave[Wave Date],"")</f>
      </c>
      <c r="K3580" s="3"/>
      <c r="L3580" s="3" t="s">
        <v>2566</v>
      </c>
      <c r="M3580" s="3" t="s">
        <v>4</v>
      </c>
      <c r="N3580" s="3" t="s">
        <v>10655</v>
      </c>
      <c r="O3580" s="3" t="s">
        <v>196</v>
      </c>
      <c r="P3580" s="6">
        <f>_xlfn.XLOOKUP(#REF!,[1]!Table2[BINNING],[1]!Table2[VFG],"")</f>
      </c>
      <c r="Q3580" s="6">
        <f>IF(ISNUMBER(FIND("|",#REF!,1)),LEFT(#REF!,FIND("|",#REF!,1)-2),#REF!)</f>
      </c>
      <c r="R3580" s="6">
        <f>IF(ISNUMBER(FIND("|",#REF!,1)),RIGHT(#REF!,LEN(#REF!)-FIND("|",#REF!,1)-1),"")</f>
      </c>
      <c r="S3580" s="3" t="s">
        <v>7</v>
      </c>
      <c r="T3580" s="3" t="s">
        <v>7</v>
      </c>
      <c r="U3580" s="2">
        <v>0</v>
      </c>
      <c r="V3580" s="2">
        <v>0</v>
      </c>
      <c r="W3580" s="2"/>
      <c r="X3580" s="3" t="s">
        <v>106</v>
      </c>
      <c r="Y3580" s="2">
        <v>65</v>
      </c>
      <c r="Z3580" s="3"/>
      <c r="AA3580" s="3"/>
      <c r="AB3580" s="7" t="s">
        <v>10656</v>
      </c>
      <c r="AC3580" s="3" t="s">
        <v>44</v>
      </c>
      <c r="AD3580" s="3" t="s">
        <v>44</v>
      </c>
      <c r="AE3580" s="3" t="s">
        <v>44</v>
      </c>
      <c r="AF3580" s="3" t="s">
        <v>44</v>
      </c>
      <c r="AG3580" s="4"/>
      <c r="AH3580" s="3"/>
      <c r="AI3580" s="4"/>
      <c r="AJ35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0" s="8">
        <f>IF(#REF!=MAX(#REF!),"New","Old")</f>
      </c>
      <c r="AL3580" s="3"/>
      <c r="AM3580" s="9">
        <f>IF(OR(#REF!="",#REF!=0),"",IF(#REF!&lt;12000,"&lt;12k",IF(AND(#REF!&gt;=12000,#REF!&lt;24000),"12k to 24k",IF(AND(#REF!&gt;=24000,#REF!&lt;=36000),"24k to 36k",IF(#REF!&gt;36000,"&gt;36k","")))))</f>
      </c>
    </row>
    <row x14ac:dyDescent="0.25" r="3581" customHeight="1" ht="18.75">
      <c r="A3581" s="1">
        <v>1931061</v>
      </c>
      <c r="B3581" s="2">
        <v>11547412</v>
      </c>
      <c r="C3581" s="3" t="s">
        <v>0</v>
      </c>
      <c r="D3581" s="3" t="s">
        <v>86</v>
      </c>
      <c r="E3581" s="2">
        <v>2021</v>
      </c>
      <c r="F3581" s="4">
        <v>45188</v>
      </c>
      <c r="G3581" s="3" t="s">
        <v>39</v>
      </c>
      <c r="H3581" s="4">
        <v>45198</v>
      </c>
      <c r="I3581" s="4">
        <f>_xlfn.XLOOKUP(#REF!,[1]!Backup_F8_Previous_Wave[ODINO],[1]!Backup_F8_Previous_Wave[Production Date],"")</f>
      </c>
      <c r="J3581" s="10">
        <f>_xlfn.XLOOKUP(#REF!,[1]!Backup_F8_Previous_Wave[ODINO],[1]!Backup_F8_Previous_Wave[Wave Date],"")</f>
      </c>
      <c r="K3581" s="6">
        <f>_xlfn.XLOOKUP(#REF!,[1]!Backup_F8_Previous_Wave[ODINO],[1]!Backup_F8_Previous_Wave[Full VIN],"")</f>
      </c>
      <c r="L3581" s="3" t="s">
        <v>10657</v>
      </c>
      <c r="M3581" s="3" t="s">
        <v>4</v>
      </c>
      <c r="N3581" s="3" t="s">
        <v>10658</v>
      </c>
      <c r="O3581" s="3" t="s">
        <v>4771</v>
      </c>
      <c r="P3581" s="6">
        <f>_xlfn.XLOOKUP(#REF!,[1]!Table2[BINNING],[1]!Table2[VFG],"")</f>
      </c>
      <c r="Q3581" s="6">
        <f>IF(ISNUMBER(FIND("|",#REF!,1)),LEFT(#REF!,FIND("|",#REF!,1)-2),#REF!)</f>
      </c>
      <c r="R3581" s="6">
        <f>IF(ISNUMBER(FIND("|",#REF!,1)),RIGHT(#REF!,LEN(#REF!)-FIND("|",#REF!,1)-1),"")</f>
      </c>
      <c r="S3581" s="3" t="s">
        <v>7</v>
      </c>
      <c r="T3581" s="3" t="s">
        <v>7</v>
      </c>
      <c r="U3581" s="2">
        <v>0</v>
      </c>
      <c r="V3581" s="2">
        <v>0</v>
      </c>
      <c r="W3581" s="2"/>
      <c r="X3581" s="3" t="s">
        <v>72</v>
      </c>
      <c r="Y3581" s="2"/>
      <c r="Z3581" s="3"/>
      <c r="AA3581" s="3"/>
      <c r="AB3581" s="7" t="s">
        <v>10659</v>
      </c>
      <c r="AC3581" s="3" t="s">
        <v>685</v>
      </c>
      <c r="AD3581" s="3" t="s">
        <v>93</v>
      </c>
      <c r="AE3581" s="3" t="s">
        <v>94</v>
      </c>
      <c r="AF3581" s="3" t="s">
        <v>95</v>
      </c>
      <c r="AG3581" s="4"/>
      <c r="AH3581" s="3"/>
      <c r="AI3581" s="4"/>
      <c r="AJ35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1" s="8">
        <f>IF(#REF!=MAX(#REF!),"New","Old")</f>
      </c>
      <c r="AL3581" s="3"/>
      <c r="AM3581" s="9">
        <f>IF(OR(#REF!="",#REF!=0),"",IF(#REF!&lt;12000,"&lt;12k",IF(AND(#REF!&gt;=12000,#REF!&lt;24000),"12k to 24k",IF(AND(#REF!&gt;=24000,#REF!&lt;=36000),"24k to 36k",IF(#REF!&gt;36000,"&gt;36k","")))))</f>
      </c>
    </row>
    <row x14ac:dyDescent="0.25" r="3582" customHeight="1" ht="18.75">
      <c r="A3582" s="1">
        <v>1931149</v>
      </c>
      <c r="B3582" s="2">
        <v>11547471</v>
      </c>
      <c r="C3582" s="3" t="s">
        <v>0</v>
      </c>
      <c r="D3582" s="3" t="s">
        <v>181</v>
      </c>
      <c r="E3582" s="2">
        <v>2013</v>
      </c>
      <c r="F3582" s="4">
        <v>45107</v>
      </c>
      <c r="G3582" s="3" t="s">
        <v>108</v>
      </c>
      <c r="H3582" s="4">
        <v>45199</v>
      </c>
      <c r="I3582" s="4">
        <f>_xlfn.XLOOKUP(#REF!,[1]!Backup_F8_Previous_Wave[ODINO],[1]!Backup_F8_Previous_Wave[Production Date],"")</f>
      </c>
      <c r="J3582" s="10">
        <f>_xlfn.XLOOKUP(#REF!,[1]!Backup_F8_Previous_Wave[ODINO],[1]!Backup_F8_Previous_Wave[Wave Date],"")</f>
      </c>
      <c r="K3582" s="6">
        <f>_xlfn.XLOOKUP(#REF!,[1]!Backup_F8_Previous_Wave[ODINO],[1]!Backup_F8_Previous_Wave[Full VIN],"")</f>
      </c>
      <c r="L3582" s="3" t="s">
        <v>9189</v>
      </c>
      <c r="M3582" s="3" t="s">
        <v>4</v>
      </c>
      <c r="N3582" s="3" t="s">
        <v>10660</v>
      </c>
      <c r="O3582" s="3" t="s">
        <v>196</v>
      </c>
      <c r="P3582" s="6">
        <f>_xlfn.XLOOKUP(#REF!,[1]!Table2[BINNING],[1]!Table2[VFG],"")</f>
      </c>
      <c r="Q3582" s="6">
        <f>IF(ISNUMBER(FIND("|",#REF!,1)),LEFT(#REF!,FIND("|",#REF!,1)-2),#REF!)</f>
      </c>
      <c r="R3582" s="6">
        <f>IF(ISNUMBER(FIND("|",#REF!,1)),RIGHT(#REF!,LEN(#REF!)-FIND("|",#REF!,1)-1),"")</f>
      </c>
      <c r="S3582" s="3" t="s">
        <v>7</v>
      </c>
      <c r="T3582" s="3" t="s">
        <v>7</v>
      </c>
      <c r="U3582" s="2">
        <v>0</v>
      </c>
      <c r="V3582" s="2">
        <v>0</v>
      </c>
      <c r="W3582" s="2"/>
      <c r="X3582" s="3" t="s">
        <v>404</v>
      </c>
      <c r="Y3582" s="2">
        <v>70</v>
      </c>
      <c r="Z3582" s="3"/>
      <c r="AA3582" s="3"/>
      <c r="AB3582" s="7" t="s">
        <v>10661</v>
      </c>
      <c r="AC3582" s="3" t="s">
        <v>297</v>
      </c>
      <c r="AD3582" s="3" t="s">
        <v>298</v>
      </c>
      <c r="AE3582" s="3" t="s">
        <v>299</v>
      </c>
      <c r="AF3582" s="3" t="s">
        <v>198</v>
      </c>
      <c r="AG3582" s="4"/>
      <c r="AH3582" s="3"/>
      <c r="AI3582" s="4"/>
      <c r="AJ35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2" s="8">
        <f>IF(#REF!=MAX(#REF!),"New","Old")</f>
      </c>
      <c r="AL3582" s="3"/>
      <c r="AM3582" s="9">
        <f>IF(OR(#REF!="",#REF!=0),"",IF(#REF!&lt;12000,"&lt;12k",IF(AND(#REF!&gt;=12000,#REF!&lt;24000),"12k to 24k",IF(AND(#REF!&gt;=24000,#REF!&lt;=36000),"24k to 36k",IF(#REF!&gt;36000,"&gt;36k","")))))</f>
      </c>
    </row>
    <row x14ac:dyDescent="0.25" r="3583" customHeight="1" ht="18.75">
      <c r="A3583" s="1">
        <v>1931189</v>
      </c>
      <c r="B3583" s="2">
        <v>11547496</v>
      </c>
      <c r="C3583" s="3" t="s">
        <v>0</v>
      </c>
      <c r="D3583" s="3" t="s">
        <v>86</v>
      </c>
      <c r="E3583" s="2">
        <v>2020</v>
      </c>
      <c r="F3583" s="4">
        <v>45184</v>
      </c>
      <c r="G3583" s="3" t="s">
        <v>39</v>
      </c>
      <c r="H3583" s="4">
        <v>45199</v>
      </c>
      <c r="I3583" s="4">
        <f>_xlfn.XLOOKUP(#REF!,[1]!Backup_F8_Previous_Wave[ODINO],[1]!Backup_F8_Previous_Wave[Production Date],"")</f>
      </c>
      <c r="J3583" s="10">
        <f>_xlfn.XLOOKUP(#REF!,[1]!Backup_F8_Previous_Wave[ODINO],[1]!Backup_F8_Previous_Wave[Wave Date],"")</f>
      </c>
      <c r="K3583" s="6">
        <f>_xlfn.XLOOKUP(#REF!,[1]!Backup_F8_Previous_Wave[ODINO],[1]!Backup_F8_Previous_Wave[Full VIN],"")</f>
      </c>
      <c r="L3583" s="3" t="s">
        <v>8968</v>
      </c>
      <c r="M3583" s="3" t="s">
        <v>4</v>
      </c>
      <c r="N3583" s="3" t="s">
        <v>10662</v>
      </c>
      <c r="O3583" s="3" t="s">
        <v>4771</v>
      </c>
      <c r="P3583" s="6">
        <f>_xlfn.XLOOKUP(#REF!,[1]!Table2[BINNING],[1]!Table2[VFG],"")</f>
      </c>
      <c r="Q3583" s="6">
        <f>IF(ISNUMBER(FIND("|",#REF!,1)),LEFT(#REF!,FIND("|",#REF!,1)-2),#REF!)</f>
      </c>
      <c r="R3583" s="6">
        <f>IF(ISNUMBER(FIND("|",#REF!,1)),RIGHT(#REF!,LEN(#REF!)-FIND("|",#REF!,1)-1),"")</f>
      </c>
      <c r="S3583" s="3" t="s">
        <v>7</v>
      </c>
      <c r="T3583" s="3" t="s">
        <v>7</v>
      </c>
      <c r="U3583" s="2">
        <v>0</v>
      </c>
      <c r="V3583" s="2">
        <v>0</v>
      </c>
      <c r="W3583" s="2"/>
      <c r="X3583" s="3" t="s">
        <v>106</v>
      </c>
      <c r="Y3583" s="2"/>
      <c r="Z3583" s="3"/>
      <c r="AA3583" s="3"/>
      <c r="AB3583" s="7" t="s">
        <v>10663</v>
      </c>
      <c r="AC3583" s="3" t="s">
        <v>685</v>
      </c>
      <c r="AD3583" s="3" t="s">
        <v>1962</v>
      </c>
      <c r="AE3583" s="3" t="s">
        <v>2404</v>
      </c>
      <c r="AF3583" s="3" t="s">
        <v>95</v>
      </c>
      <c r="AG3583" s="4"/>
      <c r="AH3583" s="3"/>
      <c r="AI3583" s="4"/>
      <c r="AJ35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3" s="8">
        <f>IF(#REF!=MAX(#REF!),"New","Old")</f>
      </c>
      <c r="AL3583" s="3"/>
      <c r="AM3583" s="9">
        <f>IF(OR(#REF!="",#REF!=0),"",IF(#REF!&lt;12000,"&lt;12k",IF(AND(#REF!&gt;=12000,#REF!&lt;24000),"12k to 24k",IF(AND(#REF!&gt;=24000,#REF!&lt;=36000),"24k to 36k",IF(#REF!&gt;36000,"&gt;36k","")))))</f>
      </c>
    </row>
    <row x14ac:dyDescent="0.25" r="3584" customHeight="1" ht="18.75">
      <c r="A3584" s="1">
        <v>1931241</v>
      </c>
      <c r="B3584" s="2">
        <v>11547530</v>
      </c>
      <c r="C3584" s="3" t="s">
        <v>0</v>
      </c>
      <c r="D3584" s="3" t="s">
        <v>86</v>
      </c>
      <c r="E3584" s="2">
        <v>2020</v>
      </c>
      <c r="F3584" s="4">
        <v>45188</v>
      </c>
      <c r="G3584" s="3" t="s">
        <v>39</v>
      </c>
      <c r="H3584" s="4">
        <v>45199</v>
      </c>
      <c r="I3584" s="4">
        <f>_xlfn.XLOOKUP(#REF!,[1]!Backup_F8_Previous_Wave[ODINO],[1]!Backup_F8_Previous_Wave[Production Date],"")</f>
      </c>
      <c r="J3584" s="10">
        <f>_xlfn.XLOOKUP(#REF!,[1]!Backup_F8_Previous_Wave[ODINO],[1]!Backup_F8_Previous_Wave[Wave Date],"")</f>
      </c>
      <c r="K3584" s="6">
        <f>_xlfn.XLOOKUP(#REF!,[1]!Backup_F8_Previous_Wave[ODINO],[1]!Backup_F8_Previous_Wave[Full VIN],"")</f>
      </c>
      <c r="L3584" s="3" t="s">
        <v>7886</v>
      </c>
      <c r="M3584" s="3" t="s">
        <v>4</v>
      </c>
      <c r="N3584" s="3" t="s">
        <v>10664</v>
      </c>
      <c r="O3584" s="3" t="s">
        <v>4771</v>
      </c>
      <c r="P3584" s="6">
        <f>_xlfn.XLOOKUP(#REF!,[1]!Table2[BINNING],[1]!Table2[VFG],"")</f>
      </c>
      <c r="Q3584" s="6">
        <f>IF(ISNUMBER(FIND("|",#REF!,1)),LEFT(#REF!,FIND("|",#REF!,1)-2),#REF!)</f>
      </c>
      <c r="R3584" s="6">
        <f>IF(ISNUMBER(FIND("|",#REF!,1)),RIGHT(#REF!,LEN(#REF!)-FIND("|",#REF!,1)-1),"")</f>
      </c>
      <c r="S3584" s="3" t="s">
        <v>7</v>
      </c>
      <c r="T3584" s="3" t="s">
        <v>7</v>
      </c>
      <c r="U3584" s="2">
        <v>0</v>
      </c>
      <c r="V3584" s="2">
        <v>0</v>
      </c>
      <c r="W3584" s="2"/>
      <c r="X3584" s="3" t="s">
        <v>1993</v>
      </c>
      <c r="Y3584" s="2"/>
      <c r="Z3584" s="3"/>
      <c r="AA3584" s="3"/>
      <c r="AB3584" s="7" t="s">
        <v>10665</v>
      </c>
      <c r="AC3584" s="3" t="s">
        <v>685</v>
      </c>
      <c r="AD3584" s="3" t="s">
        <v>93</v>
      </c>
      <c r="AE3584" s="3" t="s">
        <v>94</v>
      </c>
      <c r="AF3584" s="3" t="s">
        <v>95</v>
      </c>
      <c r="AG3584" s="4"/>
      <c r="AH3584" s="3"/>
      <c r="AI3584" s="4"/>
      <c r="AJ35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4" s="8">
        <f>IF(#REF!=MAX(#REF!),"New","Old")</f>
      </c>
      <c r="AL3584" s="3"/>
      <c r="AM3584" s="9">
        <f>IF(OR(#REF!="",#REF!=0),"",IF(#REF!&lt;12000,"&lt;12k",IF(AND(#REF!&gt;=12000,#REF!&lt;24000),"12k to 24k",IF(AND(#REF!&gt;=24000,#REF!&lt;=36000),"24k to 36k",IF(#REF!&gt;36000,"&gt;36k","")))))</f>
      </c>
    </row>
    <row x14ac:dyDescent="0.25" r="3585" customHeight="1" ht="18.75">
      <c r="A3585" s="1">
        <v>1931355</v>
      </c>
      <c r="B3585" s="2">
        <v>11547602</v>
      </c>
      <c r="C3585" s="3" t="s">
        <v>0</v>
      </c>
      <c r="D3585" s="3" t="s">
        <v>181</v>
      </c>
      <c r="E3585" s="2">
        <v>2013</v>
      </c>
      <c r="F3585" s="4">
        <v>45200</v>
      </c>
      <c r="G3585" s="3" t="s">
        <v>14</v>
      </c>
      <c r="H3585" s="4">
        <v>45200</v>
      </c>
      <c r="I3585" s="4"/>
      <c r="J3585" s="10">
        <f>_xlfn.XLOOKUP(#REF!,[1]!Backup_F8_Previous_Wave[ODINO],[1]!Backup_F8_Previous_Wave[Wave Date],"")</f>
      </c>
      <c r="K3585" s="3"/>
      <c r="L3585" s="3" t="s">
        <v>5222</v>
      </c>
      <c r="M3585" s="3" t="s">
        <v>4</v>
      </c>
      <c r="N3585" s="3" t="s">
        <v>10666</v>
      </c>
      <c r="O3585" s="3" t="s">
        <v>196</v>
      </c>
      <c r="P3585" s="6">
        <f>_xlfn.XLOOKUP(#REF!,[1]!Table2[BINNING],[1]!Table2[VFG],"")</f>
      </c>
      <c r="Q3585" s="6">
        <f>IF(ISNUMBER(FIND("|",#REF!,1)),LEFT(#REF!,FIND("|",#REF!,1)-2),#REF!)</f>
      </c>
      <c r="R3585" s="6">
        <f>IF(ISNUMBER(FIND("|",#REF!,1)),RIGHT(#REF!,LEN(#REF!)-FIND("|",#REF!,1)-1),"")</f>
      </c>
      <c r="S3585" s="3" t="s">
        <v>7</v>
      </c>
      <c r="T3585" s="3" t="s">
        <v>7</v>
      </c>
      <c r="U3585" s="2">
        <v>0</v>
      </c>
      <c r="V3585" s="2">
        <v>0</v>
      </c>
      <c r="W3585" s="2"/>
      <c r="X3585" s="3" t="s">
        <v>229</v>
      </c>
      <c r="Y3585" s="2">
        <v>60</v>
      </c>
      <c r="Z3585" s="3"/>
      <c r="AA3585" s="3"/>
      <c r="AB3585" s="7" t="s">
        <v>10667</v>
      </c>
      <c r="AC3585" s="3" t="s">
        <v>44</v>
      </c>
      <c r="AD3585" s="3" t="s">
        <v>44</v>
      </c>
      <c r="AE3585" s="3" t="s">
        <v>44</v>
      </c>
      <c r="AF3585" s="3" t="s">
        <v>44</v>
      </c>
      <c r="AG3585" s="4"/>
      <c r="AH3585" s="3"/>
      <c r="AI3585" s="4"/>
      <c r="AJ35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5" s="8">
        <f>IF(#REF!=MAX(#REF!),"New","Old")</f>
      </c>
      <c r="AL3585" s="3"/>
      <c r="AM3585" s="9">
        <f>IF(OR(#REF!="",#REF!=0),"",IF(#REF!&lt;12000,"&lt;12k",IF(AND(#REF!&gt;=12000,#REF!&lt;24000),"12k to 24k",IF(AND(#REF!&gt;=24000,#REF!&lt;=36000),"24k to 36k",IF(#REF!&gt;36000,"&gt;36k","")))))</f>
      </c>
    </row>
    <row x14ac:dyDescent="0.25" r="3586" customHeight="1" ht="18.75">
      <c r="A3586" s="1">
        <v>1931356</v>
      </c>
      <c r="B3586" s="2">
        <v>11547603</v>
      </c>
      <c r="C3586" s="3" t="s">
        <v>0</v>
      </c>
      <c r="D3586" s="3" t="s">
        <v>181</v>
      </c>
      <c r="E3586" s="2">
        <v>2017</v>
      </c>
      <c r="F3586" s="4">
        <v>45200</v>
      </c>
      <c r="G3586" s="3" t="s">
        <v>14</v>
      </c>
      <c r="H3586" s="4">
        <v>45200</v>
      </c>
      <c r="I3586" s="4">
        <f>_xlfn.XLOOKUP(#REF!,[1]!Backup_F8_Previous_Wave[ODINO],[1]!Backup_F8_Previous_Wave[Production Date],"")</f>
      </c>
      <c r="J3586" s="10">
        <f>_xlfn.XLOOKUP(#REF!,[1]!Backup_F8_Previous_Wave[ODINO],[1]!Backup_F8_Previous_Wave[Wave Date],"")</f>
      </c>
      <c r="K3586" s="6">
        <f>_xlfn.XLOOKUP(#REF!,[1]!Backup_F8_Previous_Wave[ODINO],[1]!Backup_F8_Previous_Wave[Full VIN],"")</f>
      </c>
      <c r="L3586" s="3" t="s">
        <v>2424</v>
      </c>
      <c r="M3586" s="3" t="s">
        <v>4</v>
      </c>
      <c r="N3586" s="3" t="s">
        <v>10668</v>
      </c>
      <c r="O3586" s="3" t="s">
        <v>196</v>
      </c>
      <c r="P3586" s="6">
        <f>_xlfn.XLOOKUP(#REF!,[1]!Table2[BINNING],[1]!Table2[VFG],"")</f>
      </c>
      <c r="Q3586" s="6">
        <f>IF(ISNUMBER(FIND("|",#REF!,1)),LEFT(#REF!,FIND("|",#REF!,1)-2),#REF!)</f>
      </c>
      <c r="R3586" s="6">
        <f>IF(ISNUMBER(FIND("|",#REF!,1)),RIGHT(#REF!,LEN(#REF!)-FIND("|",#REF!,1)-1),"")</f>
      </c>
      <c r="S3586" s="3" t="s">
        <v>7</v>
      </c>
      <c r="T3586" s="3" t="s">
        <v>7</v>
      </c>
      <c r="U3586" s="2">
        <v>0</v>
      </c>
      <c r="V3586" s="2">
        <v>0</v>
      </c>
      <c r="W3586" s="2"/>
      <c r="X3586" s="3" t="s">
        <v>112</v>
      </c>
      <c r="Y3586" s="2">
        <v>60</v>
      </c>
      <c r="Z3586" s="3"/>
      <c r="AA3586" s="3"/>
      <c r="AB3586" s="7" t="s">
        <v>10669</v>
      </c>
      <c r="AC3586" s="3" t="s">
        <v>297</v>
      </c>
      <c r="AD3586" s="3" t="s">
        <v>298</v>
      </c>
      <c r="AE3586" s="3" t="s">
        <v>299</v>
      </c>
      <c r="AF3586" s="3" t="s">
        <v>198</v>
      </c>
      <c r="AG3586" s="4"/>
      <c r="AH3586" s="3"/>
      <c r="AI3586" s="4"/>
      <c r="AJ35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6" s="8">
        <f>IF(#REF!=MAX(#REF!),"New","Old")</f>
      </c>
      <c r="AL3586" s="3"/>
      <c r="AM3586" s="9">
        <f>IF(OR(#REF!="",#REF!=0),"",IF(#REF!&lt;12000,"&lt;12k",IF(AND(#REF!&gt;=12000,#REF!&lt;24000),"12k to 24k",IF(AND(#REF!&gt;=24000,#REF!&lt;=36000),"24k to 36k",IF(#REF!&gt;36000,"&gt;36k","")))))</f>
      </c>
    </row>
    <row x14ac:dyDescent="0.25" r="3587" customHeight="1" ht="18.75">
      <c r="A3587" s="1">
        <v>1931377</v>
      </c>
      <c r="B3587" s="2">
        <v>11547619</v>
      </c>
      <c r="C3587" s="3" t="s">
        <v>0</v>
      </c>
      <c r="D3587" s="3" t="s">
        <v>181</v>
      </c>
      <c r="E3587" s="2">
        <v>2019</v>
      </c>
      <c r="F3587" s="4">
        <v>45199</v>
      </c>
      <c r="G3587" s="3" t="s">
        <v>39</v>
      </c>
      <c r="H3587" s="4">
        <v>45200</v>
      </c>
      <c r="I3587" s="4">
        <f>_xlfn.XLOOKUP(#REF!,[1]!Backup_F8_Previous_Wave[ODINO],[1]!Backup_F8_Previous_Wave[Production Date],"")</f>
      </c>
      <c r="J3587" s="10">
        <f>_xlfn.XLOOKUP(#REF!,[1]!Backup_F8_Previous_Wave[ODINO],[1]!Backup_F8_Previous_Wave[Wave Date],"")</f>
      </c>
      <c r="K3587" s="6">
        <f>_xlfn.XLOOKUP(#REF!,[1]!Backup_F8_Previous_Wave[ODINO],[1]!Backup_F8_Previous_Wave[Full VIN],"")</f>
      </c>
      <c r="L3587" s="3" t="s">
        <v>8032</v>
      </c>
      <c r="M3587" s="3" t="s">
        <v>4</v>
      </c>
      <c r="N3587" s="3" t="s">
        <v>10670</v>
      </c>
      <c r="O3587" s="3" t="s">
        <v>196</v>
      </c>
      <c r="P3587" s="6">
        <f>_xlfn.XLOOKUP(#REF!,[1]!Table2[BINNING],[1]!Table2[VFG],"")</f>
      </c>
      <c r="Q3587" s="6">
        <f>IF(ISNUMBER(FIND("|",#REF!,1)),LEFT(#REF!,FIND("|",#REF!,1)-2),#REF!)</f>
      </c>
      <c r="R3587" s="6">
        <f>IF(ISNUMBER(FIND("|",#REF!,1)),RIGHT(#REF!,LEN(#REF!)-FIND("|",#REF!,1)-1),"")</f>
      </c>
      <c r="S3587" s="3" t="s">
        <v>7</v>
      </c>
      <c r="T3587" s="3" t="s">
        <v>7</v>
      </c>
      <c r="U3587" s="2">
        <v>0</v>
      </c>
      <c r="V3587" s="2">
        <v>0</v>
      </c>
      <c r="W3587" s="2"/>
      <c r="X3587" s="3" t="s">
        <v>1993</v>
      </c>
      <c r="Y3587" s="2">
        <v>75</v>
      </c>
      <c r="Z3587" s="3"/>
      <c r="AA3587" s="3"/>
      <c r="AB3587" s="7" t="s">
        <v>10671</v>
      </c>
      <c r="AC3587" s="3" t="s">
        <v>297</v>
      </c>
      <c r="AD3587" s="3" t="s">
        <v>298</v>
      </c>
      <c r="AE3587" s="3" t="s">
        <v>299</v>
      </c>
      <c r="AF3587" s="3" t="s">
        <v>198</v>
      </c>
      <c r="AG3587" s="4"/>
      <c r="AH3587" s="3"/>
      <c r="AI3587" s="4"/>
      <c r="AJ35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7" s="8">
        <f>IF(#REF!=MAX(#REF!),"New","Old")</f>
      </c>
      <c r="AL3587" s="3"/>
      <c r="AM3587" s="9">
        <f>IF(OR(#REF!="",#REF!=0),"",IF(#REF!&lt;12000,"&lt;12k",IF(AND(#REF!&gt;=12000,#REF!&lt;24000),"12k to 24k",IF(AND(#REF!&gt;=24000,#REF!&lt;=36000),"24k to 36k",IF(#REF!&gt;36000,"&gt;36k","")))))</f>
      </c>
    </row>
    <row x14ac:dyDescent="0.25" r="3588" customHeight="1" ht="18.75">
      <c r="A3588" s="1">
        <v>1931446</v>
      </c>
      <c r="B3588" s="2">
        <v>11547666</v>
      </c>
      <c r="C3588" s="3" t="s">
        <v>0</v>
      </c>
      <c r="D3588" s="3" t="s">
        <v>86</v>
      </c>
      <c r="E3588" s="2">
        <v>2020</v>
      </c>
      <c r="F3588" s="4">
        <v>45194</v>
      </c>
      <c r="G3588" s="3" t="s">
        <v>39</v>
      </c>
      <c r="H3588" s="4">
        <v>45201</v>
      </c>
      <c r="I3588" s="4">
        <f>_xlfn.XLOOKUP(#REF!,[1]!Backup_F8_Previous_Wave[ODINO],[1]!Backup_F8_Previous_Wave[Production Date],"")</f>
      </c>
      <c r="J3588" s="10">
        <f>_xlfn.XLOOKUP(#REF!,[1]!Backup_F8_Previous_Wave[ODINO],[1]!Backup_F8_Previous_Wave[Wave Date],"")</f>
      </c>
      <c r="K3588" s="6">
        <f>_xlfn.XLOOKUP(#REF!,[1]!Backup_F8_Previous_Wave[ODINO],[1]!Backup_F8_Previous_Wave[Full VIN],"")</f>
      </c>
      <c r="L3588" s="3" t="s">
        <v>7700</v>
      </c>
      <c r="M3588" s="3" t="s">
        <v>4</v>
      </c>
      <c r="N3588" s="3" t="s">
        <v>10672</v>
      </c>
      <c r="O3588" s="3" t="s">
        <v>4771</v>
      </c>
      <c r="P3588" s="6">
        <f>_xlfn.XLOOKUP(#REF!,[1]!Table2[BINNING],[1]!Table2[VFG],"")</f>
      </c>
      <c r="Q3588" s="6">
        <f>IF(ISNUMBER(FIND("|",#REF!,1)),LEFT(#REF!,FIND("|",#REF!,1)-2),#REF!)</f>
      </c>
      <c r="R3588" s="6">
        <f>IF(ISNUMBER(FIND("|",#REF!,1)),RIGHT(#REF!,LEN(#REF!)-FIND("|",#REF!,1)-1),"")</f>
      </c>
      <c r="S3588" s="3" t="s">
        <v>7</v>
      </c>
      <c r="T3588" s="3" t="s">
        <v>7</v>
      </c>
      <c r="U3588" s="2">
        <v>0</v>
      </c>
      <c r="V3588" s="2">
        <v>0</v>
      </c>
      <c r="W3588" s="2"/>
      <c r="X3588" s="3" t="s">
        <v>657</v>
      </c>
      <c r="Y3588" s="2"/>
      <c r="Z3588" s="3"/>
      <c r="AA3588" s="3"/>
      <c r="AB3588" s="7" t="s">
        <v>10673</v>
      </c>
      <c r="AC3588" s="3" t="s">
        <v>685</v>
      </c>
      <c r="AD3588" s="3" t="s">
        <v>93</v>
      </c>
      <c r="AE3588" s="3" t="s">
        <v>94</v>
      </c>
      <c r="AF3588" s="3" t="s">
        <v>95</v>
      </c>
      <c r="AG3588" s="4"/>
      <c r="AH3588" s="3"/>
      <c r="AI3588" s="4"/>
      <c r="AJ35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8" s="8">
        <f>IF(#REF!=MAX(#REF!),"New","Old")</f>
      </c>
      <c r="AL3588" s="3"/>
      <c r="AM3588" s="9">
        <f>IF(OR(#REF!="",#REF!=0),"",IF(#REF!&lt;12000,"&lt;12k",IF(AND(#REF!&gt;=12000,#REF!&lt;24000),"12k to 24k",IF(AND(#REF!&gt;=24000,#REF!&lt;=36000),"24k to 36k",IF(#REF!&gt;36000,"&gt;36k","")))))</f>
      </c>
    </row>
    <row x14ac:dyDescent="0.25" r="3589" customHeight="1" ht="18.75">
      <c r="A3589" s="1">
        <v>1931703</v>
      </c>
      <c r="B3589" s="2">
        <v>11547852</v>
      </c>
      <c r="C3589" s="3" t="s">
        <v>0</v>
      </c>
      <c r="D3589" s="3" t="s">
        <v>181</v>
      </c>
      <c r="E3589" s="2">
        <v>2013</v>
      </c>
      <c r="F3589" s="4">
        <v>45131</v>
      </c>
      <c r="G3589" s="3" t="s">
        <v>39</v>
      </c>
      <c r="H3589" s="4">
        <v>45201</v>
      </c>
      <c r="I3589" s="4">
        <f>_xlfn.XLOOKUP(#REF!,[1]!Backup_F8_Previous_Wave[ODINO],[1]!Backup_F8_Previous_Wave[Production Date],"")</f>
      </c>
      <c r="J3589" s="10">
        <f>_xlfn.XLOOKUP(#REF!,[1]!Backup_F8_Previous_Wave[ODINO],[1]!Backup_F8_Previous_Wave[Wave Date],"")</f>
      </c>
      <c r="K3589" s="6">
        <f>_xlfn.XLOOKUP(#REF!,[1]!Backup_F8_Previous_Wave[ODINO],[1]!Backup_F8_Previous_Wave[Full VIN],"")</f>
      </c>
      <c r="L3589" s="3" t="s">
        <v>10674</v>
      </c>
      <c r="M3589" s="3" t="s">
        <v>4</v>
      </c>
      <c r="N3589" s="3" t="s">
        <v>10675</v>
      </c>
      <c r="O3589" s="3" t="s">
        <v>196</v>
      </c>
      <c r="P3589" s="6">
        <f>_xlfn.XLOOKUP(#REF!,[1]!Table2[BINNING],[1]!Table2[VFG],"")</f>
      </c>
      <c r="Q3589" s="6">
        <f>IF(ISNUMBER(FIND("|",#REF!,1)),LEFT(#REF!,FIND("|",#REF!,1)-2),#REF!)</f>
      </c>
      <c r="R3589" s="6">
        <f>IF(ISNUMBER(FIND("|",#REF!,1)),RIGHT(#REF!,LEN(#REF!)-FIND("|",#REF!,1)-1),"")</f>
      </c>
      <c r="S3589" s="3" t="s">
        <v>7</v>
      </c>
      <c r="T3589" s="3" t="s">
        <v>7</v>
      </c>
      <c r="U3589" s="2">
        <v>0</v>
      </c>
      <c r="V3589" s="2">
        <v>0</v>
      </c>
      <c r="W3589" s="2"/>
      <c r="X3589" s="3" t="s">
        <v>63</v>
      </c>
      <c r="Y3589" s="2">
        <v>65</v>
      </c>
      <c r="Z3589" s="3"/>
      <c r="AA3589" s="3"/>
      <c r="AB3589" s="7" t="s">
        <v>10676</v>
      </c>
      <c r="AC3589" s="3" t="s">
        <v>297</v>
      </c>
      <c r="AD3589" s="3" t="s">
        <v>298</v>
      </c>
      <c r="AE3589" s="3" t="s">
        <v>299</v>
      </c>
      <c r="AF3589" s="3" t="s">
        <v>198</v>
      </c>
      <c r="AG3589" s="4"/>
      <c r="AH3589" s="3"/>
      <c r="AI3589" s="4"/>
      <c r="AJ35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89" s="8">
        <f>IF(#REF!=MAX(#REF!),"New","Old")</f>
      </c>
      <c r="AL3589" s="3"/>
      <c r="AM3589" s="9">
        <f>IF(OR(#REF!="",#REF!=0),"",IF(#REF!&lt;12000,"&lt;12k",IF(AND(#REF!&gt;=12000,#REF!&lt;24000),"12k to 24k",IF(AND(#REF!&gt;=24000,#REF!&lt;=36000),"24k to 36k",IF(#REF!&gt;36000,"&gt;36k","")))))</f>
      </c>
    </row>
    <row x14ac:dyDescent="0.25" r="3590" customHeight="1" ht="18.75">
      <c r="A3590" s="1">
        <v>1931766</v>
      </c>
      <c r="B3590" s="2">
        <v>11547894</v>
      </c>
      <c r="C3590" s="3" t="s">
        <v>0</v>
      </c>
      <c r="D3590" s="3" t="s">
        <v>86</v>
      </c>
      <c r="E3590" s="2">
        <v>2020</v>
      </c>
      <c r="F3590" s="4">
        <v>45199</v>
      </c>
      <c r="G3590" s="3" t="s">
        <v>39</v>
      </c>
      <c r="H3590" s="4">
        <v>45202</v>
      </c>
      <c r="I3590" s="4">
        <f>_xlfn.XLOOKUP(#REF!,[1]!Backup_F8_Previous_Wave[ODINO],[1]!Backup_F8_Previous_Wave[Production Date],"")</f>
      </c>
      <c r="J3590" s="10">
        <f>_xlfn.XLOOKUP(#REF!,[1]!Backup_F8_Previous_Wave[ODINO],[1]!Backup_F8_Previous_Wave[Wave Date],"")</f>
      </c>
      <c r="K3590" s="6">
        <f>_xlfn.XLOOKUP(#REF!,[1]!Backup_F8_Previous_Wave[ODINO],[1]!Backup_F8_Previous_Wave[Full VIN],"")</f>
      </c>
      <c r="L3590" s="3" t="s">
        <v>5285</v>
      </c>
      <c r="M3590" s="3" t="s">
        <v>4</v>
      </c>
      <c r="N3590" s="3" t="s">
        <v>10677</v>
      </c>
      <c r="O3590" s="3" t="s">
        <v>4771</v>
      </c>
      <c r="P3590" s="6">
        <f>_xlfn.XLOOKUP(#REF!,[1]!Table2[BINNING],[1]!Table2[VFG],"")</f>
      </c>
      <c r="Q3590" s="6">
        <f>IF(ISNUMBER(FIND("|",#REF!,1)),LEFT(#REF!,FIND("|",#REF!,1)-2),#REF!)</f>
      </c>
      <c r="R3590" s="6">
        <f>IF(ISNUMBER(FIND("|",#REF!,1)),RIGHT(#REF!,LEN(#REF!)-FIND("|",#REF!,1)-1),"")</f>
      </c>
      <c r="S3590" s="3" t="s">
        <v>7</v>
      </c>
      <c r="T3590" s="3" t="s">
        <v>7</v>
      </c>
      <c r="U3590" s="2">
        <v>0</v>
      </c>
      <c r="V3590" s="2">
        <v>0</v>
      </c>
      <c r="W3590" s="2"/>
      <c r="X3590" s="3" t="s">
        <v>229</v>
      </c>
      <c r="Y3590" s="2"/>
      <c r="Z3590" s="3"/>
      <c r="AA3590" s="3"/>
      <c r="AB3590" s="7" t="s">
        <v>10678</v>
      </c>
      <c r="AC3590" s="3" t="s">
        <v>685</v>
      </c>
      <c r="AD3590" s="3" t="s">
        <v>93</v>
      </c>
      <c r="AE3590" s="3" t="s">
        <v>94</v>
      </c>
      <c r="AF3590" s="3" t="s">
        <v>95</v>
      </c>
      <c r="AG3590" s="4"/>
      <c r="AH3590" s="3"/>
      <c r="AI3590" s="4"/>
      <c r="AJ35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0" s="8">
        <f>IF(#REF!=MAX(#REF!),"New","Old")</f>
      </c>
      <c r="AL3590" s="3"/>
      <c r="AM3590" s="9">
        <f>IF(OR(#REF!="",#REF!=0),"",IF(#REF!&lt;12000,"&lt;12k",IF(AND(#REF!&gt;=12000,#REF!&lt;24000),"12k to 24k",IF(AND(#REF!&gt;=24000,#REF!&lt;=36000),"24k to 36k",IF(#REF!&gt;36000,"&gt;36k","")))))</f>
      </c>
    </row>
    <row x14ac:dyDescent="0.25" r="3591" customHeight="1" ht="18.75">
      <c r="A3591" s="1">
        <v>1931788</v>
      </c>
      <c r="B3591" s="2">
        <v>11547909</v>
      </c>
      <c r="C3591" s="3" t="s">
        <v>0</v>
      </c>
      <c r="D3591" s="3" t="s">
        <v>86</v>
      </c>
      <c r="E3591" s="2">
        <v>2020</v>
      </c>
      <c r="F3591" s="4">
        <v>45202</v>
      </c>
      <c r="G3591" s="3" t="s">
        <v>14</v>
      </c>
      <c r="H3591" s="4">
        <v>45202</v>
      </c>
      <c r="I3591" s="4"/>
      <c r="J3591" s="10">
        <f>_xlfn.XLOOKUP(#REF!,[1]!Backup_F8_Previous_Wave[ODINO],[1]!Backup_F8_Previous_Wave[Wave Date],"")</f>
      </c>
      <c r="K3591" s="3"/>
      <c r="L3591" s="3" t="s">
        <v>8380</v>
      </c>
      <c r="M3591" s="3" t="s">
        <v>4</v>
      </c>
      <c r="N3591" s="3" t="s">
        <v>10679</v>
      </c>
      <c r="O3591" s="3" t="s">
        <v>4771</v>
      </c>
      <c r="P3591" s="6">
        <f>_xlfn.XLOOKUP(#REF!,[1]!Table2[BINNING],[1]!Table2[VFG],"")</f>
      </c>
      <c r="Q3591" s="6">
        <f>IF(ISNUMBER(FIND("|",#REF!,1)),LEFT(#REF!,FIND("|",#REF!,1)-2),#REF!)</f>
      </c>
      <c r="R3591" s="6">
        <f>IF(ISNUMBER(FIND("|",#REF!,1)),RIGHT(#REF!,LEN(#REF!)-FIND("|",#REF!,1)-1),"")</f>
      </c>
      <c r="S3591" s="3" t="s">
        <v>7</v>
      </c>
      <c r="T3591" s="3" t="s">
        <v>7</v>
      </c>
      <c r="U3591" s="2">
        <v>0</v>
      </c>
      <c r="V3591" s="2">
        <v>0</v>
      </c>
      <c r="W3591" s="2"/>
      <c r="X3591" s="3" t="s">
        <v>32</v>
      </c>
      <c r="Y3591" s="2">
        <v>0</v>
      </c>
      <c r="Z3591" s="3"/>
      <c r="AA3591" s="3"/>
      <c r="AB3591" s="7" t="s">
        <v>10680</v>
      </c>
      <c r="AC3591" s="3" t="s">
        <v>44</v>
      </c>
      <c r="AD3591" s="3" t="s">
        <v>44</v>
      </c>
      <c r="AE3591" s="3" t="s">
        <v>44</v>
      </c>
      <c r="AF3591" s="3" t="s">
        <v>44</v>
      </c>
      <c r="AG3591" s="4"/>
      <c r="AH3591" s="3"/>
      <c r="AI3591" s="4"/>
      <c r="AJ35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1" s="8">
        <f>IF(#REF!=MAX(#REF!),"New","Old")</f>
      </c>
      <c r="AL3591" s="3"/>
      <c r="AM3591" s="9">
        <f>IF(OR(#REF!="",#REF!=0),"",IF(#REF!&lt;12000,"&lt;12k",IF(AND(#REF!&gt;=12000,#REF!&lt;24000),"12k to 24k",IF(AND(#REF!&gt;=24000,#REF!&lt;=36000),"24k to 36k",IF(#REF!&gt;36000,"&gt;36k","")))))</f>
      </c>
    </row>
    <row x14ac:dyDescent="0.25" r="3592" customHeight="1" ht="18.75">
      <c r="A3592" s="1">
        <v>1931806</v>
      </c>
      <c r="B3592" s="2">
        <v>11547922</v>
      </c>
      <c r="C3592" s="3" t="s">
        <v>0</v>
      </c>
      <c r="D3592" s="3" t="s">
        <v>59</v>
      </c>
      <c r="E3592" s="2">
        <v>2015</v>
      </c>
      <c r="F3592" s="4">
        <v>45195</v>
      </c>
      <c r="G3592" s="3" t="s">
        <v>39</v>
      </c>
      <c r="H3592" s="4">
        <v>45202</v>
      </c>
      <c r="I3592" s="4">
        <f>_xlfn.XLOOKUP(#REF!,[1]!Backup_F8_Previous_Wave[ODINO],[1]!Backup_F8_Previous_Wave[Production Date],"")</f>
      </c>
      <c r="J3592" s="10">
        <f>_xlfn.XLOOKUP(#REF!,[1]!Backup_F8_Previous_Wave[ODINO],[1]!Backup_F8_Previous_Wave[Wave Date],"")</f>
      </c>
      <c r="K3592" s="6">
        <f>_xlfn.XLOOKUP(#REF!,[1]!Backup_F8_Previous_Wave[ODINO],[1]!Backup_F8_Previous_Wave[Full VIN],"")</f>
      </c>
      <c r="L3592" s="3" t="s">
        <v>10681</v>
      </c>
      <c r="M3592" s="3" t="s">
        <v>4</v>
      </c>
      <c r="N3592" s="3" t="s">
        <v>10682</v>
      </c>
      <c r="O3592" s="3" t="s">
        <v>552</v>
      </c>
      <c r="P3592" s="6">
        <f>_xlfn.XLOOKUP(#REF!,[1]!Table2[BINNING],[1]!Table2[VFG],"")</f>
      </c>
      <c r="Q3592" s="6">
        <f>IF(ISNUMBER(FIND("|",#REF!,1)),LEFT(#REF!,FIND("|",#REF!,1)-2),#REF!)</f>
      </c>
      <c r="R3592" s="6">
        <f>IF(ISNUMBER(FIND("|",#REF!,1)),RIGHT(#REF!,LEN(#REF!)-FIND("|",#REF!,1)-1),"")</f>
      </c>
      <c r="S3592" s="3" t="s">
        <v>7</v>
      </c>
      <c r="T3592" s="3" t="s">
        <v>7</v>
      </c>
      <c r="U3592" s="2">
        <v>0</v>
      </c>
      <c r="V3592" s="2">
        <v>0</v>
      </c>
      <c r="W3592" s="2"/>
      <c r="X3592" s="3" t="s">
        <v>63</v>
      </c>
      <c r="Y3592" s="2">
        <v>20</v>
      </c>
      <c r="Z3592" s="3"/>
      <c r="AA3592" s="3"/>
      <c r="AB3592" s="7" t="s">
        <v>10683</v>
      </c>
      <c r="AC3592" s="3" t="s">
        <v>65</v>
      </c>
      <c r="AD3592" s="3" t="s">
        <v>66</v>
      </c>
      <c r="AE3592" s="3" t="s">
        <v>1842</v>
      </c>
      <c r="AF3592" s="3" t="s">
        <v>211</v>
      </c>
      <c r="AG3592" s="4"/>
      <c r="AH3592" s="3"/>
      <c r="AI3592" s="4"/>
      <c r="AJ35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2" s="8">
        <f>IF(#REF!=MAX(#REF!),"New","Old")</f>
      </c>
      <c r="AL3592" s="3"/>
      <c r="AM3592" s="9">
        <f>IF(OR(#REF!="",#REF!=0),"",IF(#REF!&lt;12000,"&lt;12k",IF(AND(#REF!&gt;=12000,#REF!&lt;24000),"12k to 24k",IF(AND(#REF!&gt;=24000,#REF!&lt;=36000),"24k to 36k",IF(#REF!&gt;36000,"&gt;36k","")))))</f>
      </c>
    </row>
    <row x14ac:dyDescent="0.25" r="3593" customHeight="1" ht="18.75">
      <c r="A3593" s="1">
        <v>1931831</v>
      </c>
      <c r="B3593" s="2">
        <v>11547943</v>
      </c>
      <c r="C3593" s="3" t="s">
        <v>0</v>
      </c>
      <c r="D3593" s="3" t="s">
        <v>86</v>
      </c>
      <c r="E3593" s="2">
        <v>2020</v>
      </c>
      <c r="F3593" s="4">
        <v>45201</v>
      </c>
      <c r="G3593" s="3" t="s">
        <v>14</v>
      </c>
      <c r="H3593" s="4">
        <v>45202</v>
      </c>
      <c r="I3593" s="4"/>
      <c r="J3593" s="10">
        <f>_xlfn.XLOOKUP(#REF!,[1]!Backup_F8_Previous_Wave[ODINO],[1]!Backup_F8_Previous_Wave[Wave Date],"")</f>
      </c>
      <c r="K3593" s="3"/>
      <c r="L3593" s="3" t="s">
        <v>9154</v>
      </c>
      <c r="M3593" s="3" t="s">
        <v>4</v>
      </c>
      <c r="N3593" s="3" t="s">
        <v>10684</v>
      </c>
      <c r="O3593" s="3" t="s">
        <v>4771</v>
      </c>
      <c r="P3593" s="6">
        <f>_xlfn.XLOOKUP(#REF!,[1]!Table2[BINNING],[1]!Table2[VFG],"")</f>
      </c>
      <c r="Q3593" s="6">
        <f>IF(ISNUMBER(FIND("|",#REF!,1)),LEFT(#REF!,FIND("|",#REF!,1)-2),#REF!)</f>
      </c>
      <c r="R3593" s="6">
        <f>IF(ISNUMBER(FIND("|",#REF!,1)),RIGHT(#REF!,LEN(#REF!)-FIND("|",#REF!,1)-1),"")</f>
      </c>
      <c r="S3593" s="3" t="s">
        <v>7</v>
      </c>
      <c r="T3593" s="3" t="s">
        <v>7</v>
      </c>
      <c r="U3593" s="2">
        <v>0</v>
      </c>
      <c r="V3593" s="2">
        <v>0</v>
      </c>
      <c r="W3593" s="2"/>
      <c r="X3593" s="3" t="s">
        <v>229</v>
      </c>
      <c r="Y3593" s="2"/>
      <c r="Z3593" s="3"/>
      <c r="AA3593" s="3"/>
      <c r="AB3593" s="7" t="s">
        <v>10685</v>
      </c>
      <c r="AC3593" s="3" t="s">
        <v>44</v>
      </c>
      <c r="AD3593" s="3" t="s">
        <v>44</v>
      </c>
      <c r="AE3593" s="3" t="s">
        <v>44</v>
      </c>
      <c r="AF3593" s="3" t="s">
        <v>44</v>
      </c>
      <c r="AG3593" s="4"/>
      <c r="AH3593" s="3"/>
      <c r="AI3593" s="4"/>
      <c r="AJ35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3" s="8">
        <f>IF(#REF!=MAX(#REF!),"New","Old")</f>
      </c>
      <c r="AL3593" s="3"/>
      <c r="AM3593" s="9">
        <f>IF(OR(#REF!="",#REF!=0),"",IF(#REF!&lt;12000,"&lt;12k",IF(AND(#REF!&gt;=12000,#REF!&lt;24000),"12k to 24k",IF(AND(#REF!&gt;=24000,#REF!&lt;=36000),"24k to 36k",IF(#REF!&gt;36000,"&gt;36k","")))))</f>
      </c>
    </row>
    <row x14ac:dyDescent="0.25" r="3594" customHeight="1" ht="18.75">
      <c r="A3594" s="1">
        <v>1931859</v>
      </c>
      <c r="B3594" s="2">
        <v>11547961</v>
      </c>
      <c r="C3594" s="3" t="s">
        <v>0</v>
      </c>
      <c r="D3594" s="3" t="s">
        <v>86</v>
      </c>
      <c r="E3594" s="2">
        <v>2020</v>
      </c>
      <c r="F3594" s="4">
        <v>45202</v>
      </c>
      <c r="G3594" s="3" t="s">
        <v>14</v>
      </c>
      <c r="H3594" s="4">
        <v>45202</v>
      </c>
      <c r="I3594" s="4">
        <f>_xlfn.XLOOKUP(#REF!,[1]!Backup_F8_Previous_Wave[ODINO],[1]!Backup_F8_Previous_Wave[Production Date],"")</f>
      </c>
      <c r="J3594" s="10">
        <f>_xlfn.XLOOKUP(#REF!,[1]!Backup_F8_Previous_Wave[ODINO],[1]!Backup_F8_Previous_Wave[Wave Date],"")</f>
      </c>
      <c r="K3594" s="6">
        <f>_xlfn.XLOOKUP(#REF!,[1]!Backup_F8_Previous_Wave[ODINO],[1]!Backup_F8_Previous_Wave[Full VIN],"")</f>
      </c>
      <c r="L3594" s="3" t="s">
        <v>1100</v>
      </c>
      <c r="M3594" s="3" t="s">
        <v>4</v>
      </c>
      <c r="N3594" s="3" t="s">
        <v>10686</v>
      </c>
      <c r="O3594" s="3" t="s">
        <v>4771</v>
      </c>
      <c r="P3594" s="6">
        <f>_xlfn.XLOOKUP(#REF!,[1]!Table2[BINNING],[1]!Table2[VFG],"")</f>
      </c>
      <c r="Q3594" s="6">
        <f>IF(ISNUMBER(FIND("|",#REF!,1)),LEFT(#REF!,FIND("|",#REF!,1)-2),#REF!)</f>
      </c>
      <c r="R3594" s="6">
        <f>IF(ISNUMBER(FIND("|",#REF!,1)),RIGHT(#REF!,LEN(#REF!)-FIND("|",#REF!,1)-1),"")</f>
      </c>
      <c r="S3594" s="3" t="s">
        <v>7</v>
      </c>
      <c r="T3594" s="3" t="s">
        <v>7</v>
      </c>
      <c r="U3594" s="2">
        <v>0</v>
      </c>
      <c r="V3594" s="2">
        <v>0</v>
      </c>
      <c r="W3594" s="2">
        <v>15600</v>
      </c>
      <c r="X3594" s="3" t="s">
        <v>253</v>
      </c>
      <c r="Y3594" s="2"/>
      <c r="Z3594" s="3"/>
      <c r="AA3594" s="3"/>
      <c r="AB3594" s="7" t="s">
        <v>10687</v>
      </c>
      <c r="AC3594" s="3" t="s">
        <v>685</v>
      </c>
      <c r="AD3594" s="3" t="s">
        <v>93</v>
      </c>
      <c r="AE3594" s="3" t="s">
        <v>94</v>
      </c>
      <c r="AF3594" s="3" t="s">
        <v>95</v>
      </c>
      <c r="AG3594" s="4"/>
      <c r="AH3594" s="3"/>
      <c r="AI3594" s="4"/>
      <c r="AJ35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4" s="8">
        <f>IF(#REF!=MAX(#REF!),"New","Old")</f>
      </c>
      <c r="AL3594" s="3"/>
      <c r="AM3594" s="9">
        <f>IF(OR(#REF!="",#REF!=0),"",IF(#REF!&lt;12000,"&lt;12k",IF(AND(#REF!&gt;=12000,#REF!&lt;24000),"12k to 24k",IF(AND(#REF!&gt;=24000,#REF!&lt;=36000),"24k to 36k",IF(#REF!&gt;36000,"&gt;36k","")))))</f>
      </c>
    </row>
    <row x14ac:dyDescent="0.25" r="3595" customHeight="1" ht="18.75">
      <c r="A3595" s="1">
        <v>1931951</v>
      </c>
      <c r="B3595" s="2">
        <v>11548034</v>
      </c>
      <c r="C3595" s="3" t="s">
        <v>0</v>
      </c>
      <c r="D3595" s="3" t="s">
        <v>181</v>
      </c>
      <c r="E3595" s="2">
        <v>2017</v>
      </c>
      <c r="F3595" s="4">
        <v>45202</v>
      </c>
      <c r="G3595" s="3" t="s">
        <v>14</v>
      </c>
      <c r="H3595" s="4">
        <v>45202</v>
      </c>
      <c r="I3595" s="4">
        <f>_xlfn.XLOOKUP(#REF!,[1]!Backup_F8_Previous_Wave[ODINO],[1]!Backup_F8_Previous_Wave[Production Date],"")</f>
      </c>
      <c r="J3595" s="10">
        <f>_xlfn.XLOOKUP(#REF!,[1]!Backup_F8_Previous_Wave[ODINO],[1]!Backup_F8_Previous_Wave[Wave Date],"")</f>
      </c>
      <c r="K3595" s="6">
        <f>_xlfn.XLOOKUP(#REF!,[1]!Backup_F8_Previous_Wave[ODINO],[1]!Backup_F8_Previous_Wave[Full VIN],"")</f>
      </c>
      <c r="L3595" s="3" t="s">
        <v>7630</v>
      </c>
      <c r="M3595" s="3" t="s">
        <v>4</v>
      </c>
      <c r="N3595" s="3" t="s">
        <v>10688</v>
      </c>
      <c r="O3595" s="3" t="s">
        <v>196</v>
      </c>
      <c r="P3595" s="6">
        <f>_xlfn.XLOOKUP(#REF!,[1]!Table2[BINNING],[1]!Table2[VFG],"")</f>
      </c>
      <c r="Q3595" s="6">
        <f>IF(ISNUMBER(FIND("|",#REF!,1)),LEFT(#REF!,FIND("|",#REF!,1)-2),#REF!)</f>
      </c>
      <c r="R3595" s="6">
        <f>IF(ISNUMBER(FIND("|",#REF!,1)),RIGHT(#REF!,LEN(#REF!)-FIND("|",#REF!,1)-1),"")</f>
      </c>
      <c r="S3595" s="3" t="s">
        <v>7</v>
      </c>
      <c r="T3595" s="3" t="s">
        <v>7</v>
      </c>
      <c r="U3595" s="2">
        <v>0</v>
      </c>
      <c r="V3595" s="2">
        <v>0</v>
      </c>
      <c r="W3595" s="2"/>
      <c r="X3595" s="3" t="s">
        <v>63</v>
      </c>
      <c r="Y3595" s="2">
        <v>70</v>
      </c>
      <c r="Z3595" s="3"/>
      <c r="AA3595" s="3"/>
      <c r="AB3595" s="7" t="s">
        <v>10689</v>
      </c>
      <c r="AC3595" s="3" t="s">
        <v>297</v>
      </c>
      <c r="AD3595" s="3" t="s">
        <v>298</v>
      </c>
      <c r="AE3595" s="3" t="s">
        <v>299</v>
      </c>
      <c r="AF3595" s="3" t="s">
        <v>198</v>
      </c>
      <c r="AG3595" s="4"/>
      <c r="AH3595" s="3"/>
      <c r="AI3595" s="4"/>
      <c r="AJ35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5" s="8">
        <f>IF(#REF!=MAX(#REF!),"New","Old")</f>
      </c>
      <c r="AL3595" s="3"/>
      <c r="AM3595" s="9">
        <f>IF(OR(#REF!="",#REF!=0),"",IF(#REF!&lt;12000,"&lt;12k",IF(AND(#REF!&gt;=12000,#REF!&lt;24000),"12k to 24k",IF(AND(#REF!&gt;=24000,#REF!&lt;=36000),"24k to 36k",IF(#REF!&gt;36000,"&gt;36k","")))))</f>
      </c>
    </row>
    <row x14ac:dyDescent="0.25" r="3596" customHeight="1" ht="18.75">
      <c r="A3596" s="1">
        <v>1931973</v>
      </c>
      <c r="B3596" s="2">
        <v>11548050</v>
      </c>
      <c r="C3596" s="3" t="s">
        <v>0</v>
      </c>
      <c r="D3596" s="3" t="s">
        <v>86</v>
      </c>
      <c r="E3596" s="2">
        <v>2021</v>
      </c>
      <c r="F3596" s="4">
        <v>45189</v>
      </c>
      <c r="G3596" s="3" t="s">
        <v>39</v>
      </c>
      <c r="H3596" s="4">
        <v>45202</v>
      </c>
      <c r="I3596" s="4">
        <f>_xlfn.XLOOKUP(#REF!,[1]!Backup_F8_Previous_Wave[ODINO],[1]!Backup_F8_Previous_Wave[Production Date],"")</f>
      </c>
      <c r="J3596" s="10">
        <f>_xlfn.XLOOKUP(#REF!,[1]!Backup_F8_Previous_Wave[ODINO],[1]!Backup_F8_Previous_Wave[Wave Date],"")</f>
      </c>
      <c r="K3596" s="6">
        <f>_xlfn.XLOOKUP(#REF!,[1]!Backup_F8_Previous_Wave[ODINO],[1]!Backup_F8_Previous_Wave[Full VIN],"")</f>
      </c>
      <c r="L3596" s="3" t="s">
        <v>10690</v>
      </c>
      <c r="M3596" s="3" t="s">
        <v>4</v>
      </c>
      <c r="N3596" s="3" t="s">
        <v>10691</v>
      </c>
      <c r="O3596" s="3" t="s">
        <v>4771</v>
      </c>
      <c r="P3596" s="6">
        <f>_xlfn.XLOOKUP(#REF!,[1]!Table2[BINNING],[1]!Table2[VFG],"")</f>
      </c>
      <c r="Q3596" s="6">
        <f>IF(ISNUMBER(FIND("|",#REF!,1)),LEFT(#REF!,FIND("|",#REF!,1)-2),#REF!)</f>
      </c>
      <c r="R3596" s="6">
        <f>IF(ISNUMBER(FIND("|",#REF!,1)),RIGHT(#REF!,LEN(#REF!)-FIND("|",#REF!,1)-1),"")</f>
      </c>
      <c r="S3596" s="3" t="s">
        <v>7</v>
      </c>
      <c r="T3596" s="3" t="s">
        <v>7</v>
      </c>
      <c r="U3596" s="2">
        <v>0</v>
      </c>
      <c r="V3596" s="2">
        <v>0</v>
      </c>
      <c r="W3596" s="2"/>
      <c r="X3596" s="3" t="s">
        <v>139</v>
      </c>
      <c r="Y3596" s="2"/>
      <c r="Z3596" s="3"/>
      <c r="AA3596" s="3"/>
      <c r="AB3596" s="7" t="s">
        <v>10692</v>
      </c>
      <c r="AC3596" s="3" t="s">
        <v>685</v>
      </c>
      <c r="AD3596" s="3" t="s">
        <v>93</v>
      </c>
      <c r="AE3596" s="3" t="s">
        <v>94</v>
      </c>
      <c r="AF3596" s="3" t="s">
        <v>95</v>
      </c>
      <c r="AG3596" s="4"/>
      <c r="AH3596" s="3"/>
      <c r="AI3596" s="4"/>
      <c r="AJ35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6" s="8">
        <f>IF(#REF!=MAX(#REF!),"New","Old")</f>
      </c>
      <c r="AL3596" s="3"/>
      <c r="AM3596" s="9">
        <f>IF(OR(#REF!="",#REF!=0),"",IF(#REF!&lt;12000,"&lt;12k",IF(AND(#REF!&gt;=12000,#REF!&lt;24000),"12k to 24k",IF(AND(#REF!&gt;=24000,#REF!&lt;=36000),"24k to 36k",IF(#REF!&gt;36000,"&gt;36k","")))))</f>
      </c>
    </row>
    <row x14ac:dyDescent="0.25" r="3597" customHeight="1" ht="18.75">
      <c r="A3597" s="1">
        <v>1931982</v>
      </c>
      <c r="B3597" s="2">
        <v>11548057</v>
      </c>
      <c r="C3597" s="3" t="s">
        <v>0</v>
      </c>
      <c r="D3597" s="3" t="s">
        <v>181</v>
      </c>
      <c r="E3597" s="2">
        <v>2016</v>
      </c>
      <c r="F3597" s="4">
        <v>43344</v>
      </c>
      <c r="G3597" s="3" t="s">
        <v>39</v>
      </c>
      <c r="H3597" s="4">
        <v>45202</v>
      </c>
      <c r="I3597" s="4">
        <f>_xlfn.XLOOKUP(#REF!,[1]!Backup_F8_Previous_Wave[ODINO],[1]!Backup_F8_Previous_Wave[Production Date],"")</f>
      </c>
      <c r="J3597" s="10">
        <f>_xlfn.XLOOKUP(#REF!,[1]!Backup_F8_Previous_Wave[ODINO],[1]!Backup_F8_Previous_Wave[Wave Date],"")</f>
      </c>
      <c r="K3597" s="6">
        <f>_xlfn.XLOOKUP(#REF!,[1]!Backup_F8_Previous_Wave[ODINO],[1]!Backup_F8_Previous_Wave[Full VIN],"")</f>
      </c>
      <c r="L3597" s="3" t="s">
        <v>8778</v>
      </c>
      <c r="M3597" s="3" t="s">
        <v>4</v>
      </c>
      <c r="N3597" s="3" t="s">
        <v>10693</v>
      </c>
      <c r="O3597" s="3" t="s">
        <v>600</v>
      </c>
      <c r="P3597" s="6">
        <f>_xlfn.XLOOKUP(#REF!,[1]!Table2[BINNING],[1]!Table2[VFG],"")</f>
      </c>
      <c r="Q3597" s="6">
        <f>IF(ISNUMBER(FIND("|",#REF!,1)),LEFT(#REF!,FIND("|",#REF!,1)-2),#REF!)</f>
      </c>
      <c r="R3597" s="6">
        <f>IF(ISNUMBER(FIND("|",#REF!,1)),RIGHT(#REF!,LEN(#REF!)-FIND("|",#REF!,1)-1),"")</f>
      </c>
      <c r="S3597" s="3" t="s">
        <v>7</v>
      </c>
      <c r="T3597" s="3" t="s">
        <v>7</v>
      </c>
      <c r="U3597" s="2">
        <v>0</v>
      </c>
      <c r="V3597" s="2">
        <v>0</v>
      </c>
      <c r="W3597" s="2"/>
      <c r="X3597" s="3" t="s">
        <v>125</v>
      </c>
      <c r="Y3597" s="2"/>
      <c r="Z3597" s="3"/>
      <c r="AA3597" s="3"/>
      <c r="AB3597" s="7" t="s">
        <v>10694</v>
      </c>
      <c r="AC3597" s="3" t="s">
        <v>297</v>
      </c>
      <c r="AD3597" s="3" t="s">
        <v>298</v>
      </c>
      <c r="AE3597" s="3" t="s">
        <v>299</v>
      </c>
      <c r="AF3597" s="3" t="s">
        <v>198</v>
      </c>
      <c r="AG3597" s="4"/>
      <c r="AH3597" s="3"/>
      <c r="AI3597" s="4"/>
      <c r="AJ35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7" s="8">
        <f>IF(#REF!=MAX(#REF!),"New","Old")</f>
      </c>
      <c r="AL3597" s="3"/>
      <c r="AM3597" s="9">
        <f>IF(OR(#REF!="",#REF!=0),"",IF(#REF!&lt;12000,"&lt;12k",IF(AND(#REF!&gt;=12000,#REF!&lt;24000),"12k to 24k",IF(AND(#REF!&gt;=24000,#REF!&lt;=36000),"24k to 36k",IF(#REF!&gt;36000,"&gt;36k","")))))</f>
      </c>
    </row>
    <row x14ac:dyDescent="0.25" r="3598" customHeight="1" ht="18.75">
      <c r="A3598" s="1">
        <v>1932048</v>
      </c>
      <c r="B3598" s="2">
        <v>11548104</v>
      </c>
      <c r="C3598" s="3" t="s">
        <v>0</v>
      </c>
      <c r="D3598" s="3" t="s">
        <v>86</v>
      </c>
      <c r="E3598" s="2">
        <v>2020</v>
      </c>
      <c r="F3598" s="4">
        <v>45199</v>
      </c>
      <c r="G3598" s="3" t="s">
        <v>39</v>
      </c>
      <c r="H3598" s="4">
        <v>45202</v>
      </c>
      <c r="I3598" s="4">
        <f>_xlfn.XLOOKUP(#REF!,[1]!Backup_F8_Previous_Wave[ODINO],[1]!Backup_F8_Previous_Wave[Production Date],"")</f>
      </c>
      <c r="J3598" s="10">
        <f>_xlfn.XLOOKUP(#REF!,[1]!Backup_F8_Previous_Wave[ODINO],[1]!Backup_F8_Previous_Wave[Wave Date],"")</f>
      </c>
      <c r="K3598" s="6">
        <f>_xlfn.XLOOKUP(#REF!,[1]!Backup_F8_Previous_Wave[ODINO],[1]!Backup_F8_Previous_Wave[Full VIN],"")</f>
      </c>
      <c r="L3598" s="3" t="s">
        <v>6077</v>
      </c>
      <c r="M3598" s="3" t="s">
        <v>4</v>
      </c>
      <c r="N3598" s="3" t="s">
        <v>10695</v>
      </c>
      <c r="O3598" s="3" t="s">
        <v>4771</v>
      </c>
      <c r="P3598" s="6">
        <f>_xlfn.XLOOKUP(#REF!,[1]!Table2[BINNING],[1]!Table2[VFG],"")</f>
      </c>
      <c r="Q3598" s="6">
        <f>IF(ISNUMBER(FIND("|",#REF!,1)),LEFT(#REF!,FIND("|",#REF!,1)-2),#REF!)</f>
      </c>
      <c r="R3598" s="6">
        <f>IF(ISNUMBER(FIND("|",#REF!,1)),RIGHT(#REF!,LEN(#REF!)-FIND("|",#REF!,1)-1),"")</f>
      </c>
      <c r="S3598" s="3" t="s">
        <v>7</v>
      </c>
      <c r="T3598" s="3" t="s">
        <v>7</v>
      </c>
      <c r="U3598" s="2">
        <v>0</v>
      </c>
      <c r="V3598" s="2">
        <v>0</v>
      </c>
      <c r="W3598" s="2"/>
      <c r="X3598" s="3" t="s">
        <v>358</v>
      </c>
      <c r="Y3598" s="2"/>
      <c r="Z3598" s="3"/>
      <c r="AA3598" s="3"/>
      <c r="AB3598" s="7" t="s">
        <v>10696</v>
      </c>
      <c r="AC3598" s="3" t="s">
        <v>685</v>
      </c>
      <c r="AD3598" s="3" t="s">
        <v>1962</v>
      </c>
      <c r="AE3598" s="3" t="s">
        <v>2404</v>
      </c>
      <c r="AF3598" s="3" t="s">
        <v>95</v>
      </c>
      <c r="AG3598" s="4"/>
      <c r="AH3598" s="3"/>
      <c r="AI3598" s="4"/>
      <c r="AJ35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8" s="8">
        <f>IF(#REF!=MAX(#REF!),"New","Old")</f>
      </c>
      <c r="AL3598" s="3"/>
      <c r="AM3598" s="9">
        <f>IF(OR(#REF!="",#REF!=0),"",IF(#REF!&lt;12000,"&lt;12k",IF(AND(#REF!&gt;=12000,#REF!&lt;24000),"12k to 24k",IF(AND(#REF!&gt;=24000,#REF!&lt;=36000),"24k to 36k",IF(#REF!&gt;36000,"&gt;36k","")))))</f>
      </c>
    </row>
    <row x14ac:dyDescent="0.25" r="3599" customHeight="1" ht="18.75">
      <c r="A3599" s="1">
        <v>1932049</v>
      </c>
      <c r="B3599" s="2">
        <v>11548105</v>
      </c>
      <c r="C3599" s="3" t="s">
        <v>0</v>
      </c>
      <c r="D3599" s="3" t="s">
        <v>86</v>
      </c>
      <c r="E3599" s="2">
        <v>2020</v>
      </c>
      <c r="F3599" s="4">
        <v>45202</v>
      </c>
      <c r="G3599" s="3" t="s">
        <v>14</v>
      </c>
      <c r="H3599" s="4">
        <v>45202</v>
      </c>
      <c r="I3599" s="4">
        <f>_xlfn.XLOOKUP(#REF!,[1]!Backup_F8_Previous_Wave[ODINO],[1]!Backup_F8_Previous_Wave[Production Date],"")</f>
      </c>
      <c r="J3599" s="10">
        <f>_xlfn.XLOOKUP(#REF!,[1]!Backup_F8_Previous_Wave[ODINO],[1]!Backup_F8_Previous_Wave[Wave Date],"")</f>
      </c>
      <c r="K3599" s="6">
        <f>_xlfn.XLOOKUP(#REF!,[1]!Backup_F8_Previous_Wave[ODINO],[1]!Backup_F8_Previous_Wave[Full VIN],"")</f>
      </c>
      <c r="L3599" s="3" t="s">
        <v>9619</v>
      </c>
      <c r="M3599" s="3" t="s">
        <v>4</v>
      </c>
      <c r="N3599" s="3" t="s">
        <v>10697</v>
      </c>
      <c r="O3599" s="3" t="s">
        <v>4771</v>
      </c>
      <c r="P3599" s="6">
        <f>_xlfn.XLOOKUP(#REF!,[1]!Table2[BINNING],[1]!Table2[VFG],"")</f>
      </c>
      <c r="Q3599" s="6">
        <f>IF(ISNUMBER(FIND("|",#REF!,1)),LEFT(#REF!,FIND("|",#REF!,1)-2),#REF!)</f>
      </c>
      <c r="R3599" s="6">
        <f>IF(ISNUMBER(FIND("|",#REF!,1)),RIGHT(#REF!,LEN(#REF!)-FIND("|",#REF!,1)-1),"")</f>
      </c>
      <c r="S3599" s="3" t="s">
        <v>7</v>
      </c>
      <c r="T3599" s="3" t="s">
        <v>7</v>
      </c>
      <c r="U3599" s="2">
        <v>0</v>
      </c>
      <c r="V3599" s="2">
        <v>0</v>
      </c>
      <c r="W3599" s="2"/>
      <c r="X3599" s="3" t="s">
        <v>229</v>
      </c>
      <c r="Y3599" s="2"/>
      <c r="Z3599" s="3"/>
      <c r="AA3599" s="3"/>
      <c r="AB3599" s="7" t="s">
        <v>10698</v>
      </c>
      <c r="AC3599" s="3" t="s">
        <v>685</v>
      </c>
      <c r="AD3599" s="3" t="s">
        <v>1962</v>
      </c>
      <c r="AE3599" s="3" t="s">
        <v>2404</v>
      </c>
      <c r="AF3599" s="3" t="s">
        <v>95</v>
      </c>
      <c r="AG3599" s="4"/>
      <c r="AH3599" s="3"/>
      <c r="AI3599" s="4"/>
      <c r="AJ35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599" s="8">
        <f>IF(#REF!=MAX(#REF!),"New","Old")</f>
      </c>
      <c r="AL3599" s="3"/>
      <c r="AM3599" s="9">
        <f>IF(OR(#REF!="",#REF!=0),"",IF(#REF!&lt;12000,"&lt;12k",IF(AND(#REF!&gt;=12000,#REF!&lt;24000),"12k to 24k",IF(AND(#REF!&gt;=24000,#REF!&lt;=36000),"24k to 36k",IF(#REF!&gt;36000,"&gt;36k","")))))</f>
      </c>
    </row>
    <row x14ac:dyDescent="0.25" r="3600" customHeight="1" ht="18.75">
      <c r="A3600" s="1">
        <v>1932145</v>
      </c>
      <c r="B3600" s="2">
        <v>11548170</v>
      </c>
      <c r="C3600" s="3" t="s">
        <v>0</v>
      </c>
      <c r="D3600" s="3" t="s">
        <v>86</v>
      </c>
      <c r="E3600" s="2">
        <v>2020</v>
      </c>
      <c r="F3600" s="4">
        <v>45202</v>
      </c>
      <c r="G3600" s="3" t="s">
        <v>14</v>
      </c>
      <c r="H3600" s="4">
        <v>45203</v>
      </c>
      <c r="I3600" s="4"/>
      <c r="J3600" s="10">
        <f>_xlfn.XLOOKUP(#REF!,[1]!Backup_F8_Previous_Wave[ODINO],[1]!Backup_F8_Previous_Wave[Wave Date],"")</f>
      </c>
      <c r="K3600" s="3"/>
      <c r="L3600" s="3" t="s">
        <v>9058</v>
      </c>
      <c r="M3600" s="3" t="s">
        <v>4</v>
      </c>
      <c r="N3600" s="3" t="s">
        <v>10699</v>
      </c>
      <c r="O3600" s="3" t="s">
        <v>4771</v>
      </c>
      <c r="P3600" s="6">
        <f>_xlfn.XLOOKUP(#REF!,[1]!Table2[BINNING],[1]!Table2[VFG],"")</f>
      </c>
      <c r="Q3600" s="6">
        <f>IF(ISNUMBER(FIND("|",#REF!,1)),LEFT(#REF!,FIND("|",#REF!,1)-2),#REF!)</f>
      </c>
      <c r="R3600" s="6">
        <f>IF(ISNUMBER(FIND("|",#REF!,1)),RIGHT(#REF!,LEN(#REF!)-FIND("|",#REF!,1)-1),"")</f>
      </c>
      <c r="S3600" s="3" t="s">
        <v>7</v>
      </c>
      <c r="T3600" s="3" t="s">
        <v>7</v>
      </c>
      <c r="U3600" s="2">
        <v>0</v>
      </c>
      <c r="V3600" s="2">
        <v>0</v>
      </c>
      <c r="W3600" s="2"/>
      <c r="X3600" s="3" t="s">
        <v>63</v>
      </c>
      <c r="Y3600" s="2"/>
      <c r="Z3600" s="3"/>
      <c r="AA3600" s="3"/>
      <c r="AB3600" s="7" t="s">
        <v>10700</v>
      </c>
      <c r="AC3600" s="3" t="s">
        <v>44</v>
      </c>
      <c r="AD3600" s="3" t="s">
        <v>44</v>
      </c>
      <c r="AE3600" s="3" t="s">
        <v>44</v>
      </c>
      <c r="AF3600" s="3" t="s">
        <v>44</v>
      </c>
      <c r="AG3600" s="4"/>
      <c r="AH3600" s="3"/>
      <c r="AI3600" s="4"/>
      <c r="AJ36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0" s="8">
        <f>IF(#REF!=MAX(#REF!),"New","Old")</f>
      </c>
      <c r="AL3600" s="3"/>
      <c r="AM3600" s="9">
        <f>IF(OR(#REF!="",#REF!=0),"",IF(#REF!&lt;12000,"&lt;12k",IF(AND(#REF!&gt;=12000,#REF!&lt;24000),"12k to 24k",IF(AND(#REF!&gt;=24000,#REF!&lt;=36000),"24k to 36k",IF(#REF!&gt;36000,"&gt;36k","")))))</f>
      </c>
    </row>
    <row x14ac:dyDescent="0.25" r="3601" customHeight="1" ht="18.75">
      <c r="A3601" s="1">
        <v>1932146</v>
      </c>
      <c r="B3601" s="2">
        <v>11548171</v>
      </c>
      <c r="C3601" s="3" t="s">
        <v>0</v>
      </c>
      <c r="D3601" s="3" t="s">
        <v>86</v>
      </c>
      <c r="E3601" s="2">
        <v>2020</v>
      </c>
      <c r="F3601" s="4">
        <v>45201</v>
      </c>
      <c r="G3601" s="3" t="s">
        <v>14</v>
      </c>
      <c r="H3601" s="4">
        <v>45203</v>
      </c>
      <c r="I3601" s="4"/>
      <c r="J3601" s="10">
        <f>_xlfn.XLOOKUP(#REF!,[1]!Backup_F8_Previous_Wave[ODINO],[1]!Backup_F8_Previous_Wave[Wave Date],"")</f>
      </c>
      <c r="K3601" s="3"/>
      <c r="L3601" s="3" t="s">
        <v>7221</v>
      </c>
      <c r="M3601" s="3" t="s">
        <v>4</v>
      </c>
      <c r="N3601" s="3" t="s">
        <v>10701</v>
      </c>
      <c r="O3601" s="3" t="s">
        <v>4771</v>
      </c>
      <c r="P3601" s="6">
        <f>_xlfn.XLOOKUP(#REF!,[1]!Table2[BINNING],[1]!Table2[VFG],"")</f>
      </c>
      <c r="Q3601" s="6">
        <f>IF(ISNUMBER(FIND("|",#REF!,1)),LEFT(#REF!,FIND("|",#REF!,1)-2),#REF!)</f>
      </c>
      <c r="R3601" s="6">
        <f>IF(ISNUMBER(FIND("|",#REF!,1)),RIGHT(#REF!,LEN(#REF!)-FIND("|",#REF!,1)-1),"")</f>
      </c>
      <c r="S3601" s="3" t="s">
        <v>7</v>
      </c>
      <c r="T3601" s="3" t="s">
        <v>7</v>
      </c>
      <c r="U3601" s="2">
        <v>0</v>
      </c>
      <c r="V3601" s="2">
        <v>0</v>
      </c>
      <c r="W3601" s="2"/>
      <c r="X3601" s="3" t="s">
        <v>282</v>
      </c>
      <c r="Y3601" s="2"/>
      <c r="Z3601" s="3"/>
      <c r="AA3601" s="3"/>
      <c r="AB3601" s="7" t="s">
        <v>10702</v>
      </c>
      <c r="AC3601" s="3" t="s">
        <v>44</v>
      </c>
      <c r="AD3601" s="3" t="s">
        <v>44</v>
      </c>
      <c r="AE3601" s="3" t="s">
        <v>44</v>
      </c>
      <c r="AF3601" s="3" t="s">
        <v>44</v>
      </c>
      <c r="AG3601" s="4"/>
      <c r="AH3601" s="3"/>
      <c r="AI3601" s="4"/>
      <c r="AJ36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1" s="8">
        <f>IF(#REF!=MAX(#REF!),"New","Old")</f>
      </c>
      <c r="AL3601" s="3"/>
      <c r="AM3601" s="9">
        <f>IF(OR(#REF!="",#REF!=0),"",IF(#REF!&lt;12000,"&lt;12k",IF(AND(#REF!&gt;=12000,#REF!&lt;24000),"12k to 24k",IF(AND(#REF!&gt;=24000,#REF!&lt;=36000),"24k to 36k",IF(#REF!&gt;36000,"&gt;36k","")))))</f>
      </c>
    </row>
    <row x14ac:dyDescent="0.25" r="3602" customHeight="1" ht="18.75">
      <c r="A3602" s="1">
        <v>1932159</v>
      </c>
      <c r="B3602" s="2">
        <v>11548181</v>
      </c>
      <c r="C3602" s="3" t="s">
        <v>0</v>
      </c>
      <c r="D3602" s="3" t="s">
        <v>234</v>
      </c>
      <c r="E3602" s="2">
        <v>2014</v>
      </c>
      <c r="F3602" s="4">
        <v>45180</v>
      </c>
      <c r="G3602" s="3" t="s">
        <v>39</v>
      </c>
      <c r="H3602" s="4">
        <v>45203</v>
      </c>
      <c r="I3602" s="4">
        <f>_xlfn.XLOOKUP(#REF!,[1]!Backup_F8_Previous_Wave[ODINO],[1]!Backup_F8_Previous_Wave[Production Date],"")</f>
      </c>
      <c r="J3602" s="10">
        <f>_xlfn.XLOOKUP(#REF!,[1]!Backup_F8_Previous_Wave[ODINO],[1]!Backup_F8_Previous_Wave[Wave Date],"")</f>
      </c>
      <c r="K3602" s="6">
        <f>_xlfn.XLOOKUP(#REF!,[1]!Backup_F8_Previous_Wave[ODINO],[1]!Backup_F8_Previous_Wave[Full VIN],"")</f>
      </c>
      <c r="L3602" s="3" t="s">
        <v>10319</v>
      </c>
      <c r="M3602" s="3" t="s">
        <v>4</v>
      </c>
      <c r="N3602" s="3" t="s">
        <v>10703</v>
      </c>
      <c r="O3602" s="3" t="s">
        <v>62</v>
      </c>
      <c r="P3602" s="6">
        <f>_xlfn.XLOOKUP(#REF!,[1]!Table2[BINNING],[1]!Table2[VFG],"")</f>
      </c>
      <c r="Q3602" s="6">
        <f>IF(ISNUMBER(FIND("|",#REF!,1)),LEFT(#REF!,FIND("|",#REF!,1)-2),#REF!)</f>
      </c>
      <c r="R3602" s="6">
        <f>IF(ISNUMBER(FIND("|",#REF!,1)),RIGHT(#REF!,LEN(#REF!)-FIND("|",#REF!,1)-1),"")</f>
      </c>
      <c r="S3602" s="3" t="s">
        <v>7</v>
      </c>
      <c r="T3602" s="3" t="s">
        <v>7</v>
      </c>
      <c r="U3602" s="2">
        <v>0</v>
      </c>
      <c r="V3602" s="2">
        <v>0</v>
      </c>
      <c r="W3602" s="2">
        <v>155000</v>
      </c>
      <c r="X3602" s="3" t="s">
        <v>81</v>
      </c>
      <c r="Y3602" s="2"/>
      <c r="Z3602" s="3"/>
      <c r="AA3602" s="3"/>
      <c r="AB3602" s="7" t="s">
        <v>10704</v>
      </c>
      <c r="AC3602" s="3" t="s">
        <v>10283</v>
      </c>
      <c r="AD3602" s="3" t="s">
        <v>241</v>
      </c>
      <c r="AE3602" s="3" t="s">
        <v>242</v>
      </c>
      <c r="AF3602" s="3" t="s">
        <v>243</v>
      </c>
      <c r="AG3602" s="4"/>
      <c r="AH3602" s="3"/>
      <c r="AI3602" s="4"/>
      <c r="AJ36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2" s="8">
        <f>IF(#REF!=MAX(#REF!),"New","Old")</f>
      </c>
      <c r="AL3602" s="3"/>
      <c r="AM3602" s="9">
        <f>IF(OR(#REF!="",#REF!=0),"",IF(#REF!&lt;12000,"&lt;12k",IF(AND(#REF!&gt;=12000,#REF!&lt;24000),"12k to 24k",IF(AND(#REF!&gt;=24000,#REF!&lt;=36000),"24k to 36k",IF(#REF!&gt;36000,"&gt;36k","")))))</f>
      </c>
    </row>
    <row x14ac:dyDescent="0.25" r="3603" customHeight="1" ht="18.75">
      <c r="A3603" s="1">
        <v>1932290</v>
      </c>
      <c r="B3603" s="2">
        <v>11548271</v>
      </c>
      <c r="C3603" s="3" t="s">
        <v>0</v>
      </c>
      <c r="D3603" s="3" t="s">
        <v>86</v>
      </c>
      <c r="E3603" s="2">
        <v>2020</v>
      </c>
      <c r="F3603" s="4">
        <v>45202</v>
      </c>
      <c r="G3603" s="3" t="s">
        <v>14</v>
      </c>
      <c r="H3603" s="4">
        <v>45203</v>
      </c>
      <c r="I3603" s="4"/>
      <c r="J3603" s="10">
        <f>_xlfn.XLOOKUP(#REF!,[1]!Backup_F8_Previous_Wave[ODINO],[1]!Backup_F8_Previous_Wave[Wave Date],"")</f>
      </c>
      <c r="K3603" s="3"/>
      <c r="L3603" s="3" t="s">
        <v>7396</v>
      </c>
      <c r="M3603" s="3" t="s">
        <v>4</v>
      </c>
      <c r="N3603" s="3" t="s">
        <v>10705</v>
      </c>
      <c r="O3603" s="3" t="s">
        <v>4771</v>
      </c>
      <c r="P3603" s="6">
        <f>_xlfn.XLOOKUP(#REF!,[1]!Table2[BINNING],[1]!Table2[VFG],"")</f>
      </c>
      <c r="Q3603" s="6">
        <f>IF(ISNUMBER(FIND("|",#REF!,1)),LEFT(#REF!,FIND("|",#REF!,1)-2),#REF!)</f>
      </c>
      <c r="R3603" s="6">
        <f>IF(ISNUMBER(FIND("|",#REF!,1)),RIGHT(#REF!,LEN(#REF!)-FIND("|",#REF!,1)-1),"")</f>
      </c>
      <c r="S3603" s="3" t="s">
        <v>7</v>
      </c>
      <c r="T3603" s="3" t="s">
        <v>7</v>
      </c>
      <c r="U3603" s="2">
        <v>0</v>
      </c>
      <c r="V3603" s="2">
        <v>0</v>
      </c>
      <c r="W3603" s="2"/>
      <c r="X3603" s="3" t="s">
        <v>282</v>
      </c>
      <c r="Y3603" s="2"/>
      <c r="Z3603" s="3"/>
      <c r="AA3603" s="3"/>
      <c r="AB3603" s="7" t="s">
        <v>10706</v>
      </c>
      <c r="AC3603" s="3" t="s">
        <v>44</v>
      </c>
      <c r="AD3603" s="3" t="s">
        <v>44</v>
      </c>
      <c r="AE3603" s="3" t="s">
        <v>44</v>
      </c>
      <c r="AF3603" s="3" t="s">
        <v>44</v>
      </c>
      <c r="AG3603" s="4"/>
      <c r="AH3603" s="3"/>
      <c r="AI3603" s="4"/>
      <c r="AJ36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3" s="8">
        <f>IF(#REF!=MAX(#REF!),"New","Old")</f>
      </c>
      <c r="AL3603" s="3"/>
      <c r="AM3603" s="9">
        <f>IF(OR(#REF!="",#REF!=0),"",IF(#REF!&lt;12000,"&lt;12k",IF(AND(#REF!&gt;=12000,#REF!&lt;24000),"12k to 24k",IF(AND(#REF!&gt;=24000,#REF!&lt;=36000),"24k to 36k",IF(#REF!&gt;36000,"&gt;36k","")))))</f>
      </c>
    </row>
    <row x14ac:dyDescent="0.25" r="3604" customHeight="1" ht="18.75">
      <c r="A3604" s="1">
        <v>1932315</v>
      </c>
      <c r="B3604" s="2">
        <v>11548290</v>
      </c>
      <c r="C3604" s="3" t="s">
        <v>0</v>
      </c>
      <c r="D3604" s="3" t="s">
        <v>86</v>
      </c>
      <c r="E3604" s="2">
        <v>2020</v>
      </c>
      <c r="F3604" s="4">
        <v>45201</v>
      </c>
      <c r="G3604" s="3" t="s">
        <v>14</v>
      </c>
      <c r="H3604" s="4">
        <v>45203</v>
      </c>
      <c r="I3604" s="4">
        <f>_xlfn.XLOOKUP(#REF!,[1]!Backup_F8_Previous_Wave[ODINO],[1]!Backup_F8_Previous_Wave[Production Date],"")</f>
      </c>
      <c r="J3604" s="10">
        <f>_xlfn.XLOOKUP(#REF!,[1]!Backup_F8_Previous_Wave[ODINO],[1]!Backup_F8_Previous_Wave[Wave Date],"")</f>
      </c>
      <c r="K3604" s="6">
        <f>_xlfn.XLOOKUP(#REF!,[1]!Backup_F8_Previous_Wave[ODINO],[1]!Backup_F8_Previous_Wave[Full VIN],"")</f>
      </c>
      <c r="L3604" s="3" t="s">
        <v>10707</v>
      </c>
      <c r="M3604" s="3" t="s">
        <v>4</v>
      </c>
      <c r="N3604" s="3" t="s">
        <v>10708</v>
      </c>
      <c r="O3604" s="3" t="s">
        <v>4771</v>
      </c>
      <c r="P3604" s="6">
        <f>_xlfn.XLOOKUP(#REF!,[1]!Table2[BINNING],[1]!Table2[VFG],"")</f>
      </c>
      <c r="Q3604" s="6">
        <f>IF(ISNUMBER(FIND("|",#REF!,1)),LEFT(#REF!,FIND("|",#REF!,1)-2),#REF!)</f>
      </c>
      <c r="R3604" s="6">
        <f>IF(ISNUMBER(FIND("|",#REF!,1)),RIGHT(#REF!,LEN(#REF!)-FIND("|",#REF!,1)-1),"")</f>
      </c>
      <c r="S3604" s="3" t="s">
        <v>7</v>
      </c>
      <c r="T3604" s="3" t="s">
        <v>7</v>
      </c>
      <c r="U3604" s="2">
        <v>0</v>
      </c>
      <c r="V3604" s="2">
        <v>0</v>
      </c>
      <c r="W3604" s="2">
        <v>47000</v>
      </c>
      <c r="X3604" s="3" t="s">
        <v>1087</v>
      </c>
      <c r="Y3604" s="2"/>
      <c r="Z3604" s="3" t="s">
        <v>10709</v>
      </c>
      <c r="AA3604" s="3" t="s">
        <v>4198</v>
      </c>
      <c r="AB3604" s="7" t="s">
        <v>10710</v>
      </c>
      <c r="AC3604" s="3" t="s">
        <v>685</v>
      </c>
      <c r="AD3604" s="3" t="s">
        <v>93</v>
      </c>
      <c r="AE3604" s="3" t="s">
        <v>94</v>
      </c>
      <c r="AF3604" s="3" t="s">
        <v>95</v>
      </c>
      <c r="AG3604" s="4"/>
      <c r="AH3604" s="3"/>
      <c r="AI3604" s="4"/>
      <c r="AJ36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4" s="8">
        <f>IF(#REF!=MAX(#REF!),"New","Old")</f>
      </c>
      <c r="AL3604" s="3"/>
      <c r="AM3604" s="9">
        <f>IF(OR(#REF!="",#REF!=0),"",IF(#REF!&lt;12000,"&lt;12k",IF(AND(#REF!&gt;=12000,#REF!&lt;24000),"12k to 24k",IF(AND(#REF!&gt;=24000,#REF!&lt;=36000),"24k to 36k",IF(#REF!&gt;36000,"&gt;36k","")))))</f>
      </c>
    </row>
    <row x14ac:dyDescent="0.25" r="3605" customHeight="1" ht="18.75">
      <c r="A3605" s="1">
        <v>1932401</v>
      </c>
      <c r="B3605" s="2">
        <v>11548344</v>
      </c>
      <c r="C3605" s="3" t="s">
        <v>0</v>
      </c>
      <c r="D3605" s="3" t="s">
        <v>181</v>
      </c>
      <c r="E3605" s="2">
        <v>2017</v>
      </c>
      <c r="F3605" s="4">
        <v>45202</v>
      </c>
      <c r="G3605" s="3" t="s">
        <v>14</v>
      </c>
      <c r="H3605" s="4">
        <v>45203</v>
      </c>
      <c r="I3605" s="4">
        <f>_xlfn.XLOOKUP(#REF!,[1]!Backup_F8_Previous_Wave[ODINO],[1]!Backup_F8_Previous_Wave[Production Date],"")</f>
      </c>
      <c r="J3605" s="10">
        <f>_xlfn.XLOOKUP(#REF!,[1]!Backup_F8_Previous_Wave[ODINO],[1]!Backup_F8_Previous_Wave[Wave Date],"")</f>
      </c>
      <c r="K3605" s="6">
        <f>_xlfn.XLOOKUP(#REF!,[1]!Backup_F8_Previous_Wave[ODINO],[1]!Backup_F8_Previous_Wave[Full VIN],"")</f>
      </c>
      <c r="L3605" s="3" t="s">
        <v>8768</v>
      </c>
      <c r="M3605" s="3" t="s">
        <v>4</v>
      </c>
      <c r="N3605" s="3" t="s">
        <v>10711</v>
      </c>
      <c r="O3605" s="3" t="s">
        <v>196</v>
      </c>
      <c r="P3605" s="6">
        <f>_xlfn.XLOOKUP(#REF!,[1]!Table2[BINNING],[1]!Table2[VFG],"")</f>
      </c>
      <c r="Q3605" s="6">
        <f>IF(ISNUMBER(FIND("|",#REF!,1)),LEFT(#REF!,FIND("|",#REF!,1)-2),#REF!)</f>
      </c>
      <c r="R3605" s="6">
        <f>IF(ISNUMBER(FIND("|",#REF!,1)),RIGHT(#REF!,LEN(#REF!)-FIND("|",#REF!,1)-1),"")</f>
      </c>
      <c r="S3605" s="3" t="s">
        <v>7</v>
      </c>
      <c r="T3605" s="3" t="s">
        <v>7</v>
      </c>
      <c r="U3605" s="2">
        <v>0</v>
      </c>
      <c r="V3605" s="2">
        <v>0</v>
      </c>
      <c r="W3605" s="2"/>
      <c r="X3605" s="3" t="s">
        <v>139</v>
      </c>
      <c r="Y3605" s="2">
        <v>65</v>
      </c>
      <c r="Z3605" s="3"/>
      <c r="AA3605" s="3"/>
      <c r="AB3605" s="7" t="s">
        <v>10712</v>
      </c>
      <c r="AC3605" s="3" t="s">
        <v>297</v>
      </c>
      <c r="AD3605" s="3" t="s">
        <v>298</v>
      </c>
      <c r="AE3605" s="3" t="s">
        <v>299</v>
      </c>
      <c r="AF3605" s="3" t="s">
        <v>198</v>
      </c>
      <c r="AG3605" s="4"/>
      <c r="AH3605" s="3"/>
      <c r="AI3605" s="4"/>
      <c r="AJ36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5" s="8">
        <f>IF(#REF!=MAX(#REF!),"New","Old")</f>
      </c>
      <c r="AL3605" s="3"/>
      <c r="AM3605" s="9">
        <f>IF(OR(#REF!="",#REF!=0),"",IF(#REF!&lt;12000,"&lt;12k",IF(AND(#REF!&gt;=12000,#REF!&lt;24000),"12k to 24k",IF(AND(#REF!&gt;=24000,#REF!&lt;=36000),"24k to 36k",IF(#REF!&gt;36000,"&gt;36k","")))))</f>
      </c>
    </row>
    <row x14ac:dyDescent="0.25" r="3606" customHeight="1" ht="18.75">
      <c r="A3606" s="1">
        <v>1932549</v>
      </c>
      <c r="B3606" s="2">
        <v>11548460</v>
      </c>
      <c r="C3606" s="3" t="s">
        <v>0</v>
      </c>
      <c r="D3606" s="3" t="s">
        <v>86</v>
      </c>
      <c r="E3606" s="2">
        <v>2021</v>
      </c>
      <c r="F3606" s="4">
        <v>45193</v>
      </c>
      <c r="G3606" s="3" t="s">
        <v>39</v>
      </c>
      <c r="H3606" s="4">
        <v>45204</v>
      </c>
      <c r="I3606" s="4"/>
      <c r="J3606" s="10">
        <f>_xlfn.XLOOKUP(#REF!,[1]!Backup_F8_Previous_Wave[ODINO],[1]!Backup_F8_Previous_Wave[Wave Date],"")</f>
      </c>
      <c r="K3606" s="3"/>
      <c r="L3606" s="3" t="s">
        <v>10713</v>
      </c>
      <c r="M3606" s="3" t="s">
        <v>4</v>
      </c>
      <c r="N3606" s="3" t="s">
        <v>10714</v>
      </c>
      <c r="O3606" s="3" t="s">
        <v>4771</v>
      </c>
      <c r="P3606" s="6">
        <f>_xlfn.XLOOKUP(#REF!,[1]!Table2[BINNING],[1]!Table2[VFG],"")</f>
      </c>
      <c r="Q3606" s="6">
        <f>IF(ISNUMBER(FIND("|",#REF!,1)),LEFT(#REF!,FIND("|",#REF!,1)-2),#REF!)</f>
      </c>
      <c r="R3606" s="6">
        <f>IF(ISNUMBER(FIND("|",#REF!,1)),RIGHT(#REF!,LEN(#REF!)-FIND("|",#REF!,1)-1),"")</f>
      </c>
      <c r="S3606" s="3" t="s">
        <v>7</v>
      </c>
      <c r="T3606" s="3" t="s">
        <v>7</v>
      </c>
      <c r="U3606" s="2">
        <v>0</v>
      </c>
      <c r="V3606" s="2">
        <v>0</v>
      </c>
      <c r="W3606" s="2"/>
      <c r="X3606" s="3" t="s">
        <v>63</v>
      </c>
      <c r="Y3606" s="2">
        <v>0</v>
      </c>
      <c r="Z3606" s="3"/>
      <c r="AA3606" s="3"/>
      <c r="AB3606" s="7" t="s">
        <v>10715</v>
      </c>
      <c r="AC3606" s="3" t="s">
        <v>44</v>
      </c>
      <c r="AD3606" s="3" t="s">
        <v>44</v>
      </c>
      <c r="AE3606" s="3" t="s">
        <v>44</v>
      </c>
      <c r="AF3606" s="3" t="s">
        <v>44</v>
      </c>
      <c r="AG3606" s="4"/>
      <c r="AH3606" s="3"/>
      <c r="AI3606" s="4"/>
      <c r="AJ36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6" s="8">
        <f>IF(#REF!=MAX(#REF!),"New","Old")</f>
      </c>
      <c r="AL3606" s="3"/>
      <c r="AM3606" s="9">
        <f>IF(OR(#REF!="",#REF!=0),"",IF(#REF!&lt;12000,"&lt;12k",IF(AND(#REF!&gt;=12000,#REF!&lt;24000),"12k to 24k",IF(AND(#REF!&gt;=24000,#REF!&lt;=36000),"24k to 36k",IF(#REF!&gt;36000,"&gt;36k","")))))</f>
      </c>
    </row>
    <row x14ac:dyDescent="0.25" r="3607" customHeight="1" ht="18.75">
      <c r="A3607" s="1">
        <v>1932624</v>
      </c>
      <c r="B3607" s="2">
        <v>11548522</v>
      </c>
      <c r="C3607" s="3" t="s">
        <v>0</v>
      </c>
      <c r="D3607" s="3" t="s">
        <v>59</v>
      </c>
      <c r="E3607" s="2">
        <v>2016</v>
      </c>
      <c r="F3607" s="4">
        <v>45204</v>
      </c>
      <c r="G3607" s="3" t="s">
        <v>14</v>
      </c>
      <c r="H3607" s="4">
        <v>45204</v>
      </c>
      <c r="I3607" s="4">
        <f>_xlfn.XLOOKUP(#REF!,[1]!Backup_F8_Previous_Wave[ODINO],[1]!Backup_F8_Previous_Wave[Production Date],"")</f>
      </c>
      <c r="J3607" s="10">
        <f>_xlfn.XLOOKUP(#REF!,[1]!Backup_F8_Previous_Wave[ODINO],[1]!Backup_F8_Previous_Wave[Wave Date],"")</f>
      </c>
      <c r="K3607" s="6">
        <f>_xlfn.XLOOKUP(#REF!,[1]!Backup_F8_Previous_Wave[ODINO],[1]!Backup_F8_Previous_Wave[Full VIN],"")</f>
      </c>
      <c r="L3607" s="3" t="s">
        <v>1571</v>
      </c>
      <c r="M3607" s="3" t="s">
        <v>4</v>
      </c>
      <c r="N3607" s="3" t="s">
        <v>10716</v>
      </c>
      <c r="O3607" s="3" t="s">
        <v>62</v>
      </c>
      <c r="P3607" s="6">
        <f>_xlfn.XLOOKUP(#REF!,[1]!Table2[BINNING],[1]!Table2[VFG],"")</f>
      </c>
      <c r="Q3607" s="6">
        <f>IF(ISNUMBER(FIND("|",#REF!,1)),LEFT(#REF!,FIND("|",#REF!,1)-2),#REF!)</f>
      </c>
      <c r="R3607" s="6">
        <f>IF(ISNUMBER(FIND("|",#REF!,1)),RIGHT(#REF!,LEN(#REF!)-FIND("|",#REF!,1)-1),"")</f>
      </c>
      <c r="S3607" s="3" t="s">
        <v>7</v>
      </c>
      <c r="T3607" s="3" t="s">
        <v>7</v>
      </c>
      <c r="U3607" s="2">
        <v>0</v>
      </c>
      <c r="V3607" s="2">
        <v>0</v>
      </c>
      <c r="W3607" s="2">
        <v>81059</v>
      </c>
      <c r="X3607" s="3" t="s">
        <v>63</v>
      </c>
      <c r="Y3607" s="2"/>
      <c r="Z3607" s="3"/>
      <c r="AA3607" s="3"/>
      <c r="AB3607" s="7" t="s">
        <v>10717</v>
      </c>
      <c r="AC3607" s="3" t="s">
        <v>65</v>
      </c>
      <c r="AD3607" s="3" t="s">
        <v>66</v>
      </c>
      <c r="AE3607" s="3" t="s">
        <v>67</v>
      </c>
      <c r="AF3607" s="3" t="s">
        <v>68</v>
      </c>
      <c r="AG3607" s="4"/>
      <c r="AH3607" s="3"/>
      <c r="AI3607" s="4"/>
      <c r="AJ36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7" s="8">
        <f>IF(#REF!=MAX(#REF!),"New","Old")</f>
      </c>
      <c r="AL3607" s="3"/>
      <c r="AM3607" s="9">
        <f>IF(OR(#REF!="",#REF!=0),"",IF(#REF!&lt;12000,"&lt;12k",IF(AND(#REF!&gt;=12000,#REF!&lt;24000),"12k to 24k",IF(AND(#REF!&gt;=24000,#REF!&lt;=36000),"24k to 36k",IF(#REF!&gt;36000,"&gt;36k","")))))</f>
      </c>
    </row>
    <row x14ac:dyDescent="0.25" r="3608" customHeight="1" ht="18.75">
      <c r="A3608" s="1">
        <v>1932701</v>
      </c>
      <c r="B3608" s="2">
        <v>11548570</v>
      </c>
      <c r="C3608" s="3" t="s">
        <v>0</v>
      </c>
      <c r="D3608" s="3" t="s">
        <v>181</v>
      </c>
      <c r="E3608" s="2">
        <v>2013</v>
      </c>
      <c r="F3608" s="4">
        <v>45171</v>
      </c>
      <c r="G3608" s="3" t="s">
        <v>39</v>
      </c>
      <c r="H3608" s="4">
        <v>45205</v>
      </c>
      <c r="I3608" s="4">
        <f>_xlfn.XLOOKUP(#REF!,[1]!Backup_F8_Previous_Wave[ODINO],[1]!Backup_F8_Previous_Wave[Production Date],"")</f>
      </c>
      <c r="J3608" s="10">
        <f>_xlfn.XLOOKUP(#REF!,[1]!Backup_F8_Previous_Wave[ODINO],[1]!Backup_F8_Previous_Wave[Wave Date],"")</f>
      </c>
      <c r="K3608" s="6">
        <f>_xlfn.XLOOKUP(#REF!,[1]!Backup_F8_Previous_Wave[ODINO],[1]!Backup_F8_Previous_Wave[Full VIN],"")</f>
      </c>
      <c r="L3608" s="3" t="s">
        <v>4781</v>
      </c>
      <c r="M3608" s="3" t="s">
        <v>4</v>
      </c>
      <c r="N3608" s="3" t="s">
        <v>10718</v>
      </c>
      <c r="O3608" s="3" t="s">
        <v>196</v>
      </c>
      <c r="P3608" s="6">
        <f>_xlfn.XLOOKUP(#REF!,[1]!Table2[BINNING],[1]!Table2[VFG],"")</f>
      </c>
      <c r="Q3608" s="6">
        <f>IF(ISNUMBER(FIND("|",#REF!,1)),LEFT(#REF!,FIND("|",#REF!,1)-2),#REF!)</f>
      </c>
      <c r="R3608" s="6">
        <f>IF(ISNUMBER(FIND("|",#REF!,1)),RIGHT(#REF!,LEN(#REF!)-FIND("|",#REF!,1)-1),"")</f>
      </c>
      <c r="S3608" s="3" t="s">
        <v>7</v>
      </c>
      <c r="T3608" s="3" t="s">
        <v>7</v>
      </c>
      <c r="U3608" s="2">
        <v>0</v>
      </c>
      <c r="V3608" s="2">
        <v>0</v>
      </c>
      <c r="W3608" s="2"/>
      <c r="X3608" s="3" t="s">
        <v>518</v>
      </c>
      <c r="Y3608" s="2">
        <v>70</v>
      </c>
      <c r="Z3608" s="3"/>
      <c r="AA3608" s="3"/>
      <c r="AB3608" s="7" t="s">
        <v>10719</v>
      </c>
      <c r="AC3608" s="3" t="s">
        <v>297</v>
      </c>
      <c r="AD3608" s="3" t="s">
        <v>298</v>
      </c>
      <c r="AE3608" s="3" t="s">
        <v>299</v>
      </c>
      <c r="AF3608" s="3" t="s">
        <v>198</v>
      </c>
      <c r="AG3608" s="4"/>
      <c r="AH3608" s="3"/>
      <c r="AI3608" s="4"/>
      <c r="AJ36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8" s="8">
        <f>IF(#REF!=MAX(#REF!),"New","Old")</f>
      </c>
      <c r="AL3608" s="3"/>
      <c r="AM3608" s="9">
        <f>IF(OR(#REF!="",#REF!=0),"",IF(#REF!&lt;12000,"&lt;12k",IF(AND(#REF!&gt;=12000,#REF!&lt;24000),"12k to 24k",IF(AND(#REF!&gt;=24000,#REF!&lt;=36000),"24k to 36k",IF(#REF!&gt;36000,"&gt;36k","")))))</f>
      </c>
    </row>
    <row x14ac:dyDescent="0.25" r="3609" customHeight="1" ht="18.75">
      <c r="A3609" s="1">
        <v>1932703</v>
      </c>
      <c r="B3609" s="2">
        <v>11548572</v>
      </c>
      <c r="C3609" s="3" t="s">
        <v>0</v>
      </c>
      <c r="D3609" s="3" t="s">
        <v>86</v>
      </c>
      <c r="E3609" s="2">
        <v>2020</v>
      </c>
      <c r="F3609" s="4">
        <v>45108</v>
      </c>
      <c r="G3609" s="3" t="s">
        <v>39</v>
      </c>
      <c r="H3609" s="4">
        <v>45205</v>
      </c>
      <c r="I3609" s="4">
        <f>_xlfn.XLOOKUP(#REF!,[1]!Backup_F8_Previous_Wave[ODINO],[1]!Backup_F8_Previous_Wave[Production Date],"")</f>
      </c>
      <c r="J3609" s="10">
        <f>_xlfn.XLOOKUP(#REF!,[1]!Backup_F8_Previous_Wave[ODINO],[1]!Backup_F8_Previous_Wave[Wave Date],"")</f>
      </c>
      <c r="K3609" s="6">
        <f>_xlfn.XLOOKUP(#REF!,[1]!Backup_F8_Previous_Wave[ODINO],[1]!Backup_F8_Previous_Wave[Full VIN],"")</f>
      </c>
      <c r="L3609" s="3" t="s">
        <v>4769</v>
      </c>
      <c r="M3609" s="3" t="s">
        <v>4</v>
      </c>
      <c r="N3609" s="3" t="s">
        <v>10720</v>
      </c>
      <c r="O3609" s="3" t="s">
        <v>4771</v>
      </c>
      <c r="P3609" s="6">
        <f>_xlfn.XLOOKUP(#REF!,[1]!Table2[BINNING],[1]!Table2[VFG],"")</f>
      </c>
      <c r="Q3609" s="6">
        <f>IF(ISNUMBER(FIND("|",#REF!,1)),LEFT(#REF!,FIND("|",#REF!,1)-2),#REF!)</f>
      </c>
      <c r="R3609" s="6">
        <f>IF(ISNUMBER(FIND("|",#REF!,1)),RIGHT(#REF!,LEN(#REF!)-FIND("|",#REF!,1)-1),"")</f>
      </c>
      <c r="S3609" s="3" t="s">
        <v>7</v>
      </c>
      <c r="T3609" s="3" t="s">
        <v>7</v>
      </c>
      <c r="U3609" s="2">
        <v>0</v>
      </c>
      <c r="V3609" s="2">
        <v>0</v>
      </c>
      <c r="W3609" s="2">
        <v>60000</v>
      </c>
      <c r="X3609" s="3" t="s">
        <v>125</v>
      </c>
      <c r="Y3609" s="2"/>
      <c r="Z3609" s="3" t="s">
        <v>10721</v>
      </c>
      <c r="AA3609" s="3" t="s">
        <v>3814</v>
      </c>
      <c r="AB3609" s="7" t="s">
        <v>10722</v>
      </c>
      <c r="AC3609" s="3" t="s">
        <v>685</v>
      </c>
      <c r="AD3609" s="3" t="s">
        <v>93</v>
      </c>
      <c r="AE3609" s="3" t="s">
        <v>94</v>
      </c>
      <c r="AF3609" s="3" t="s">
        <v>95</v>
      </c>
      <c r="AG3609" s="4"/>
      <c r="AH3609" s="3"/>
      <c r="AI3609" s="4"/>
      <c r="AJ36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09" s="8">
        <f>IF(#REF!=MAX(#REF!),"New","Old")</f>
      </c>
      <c r="AL3609" s="3"/>
      <c r="AM3609" s="9">
        <f>IF(OR(#REF!="",#REF!=0),"",IF(#REF!&lt;12000,"&lt;12k",IF(AND(#REF!&gt;=12000,#REF!&lt;24000),"12k to 24k",IF(AND(#REF!&gt;=24000,#REF!&lt;=36000),"24k to 36k",IF(#REF!&gt;36000,"&gt;36k","")))))</f>
      </c>
    </row>
    <row x14ac:dyDescent="0.25" r="3610" customHeight="1" ht="18.75">
      <c r="A3610" s="1">
        <v>1932721</v>
      </c>
      <c r="B3610" s="2">
        <v>11548584</v>
      </c>
      <c r="C3610" s="3" t="s">
        <v>0</v>
      </c>
      <c r="D3610" s="3" t="s">
        <v>86</v>
      </c>
      <c r="E3610" s="2">
        <v>2020</v>
      </c>
      <c r="F3610" s="4">
        <v>45173</v>
      </c>
      <c r="G3610" s="3" t="s">
        <v>39</v>
      </c>
      <c r="H3610" s="4">
        <v>45205</v>
      </c>
      <c r="I3610" s="4"/>
      <c r="J3610" s="10">
        <f>_xlfn.XLOOKUP(#REF!,[1]!Backup_F8_Previous_Wave[ODINO],[1]!Backup_F8_Previous_Wave[Wave Date],"")</f>
      </c>
      <c r="K3610" s="3"/>
      <c r="L3610" s="3"/>
      <c r="M3610" s="3" t="s">
        <v>4</v>
      </c>
      <c r="N3610" s="3" t="s">
        <v>10723</v>
      </c>
      <c r="O3610" s="3" t="s">
        <v>4771</v>
      </c>
      <c r="P3610" s="6">
        <f>_xlfn.XLOOKUP(#REF!,[1]!Table2[BINNING],[1]!Table2[VFG],"")</f>
      </c>
      <c r="Q3610" s="6">
        <f>IF(ISNUMBER(FIND("|",#REF!,1)),LEFT(#REF!,FIND("|",#REF!,1)-2),#REF!)</f>
      </c>
      <c r="R3610" s="6">
        <f>IF(ISNUMBER(FIND("|",#REF!,1)),RIGHT(#REF!,LEN(#REF!)-FIND("|",#REF!,1)-1),"")</f>
      </c>
      <c r="S3610" s="3" t="s">
        <v>7</v>
      </c>
      <c r="T3610" s="3" t="s">
        <v>7</v>
      </c>
      <c r="U3610" s="2">
        <v>0</v>
      </c>
      <c r="V3610" s="2">
        <v>0</v>
      </c>
      <c r="W3610" s="2">
        <v>41000</v>
      </c>
      <c r="X3610" s="3" t="s">
        <v>525</v>
      </c>
      <c r="Y3610" s="2"/>
      <c r="Z3610" s="3" t="s">
        <v>10724</v>
      </c>
      <c r="AA3610" s="3" t="s">
        <v>4883</v>
      </c>
      <c r="AB3610" s="7" t="s">
        <v>10725</v>
      </c>
      <c r="AC3610" s="3" t="s">
        <v>44</v>
      </c>
      <c r="AD3610" s="3" t="s">
        <v>44</v>
      </c>
      <c r="AE3610" s="3" t="s">
        <v>44</v>
      </c>
      <c r="AF3610" s="3" t="s">
        <v>44</v>
      </c>
      <c r="AG3610" s="4"/>
      <c r="AH3610" s="3"/>
      <c r="AI3610" s="4"/>
      <c r="AJ36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0" s="8">
        <f>IF(#REF!=MAX(#REF!),"New","Old")</f>
      </c>
      <c r="AL3610" s="3"/>
      <c r="AM3610" s="9">
        <f>IF(OR(#REF!="",#REF!=0),"",IF(#REF!&lt;12000,"&lt;12k",IF(AND(#REF!&gt;=12000,#REF!&lt;24000),"12k to 24k",IF(AND(#REF!&gt;=24000,#REF!&lt;=36000),"24k to 36k",IF(#REF!&gt;36000,"&gt;36k","")))))</f>
      </c>
    </row>
    <row x14ac:dyDescent="0.25" r="3611" customHeight="1" ht="18.75">
      <c r="A3611" s="1">
        <v>1932756</v>
      </c>
      <c r="B3611" s="2">
        <v>11548611</v>
      </c>
      <c r="C3611" s="3" t="s">
        <v>0</v>
      </c>
      <c r="D3611" s="3" t="s">
        <v>86</v>
      </c>
      <c r="E3611" s="2">
        <v>2020</v>
      </c>
      <c r="F3611" s="4">
        <v>45204</v>
      </c>
      <c r="G3611" s="3" t="s">
        <v>14</v>
      </c>
      <c r="H3611" s="4">
        <v>45205</v>
      </c>
      <c r="I3611" s="4">
        <f>_xlfn.XLOOKUP(#REF!,[1]!Backup_F8_Previous_Wave[ODINO],[1]!Backup_F8_Previous_Wave[Production Date],"")</f>
      </c>
      <c r="J3611" s="10">
        <f>_xlfn.XLOOKUP(#REF!,[1]!Backup_F8_Previous_Wave[ODINO],[1]!Backup_F8_Previous_Wave[Wave Date],"")</f>
      </c>
      <c r="K3611" s="6">
        <f>_xlfn.XLOOKUP(#REF!,[1]!Backup_F8_Previous_Wave[ODINO],[1]!Backup_F8_Previous_Wave[Full VIN],"")</f>
      </c>
      <c r="L3611" s="3" t="s">
        <v>5285</v>
      </c>
      <c r="M3611" s="3" t="s">
        <v>4</v>
      </c>
      <c r="N3611" s="3" t="s">
        <v>10726</v>
      </c>
      <c r="O3611" s="3" t="s">
        <v>4771</v>
      </c>
      <c r="P3611" s="6">
        <f>_xlfn.XLOOKUP(#REF!,[1]!Table2[BINNING],[1]!Table2[VFG],"")</f>
      </c>
      <c r="Q3611" s="6">
        <f>IF(ISNUMBER(FIND("|",#REF!,1)),LEFT(#REF!,FIND("|",#REF!,1)-2),#REF!)</f>
      </c>
      <c r="R3611" s="6">
        <f>IF(ISNUMBER(FIND("|",#REF!,1)),RIGHT(#REF!,LEN(#REF!)-FIND("|",#REF!,1)-1),"")</f>
      </c>
      <c r="S3611" s="3" t="s">
        <v>7</v>
      </c>
      <c r="T3611" s="3" t="s">
        <v>7</v>
      </c>
      <c r="U3611" s="2">
        <v>0</v>
      </c>
      <c r="V3611" s="2">
        <v>0</v>
      </c>
      <c r="W3611" s="2">
        <v>37765</v>
      </c>
      <c r="X3611" s="3" t="s">
        <v>32</v>
      </c>
      <c r="Y3611" s="2"/>
      <c r="Z3611" s="3" t="s">
        <v>8810</v>
      </c>
      <c r="AA3611" s="3" t="s">
        <v>3422</v>
      </c>
      <c r="AB3611" s="7" t="s">
        <v>10727</v>
      </c>
      <c r="AC3611" s="3" t="s">
        <v>685</v>
      </c>
      <c r="AD3611" s="3" t="s">
        <v>93</v>
      </c>
      <c r="AE3611" s="3" t="s">
        <v>94</v>
      </c>
      <c r="AF3611" s="3" t="s">
        <v>95</v>
      </c>
      <c r="AG3611" s="4"/>
      <c r="AH3611" s="3"/>
      <c r="AI3611" s="4"/>
      <c r="AJ36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1" s="8">
        <f>IF(#REF!=MAX(#REF!),"New","Old")</f>
      </c>
      <c r="AL3611" s="3"/>
      <c r="AM3611" s="9">
        <f>IF(OR(#REF!="",#REF!=0),"",IF(#REF!&lt;12000,"&lt;12k",IF(AND(#REF!&gt;=12000,#REF!&lt;24000),"12k to 24k",IF(AND(#REF!&gt;=24000,#REF!&lt;=36000),"24k to 36k",IF(#REF!&gt;36000,"&gt;36k","")))))</f>
      </c>
    </row>
    <row x14ac:dyDescent="0.25" r="3612" customHeight="1" ht="18.75">
      <c r="A3612" s="1">
        <v>1932757</v>
      </c>
      <c r="B3612" s="2">
        <v>11548612</v>
      </c>
      <c r="C3612" s="3" t="s">
        <v>0</v>
      </c>
      <c r="D3612" s="3" t="s">
        <v>181</v>
      </c>
      <c r="E3612" s="2">
        <v>2014</v>
      </c>
      <c r="F3612" s="4">
        <v>45205</v>
      </c>
      <c r="G3612" s="3" t="s">
        <v>14</v>
      </c>
      <c r="H3612" s="4">
        <v>45205</v>
      </c>
      <c r="I3612" s="4">
        <f>_xlfn.XLOOKUP(#REF!,[1]!Backup_F8_Previous_Wave[ODINO],[1]!Backup_F8_Previous_Wave[Production Date],"")</f>
      </c>
      <c r="J3612" s="10">
        <f>_xlfn.XLOOKUP(#REF!,[1]!Backup_F8_Previous_Wave[ODINO],[1]!Backup_F8_Previous_Wave[Wave Date],"")</f>
      </c>
      <c r="K3612" s="6">
        <f>_xlfn.XLOOKUP(#REF!,[1]!Backup_F8_Previous_Wave[ODINO],[1]!Backup_F8_Previous_Wave[Full VIN],"")</f>
      </c>
      <c r="L3612" s="3" t="s">
        <v>10728</v>
      </c>
      <c r="M3612" s="3" t="s">
        <v>4</v>
      </c>
      <c r="N3612" s="3" t="s">
        <v>10729</v>
      </c>
      <c r="O3612" s="3" t="s">
        <v>196</v>
      </c>
      <c r="P3612" s="6">
        <f>_xlfn.XLOOKUP(#REF!,[1]!Table2[BINNING],[1]!Table2[VFG],"")</f>
      </c>
      <c r="Q3612" s="6">
        <f>IF(ISNUMBER(FIND("|",#REF!,1)),LEFT(#REF!,FIND("|",#REF!,1)-2),#REF!)</f>
      </c>
      <c r="R3612" s="6">
        <f>IF(ISNUMBER(FIND("|",#REF!,1)),RIGHT(#REF!,LEN(#REF!)-FIND("|",#REF!,1)-1),"")</f>
      </c>
      <c r="S3612" s="3" t="s">
        <v>7</v>
      </c>
      <c r="T3612" s="3" t="s">
        <v>7</v>
      </c>
      <c r="U3612" s="2">
        <v>0</v>
      </c>
      <c r="V3612" s="2">
        <v>0</v>
      </c>
      <c r="W3612" s="2"/>
      <c r="X3612" s="3" t="s">
        <v>81</v>
      </c>
      <c r="Y3612" s="2"/>
      <c r="Z3612" s="3"/>
      <c r="AA3612" s="3"/>
      <c r="AB3612" s="7" t="s">
        <v>10730</v>
      </c>
      <c r="AC3612" s="3" t="s">
        <v>297</v>
      </c>
      <c r="AD3612" s="3" t="s">
        <v>298</v>
      </c>
      <c r="AE3612" s="3" t="s">
        <v>299</v>
      </c>
      <c r="AF3612" s="3" t="s">
        <v>198</v>
      </c>
      <c r="AG3612" s="4"/>
      <c r="AH3612" s="3"/>
      <c r="AI3612" s="4"/>
      <c r="AJ36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2" s="8">
        <f>IF(#REF!=MAX(#REF!),"New","Old")</f>
      </c>
      <c r="AL3612" s="3"/>
      <c r="AM3612" s="9">
        <f>IF(OR(#REF!="",#REF!=0),"",IF(#REF!&lt;12000,"&lt;12k",IF(AND(#REF!&gt;=12000,#REF!&lt;24000),"12k to 24k",IF(AND(#REF!&gt;=24000,#REF!&lt;=36000),"24k to 36k",IF(#REF!&gt;36000,"&gt;36k","")))))</f>
      </c>
    </row>
    <row x14ac:dyDescent="0.25" r="3613" customHeight="1" ht="18.75">
      <c r="A3613" s="1">
        <v>1932765</v>
      </c>
      <c r="B3613" s="2">
        <v>11548619</v>
      </c>
      <c r="C3613" s="3" t="s">
        <v>0</v>
      </c>
      <c r="D3613" s="3" t="s">
        <v>1</v>
      </c>
      <c r="E3613" s="2">
        <v>2016</v>
      </c>
      <c r="F3613" s="4">
        <v>45205</v>
      </c>
      <c r="G3613" s="3" t="s">
        <v>14</v>
      </c>
      <c r="H3613" s="4">
        <v>45205</v>
      </c>
      <c r="I3613" s="4">
        <f>_xlfn.XLOOKUP(#REF!,[1]!Backup_F8_Previous_Wave[ODINO],[1]!Backup_F8_Previous_Wave[Production Date],"")</f>
      </c>
      <c r="J3613" s="10">
        <f>_xlfn.XLOOKUP(#REF!,[1]!Backup_F8_Previous_Wave[ODINO],[1]!Backup_F8_Previous_Wave[Wave Date],"")</f>
      </c>
      <c r="K3613" s="6">
        <f>_xlfn.XLOOKUP(#REF!,[1]!Backup_F8_Previous_Wave[ODINO],[1]!Backup_F8_Previous_Wave[Full VIN],"")</f>
      </c>
      <c r="L3613" s="3" t="s">
        <v>7146</v>
      </c>
      <c r="M3613" s="3" t="s">
        <v>4</v>
      </c>
      <c r="N3613" s="3" t="s">
        <v>10731</v>
      </c>
      <c r="O3613" s="3" t="s">
        <v>124</v>
      </c>
      <c r="P3613" s="6">
        <f>_xlfn.XLOOKUP(#REF!,[1]!Table2[BINNING],[1]!Table2[VFG],"")</f>
      </c>
      <c r="Q3613" s="6">
        <f>IF(ISNUMBER(FIND("|",#REF!,1)),LEFT(#REF!,FIND("|",#REF!,1)-2),#REF!)</f>
      </c>
      <c r="R3613" s="6">
        <f>IF(ISNUMBER(FIND("|",#REF!,1)),RIGHT(#REF!,LEN(#REF!)-FIND("|",#REF!,1)-1),"")</f>
      </c>
      <c r="S3613" s="3" t="s">
        <v>7</v>
      </c>
      <c r="T3613" s="3" t="s">
        <v>7</v>
      </c>
      <c r="U3613" s="2">
        <v>0</v>
      </c>
      <c r="V3613" s="2">
        <v>0</v>
      </c>
      <c r="W3613" s="2">
        <v>95000</v>
      </c>
      <c r="X3613" s="3" t="s">
        <v>32</v>
      </c>
      <c r="Y3613" s="2">
        <v>15</v>
      </c>
      <c r="Z3613" s="3"/>
      <c r="AA3613" s="3"/>
      <c r="AB3613" s="7" t="s">
        <v>10732</v>
      </c>
      <c r="AC3613" s="3" t="s">
        <v>20</v>
      </c>
      <c r="AD3613" s="3" t="s">
        <v>11</v>
      </c>
      <c r="AE3613" s="3" t="s">
        <v>21</v>
      </c>
      <c r="AF3613" s="3" t="s">
        <v>13</v>
      </c>
      <c r="AG3613" s="4"/>
      <c r="AH3613" s="3"/>
      <c r="AI3613" s="4"/>
      <c r="AJ36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3" s="8">
        <f>IF(#REF!=MAX(#REF!),"New","Old")</f>
      </c>
      <c r="AL3613" s="3"/>
      <c r="AM3613" s="9">
        <f>IF(OR(#REF!="",#REF!=0),"",IF(#REF!&lt;12000,"&lt;12k",IF(AND(#REF!&gt;=12000,#REF!&lt;24000),"12k to 24k",IF(AND(#REF!&gt;=24000,#REF!&lt;=36000),"24k to 36k",IF(#REF!&gt;36000,"&gt;36k","")))))</f>
      </c>
    </row>
    <row x14ac:dyDescent="0.25" r="3614" customHeight="1" ht="18.75">
      <c r="A3614" s="1">
        <v>1932825</v>
      </c>
      <c r="B3614" s="2">
        <v>11548664</v>
      </c>
      <c r="C3614" s="3" t="s">
        <v>0</v>
      </c>
      <c r="D3614" s="3" t="s">
        <v>1</v>
      </c>
      <c r="E3614" s="2">
        <v>2015</v>
      </c>
      <c r="F3614" s="4">
        <v>44956</v>
      </c>
      <c r="G3614" s="3" t="s">
        <v>2</v>
      </c>
      <c r="H3614" s="4">
        <v>45205</v>
      </c>
      <c r="I3614" s="4"/>
      <c r="J3614" s="10">
        <f>_xlfn.XLOOKUP(#REF!,[1]!Backup_F8_Previous_Wave[ODINO],[1]!Backup_F8_Previous_Wave[Wave Date],"")</f>
      </c>
      <c r="K3614" s="3"/>
      <c r="L3614" s="3" t="s">
        <v>6064</v>
      </c>
      <c r="M3614" s="3" t="s">
        <v>4</v>
      </c>
      <c r="N3614" s="3" t="s">
        <v>10733</v>
      </c>
      <c r="O3614" s="3" t="s">
        <v>670</v>
      </c>
      <c r="P3614" s="6">
        <f>_xlfn.XLOOKUP(#REF!,[1]!Table2[BINNING],[1]!Table2[VFG],"")</f>
      </c>
      <c r="Q3614" s="6">
        <f>IF(ISNUMBER(FIND("|",#REF!,1)),LEFT(#REF!,FIND("|",#REF!,1)-2),#REF!)</f>
      </c>
      <c r="R3614" s="6">
        <f>IF(ISNUMBER(FIND("|",#REF!,1)),RIGHT(#REF!,LEN(#REF!)-FIND("|",#REF!,1)-1),"")</f>
      </c>
      <c r="S3614" s="3" t="s">
        <v>7</v>
      </c>
      <c r="T3614" s="3" t="s">
        <v>7</v>
      </c>
      <c r="U3614" s="2">
        <v>0</v>
      </c>
      <c r="V3614" s="2">
        <v>0</v>
      </c>
      <c r="W3614" s="2"/>
      <c r="X3614" s="3" t="s">
        <v>106</v>
      </c>
      <c r="Y3614" s="2"/>
      <c r="Z3614" s="3"/>
      <c r="AA3614" s="3"/>
      <c r="AB3614" s="7" t="s">
        <v>10734</v>
      </c>
      <c r="AC3614" s="3" t="s">
        <v>44</v>
      </c>
      <c r="AD3614" s="3" t="s">
        <v>44</v>
      </c>
      <c r="AE3614" s="3" t="s">
        <v>44</v>
      </c>
      <c r="AF3614" s="3" t="s">
        <v>44</v>
      </c>
      <c r="AG3614" s="4"/>
      <c r="AH3614" s="3"/>
      <c r="AI3614" s="4"/>
      <c r="AJ36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4" s="8">
        <f>IF(#REF!=MAX(#REF!),"New","Old")</f>
      </c>
      <c r="AL3614" s="3"/>
      <c r="AM3614" s="9">
        <f>IF(OR(#REF!="",#REF!=0),"",IF(#REF!&lt;12000,"&lt;12k",IF(AND(#REF!&gt;=12000,#REF!&lt;24000),"12k to 24k",IF(AND(#REF!&gt;=24000,#REF!&lt;=36000),"24k to 36k",IF(#REF!&gt;36000,"&gt;36k","")))))</f>
      </c>
    </row>
    <row x14ac:dyDescent="0.25" r="3615" customHeight="1" ht="18.75">
      <c r="A3615" s="1">
        <v>1932891</v>
      </c>
      <c r="B3615" s="2">
        <v>11548712</v>
      </c>
      <c r="C3615" s="3" t="s">
        <v>0</v>
      </c>
      <c r="D3615" s="3" t="s">
        <v>485</v>
      </c>
      <c r="E3615" s="2">
        <v>2018</v>
      </c>
      <c r="F3615" s="4">
        <v>45131</v>
      </c>
      <c r="G3615" s="3" t="s">
        <v>39</v>
      </c>
      <c r="H3615" s="4">
        <v>45205</v>
      </c>
      <c r="I3615" s="4">
        <f>_xlfn.XLOOKUP(#REF!,[1]!Backup_F8_Previous_Wave[ODINO],[1]!Backup_F8_Previous_Wave[Production Date],"")</f>
      </c>
      <c r="J3615" s="10">
        <f>_xlfn.XLOOKUP(#REF!,[1]!Backup_F8_Previous_Wave[ODINO],[1]!Backup_F8_Previous_Wave[Wave Date],"")</f>
      </c>
      <c r="K3615" s="6">
        <f>_xlfn.XLOOKUP(#REF!,[1]!Backup_F8_Previous_Wave[ODINO],[1]!Backup_F8_Previous_Wave[Full VIN],"")</f>
      </c>
      <c r="L3615" s="3" t="s">
        <v>1490</v>
      </c>
      <c r="M3615" s="3" t="s">
        <v>4</v>
      </c>
      <c r="N3615" s="3" t="s">
        <v>10735</v>
      </c>
      <c r="O3615" s="3" t="s">
        <v>31</v>
      </c>
      <c r="P3615" s="6">
        <f>_xlfn.XLOOKUP(#REF!,[1]!Table2[BINNING],[1]!Table2[VFG],"")</f>
      </c>
      <c r="Q3615" s="6">
        <f>IF(ISNUMBER(FIND("|",#REF!,1)),LEFT(#REF!,FIND("|",#REF!,1)-2),#REF!)</f>
      </c>
      <c r="R3615" s="6">
        <f>IF(ISNUMBER(FIND("|",#REF!,1)),RIGHT(#REF!,LEN(#REF!)-FIND("|",#REF!,1)-1),"")</f>
      </c>
      <c r="S3615" s="3" t="s">
        <v>7</v>
      </c>
      <c r="T3615" s="3" t="s">
        <v>7</v>
      </c>
      <c r="U3615" s="2">
        <v>0</v>
      </c>
      <c r="V3615" s="2">
        <v>0</v>
      </c>
      <c r="W3615" s="2">
        <v>66000</v>
      </c>
      <c r="X3615" s="3" t="s">
        <v>282</v>
      </c>
      <c r="Y3615" s="2"/>
      <c r="Z3615" s="3"/>
      <c r="AA3615" s="3"/>
      <c r="AB3615" s="7" t="s">
        <v>10736</v>
      </c>
      <c r="AC3615" s="3" t="s">
        <v>489</v>
      </c>
      <c r="AD3615" s="3" t="s">
        <v>490</v>
      </c>
      <c r="AE3615" s="3" t="s">
        <v>491</v>
      </c>
      <c r="AF3615" s="3" t="s">
        <v>211</v>
      </c>
      <c r="AG3615" s="4"/>
      <c r="AH3615" s="3"/>
      <c r="AI3615" s="4"/>
      <c r="AJ36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5" s="8">
        <f>IF(#REF!=MAX(#REF!),"New","Old")</f>
      </c>
      <c r="AL3615" s="3"/>
      <c r="AM3615" s="9">
        <f>IF(OR(#REF!="",#REF!=0),"",IF(#REF!&lt;12000,"&lt;12k",IF(AND(#REF!&gt;=12000,#REF!&lt;24000),"12k to 24k",IF(AND(#REF!&gt;=24000,#REF!&lt;=36000),"24k to 36k",IF(#REF!&gt;36000,"&gt;36k","")))))</f>
      </c>
    </row>
    <row x14ac:dyDescent="0.25" r="3616" customHeight="1" ht="18.75">
      <c r="A3616" s="1">
        <v>1933029</v>
      </c>
      <c r="B3616" s="2">
        <v>11548808</v>
      </c>
      <c r="C3616" s="3" t="s">
        <v>0</v>
      </c>
      <c r="D3616" s="3" t="s">
        <v>4843</v>
      </c>
      <c r="E3616" s="2">
        <v>2021</v>
      </c>
      <c r="F3616" s="4">
        <v>45120</v>
      </c>
      <c r="G3616" s="3" t="s">
        <v>39</v>
      </c>
      <c r="H3616" s="4">
        <v>45206</v>
      </c>
      <c r="I3616" s="4">
        <f>_xlfn.XLOOKUP(#REF!,[1]!Backup_F8_Previous_Wave[ODINO],[1]!Backup_F8_Previous_Wave[Production Date],"")</f>
      </c>
      <c r="J3616" s="10">
        <f>_xlfn.XLOOKUP(#REF!,[1]!Backup_F8_Previous_Wave[ODINO],[1]!Backup_F8_Previous_Wave[Wave Date],"")</f>
      </c>
      <c r="K3616" s="6">
        <f>_xlfn.XLOOKUP(#REF!,[1]!Backup_F8_Previous_Wave[ODINO],[1]!Backup_F8_Previous_Wave[Full VIN],"")</f>
      </c>
      <c r="L3616" s="3" t="s">
        <v>10737</v>
      </c>
      <c r="M3616" s="3" t="s">
        <v>4</v>
      </c>
      <c r="N3616" s="3" t="s">
        <v>10738</v>
      </c>
      <c r="O3616" s="3" t="s">
        <v>3849</v>
      </c>
      <c r="P3616" s="6">
        <f>_xlfn.XLOOKUP(#REF!,[1]!Table2[BINNING],[1]!Table2[VFG],"")</f>
      </c>
      <c r="Q3616" s="6">
        <f>IF(ISNUMBER(FIND("|",#REF!,1)),LEFT(#REF!,FIND("|",#REF!,1)-2),#REF!)</f>
      </c>
      <c r="R3616" s="6">
        <f>IF(ISNUMBER(FIND("|",#REF!,1)),RIGHT(#REF!,LEN(#REF!)-FIND("|",#REF!,1)-1),"")</f>
      </c>
      <c r="S3616" s="3" t="s">
        <v>7</v>
      </c>
      <c r="T3616" s="3" t="s">
        <v>7</v>
      </c>
      <c r="U3616" s="2">
        <v>0</v>
      </c>
      <c r="V3616" s="2">
        <v>0</v>
      </c>
      <c r="W3616" s="2"/>
      <c r="X3616" s="3" t="s">
        <v>18</v>
      </c>
      <c r="Y3616" s="2"/>
      <c r="Z3616" s="3"/>
      <c r="AA3616" s="3"/>
      <c r="AB3616" s="7" t="s">
        <v>10739</v>
      </c>
      <c r="AC3616" s="3" t="s">
        <v>4847</v>
      </c>
      <c r="AD3616" s="3" t="s">
        <v>4848</v>
      </c>
      <c r="AE3616" s="3" t="s">
        <v>4849</v>
      </c>
      <c r="AF3616" s="3" t="s">
        <v>102</v>
      </c>
      <c r="AG3616" s="4"/>
      <c r="AH3616" s="3"/>
      <c r="AI3616" s="4"/>
      <c r="AJ36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6" s="8">
        <f>IF(#REF!=MAX(#REF!),"New","Old")</f>
      </c>
      <c r="AL3616" s="3"/>
      <c r="AM3616" s="9">
        <f>IF(OR(#REF!="",#REF!=0),"",IF(#REF!&lt;12000,"&lt;12k",IF(AND(#REF!&gt;=12000,#REF!&lt;24000),"12k to 24k",IF(AND(#REF!&gt;=24000,#REF!&lt;=36000),"24k to 36k",IF(#REF!&gt;36000,"&gt;36k","")))))</f>
      </c>
    </row>
    <row x14ac:dyDescent="0.25" r="3617" customHeight="1" ht="18.75">
      <c r="A3617" s="1">
        <v>1933063</v>
      </c>
      <c r="B3617" s="2">
        <v>11548833</v>
      </c>
      <c r="C3617" s="3" t="s">
        <v>0</v>
      </c>
      <c r="D3617" s="3" t="s">
        <v>485</v>
      </c>
      <c r="E3617" s="2">
        <v>2017</v>
      </c>
      <c r="F3617" s="4">
        <v>45205</v>
      </c>
      <c r="G3617" s="3" t="s">
        <v>14</v>
      </c>
      <c r="H3617" s="4">
        <v>45206</v>
      </c>
      <c r="I3617" s="4">
        <f>_xlfn.XLOOKUP(#REF!,[1]!Backup_F8_Previous_Wave[ODINO],[1]!Backup_F8_Previous_Wave[Production Date],"")</f>
      </c>
      <c r="J3617" s="10">
        <f>_xlfn.XLOOKUP(#REF!,[1]!Backup_F8_Previous_Wave[ODINO],[1]!Backup_F8_Previous_Wave[Wave Date],"")</f>
      </c>
      <c r="K3617" s="6">
        <f>_xlfn.XLOOKUP(#REF!,[1]!Backup_F8_Previous_Wave[ODINO],[1]!Backup_F8_Previous_Wave[Full VIN],"")</f>
      </c>
      <c r="L3617" s="3" t="s">
        <v>10740</v>
      </c>
      <c r="M3617" s="3" t="s">
        <v>4</v>
      </c>
      <c r="N3617" s="3" t="s">
        <v>10741</v>
      </c>
      <c r="O3617" s="3" t="s">
        <v>31</v>
      </c>
      <c r="P3617" s="6">
        <f>_xlfn.XLOOKUP(#REF!,[1]!Table2[BINNING],[1]!Table2[VFG],"")</f>
      </c>
      <c r="Q3617" s="6">
        <f>IF(ISNUMBER(FIND("|",#REF!,1)),LEFT(#REF!,FIND("|",#REF!,1)-2),#REF!)</f>
      </c>
      <c r="R3617" s="6">
        <f>IF(ISNUMBER(FIND("|",#REF!,1)),RIGHT(#REF!,LEN(#REF!)-FIND("|",#REF!,1)-1),"")</f>
      </c>
      <c r="S3617" s="3" t="s">
        <v>7</v>
      </c>
      <c r="T3617" s="3" t="s">
        <v>7</v>
      </c>
      <c r="U3617" s="2">
        <v>0</v>
      </c>
      <c r="V3617" s="2">
        <v>0</v>
      </c>
      <c r="W3617" s="2"/>
      <c r="X3617" s="3" t="s">
        <v>139</v>
      </c>
      <c r="Y3617" s="2">
        <v>70</v>
      </c>
      <c r="Z3617" s="3"/>
      <c r="AA3617" s="3"/>
      <c r="AB3617" s="7" t="s">
        <v>10742</v>
      </c>
      <c r="AC3617" s="3" t="s">
        <v>489</v>
      </c>
      <c r="AD3617" s="3" t="s">
        <v>490</v>
      </c>
      <c r="AE3617" s="3" t="s">
        <v>491</v>
      </c>
      <c r="AF3617" s="3" t="s">
        <v>211</v>
      </c>
      <c r="AG3617" s="4"/>
      <c r="AH3617" s="3"/>
      <c r="AI3617" s="4"/>
      <c r="AJ36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7" s="8">
        <f>IF(#REF!=MAX(#REF!),"New","Old")</f>
      </c>
      <c r="AL3617" s="3"/>
      <c r="AM3617" s="9">
        <f>IF(OR(#REF!="",#REF!=0),"",IF(#REF!&lt;12000,"&lt;12k",IF(AND(#REF!&gt;=12000,#REF!&lt;24000),"12k to 24k",IF(AND(#REF!&gt;=24000,#REF!&lt;=36000),"24k to 36k",IF(#REF!&gt;36000,"&gt;36k","")))))</f>
      </c>
    </row>
    <row x14ac:dyDescent="0.25" r="3618" customHeight="1" ht="18.75">
      <c r="A3618" s="1">
        <v>1933094</v>
      </c>
      <c r="B3618" s="2">
        <v>11548855</v>
      </c>
      <c r="C3618" s="3" t="s">
        <v>0</v>
      </c>
      <c r="D3618" s="3" t="s">
        <v>38</v>
      </c>
      <c r="E3618" s="2">
        <v>2013</v>
      </c>
      <c r="F3618" s="4">
        <v>45206</v>
      </c>
      <c r="G3618" s="3" t="s">
        <v>14</v>
      </c>
      <c r="H3618" s="4">
        <v>45206</v>
      </c>
      <c r="I3618" s="4">
        <f>_xlfn.XLOOKUP(#REF!,[1]!Backup_F8_Previous_Wave[ODINO],[1]!Backup_F8_Previous_Wave[Production Date],"")</f>
      </c>
      <c r="J3618" s="10">
        <f>_xlfn.XLOOKUP(#REF!,[1]!Backup_F8_Previous_Wave[ODINO],[1]!Backup_F8_Previous_Wave[Wave Date],"")</f>
      </c>
      <c r="K3618" s="6">
        <f>_xlfn.XLOOKUP(#REF!,[1]!Backup_F8_Previous_Wave[ODINO],[1]!Backup_F8_Previous_Wave[Full VIN],"")</f>
      </c>
      <c r="L3618" s="3" t="s">
        <v>10743</v>
      </c>
      <c r="M3618" s="3" t="s">
        <v>4</v>
      </c>
      <c r="N3618" s="3" t="s">
        <v>10744</v>
      </c>
      <c r="O3618" s="3" t="s">
        <v>144</v>
      </c>
      <c r="P3618" s="6">
        <f>_xlfn.XLOOKUP(#REF!,[1]!Table2[BINNING],[1]!Table2[VFG],"")</f>
      </c>
      <c r="Q3618" s="6">
        <f>IF(ISNUMBER(FIND("|",#REF!,1)),LEFT(#REF!,FIND("|",#REF!,1)-2),#REF!)</f>
      </c>
      <c r="R3618" s="6">
        <f>IF(ISNUMBER(FIND("|",#REF!,1)),RIGHT(#REF!,LEN(#REF!)-FIND("|",#REF!,1)-1),"")</f>
      </c>
      <c r="S3618" s="3" t="s">
        <v>7</v>
      </c>
      <c r="T3618" s="3" t="s">
        <v>7</v>
      </c>
      <c r="U3618" s="2">
        <v>0</v>
      </c>
      <c r="V3618" s="2">
        <v>0</v>
      </c>
      <c r="W3618" s="2"/>
      <c r="X3618" s="3" t="s">
        <v>1993</v>
      </c>
      <c r="Y3618" s="2"/>
      <c r="Z3618" s="3"/>
      <c r="AA3618" s="3"/>
      <c r="AB3618" s="7" t="s">
        <v>10745</v>
      </c>
      <c r="AC3618" s="3" t="s">
        <v>146</v>
      </c>
      <c r="AD3618" s="3" t="s">
        <v>147</v>
      </c>
      <c r="AE3618" s="3" t="s">
        <v>148</v>
      </c>
      <c r="AF3618" s="3" t="s">
        <v>45</v>
      </c>
      <c r="AG3618" s="4"/>
      <c r="AH3618" s="3"/>
      <c r="AI3618" s="4"/>
      <c r="AJ36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8" s="8">
        <f>IF(#REF!=MAX(#REF!),"New","Old")</f>
      </c>
      <c r="AL3618" s="3"/>
      <c r="AM3618" s="9">
        <f>IF(OR(#REF!="",#REF!=0),"",IF(#REF!&lt;12000,"&lt;12k",IF(AND(#REF!&gt;=12000,#REF!&lt;24000),"12k to 24k",IF(AND(#REF!&gt;=24000,#REF!&lt;=36000),"24k to 36k",IF(#REF!&gt;36000,"&gt;36k","")))))</f>
      </c>
    </row>
    <row x14ac:dyDescent="0.25" r="3619" customHeight="1" ht="18.75">
      <c r="A3619" s="1">
        <v>1933142</v>
      </c>
      <c r="B3619" s="2">
        <v>11548883</v>
      </c>
      <c r="C3619" s="3" t="s">
        <v>0</v>
      </c>
      <c r="D3619" s="3" t="s">
        <v>86</v>
      </c>
      <c r="E3619" s="2">
        <v>2020</v>
      </c>
      <c r="F3619" s="4">
        <v>45207</v>
      </c>
      <c r="G3619" s="3" t="s">
        <v>14</v>
      </c>
      <c r="H3619" s="4">
        <v>45207</v>
      </c>
      <c r="I3619" s="4">
        <f>_xlfn.XLOOKUP(#REF!,[1]!Backup_F8_Previous_Wave[ODINO],[1]!Backup_F8_Previous_Wave[Production Date],"")</f>
      </c>
      <c r="J3619" s="10">
        <f>_xlfn.XLOOKUP(#REF!,[1]!Backup_F8_Previous_Wave[ODINO],[1]!Backup_F8_Previous_Wave[Wave Date],"")</f>
      </c>
      <c r="K3619" s="6">
        <f>_xlfn.XLOOKUP(#REF!,[1]!Backup_F8_Previous_Wave[ODINO],[1]!Backup_F8_Previous_Wave[Full VIN],"")</f>
      </c>
      <c r="L3619" s="3" t="s">
        <v>6839</v>
      </c>
      <c r="M3619" s="3" t="s">
        <v>4</v>
      </c>
      <c r="N3619" s="3" t="s">
        <v>10746</v>
      </c>
      <c r="O3619" s="3" t="s">
        <v>4771</v>
      </c>
      <c r="P3619" s="6">
        <f>_xlfn.XLOOKUP(#REF!,[1]!Table2[BINNING],[1]!Table2[VFG],"")</f>
      </c>
      <c r="Q3619" s="6">
        <f>IF(ISNUMBER(FIND("|",#REF!,1)),LEFT(#REF!,FIND("|",#REF!,1)-2),#REF!)</f>
      </c>
      <c r="R3619" s="6">
        <f>IF(ISNUMBER(FIND("|",#REF!,1)),RIGHT(#REF!,LEN(#REF!)-FIND("|",#REF!,1)-1),"")</f>
      </c>
      <c r="S3619" s="3" t="s">
        <v>7</v>
      </c>
      <c r="T3619" s="3" t="s">
        <v>7</v>
      </c>
      <c r="U3619" s="2">
        <v>0</v>
      </c>
      <c r="V3619" s="2">
        <v>0</v>
      </c>
      <c r="W3619" s="2"/>
      <c r="X3619" s="3" t="s">
        <v>63</v>
      </c>
      <c r="Y3619" s="2"/>
      <c r="Z3619" s="3"/>
      <c r="AA3619" s="3"/>
      <c r="AB3619" s="7" t="s">
        <v>10747</v>
      </c>
      <c r="AC3619" s="3" t="s">
        <v>685</v>
      </c>
      <c r="AD3619" s="3" t="s">
        <v>93</v>
      </c>
      <c r="AE3619" s="3" t="s">
        <v>94</v>
      </c>
      <c r="AF3619" s="3" t="s">
        <v>95</v>
      </c>
      <c r="AG3619" s="4"/>
      <c r="AH3619" s="3"/>
      <c r="AI3619" s="4"/>
      <c r="AJ36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19" s="8">
        <f>IF(#REF!=MAX(#REF!),"New","Old")</f>
      </c>
      <c r="AL3619" s="3"/>
      <c r="AM3619" s="9">
        <f>IF(OR(#REF!="",#REF!=0),"",IF(#REF!&lt;12000,"&lt;12k",IF(AND(#REF!&gt;=12000,#REF!&lt;24000),"12k to 24k",IF(AND(#REF!&gt;=24000,#REF!&lt;=36000),"24k to 36k",IF(#REF!&gt;36000,"&gt;36k","")))))</f>
      </c>
    </row>
    <row x14ac:dyDescent="0.25" r="3620" customHeight="1" ht="18.75">
      <c r="A3620" s="1">
        <v>1933222</v>
      </c>
      <c r="B3620" s="2">
        <v>11548934</v>
      </c>
      <c r="C3620" s="3" t="s">
        <v>0</v>
      </c>
      <c r="D3620" s="3" t="s">
        <v>86</v>
      </c>
      <c r="E3620" s="2">
        <v>2016</v>
      </c>
      <c r="F3620" s="4">
        <v>45207</v>
      </c>
      <c r="G3620" s="3" t="s">
        <v>14</v>
      </c>
      <c r="H3620" s="4">
        <v>45207</v>
      </c>
      <c r="I3620" s="4">
        <f>_xlfn.XLOOKUP(#REF!,[1]!Backup_F8_Previous_Wave[ODINO],[1]!Backup_F8_Previous_Wave[Production Date],"")</f>
      </c>
      <c r="J3620" s="10">
        <f>_xlfn.XLOOKUP(#REF!,[1]!Backup_F8_Previous_Wave[ODINO],[1]!Backup_F8_Previous_Wave[Wave Date],"")</f>
      </c>
      <c r="K3620" s="6">
        <f>_xlfn.XLOOKUP(#REF!,[1]!Backup_F8_Previous_Wave[ODINO],[1]!Backup_F8_Previous_Wave[Full VIN],"")</f>
      </c>
      <c r="L3620" s="3" t="s">
        <v>10748</v>
      </c>
      <c r="M3620" s="3" t="s">
        <v>4</v>
      </c>
      <c r="N3620" s="3" t="s">
        <v>10749</v>
      </c>
      <c r="O3620" s="3" t="s">
        <v>62</v>
      </c>
      <c r="P3620" s="6">
        <f>_xlfn.XLOOKUP(#REF!,[1]!Table2[BINNING],[1]!Table2[VFG],"")</f>
      </c>
      <c r="Q3620" s="6">
        <f>IF(ISNUMBER(FIND("|",#REF!,1)),LEFT(#REF!,FIND("|",#REF!,1)-2),#REF!)</f>
      </c>
      <c r="R3620" s="6">
        <f>IF(ISNUMBER(FIND("|",#REF!,1)),RIGHT(#REF!,LEN(#REF!)-FIND("|",#REF!,1)-1),"")</f>
      </c>
      <c r="S3620" s="3" t="s">
        <v>7</v>
      </c>
      <c r="T3620" s="3" t="s">
        <v>7</v>
      </c>
      <c r="U3620" s="2">
        <v>0</v>
      </c>
      <c r="V3620" s="2">
        <v>0</v>
      </c>
      <c r="W3620" s="2"/>
      <c r="X3620" s="3" t="s">
        <v>1436</v>
      </c>
      <c r="Y3620" s="2"/>
      <c r="Z3620" s="3"/>
      <c r="AA3620" s="3"/>
      <c r="AB3620" s="7" t="s">
        <v>10750</v>
      </c>
      <c r="AC3620" s="3" t="s">
        <v>92</v>
      </c>
      <c r="AD3620" s="3" t="s">
        <v>93</v>
      </c>
      <c r="AE3620" s="3" t="s">
        <v>94</v>
      </c>
      <c r="AF3620" s="3" t="s">
        <v>95</v>
      </c>
      <c r="AG3620" s="4"/>
      <c r="AH3620" s="3"/>
      <c r="AI3620" s="4"/>
      <c r="AJ36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0" s="8">
        <f>IF(#REF!=MAX(#REF!),"New","Old")</f>
      </c>
      <c r="AL3620" s="3"/>
      <c r="AM3620" s="9">
        <f>IF(OR(#REF!="",#REF!=0),"",IF(#REF!&lt;12000,"&lt;12k",IF(AND(#REF!&gt;=12000,#REF!&lt;24000),"12k to 24k",IF(AND(#REF!&gt;=24000,#REF!&lt;=36000),"24k to 36k",IF(#REF!&gt;36000,"&gt;36k","")))))</f>
      </c>
    </row>
    <row x14ac:dyDescent="0.25" r="3621" customHeight="1" ht="18.75">
      <c r="A3621" s="1">
        <v>1933298</v>
      </c>
      <c r="B3621" s="2">
        <v>11548985</v>
      </c>
      <c r="C3621" s="3" t="s">
        <v>0</v>
      </c>
      <c r="D3621" s="3" t="s">
        <v>86</v>
      </c>
      <c r="E3621" s="2">
        <v>2020</v>
      </c>
      <c r="F3621" s="4">
        <v>45166</v>
      </c>
      <c r="G3621" s="3" t="s">
        <v>39</v>
      </c>
      <c r="H3621" s="4">
        <v>45208</v>
      </c>
      <c r="I3621" s="4">
        <f>_xlfn.XLOOKUP(#REF!,[1]!Backup_F8_Previous_Wave[ODINO],[1]!Backup_F8_Previous_Wave[Production Date],"")</f>
      </c>
      <c r="J3621" s="10">
        <f>_xlfn.XLOOKUP(#REF!,[1]!Backup_F8_Previous_Wave[ODINO],[1]!Backup_F8_Previous_Wave[Wave Date],"")</f>
      </c>
      <c r="K3621" s="6">
        <f>_xlfn.XLOOKUP(#REF!,[1]!Backup_F8_Previous_Wave[ODINO],[1]!Backup_F8_Previous_Wave[Full VIN],"")</f>
      </c>
      <c r="L3621" s="3" t="s">
        <v>5294</v>
      </c>
      <c r="M3621" s="3" t="s">
        <v>4</v>
      </c>
      <c r="N3621" s="3" t="s">
        <v>10751</v>
      </c>
      <c r="O3621" s="3" t="s">
        <v>4771</v>
      </c>
      <c r="P3621" s="6">
        <f>_xlfn.XLOOKUP(#REF!,[1]!Table2[BINNING],[1]!Table2[VFG],"")</f>
      </c>
      <c r="Q3621" s="6">
        <f>IF(ISNUMBER(FIND("|",#REF!,1)),LEFT(#REF!,FIND("|",#REF!,1)-2),#REF!)</f>
      </c>
      <c r="R3621" s="6">
        <f>IF(ISNUMBER(FIND("|",#REF!,1)),RIGHT(#REF!,LEN(#REF!)-FIND("|",#REF!,1)-1),"")</f>
      </c>
      <c r="S3621" s="3" t="s">
        <v>7</v>
      </c>
      <c r="T3621" s="3" t="s">
        <v>7</v>
      </c>
      <c r="U3621" s="2">
        <v>0</v>
      </c>
      <c r="V3621" s="2">
        <v>0</v>
      </c>
      <c r="W3621" s="2"/>
      <c r="X3621" s="3" t="s">
        <v>8</v>
      </c>
      <c r="Y3621" s="2"/>
      <c r="Z3621" s="3"/>
      <c r="AA3621" s="3"/>
      <c r="AB3621" s="7" t="s">
        <v>10752</v>
      </c>
      <c r="AC3621" s="3" t="s">
        <v>685</v>
      </c>
      <c r="AD3621" s="3" t="s">
        <v>93</v>
      </c>
      <c r="AE3621" s="3" t="s">
        <v>94</v>
      </c>
      <c r="AF3621" s="3" t="s">
        <v>95</v>
      </c>
      <c r="AG3621" s="4"/>
      <c r="AH3621" s="3"/>
      <c r="AI3621" s="4"/>
      <c r="AJ36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1" s="8">
        <f>IF(#REF!=MAX(#REF!),"New","Old")</f>
      </c>
      <c r="AL3621" s="3"/>
      <c r="AM3621" s="9">
        <f>IF(OR(#REF!="",#REF!=0),"",IF(#REF!&lt;12000,"&lt;12k",IF(AND(#REF!&gt;=12000,#REF!&lt;24000),"12k to 24k",IF(AND(#REF!&gt;=24000,#REF!&lt;=36000),"24k to 36k",IF(#REF!&gt;36000,"&gt;36k","")))))</f>
      </c>
    </row>
    <row x14ac:dyDescent="0.25" r="3622" customHeight="1" ht="18.75">
      <c r="A3622" s="1">
        <v>1933354</v>
      </c>
      <c r="B3622" s="2">
        <v>11549024</v>
      </c>
      <c r="C3622" s="3" t="s">
        <v>0</v>
      </c>
      <c r="D3622" s="3" t="s">
        <v>86</v>
      </c>
      <c r="E3622" s="2">
        <v>2020</v>
      </c>
      <c r="F3622" s="4">
        <v>45208</v>
      </c>
      <c r="G3622" s="3" t="s">
        <v>14</v>
      </c>
      <c r="H3622" s="4">
        <v>45208</v>
      </c>
      <c r="I3622" s="4"/>
      <c r="J3622" s="10">
        <f>_xlfn.XLOOKUP(#REF!,[1]!Backup_F8_Previous_Wave[ODINO],[1]!Backup_F8_Previous_Wave[Wave Date],"")</f>
      </c>
      <c r="K3622" s="3"/>
      <c r="L3622" s="3" t="s">
        <v>9490</v>
      </c>
      <c r="M3622" s="3" t="s">
        <v>4</v>
      </c>
      <c r="N3622" s="3" t="s">
        <v>10753</v>
      </c>
      <c r="O3622" s="3" t="s">
        <v>4771</v>
      </c>
      <c r="P3622" s="6">
        <f>_xlfn.XLOOKUP(#REF!,[1]!Table2[BINNING],[1]!Table2[VFG],"")</f>
      </c>
      <c r="Q3622" s="6">
        <f>IF(ISNUMBER(FIND("|",#REF!,1)),LEFT(#REF!,FIND("|",#REF!,1)-2),#REF!)</f>
      </c>
      <c r="R3622" s="6">
        <f>IF(ISNUMBER(FIND("|",#REF!,1)),RIGHT(#REF!,LEN(#REF!)-FIND("|",#REF!,1)-1),"")</f>
      </c>
      <c r="S3622" s="3" t="s">
        <v>7</v>
      </c>
      <c r="T3622" s="3" t="s">
        <v>7</v>
      </c>
      <c r="U3622" s="2">
        <v>0</v>
      </c>
      <c r="V3622" s="2">
        <v>0</v>
      </c>
      <c r="W3622" s="2"/>
      <c r="X3622" s="3" t="s">
        <v>81</v>
      </c>
      <c r="Y3622" s="2">
        <v>0</v>
      </c>
      <c r="Z3622" s="3"/>
      <c r="AA3622" s="3"/>
      <c r="AB3622" s="7" t="s">
        <v>10754</v>
      </c>
      <c r="AC3622" s="3" t="s">
        <v>44</v>
      </c>
      <c r="AD3622" s="3" t="s">
        <v>44</v>
      </c>
      <c r="AE3622" s="3" t="s">
        <v>44</v>
      </c>
      <c r="AF3622" s="3" t="s">
        <v>44</v>
      </c>
      <c r="AG3622" s="4"/>
      <c r="AH3622" s="3"/>
      <c r="AI3622" s="4"/>
      <c r="AJ36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2" s="8">
        <f>IF(#REF!=MAX(#REF!),"New","Old")</f>
      </c>
      <c r="AL3622" s="3"/>
      <c r="AM3622" s="9">
        <f>IF(OR(#REF!="",#REF!=0),"",IF(#REF!&lt;12000,"&lt;12k",IF(AND(#REF!&gt;=12000,#REF!&lt;24000),"12k to 24k",IF(AND(#REF!&gt;=24000,#REF!&lt;=36000),"24k to 36k",IF(#REF!&gt;36000,"&gt;36k","")))))</f>
      </c>
    </row>
    <row x14ac:dyDescent="0.25" r="3623" customHeight="1" ht="18.75">
      <c r="A3623" s="1">
        <v>1933355</v>
      </c>
      <c r="B3623" s="2">
        <v>11549025</v>
      </c>
      <c r="C3623" s="3" t="s">
        <v>0</v>
      </c>
      <c r="D3623" s="3" t="s">
        <v>86</v>
      </c>
      <c r="E3623" s="2">
        <v>2020</v>
      </c>
      <c r="F3623" s="4">
        <v>45204</v>
      </c>
      <c r="G3623" s="3" t="s">
        <v>14</v>
      </c>
      <c r="H3623" s="4">
        <v>45208</v>
      </c>
      <c r="I3623" s="4">
        <f>_xlfn.XLOOKUP(#REF!,[1]!Backup_F8_Previous_Wave[ODINO],[1]!Backup_F8_Previous_Wave[Production Date],"")</f>
      </c>
      <c r="J3623" s="10">
        <f>_xlfn.XLOOKUP(#REF!,[1]!Backup_F8_Previous_Wave[ODINO],[1]!Backup_F8_Previous_Wave[Wave Date],"")</f>
      </c>
      <c r="K3623" s="6">
        <f>_xlfn.XLOOKUP(#REF!,[1]!Backup_F8_Previous_Wave[ODINO],[1]!Backup_F8_Previous_Wave[Full VIN],"")</f>
      </c>
      <c r="L3623" s="3" t="s">
        <v>6488</v>
      </c>
      <c r="M3623" s="3" t="s">
        <v>4</v>
      </c>
      <c r="N3623" s="3" t="s">
        <v>10755</v>
      </c>
      <c r="O3623" s="3" t="s">
        <v>4771</v>
      </c>
      <c r="P3623" s="6">
        <f>_xlfn.XLOOKUP(#REF!,[1]!Table2[BINNING],[1]!Table2[VFG],"")</f>
      </c>
      <c r="Q3623" s="6">
        <f>IF(ISNUMBER(FIND("|",#REF!,1)),LEFT(#REF!,FIND("|",#REF!,1)-2),#REF!)</f>
      </c>
      <c r="R3623" s="6">
        <f>IF(ISNUMBER(FIND("|",#REF!,1)),RIGHT(#REF!,LEN(#REF!)-FIND("|",#REF!,1)-1),"")</f>
      </c>
      <c r="S3623" s="3" t="s">
        <v>7</v>
      </c>
      <c r="T3623" s="3" t="s">
        <v>7</v>
      </c>
      <c r="U3623" s="2">
        <v>0</v>
      </c>
      <c r="V3623" s="2">
        <v>0</v>
      </c>
      <c r="W3623" s="2"/>
      <c r="X3623" s="3" t="s">
        <v>32</v>
      </c>
      <c r="Y3623" s="2">
        <v>0</v>
      </c>
      <c r="Z3623" s="3"/>
      <c r="AA3623" s="3"/>
      <c r="AB3623" s="7" t="s">
        <v>10756</v>
      </c>
      <c r="AC3623" s="3" t="s">
        <v>685</v>
      </c>
      <c r="AD3623" s="3" t="s">
        <v>93</v>
      </c>
      <c r="AE3623" s="3" t="s">
        <v>94</v>
      </c>
      <c r="AF3623" s="3" t="s">
        <v>95</v>
      </c>
      <c r="AG3623" s="4"/>
      <c r="AH3623" s="3"/>
      <c r="AI3623" s="4"/>
      <c r="AJ36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3" s="8">
        <f>IF(#REF!=MAX(#REF!),"New","Old")</f>
      </c>
      <c r="AL3623" s="3"/>
      <c r="AM3623" s="9">
        <f>IF(OR(#REF!="",#REF!=0),"",IF(#REF!&lt;12000,"&lt;12k",IF(AND(#REF!&gt;=12000,#REF!&lt;24000),"12k to 24k",IF(AND(#REF!&gt;=24000,#REF!&lt;=36000),"24k to 36k",IF(#REF!&gt;36000,"&gt;36k","")))))</f>
      </c>
    </row>
    <row x14ac:dyDescent="0.25" r="3624" customHeight="1" ht="18.75">
      <c r="A3624" s="1">
        <v>1933531</v>
      </c>
      <c r="B3624" s="2">
        <v>11549140</v>
      </c>
      <c r="C3624" s="3" t="s">
        <v>0</v>
      </c>
      <c r="D3624" s="3" t="s">
        <v>86</v>
      </c>
      <c r="E3624" s="2">
        <v>2020</v>
      </c>
      <c r="F3624" s="4">
        <v>45184</v>
      </c>
      <c r="G3624" s="3" t="s">
        <v>39</v>
      </c>
      <c r="H3624" s="4">
        <v>45209</v>
      </c>
      <c r="I3624" s="4">
        <f>_xlfn.XLOOKUP(#REF!,[1]!Backup_F8_Previous_Wave[ODINO],[1]!Backup_F8_Previous_Wave[Production Date],"")</f>
      </c>
      <c r="J3624" s="10">
        <f>_xlfn.XLOOKUP(#REF!,[1]!Backup_F8_Previous_Wave[ODINO],[1]!Backup_F8_Previous_Wave[Wave Date],"")</f>
      </c>
      <c r="K3624" s="6">
        <f>_xlfn.XLOOKUP(#REF!,[1]!Backup_F8_Previous_Wave[ODINO],[1]!Backup_F8_Previous_Wave[Full VIN],"")</f>
      </c>
      <c r="L3624" s="3" t="s">
        <v>6647</v>
      </c>
      <c r="M3624" s="3" t="s">
        <v>4</v>
      </c>
      <c r="N3624" s="3" t="s">
        <v>10757</v>
      </c>
      <c r="O3624" s="3" t="s">
        <v>4771</v>
      </c>
      <c r="P3624" s="6">
        <f>_xlfn.XLOOKUP(#REF!,[1]!Table2[BINNING],[1]!Table2[VFG],"")</f>
      </c>
      <c r="Q3624" s="6">
        <f>IF(ISNUMBER(FIND("|",#REF!,1)),LEFT(#REF!,FIND("|",#REF!,1)-2),#REF!)</f>
      </c>
      <c r="R3624" s="6">
        <f>IF(ISNUMBER(FIND("|",#REF!,1)),RIGHT(#REF!,LEN(#REF!)-FIND("|",#REF!,1)-1),"")</f>
      </c>
      <c r="S3624" s="3" t="s">
        <v>7</v>
      </c>
      <c r="T3624" s="3" t="s">
        <v>7</v>
      </c>
      <c r="U3624" s="2">
        <v>0</v>
      </c>
      <c r="V3624" s="2">
        <v>0</v>
      </c>
      <c r="W3624" s="2"/>
      <c r="X3624" s="3" t="s">
        <v>8</v>
      </c>
      <c r="Y3624" s="2"/>
      <c r="Z3624" s="3"/>
      <c r="AA3624" s="3"/>
      <c r="AB3624" s="7" t="s">
        <v>10758</v>
      </c>
      <c r="AC3624" s="3" t="s">
        <v>685</v>
      </c>
      <c r="AD3624" s="3" t="s">
        <v>93</v>
      </c>
      <c r="AE3624" s="3" t="s">
        <v>94</v>
      </c>
      <c r="AF3624" s="3" t="s">
        <v>95</v>
      </c>
      <c r="AG3624" s="4"/>
      <c r="AH3624" s="3"/>
      <c r="AI3624" s="4"/>
      <c r="AJ36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4" s="8">
        <f>IF(#REF!=MAX(#REF!),"New","Old")</f>
      </c>
      <c r="AL3624" s="3"/>
      <c r="AM3624" s="9">
        <f>IF(OR(#REF!="",#REF!=0),"",IF(#REF!&lt;12000,"&lt;12k",IF(AND(#REF!&gt;=12000,#REF!&lt;24000),"12k to 24k",IF(AND(#REF!&gt;=24000,#REF!&lt;=36000),"24k to 36k",IF(#REF!&gt;36000,"&gt;36k","")))))</f>
      </c>
    </row>
    <row x14ac:dyDescent="0.25" r="3625" customHeight="1" ht="18.75">
      <c r="A3625" s="1">
        <v>1933589</v>
      </c>
      <c r="B3625" s="2">
        <v>11549180</v>
      </c>
      <c r="C3625" s="3" t="s">
        <v>0</v>
      </c>
      <c r="D3625" s="3" t="s">
        <v>86</v>
      </c>
      <c r="E3625" s="2">
        <v>2020</v>
      </c>
      <c r="F3625" s="4">
        <v>45204</v>
      </c>
      <c r="G3625" s="3" t="s">
        <v>14</v>
      </c>
      <c r="H3625" s="4">
        <v>45209</v>
      </c>
      <c r="I3625" s="4">
        <f>_xlfn.XLOOKUP(#REF!,[1]!Backup_F8_Previous_Wave[ODINO],[1]!Backup_F8_Previous_Wave[Production Date],"")</f>
      </c>
      <c r="J3625" s="10">
        <f>_xlfn.XLOOKUP(#REF!,[1]!Backup_F8_Previous_Wave[ODINO],[1]!Backup_F8_Previous_Wave[Wave Date],"")</f>
      </c>
      <c r="K3625" s="6">
        <f>_xlfn.XLOOKUP(#REF!,[1]!Backup_F8_Previous_Wave[ODINO],[1]!Backup_F8_Previous_Wave[Full VIN],"")</f>
      </c>
      <c r="L3625" s="3" t="s">
        <v>6982</v>
      </c>
      <c r="M3625" s="3" t="s">
        <v>4</v>
      </c>
      <c r="N3625" s="3" t="s">
        <v>10759</v>
      </c>
      <c r="O3625" s="3" t="s">
        <v>4771</v>
      </c>
      <c r="P3625" s="6">
        <f>_xlfn.XLOOKUP(#REF!,[1]!Table2[BINNING],[1]!Table2[VFG],"")</f>
      </c>
      <c r="Q3625" s="6">
        <f>IF(ISNUMBER(FIND("|",#REF!,1)),LEFT(#REF!,FIND("|",#REF!,1)-2),#REF!)</f>
      </c>
      <c r="R3625" s="6">
        <f>IF(ISNUMBER(FIND("|",#REF!,1)),RIGHT(#REF!,LEN(#REF!)-FIND("|",#REF!,1)-1),"")</f>
      </c>
      <c r="S3625" s="3" t="s">
        <v>7</v>
      </c>
      <c r="T3625" s="3" t="s">
        <v>7</v>
      </c>
      <c r="U3625" s="2">
        <v>0</v>
      </c>
      <c r="V3625" s="2">
        <v>0</v>
      </c>
      <c r="W3625" s="2">
        <v>28608</v>
      </c>
      <c r="X3625" s="3" t="s">
        <v>518</v>
      </c>
      <c r="Y3625" s="2"/>
      <c r="Z3625" s="3" t="s">
        <v>10760</v>
      </c>
      <c r="AA3625" s="3" t="s">
        <v>7469</v>
      </c>
      <c r="AB3625" s="7" t="s">
        <v>10761</v>
      </c>
      <c r="AC3625" s="3" t="s">
        <v>685</v>
      </c>
      <c r="AD3625" s="3" t="s">
        <v>93</v>
      </c>
      <c r="AE3625" s="3" t="s">
        <v>94</v>
      </c>
      <c r="AF3625" s="3" t="s">
        <v>95</v>
      </c>
      <c r="AG3625" s="4"/>
      <c r="AH3625" s="3"/>
      <c r="AI3625" s="4"/>
      <c r="AJ36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5" s="8">
        <f>IF(#REF!=MAX(#REF!),"New","Old")</f>
      </c>
      <c r="AL3625" s="3"/>
      <c r="AM3625" s="9">
        <f>IF(OR(#REF!="",#REF!=0),"",IF(#REF!&lt;12000,"&lt;12k",IF(AND(#REF!&gt;=12000,#REF!&lt;24000),"12k to 24k",IF(AND(#REF!&gt;=24000,#REF!&lt;=36000),"24k to 36k",IF(#REF!&gt;36000,"&gt;36k","")))))</f>
      </c>
    </row>
    <row x14ac:dyDescent="0.25" r="3626" customHeight="1" ht="18.75">
      <c r="A3626" s="1">
        <v>1933596</v>
      </c>
      <c r="B3626" s="2">
        <v>11549187</v>
      </c>
      <c r="C3626" s="3" t="s">
        <v>0</v>
      </c>
      <c r="D3626" s="3" t="s">
        <v>187</v>
      </c>
      <c r="E3626" s="2">
        <v>2020</v>
      </c>
      <c r="F3626" s="4">
        <v>44958</v>
      </c>
      <c r="G3626" s="3" t="s">
        <v>2</v>
      </c>
      <c r="H3626" s="4">
        <v>45209</v>
      </c>
      <c r="I3626" s="4">
        <f>_xlfn.XLOOKUP(#REF!,[1]!Backup_F8_Previous_Wave[ODINO],[1]!Backup_F8_Previous_Wave[Production Date],"")</f>
      </c>
      <c r="J3626" s="10">
        <f>_xlfn.XLOOKUP(#REF!,[1]!Backup_F8_Previous_Wave[ODINO],[1]!Backup_F8_Previous_Wave[Wave Date],"")</f>
      </c>
      <c r="K3626" s="6">
        <f>_xlfn.XLOOKUP(#REF!,[1]!Backup_F8_Previous_Wave[ODINO],[1]!Backup_F8_Previous_Wave[Full VIN],"")</f>
      </c>
      <c r="L3626" s="3" t="s">
        <v>10762</v>
      </c>
      <c r="M3626" s="3" t="s">
        <v>4</v>
      </c>
      <c r="N3626" s="3" t="s">
        <v>10763</v>
      </c>
      <c r="O3626" s="3" t="s">
        <v>62</v>
      </c>
      <c r="P3626" s="6">
        <f>_xlfn.XLOOKUP(#REF!,[1]!Table2[BINNING],[1]!Table2[VFG],"")</f>
      </c>
      <c r="Q3626" s="6">
        <f>IF(ISNUMBER(FIND("|",#REF!,1)),LEFT(#REF!,FIND("|",#REF!,1)-2),#REF!)</f>
      </c>
      <c r="R3626" s="6">
        <f>IF(ISNUMBER(FIND("|",#REF!,1)),RIGHT(#REF!,LEN(#REF!)-FIND("|",#REF!,1)-1),"")</f>
      </c>
      <c r="S3626" s="3" t="s">
        <v>7</v>
      </c>
      <c r="T3626" s="3" t="s">
        <v>7</v>
      </c>
      <c r="U3626" s="2">
        <v>0</v>
      </c>
      <c r="V3626" s="2">
        <v>0</v>
      </c>
      <c r="W3626" s="2"/>
      <c r="X3626" s="3" t="s">
        <v>253</v>
      </c>
      <c r="Y3626" s="2"/>
      <c r="Z3626" s="3" t="s">
        <v>10764</v>
      </c>
      <c r="AA3626" s="3" t="s">
        <v>4986</v>
      </c>
      <c r="AB3626" s="7" t="s">
        <v>10765</v>
      </c>
      <c r="AC3626" s="3" t="s">
        <v>191</v>
      </c>
      <c r="AD3626" s="3" t="s">
        <v>192</v>
      </c>
      <c r="AE3626" s="3" t="s">
        <v>193</v>
      </c>
      <c r="AF3626" s="3" t="s">
        <v>141</v>
      </c>
      <c r="AG3626" s="4"/>
      <c r="AH3626" s="3"/>
      <c r="AI3626" s="4"/>
      <c r="AJ36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6" s="8">
        <f>IF(#REF!=MAX(#REF!),"New","Old")</f>
      </c>
      <c r="AL3626" s="3"/>
      <c r="AM3626" s="9">
        <f>IF(OR(#REF!="",#REF!=0),"",IF(#REF!&lt;12000,"&lt;12k",IF(AND(#REF!&gt;=12000,#REF!&lt;24000),"12k to 24k",IF(AND(#REF!&gt;=24000,#REF!&lt;=36000),"24k to 36k",IF(#REF!&gt;36000,"&gt;36k","")))))</f>
      </c>
    </row>
    <row x14ac:dyDescent="0.25" r="3627" customHeight="1" ht="18.75">
      <c r="A3627" s="1">
        <v>1933665</v>
      </c>
      <c r="B3627" s="2">
        <v>11549237</v>
      </c>
      <c r="C3627" s="3" t="s">
        <v>0</v>
      </c>
      <c r="D3627" s="3" t="s">
        <v>234</v>
      </c>
      <c r="E3627" s="2">
        <v>2014</v>
      </c>
      <c r="F3627" s="4">
        <v>45202</v>
      </c>
      <c r="G3627" s="3" t="s">
        <v>14</v>
      </c>
      <c r="H3627" s="4">
        <v>45209</v>
      </c>
      <c r="I3627" s="4">
        <f>_xlfn.XLOOKUP(#REF!,[1]!Backup_F8_Previous_Wave[ODINO],[1]!Backup_F8_Previous_Wave[Production Date],"")</f>
      </c>
      <c r="J3627" s="10">
        <f>_xlfn.XLOOKUP(#REF!,[1]!Backup_F8_Previous_Wave[ODINO],[1]!Backup_F8_Previous_Wave[Wave Date],"")</f>
      </c>
      <c r="K3627" s="6">
        <f>_xlfn.XLOOKUP(#REF!,[1]!Backup_F8_Previous_Wave[ODINO],[1]!Backup_F8_Previous_Wave[Full VIN],"")</f>
      </c>
      <c r="L3627" s="3" t="s">
        <v>10766</v>
      </c>
      <c r="M3627" s="3" t="s">
        <v>4</v>
      </c>
      <c r="N3627" s="3" t="s">
        <v>10767</v>
      </c>
      <c r="O3627" s="3" t="s">
        <v>31</v>
      </c>
      <c r="P3627" s="6">
        <f>_xlfn.XLOOKUP(#REF!,[1]!Table2[BINNING],[1]!Table2[VFG],"")</f>
      </c>
      <c r="Q3627" s="6">
        <f>IF(ISNUMBER(FIND("|",#REF!,1)),LEFT(#REF!,FIND("|",#REF!,1)-2),#REF!)</f>
      </c>
      <c r="R3627" s="6">
        <f>IF(ISNUMBER(FIND("|",#REF!,1)),RIGHT(#REF!,LEN(#REF!)-FIND("|",#REF!,1)-1),"")</f>
      </c>
      <c r="S3627" s="3" t="s">
        <v>7</v>
      </c>
      <c r="T3627" s="3" t="s">
        <v>7</v>
      </c>
      <c r="U3627" s="2">
        <v>0</v>
      </c>
      <c r="V3627" s="2">
        <v>0</v>
      </c>
      <c r="W3627" s="2">
        <v>391000</v>
      </c>
      <c r="X3627" s="3" t="s">
        <v>657</v>
      </c>
      <c r="Y3627" s="2">
        <v>70</v>
      </c>
      <c r="Z3627" s="3"/>
      <c r="AA3627" s="3"/>
      <c r="AB3627" s="7" t="s">
        <v>10768</v>
      </c>
      <c r="AC3627" s="3" t="s">
        <v>10283</v>
      </c>
      <c r="AD3627" s="3" t="s">
        <v>241</v>
      </c>
      <c r="AE3627" s="3" t="s">
        <v>242</v>
      </c>
      <c r="AF3627" s="3" t="s">
        <v>243</v>
      </c>
      <c r="AG3627" s="4"/>
      <c r="AH3627" s="3"/>
      <c r="AI3627" s="4"/>
      <c r="AJ36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7" s="8">
        <f>IF(#REF!=MAX(#REF!),"New","Old")</f>
      </c>
      <c r="AL3627" s="3"/>
      <c r="AM3627" s="9">
        <f>IF(OR(#REF!="",#REF!=0),"",IF(#REF!&lt;12000,"&lt;12k",IF(AND(#REF!&gt;=12000,#REF!&lt;24000),"12k to 24k",IF(AND(#REF!&gt;=24000,#REF!&lt;=36000),"24k to 36k",IF(#REF!&gt;36000,"&gt;36k","")))))</f>
      </c>
    </row>
    <row x14ac:dyDescent="0.25" r="3628" customHeight="1" ht="18.75">
      <c r="A3628" s="1">
        <v>1933667</v>
      </c>
      <c r="B3628" s="2">
        <v>11549239</v>
      </c>
      <c r="C3628" s="3" t="s">
        <v>0</v>
      </c>
      <c r="D3628" s="3" t="s">
        <v>181</v>
      </c>
      <c r="E3628" s="2">
        <v>2017</v>
      </c>
      <c r="F3628" s="4">
        <v>45204</v>
      </c>
      <c r="G3628" s="3" t="s">
        <v>14</v>
      </c>
      <c r="H3628" s="4">
        <v>45209</v>
      </c>
      <c r="I3628" s="4">
        <f>_xlfn.XLOOKUP(#REF!,[1]!Backup_F8_Previous_Wave[ODINO],[1]!Backup_F8_Previous_Wave[Production Date],"")</f>
      </c>
      <c r="J3628" s="10">
        <f>_xlfn.XLOOKUP(#REF!,[1]!Backup_F8_Previous_Wave[ODINO],[1]!Backup_F8_Previous_Wave[Wave Date],"")</f>
      </c>
      <c r="K3628" s="6">
        <f>_xlfn.XLOOKUP(#REF!,[1]!Backup_F8_Previous_Wave[ODINO],[1]!Backup_F8_Previous_Wave[Full VIN],"")</f>
      </c>
      <c r="L3628" s="3" t="s">
        <v>10769</v>
      </c>
      <c r="M3628" s="3" t="s">
        <v>4</v>
      </c>
      <c r="N3628" s="3" t="s">
        <v>10770</v>
      </c>
      <c r="O3628" s="3" t="s">
        <v>196</v>
      </c>
      <c r="P3628" s="6">
        <f>_xlfn.XLOOKUP(#REF!,[1]!Table2[BINNING],[1]!Table2[VFG],"")</f>
      </c>
      <c r="Q3628" s="6">
        <f>IF(ISNUMBER(FIND("|",#REF!,1)),LEFT(#REF!,FIND("|",#REF!,1)-2),#REF!)</f>
      </c>
      <c r="R3628" s="6">
        <f>IF(ISNUMBER(FIND("|",#REF!,1)),RIGHT(#REF!,LEN(#REF!)-FIND("|",#REF!,1)-1),"")</f>
      </c>
      <c r="S3628" s="3" t="s">
        <v>7</v>
      </c>
      <c r="T3628" s="3" t="s">
        <v>7</v>
      </c>
      <c r="U3628" s="2">
        <v>0</v>
      </c>
      <c r="V3628" s="2">
        <v>0</v>
      </c>
      <c r="W3628" s="2">
        <v>80000</v>
      </c>
      <c r="X3628" s="3" t="s">
        <v>106</v>
      </c>
      <c r="Y3628" s="2"/>
      <c r="Z3628" s="3" t="s">
        <v>10771</v>
      </c>
      <c r="AA3628" s="3" t="s">
        <v>2104</v>
      </c>
      <c r="AB3628" s="7" t="s">
        <v>10772</v>
      </c>
      <c r="AC3628" s="3" t="s">
        <v>297</v>
      </c>
      <c r="AD3628" s="3" t="s">
        <v>298</v>
      </c>
      <c r="AE3628" s="3" t="s">
        <v>299</v>
      </c>
      <c r="AF3628" s="3" t="s">
        <v>198</v>
      </c>
      <c r="AG3628" s="4"/>
      <c r="AH3628" s="3"/>
      <c r="AI3628" s="4"/>
      <c r="AJ36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8" s="8">
        <f>IF(#REF!=MAX(#REF!),"New","Old")</f>
      </c>
      <c r="AL3628" s="3"/>
      <c r="AM3628" s="9">
        <f>IF(OR(#REF!="",#REF!=0),"",IF(#REF!&lt;12000,"&lt;12k",IF(AND(#REF!&gt;=12000,#REF!&lt;24000),"12k to 24k",IF(AND(#REF!&gt;=24000,#REF!&lt;=36000),"24k to 36k",IF(#REF!&gt;36000,"&gt;36k","")))))</f>
      </c>
    </row>
    <row x14ac:dyDescent="0.25" r="3629" customHeight="1" ht="18.75">
      <c r="A3629" s="1">
        <v>1933688</v>
      </c>
      <c r="B3629" s="2">
        <v>11549254</v>
      </c>
      <c r="C3629" s="3" t="s">
        <v>0</v>
      </c>
      <c r="D3629" s="3" t="s">
        <v>86</v>
      </c>
      <c r="E3629" s="2">
        <v>2021</v>
      </c>
      <c r="F3629" s="4">
        <v>45130</v>
      </c>
      <c r="G3629" s="3" t="s">
        <v>39</v>
      </c>
      <c r="H3629" s="4">
        <v>45209</v>
      </c>
      <c r="I3629" s="4">
        <f>_xlfn.XLOOKUP(#REF!,[1]!Backup_F8_Previous_Wave[ODINO],[1]!Backup_F8_Previous_Wave[Production Date],"")</f>
      </c>
      <c r="J3629" s="10">
        <f>_xlfn.XLOOKUP(#REF!,[1]!Backup_F8_Previous_Wave[ODINO],[1]!Backup_F8_Previous_Wave[Wave Date],"")</f>
      </c>
      <c r="K3629" s="6">
        <f>_xlfn.XLOOKUP(#REF!,[1]!Backup_F8_Previous_Wave[ODINO],[1]!Backup_F8_Previous_Wave[Full VIN],"")</f>
      </c>
      <c r="L3629" s="3" t="s">
        <v>10773</v>
      </c>
      <c r="M3629" s="3" t="s">
        <v>4</v>
      </c>
      <c r="N3629" s="3" t="s">
        <v>10774</v>
      </c>
      <c r="O3629" s="3" t="s">
        <v>4771</v>
      </c>
      <c r="P3629" s="6">
        <f>_xlfn.XLOOKUP(#REF!,[1]!Table2[BINNING],[1]!Table2[VFG],"")</f>
      </c>
      <c r="Q3629" s="6">
        <f>IF(ISNUMBER(FIND("|",#REF!,1)),LEFT(#REF!,FIND("|",#REF!,1)-2),#REF!)</f>
      </c>
      <c r="R3629" s="6">
        <f>IF(ISNUMBER(FIND("|",#REF!,1)),RIGHT(#REF!,LEN(#REF!)-FIND("|",#REF!,1)-1),"")</f>
      </c>
      <c r="S3629" s="3" t="s">
        <v>7</v>
      </c>
      <c r="T3629" s="3" t="s">
        <v>7</v>
      </c>
      <c r="U3629" s="2">
        <v>0</v>
      </c>
      <c r="V3629" s="2">
        <v>0</v>
      </c>
      <c r="W3629" s="2">
        <v>50000</v>
      </c>
      <c r="X3629" s="3" t="s">
        <v>380</v>
      </c>
      <c r="Y3629" s="2"/>
      <c r="Z3629" s="3" t="s">
        <v>10775</v>
      </c>
      <c r="AA3629" s="3" t="s">
        <v>10776</v>
      </c>
      <c r="AB3629" s="7" t="s">
        <v>10777</v>
      </c>
      <c r="AC3629" s="3" t="s">
        <v>685</v>
      </c>
      <c r="AD3629" s="3" t="s">
        <v>93</v>
      </c>
      <c r="AE3629" s="3" t="s">
        <v>94</v>
      </c>
      <c r="AF3629" s="3" t="s">
        <v>95</v>
      </c>
      <c r="AG3629" s="4"/>
      <c r="AH3629" s="3"/>
      <c r="AI3629" s="4"/>
      <c r="AJ36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29" s="8">
        <f>IF(#REF!=MAX(#REF!),"New","Old")</f>
      </c>
      <c r="AL3629" s="3"/>
      <c r="AM3629" s="9">
        <f>IF(OR(#REF!="",#REF!=0),"",IF(#REF!&lt;12000,"&lt;12k",IF(AND(#REF!&gt;=12000,#REF!&lt;24000),"12k to 24k",IF(AND(#REF!&gt;=24000,#REF!&lt;=36000),"24k to 36k",IF(#REF!&gt;36000,"&gt;36k","")))))</f>
      </c>
    </row>
    <row x14ac:dyDescent="0.25" r="3630" customHeight="1" ht="18.75">
      <c r="A3630" s="1">
        <v>1933696</v>
      </c>
      <c r="B3630" s="2">
        <v>11549262</v>
      </c>
      <c r="C3630" s="3" t="s">
        <v>0</v>
      </c>
      <c r="D3630" s="3" t="s">
        <v>86</v>
      </c>
      <c r="E3630" s="2">
        <v>2014</v>
      </c>
      <c r="F3630" s="4">
        <v>44910</v>
      </c>
      <c r="G3630" s="3" t="s">
        <v>14</v>
      </c>
      <c r="H3630" s="4">
        <v>45209</v>
      </c>
      <c r="I3630" s="4">
        <f>_xlfn.XLOOKUP(#REF!,[1]!Backup_F8_Previous_Wave[ODINO],[1]!Backup_F8_Previous_Wave[Production Date],"")</f>
      </c>
      <c r="J3630" s="10">
        <f>_xlfn.XLOOKUP(#REF!,[1]!Backup_F8_Previous_Wave[ODINO],[1]!Backup_F8_Previous_Wave[Wave Date],"")</f>
      </c>
      <c r="K3630" s="6">
        <f>_xlfn.XLOOKUP(#REF!,[1]!Backup_F8_Previous_Wave[ODINO],[1]!Backup_F8_Previous_Wave[Full VIN],"")</f>
      </c>
      <c r="L3630" s="3" t="s">
        <v>10778</v>
      </c>
      <c r="M3630" s="3" t="s">
        <v>4</v>
      </c>
      <c r="N3630" s="3" t="s">
        <v>10779</v>
      </c>
      <c r="O3630" s="3" t="s">
        <v>62</v>
      </c>
      <c r="P3630" s="6">
        <f>_xlfn.XLOOKUP(#REF!,[1]!Table2[BINNING],[1]!Table2[VFG],"")</f>
      </c>
      <c r="Q3630" s="6">
        <f>IF(ISNUMBER(FIND("|",#REF!,1)),LEFT(#REF!,FIND("|",#REF!,1)-2),#REF!)</f>
      </c>
      <c r="R3630" s="6">
        <f>IF(ISNUMBER(FIND("|",#REF!,1)),RIGHT(#REF!,LEN(#REF!)-FIND("|",#REF!,1)-1),"")</f>
      </c>
      <c r="S3630" s="3" t="s">
        <v>7</v>
      </c>
      <c r="T3630" s="3" t="s">
        <v>7</v>
      </c>
      <c r="U3630" s="2">
        <v>0</v>
      </c>
      <c r="V3630" s="2">
        <v>0</v>
      </c>
      <c r="W3630" s="2">
        <v>85000</v>
      </c>
      <c r="X3630" s="3" t="s">
        <v>305</v>
      </c>
      <c r="Y3630" s="2"/>
      <c r="Z3630" s="3" t="s">
        <v>10780</v>
      </c>
      <c r="AA3630" s="3" t="s">
        <v>4997</v>
      </c>
      <c r="AB3630" s="7" t="s">
        <v>10781</v>
      </c>
      <c r="AC3630" s="3" t="s">
        <v>92</v>
      </c>
      <c r="AD3630" s="3" t="s">
        <v>93</v>
      </c>
      <c r="AE3630" s="3" t="s">
        <v>94</v>
      </c>
      <c r="AF3630" s="3" t="s">
        <v>95</v>
      </c>
      <c r="AG3630" s="4"/>
      <c r="AH3630" s="3"/>
      <c r="AI3630" s="4"/>
      <c r="AJ36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0" s="8">
        <f>IF(#REF!=MAX(#REF!),"New","Old")</f>
      </c>
      <c r="AL3630" s="3"/>
      <c r="AM3630" s="9">
        <f>IF(OR(#REF!="",#REF!=0),"",IF(#REF!&lt;12000,"&lt;12k",IF(AND(#REF!&gt;=12000,#REF!&lt;24000),"12k to 24k",IF(AND(#REF!&gt;=24000,#REF!&lt;=36000),"24k to 36k",IF(#REF!&gt;36000,"&gt;36k","")))))</f>
      </c>
    </row>
    <row x14ac:dyDescent="0.25" r="3631" customHeight="1" ht="18.75">
      <c r="A3631" s="1">
        <v>1933732</v>
      </c>
      <c r="B3631" s="2">
        <v>11549289</v>
      </c>
      <c r="C3631" s="3" t="s">
        <v>0</v>
      </c>
      <c r="D3631" s="3" t="s">
        <v>485</v>
      </c>
      <c r="E3631" s="2">
        <v>2016</v>
      </c>
      <c r="F3631" s="4">
        <v>45178</v>
      </c>
      <c r="G3631" s="3" t="s">
        <v>39</v>
      </c>
      <c r="H3631" s="4">
        <v>45209</v>
      </c>
      <c r="I3631" s="4">
        <f>_xlfn.XLOOKUP(#REF!,[1]!Backup_F8_Previous_Wave[ODINO],[1]!Backup_F8_Previous_Wave[Production Date],"")</f>
      </c>
      <c r="J3631" s="10">
        <f>_xlfn.XLOOKUP(#REF!,[1]!Backup_F8_Previous_Wave[ODINO],[1]!Backup_F8_Previous_Wave[Wave Date],"")</f>
      </c>
      <c r="K3631" s="6">
        <f>_xlfn.XLOOKUP(#REF!,[1]!Backup_F8_Previous_Wave[ODINO],[1]!Backup_F8_Previous_Wave[Full VIN],"")</f>
      </c>
      <c r="L3631" s="3" t="s">
        <v>1698</v>
      </c>
      <c r="M3631" s="3" t="s">
        <v>4</v>
      </c>
      <c r="N3631" s="3" t="s">
        <v>10782</v>
      </c>
      <c r="O3631" s="3" t="s">
        <v>31</v>
      </c>
      <c r="P3631" s="6">
        <f>_xlfn.XLOOKUP(#REF!,[1]!Table2[BINNING],[1]!Table2[VFG],"")</f>
      </c>
      <c r="Q3631" s="6">
        <f>IF(ISNUMBER(FIND("|",#REF!,1)),LEFT(#REF!,FIND("|",#REF!,1)-2),#REF!)</f>
      </c>
      <c r="R3631" s="6">
        <f>IF(ISNUMBER(FIND("|",#REF!,1)),RIGHT(#REF!,LEN(#REF!)-FIND("|",#REF!,1)-1),"")</f>
      </c>
      <c r="S3631" s="3" t="s">
        <v>7</v>
      </c>
      <c r="T3631" s="3" t="s">
        <v>7</v>
      </c>
      <c r="U3631" s="2">
        <v>0</v>
      </c>
      <c r="V3631" s="2">
        <v>0</v>
      </c>
      <c r="W3631" s="2"/>
      <c r="X3631" s="3" t="s">
        <v>100</v>
      </c>
      <c r="Y3631" s="2">
        <v>70</v>
      </c>
      <c r="Z3631" s="3"/>
      <c r="AA3631" s="3"/>
      <c r="AB3631" s="7" t="s">
        <v>10783</v>
      </c>
      <c r="AC3631" s="3" t="s">
        <v>489</v>
      </c>
      <c r="AD3631" s="3" t="s">
        <v>490</v>
      </c>
      <c r="AE3631" s="3" t="s">
        <v>491</v>
      </c>
      <c r="AF3631" s="3" t="s">
        <v>211</v>
      </c>
      <c r="AG3631" s="4"/>
      <c r="AH3631" s="3"/>
      <c r="AI3631" s="4"/>
      <c r="AJ36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1" s="8">
        <f>IF(#REF!=MAX(#REF!),"New","Old")</f>
      </c>
      <c r="AL3631" s="3"/>
      <c r="AM3631" s="9">
        <f>IF(OR(#REF!="",#REF!=0),"",IF(#REF!&lt;12000,"&lt;12k",IF(AND(#REF!&gt;=12000,#REF!&lt;24000),"12k to 24k",IF(AND(#REF!&gt;=24000,#REF!&lt;=36000),"24k to 36k",IF(#REF!&gt;36000,"&gt;36k","")))))</f>
      </c>
    </row>
    <row x14ac:dyDescent="0.25" r="3632" customHeight="1" ht="18.75">
      <c r="A3632" s="1">
        <v>1933809</v>
      </c>
      <c r="B3632" s="2">
        <v>11549338</v>
      </c>
      <c r="C3632" s="3" t="s">
        <v>0</v>
      </c>
      <c r="D3632" s="3" t="s">
        <v>1</v>
      </c>
      <c r="E3632" s="2">
        <v>2011</v>
      </c>
      <c r="F3632" s="4">
        <v>45203</v>
      </c>
      <c r="G3632" s="3" t="s">
        <v>14</v>
      </c>
      <c r="H3632" s="4">
        <v>45210</v>
      </c>
      <c r="I3632" s="4">
        <f>_xlfn.XLOOKUP(#REF!,[1]!Backup_F8_Previous_Wave[ODINO],[1]!Backup_F8_Previous_Wave[Production Date],"")</f>
      </c>
      <c r="J3632" s="10">
        <f>_xlfn.XLOOKUP(#REF!,[1]!Backup_F8_Previous_Wave[ODINO],[1]!Backup_F8_Previous_Wave[Wave Date],"")</f>
      </c>
      <c r="K3632" s="6">
        <f>_xlfn.XLOOKUP(#REF!,[1]!Backup_F8_Previous_Wave[ODINO],[1]!Backup_F8_Previous_Wave[Full VIN],"")</f>
      </c>
      <c r="L3632" s="3" t="s">
        <v>10784</v>
      </c>
      <c r="M3632" s="3" t="s">
        <v>4</v>
      </c>
      <c r="N3632" s="3" t="s">
        <v>10785</v>
      </c>
      <c r="O3632" s="3" t="s">
        <v>390</v>
      </c>
      <c r="P3632" s="6">
        <f>_xlfn.XLOOKUP(#REF!,[1]!Table2[BINNING],[1]!Table2[VFG],"")</f>
      </c>
      <c r="Q3632" s="6">
        <f>IF(ISNUMBER(FIND("|",#REF!,1)),LEFT(#REF!,FIND("|",#REF!,1)-2),#REF!)</f>
      </c>
      <c r="R3632" s="6">
        <f>IF(ISNUMBER(FIND("|",#REF!,1)),RIGHT(#REF!,LEN(#REF!)-FIND("|",#REF!,1)-1),"")</f>
      </c>
      <c r="S3632" s="3" t="s">
        <v>7</v>
      </c>
      <c r="T3632" s="3" t="s">
        <v>7</v>
      </c>
      <c r="U3632" s="2">
        <v>0</v>
      </c>
      <c r="V3632" s="2">
        <v>0</v>
      </c>
      <c r="W3632" s="2">
        <v>192088</v>
      </c>
      <c r="X3632" s="3" t="s">
        <v>24</v>
      </c>
      <c r="Y3632" s="2"/>
      <c r="Z3632" s="3"/>
      <c r="AA3632" s="3"/>
      <c r="AB3632" s="7" t="s">
        <v>10786</v>
      </c>
      <c r="AC3632" s="3" t="s">
        <v>10</v>
      </c>
      <c r="AD3632" s="3" t="s">
        <v>11</v>
      </c>
      <c r="AE3632" s="3" t="s">
        <v>12</v>
      </c>
      <c r="AF3632" s="3" t="s">
        <v>13</v>
      </c>
      <c r="AG3632" s="4"/>
      <c r="AH3632" s="3"/>
      <c r="AI3632" s="4"/>
      <c r="AJ36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2" s="8">
        <f>IF(#REF!=MAX(#REF!),"New","Old")</f>
      </c>
      <c r="AL3632" s="3"/>
      <c r="AM3632" s="9">
        <f>IF(OR(#REF!="",#REF!=0),"",IF(#REF!&lt;12000,"&lt;12k",IF(AND(#REF!&gt;=12000,#REF!&lt;24000),"12k to 24k",IF(AND(#REF!&gt;=24000,#REF!&lt;=36000),"24k to 36k",IF(#REF!&gt;36000,"&gt;36k","")))))</f>
      </c>
    </row>
    <row x14ac:dyDescent="0.25" r="3633" customHeight="1" ht="18.75">
      <c r="A3633" s="1">
        <v>1933873</v>
      </c>
      <c r="B3633" s="2">
        <v>11549385</v>
      </c>
      <c r="C3633" s="3" t="s">
        <v>0</v>
      </c>
      <c r="D3633" s="3" t="s">
        <v>86</v>
      </c>
      <c r="E3633" s="2">
        <v>2021</v>
      </c>
      <c r="F3633" s="4">
        <v>45141</v>
      </c>
      <c r="G3633" s="3" t="s">
        <v>39</v>
      </c>
      <c r="H3633" s="4">
        <v>45210</v>
      </c>
      <c r="I3633" s="4">
        <f>_xlfn.XLOOKUP(#REF!,[1]!Backup_F8_Previous_Wave[ODINO],[1]!Backup_F8_Previous_Wave[Production Date],"")</f>
      </c>
      <c r="J3633" s="10">
        <f>_xlfn.XLOOKUP(#REF!,[1]!Backup_F8_Previous_Wave[ODINO],[1]!Backup_F8_Previous_Wave[Wave Date],"")</f>
      </c>
      <c r="K3633" s="6">
        <f>_xlfn.XLOOKUP(#REF!,[1]!Backup_F8_Previous_Wave[ODINO],[1]!Backup_F8_Previous_Wave[Full VIN],"")</f>
      </c>
      <c r="L3633" s="3" t="s">
        <v>10787</v>
      </c>
      <c r="M3633" s="3" t="s">
        <v>4</v>
      </c>
      <c r="N3633" s="3" t="s">
        <v>10788</v>
      </c>
      <c r="O3633" s="3" t="s">
        <v>4771</v>
      </c>
      <c r="P3633" s="6">
        <f>_xlfn.XLOOKUP(#REF!,[1]!Table2[BINNING],[1]!Table2[VFG],"")</f>
      </c>
      <c r="Q3633" s="6">
        <f>IF(ISNUMBER(FIND("|",#REF!,1)),LEFT(#REF!,FIND("|",#REF!,1)-2),#REF!)</f>
      </c>
      <c r="R3633" s="6">
        <f>IF(ISNUMBER(FIND("|",#REF!,1)),RIGHT(#REF!,LEN(#REF!)-FIND("|",#REF!,1)-1),"")</f>
      </c>
      <c r="S3633" s="3" t="s">
        <v>7</v>
      </c>
      <c r="T3633" s="3" t="s">
        <v>7</v>
      </c>
      <c r="U3633" s="2">
        <v>0</v>
      </c>
      <c r="V3633" s="2">
        <v>0</v>
      </c>
      <c r="W3633" s="2"/>
      <c r="X3633" s="3" t="s">
        <v>657</v>
      </c>
      <c r="Y3633" s="2"/>
      <c r="Z3633" s="3"/>
      <c r="AA3633" s="3"/>
      <c r="AB3633" s="7" t="s">
        <v>10789</v>
      </c>
      <c r="AC3633" s="3" t="s">
        <v>685</v>
      </c>
      <c r="AD3633" s="3" t="s">
        <v>93</v>
      </c>
      <c r="AE3633" s="3" t="s">
        <v>94</v>
      </c>
      <c r="AF3633" s="3" t="s">
        <v>95</v>
      </c>
      <c r="AG3633" s="4"/>
      <c r="AH3633" s="3"/>
      <c r="AI3633" s="4"/>
      <c r="AJ36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3" s="8">
        <f>IF(#REF!=MAX(#REF!),"New","Old")</f>
      </c>
      <c r="AL3633" s="3"/>
      <c r="AM3633" s="9">
        <f>IF(OR(#REF!="",#REF!=0),"",IF(#REF!&lt;12000,"&lt;12k",IF(AND(#REF!&gt;=12000,#REF!&lt;24000),"12k to 24k",IF(AND(#REF!&gt;=24000,#REF!&lt;=36000),"24k to 36k",IF(#REF!&gt;36000,"&gt;36k","")))))</f>
      </c>
    </row>
    <row x14ac:dyDescent="0.25" r="3634" customHeight="1" ht="18.75">
      <c r="A3634" s="1">
        <v>1933993</v>
      </c>
      <c r="B3634" s="2">
        <v>11549461</v>
      </c>
      <c r="C3634" s="3" t="s">
        <v>0</v>
      </c>
      <c r="D3634" s="3" t="s">
        <v>181</v>
      </c>
      <c r="E3634" s="2">
        <v>2018</v>
      </c>
      <c r="F3634" s="4">
        <v>45210</v>
      </c>
      <c r="G3634" s="3" t="s">
        <v>14</v>
      </c>
      <c r="H3634" s="4">
        <v>45210</v>
      </c>
      <c r="I3634" s="4">
        <f>_xlfn.XLOOKUP(#REF!,[1]!Backup_F8_Previous_Wave[ODINO],[1]!Backup_F8_Previous_Wave[Production Date],"")</f>
      </c>
      <c r="J3634" s="10">
        <f>_xlfn.XLOOKUP(#REF!,[1]!Backup_F8_Previous_Wave[ODINO],[1]!Backup_F8_Previous_Wave[Wave Date],"")</f>
      </c>
      <c r="K3634" s="6">
        <f>_xlfn.XLOOKUP(#REF!,[1]!Backup_F8_Previous_Wave[ODINO],[1]!Backup_F8_Previous_Wave[Full VIN],"")</f>
      </c>
      <c r="L3634" s="3" t="s">
        <v>10790</v>
      </c>
      <c r="M3634" s="3" t="s">
        <v>4</v>
      </c>
      <c r="N3634" s="3" t="s">
        <v>10791</v>
      </c>
      <c r="O3634" s="3" t="s">
        <v>196</v>
      </c>
      <c r="P3634" s="6">
        <f>_xlfn.XLOOKUP(#REF!,[1]!Table2[BINNING],[1]!Table2[VFG],"")</f>
      </c>
      <c r="Q3634" s="6">
        <f>IF(ISNUMBER(FIND("|",#REF!,1)),LEFT(#REF!,FIND("|",#REF!,1)-2),#REF!)</f>
      </c>
      <c r="R3634" s="6">
        <f>IF(ISNUMBER(FIND("|",#REF!,1)),RIGHT(#REF!,LEN(#REF!)-FIND("|",#REF!,1)-1),"")</f>
      </c>
      <c r="S3634" s="3" t="s">
        <v>7</v>
      </c>
      <c r="T3634" s="3" t="s">
        <v>7</v>
      </c>
      <c r="U3634" s="2">
        <v>0</v>
      </c>
      <c r="V3634" s="2">
        <v>0</v>
      </c>
      <c r="W3634" s="2"/>
      <c r="X3634" s="3" t="s">
        <v>467</v>
      </c>
      <c r="Y3634" s="2">
        <v>55</v>
      </c>
      <c r="Z3634" s="3"/>
      <c r="AA3634" s="3"/>
      <c r="AB3634" s="7" t="s">
        <v>10792</v>
      </c>
      <c r="AC3634" s="3" t="s">
        <v>297</v>
      </c>
      <c r="AD3634" s="3" t="s">
        <v>298</v>
      </c>
      <c r="AE3634" s="3" t="s">
        <v>299</v>
      </c>
      <c r="AF3634" s="3" t="s">
        <v>198</v>
      </c>
      <c r="AG3634" s="4"/>
      <c r="AH3634" s="3"/>
      <c r="AI3634" s="4"/>
      <c r="AJ36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4" s="8">
        <f>IF(#REF!=MAX(#REF!),"New","Old")</f>
      </c>
      <c r="AL3634" s="3"/>
      <c r="AM3634" s="9">
        <f>IF(OR(#REF!="",#REF!=0),"",IF(#REF!&lt;12000,"&lt;12k",IF(AND(#REF!&gt;=12000,#REF!&lt;24000),"12k to 24k",IF(AND(#REF!&gt;=24000,#REF!&lt;=36000),"24k to 36k",IF(#REF!&gt;36000,"&gt;36k","")))))</f>
      </c>
    </row>
    <row x14ac:dyDescent="0.25" r="3635" customHeight="1" ht="18.75">
      <c r="A3635" s="1">
        <v>1934112</v>
      </c>
      <c r="B3635" s="2">
        <v>11549546</v>
      </c>
      <c r="C3635" s="3" t="s">
        <v>0</v>
      </c>
      <c r="D3635" s="3" t="s">
        <v>86</v>
      </c>
      <c r="E3635" s="2">
        <v>2020</v>
      </c>
      <c r="F3635" s="4">
        <v>45210</v>
      </c>
      <c r="G3635" s="3" t="s">
        <v>14</v>
      </c>
      <c r="H3635" s="4">
        <v>45211</v>
      </c>
      <c r="I3635" s="4">
        <f>_xlfn.XLOOKUP(#REF!,[1]!Backup_F8_Previous_Wave[ODINO],[1]!Backup_F8_Previous_Wave[Production Date],"")</f>
      </c>
      <c r="J3635" s="10">
        <f>_xlfn.XLOOKUP(#REF!,[1]!Backup_F8_Previous_Wave[ODINO],[1]!Backup_F8_Previous_Wave[Wave Date],"")</f>
      </c>
      <c r="K3635" s="6">
        <f>_xlfn.XLOOKUP(#REF!,[1]!Backup_F8_Previous_Wave[ODINO],[1]!Backup_F8_Previous_Wave[Full VIN],"")</f>
      </c>
      <c r="L3635" s="3" t="s">
        <v>5285</v>
      </c>
      <c r="M3635" s="3" t="s">
        <v>4</v>
      </c>
      <c r="N3635" s="3" t="s">
        <v>10793</v>
      </c>
      <c r="O3635" s="3" t="s">
        <v>4771</v>
      </c>
      <c r="P3635" s="6">
        <f>_xlfn.XLOOKUP(#REF!,[1]!Table2[BINNING],[1]!Table2[VFG],"")</f>
      </c>
      <c r="Q3635" s="6">
        <f>IF(ISNUMBER(FIND("|",#REF!,1)),LEFT(#REF!,FIND("|",#REF!,1)-2),#REF!)</f>
      </c>
      <c r="R3635" s="6">
        <f>IF(ISNUMBER(FIND("|",#REF!,1)),RIGHT(#REF!,LEN(#REF!)-FIND("|",#REF!,1)-1),"")</f>
      </c>
      <c r="S3635" s="3" t="s">
        <v>7</v>
      </c>
      <c r="T3635" s="3" t="s">
        <v>7</v>
      </c>
      <c r="U3635" s="2">
        <v>0</v>
      </c>
      <c r="V3635" s="2">
        <v>0</v>
      </c>
      <c r="W3635" s="2">
        <v>47000</v>
      </c>
      <c r="X3635" s="3" t="s">
        <v>32</v>
      </c>
      <c r="Y3635" s="2"/>
      <c r="Z3635" s="3" t="s">
        <v>10794</v>
      </c>
      <c r="AA3635" s="3" t="s">
        <v>3422</v>
      </c>
      <c r="AB3635" s="7" t="s">
        <v>10795</v>
      </c>
      <c r="AC3635" s="3" t="s">
        <v>685</v>
      </c>
      <c r="AD3635" s="3" t="s">
        <v>93</v>
      </c>
      <c r="AE3635" s="3" t="s">
        <v>94</v>
      </c>
      <c r="AF3635" s="3" t="s">
        <v>95</v>
      </c>
      <c r="AG3635" s="4"/>
      <c r="AH3635" s="3"/>
      <c r="AI3635" s="4"/>
      <c r="AJ36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5" s="8">
        <f>IF(#REF!=MAX(#REF!),"New","Old")</f>
      </c>
      <c r="AL3635" s="3"/>
      <c r="AM3635" s="9">
        <f>IF(OR(#REF!="",#REF!=0),"",IF(#REF!&lt;12000,"&lt;12k",IF(AND(#REF!&gt;=12000,#REF!&lt;24000),"12k to 24k",IF(AND(#REF!&gt;=24000,#REF!&lt;=36000),"24k to 36k",IF(#REF!&gt;36000,"&gt;36k","")))))</f>
      </c>
    </row>
    <row x14ac:dyDescent="0.25" r="3636" customHeight="1" ht="18.75">
      <c r="A3636" s="1">
        <v>1934199</v>
      </c>
      <c r="B3636" s="2">
        <v>11549601</v>
      </c>
      <c r="C3636" s="3" t="s">
        <v>0</v>
      </c>
      <c r="D3636" s="3" t="s">
        <v>1</v>
      </c>
      <c r="E3636" s="2">
        <v>2015</v>
      </c>
      <c r="F3636" s="4">
        <v>43662</v>
      </c>
      <c r="G3636" s="3" t="s">
        <v>39</v>
      </c>
      <c r="H3636" s="4">
        <v>45211</v>
      </c>
      <c r="I3636" s="4"/>
      <c r="J3636" s="10">
        <f>_xlfn.XLOOKUP(#REF!,[1]!Backup_F8_Previous_Wave[ODINO],[1]!Backup_F8_Previous_Wave[Wave Date],"")</f>
      </c>
      <c r="K3636" s="3"/>
      <c r="L3636" s="3" t="s">
        <v>10796</v>
      </c>
      <c r="M3636" s="3" t="s">
        <v>4</v>
      </c>
      <c r="N3636" s="3" t="s">
        <v>10797</v>
      </c>
      <c r="O3636" s="3" t="s">
        <v>4771</v>
      </c>
      <c r="P3636" s="6">
        <f>_xlfn.XLOOKUP(#REF!,[1]!Table2[BINNING],[1]!Table2[VFG],"")</f>
      </c>
      <c r="Q3636" s="6">
        <f>IF(ISNUMBER(FIND("|",#REF!,1)),LEFT(#REF!,FIND("|",#REF!,1)-2),#REF!)</f>
      </c>
      <c r="R3636" s="6">
        <f>IF(ISNUMBER(FIND("|",#REF!,1)),RIGHT(#REF!,LEN(#REF!)-FIND("|",#REF!,1)-1),"")</f>
      </c>
      <c r="S3636" s="3" t="s">
        <v>7</v>
      </c>
      <c r="T3636" s="3" t="s">
        <v>7</v>
      </c>
      <c r="U3636" s="2">
        <v>0</v>
      </c>
      <c r="V3636" s="2">
        <v>0</v>
      </c>
      <c r="W3636" s="2"/>
      <c r="X3636" s="3" t="s">
        <v>798</v>
      </c>
      <c r="Y3636" s="2"/>
      <c r="Z3636" s="3" t="s">
        <v>10798</v>
      </c>
      <c r="AA3636" s="3" t="s">
        <v>10054</v>
      </c>
      <c r="AB3636" s="7" t="s">
        <v>10799</v>
      </c>
      <c r="AC3636" s="3" t="s">
        <v>44</v>
      </c>
      <c r="AD3636" s="3" t="s">
        <v>44</v>
      </c>
      <c r="AE3636" s="3" t="s">
        <v>44</v>
      </c>
      <c r="AF3636" s="3" t="s">
        <v>44</v>
      </c>
      <c r="AG3636" s="4"/>
      <c r="AH3636" s="3"/>
      <c r="AI3636" s="4"/>
      <c r="AJ36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6" s="8">
        <f>IF(#REF!=MAX(#REF!),"New","Old")</f>
      </c>
      <c r="AL3636" s="3"/>
      <c r="AM3636" s="9">
        <f>IF(OR(#REF!="",#REF!=0),"",IF(#REF!&lt;12000,"&lt;12k",IF(AND(#REF!&gt;=12000,#REF!&lt;24000),"12k to 24k",IF(AND(#REF!&gt;=24000,#REF!&lt;=36000),"24k to 36k",IF(#REF!&gt;36000,"&gt;36k","")))))</f>
      </c>
    </row>
    <row x14ac:dyDescent="0.25" r="3637" customHeight="1" ht="18.75">
      <c r="A3637" s="1">
        <v>1934249</v>
      </c>
      <c r="B3637" s="2">
        <v>11549632</v>
      </c>
      <c r="C3637" s="3" t="s">
        <v>0</v>
      </c>
      <c r="D3637" s="3" t="s">
        <v>86</v>
      </c>
      <c r="E3637" s="2">
        <v>2020</v>
      </c>
      <c r="F3637" s="4">
        <v>45200</v>
      </c>
      <c r="G3637" s="3" t="s">
        <v>14</v>
      </c>
      <c r="H3637" s="4">
        <v>45211</v>
      </c>
      <c r="I3637" s="4">
        <f>_xlfn.XLOOKUP(#REF!,[1]!Backup_F8_Previous_Wave[ODINO],[1]!Backup_F8_Previous_Wave[Production Date],"")</f>
      </c>
      <c r="J3637" s="10">
        <f>_xlfn.XLOOKUP(#REF!,[1]!Backup_F8_Previous_Wave[ODINO],[1]!Backup_F8_Previous_Wave[Wave Date],"")</f>
      </c>
      <c r="K3637" s="6">
        <f>_xlfn.XLOOKUP(#REF!,[1]!Backup_F8_Previous_Wave[ODINO],[1]!Backup_F8_Previous_Wave[Full VIN],"")</f>
      </c>
      <c r="L3637" s="3" t="s">
        <v>4769</v>
      </c>
      <c r="M3637" s="3" t="s">
        <v>4</v>
      </c>
      <c r="N3637" s="3" t="s">
        <v>10800</v>
      </c>
      <c r="O3637" s="3" t="s">
        <v>4771</v>
      </c>
      <c r="P3637" s="6">
        <f>_xlfn.XLOOKUP(#REF!,[1]!Table2[BINNING],[1]!Table2[VFG],"")</f>
      </c>
      <c r="Q3637" s="6">
        <f>IF(ISNUMBER(FIND("|",#REF!,1)),LEFT(#REF!,FIND("|",#REF!,1)-2),#REF!)</f>
      </c>
      <c r="R3637" s="6">
        <f>IF(ISNUMBER(FIND("|",#REF!,1)),RIGHT(#REF!,LEN(#REF!)-FIND("|",#REF!,1)-1),"")</f>
      </c>
      <c r="S3637" s="3" t="s">
        <v>7</v>
      </c>
      <c r="T3637" s="3" t="s">
        <v>7</v>
      </c>
      <c r="U3637" s="2">
        <v>0</v>
      </c>
      <c r="V3637" s="2">
        <v>0</v>
      </c>
      <c r="W3637" s="2">
        <v>56000</v>
      </c>
      <c r="X3637" s="3" t="s">
        <v>229</v>
      </c>
      <c r="Y3637" s="2"/>
      <c r="Z3637" s="3" t="s">
        <v>10801</v>
      </c>
      <c r="AA3637" s="3" t="s">
        <v>3839</v>
      </c>
      <c r="AB3637" s="7" t="s">
        <v>10802</v>
      </c>
      <c r="AC3637" s="3" t="s">
        <v>685</v>
      </c>
      <c r="AD3637" s="3" t="s">
        <v>93</v>
      </c>
      <c r="AE3637" s="3" t="s">
        <v>94</v>
      </c>
      <c r="AF3637" s="3" t="s">
        <v>95</v>
      </c>
      <c r="AG3637" s="4"/>
      <c r="AH3637" s="3"/>
      <c r="AI3637" s="4"/>
      <c r="AJ36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7" s="8">
        <f>IF(#REF!=MAX(#REF!),"New","Old")</f>
      </c>
      <c r="AL3637" s="3"/>
      <c r="AM3637" s="9">
        <f>IF(OR(#REF!="",#REF!=0),"",IF(#REF!&lt;12000,"&lt;12k",IF(AND(#REF!&gt;=12000,#REF!&lt;24000),"12k to 24k",IF(AND(#REF!&gt;=24000,#REF!&lt;=36000),"24k to 36k",IF(#REF!&gt;36000,"&gt;36k","")))))</f>
      </c>
    </row>
    <row x14ac:dyDescent="0.25" r="3638" customHeight="1" ht="18.75">
      <c r="A3638" s="1">
        <v>1934253</v>
      </c>
      <c r="B3638" s="2">
        <v>11549636</v>
      </c>
      <c r="C3638" s="3" t="s">
        <v>0</v>
      </c>
      <c r="D3638" s="3" t="s">
        <v>86</v>
      </c>
      <c r="E3638" s="2">
        <v>2020</v>
      </c>
      <c r="F3638" s="4">
        <v>45209</v>
      </c>
      <c r="G3638" s="3" t="s">
        <v>14</v>
      </c>
      <c r="H3638" s="4">
        <v>45211</v>
      </c>
      <c r="I3638" s="4">
        <f>_xlfn.XLOOKUP(#REF!,[1]!Backup_F8_Previous_Wave[ODINO],[1]!Backup_F8_Previous_Wave[Production Date],"")</f>
      </c>
      <c r="J3638" s="10">
        <f>_xlfn.XLOOKUP(#REF!,[1]!Backup_F8_Previous_Wave[ODINO],[1]!Backup_F8_Previous_Wave[Wave Date],"")</f>
      </c>
      <c r="K3638" s="6">
        <f>_xlfn.XLOOKUP(#REF!,[1]!Backup_F8_Previous_Wave[ODINO],[1]!Backup_F8_Previous_Wave[Full VIN],"")</f>
      </c>
      <c r="L3638" s="3" t="s">
        <v>8957</v>
      </c>
      <c r="M3638" s="3" t="s">
        <v>4</v>
      </c>
      <c r="N3638" s="3" t="s">
        <v>10803</v>
      </c>
      <c r="O3638" s="3" t="s">
        <v>4771</v>
      </c>
      <c r="P3638" s="6">
        <f>_xlfn.XLOOKUP(#REF!,[1]!Table2[BINNING],[1]!Table2[VFG],"")</f>
      </c>
      <c r="Q3638" s="6">
        <f>IF(ISNUMBER(FIND("|",#REF!,1)),LEFT(#REF!,FIND("|",#REF!,1)-2),#REF!)</f>
      </c>
      <c r="R3638" s="6">
        <f>IF(ISNUMBER(FIND("|",#REF!,1)),RIGHT(#REF!,LEN(#REF!)-FIND("|",#REF!,1)-1),"")</f>
      </c>
      <c r="S3638" s="3" t="s">
        <v>7</v>
      </c>
      <c r="T3638" s="3" t="s">
        <v>7</v>
      </c>
      <c r="U3638" s="2">
        <v>0</v>
      </c>
      <c r="V3638" s="2">
        <v>0</v>
      </c>
      <c r="W3638" s="2">
        <v>25000</v>
      </c>
      <c r="X3638" s="3" t="s">
        <v>282</v>
      </c>
      <c r="Y3638" s="2"/>
      <c r="Z3638" s="3"/>
      <c r="AA3638" s="3"/>
      <c r="AB3638" s="7" t="s">
        <v>10804</v>
      </c>
      <c r="AC3638" s="3" t="s">
        <v>685</v>
      </c>
      <c r="AD3638" s="3" t="s">
        <v>93</v>
      </c>
      <c r="AE3638" s="3" t="s">
        <v>94</v>
      </c>
      <c r="AF3638" s="3" t="s">
        <v>95</v>
      </c>
      <c r="AG3638" s="4"/>
      <c r="AH3638" s="3"/>
      <c r="AI3638" s="4"/>
      <c r="AJ36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8" s="8">
        <f>IF(#REF!=MAX(#REF!),"New","Old")</f>
      </c>
      <c r="AL3638" s="3"/>
      <c r="AM3638" s="9">
        <f>IF(OR(#REF!="",#REF!=0),"",IF(#REF!&lt;12000,"&lt;12k",IF(AND(#REF!&gt;=12000,#REF!&lt;24000),"12k to 24k",IF(AND(#REF!&gt;=24000,#REF!&lt;=36000),"24k to 36k",IF(#REF!&gt;36000,"&gt;36k","")))))</f>
      </c>
    </row>
    <row x14ac:dyDescent="0.25" r="3639" customHeight="1" ht="18.75">
      <c r="A3639" s="1">
        <v>1934292</v>
      </c>
      <c r="B3639" s="2">
        <v>11549668</v>
      </c>
      <c r="C3639" s="3" t="s">
        <v>0</v>
      </c>
      <c r="D3639" s="3" t="s">
        <v>86</v>
      </c>
      <c r="E3639" s="2">
        <v>2020</v>
      </c>
      <c r="F3639" s="4">
        <v>45211</v>
      </c>
      <c r="G3639" s="3" t="s">
        <v>14</v>
      </c>
      <c r="H3639" s="4">
        <v>45211</v>
      </c>
      <c r="I3639" s="4"/>
      <c r="J3639" s="10">
        <f>_xlfn.XLOOKUP(#REF!,[1]!Backup_F8_Previous_Wave[ODINO],[1]!Backup_F8_Previous_Wave[Wave Date],"")</f>
      </c>
      <c r="K3639" s="6">
        <f>_xlfn.XLOOKUP(#REF!,[1]!Backup_F8_Previous_Wave[ODINO],[1]!Backup_F8_Previous_Wave[Full VIN],"")</f>
      </c>
      <c r="L3639" s="3" t="s">
        <v>4650</v>
      </c>
      <c r="M3639" s="3" t="s">
        <v>4</v>
      </c>
      <c r="N3639" s="3" t="s">
        <v>10805</v>
      </c>
      <c r="O3639" s="3" t="s">
        <v>62</v>
      </c>
      <c r="P3639" s="6">
        <f>_xlfn.XLOOKUP(#REF!,[1]!Table2[BINNING],[1]!Table2[VFG],"")</f>
      </c>
      <c r="Q3639" s="6">
        <f>IF(ISNUMBER(FIND("|",#REF!,1)),LEFT(#REF!,FIND("|",#REF!,1)-2),#REF!)</f>
      </c>
      <c r="R3639" s="6">
        <f>IF(ISNUMBER(FIND("|",#REF!,1)),RIGHT(#REF!,LEN(#REF!)-FIND("|",#REF!,1)-1),"")</f>
      </c>
      <c r="S3639" s="3" t="s">
        <v>7</v>
      </c>
      <c r="T3639" s="3" t="s">
        <v>7</v>
      </c>
      <c r="U3639" s="2">
        <v>0</v>
      </c>
      <c r="V3639" s="2">
        <v>0</v>
      </c>
      <c r="W3639" s="2"/>
      <c r="X3639" s="3" t="s">
        <v>238</v>
      </c>
      <c r="Y3639" s="2"/>
      <c r="Z3639" s="3"/>
      <c r="AA3639" s="3"/>
      <c r="AB3639" s="7" t="s">
        <v>10806</v>
      </c>
      <c r="AC3639" s="3" t="s">
        <v>685</v>
      </c>
      <c r="AD3639" s="3" t="s">
        <v>93</v>
      </c>
      <c r="AE3639" s="3" t="s">
        <v>94</v>
      </c>
      <c r="AF3639" s="3" t="s">
        <v>95</v>
      </c>
      <c r="AG3639" s="4"/>
      <c r="AH3639" s="3"/>
      <c r="AI3639" s="4"/>
      <c r="AJ36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39" s="8">
        <f>IF(#REF!=MAX(#REF!),"New","Old")</f>
      </c>
      <c r="AL3639" s="3"/>
      <c r="AM3639" s="9">
        <f>IF(OR(#REF!="",#REF!=0),"",IF(#REF!&lt;12000,"&lt;12k",IF(AND(#REF!&gt;=12000,#REF!&lt;24000),"12k to 24k",IF(AND(#REF!&gt;=24000,#REF!&lt;=36000),"24k to 36k",IF(#REF!&gt;36000,"&gt;36k","")))))</f>
      </c>
    </row>
    <row x14ac:dyDescent="0.25" r="3640" customHeight="1" ht="18.75">
      <c r="A3640" s="1">
        <v>1934316</v>
      </c>
      <c r="B3640" s="2">
        <v>11549687</v>
      </c>
      <c r="C3640" s="3" t="s">
        <v>0</v>
      </c>
      <c r="D3640" s="3" t="s">
        <v>234</v>
      </c>
      <c r="E3640" s="2">
        <v>2015</v>
      </c>
      <c r="F3640" s="4">
        <v>45150</v>
      </c>
      <c r="G3640" s="3" t="s">
        <v>39</v>
      </c>
      <c r="H3640" s="4">
        <v>45211</v>
      </c>
      <c r="I3640" s="4">
        <f>_xlfn.XLOOKUP(#REF!,[1]!Backup_F8_Previous_Wave[ODINO],[1]!Backup_F8_Previous_Wave[Production Date],"")</f>
      </c>
      <c r="J3640" s="10">
        <f>_xlfn.XLOOKUP(#REF!,[1]!Backup_F8_Previous_Wave[ODINO],[1]!Backup_F8_Previous_Wave[Wave Date],"")</f>
      </c>
      <c r="K3640" s="6">
        <f>_xlfn.XLOOKUP(#REF!,[1]!Backup_F8_Previous_Wave[ODINO],[1]!Backup_F8_Previous_Wave[Full VIN],"")</f>
      </c>
      <c r="L3640" s="3" t="s">
        <v>10807</v>
      </c>
      <c r="M3640" s="3" t="s">
        <v>4</v>
      </c>
      <c r="N3640" s="3" t="s">
        <v>10808</v>
      </c>
      <c r="O3640" s="3" t="s">
        <v>144</v>
      </c>
      <c r="P3640" s="6">
        <f>_xlfn.XLOOKUP(#REF!,[1]!Table2[BINNING],[1]!Table2[VFG],"")</f>
      </c>
      <c r="Q3640" s="6">
        <f>IF(ISNUMBER(FIND("|",#REF!,1)),LEFT(#REF!,FIND("|",#REF!,1)-2),#REF!)</f>
      </c>
      <c r="R3640" s="6">
        <f>IF(ISNUMBER(FIND("|",#REF!,1)),RIGHT(#REF!,LEN(#REF!)-FIND("|",#REF!,1)-1),"")</f>
      </c>
      <c r="S3640" s="3" t="s">
        <v>7</v>
      </c>
      <c r="T3640" s="3" t="s">
        <v>7</v>
      </c>
      <c r="U3640" s="2">
        <v>0</v>
      </c>
      <c r="V3640" s="2">
        <v>0</v>
      </c>
      <c r="W3640" s="2">
        <v>151000</v>
      </c>
      <c r="X3640" s="3" t="s">
        <v>317</v>
      </c>
      <c r="Y3640" s="2">
        <v>0</v>
      </c>
      <c r="Z3640" s="3"/>
      <c r="AA3640" s="3"/>
      <c r="AB3640" s="7" t="s">
        <v>10809</v>
      </c>
      <c r="AC3640" s="3" t="s">
        <v>10283</v>
      </c>
      <c r="AD3640" s="3" t="s">
        <v>241</v>
      </c>
      <c r="AE3640" s="3" t="s">
        <v>242</v>
      </c>
      <c r="AF3640" s="3" t="s">
        <v>243</v>
      </c>
      <c r="AG3640" s="4"/>
      <c r="AH3640" s="3"/>
      <c r="AI3640" s="4"/>
      <c r="AJ36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0" s="8">
        <f>IF(#REF!=MAX(#REF!),"New","Old")</f>
      </c>
      <c r="AL3640" s="3"/>
      <c r="AM3640" s="9">
        <f>IF(OR(#REF!="",#REF!=0),"",IF(#REF!&lt;12000,"&lt;12k",IF(AND(#REF!&gt;=12000,#REF!&lt;24000),"12k to 24k",IF(AND(#REF!&gt;=24000,#REF!&lt;=36000),"24k to 36k",IF(#REF!&gt;36000,"&gt;36k","")))))</f>
      </c>
    </row>
    <row x14ac:dyDescent="0.25" r="3641" customHeight="1" ht="18.75">
      <c r="A3641" s="1">
        <v>1934440</v>
      </c>
      <c r="B3641" s="2">
        <v>11549782</v>
      </c>
      <c r="C3641" s="3" t="s">
        <v>0</v>
      </c>
      <c r="D3641" s="3" t="s">
        <v>59</v>
      </c>
      <c r="E3641" s="2">
        <v>2016</v>
      </c>
      <c r="F3641" s="4">
        <v>44776</v>
      </c>
      <c r="G3641" s="3" t="s">
        <v>39</v>
      </c>
      <c r="H3641" s="4">
        <v>45212</v>
      </c>
      <c r="I3641" s="4">
        <f>_xlfn.XLOOKUP(#REF!,[1]!Backup_F8_Previous_Wave[ODINO],[1]!Backup_F8_Previous_Wave[Production Date],"")</f>
      </c>
      <c r="J3641" s="10">
        <f>_xlfn.XLOOKUP(#REF!,[1]!Backup_F8_Previous_Wave[ODINO],[1]!Backup_F8_Previous_Wave[Wave Date],"")</f>
      </c>
      <c r="K3641" s="6">
        <f>_xlfn.XLOOKUP(#REF!,[1]!Backup_F8_Previous_Wave[ODINO],[1]!Backup_F8_Previous_Wave[Full VIN],"")</f>
      </c>
      <c r="L3641" s="3" t="s">
        <v>10810</v>
      </c>
      <c r="M3641" s="3" t="s">
        <v>4</v>
      </c>
      <c r="N3641" s="3" t="s">
        <v>10811</v>
      </c>
      <c r="O3641" s="3" t="s">
        <v>4771</v>
      </c>
      <c r="P3641" s="6">
        <f>_xlfn.XLOOKUP(#REF!,[1]!Table2[BINNING],[1]!Table2[VFG],"")</f>
      </c>
      <c r="Q3641" s="6">
        <f>IF(ISNUMBER(FIND("|",#REF!,1)),LEFT(#REF!,FIND("|",#REF!,1)-2),#REF!)</f>
      </c>
      <c r="R3641" s="6">
        <f>IF(ISNUMBER(FIND("|",#REF!,1)),RIGHT(#REF!,LEN(#REF!)-FIND("|",#REF!,1)-1),"")</f>
      </c>
      <c r="S3641" s="3" t="s">
        <v>7</v>
      </c>
      <c r="T3641" s="3" t="s">
        <v>7</v>
      </c>
      <c r="U3641" s="2">
        <v>0</v>
      </c>
      <c r="V3641" s="2">
        <v>0</v>
      </c>
      <c r="W3641" s="2"/>
      <c r="X3641" s="3" t="s">
        <v>657</v>
      </c>
      <c r="Y3641" s="2">
        <v>40</v>
      </c>
      <c r="Z3641" s="3"/>
      <c r="AA3641" s="3"/>
      <c r="AB3641" s="7" t="s">
        <v>10812</v>
      </c>
      <c r="AC3641" s="3" t="s">
        <v>65</v>
      </c>
      <c r="AD3641" s="3" t="s">
        <v>66</v>
      </c>
      <c r="AE3641" s="3" t="s">
        <v>67</v>
      </c>
      <c r="AF3641" s="3" t="s">
        <v>68</v>
      </c>
      <c r="AG3641" s="4"/>
      <c r="AH3641" s="3"/>
      <c r="AI3641" s="4"/>
      <c r="AJ36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1" s="8">
        <f>IF(#REF!=MAX(#REF!),"New","Old")</f>
      </c>
      <c r="AL3641" s="3"/>
      <c r="AM3641" s="9">
        <f>IF(OR(#REF!="",#REF!=0),"",IF(#REF!&lt;12000,"&lt;12k",IF(AND(#REF!&gt;=12000,#REF!&lt;24000),"12k to 24k",IF(AND(#REF!&gt;=24000,#REF!&lt;=36000),"24k to 36k",IF(#REF!&gt;36000,"&gt;36k","")))))</f>
      </c>
    </row>
    <row x14ac:dyDescent="0.25" r="3642" customHeight="1" ht="18.75">
      <c r="A3642" s="1">
        <v>1934546</v>
      </c>
      <c r="B3642" s="2">
        <v>11549853</v>
      </c>
      <c r="C3642" s="3" t="s">
        <v>0</v>
      </c>
      <c r="D3642" s="3" t="s">
        <v>86</v>
      </c>
      <c r="E3642" s="2">
        <v>2020</v>
      </c>
      <c r="F3642" s="4">
        <v>45181</v>
      </c>
      <c r="G3642" s="3" t="s">
        <v>39</v>
      </c>
      <c r="H3642" s="4">
        <v>45212</v>
      </c>
      <c r="I3642" s="4">
        <f>_xlfn.XLOOKUP(#REF!,[1]!Backup_F8_Previous_Wave[ODINO],[1]!Backup_F8_Previous_Wave[Production Date],"")</f>
      </c>
      <c r="J3642" s="10">
        <f>_xlfn.XLOOKUP(#REF!,[1]!Backup_F8_Previous_Wave[ODINO],[1]!Backup_F8_Previous_Wave[Wave Date],"")</f>
      </c>
      <c r="K3642" s="6">
        <f>_xlfn.XLOOKUP(#REF!,[1]!Backup_F8_Previous_Wave[ODINO],[1]!Backup_F8_Previous_Wave[Full VIN],"")</f>
      </c>
      <c r="L3642" s="3" t="s">
        <v>5285</v>
      </c>
      <c r="M3642" s="3" t="s">
        <v>4</v>
      </c>
      <c r="N3642" s="3" t="s">
        <v>10813</v>
      </c>
      <c r="O3642" s="3" t="s">
        <v>6</v>
      </c>
      <c r="P3642" s="6">
        <f>_xlfn.XLOOKUP(#REF!,[1]!Table2[BINNING],[1]!Table2[VFG],"")</f>
      </c>
      <c r="Q3642" s="6">
        <f>IF(ISNUMBER(FIND("|",#REF!,1)),LEFT(#REF!,FIND("|",#REF!,1)-2),#REF!)</f>
      </c>
      <c r="R3642" s="6">
        <f>IF(ISNUMBER(FIND("|",#REF!,1)),RIGHT(#REF!,LEN(#REF!)-FIND("|",#REF!,1)-1),"")</f>
      </c>
      <c r="S3642" s="3" t="s">
        <v>7</v>
      </c>
      <c r="T3642" s="3" t="s">
        <v>7</v>
      </c>
      <c r="U3642" s="2">
        <v>0</v>
      </c>
      <c r="V3642" s="2">
        <v>0</v>
      </c>
      <c r="W3642" s="2"/>
      <c r="X3642" s="3" t="s">
        <v>282</v>
      </c>
      <c r="Y3642" s="2"/>
      <c r="Z3642" s="3"/>
      <c r="AA3642" s="3"/>
      <c r="AB3642" s="7" t="s">
        <v>10814</v>
      </c>
      <c r="AC3642" s="3" t="s">
        <v>685</v>
      </c>
      <c r="AD3642" s="3" t="s">
        <v>93</v>
      </c>
      <c r="AE3642" s="3" t="s">
        <v>94</v>
      </c>
      <c r="AF3642" s="3" t="s">
        <v>95</v>
      </c>
      <c r="AG3642" s="4"/>
      <c r="AH3642" s="3"/>
      <c r="AI3642" s="4"/>
      <c r="AJ36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2" s="8">
        <f>IF(#REF!=MAX(#REF!),"New","Old")</f>
      </c>
      <c r="AL3642" s="3"/>
      <c r="AM3642" s="9">
        <f>IF(OR(#REF!="",#REF!=0),"",IF(#REF!&lt;12000,"&lt;12k",IF(AND(#REF!&gt;=12000,#REF!&lt;24000),"12k to 24k",IF(AND(#REF!&gt;=24000,#REF!&lt;=36000),"24k to 36k",IF(#REF!&gt;36000,"&gt;36k","")))))</f>
      </c>
    </row>
    <row x14ac:dyDescent="0.25" r="3643" customHeight="1" ht="18.75">
      <c r="A3643" s="1">
        <v>1934650</v>
      </c>
      <c r="B3643" s="2">
        <v>11549916</v>
      </c>
      <c r="C3643" s="3" t="s">
        <v>0</v>
      </c>
      <c r="D3643" s="3" t="s">
        <v>1</v>
      </c>
      <c r="E3643" s="2">
        <v>2018</v>
      </c>
      <c r="F3643" s="4">
        <v>45212</v>
      </c>
      <c r="G3643" s="3" t="s">
        <v>14</v>
      </c>
      <c r="H3643" s="4">
        <v>45213</v>
      </c>
      <c r="I3643" s="4">
        <f>_xlfn.XLOOKUP(#REF!,[1]!Backup_F8_Previous_Wave[ODINO],[1]!Backup_F8_Previous_Wave[Production Date],"")</f>
      </c>
      <c r="J3643" s="10">
        <f>_xlfn.XLOOKUP(#REF!,[1]!Backup_F8_Previous_Wave[ODINO],[1]!Backup_F8_Previous_Wave[Wave Date],"")</f>
      </c>
      <c r="K3643" s="6">
        <f>_xlfn.XLOOKUP(#REF!,[1]!Backup_F8_Previous_Wave[ODINO],[1]!Backup_F8_Previous_Wave[Full VIN],"")</f>
      </c>
      <c r="L3643" s="3" t="s">
        <v>10815</v>
      </c>
      <c r="M3643" s="3" t="s">
        <v>4</v>
      </c>
      <c r="N3643" s="3" t="s">
        <v>10816</v>
      </c>
      <c r="O3643" s="3" t="s">
        <v>6</v>
      </c>
      <c r="P3643" s="6">
        <f>_xlfn.XLOOKUP(#REF!,[1]!Table2[BINNING],[1]!Table2[VFG],"")</f>
      </c>
      <c r="Q3643" s="6">
        <f>IF(ISNUMBER(FIND("|",#REF!,1)),LEFT(#REF!,FIND("|",#REF!,1)-2),#REF!)</f>
      </c>
      <c r="R3643" s="6">
        <f>IF(ISNUMBER(FIND("|",#REF!,1)),RIGHT(#REF!,LEN(#REF!)-FIND("|",#REF!,1)-1),"")</f>
      </c>
      <c r="S3643" s="3" t="s">
        <v>7</v>
      </c>
      <c r="T3643" s="3" t="s">
        <v>7</v>
      </c>
      <c r="U3643" s="2">
        <v>0</v>
      </c>
      <c r="V3643" s="2">
        <v>0</v>
      </c>
      <c r="W3643" s="2"/>
      <c r="X3643" s="3" t="s">
        <v>100</v>
      </c>
      <c r="Y3643" s="2"/>
      <c r="Z3643" s="3"/>
      <c r="AA3643" s="3"/>
      <c r="AB3643" s="7" t="s">
        <v>10817</v>
      </c>
      <c r="AC3643" s="3" t="s">
        <v>20</v>
      </c>
      <c r="AD3643" s="3" t="s">
        <v>11</v>
      </c>
      <c r="AE3643" s="3" t="s">
        <v>21</v>
      </c>
      <c r="AF3643" s="3" t="s">
        <v>13</v>
      </c>
      <c r="AG3643" s="4"/>
      <c r="AH3643" s="3"/>
      <c r="AI3643" s="4"/>
      <c r="AJ36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3" s="8">
        <f>IF(#REF!=MAX(#REF!),"New","Old")</f>
      </c>
      <c r="AL3643" s="3"/>
      <c r="AM3643" s="9">
        <f>IF(OR(#REF!="",#REF!=0),"",IF(#REF!&lt;12000,"&lt;12k",IF(AND(#REF!&gt;=12000,#REF!&lt;24000),"12k to 24k",IF(AND(#REF!&gt;=24000,#REF!&lt;=36000),"24k to 36k",IF(#REF!&gt;36000,"&gt;36k","")))))</f>
      </c>
    </row>
    <row x14ac:dyDescent="0.25" r="3644" customHeight="1" ht="18.75">
      <c r="A3644" s="1">
        <v>1934700</v>
      </c>
      <c r="B3644" s="2">
        <v>11549946</v>
      </c>
      <c r="C3644" s="3" t="s">
        <v>0</v>
      </c>
      <c r="D3644" s="3" t="s">
        <v>181</v>
      </c>
      <c r="E3644" s="2">
        <v>2017</v>
      </c>
      <c r="F3644" s="4">
        <v>45211</v>
      </c>
      <c r="G3644" s="3" t="s">
        <v>14</v>
      </c>
      <c r="H3644" s="4">
        <v>45213</v>
      </c>
      <c r="I3644" s="4">
        <f>_xlfn.XLOOKUP(#REF!,[1]!Backup_F8_Previous_Wave[ODINO],[1]!Backup_F8_Previous_Wave[Production Date],"")</f>
      </c>
      <c r="J3644" s="10">
        <f>_xlfn.XLOOKUP(#REF!,[1]!Backup_F8_Previous_Wave[ODINO],[1]!Backup_F8_Previous_Wave[Wave Date],"")</f>
      </c>
      <c r="K3644" s="6">
        <f>_xlfn.XLOOKUP(#REF!,[1]!Backup_F8_Previous_Wave[ODINO],[1]!Backup_F8_Previous_Wave[Full VIN],"")</f>
      </c>
      <c r="L3644" s="3" t="s">
        <v>10818</v>
      </c>
      <c r="M3644" s="3" t="s">
        <v>4</v>
      </c>
      <c r="N3644" s="3" t="s">
        <v>10819</v>
      </c>
      <c r="O3644" s="3" t="s">
        <v>196</v>
      </c>
      <c r="P3644" s="6">
        <f>_xlfn.XLOOKUP(#REF!,[1]!Table2[BINNING],[1]!Table2[VFG],"")</f>
      </c>
      <c r="Q3644" s="6">
        <f>IF(ISNUMBER(FIND("|",#REF!,1)),LEFT(#REF!,FIND("|",#REF!,1)-2),#REF!)</f>
      </c>
      <c r="R3644" s="6">
        <f>IF(ISNUMBER(FIND("|",#REF!,1)),RIGHT(#REF!,LEN(#REF!)-FIND("|",#REF!,1)-1),"")</f>
      </c>
      <c r="S3644" s="3" t="s">
        <v>7</v>
      </c>
      <c r="T3644" s="3" t="s">
        <v>7</v>
      </c>
      <c r="U3644" s="2">
        <v>0</v>
      </c>
      <c r="V3644" s="2">
        <v>0</v>
      </c>
      <c r="W3644" s="2"/>
      <c r="X3644" s="3" t="s">
        <v>159</v>
      </c>
      <c r="Y3644" s="2">
        <v>75</v>
      </c>
      <c r="Z3644" s="3"/>
      <c r="AA3644" s="3"/>
      <c r="AB3644" s="7" t="s">
        <v>10820</v>
      </c>
      <c r="AC3644" s="3" t="s">
        <v>297</v>
      </c>
      <c r="AD3644" s="3" t="s">
        <v>298</v>
      </c>
      <c r="AE3644" s="3" t="s">
        <v>299</v>
      </c>
      <c r="AF3644" s="3" t="s">
        <v>198</v>
      </c>
      <c r="AG3644" s="4"/>
      <c r="AH3644" s="3"/>
      <c r="AI3644" s="4"/>
      <c r="AJ36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4" s="8">
        <f>IF(#REF!=MAX(#REF!),"New","Old")</f>
      </c>
      <c r="AL3644" s="3"/>
      <c r="AM3644" s="9">
        <f>IF(OR(#REF!="",#REF!=0),"",IF(#REF!&lt;12000,"&lt;12k",IF(AND(#REF!&gt;=12000,#REF!&lt;24000),"12k to 24k",IF(AND(#REF!&gt;=24000,#REF!&lt;=36000),"24k to 36k",IF(#REF!&gt;36000,"&gt;36k","")))))</f>
      </c>
    </row>
    <row x14ac:dyDescent="0.25" r="3645" customHeight="1" ht="18.75">
      <c r="A3645" s="1">
        <v>1934729</v>
      </c>
      <c r="B3645" s="2">
        <v>11549966</v>
      </c>
      <c r="C3645" s="3" t="s">
        <v>0</v>
      </c>
      <c r="D3645" s="3" t="s">
        <v>6109</v>
      </c>
      <c r="E3645" s="2">
        <v>2023</v>
      </c>
      <c r="F3645" s="4">
        <v>45202</v>
      </c>
      <c r="G3645" s="3" t="s">
        <v>14</v>
      </c>
      <c r="H3645" s="4">
        <v>45213</v>
      </c>
      <c r="I3645" s="4">
        <f>_xlfn.XLOOKUP(#REF!,[1]!Backup_F8_Previous_Wave[ODINO],[1]!Backup_F8_Previous_Wave[Production Date],"")</f>
      </c>
      <c r="J3645" s="10">
        <f>_xlfn.XLOOKUP(#REF!,[1]!Backup_F8_Previous_Wave[ODINO],[1]!Backup_F8_Previous_Wave[Wave Date],"")</f>
      </c>
      <c r="K3645" s="6">
        <f>_xlfn.XLOOKUP(#REF!,[1]!Backup_F8_Previous_Wave[ODINO],[1]!Backup_F8_Previous_Wave[Full VIN],"")</f>
      </c>
      <c r="L3645" s="3" t="s">
        <v>10821</v>
      </c>
      <c r="M3645" s="3" t="s">
        <v>4</v>
      </c>
      <c r="N3645" s="3" t="s">
        <v>10822</v>
      </c>
      <c r="O3645" s="3" t="s">
        <v>6</v>
      </c>
      <c r="P3645" s="6">
        <f>_xlfn.XLOOKUP(#REF!,[1]!Table2[BINNING],[1]!Table2[VFG],"")</f>
      </c>
      <c r="Q3645" s="6">
        <f>IF(ISNUMBER(FIND("|",#REF!,1)),LEFT(#REF!,FIND("|",#REF!,1)-2),#REF!)</f>
      </c>
      <c r="R3645" s="6">
        <f>IF(ISNUMBER(FIND("|",#REF!,1)),RIGHT(#REF!,LEN(#REF!)-FIND("|",#REF!,1)-1),"")</f>
      </c>
      <c r="S3645" s="3" t="s">
        <v>7</v>
      </c>
      <c r="T3645" s="3" t="s">
        <v>7</v>
      </c>
      <c r="U3645" s="2">
        <v>0</v>
      </c>
      <c r="V3645" s="2">
        <v>0</v>
      </c>
      <c r="W3645" s="2"/>
      <c r="X3645" s="3" t="s">
        <v>63</v>
      </c>
      <c r="Y3645" s="2">
        <v>0</v>
      </c>
      <c r="Z3645" s="3"/>
      <c r="AA3645" s="3"/>
      <c r="AB3645" s="7" t="s">
        <v>10823</v>
      </c>
      <c r="AC3645" s="3" t="s">
        <v>6113</v>
      </c>
      <c r="AD3645" s="3" t="s">
        <v>8507</v>
      </c>
      <c r="AE3645" s="3" t="s">
        <v>8508</v>
      </c>
      <c r="AF3645" s="3" t="s">
        <v>68</v>
      </c>
      <c r="AG3645" s="4"/>
      <c r="AH3645" s="3"/>
      <c r="AI3645" s="4"/>
      <c r="AJ36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5" s="8">
        <f>IF(#REF!=MAX(#REF!),"New","Old")</f>
      </c>
      <c r="AL3645" s="3"/>
      <c r="AM3645" s="9">
        <f>IF(OR(#REF!="",#REF!=0),"",IF(#REF!&lt;12000,"&lt;12k",IF(AND(#REF!&gt;=12000,#REF!&lt;24000),"12k to 24k",IF(AND(#REF!&gt;=24000,#REF!&lt;=36000),"24k to 36k",IF(#REF!&gt;36000,"&gt;36k","")))))</f>
      </c>
    </row>
    <row x14ac:dyDescent="0.25" r="3646" customHeight="1" ht="18.75">
      <c r="A3646" s="1">
        <v>1934774</v>
      </c>
      <c r="B3646" s="2">
        <v>11549995</v>
      </c>
      <c r="C3646" s="3" t="s">
        <v>0</v>
      </c>
      <c r="D3646" s="3" t="s">
        <v>485</v>
      </c>
      <c r="E3646" s="2">
        <v>2024</v>
      </c>
      <c r="F3646" s="4">
        <v>45189</v>
      </c>
      <c r="G3646" s="3" t="s">
        <v>39</v>
      </c>
      <c r="H3646" s="4">
        <v>45214</v>
      </c>
      <c r="I3646" s="4">
        <f>_xlfn.XLOOKUP(#REF!,[1]!Backup_F8_Previous_Wave[ODINO],[1]!Backup_F8_Previous_Wave[Production Date],"")</f>
      </c>
      <c r="J3646" s="10">
        <f>_xlfn.XLOOKUP(#REF!,[1]!Backup_F8_Previous_Wave[ODINO],[1]!Backup_F8_Previous_Wave[Wave Date],"")</f>
      </c>
      <c r="K3646" s="6">
        <f>_xlfn.XLOOKUP(#REF!,[1]!Backup_F8_Previous_Wave[ODINO],[1]!Backup_F8_Previous_Wave[Full VIN],"")</f>
      </c>
      <c r="L3646" s="3" t="s">
        <v>10824</v>
      </c>
      <c r="M3646" s="3" t="s">
        <v>4</v>
      </c>
      <c r="N3646" s="3" t="s">
        <v>10825</v>
      </c>
      <c r="O3646" s="3" t="s">
        <v>2296</v>
      </c>
      <c r="P3646" s="6">
        <f>_xlfn.XLOOKUP(#REF!,[1]!Table2[BINNING],[1]!Table2[VFG],"")</f>
      </c>
      <c r="Q3646" s="6">
        <f>IF(ISNUMBER(FIND("|",#REF!,1)),LEFT(#REF!,FIND("|",#REF!,1)-2),#REF!)</f>
      </c>
      <c r="R3646" s="6">
        <f>IF(ISNUMBER(FIND("|",#REF!,1)),RIGHT(#REF!,LEN(#REF!)-FIND("|",#REF!,1)-1),"")</f>
      </c>
      <c r="S3646" s="3" t="s">
        <v>7</v>
      </c>
      <c r="T3646" s="3" t="s">
        <v>7</v>
      </c>
      <c r="U3646" s="2">
        <v>0</v>
      </c>
      <c r="V3646" s="2">
        <v>0</v>
      </c>
      <c r="W3646" s="2"/>
      <c r="X3646" s="3" t="s">
        <v>106</v>
      </c>
      <c r="Y3646" s="2"/>
      <c r="Z3646" s="3"/>
      <c r="AA3646" s="3"/>
      <c r="AB3646" s="7" t="s">
        <v>10826</v>
      </c>
      <c r="AC3646" s="3" t="s">
        <v>10827</v>
      </c>
      <c r="AD3646" s="3" t="s">
        <v>490</v>
      </c>
      <c r="AE3646" s="3" t="s">
        <v>491</v>
      </c>
      <c r="AF3646" s="3" t="s">
        <v>211</v>
      </c>
      <c r="AG3646" s="4"/>
      <c r="AH3646" s="3"/>
      <c r="AI3646" s="4"/>
      <c r="AJ36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6" s="8">
        <f>IF(#REF!=MAX(#REF!),"New","Old")</f>
      </c>
      <c r="AL3646" s="3"/>
      <c r="AM3646" s="9">
        <f>IF(OR(#REF!="",#REF!=0),"",IF(#REF!&lt;12000,"&lt;12k",IF(AND(#REF!&gt;=12000,#REF!&lt;24000),"12k to 24k",IF(AND(#REF!&gt;=24000,#REF!&lt;=36000),"24k to 36k",IF(#REF!&gt;36000,"&gt;36k","")))))</f>
      </c>
    </row>
    <row x14ac:dyDescent="0.25" r="3647" customHeight="1" ht="18.75">
      <c r="A3647" s="1">
        <v>1934859</v>
      </c>
      <c r="B3647" s="2">
        <v>11550050</v>
      </c>
      <c r="C3647" s="3" t="s">
        <v>0</v>
      </c>
      <c r="D3647" s="3" t="s">
        <v>86</v>
      </c>
      <c r="E3647" s="2">
        <v>2021</v>
      </c>
      <c r="F3647" s="4">
        <v>45213</v>
      </c>
      <c r="G3647" s="3" t="s">
        <v>14</v>
      </c>
      <c r="H3647" s="4">
        <v>45214</v>
      </c>
      <c r="I3647" s="4"/>
      <c r="J3647" s="10">
        <f>_xlfn.XLOOKUP(#REF!,[1]!Backup_F8_Previous_Wave[ODINO],[1]!Backup_F8_Previous_Wave[Wave Date],"")</f>
      </c>
      <c r="K3647" s="3"/>
      <c r="L3647" s="3" t="s">
        <v>10828</v>
      </c>
      <c r="M3647" s="3" t="s">
        <v>4</v>
      </c>
      <c r="N3647" s="3" t="s">
        <v>10829</v>
      </c>
      <c r="O3647" s="3" t="s">
        <v>4771</v>
      </c>
      <c r="P3647" s="6">
        <f>_xlfn.XLOOKUP(#REF!,[1]!Table2[BINNING],[1]!Table2[VFG],"")</f>
      </c>
      <c r="Q3647" s="6">
        <f>IF(ISNUMBER(FIND("|",#REF!,1)),LEFT(#REF!,FIND("|",#REF!,1)-2),#REF!)</f>
      </c>
      <c r="R3647" s="6">
        <f>IF(ISNUMBER(FIND("|",#REF!,1)),RIGHT(#REF!,LEN(#REF!)-FIND("|",#REF!,1)-1),"")</f>
      </c>
      <c r="S3647" s="3" t="s">
        <v>7</v>
      </c>
      <c r="T3647" s="3" t="s">
        <v>7</v>
      </c>
      <c r="U3647" s="2">
        <v>0</v>
      </c>
      <c r="V3647" s="2">
        <v>0</v>
      </c>
      <c r="W3647" s="2"/>
      <c r="X3647" s="3" t="s">
        <v>229</v>
      </c>
      <c r="Y3647" s="2"/>
      <c r="Z3647" s="3"/>
      <c r="AA3647" s="3"/>
      <c r="AB3647" s="7" t="s">
        <v>10830</v>
      </c>
      <c r="AC3647" s="3" t="s">
        <v>44</v>
      </c>
      <c r="AD3647" s="3" t="s">
        <v>44</v>
      </c>
      <c r="AE3647" s="3" t="s">
        <v>44</v>
      </c>
      <c r="AF3647" s="3" t="s">
        <v>44</v>
      </c>
      <c r="AG3647" s="4"/>
      <c r="AH3647" s="3"/>
      <c r="AI3647" s="4"/>
      <c r="AJ36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7" s="8">
        <f>IF(#REF!=MAX(#REF!),"New","Old")</f>
      </c>
      <c r="AL3647" s="3"/>
      <c r="AM3647" s="9">
        <f>IF(OR(#REF!="",#REF!=0),"",IF(#REF!&lt;12000,"&lt;12k",IF(AND(#REF!&gt;=12000,#REF!&lt;24000),"12k to 24k",IF(AND(#REF!&gt;=24000,#REF!&lt;=36000),"24k to 36k",IF(#REF!&gt;36000,"&gt;36k","")))))</f>
      </c>
    </row>
    <row x14ac:dyDescent="0.25" r="3648" customHeight="1" ht="18.75">
      <c r="A3648" s="1">
        <v>1934936</v>
      </c>
      <c r="B3648" s="2">
        <v>11550102</v>
      </c>
      <c r="C3648" s="3" t="s">
        <v>0</v>
      </c>
      <c r="D3648" s="3" t="s">
        <v>86</v>
      </c>
      <c r="E3648" s="2">
        <v>2017</v>
      </c>
      <c r="F3648" s="4">
        <v>44866</v>
      </c>
      <c r="G3648" s="3" t="s">
        <v>14</v>
      </c>
      <c r="H3648" s="4">
        <v>45215</v>
      </c>
      <c r="I3648" s="4">
        <f>_xlfn.XLOOKUP(#REF!,[1]!Backup_F8_Previous_Wave[ODINO],[1]!Backup_F8_Previous_Wave[Production Date],"")</f>
      </c>
      <c r="J3648" s="10">
        <f>_xlfn.XLOOKUP(#REF!,[1]!Backup_F8_Previous_Wave[ODINO],[1]!Backup_F8_Previous_Wave[Wave Date],"")</f>
      </c>
      <c r="K3648" s="6">
        <f>_xlfn.XLOOKUP(#REF!,[1]!Backup_F8_Previous_Wave[ODINO],[1]!Backup_F8_Previous_Wave[Full VIN],"")</f>
      </c>
      <c r="L3648" s="3" t="s">
        <v>4659</v>
      </c>
      <c r="M3648" s="3" t="s">
        <v>4</v>
      </c>
      <c r="N3648" s="3" t="s">
        <v>10831</v>
      </c>
      <c r="O3648" s="3" t="s">
        <v>328</v>
      </c>
      <c r="P3648" s="6">
        <f>_xlfn.XLOOKUP(#REF!,[1]!Table2[BINNING],[1]!Table2[VFG],"")</f>
      </c>
      <c r="Q3648" s="6">
        <f>IF(ISNUMBER(FIND("|",#REF!,1)),LEFT(#REF!,FIND("|",#REF!,1)-2),#REF!)</f>
      </c>
      <c r="R3648" s="6">
        <f>IF(ISNUMBER(FIND("|",#REF!,1)),RIGHT(#REF!,LEN(#REF!)-FIND("|",#REF!,1)-1),"")</f>
      </c>
      <c r="S3648" s="3" t="s">
        <v>7</v>
      </c>
      <c r="T3648" s="3" t="s">
        <v>7</v>
      </c>
      <c r="U3648" s="2">
        <v>0</v>
      </c>
      <c r="V3648" s="2">
        <v>0</v>
      </c>
      <c r="W3648" s="2">
        <v>22400</v>
      </c>
      <c r="X3648" s="3" t="s">
        <v>467</v>
      </c>
      <c r="Y3648" s="2">
        <v>0</v>
      </c>
      <c r="Z3648" s="3"/>
      <c r="AA3648" s="3"/>
      <c r="AB3648" s="7" t="s">
        <v>10832</v>
      </c>
      <c r="AC3648" s="3" t="s">
        <v>92</v>
      </c>
      <c r="AD3648" s="3" t="s">
        <v>93</v>
      </c>
      <c r="AE3648" s="3" t="s">
        <v>94</v>
      </c>
      <c r="AF3648" s="3" t="s">
        <v>95</v>
      </c>
      <c r="AG3648" s="4"/>
      <c r="AH3648" s="3"/>
      <c r="AI3648" s="4"/>
      <c r="AJ36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8" s="8">
        <f>IF(#REF!=MAX(#REF!),"New","Old")</f>
      </c>
      <c r="AL3648" s="3"/>
      <c r="AM3648" s="9">
        <f>IF(OR(#REF!="",#REF!=0),"",IF(#REF!&lt;12000,"&lt;12k",IF(AND(#REF!&gt;=12000,#REF!&lt;24000),"12k to 24k",IF(AND(#REF!&gt;=24000,#REF!&lt;=36000),"24k to 36k",IF(#REF!&gt;36000,"&gt;36k","")))))</f>
      </c>
    </row>
    <row x14ac:dyDescent="0.25" r="3649" customHeight="1" ht="18.75">
      <c r="A3649" s="1">
        <v>1934950</v>
      </c>
      <c r="B3649" s="2">
        <v>11550113</v>
      </c>
      <c r="C3649" s="3" t="s">
        <v>0</v>
      </c>
      <c r="D3649" s="3" t="s">
        <v>86</v>
      </c>
      <c r="E3649" s="2">
        <v>2020</v>
      </c>
      <c r="F3649" s="4">
        <v>45211</v>
      </c>
      <c r="G3649" s="3" t="s">
        <v>14</v>
      </c>
      <c r="H3649" s="4">
        <v>45215</v>
      </c>
      <c r="I3649" s="4">
        <f>_xlfn.XLOOKUP(#REF!,[1]!Backup_F8_Previous_Wave[ODINO],[1]!Backup_F8_Previous_Wave[Production Date],"")</f>
      </c>
      <c r="J3649" s="10">
        <f>_xlfn.XLOOKUP(#REF!,[1]!Backup_F8_Previous_Wave[ODINO],[1]!Backup_F8_Previous_Wave[Wave Date],"")</f>
      </c>
      <c r="K3649" s="6">
        <f>_xlfn.XLOOKUP(#REF!,[1]!Backup_F8_Previous_Wave[ODINO],[1]!Backup_F8_Previous_Wave[Full VIN],"")</f>
      </c>
      <c r="L3649" s="3" t="s">
        <v>10833</v>
      </c>
      <c r="M3649" s="3" t="s">
        <v>4</v>
      </c>
      <c r="N3649" s="3" t="s">
        <v>10834</v>
      </c>
      <c r="O3649" s="3" t="s">
        <v>4771</v>
      </c>
      <c r="P3649" s="6">
        <f>_xlfn.XLOOKUP(#REF!,[1]!Table2[BINNING],[1]!Table2[VFG],"")</f>
      </c>
      <c r="Q3649" s="6">
        <f>IF(ISNUMBER(FIND("|",#REF!,1)),LEFT(#REF!,FIND("|",#REF!,1)-2),#REF!)</f>
      </c>
      <c r="R3649" s="6">
        <f>IF(ISNUMBER(FIND("|",#REF!,1)),RIGHT(#REF!,LEN(#REF!)-FIND("|",#REF!,1)-1),"")</f>
      </c>
      <c r="S3649" s="3" t="s">
        <v>7</v>
      </c>
      <c r="T3649" s="3" t="s">
        <v>7</v>
      </c>
      <c r="U3649" s="2">
        <v>0</v>
      </c>
      <c r="V3649" s="2">
        <v>0</v>
      </c>
      <c r="W3649" s="2"/>
      <c r="X3649" s="3" t="s">
        <v>63</v>
      </c>
      <c r="Y3649" s="2">
        <v>0</v>
      </c>
      <c r="Z3649" s="3"/>
      <c r="AA3649" s="3"/>
      <c r="AB3649" s="7" t="s">
        <v>10835</v>
      </c>
      <c r="AC3649" s="3" t="s">
        <v>685</v>
      </c>
      <c r="AD3649" s="3" t="s">
        <v>1962</v>
      </c>
      <c r="AE3649" s="3" t="s">
        <v>2404</v>
      </c>
      <c r="AF3649" s="3" t="s">
        <v>95</v>
      </c>
      <c r="AG3649" s="4"/>
      <c r="AH3649" s="3"/>
      <c r="AI3649" s="4"/>
      <c r="AJ36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49" s="8">
        <f>IF(#REF!=MAX(#REF!),"New","Old")</f>
      </c>
      <c r="AL3649" s="3"/>
      <c r="AM3649" s="9">
        <f>IF(OR(#REF!="",#REF!=0),"",IF(#REF!&lt;12000,"&lt;12k",IF(AND(#REF!&gt;=12000,#REF!&lt;24000),"12k to 24k",IF(AND(#REF!&gt;=24000,#REF!&lt;=36000),"24k to 36k",IF(#REF!&gt;36000,"&gt;36k","")))))</f>
      </c>
    </row>
    <row x14ac:dyDescent="0.25" r="3650" customHeight="1" ht="18.75">
      <c r="A3650" s="1">
        <v>1934974</v>
      </c>
      <c r="B3650" s="2">
        <v>11550134</v>
      </c>
      <c r="C3650" s="3" t="s">
        <v>0</v>
      </c>
      <c r="D3650" s="3" t="s">
        <v>86</v>
      </c>
      <c r="E3650" s="2">
        <v>2020</v>
      </c>
      <c r="F3650" s="4">
        <v>45185</v>
      </c>
      <c r="G3650" s="3" t="s">
        <v>39</v>
      </c>
      <c r="H3650" s="4">
        <v>45215</v>
      </c>
      <c r="I3650" s="4">
        <f>_xlfn.XLOOKUP(#REF!,[1]!Backup_F8_Previous_Wave[ODINO],[1]!Backup_F8_Previous_Wave[Production Date],"")</f>
      </c>
      <c r="J3650" s="10">
        <f>_xlfn.XLOOKUP(#REF!,[1]!Backup_F8_Previous_Wave[ODINO],[1]!Backup_F8_Previous_Wave[Wave Date],"")</f>
      </c>
      <c r="K3650" s="6">
        <f>_xlfn.XLOOKUP(#REF!,[1]!Backup_F8_Previous_Wave[ODINO],[1]!Backup_F8_Previous_Wave[Full VIN],"")</f>
      </c>
      <c r="L3650" s="3" t="s">
        <v>2146</v>
      </c>
      <c r="M3650" s="3" t="s">
        <v>4</v>
      </c>
      <c r="N3650" s="3" t="s">
        <v>10836</v>
      </c>
      <c r="O3650" s="3" t="s">
        <v>4771</v>
      </c>
      <c r="P3650" s="6">
        <f>_xlfn.XLOOKUP(#REF!,[1]!Table2[BINNING],[1]!Table2[VFG],"")</f>
      </c>
      <c r="Q3650" s="6">
        <f>IF(ISNUMBER(FIND("|",#REF!,1)),LEFT(#REF!,FIND("|",#REF!,1)-2),#REF!)</f>
      </c>
      <c r="R3650" s="6">
        <f>IF(ISNUMBER(FIND("|",#REF!,1)),RIGHT(#REF!,LEN(#REF!)-FIND("|",#REF!,1)-1),"")</f>
      </c>
      <c r="S3650" s="3" t="s">
        <v>7</v>
      </c>
      <c r="T3650" s="3" t="s">
        <v>7</v>
      </c>
      <c r="U3650" s="2">
        <v>0</v>
      </c>
      <c r="V3650" s="2">
        <v>0</v>
      </c>
      <c r="W3650" s="2"/>
      <c r="X3650" s="3" t="s">
        <v>282</v>
      </c>
      <c r="Y3650" s="2">
        <v>0</v>
      </c>
      <c r="Z3650" s="3"/>
      <c r="AA3650" s="3"/>
      <c r="AB3650" s="7" t="s">
        <v>10837</v>
      </c>
      <c r="AC3650" s="3" t="s">
        <v>685</v>
      </c>
      <c r="AD3650" s="3" t="s">
        <v>93</v>
      </c>
      <c r="AE3650" s="3" t="s">
        <v>94</v>
      </c>
      <c r="AF3650" s="3" t="s">
        <v>95</v>
      </c>
      <c r="AG3650" s="4"/>
      <c r="AH3650" s="3"/>
      <c r="AI3650" s="4"/>
      <c r="AJ36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0" s="8">
        <f>IF(#REF!=MAX(#REF!),"New","Old")</f>
      </c>
      <c r="AL3650" s="3"/>
      <c r="AM3650" s="9">
        <f>IF(OR(#REF!="",#REF!=0),"",IF(#REF!&lt;12000,"&lt;12k",IF(AND(#REF!&gt;=12000,#REF!&lt;24000),"12k to 24k",IF(AND(#REF!&gt;=24000,#REF!&lt;=36000),"24k to 36k",IF(#REF!&gt;36000,"&gt;36k","")))))</f>
      </c>
    </row>
    <row x14ac:dyDescent="0.25" r="3651" customHeight="1" ht="18.75">
      <c r="A3651" s="1">
        <v>1935083</v>
      </c>
      <c r="B3651" s="2">
        <v>11550211</v>
      </c>
      <c r="C3651" s="3" t="s">
        <v>0</v>
      </c>
      <c r="D3651" s="3" t="s">
        <v>181</v>
      </c>
      <c r="E3651" s="2">
        <v>2013</v>
      </c>
      <c r="F3651" s="4">
        <v>45206</v>
      </c>
      <c r="G3651" s="3" t="s">
        <v>14</v>
      </c>
      <c r="H3651" s="4">
        <v>45215</v>
      </c>
      <c r="I3651" s="4"/>
      <c r="J3651" s="10">
        <f>_xlfn.XLOOKUP(#REF!,[1]!Backup_F8_Previous_Wave[ODINO],[1]!Backup_F8_Previous_Wave[Wave Date],"")</f>
      </c>
      <c r="K3651" s="3"/>
      <c r="L3651" s="3" t="s">
        <v>10838</v>
      </c>
      <c r="M3651" s="3" t="s">
        <v>4</v>
      </c>
      <c r="N3651" s="3" t="s">
        <v>10839</v>
      </c>
      <c r="O3651" s="3" t="s">
        <v>196</v>
      </c>
      <c r="P3651" s="6">
        <f>_xlfn.XLOOKUP(#REF!,[1]!Table2[BINNING],[1]!Table2[VFG],"")</f>
      </c>
      <c r="Q3651" s="6">
        <f>IF(ISNUMBER(FIND("|",#REF!,1)),LEFT(#REF!,FIND("|",#REF!,1)-2),#REF!)</f>
      </c>
      <c r="R3651" s="6">
        <f>IF(ISNUMBER(FIND("|",#REF!,1)),RIGHT(#REF!,LEN(#REF!)-FIND("|",#REF!,1)-1),"")</f>
      </c>
      <c r="S3651" s="3" t="s">
        <v>7</v>
      </c>
      <c r="T3651" s="3" t="s">
        <v>7</v>
      </c>
      <c r="U3651" s="2">
        <v>0</v>
      </c>
      <c r="V3651" s="2">
        <v>0</v>
      </c>
      <c r="W3651" s="2"/>
      <c r="X3651" s="3" t="s">
        <v>229</v>
      </c>
      <c r="Y3651" s="2">
        <v>70</v>
      </c>
      <c r="Z3651" s="3"/>
      <c r="AA3651" s="3"/>
      <c r="AB3651" s="7" t="s">
        <v>10840</v>
      </c>
      <c r="AC3651" s="3" t="s">
        <v>44</v>
      </c>
      <c r="AD3651" s="3" t="s">
        <v>44</v>
      </c>
      <c r="AE3651" s="3" t="s">
        <v>44</v>
      </c>
      <c r="AF3651" s="3" t="s">
        <v>44</v>
      </c>
      <c r="AG3651" s="4"/>
      <c r="AH3651" s="3"/>
      <c r="AI3651" s="4"/>
      <c r="AJ36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1" s="8">
        <f>IF(#REF!=MAX(#REF!),"New","Old")</f>
      </c>
      <c r="AL3651" s="3"/>
      <c r="AM3651" s="9">
        <f>IF(OR(#REF!="",#REF!=0),"",IF(#REF!&lt;12000,"&lt;12k",IF(AND(#REF!&gt;=12000,#REF!&lt;24000),"12k to 24k",IF(AND(#REF!&gt;=24000,#REF!&lt;=36000),"24k to 36k",IF(#REF!&gt;36000,"&gt;36k","")))))</f>
      </c>
    </row>
    <row x14ac:dyDescent="0.25" r="3652" customHeight="1" ht="18.75">
      <c r="A3652" s="1">
        <v>1935210</v>
      </c>
      <c r="B3652" s="2">
        <v>11550303</v>
      </c>
      <c r="C3652" s="3" t="s">
        <v>0</v>
      </c>
      <c r="D3652" s="3" t="s">
        <v>86</v>
      </c>
      <c r="E3652" s="2">
        <v>2021</v>
      </c>
      <c r="F3652" s="4">
        <v>45212</v>
      </c>
      <c r="G3652" s="3" t="s">
        <v>14</v>
      </c>
      <c r="H3652" s="4">
        <v>45215</v>
      </c>
      <c r="I3652" s="4">
        <f>_xlfn.XLOOKUP(#REF!,[1]!Backup_F8_Previous_Wave[ODINO],[1]!Backup_F8_Previous_Wave[Production Date],"")</f>
      </c>
      <c r="J3652" s="10">
        <f>_xlfn.XLOOKUP(#REF!,[1]!Backup_F8_Previous_Wave[ODINO],[1]!Backup_F8_Previous_Wave[Wave Date],"")</f>
      </c>
      <c r="K3652" s="6">
        <f>_xlfn.XLOOKUP(#REF!,[1]!Backup_F8_Previous_Wave[ODINO],[1]!Backup_F8_Previous_Wave[Full VIN],"")</f>
      </c>
      <c r="L3652" s="3" t="s">
        <v>10841</v>
      </c>
      <c r="M3652" s="3" t="s">
        <v>4</v>
      </c>
      <c r="N3652" s="3" t="s">
        <v>10842</v>
      </c>
      <c r="O3652" s="3" t="s">
        <v>4771</v>
      </c>
      <c r="P3652" s="6">
        <f>_xlfn.XLOOKUP(#REF!,[1]!Table2[BINNING],[1]!Table2[VFG],"")</f>
      </c>
      <c r="Q3652" s="6">
        <f>IF(ISNUMBER(FIND("|",#REF!,1)),LEFT(#REF!,FIND("|",#REF!,1)-2),#REF!)</f>
      </c>
      <c r="R3652" s="6">
        <f>IF(ISNUMBER(FIND("|",#REF!,1)),RIGHT(#REF!,LEN(#REF!)-FIND("|",#REF!,1)-1),"")</f>
      </c>
      <c r="S3652" s="3" t="s">
        <v>7</v>
      </c>
      <c r="T3652" s="3" t="s">
        <v>7</v>
      </c>
      <c r="U3652" s="2">
        <v>0</v>
      </c>
      <c r="V3652" s="2">
        <v>0</v>
      </c>
      <c r="W3652" s="2"/>
      <c r="X3652" s="3" t="s">
        <v>63</v>
      </c>
      <c r="Y3652" s="2">
        <v>0</v>
      </c>
      <c r="Z3652" s="3"/>
      <c r="AA3652" s="3"/>
      <c r="AB3652" s="7" t="s">
        <v>10843</v>
      </c>
      <c r="AC3652" s="3" t="s">
        <v>685</v>
      </c>
      <c r="AD3652" s="3" t="s">
        <v>93</v>
      </c>
      <c r="AE3652" s="3" t="s">
        <v>94</v>
      </c>
      <c r="AF3652" s="3" t="s">
        <v>95</v>
      </c>
      <c r="AG3652" s="4"/>
      <c r="AH3652" s="3"/>
      <c r="AI3652" s="4"/>
      <c r="AJ36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2" s="8">
        <f>IF(#REF!=MAX(#REF!),"New","Old")</f>
      </c>
      <c r="AL3652" s="3"/>
      <c r="AM3652" s="9">
        <f>IF(OR(#REF!="",#REF!=0),"",IF(#REF!&lt;12000,"&lt;12k",IF(AND(#REF!&gt;=12000,#REF!&lt;24000),"12k to 24k",IF(AND(#REF!&gt;=24000,#REF!&lt;=36000),"24k to 36k",IF(#REF!&gt;36000,"&gt;36k","")))))</f>
      </c>
    </row>
    <row x14ac:dyDescent="0.25" r="3653" customHeight="1" ht="18.75">
      <c r="A3653" s="1">
        <v>1935240</v>
      </c>
      <c r="B3653" s="2">
        <v>11550321</v>
      </c>
      <c r="C3653" s="3" t="s">
        <v>0</v>
      </c>
      <c r="D3653" s="3" t="s">
        <v>86</v>
      </c>
      <c r="E3653" s="2">
        <v>2020</v>
      </c>
      <c r="F3653" s="4">
        <v>45208</v>
      </c>
      <c r="G3653" s="3" t="s">
        <v>14</v>
      </c>
      <c r="H3653" s="4">
        <v>45216</v>
      </c>
      <c r="I3653" s="4">
        <f>_xlfn.XLOOKUP(#REF!,[1]!Backup_F8_Previous_Wave[ODINO],[1]!Backup_F8_Previous_Wave[Production Date],"")</f>
      </c>
      <c r="J3653" s="10">
        <f>_xlfn.XLOOKUP(#REF!,[1]!Backup_F8_Previous_Wave[ODINO],[1]!Backup_F8_Previous_Wave[Wave Date],"")</f>
      </c>
      <c r="K3653" s="6">
        <f>_xlfn.XLOOKUP(#REF!,[1]!Backup_F8_Previous_Wave[ODINO],[1]!Backup_F8_Previous_Wave[Full VIN],"")</f>
      </c>
      <c r="L3653" s="3" t="s">
        <v>8732</v>
      </c>
      <c r="M3653" s="3" t="s">
        <v>4</v>
      </c>
      <c r="N3653" s="3" t="s">
        <v>10844</v>
      </c>
      <c r="O3653" s="3" t="s">
        <v>4771</v>
      </c>
      <c r="P3653" s="6">
        <f>_xlfn.XLOOKUP(#REF!,[1]!Table2[BINNING],[1]!Table2[VFG],"")</f>
      </c>
      <c r="Q3653" s="6">
        <f>IF(ISNUMBER(FIND("|",#REF!,1)),LEFT(#REF!,FIND("|",#REF!,1)-2),#REF!)</f>
      </c>
      <c r="R3653" s="6">
        <f>IF(ISNUMBER(FIND("|",#REF!,1)),RIGHT(#REF!,LEN(#REF!)-FIND("|",#REF!,1)-1),"")</f>
      </c>
      <c r="S3653" s="3" t="s">
        <v>7</v>
      </c>
      <c r="T3653" s="3" t="s">
        <v>7</v>
      </c>
      <c r="U3653" s="2">
        <v>0</v>
      </c>
      <c r="V3653" s="2">
        <v>0</v>
      </c>
      <c r="W3653" s="2"/>
      <c r="X3653" s="3" t="s">
        <v>467</v>
      </c>
      <c r="Y3653" s="2"/>
      <c r="Z3653" s="3"/>
      <c r="AA3653" s="3"/>
      <c r="AB3653" s="7" t="s">
        <v>10845</v>
      </c>
      <c r="AC3653" s="3" t="s">
        <v>685</v>
      </c>
      <c r="AD3653" s="3" t="s">
        <v>93</v>
      </c>
      <c r="AE3653" s="3" t="s">
        <v>94</v>
      </c>
      <c r="AF3653" s="3" t="s">
        <v>95</v>
      </c>
      <c r="AG3653" s="4"/>
      <c r="AH3653" s="3"/>
      <c r="AI3653" s="4"/>
      <c r="AJ36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3" s="8">
        <f>IF(#REF!=MAX(#REF!),"New","Old")</f>
      </c>
      <c r="AL3653" s="3"/>
      <c r="AM3653" s="9">
        <f>IF(OR(#REF!="",#REF!=0),"",IF(#REF!&lt;12000,"&lt;12k",IF(AND(#REF!&gt;=12000,#REF!&lt;24000),"12k to 24k",IF(AND(#REF!&gt;=24000,#REF!&lt;=36000),"24k to 36k",IF(#REF!&gt;36000,"&gt;36k","")))))</f>
      </c>
    </row>
    <row x14ac:dyDescent="0.25" r="3654" customHeight="1" ht="18.75">
      <c r="A3654" s="1">
        <v>1935256</v>
      </c>
      <c r="B3654" s="2">
        <v>11550330</v>
      </c>
      <c r="C3654" s="3" t="s">
        <v>0</v>
      </c>
      <c r="D3654" s="3" t="s">
        <v>86</v>
      </c>
      <c r="E3654" s="2">
        <v>2020</v>
      </c>
      <c r="F3654" s="4">
        <v>45212</v>
      </c>
      <c r="G3654" s="3" t="s">
        <v>14</v>
      </c>
      <c r="H3654" s="4">
        <v>45216</v>
      </c>
      <c r="I3654" s="4"/>
      <c r="J3654" s="10">
        <f>_xlfn.XLOOKUP(#REF!,[1]!Backup_F8_Previous_Wave[ODINO],[1]!Backup_F8_Previous_Wave[Wave Date],"")</f>
      </c>
      <c r="K3654" s="3"/>
      <c r="L3654" s="3" t="s">
        <v>9566</v>
      </c>
      <c r="M3654" s="3" t="s">
        <v>4</v>
      </c>
      <c r="N3654" s="3" t="s">
        <v>10846</v>
      </c>
      <c r="O3654" s="3" t="s">
        <v>4771</v>
      </c>
      <c r="P3654" s="6">
        <f>_xlfn.XLOOKUP(#REF!,[1]!Table2[BINNING],[1]!Table2[VFG],"")</f>
      </c>
      <c r="Q3654" s="6">
        <f>IF(ISNUMBER(FIND("|",#REF!,1)),LEFT(#REF!,FIND("|",#REF!,1)-2),#REF!)</f>
      </c>
      <c r="R3654" s="6">
        <f>IF(ISNUMBER(FIND("|",#REF!,1)),RIGHT(#REF!,LEN(#REF!)-FIND("|",#REF!,1)-1),"")</f>
      </c>
      <c r="S3654" s="3" t="s">
        <v>7</v>
      </c>
      <c r="T3654" s="3" t="s">
        <v>7</v>
      </c>
      <c r="U3654" s="2">
        <v>0</v>
      </c>
      <c r="V3654" s="2">
        <v>0</v>
      </c>
      <c r="W3654" s="2"/>
      <c r="X3654" s="3" t="s">
        <v>106</v>
      </c>
      <c r="Y3654" s="2"/>
      <c r="Z3654" s="3"/>
      <c r="AA3654" s="3"/>
      <c r="AB3654" s="7" t="s">
        <v>10847</v>
      </c>
      <c r="AC3654" s="3" t="s">
        <v>44</v>
      </c>
      <c r="AD3654" s="3" t="s">
        <v>44</v>
      </c>
      <c r="AE3654" s="3" t="s">
        <v>44</v>
      </c>
      <c r="AF3654" s="3" t="s">
        <v>44</v>
      </c>
      <c r="AG3654" s="4"/>
      <c r="AH3654" s="3"/>
      <c r="AI3654" s="4"/>
      <c r="AJ36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4" s="8">
        <f>IF(#REF!=MAX(#REF!),"New","Old")</f>
      </c>
      <c r="AL3654" s="3"/>
      <c r="AM3654" s="9">
        <f>IF(OR(#REF!="",#REF!=0),"",IF(#REF!&lt;12000,"&lt;12k",IF(AND(#REF!&gt;=12000,#REF!&lt;24000),"12k to 24k",IF(AND(#REF!&gt;=24000,#REF!&lt;=36000),"24k to 36k",IF(#REF!&gt;36000,"&gt;36k","")))))</f>
      </c>
    </row>
    <row x14ac:dyDescent="0.25" r="3655" customHeight="1" ht="18.75">
      <c r="A3655" s="1">
        <v>1935267</v>
      </c>
      <c r="B3655" s="2">
        <v>11550338</v>
      </c>
      <c r="C3655" s="3" t="s">
        <v>0</v>
      </c>
      <c r="D3655" s="3" t="s">
        <v>86</v>
      </c>
      <c r="E3655" s="2">
        <v>2021</v>
      </c>
      <c r="F3655" s="4">
        <v>45214</v>
      </c>
      <c r="G3655" s="3" t="s">
        <v>14</v>
      </c>
      <c r="H3655" s="4">
        <v>45216</v>
      </c>
      <c r="I3655" s="4"/>
      <c r="J3655" s="10">
        <f>_xlfn.XLOOKUP(#REF!,[1]!Backup_F8_Previous_Wave[ODINO],[1]!Backup_F8_Previous_Wave[Wave Date],"")</f>
      </c>
      <c r="K3655" s="3"/>
      <c r="L3655" s="3" t="s">
        <v>10610</v>
      </c>
      <c r="M3655" s="3" t="s">
        <v>4</v>
      </c>
      <c r="N3655" s="3" t="s">
        <v>10848</v>
      </c>
      <c r="O3655" s="3" t="s">
        <v>4771</v>
      </c>
      <c r="P3655" s="6">
        <f>_xlfn.XLOOKUP(#REF!,[1]!Table2[BINNING],[1]!Table2[VFG],"")</f>
      </c>
      <c r="Q3655" s="6">
        <f>IF(ISNUMBER(FIND("|",#REF!,1)),LEFT(#REF!,FIND("|",#REF!,1)-2),#REF!)</f>
      </c>
      <c r="R3655" s="6">
        <f>IF(ISNUMBER(FIND("|",#REF!,1)),RIGHT(#REF!,LEN(#REF!)-FIND("|",#REF!,1)-1),"")</f>
      </c>
      <c r="S3655" s="3" t="s">
        <v>7</v>
      </c>
      <c r="T3655" s="3" t="s">
        <v>7</v>
      </c>
      <c r="U3655" s="2">
        <v>0</v>
      </c>
      <c r="V3655" s="2">
        <v>0</v>
      </c>
      <c r="W3655" s="2"/>
      <c r="X3655" s="3" t="s">
        <v>24</v>
      </c>
      <c r="Y3655" s="2"/>
      <c r="Z3655" s="3"/>
      <c r="AA3655" s="3"/>
      <c r="AB3655" s="7" t="s">
        <v>10849</v>
      </c>
      <c r="AC3655" s="3" t="s">
        <v>44</v>
      </c>
      <c r="AD3655" s="3" t="s">
        <v>44</v>
      </c>
      <c r="AE3655" s="3" t="s">
        <v>44</v>
      </c>
      <c r="AF3655" s="3" t="s">
        <v>44</v>
      </c>
      <c r="AG3655" s="4"/>
      <c r="AH3655" s="3"/>
      <c r="AI3655" s="4"/>
      <c r="AJ36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5" s="8">
        <f>IF(#REF!=MAX(#REF!),"New","Old")</f>
      </c>
      <c r="AL3655" s="3"/>
      <c r="AM3655" s="9">
        <f>IF(OR(#REF!="",#REF!=0),"",IF(#REF!&lt;12000,"&lt;12k",IF(AND(#REF!&gt;=12000,#REF!&lt;24000),"12k to 24k",IF(AND(#REF!&gt;=24000,#REF!&lt;=36000),"24k to 36k",IF(#REF!&gt;36000,"&gt;36k","")))))</f>
      </c>
    </row>
    <row x14ac:dyDescent="0.25" r="3656" customHeight="1" ht="18.75">
      <c r="A3656" s="1">
        <v>1935297</v>
      </c>
      <c r="B3656" s="2">
        <v>11550353</v>
      </c>
      <c r="C3656" s="3" t="s">
        <v>0</v>
      </c>
      <c r="D3656" s="3" t="s">
        <v>86</v>
      </c>
      <c r="E3656" s="2">
        <v>2020</v>
      </c>
      <c r="F3656" s="4">
        <v>45212</v>
      </c>
      <c r="G3656" s="3" t="s">
        <v>14</v>
      </c>
      <c r="H3656" s="4">
        <v>45216</v>
      </c>
      <c r="I3656" s="4">
        <f>_xlfn.XLOOKUP(#REF!,[1]!Backup_F8_Previous_Wave[ODINO],[1]!Backup_F8_Previous_Wave[Production Date],"")</f>
      </c>
      <c r="J3656" s="10">
        <f>_xlfn.XLOOKUP(#REF!,[1]!Backup_F8_Previous_Wave[ODINO],[1]!Backup_F8_Previous_Wave[Wave Date],"")</f>
      </c>
      <c r="K3656" s="6">
        <f>_xlfn.XLOOKUP(#REF!,[1]!Backup_F8_Previous_Wave[ODINO],[1]!Backup_F8_Previous_Wave[Full VIN],"")</f>
      </c>
      <c r="L3656" s="3" t="s">
        <v>8087</v>
      </c>
      <c r="M3656" s="3" t="s">
        <v>4</v>
      </c>
      <c r="N3656" s="3" t="s">
        <v>10850</v>
      </c>
      <c r="O3656" s="3" t="s">
        <v>4771</v>
      </c>
      <c r="P3656" s="6">
        <f>_xlfn.XLOOKUP(#REF!,[1]!Table2[BINNING],[1]!Table2[VFG],"")</f>
      </c>
      <c r="Q3656" s="6">
        <f>IF(ISNUMBER(FIND("|",#REF!,1)),LEFT(#REF!,FIND("|",#REF!,1)-2),#REF!)</f>
      </c>
      <c r="R3656" s="6">
        <f>IF(ISNUMBER(FIND("|",#REF!,1)),RIGHT(#REF!,LEN(#REF!)-FIND("|",#REF!,1)-1),"")</f>
      </c>
      <c r="S3656" s="3" t="s">
        <v>7</v>
      </c>
      <c r="T3656" s="3" t="s">
        <v>7</v>
      </c>
      <c r="U3656" s="2">
        <v>0</v>
      </c>
      <c r="V3656" s="2">
        <v>0</v>
      </c>
      <c r="W3656" s="2"/>
      <c r="X3656" s="3" t="s">
        <v>112</v>
      </c>
      <c r="Y3656" s="2"/>
      <c r="Z3656" s="3"/>
      <c r="AA3656" s="3"/>
      <c r="AB3656" s="7" t="s">
        <v>10851</v>
      </c>
      <c r="AC3656" s="3" t="s">
        <v>685</v>
      </c>
      <c r="AD3656" s="3" t="s">
        <v>93</v>
      </c>
      <c r="AE3656" s="3" t="s">
        <v>94</v>
      </c>
      <c r="AF3656" s="3" t="s">
        <v>95</v>
      </c>
      <c r="AG3656" s="4"/>
      <c r="AH3656" s="3"/>
      <c r="AI3656" s="4"/>
      <c r="AJ36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6" s="8">
        <f>IF(#REF!=MAX(#REF!),"New","Old")</f>
      </c>
      <c r="AL3656" s="3"/>
      <c r="AM3656" s="9">
        <f>IF(OR(#REF!="",#REF!=0),"",IF(#REF!&lt;12000,"&lt;12k",IF(AND(#REF!&gt;=12000,#REF!&lt;24000),"12k to 24k",IF(AND(#REF!&gt;=24000,#REF!&lt;=36000),"24k to 36k",IF(#REF!&gt;36000,"&gt;36k","")))))</f>
      </c>
    </row>
    <row x14ac:dyDescent="0.25" r="3657" customHeight="1" ht="18.75">
      <c r="A3657" s="1">
        <v>1935339</v>
      </c>
      <c r="B3657" s="2">
        <v>11550386</v>
      </c>
      <c r="C3657" s="3" t="s">
        <v>0</v>
      </c>
      <c r="D3657" s="3" t="s">
        <v>86</v>
      </c>
      <c r="E3657" s="2">
        <v>2020</v>
      </c>
      <c r="F3657" s="4">
        <v>45216</v>
      </c>
      <c r="G3657" s="3" t="s">
        <v>14</v>
      </c>
      <c r="H3657" s="4">
        <v>45216</v>
      </c>
      <c r="I3657" s="4">
        <f>_xlfn.XLOOKUP(#REF!,[1]!Backup_F8_Previous_Wave[ODINO],[1]!Backup_F8_Previous_Wave[Production Date],"")</f>
      </c>
      <c r="J3657" s="10">
        <f>_xlfn.XLOOKUP(#REF!,[1]!Backup_F8_Previous_Wave[ODINO],[1]!Backup_F8_Previous_Wave[Wave Date],"")</f>
      </c>
      <c r="K3657" s="6">
        <f>_xlfn.XLOOKUP(#REF!,[1]!Backup_F8_Previous_Wave[ODINO],[1]!Backup_F8_Previous_Wave[Full VIN],"")</f>
      </c>
      <c r="L3657" s="3" t="s">
        <v>9558</v>
      </c>
      <c r="M3657" s="3" t="s">
        <v>4</v>
      </c>
      <c r="N3657" s="3" t="s">
        <v>10852</v>
      </c>
      <c r="O3657" s="3" t="s">
        <v>4771</v>
      </c>
      <c r="P3657" s="6">
        <f>_xlfn.XLOOKUP(#REF!,[1]!Table2[BINNING],[1]!Table2[VFG],"")</f>
      </c>
      <c r="Q3657" s="6">
        <f>IF(ISNUMBER(FIND("|",#REF!,1)),LEFT(#REF!,FIND("|",#REF!,1)-2),#REF!)</f>
      </c>
      <c r="R3657" s="6">
        <f>IF(ISNUMBER(FIND("|",#REF!,1)),RIGHT(#REF!,LEN(#REF!)-FIND("|",#REF!,1)-1),"")</f>
      </c>
      <c r="S3657" s="3" t="s">
        <v>7</v>
      </c>
      <c r="T3657" s="3" t="s">
        <v>7</v>
      </c>
      <c r="U3657" s="2">
        <v>0</v>
      </c>
      <c r="V3657" s="2">
        <v>0</v>
      </c>
      <c r="W3657" s="2"/>
      <c r="X3657" s="3" t="s">
        <v>229</v>
      </c>
      <c r="Y3657" s="2">
        <v>40</v>
      </c>
      <c r="Z3657" s="3"/>
      <c r="AA3657" s="3"/>
      <c r="AB3657" s="7" t="s">
        <v>10853</v>
      </c>
      <c r="AC3657" s="3" t="s">
        <v>685</v>
      </c>
      <c r="AD3657" s="3" t="s">
        <v>93</v>
      </c>
      <c r="AE3657" s="3" t="s">
        <v>94</v>
      </c>
      <c r="AF3657" s="3" t="s">
        <v>95</v>
      </c>
      <c r="AG3657" s="4"/>
      <c r="AH3657" s="3"/>
      <c r="AI3657" s="4"/>
      <c r="AJ36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7" s="8">
        <f>IF(#REF!=MAX(#REF!),"New","Old")</f>
      </c>
      <c r="AL3657" s="3"/>
      <c r="AM3657" s="9">
        <f>IF(OR(#REF!="",#REF!=0),"",IF(#REF!&lt;12000,"&lt;12k",IF(AND(#REF!&gt;=12000,#REF!&lt;24000),"12k to 24k",IF(AND(#REF!&gt;=24000,#REF!&lt;=36000),"24k to 36k",IF(#REF!&gt;36000,"&gt;36k","")))))</f>
      </c>
    </row>
    <row x14ac:dyDescent="0.25" r="3658" customHeight="1" ht="18.75">
      <c r="A3658" s="1">
        <v>1935410</v>
      </c>
      <c r="B3658" s="2">
        <v>11550445</v>
      </c>
      <c r="C3658" s="3" t="s">
        <v>0</v>
      </c>
      <c r="D3658" s="3" t="s">
        <v>181</v>
      </c>
      <c r="E3658" s="2">
        <v>2019</v>
      </c>
      <c r="F3658" s="4">
        <v>45214</v>
      </c>
      <c r="G3658" s="3" t="s">
        <v>14</v>
      </c>
      <c r="H3658" s="4">
        <v>45216</v>
      </c>
      <c r="I3658" s="4">
        <f>_xlfn.XLOOKUP(#REF!,[1]!Backup_F8_Previous_Wave[ODINO],[1]!Backup_F8_Previous_Wave[Production Date],"")</f>
      </c>
      <c r="J3658" s="10">
        <f>_xlfn.XLOOKUP(#REF!,[1]!Backup_F8_Previous_Wave[ODINO],[1]!Backup_F8_Previous_Wave[Wave Date],"")</f>
      </c>
      <c r="K3658" s="6">
        <f>_xlfn.XLOOKUP(#REF!,[1]!Backup_F8_Previous_Wave[ODINO],[1]!Backup_F8_Previous_Wave[Full VIN],"")</f>
      </c>
      <c r="L3658" s="3" t="s">
        <v>10854</v>
      </c>
      <c r="M3658" s="3" t="s">
        <v>4</v>
      </c>
      <c r="N3658" s="3" t="s">
        <v>10855</v>
      </c>
      <c r="O3658" s="3" t="s">
        <v>196</v>
      </c>
      <c r="P3658" s="6">
        <f>_xlfn.XLOOKUP(#REF!,[1]!Table2[BINNING],[1]!Table2[VFG],"")</f>
      </c>
      <c r="Q3658" s="6">
        <f>IF(ISNUMBER(FIND("|",#REF!,1)),LEFT(#REF!,FIND("|",#REF!,1)-2),#REF!)</f>
      </c>
      <c r="R3658" s="6">
        <f>IF(ISNUMBER(FIND("|",#REF!,1)),RIGHT(#REF!,LEN(#REF!)-FIND("|",#REF!,1)-1),"")</f>
      </c>
      <c r="S3658" s="3" t="s">
        <v>7</v>
      </c>
      <c r="T3658" s="3" t="s">
        <v>7</v>
      </c>
      <c r="U3658" s="2">
        <v>0</v>
      </c>
      <c r="V3658" s="2">
        <v>0</v>
      </c>
      <c r="W3658" s="2"/>
      <c r="X3658" s="3" t="s">
        <v>404</v>
      </c>
      <c r="Y3658" s="2">
        <v>70</v>
      </c>
      <c r="Z3658" s="3"/>
      <c r="AA3658" s="3"/>
      <c r="AB3658" s="7" t="s">
        <v>10856</v>
      </c>
      <c r="AC3658" s="3" t="s">
        <v>297</v>
      </c>
      <c r="AD3658" s="3" t="s">
        <v>298</v>
      </c>
      <c r="AE3658" s="3" t="s">
        <v>299</v>
      </c>
      <c r="AF3658" s="3" t="s">
        <v>198</v>
      </c>
      <c r="AG3658" s="4"/>
      <c r="AH3658" s="3"/>
      <c r="AI3658" s="4"/>
      <c r="AJ36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8" s="8">
        <f>IF(#REF!=MAX(#REF!),"New","Old")</f>
      </c>
      <c r="AL3658" s="3"/>
      <c r="AM3658" s="9">
        <f>IF(OR(#REF!="",#REF!=0),"",IF(#REF!&lt;12000,"&lt;12k",IF(AND(#REF!&gt;=12000,#REF!&lt;24000),"12k to 24k",IF(AND(#REF!&gt;=24000,#REF!&lt;=36000),"24k to 36k",IF(#REF!&gt;36000,"&gt;36k","")))))</f>
      </c>
    </row>
    <row x14ac:dyDescent="0.25" r="3659" customHeight="1" ht="18.75">
      <c r="A3659" s="1">
        <v>1935421</v>
      </c>
      <c r="B3659" s="2">
        <v>11550452</v>
      </c>
      <c r="C3659" s="3" t="s">
        <v>0</v>
      </c>
      <c r="D3659" s="3" t="s">
        <v>86</v>
      </c>
      <c r="E3659" s="2">
        <v>2020</v>
      </c>
      <c r="F3659" s="4">
        <v>45195</v>
      </c>
      <c r="G3659" s="3" t="s">
        <v>39</v>
      </c>
      <c r="H3659" s="4">
        <v>45216</v>
      </c>
      <c r="I3659" s="4">
        <f>_xlfn.XLOOKUP(#REF!,[1]!Backup_F8_Previous_Wave[ODINO],[1]!Backup_F8_Previous_Wave[Production Date],"")</f>
      </c>
      <c r="J3659" s="10">
        <f>_xlfn.XLOOKUP(#REF!,[1]!Backup_F8_Previous_Wave[ODINO],[1]!Backup_F8_Previous_Wave[Wave Date],"")</f>
      </c>
      <c r="K3659" s="6">
        <f>_xlfn.XLOOKUP(#REF!,[1]!Backup_F8_Previous_Wave[ODINO],[1]!Backup_F8_Previous_Wave[Full VIN],"")</f>
      </c>
      <c r="L3659" s="3" t="s">
        <v>6839</v>
      </c>
      <c r="M3659" s="3" t="s">
        <v>4</v>
      </c>
      <c r="N3659" s="3" t="s">
        <v>10857</v>
      </c>
      <c r="O3659" s="3" t="s">
        <v>4771</v>
      </c>
      <c r="P3659" s="6">
        <f>_xlfn.XLOOKUP(#REF!,[1]!Table2[BINNING],[1]!Table2[VFG],"")</f>
      </c>
      <c r="Q3659" s="6">
        <f>IF(ISNUMBER(FIND("|",#REF!,1)),LEFT(#REF!,FIND("|",#REF!,1)-2),#REF!)</f>
      </c>
      <c r="R3659" s="6">
        <f>IF(ISNUMBER(FIND("|",#REF!,1)),RIGHT(#REF!,LEN(#REF!)-FIND("|",#REF!,1)-1),"")</f>
      </c>
      <c r="S3659" s="3" t="s">
        <v>7</v>
      </c>
      <c r="T3659" s="3" t="s">
        <v>7</v>
      </c>
      <c r="U3659" s="2">
        <v>0</v>
      </c>
      <c r="V3659" s="2">
        <v>0</v>
      </c>
      <c r="W3659" s="2"/>
      <c r="X3659" s="3" t="s">
        <v>525</v>
      </c>
      <c r="Y3659" s="2"/>
      <c r="Z3659" s="3"/>
      <c r="AA3659" s="3"/>
      <c r="AB3659" s="7" t="s">
        <v>10858</v>
      </c>
      <c r="AC3659" s="3" t="s">
        <v>685</v>
      </c>
      <c r="AD3659" s="3" t="s">
        <v>93</v>
      </c>
      <c r="AE3659" s="3" t="s">
        <v>94</v>
      </c>
      <c r="AF3659" s="3" t="s">
        <v>95</v>
      </c>
      <c r="AG3659" s="4"/>
      <c r="AH3659" s="3"/>
      <c r="AI3659" s="4"/>
      <c r="AJ36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59" s="8">
        <f>IF(#REF!=MAX(#REF!),"New","Old")</f>
      </c>
      <c r="AL3659" s="3"/>
      <c r="AM3659" s="9">
        <f>IF(OR(#REF!="",#REF!=0),"",IF(#REF!&lt;12000,"&lt;12k",IF(AND(#REF!&gt;=12000,#REF!&lt;24000),"12k to 24k",IF(AND(#REF!&gt;=24000,#REF!&lt;=36000),"24k to 36k",IF(#REF!&gt;36000,"&gt;36k","")))))</f>
      </c>
    </row>
    <row x14ac:dyDescent="0.25" r="3660" customHeight="1" ht="18.75">
      <c r="A3660" s="1">
        <v>1935434</v>
      </c>
      <c r="B3660" s="2">
        <v>11550463</v>
      </c>
      <c r="C3660" s="3" t="s">
        <v>0</v>
      </c>
      <c r="D3660" s="3" t="s">
        <v>1</v>
      </c>
      <c r="E3660" s="2">
        <v>2003</v>
      </c>
      <c r="F3660" s="4">
        <v>45216</v>
      </c>
      <c r="G3660" s="3" t="s">
        <v>14</v>
      </c>
      <c r="H3660" s="4">
        <v>45216</v>
      </c>
      <c r="I3660" s="4"/>
      <c r="J3660" s="10">
        <f>_xlfn.XLOOKUP(#REF!,[1]!Backup_F8_Previous_Wave[ODINO],[1]!Backup_F8_Previous_Wave[Wave Date],"")</f>
      </c>
      <c r="K3660" s="3"/>
      <c r="L3660" s="3" t="s">
        <v>10859</v>
      </c>
      <c r="M3660" s="3" t="s">
        <v>4</v>
      </c>
      <c r="N3660" s="3" t="s">
        <v>10860</v>
      </c>
      <c r="O3660" s="3" t="s">
        <v>2296</v>
      </c>
      <c r="P3660" s="6">
        <f>_xlfn.XLOOKUP(#REF!,[1]!Table2[BINNING],[1]!Table2[VFG],"")</f>
      </c>
      <c r="Q3660" s="6">
        <f>IF(ISNUMBER(FIND("|",#REF!,1)),LEFT(#REF!,FIND("|",#REF!,1)-2),#REF!)</f>
      </c>
      <c r="R3660" s="6">
        <f>IF(ISNUMBER(FIND("|",#REF!,1)),RIGHT(#REF!,LEN(#REF!)-FIND("|",#REF!,1)-1),"")</f>
      </c>
      <c r="S3660" s="3" t="s">
        <v>7</v>
      </c>
      <c r="T3660" s="3" t="s">
        <v>7</v>
      </c>
      <c r="U3660" s="2">
        <v>0</v>
      </c>
      <c r="V3660" s="2">
        <v>0</v>
      </c>
      <c r="W3660" s="2"/>
      <c r="X3660" s="3" t="s">
        <v>90</v>
      </c>
      <c r="Y3660" s="2"/>
      <c r="Z3660" s="3"/>
      <c r="AA3660" s="3"/>
      <c r="AB3660" s="7" t="s">
        <v>10861</v>
      </c>
      <c r="AC3660" s="3" t="s">
        <v>44</v>
      </c>
      <c r="AD3660" s="3" t="s">
        <v>44</v>
      </c>
      <c r="AE3660" s="3" t="s">
        <v>44</v>
      </c>
      <c r="AF3660" s="3" t="s">
        <v>44</v>
      </c>
      <c r="AG3660" s="4"/>
      <c r="AH3660" s="3"/>
      <c r="AI3660" s="4"/>
      <c r="AJ36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0" s="8">
        <f>IF(#REF!=MAX(#REF!),"New","Old")</f>
      </c>
      <c r="AL3660" s="3"/>
      <c r="AM3660" s="9">
        <f>IF(OR(#REF!="",#REF!=0),"",IF(#REF!&lt;12000,"&lt;12k",IF(AND(#REF!&gt;=12000,#REF!&lt;24000),"12k to 24k",IF(AND(#REF!&gt;=24000,#REF!&lt;=36000),"24k to 36k",IF(#REF!&gt;36000,"&gt;36k","")))))</f>
      </c>
    </row>
    <row x14ac:dyDescent="0.25" r="3661" customHeight="1" ht="18.75">
      <c r="A3661" s="1">
        <v>1935444</v>
      </c>
      <c r="B3661" s="2">
        <v>11550471</v>
      </c>
      <c r="C3661" s="3" t="s">
        <v>0</v>
      </c>
      <c r="D3661" s="3" t="s">
        <v>181</v>
      </c>
      <c r="E3661" s="2">
        <v>2016</v>
      </c>
      <c r="F3661" s="4">
        <v>45192</v>
      </c>
      <c r="G3661" s="3" t="s">
        <v>39</v>
      </c>
      <c r="H3661" s="4">
        <v>45216</v>
      </c>
      <c r="I3661" s="4">
        <f>_xlfn.XLOOKUP(#REF!,[1]!Backup_F8_Previous_Wave[ODINO],[1]!Backup_F8_Previous_Wave[Production Date],"")</f>
      </c>
      <c r="J3661" s="10">
        <f>_xlfn.XLOOKUP(#REF!,[1]!Backup_F8_Previous_Wave[ODINO],[1]!Backup_F8_Previous_Wave[Wave Date],"")</f>
      </c>
      <c r="K3661" s="6">
        <f>_xlfn.XLOOKUP(#REF!,[1]!Backup_F8_Previous_Wave[ODINO],[1]!Backup_F8_Previous_Wave[Full VIN],"")</f>
      </c>
      <c r="L3661" s="3" t="s">
        <v>6350</v>
      </c>
      <c r="M3661" s="3" t="s">
        <v>4</v>
      </c>
      <c r="N3661" s="3" t="s">
        <v>10862</v>
      </c>
      <c r="O3661" s="3" t="s">
        <v>196</v>
      </c>
      <c r="P3661" s="6">
        <f>_xlfn.XLOOKUP(#REF!,[1]!Table2[BINNING],[1]!Table2[VFG],"")</f>
      </c>
      <c r="Q3661" s="6">
        <f>IF(ISNUMBER(FIND("|",#REF!,1)),LEFT(#REF!,FIND("|",#REF!,1)-2),#REF!)</f>
      </c>
      <c r="R3661" s="6">
        <f>IF(ISNUMBER(FIND("|",#REF!,1)),RIGHT(#REF!,LEN(#REF!)-FIND("|",#REF!,1)-1),"")</f>
      </c>
      <c r="S3661" s="3" t="s">
        <v>7</v>
      </c>
      <c r="T3661" s="3" t="s">
        <v>7</v>
      </c>
      <c r="U3661" s="2">
        <v>0</v>
      </c>
      <c r="V3661" s="2">
        <v>0</v>
      </c>
      <c r="W3661" s="2"/>
      <c r="X3661" s="3" t="s">
        <v>106</v>
      </c>
      <c r="Y3661" s="2"/>
      <c r="Z3661" s="3"/>
      <c r="AA3661" s="3"/>
      <c r="AB3661" s="7" t="s">
        <v>10863</v>
      </c>
      <c r="AC3661" s="3" t="s">
        <v>297</v>
      </c>
      <c r="AD3661" s="3" t="s">
        <v>298</v>
      </c>
      <c r="AE3661" s="3" t="s">
        <v>299</v>
      </c>
      <c r="AF3661" s="3" t="s">
        <v>198</v>
      </c>
      <c r="AG3661" s="4"/>
      <c r="AH3661" s="3"/>
      <c r="AI3661" s="4"/>
      <c r="AJ36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1" s="8">
        <f>IF(#REF!=MAX(#REF!),"New","Old")</f>
      </c>
      <c r="AL3661" s="3"/>
      <c r="AM3661" s="9">
        <f>IF(OR(#REF!="",#REF!=0),"",IF(#REF!&lt;12000,"&lt;12k",IF(AND(#REF!&gt;=12000,#REF!&lt;24000),"12k to 24k",IF(AND(#REF!&gt;=24000,#REF!&lt;=36000),"24k to 36k",IF(#REF!&gt;36000,"&gt;36k","")))))</f>
      </c>
    </row>
    <row x14ac:dyDescent="0.25" r="3662" customHeight="1" ht="18.75">
      <c r="A3662" s="1">
        <v>1935474</v>
      </c>
      <c r="B3662" s="2">
        <v>11550491</v>
      </c>
      <c r="C3662" s="3" t="s">
        <v>0</v>
      </c>
      <c r="D3662" s="3" t="s">
        <v>86</v>
      </c>
      <c r="E3662" s="2">
        <v>2020</v>
      </c>
      <c r="F3662" s="4">
        <v>45208</v>
      </c>
      <c r="G3662" s="3" t="s">
        <v>14</v>
      </c>
      <c r="H3662" s="4">
        <v>45216</v>
      </c>
      <c r="I3662" s="4">
        <f>_xlfn.XLOOKUP(#REF!,[1]!Backup_F8_Previous_Wave[ODINO],[1]!Backup_F8_Previous_Wave[Production Date],"")</f>
      </c>
      <c r="J3662" s="10">
        <f>_xlfn.XLOOKUP(#REF!,[1]!Backup_F8_Previous_Wave[ODINO],[1]!Backup_F8_Previous_Wave[Wave Date],"")</f>
      </c>
      <c r="K3662" s="6">
        <f>_xlfn.XLOOKUP(#REF!,[1]!Backup_F8_Previous_Wave[ODINO],[1]!Backup_F8_Previous_Wave[Full VIN],"")</f>
      </c>
      <c r="L3662" s="3" t="s">
        <v>8307</v>
      </c>
      <c r="M3662" s="3" t="s">
        <v>4</v>
      </c>
      <c r="N3662" s="3" t="s">
        <v>10864</v>
      </c>
      <c r="O3662" s="3" t="s">
        <v>4771</v>
      </c>
      <c r="P3662" s="6">
        <f>_xlfn.XLOOKUP(#REF!,[1]!Table2[BINNING],[1]!Table2[VFG],"")</f>
      </c>
      <c r="Q3662" s="6">
        <f>IF(ISNUMBER(FIND("|",#REF!,1)),LEFT(#REF!,FIND("|",#REF!,1)-2),#REF!)</f>
      </c>
      <c r="R3662" s="6">
        <f>IF(ISNUMBER(FIND("|",#REF!,1)),RIGHT(#REF!,LEN(#REF!)-FIND("|",#REF!,1)-1),"")</f>
      </c>
      <c r="S3662" s="3" t="s">
        <v>7</v>
      </c>
      <c r="T3662" s="3" t="s">
        <v>7</v>
      </c>
      <c r="U3662" s="2">
        <v>0</v>
      </c>
      <c r="V3662" s="2">
        <v>0</v>
      </c>
      <c r="W3662" s="2"/>
      <c r="X3662" s="3" t="s">
        <v>63</v>
      </c>
      <c r="Y3662" s="2"/>
      <c r="Z3662" s="3"/>
      <c r="AA3662" s="3"/>
      <c r="AB3662" s="7" t="s">
        <v>10865</v>
      </c>
      <c r="AC3662" s="3" t="s">
        <v>685</v>
      </c>
      <c r="AD3662" s="3" t="s">
        <v>93</v>
      </c>
      <c r="AE3662" s="3" t="s">
        <v>94</v>
      </c>
      <c r="AF3662" s="3" t="s">
        <v>95</v>
      </c>
      <c r="AG3662" s="4"/>
      <c r="AH3662" s="3"/>
      <c r="AI3662" s="4"/>
      <c r="AJ36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2" s="8">
        <f>IF(#REF!=MAX(#REF!),"New","Old")</f>
      </c>
      <c r="AL3662" s="3"/>
      <c r="AM3662" s="9">
        <f>IF(OR(#REF!="",#REF!=0),"",IF(#REF!&lt;12000,"&lt;12k",IF(AND(#REF!&gt;=12000,#REF!&lt;24000),"12k to 24k",IF(AND(#REF!&gt;=24000,#REF!&lt;=36000),"24k to 36k",IF(#REF!&gt;36000,"&gt;36k","")))))</f>
      </c>
    </row>
    <row x14ac:dyDescent="0.25" r="3663" customHeight="1" ht="18.75">
      <c r="A3663" s="1">
        <v>1935487</v>
      </c>
      <c r="B3663" s="2">
        <v>11550501</v>
      </c>
      <c r="C3663" s="3" t="s">
        <v>0</v>
      </c>
      <c r="D3663" s="3" t="s">
        <v>181</v>
      </c>
      <c r="E3663" s="2">
        <v>2018</v>
      </c>
      <c r="F3663" s="4">
        <v>45203</v>
      </c>
      <c r="G3663" s="3" t="s">
        <v>14</v>
      </c>
      <c r="H3663" s="4">
        <v>45216</v>
      </c>
      <c r="I3663" s="4">
        <f>_xlfn.XLOOKUP(#REF!,[1]!Backup_F8_Previous_Wave[ODINO],[1]!Backup_F8_Previous_Wave[Production Date],"")</f>
      </c>
      <c r="J3663" s="10">
        <f>_xlfn.XLOOKUP(#REF!,[1]!Backup_F8_Previous_Wave[ODINO],[1]!Backup_F8_Previous_Wave[Wave Date],"")</f>
      </c>
      <c r="K3663" s="6">
        <f>_xlfn.XLOOKUP(#REF!,[1]!Backup_F8_Previous_Wave[ODINO],[1]!Backup_F8_Previous_Wave[Full VIN],"")</f>
      </c>
      <c r="L3663" s="3" t="s">
        <v>7545</v>
      </c>
      <c r="M3663" s="3" t="s">
        <v>4</v>
      </c>
      <c r="N3663" s="3" t="s">
        <v>10866</v>
      </c>
      <c r="O3663" s="3" t="s">
        <v>196</v>
      </c>
      <c r="P3663" s="6">
        <f>_xlfn.XLOOKUP(#REF!,[1]!Table2[BINNING],[1]!Table2[VFG],"")</f>
      </c>
      <c r="Q3663" s="6">
        <f>IF(ISNUMBER(FIND("|",#REF!,1)),LEFT(#REF!,FIND("|",#REF!,1)-2),#REF!)</f>
      </c>
      <c r="R3663" s="6">
        <f>IF(ISNUMBER(FIND("|",#REF!,1)),RIGHT(#REF!,LEN(#REF!)-FIND("|",#REF!,1)-1),"")</f>
      </c>
      <c r="S3663" s="3" t="s">
        <v>7</v>
      </c>
      <c r="T3663" s="3" t="s">
        <v>7</v>
      </c>
      <c r="U3663" s="2">
        <v>0</v>
      </c>
      <c r="V3663" s="2">
        <v>0</v>
      </c>
      <c r="W3663" s="2"/>
      <c r="X3663" s="3" t="s">
        <v>139</v>
      </c>
      <c r="Y3663" s="2">
        <v>70</v>
      </c>
      <c r="Z3663" s="3"/>
      <c r="AA3663" s="3"/>
      <c r="AB3663" s="7" t="s">
        <v>10867</v>
      </c>
      <c r="AC3663" s="3" t="s">
        <v>297</v>
      </c>
      <c r="AD3663" s="3" t="s">
        <v>298</v>
      </c>
      <c r="AE3663" s="3" t="s">
        <v>299</v>
      </c>
      <c r="AF3663" s="3" t="s">
        <v>198</v>
      </c>
      <c r="AG3663" s="4"/>
      <c r="AH3663" s="3"/>
      <c r="AI3663" s="4"/>
      <c r="AJ36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3" s="8">
        <f>IF(#REF!=MAX(#REF!),"New","Old")</f>
      </c>
      <c r="AL3663" s="3"/>
      <c r="AM3663" s="9">
        <f>IF(OR(#REF!="",#REF!=0),"",IF(#REF!&lt;12000,"&lt;12k",IF(AND(#REF!&gt;=12000,#REF!&lt;24000),"12k to 24k",IF(AND(#REF!&gt;=24000,#REF!&lt;=36000),"24k to 36k",IF(#REF!&gt;36000,"&gt;36k","")))))</f>
      </c>
    </row>
    <row x14ac:dyDescent="0.25" r="3664" customHeight="1" ht="18.75">
      <c r="A3664" s="1">
        <v>1935505</v>
      </c>
      <c r="B3664" s="2">
        <v>11550515</v>
      </c>
      <c r="C3664" s="3" t="s">
        <v>0</v>
      </c>
      <c r="D3664" s="3" t="s">
        <v>187</v>
      </c>
      <c r="E3664" s="2">
        <v>2019</v>
      </c>
      <c r="F3664" s="4">
        <v>45214</v>
      </c>
      <c r="G3664" s="3" t="s">
        <v>14</v>
      </c>
      <c r="H3664" s="4">
        <v>45216</v>
      </c>
      <c r="I3664" s="4"/>
      <c r="J3664" s="10">
        <f>_xlfn.XLOOKUP(#REF!,[1]!Backup_F8_Previous_Wave[ODINO],[1]!Backup_F8_Previous_Wave[Wave Date],"")</f>
      </c>
      <c r="K3664" s="3"/>
      <c r="L3664" s="3" t="s">
        <v>10868</v>
      </c>
      <c r="M3664" s="3" t="s">
        <v>4</v>
      </c>
      <c r="N3664" s="3" t="s">
        <v>10869</v>
      </c>
      <c r="O3664" s="3" t="s">
        <v>824</v>
      </c>
      <c r="P3664" s="6">
        <f>_xlfn.XLOOKUP(#REF!,[1]!Table2[BINNING],[1]!Table2[VFG],"")</f>
      </c>
      <c r="Q3664" s="6">
        <f>IF(ISNUMBER(FIND("|",#REF!,1)),LEFT(#REF!,FIND("|",#REF!,1)-2),#REF!)</f>
      </c>
      <c r="R3664" s="6">
        <f>IF(ISNUMBER(FIND("|",#REF!,1)),RIGHT(#REF!,LEN(#REF!)-FIND("|",#REF!,1)-1),"")</f>
      </c>
      <c r="S3664" s="3" t="s">
        <v>7</v>
      </c>
      <c r="T3664" s="3" t="s">
        <v>7</v>
      </c>
      <c r="U3664" s="2">
        <v>0</v>
      </c>
      <c r="V3664" s="2">
        <v>0</v>
      </c>
      <c r="W3664" s="2"/>
      <c r="X3664" s="3" t="s">
        <v>106</v>
      </c>
      <c r="Y3664" s="2">
        <v>0</v>
      </c>
      <c r="Z3664" s="3"/>
      <c r="AA3664" s="3"/>
      <c r="AB3664" s="7" t="s">
        <v>10870</v>
      </c>
      <c r="AC3664" s="3" t="s">
        <v>44</v>
      </c>
      <c r="AD3664" s="3" t="s">
        <v>44</v>
      </c>
      <c r="AE3664" s="3" t="s">
        <v>44</v>
      </c>
      <c r="AF3664" s="3" t="s">
        <v>44</v>
      </c>
      <c r="AG3664" s="4"/>
      <c r="AH3664" s="3"/>
      <c r="AI3664" s="4"/>
      <c r="AJ36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4" s="8">
        <f>IF(#REF!=MAX(#REF!),"New","Old")</f>
      </c>
      <c r="AL3664" s="3"/>
      <c r="AM3664" s="9">
        <f>IF(OR(#REF!="",#REF!=0),"",IF(#REF!&lt;12000,"&lt;12k",IF(AND(#REF!&gt;=12000,#REF!&lt;24000),"12k to 24k",IF(AND(#REF!&gt;=24000,#REF!&lt;=36000),"24k to 36k",IF(#REF!&gt;36000,"&gt;36k","")))))</f>
      </c>
    </row>
    <row x14ac:dyDescent="0.25" r="3665" customHeight="1" ht="18.75">
      <c r="A3665" s="1">
        <v>1935576</v>
      </c>
      <c r="B3665" s="2">
        <v>11550564</v>
      </c>
      <c r="C3665" s="3" t="s">
        <v>0</v>
      </c>
      <c r="D3665" s="3" t="s">
        <v>181</v>
      </c>
      <c r="E3665" s="2">
        <v>2017</v>
      </c>
      <c r="F3665" s="4">
        <v>45064</v>
      </c>
      <c r="G3665" s="3" t="s">
        <v>108</v>
      </c>
      <c r="H3665" s="4">
        <v>45217</v>
      </c>
      <c r="I3665" s="4">
        <f>_xlfn.XLOOKUP(#REF!,[1]!Backup_F8_Previous_Wave[ODINO],[1]!Backup_F8_Previous_Wave[Production Date],"")</f>
      </c>
      <c r="J3665" s="10">
        <f>_xlfn.XLOOKUP(#REF!,[1]!Backup_F8_Previous_Wave[ODINO],[1]!Backup_F8_Previous_Wave[Wave Date],"")</f>
      </c>
      <c r="K3665" s="6">
        <f>_xlfn.XLOOKUP(#REF!,[1]!Backup_F8_Previous_Wave[ODINO],[1]!Backup_F8_Previous_Wave[Full VIN],"")</f>
      </c>
      <c r="L3665" s="3" t="s">
        <v>8513</v>
      </c>
      <c r="M3665" s="3" t="s">
        <v>4</v>
      </c>
      <c r="N3665" s="3" t="s">
        <v>10871</v>
      </c>
      <c r="O3665" s="3" t="s">
        <v>196</v>
      </c>
      <c r="P3665" s="6">
        <f>_xlfn.XLOOKUP(#REF!,[1]!Table2[BINNING],[1]!Table2[VFG],"")</f>
      </c>
      <c r="Q3665" s="6">
        <f>IF(ISNUMBER(FIND("|",#REF!,1)),LEFT(#REF!,FIND("|",#REF!,1)-2),#REF!)</f>
      </c>
      <c r="R3665" s="6">
        <f>IF(ISNUMBER(FIND("|",#REF!,1)),RIGHT(#REF!,LEN(#REF!)-FIND("|",#REF!,1)-1),"")</f>
      </c>
      <c r="S3665" s="3" t="s">
        <v>7</v>
      </c>
      <c r="T3665" s="3" t="s">
        <v>7</v>
      </c>
      <c r="U3665" s="2">
        <v>0</v>
      </c>
      <c r="V3665" s="2">
        <v>0</v>
      </c>
      <c r="W3665" s="2"/>
      <c r="X3665" s="3" t="s">
        <v>139</v>
      </c>
      <c r="Y3665" s="2"/>
      <c r="Z3665" s="3"/>
      <c r="AA3665" s="3"/>
      <c r="AB3665" s="7" t="s">
        <v>10872</v>
      </c>
      <c r="AC3665" s="3" t="s">
        <v>297</v>
      </c>
      <c r="AD3665" s="3" t="s">
        <v>298</v>
      </c>
      <c r="AE3665" s="3" t="s">
        <v>299</v>
      </c>
      <c r="AF3665" s="3" t="s">
        <v>198</v>
      </c>
      <c r="AG3665" s="4"/>
      <c r="AH3665" s="3"/>
      <c r="AI3665" s="4"/>
      <c r="AJ36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5" s="8">
        <f>IF(#REF!=MAX(#REF!),"New","Old")</f>
      </c>
      <c r="AL3665" s="3"/>
      <c r="AM3665" s="9">
        <f>IF(OR(#REF!="",#REF!=0),"",IF(#REF!&lt;12000,"&lt;12k",IF(AND(#REF!&gt;=12000,#REF!&lt;24000),"12k to 24k",IF(AND(#REF!&gt;=24000,#REF!&lt;=36000),"24k to 36k",IF(#REF!&gt;36000,"&gt;36k","")))))</f>
      </c>
    </row>
    <row x14ac:dyDescent="0.25" r="3666" customHeight="1" ht="18.75">
      <c r="A3666" s="1">
        <v>1935592</v>
      </c>
      <c r="B3666" s="2">
        <v>11550578</v>
      </c>
      <c r="C3666" s="3" t="s">
        <v>0</v>
      </c>
      <c r="D3666" s="3" t="s">
        <v>86</v>
      </c>
      <c r="E3666" s="2">
        <v>2020</v>
      </c>
      <c r="F3666" s="4">
        <v>45203</v>
      </c>
      <c r="G3666" s="3" t="s">
        <v>14</v>
      </c>
      <c r="H3666" s="4">
        <v>45217</v>
      </c>
      <c r="I3666" s="4">
        <f>_xlfn.XLOOKUP(#REF!,[1]!Backup_F8_Previous_Wave[ODINO],[1]!Backup_F8_Previous_Wave[Production Date],"")</f>
      </c>
      <c r="J3666" s="10">
        <f>_xlfn.XLOOKUP(#REF!,[1]!Backup_F8_Previous_Wave[ODINO],[1]!Backup_F8_Previous_Wave[Wave Date],"")</f>
      </c>
      <c r="K3666" s="6">
        <f>_xlfn.XLOOKUP(#REF!,[1]!Backup_F8_Previous_Wave[ODINO],[1]!Backup_F8_Previous_Wave[Full VIN],"")</f>
      </c>
      <c r="L3666" s="3" t="s">
        <v>8087</v>
      </c>
      <c r="M3666" s="3" t="s">
        <v>4</v>
      </c>
      <c r="N3666" s="3" t="s">
        <v>10873</v>
      </c>
      <c r="O3666" s="3" t="s">
        <v>4771</v>
      </c>
      <c r="P3666" s="6">
        <f>_xlfn.XLOOKUP(#REF!,[1]!Table2[BINNING],[1]!Table2[VFG],"")</f>
      </c>
      <c r="Q3666" s="6">
        <f>IF(ISNUMBER(FIND("|",#REF!,1)),LEFT(#REF!,FIND("|",#REF!,1)-2),#REF!)</f>
      </c>
      <c r="R3666" s="6">
        <f>IF(ISNUMBER(FIND("|",#REF!,1)),RIGHT(#REF!,LEN(#REF!)-FIND("|",#REF!,1)-1),"")</f>
      </c>
      <c r="S3666" s="3" t="s">
        <v>7</v>
      </c>
      <c r="T3666" s="3" t="s">
        <v>7</v>
      </c>
      <c r="U3666" s="2">
        <v>0</v>
      </c>
      <c r="V3666" s="2">
        <v>0</v>
      </c>
      <c r="W3666" s="2">
        <v>45000</v>
      </c>
      <c r="X3666" s="3" t="s">
        <v>72</v>
      </c>
      <c r="Y3666" s="2"/>
      <c r="Z3666" s="3" t="s">
        <v>10874</v>
      </c>
      <c r="AA3666" s="3" t="s">
        <v>1092</v>
      </c>
      <c r="AB3666" s="7" t="s">
        <v>10875</v>
      </c>
      <c r="AC3666" s="3" t="s">
        <v>685</v>
      </c>
      <c r="AD3666" s="3" t="s">
        <v>93</v>
      </c>
      <c r="AE3666" s="3" t="s">
        <v>94</v>
      </c>
      <c r="AF3666" s="3" t="s">
        <v>95</v>
      </c>
      <c r="AG3666" s="4"/>
      <c r="AH3666" s="3"/>
      <c r="AI3666" s="4"/>
      <c r="AJ36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6" s="8">
        <f>IF(#REF!=MAX(#REF!),"New","Old")</f>
      </c>
      <c r="AL3666" s="3"/>
      <c r="AM3666" s="9">
        <f>IF(OR(#REF!="",#REF!=0),"",IF(#REF!&lt;12000,"&lt;12k",IF(AND(#REF!&gt;=12000,#REF!&lt;24000),"12k to 24k",IF(AND(#REF!&gt;=24000,#REF!&lt;=36000),"24k to 36k",IF(#REF!&gt;36000,"&gt;36k","")))))</f>
      </c>
    </row>
    <row x14ac:dyDescent="0.25" r="3667" customHeight="1" ht="18.75">
      <c r="A3667" s="1">
        <v>1935621</v>
      </c>
      <c r="B3667" s="2">
        <v>11550597</v>
      </c>
      <c r="C3667" s="3" t="s">
        <v>0</v>
      </c>
      <c r="D3667" s="3" t="s">
        <v>86</v>
      </c>
      <c r="E3667" s="2">
        <v>2020</v>
      </c>
      <c r="F3667" s="4">
        <v>45189</v>
      </c>
      <c r="G3667" s="3" t="s">
        <v>39</v>
      </c>
      <c r="H3667" s="4">
        <v>45217</v>
      </c>
      <c r="I3667" s="4">
        <f>_xlfn.XLOOKUP(#REF!,[1]!Backup_F8_Previous_Wave[ODINO],[1]!Backup_F8_Previous_Wave[Production Date],"")</f>
      </c>
      <c r="J3667" s="10">
        <f>_xlfn.XLOOKUP(#REF!,[1]!Backup_F8_Previous_Wave[ODINO],[1]!Backup_F8_Previous_Wave[Wave Date],"")</f>
      </c>
      <c r="K3667" s="6">
        <f>_xlfn.XLOOKUP(#REF!,[1]!Backup_F8_Previous_Wave[ODINO],[1]!Backup_F8_Previous_Wave[Full VIN],"")</f>
      </c>
      <c r="L3667" s="3" t="s">
        <v>8112</v>
      </c>
      <c r="M3667" s="3" t="s">
        <v>4</v>
      </c>
      <c r="N3667" s="3" t="s">
        <v>10876</v>
      </c>
      <c r="O3667" s="3" t="s">
        <v>4771</v>
      </c>
      <c r="P3667" s="6">
        <f>_xlfn.XLOOKUP(#REF!,[1]!Table2[BINNING],[1]!Table2[VFG],"")</f>
      </c>
      <c r="Q3667" s="6">
        <f>IF(ISNUMBER(FIND("|",#REF!,1)),LEFT(#REF!,FIND("|",#REF!,1)-2),#REF!)</f>
      </c>
      <c r="R3667" s="6">
        <f>IF(ISNUMBER(FIND("|",#REF!,1)),RIGHT(#REF!,LEN(#REF!)-FIND("|",#REF!,1)-1),"")</f>
      </c>
      <c r="S3667" s="3" t="s">
        <v>7</v>
      </c>
      <c r="T3667" s="3" t="s">
        <v>7</v>
      </c>
      <c r="U3667" s="2">
        <v>0</v>
      </c>
      <c r="V3667" s="2">
        <v>0</v>
      </c>
      <c r="W3667" s="2"/>
      <c r="X3667" s="3" t="s">
        <v>282</v>
      </c>
      <c r="Y3667" s="2"/>
      <c r="Z3667" s="3"/>
      <c r="AA3667" s="3"/>
      <c r="AB3667" s="7" t="s">
        <v>10877</v>
      </c>
      <c r="AC3667" s="3" t="s">
        <v>685</v>
      </c>
      <c r="AD3667" s="3" t="s">
        <v>93</v>
      </c>
      <c r="AE3667" s="3" t="s">
        <v>94</v>
      </c>
      <c r="AF3667" s="3" t="s">
        <v>95</v>
      </c>
      <c r="AG3667" s="4"/>
      <c r="AH3667" s="3"/>
      <c r="AI3667" s="4"/>
      <c r="AJ36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7" s="8">
        <f>IF(#REF!=MAX(#REF!),"New","Old")</f>
      </c>
      <c r="AL3667" s="3"/>
      <c r="AM3667" s="9">
        <f>IF(OR(#REF!="",#REF!=0),"",IF(#REF!&lt;12000,"&lt;12k",IF(AND(#REF!&gt;=12000,#REF!&lt;24000),"12k to 24k",IF(AND(#REF!&gt;=24000,#REF!&lt;=36000),"24k to 36k",IF(#REF!&gt;36000,"&gt;36k","")))))</f>
      </c>
    </row>
    <row x14ac:dyDescent="0.25" r="3668" customHeight="1" ht="18.75">
      <c r="A3668" s="1">
        <v>1935692</v>
      </c>
      <c r="B3668" s="2">
        <v>11550655</v>
      </c>
      <c r="C3668" s="3" t="s">
        <v>173</v>
      </c>
      <c r="D3668" s="3" t="s">
        <v>504</v>
      </c>
      <c r="E3668" s="2">
        <v>2019</v>
      </c>
      <c r="F3668" s="4">
        <v>45210</v>
      </c>
      <c r="G3668" s="3" t="s">
        <v>14</v>
      </c>
      <c r="H3668" s="4">
        <v>45217</v>
      </c>
      <c r="I3668" s="4">
        <f>_xlfn.XLOOKUP(#REF!,[1]!Backup_F8_Previous_Wave[ODINO],[1]!Backup_F8_Previous_Wave[Production Date],"")</f>
      </c>
      <c r="J3668" s="10">
        <f>_xlfn.XLOOKUP(#REF!,[1]!Backup_F8_Previous_Wave[ODINO],[1]!Backup_F8_Previous_Wave[Wave Date],"")</f>
      </c>
      <c r="K3668" s="6">
        <f>_xlfn.XLOOKUP(#REF!,[1]!Backup_F8_Previous_Wave[ODINO],[1]!Backup_F8_Previous_Wave[Full VIN],"")</f>
      </c>
      <c r="L3668" s="3" t="s">
        <v>10878</v>
      </c>
      <c r="M3668" s="3" t="s">
        <v>4</v>
      </c>
      <c r="N3668" s="3" t="s">
        <v>10879</v>
      </c>
      <c r="O3668" s="3" t="s">
        <v>62</v>
      </c>
      <c r="P3668" s="6">
        <f>_xlfn.XLOOKUP(#REF!,[1]!Table2[BINNING],[1]!Table2[VFG],"")</f>
      </c>
      <c r="Q3668" s="6">
        <f>IF(ISNUMBER(FIND("|",#REF!,1)),LEFT(#REF!,FIND("|",#REF!,1)-2),#REF!)</f>
      </c>
      <c r="R3668" s="6">
        <f>IF(ISNUMBER(FIND("|",#REF!,1)),RIGHT(#REF!,LEN(#REF!)-FIND("|",#REF!,1)-1),"")</f>
      </c>
      <c r="S3668" s="3" t="s">
        <v>7</v>
      </c>
      <c r="T3668" s="3" t="s">
        <v>7</v>
      </c>
      <c r="U3668" s="2">
        <v>0</v>
      </c>
      <c r="V3668" s="2">
        <v>0</v>
      </c>
      <c r="W3668" s="2"/>
      <c r="X3668" s="3" t="s">
        <v>282</v>
      </c>
      <c r="Y3668" s="2">
        <v>25</v>
      </c>
      <c r="Z3668" s="3"/>
      <c r="AA3668" s="3"/>
      <c r="AB3668" s="7" t="s">
        <v>10880</v>
      </c>
      <c r="AC3668" s="3" t="s">
        <v>778</v>
      </c>
      <c r="AD3668" s="3" t="s">
        <v>2106</v>
      </c>
      <c r="AE3668" s="3" t="s">
        <v>2840</v>
      </c>
      <c r="AF3668" s="3" t="s">
        <v>68</v>
      </c>
      <c r="AG3668" s="4"/>
      <c r="AH3668" s="3"/>
      <c r="AI3668" s="4"/>
      <c r="AJ36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8" s="8">
        <f>IF(#REF!=MAX(#REF!),"New","Old")</f>
      </c>
      <c r="AL3668" s="3"/>
      <c r="AM3668" s="9">
        <f>IF(OR(#REF!="",#REF!=0),"",IF(#REF!&lt;12000,"&lt;12k",IF(AND(#REF!&gt;=12000,#REF!&lt;24000),"12k to 24k",IF(AND(#REF!&gt;=24000,#REF!&lt;=36000),"24k to 36k",IF(#REF!&gt;36000,"&gt;36k","")))))</f>
      </c>
    </row>
    <row x14ac:dyDescent="0.25" r="3669" customHeight="1" ht="18.75">
      <c r="A3669" s="1">
        <v>1935696</v>
      </c>
      <c r="B3669" s="2">
        <v>11550659</v>
      </c>
      <c r="C3669" s="3" t="s">
        <v>0</v>
      </c>
      <c r="D3669" s="3" t="s">
        <v>86</v>
      </c>
      <c r="E3669" s="2">
        <v>2020</v>
      </c>
      <c r="F3669" s="4">
        <v>45170</v>
      </c>
      <c r="G3669" s="3" t="s">
        <v>39</v>
      </c>
      <c r="H3669" s="4">
        <v>45217</v>
      </c>
      <c r="I3669" s="4"/>
      <c r="J3669" s="10">
        <f>_xlfn.XLOOKUP(#REF!,[1]!Backup_F8_Previous_Wave[ODINO],[1]!Backup_F8_Previous_Wave[Wave Date],"")</f>
      </c>
      <c r="K3669" s="3"/>
      <c r="L3669" s="3" t="s">
        <v>9352</v>
      </c>
      <c r="M3669" s="3" t="s">
        <v>4</v>
      </c>
      <c r="N3669" s="3" t="s">
        <v>10881</v>
      </c>
      <c r="O3669" s="3" t="s">
        <v>4771</v>
      </c>
      <c r="P3669" s="6">
        <f>_xlfn.XLOOKUP(#REF!,[1]!Table2[BINNING],[1]!Table2[VFG],"")</f>
      </c>
      <c r="Q3669" s="6">
        <f>IF(ISNUMBER(FIND("|",#REF!,1)),LEFT(#REF!,FIND("|",#REF!,1)-2),#REF!)</f>
      </c>
      <c r="R3669" s="6">
        <f>IF(ISNUMBER(FIND("|",#REF!,1)),RIGHT(#REF!,LEN(#REF!)-FIND("|",#REF!,1)-1),"")</f>
      </c>
      <c r="S3669" s="3" t="s">
        <v>7</v>
      </c>
      <c r="T3669" s="3" t="s">
        <v>7</v>
      </c>
      <c r="U3669" s="2">
        <v>0</v>
      </c>
      <c r="V3669" s="2">
        <v>0</v>
      </c>
      <c r="W3669" s="2"/>
      <c r="X3669" s="3" t="s">
        <v>63</v>
      </c>
      <c r="Y3669" s="2"/>
      <c r="Z3669" s="3"/>
      <c r="AA3669" s="3"/>
      <c r="AB3669" s="7" t="s">
        <v>10882</v>
      </c>
      <c r="AC3669" s="3" t="s">
        <v>44</v>
      </c>
      <c r="AD3669" s="3" t="s">
        <v>44</v>
      </c>
      <c r="AE3669" s="3" t="s">
        <v>44</v>
      </c>
      <c r="AF3669" s="3" t="s">
        <v>44</v>
      </c>
      <c r="AG3669" s="4"/>
      <c r="AH3669" s="3"/>
      <c r="AI3669" s="4"/>
      <c r="AJ36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69" s="8">
        <f>IF(#REF!=MAX(#REF!),"New","Old")</f>
      </c>
      <c r="AL3669" s="3"/>
      <c r="AM3669" s="9">
        <f>IF(OR(#REF!="",#REF!=0),"",IF(#REF!&lt;12000,"&lt;12k",IF(AND(#REF!&gt;=12000,#REF!&lt;24000),"12k to 24k",IF(AND(#REF!&gt;=24000,#REF!&lt;=36000),"24k to 36k",IF(#REF!&gt;36000,"&gt;36k","")))))</f>
      </c>
    </row>
    <row x14ac:dyDescent="0.25" r="3670" customHeight="1" ht="18.75">
      <c r="A3670" s="1">
        <v>1935704</v>
      </c>
      <c r="B3670" s="2">
        <v>11550662</v>
      </c>
      <c r="C3670" s="3" t="s">
        <v>0</v>
      </c>
      <c r="D3670" s="3" t="s">
        <v>86</v>
      </c>
      <c r="E3670" s="2">
        <v>2020</v>
      </c>
      <c r="F3670" s="4">
        <v>45210</v>
      </c>
      <c r="G3670" s="3" t="s">
        <v>14</v>
      </c>
      <c r="H3670" s="4">
        <v>45217</v>
      </c>
      <c r="I3670" s="4">
        <f>_xlfn.XLOOKUP(#REF!,[1]!Backup_F8_Previous_Wave[ODINO],[1]!Backup_F8_Previous_Wave[Production Date],"")</f>
      </c>
      <c r="J3670" s="10">
        <f>_xlfn.XLOOKUP(#REF!,[1]!Backup_F8_Previous_Wave[ODINO],[1]!Backup_F8_Previous_Wave[Wave Date],"")</f>
      </c>
      <c r="K3670" s="6">
        <f>_xlfn.XLOOKUP(#REF!,[1]!Backup_F8_Previous_Wave[ODINO],[1]!Backup_F8_Previous_Wave[Full VIN],"")</f>
      </c>
      <c r="L3670" s="3" t="s">
        <v>7462</v>
      </c>
      <c r="M3670" s="3" t="s">
        <v>4</v>
      </c>
      <c r="N3670" s="3" t="s">
        <v>10883</v>
      </c>
      <c r="O3670" s="3" t="s">
        <v>4771</v>
      </c>
      <c r="P3670" s="6">
        <f>_xlfn.XLOOKUP(#REF!,[1]!Table2[BINNING],[1]!Table2[VFG],"")</f>
      </c>
      <c r="Q3670" s="6">
        <f>IF(ISNUMBER(FIND("|",#REF!,1)),LEFT(#REF!,FIND("|",#REF!,1)-2),#REF!)</f>
      </c>
      <c r="R3670" s="6">
        <f>IF(ISNUMBER(FIND("|",#REF!,1)),RIGHT(#REF!,LEN(#REF!)-FIND("|",#REF!,1)-1),"")</f>
      </c>
      <c r="S3670" s="3" t="s">
        <v>7</v>
      </c>
      <c r="T3670" s="3" t="s">
        <v>7</v>
      </c>
      <c r="U3670" s="2">
        <v>0</v>
      </c>
      <c r="V3670" s="2">
        <v>0</v>
      </c>
      <c r="W3670" s="2">
        <v>20000</v>
      </c>
      <c r="X3670" s="3" t="s">
        <v>100</v>
      </c>
      <c r="Y3670" s="2"/>
      <c r="Z3670" s="3" t="s">
        <v>10884</v>
      </c>
      <c r="AA3670" s="3" t="s">
        <v>2631</v>
      </c>
      <c r="AB3670" s="7" t="s">
        <v>10885</v>
      </c>
      <c r="AC3670" s="3" t="s">
        <v>685</v>
      </c>
      <c r="AD3670" s="3" t="s">
        <v>93</v>
      </c>
      <c r="AE3670" s="3" t="s">
        <v>94</v>
      </c>
      <c r="AF3670" s="3" t="s">
        <v>95</v>
      </c>
      <c r="AG3670" s="4"/>
      <c r="AH3670" s="3"/>
      <c r="AI3670" s="4"/>
      <c r="AJ36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0" s="8">
        <f>IF(#REF!=MAX(#REF!),"New","Old")</f>
      </c>
      <c r="AL3670" s="3"/>
      <c r="AM3670" s="9">
        <f>IF(OR(#REF!="",#REF!=0),"",IF(#REF!&lt;12000,"&lt;12k",IF(AND(#REF!&gt;=12000,#REF!&lt;24000),"12k to 24k",IF(AND(#REF!&gt;=24000,#REF!&lt;=36000),"24k to 36k",IF(#REF!&gt;36000,"&gt;36k","")))))</f>
      </c>
    </row>
    <row x14ac:dyDescent="0.25" r="3671" customHeight="1" ht="18.75">
      <c r="A3671" s="1">
        <v>1935710</v>
      </c>
      <c r="B3671" s="2">
        <v>11550665</v>
      </c>
      <c r="C3671" s="3" t="s">
        <v>0</v>
      </c>
      <c r="D3671" s="3" t="s">
        <v>86</v>
      </c>
      <c r="E3671" s="2">
        <v>2020</v>
      </c>
      <c r="F3671" s="4">
        <v>45191</v>
      </c>
      <c r="G3671" s="3" t="s">
        <v>39</v>
      </c>
      <c r="H3671" s="4">
        <v>45217</v>
      </c>
      <c r="I3671" s="4">
        <f>_xlfn.XLOOKUP(#REF!,[1]!Backup_F8_Previous_Wave[ODINO],[1]!Backup_F8_Previous_Wave[Production Date],"")</f>
      </c>
      <c r="J3671" s="10">
        <f>_xlfn.XLOOKUP(#REF!,[1]!Backup_F8_Previous_Wave[ODINO],[1]!Backup_F8_Previous_Wave[Wave Date],"")</f>
      </c>
      <c r="K3671" s="6">
        <f>_xlfn.XLOOKUP(#REF!,[1]!Backup_F8_Previous_Wave[ODINO],[1]!Backup_F8_Previous_Wave[Full VIN],"")</f>
      </c>
      <c r="L3671" s="3" t="s">
        <v>10886</v>
      </c>
      <c r="M3671" s="3" t="s">
        <v>4</v>
      </c>
      <c r="N3671" s="3" t="s">
        <v>10887</v>
      </c>
      <c r="O3671" s="3" t="s">
        <v>4771</v>
      </c>
      <c r="P3671" s="6">
        <f>_xlfn.XLOOKUP(#REF!,[1]!Table2[BINNING],[1]!Table2[VFG],"")</f>
      </c>
      <c r="Q3671" s="6">
        <f>IF(ISNUMBER(FIND("|",#REF!,1)),LEFT(#REF!,FIND("|",#REF!,1)-2),#REF!)</f>
      </c>
      <c r="R3671" s="6">
        <f>IF(ISNUMBER(FIND("|",#REF!,1)),RIGHT(#REF!,LEN(#REF!)-FIND("|",#REF!,1)-1),"")</f>
      </c>
      <c r="S3671" s="3" t="s">
        <v>7</v>
      </c>
      <c r="T3671" s="3" t="s">
        <v>7</v>
      </c>
      <c r="U3671" s="2">
        <v>0</v>
      </c>
      <c r="V3671" s="2">
        <v>0</v>
      </c>
      <c r="W3671" s="2"/>
      <c r="X3671" s="3" t="s">
        <v>166</v>
      </c>
      <c r="Y3671" s="2"/>
      <c r="Z3671" s="3"/>
      <c r="AA3671" s="3"/>
      <c r="AB3671" s="7" t="s">
        <v>10888</v>
      </c>
      <c r="AC3671" s="3" t="s">
        <v>685</v>
      </c>
      <c r="AD3671" s="3" t="s">
        <v>93</v>
      </c>
      <c r="AE3671" s="3" t="s">
        <v>94</v>
      </c>
      <c r="AF3671" s="3" t="s">
        <v>95</v>
      </c>
      <c r="AG3671" s="4"/>
      <c r="AH3671" s="3"/>
      <c r="AI3671" s="4"/>
      <c r="AJ36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1" s="8">
        <f>IF(#REF!=MAX(#REF!),"New","Old")</f>
      </c>
      <c r="AL3671" s="3"/>
      <c r="AM3671" s="9">
        <f>IF(OR(#REF!="",#REF!=0),"",IF(#REF!&lt;12000,"&lt;12k",IF(AND(#REF!&gt;=12000,#REF!&lt;24000),"12k to 24k",IF(AND(#REF!&gt;=24000,#REF!&lt;=36000),"24k to 36k",IF(#REF!&gt;36000,"&gt;36k","")))))</f>
      </c>
    </row>
    <row x14ac:dyDescent="0.25" r="3672" customHeight="1" ht="18.75">
      <c r="A3672" s="1">
        <v>1935742</v>
      </c>
      <c r="B3672" s="2">
        <v>11550685</v>
      </c>
      <c r="C3672" s="3" t="s">
        <v>0</v>
      </c>
      <c r="D3672" s="3" t="s">
        <v>86</v>
      </c>
      <c r="E3672" s="2">
        <v>2020</v>
      </c>
      <c r="F3672" s="4">
        <v>45213</v>
      </c>
      <c r="G3672" s="3" t="s">
        <v>14</v>
      </c>
      <c r="H3672" s="4">
        <v>45217</v>
      </c>
      <c r="I3672" s="4">
        <f>_xlfn.XLOOKUP(#REF!,[1]!Backup_F8_Previous_Wave[ODINO],[1]!Backup_F8_Previous_Wave[Production Date],"")</f>
      </c>
      <c r="J3672" s="10">
        <f>_xlfn.XLOOKUP(#REF!,[1]!Backup_F8_Previous_Wave[ODINO],[1]!Backup_F8_Previous_Wave[Wave Date],"")</f>
      </c>
      <c r="K3672" s="6">
        <f>_xlfn.XLOOKUP(#REF!,[1]!Backup_F8_Previous_Wave[ODINO],[1]!Backup_F8_Previous_Wave[Full VIN],"")</f>
      </c>
      <c r="L3672" s="3" t="s">
        <v>3007</v>
      </c>
      <c r="M3672" s="3" t="s">
        <v>4</v>
      </c>
      <c r="N3672" s="3" t="s">
        <v>10889</v>
      </c>
      <c r="O3672" s="3" t="s">
        <v>4771</v>
      </c>
      <c r="P3672" s="6">
        <f>_xlfn.XLOOKUP(#REF!,[1]!Table2[BINNING],[1]!Table2[VFG],"")</f>
      </c>
      <c r="Q3672" s="6">
        <f>IF(ISNUMBER(FIND("|",#REF!,1)),LEFT(#REF!,FIND("|",#REF!,1)-2),#REF!)</f>
      </c>
      <c r="R3672" s="6">
        <f>IF(ISNUMBER(FIND("|",#REF!,1)),RIGHT(#REF!,LEN(#REF!)-FIND("|",#REF!,1)-1),"")</f>
      </c>
      <c r="S3672" s="3" t="s">
        <v>7</v>
      </c>
      <c r="T3672" s="3" t="s">
        <v>7</v>
      </c>
      <c r="U3672" s="2">
        <v>0</v>
      </c>
      <c r="V3672" s="2">
        <v>0</v>
      </c>
      <c r="W3672" s="2"/>
      <c r="X3672" s="3" t="s">
        <v>63</v>
      </c>
      <c r="Y3672" s="2"/>
      <c r="Z3672" s="3"/>
      <c r="AA3672" s="3"/>
      <c r="AB3672" s="7" t="s">
        <v>10890</v>
      </c>
      <c r="AC3672" s="3" t="s">
        <v>685</v>
      </c>
      <c r="AD3672" s="3" t="s">
        <v>93</v>
      </c>
      <c r="AE3672" s="3" t="s">
        <v>94</v>
      </c>
      <c r="AF3672" s="3" t="s">
        <v>95</v>
      </c>
      <c r="AG3672" s="4"/>
      <c r="AH3672" s="3"/>
      <c r="AI3672" s="4"/>
      <c r="AJ36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2" s="8">
        <f>IF(#REF!=MAX(#REF!),"New","Old")</f>
      </c>
      <c r="AL3672" s="3"/>
      <c r="AM3672" s="9">
        <f>IF(OR(#REF!="",#REF!=0),"",IF(#REF!&lt;12000,"&lt;12k",IF(AND(#REF!&gt;=12000,#REF!&lt;24000),"12k to 24k",IF(AND(#REF!&gt;=24000,#REF!&lt;=36000),"24k to 36k",IF(#REF!&gt;36000,"&gt;36k","")))))</f>
      </c>
    </row>
    <row x14ac:dyDescent="0.25" r="3673" customHeight="1" ht="18.75">
      <c r="A3673" s="1">
        <v>1935743</v>
      </c>
      <c r="B3673" s="2">
        <v>11550686</v>
      </c>
      <c r="C3673" s="3" t="s">
        <v>0</v>
      </c>
      <c r="D3673" s="3" t="s">
        <v>86</v>
      </c>
      <c r="E3673" s="2">
        <v>2021</v>
      </c>
      <c r="F3673" s="4">
        <v>45209</v>
      </c>
      <c r="G3673" s="3" t="s">
        <v>14</v>
      </c>
      <c r="H3673" s="4">
        <v>45217</v>
      </c>
      <c r="I3673" s="4">
        <f>_xlfn.XLOOKUP(#REF!,[1]!Backup_F8_Previous_Wave[ODINO],[1]!Backup_F8_Previous_Wave[Production Date],"")</f>
      </c>
      <c r="J3673" s="10">
        <f>_xlfn.XLOOKUP(#REF!,[1]!Backup_F8_Previous_Wave[ODINO],[1]!Backup_F8_Previous_Wave[Wave Date],"")</f>
      </c>
      <c r="K3673" s="6">
        <f>_xlfn.XLOOKUP(#REF!,[1]!Backup_F8_Previous_Wave[ODINO],[1]!Backup_F8_Previous_Wave[Full VIN],"")</f>
      </c>
      <c r="L3673" s="3" t="s">
        <v>8191</v>
      </c>
      <c r="M3673" s="3" t="s">
        <v>4</v>
      </c>
      <c r="N3673" s="3" t="s">
        <v>10891</v>
      </c>
      <c r="O3673" s="3" t="s">
        <v>4771</v>
      </c>
      <c r="P3673" s="6">
        <f>_xlfn.XLOOKUP(#REF!,[1]!Table2[BINNING],[1]!Table2[VFG],"")</f>
      </c>
      <c r="Q3673" s="6">
        <f>IF(ISNUMBER(FIND("|",#REF!,1)),LEFT(#REF!,FIND("|",#REF!,1)-2),#REF!)</f>
      </c>
      <c r="R3673" s="6">
        <f>IF(ISNUMBER(FIND("|",#REF!,1)),RIGHT(#REF!,LEN(#REF!)-FIND("|",#REF!,1)-1),"")</f>
      </c>
      <c r="S3673" s="3" t="s">
        <v>7</v>
      </c>
      <c r="T3673" s="3" t="s">
        <v>7</v>
      </c>
      <c r="U3673" s="2">
        <v>0</v>
      </c>
      <c r="V3673" s="2">
        <v>0</v>
      </c>
      <c r="W3673" s="2"/>
      <c r="X3673" s="3" t="s">
        <v>282</v>
      </c>
      <c r="Y3673" s="2"/>
      <c r="Z3673" s="3"/>
      <c r="AA3673" s="3"/>
      <c r="AB3673" s="7" t="s">
        <v>10892</v>
      </c>
      <c r="AC3673" s="3" t="s">
        <v>685</v>
      </c>
      <c r="AD3673" s="3" t="s">
        <v>93</v>
      </c>
      <c r="AE3673" s="3" t="s">
        <v>94</v>
      </c>
      <c r="AF3673" s="3" t="s">
        <v>95</v>
      </c>
      <c r="AG3673" s="4"/>
      <c r="AH3673" s="3"/>
      <c r="AI3673" s="4"/>
      <c r="AJ36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3" s="8">
        <f>IF(#REF!=MAX(#REF!),"New","Old")</f>
      </c>
      <c r="AL3673" s="3"/>
      <c r="AM3673" s="9">
        <f>IF(OR(#REF!="",#REF!=0),"",IF(#REF!&lt;12000,"&lt;12k",IF(AND(#REF!&gt;=12000,#REF!&lt;24000),"12k to 24k",IF(AND(#REF!&gt;=24000,#REF!&lt;=36000),"24k to 36k",IF(#REF!&gt;36000,"&gt;36k","")))))</f>
      </c>
    </row>
    <row x14ac:dyDescent="0.25" r="3674" customHeight="1" ht="18.75">
      <c r="A3674" s="1">
        <v>1935747</v>
      </c>
      <c r="B3674" s="2">
        <v>11550689</v>
      </c>
      <c r="C3674" s="3" t="s">
        <v>0</v>
      </c>
      <c r="D3674" s="3" t="s">
        <v>1</v>
      </c>
      <c r="E3674" s="2">
        <v>2020</v>
      </c>
      <c r="F3674" s="4">
        <v>45170</v>
      </c>
      <c r="G3674" s="3" t="s">
        <v>39</v>
      </c>
      <c r="H3674" s="4">
        <v>45217</v>
      </c>
      <c r="I3674" s="4">
        <f>_xlfn.XLOOKUP(#REF!,[1]!Backup_F8_Previous_Wave[ODINO],[1]!Backup_F8_Previous_Wave[Production Date],"")</f>
      </c>
      <c r="J3674" s="10">
        <f>_xlfn.XLOOKUP(#REF!,[1]!Backup_F8_Previous_Wave[ODINO],[1]!Backup_F8_Previous_Wave[Wave Date],"")</f>
      </c>
      <c r="K3674" s="6">
        <f>_xlfn.XLOOKUP(#REF!,[1]!Backup_F8_Previous_Wave[ODINO],[1]!Backup_F8_Previous_Wave[Full VIN],"")</f>
      </c>
      <c r="L3674" s="3" t="s">
        <v>10893</v>
      </c>
      <c r="M3674" s="3" t="s">
        <v>4</v>
      </c>
      <c r="N3674" s="3" t="s">
        <v>10894</v>
      </c>
      <c r="O3674" s="3" t="s">
        <v>10895</v>
      </c>
      <c r="P3674" s="6">
        <f>_xlfn.XLOOKUP(#REF!,[1]!Table2[BINNING],[1]!Table2[VFG],"")</f>
      </c>
      <c r="Q3674" s="6">
        <f>IF(ISNUMBER(FIND("|",#REF!,1)),LEFT(#REF!,FIND("|",#REF!,1)-2),#REF!)</f>
      </c>
      <c r="R3674" s="6">
        <f>IF(ISNUMBER(FIND("|",#REF!,1)),RIGHT(#REF!,LEN(#REF!)-FIND("|",#REF!,1)-1),"")</f>
      </c>
      <c r="S3674" s="3" t="s">
        <v>7</v>
      </c>
      <c r="T3674" s="3" t="s">
        <v>7</v>
      </c>
      <c r="U3674" s="2">
        <v>0</v>
      </c>
      <c r="V3674" s="2">
        <v>0</v>
      </c>
      <c r="W3674" s="2"/>
      <c r="X3674" s="3" t="s">
        <v>106</v>
      </c>
      <c r="Y3674" s="2">
        <v>65</v>
      </c>
      <c r="Z3674" s="3"/>
      <c r="AA3674" s="3"/>
      <c r="AB3674" s="7" t="s">
        <v>10896</v>
      </c>
      <c r="AC3674" s="3" t="s">
        <v>20</v>
      </c>
      <c r="AD3674" s="3" t="s">
        <v>11</v>
      </c>
      <c r="AE3674" s="3" t="s">
        <v>21</v>
      </c>
      <c r="AF3674" s="3" t="s">
        <v>13</v>
      </c>
      <c r="AG3674" s="4"/>
      <c r="AH3674" s="3"/>
      <c r="AI3674" s="4"/>
      <c r="AJ36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4" s="8">
        <f>IF(#REF!=MAX(#REF!),"New","Old")</f>
      </c>
      <c r="AL3674" s="3"/>
      <c r="AM3674" s="9">
        <f>IF(OR(#REF!="",#REF!=0),"",IF(#REF!&lt;12000,"&lt;12k",IF(AND(#REF!&gt;=12000,#REF!&lt;24000),"12k to 24k",IF(AND(#REF!&gt;=24000,#REF!&lt;=36000),"24k to 36k",IF(#REF!&gt;36000,"&gt;36k","")))))</f>
      </c>
    </row>
    <row x14ac:dyDescent="0.25" r="3675" customHeight="1" ht="18.75">
      <c r="A3675" s="1">
        <v>1935750</v>
      </c>
      <c r="B3675" s="2">
        <v>11550691</v>
      </c>
      <c r="C3675" s="3" t="s">
        <v>0</v>
      </c>
      <c r="D3675" s="3" t="s">
        <v>181</v>
      </c>
      <c r="E3675" s="2">
        <v>2016</v>
      </c>
      <c r="F3675" s="4">
        <v>45213</v>
      </c>
      <c r="G3675" s="3" t="s">
        <v>14</v>
      </c>
      <c r="H3675" s="4">
        <v>45217</v>
      </c>
      <c r="I3675" s="4">
        <f>_xlfn.XLOOKUP(#REF!,[1]!Backup_F8_Previous_Wave[ODINO],[1]!Backup_F8_Previous_Wave[Production Date],"")</f>
      </c>
      <c r="J3675" s="10">
        <f>_xlfn.XLOOKUP(#REF!,[1]!Backup_F8_Previous_Wave[ODINO],[1]!Backup_F8_Previous_Wave[Wave Date],"")</f>
      </c>
      <c r="K3675" s="6">
        <f>_xlfn.XLOOKUP(#REF!,[1]!Backup_F8_Previous_Wave[ODINO],[1]!Backup_F8_Previous_Wave[Full VIN],"")</f>
      </c>
      <c r="L3675" s="3" t="s">
        <v>10897</v>
      </c>
      <c r="M3675" s="3" t="s">
        <v>4</v>
      </c>
      <c r="N3675" s="3" t="s">
        <v>10898</v>
      </c>
      <c r="O3675" s="3" t="s">
        <v>196</v>
      </c>
      <c r="P3675" s="6">
        <f>_xlfn.XLOOKUP(#REF!,[1]!Table2[BINNING],[1]!Table2[VFG],"")</f>
      </c>
      <c r="Q3675" s="6">
        <f>IF(ISNUMBER(FIND("|",#REF!,1)),LEFT(#REF!,FIND("|",#REF!,1)-2),#REF!)</f>
      </c>
      <c r="R3675" s="6">
        <f>IF(ISNUMBER(FIND("|",#REF!,1)),RIGHT(#REF!,LEN(#REF!)-FIND("|",#REF!,1)-1),"")</f>
      </c>
      <c r="S3675" s="3" t="s">
        <v>7</v>
      </c>
      <c r="T3675" s="3" t="s">
        <v>7</v>
      </c>
      <c r="U3675" s="2">
        <v>0</v>
      </c>
      <c r="V3675" s="2">
        <v>0</v>
      </c>
      <c r="W3675" s="2"/>
      <c r="X3675" s="3" t="s">
        <v>63</v>
      </c>
      <c r="Y3675" s="2">
        <v>70</v>
      </c>
      <c r="Z3675" s="3"/>
      <c r="AA3675" s="3"/>
      <c r="AB3675" s="7" t="s">
        <v>10899</v>
      </c>
      <c r="AC3675" s="3" t="s">
        <v>297</v>
      </c>
      <c r="AD3675" s="3" t="s">
        <v>298</v>
      </c>
      <c r="AE3675" s="3" t="s">
        <v>299</v>
      </c>
      <c r="AF3675" s="3" t="s">
        <v>198</v>
      </c>
      <c r="AG3675" s="4"/>
      <c r="AH3675" s="3"/>
      <c r="AI3675" s="4"/>
      <c r="AJ36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5" s="8">
        <f>IF(#REF!=MAX(#REF!),"New","Old")</f>
      </c>
      <c r="AL3675" s="3"/>
      <c r="AM3675" s="9">
        <f>IF(OR(#REF!="",#REF!=0),"",IF(#REF!&lt;12000,"&lt;12k",IF(AND(#REF!&gt;=12000,#REF!&lt;24000),"12k to 24k",IF(AND(#REF!&gt;=24000,#REF!&lt;=36000),"24k to 36k",IF(#REF!&gt;36000,"&gt;36k","")))))</f>
      </c>
    </row>
    <row x14ac:dyDescent="0.25" r="3676" customHeight="1" ht="18.75">
      <c r="A3676" s="1">
        <v>1935754</v>
      </c>
      <c r="B3676" s="2">
        <v>11550693</v>
      </c>
      <c r="C3676" s="3" t="s">
        <v>0</v>
      </c>
      <c r="D3676" s="3" t="s">
        <v>86</v>
      </c>
      <c r="E3676" s="2">
        <v>2020</v>
      </c>
      <c r="F3676" s="4">
        <v>45210</v>
      </c>
      <c r="G3676" s="3" t="s">
        <v>14</v>
      </c>
      <c r="H3676" s="4">
        <v>45217</v>
      </c>
      <c r="I3676" s="4">
        <f>_xlfn.XLOOKUP(#REF!,[1]!Backup_F8_Previous_Wave[ODINO],[1]!Backup_F8_Previous_Wave[Production Date],"")</f>
      </c>
      <c r="J3676" s="10">
        <f>_xlfn.XLOOKUP(#REF!,[1]!Backup_F8_Previous_Wave[ODINO],[1]!Backup_F8_Previous_Wave[Wave Date],"")</f>
      </c>
      <c r="K3676" s="6">
        <f>_xlfn.XLOOKUP(#REF!,[1]!Backup_F8_Previous_Wave[ODINO],[1]!Backup_F8_Previous_Wave[Full VIN],"")</f>
      </c>
      <c r="L3676" s="3" t="s">
        <v>10900</v>
      </c>
      <c r="M3676" s="3" t="s">
        <v>4</v>
      </c>
      <c r="N3676" s="3" t="s">
        <v>10901</v>
      </c>
      <c r="O3676" s="3" t="s">
        <v>4771</v>
      </c>
      <c r="P3676" s="6">
        <f>_xlfn.XLOOKUP(#REF!,[1]!Table2[BINNING],[1]!Table2[VFG],"")</f>
      </c>
      <c r="Q3676" s="6">
        <f>IF(ISNUMBER(FIND("|",#REF!,1)),LEFT(#REF!,FIND("|",#REF!,1)-2),#REF!)</f>
      </c>
      <c r="R3676" s="6">
        <f>IF(ISNUMBER(FIND("|",#REF!,1)),RIGHT(#REF!,LEN(#REF!)-FIND("|",#REF!,1)-1),"")</f>
      </c>
      <c r="S3676" s="3" t="s">
        <v>7</v>
      </c>
      <c r="T3676" s="3" t="s">
        <v>7</v>
      </c>
      <c r="U3676" s="2">
        <v>0</v>
      </c>
      <c r="V3676" s="2">
        <v>0</v>
      </c>
      <c r="W3676" s="2"/>
      <c r="X3676" s="3" t="s">
        <v>282</v>
      </c>
      <c r="Y3676" s="2">
        <v>0</v>
      </c>
      <c r="Z3676" s="3"/>
      <c r="AA3676" s="3"/>
      <c r="AB3676" s="7" t="s">
        <v>10902</v>
      </c>
      <c r="AC3676" s="3" t="s">
        <v>685</v>
      </c>
      <c r="AD3676" s="3" t="s">
        <v>93</v>
      </c>
      <c r="AE3676" s="3" t="s">
        <v>94</v>
      </c>
      <c r="AF3676" s="3" t="s">
        <v>95</v>
      </c>
      <c r="AG3676" s="4"/>
      <c r="AH3676" s="3"/>
      <c r="AI3676" s="4"/>
      <c r="AJ36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6" s="8">
        <f>IF(#REF!=MAX(#REF!),"New","Old")</f>
      </c>
      <c r="AL3676" s="3"/>
      <c r="AM3676" s="9">
        <f>IF(OR(#REF!="",#REF!=0),"",IF(#REF!&lt;12000,"&lt;12k",IF(AND(#REF!&gt;=12000,#REF!&lt;24000),"12k to 24k",IF(AND(#REF!&gt;=24000,#REF!&lt;=36000),"24k to 36k",IF(#REF!&gt;36000,"&gt;36k","")))))</f>
      </c>
    </row>
    <row x14ac:dyDescent="0.25" r="3677" customHeight="1" ht="18.75">
      <c r="A3677" s="1">
        <v>1935755</v>
      </c>
      <c r="B3677" s="2">
        <v>11550694</v>
      </c>
      <c r="C3677" s="3" t="s">
        <v>0</v>
      </c>
      <c r="D3677" s="3" t="s">
        <v>86</v>
      </c>
      <c r="E3677" s="2">
        <v>2021</v>
      </c>
      <c r="F3677" s="4">
        <v>45217</v>
      </c>
      <c r="G3677" s="3" t="s">
        <v>14</v>
      </c>
      <c r="H3677" s="4">
        <v>45217</v>
      </c>
      <c r="I3677" s="4">
        <f>_xlfn.XLOOKUP(#REF!,[1]!Backup_F8_Previous_Wave[ODINO],[1]!Backup_F8_Previous_Wave[Production Date],"")</f>
      </c>
      <c r="J3677" s="10">
        <f>_xlfn.XLOOKUP(#REF!,[1]!Backup_F8_Previous_Wave[ODINO],[1]!Backup_F8_Previous_Wave[Wave Date],"")</f>
      </c>
      <c r="K3677" s="6">
        <f>_xlfn.XLOOKUP(#REF!,[1]!Backup_F8_Previous_Wave[ODINO],[1]!Backup_F8_Previous_Wave[Full VIN],"")</f>
      </c>
      <c r="L3677" s="3" t="s">
        <v>10903</v>
      </c>
      <c r="M3677" s="3" t="s">
        <v>4</v>
      </c>
      <c r="N3677" s="3" t="s">
        <v>10904</v>
      </c>
      <c r="O3677" s="3" t="s">
        <v>4771</v>
      </c>
      <c r="P3677" s="6">
        <f>_xlfn.XLOOKUP(#REF!,[1]!Table2[BINNING],[1]!Table2[VFG],"")</f>
      </c>
      <c r="Q3677" s="6">
        <f>IF(ISNUMBER(FIND("|",#REF!,1)),LEFT(#REF!,FIND("|",#REF!,1)-2),#REF!)</f>
      </c>
      <c r="R3677" s="6">
        <f>IF(ISNUMBER(FIND("|",#REF!,1)),RIGHT(#REF!,LEN(#REF!)-FIND("|",#REF!,1)-1),"")</f>
      </c>
      <c r="S3677" s="3" t="s">
        <v>7</v>
      </c>
      <c r="T3677" s="3" t="s">
        <v>7</v>
      </c>
      <c r="U3677" s="2">
        <v>0</v>
      </c>
      <c r="V3677" s="2">
        <v>0</v>
      </c>
      <c r="W3677" s="2">
        <v>43200</v>
      </c>
      <c r="X3677" s="3" t="s">
        <v>229</v>
      </c>
      <c r="Y3677" s="2"/>
      <c r="Z3677" s="3" t="s">
        <v>10905</v>
      </c>
      <c r="AA3677" s="3" t="s">
        <v>3839</v>
      </c>
      <c r="AB3677" s="7" t="s">
        <v>10906</v>
      </c>
      <c r="AC3677" s="3" t="s">
        <v>685</v>
      </c>
      <c r="AD3677" s="3" t="s">
        <v>93</v>
      </c>
      <c r="AE3677" s="3" t="s">
        <v>94</v>
      </c>
      <c r="AF3677" s="3" t="s">
        <v>95</v>
      </c>
      <c r="AG3677" s="4"/>
      <c r="AH3677" s="3"/>
      <c r="AI3677" s="4"/>
      <c r="AJ36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7" s="8">
        <f>IF(#REF!=MAX(#REF!),"New","Old")</f>
      </c>
      <c r="AL3677" s="3"/>
      <c r="AM3677" s="9">
        <f>IF(OR(#REF!="",#REF!=0),"",IF(#REF!&lt;12000,"&lt;12k",IF(AND(#REF!&gt;=12000,#REF!&lt;24000),"12k to 24k",IF(AND(#REF!&gt;=24000,#REF!&lt;=36000),"24k to 36k",IF(#REF!&gt;36000,"&gt;36k","")))))</f>
      </c>
    </row>
    <row x14ac:dyDescent="0.25" r="3678" customHeight="1" ht="18.75">
      <c r="A3678" s="1">
        <v>1935756</v>
      </c>
      <c r="B3678" s="2">
        <v>11550695</v>
      </c>
      <c r="C3678" s="3" t="s">
        <v>0</v>
      </c>
      <c r="D3678" s="3" t="s">
        <v>86</v>
      </c>
      <c r="E3678" s="2">
        <v>2021</v>
      </c>
      <c r="F3678" s="4">
        <v>45212</v>
      </c>
      <c r="G3678" s="3" t="s">
        <v>14</v>
      </c>
      <c r="H3678" s="4">
        <v>45217</v>
      </c>
      <c r="I3678" s="4">
        <f>_xlfn.XLOOKUP(#REF!,[1]!Backup_F8_Previous_Wave[ODINO],[1]!Backup_F8_Previous_Wave[Production Date],"")</f>
      </c>
      <c r="J3678" s="10">
        <f>_xlfn.XLOOKUP(#REF!,[1]!Backup_F8_Previous_Wave[ODINO],[1]!Backup_F8_Previous_Wave[Wave Date],"")</f>
      </c>
      <c r="K3678" s="6">
        <f>_xlfn.XLOOKUP(#REF!,[1]!Backup_F8_Previous_Wave[ODINO],[1]!Backup_F8_Previous_Wave[Full VIN],"")</f>
      </c>
      <c r="L3678" s="3" t="s">
        <v>10903</v>
      </c>
      <c r="M3678" s="3" t="s">
        <v>4</v>
      </c>
      <c r="N3678" s="3" t="s">
        <v>10907</v>
      </c>
      <c r="O3678" s="3" t="s">
        <v>4771</v>
      </c>
      <c r="P3678" s="6">
        <f>_xlfn.XLOOKUP(#REF!,[1]!Table2[BINNING],[1]!Table2[VFG],"")</f>
      </c>
      <c r="Q3678" s="6">
        <f>IF(ISNUMBER(FIND("|",#REF!,1)),LEFT(#REF!,FIND("|",#REF!,1)-2),#REF!)</f>
      </c>
      <c r="R3678" s="6">
        <f>IF(ISNUMBER(FIND("|",#REF!,1)),RIGHT(#REF!,LEN(#REF!)-FIND("|",#REF!,1)-1),"")</f>
      </c>
      <c r="S3678" s="3" t="s">
        <v>7</v>
      </c>
      <c r="T3678" s="3" t="s">
        <v>7</v>
      </c>
      <c r="U3678" s="2">
        <v>0</v>
      </c>
      <c r="V3678" s="2">
        <v>0</v>
      </c>
      <c r="W3678" s="2">
        <v>43294</v>
      </c>
      <c r="X3678" s="3" t="s">
        <v>229</v>
      </c>
      <c r="Y3678" s="2"/>
      <c r="Z3678" s="3"/>
      <c r="AA3678" s="3"/>
      <c r="AB3678" s="7" t="s">
        <v>10908</v>
      </c>
      <c r="AC3678" s="3" t="s">
        <v>685</v>
      </c>
      <c r="AD3678" s="3" t="s">
        <v>93</v>
      </c>
      <c r="AE3678" s="3" t="s">
        <v>94</v>
      </c>
      <c r="AF3678" s="3" t="s">
        <v>95</v>
      </c>
      <c r="AG3678" s="4"/>
      <c r="AH3678" s="3"/>
      <c r="AI3678" s="4"/>
      <c r="AJ36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8" s="8">
        <f>IF(#REF!=MAX(#REF!),"New","Old")</f>
      </c>
      <c r="AL3678" s="3"/>
      <c r="AM3678" s="9">
        <f>IF(OR(#REF!="",#REF!=0),"",IF(#REF!&lt;12000,"&lt;12k",IF(AND(#REF!&gt;=12000,#REF!&lt;24000),"12k to 24k",IF(AND(#REF!&gt;=24000,#REF!&lt;=36000),"24k to 36k",IF(#REF!&gt;36000,"&gt;36k","")))))</f>
      </c>
    </row>
    <row x14ac:dyDescent="0.25" r="3679" customHeight="1" ht="18.75">
      <c r="A3679" s="1">
        <v>1935786</v>
      </c>
      <c r="B3679" s="2">
        <v>11550715</v>
      </c>
      <c r="C3679" s="3" t="s">
        <v>0</v>
      </c>
      <c r="D3679" s="3" t="s">
        <v>86</v>
      </c>
      <c r="E3679" s="2">
        <v>2020</v>
      </c>
      <c r="F3679" s="4">
        <v>45192</v>
      </c>
      <c r="G3679" s="3" t="s">
        <v>39</v>
      </c>
      <c r="H3679" s="4">
        <v>45217</v>
      </c>
      <c r="I3679" s="4">
        <f>_xlfn.XLOOKUP(#REF!,[1]!Backup_F8_Previous_Wave[ODINO],[1]!Backup_F8_Previous_Wave[Production Date],"")</f>
      </c>
      <c r="J3679" s="10">
        <f>_xlfn.XLOOKUP(#REF!,[1]!Backup_F8_Previous_Wave[ODINO],[1]!Backup_F8_Previous_Wave[Wave Date],"")</f>
      </c>
      <c r="K3679" s="6">
        <f>_xlfn.XLOOKUP(#REF!,[1]!Backup_F8_Previous_Wave[ODINO],[1]!Backup_F8_Previous_Wave[Full VIN],"")</f>
      </c>
      <c r="L3679" s="3" t="s">
        <v>9666</v>
      </c>
      <c r="M3679" s="3" t="s">
        <v>4</v>
      </c>
      <c r="N3679" s="3" t="s">
        <v>10909</v>
      </c>
      <c r="O3679" s="3" t="s">
        <v>4771</v>
      </c>
      <c r="P3679" s="6">
        <f>_xlfn.XLOOKUP(#REF!,[1]!Table2[BINNING],[1]!Table2[VFG],"")</f>
      </c>
      <c r="Q3679" s="6">
        <f>IF(ISNUMBER(FIND("|",#REF!,1)),LEFT(#REF!,FIND("|",#REF!,1)-2),#REF!)</f>
      </c>
      <c r="R3679" s="6">
        <f>IF(ISNUMBER(FIND("|",#REF!,1)),RIGHT(#REF!,LEN(#REF!)-FIND("|",#REF!,1)-1),"")</f>
      </c>
      <c r="S3679" s="3" t="s">
        <v>7</v>
      </c>
      <c r="T3679" s="3" t="s">
        <v>7</v>
      </c>
      <c r="U3679" s="2">
        <v>0</v>
      </c>
      <c r="V3679" s="2">
        <v>0</v>
      </c>
      <c r="W3679" s="2"/>
      <c r="X3679" s="3" t="s">
        <v>18</v>
      </c>
      <c r="Y3679" s="2"/>
      <c r="Z3679" s="3"/>
      <c r="AA3679" s="3"/>
      <c r="AB3679" s="7" t="s">
        <v>10910</v>
      </c>
      <c r="AC3679" s="3" t="s">
        <v>685</v>
      </c>
      <c r="AD3679" s="3" t="s">
        <v>1962</v>
      </c>
      <c r="AE3679" s="3" t="s">
        <v>2404</v>
      </c>
      <c r="AF3679" s="3" t="s">
        <v>95</v>
      </c>
      <c r="AG3679" s="4"/>
      <c r="AH3679" s="3"/>
      <c r="AI3679" s="4"/>
      <c r="AJ36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79" s="8">
        <f>IF(#REF!=MAX(#REF!),"New","Old")</f>
      </c>
      <c r="AL3679" s="3"/>
      <c r="AM3679" s="9">
        <f>IF(OR(#REF!="",#REF!=0),"",IF(#REF!&lt;12000,"&lt;12k",IF(AND(#REF!&gt;=12000,#REF!&lt;24000),"12k to 24k",IF(AND(#REF!&gt;=24000,#REF!&lt;=36000),"24k to 36k",IF(#REF!&gt;36000,"&gt;36k","")))))</f>
      </c>
    </row>
    <row x14ac:dyDescent="0.25" r="3680" customHeight="1" ht="18.75">
      <c r="A3680" s="1">
        <v>1935862</v>
      </c>
      <c r="B3680" s="2">
        <v>11550763</v>
      </c>
      <c r="C3680" s="3" t="s">
        <v>0</v>
      </c>
      <c r="D3680" s="3" t="s">
        <v>86</v>
      </c>
      <c r="E3680" s="2">
        <v>2020</v>
      </c>
      <c r="F3680" s="4">
        <v>45215</v>
      </c>
      <c r="G3680" s="3" t="s">
        <v>14</v>
      </c>
      <c r="H3680" s="4">
        <v>45218</v>
      </c>
      <c r="I3680" s="4">
        <f>_xlfn.XLOOKUP(#REF!,[1]!Backup_F8_Previous_Wave[ODINO],[1]!Backup_F8_Previous_Wave[Production Date],"")</f>
      </c>
      <c r="J3680" s="10">
        <f>_xlfn.XLOOKUP(#REF!,[1]!Backup_F8_Previous_Wave[ODINO],[1]!Backup_F8_Previous_Wave[Wave Date],"")</f>
      </c>
      <c r="K3680" s="6">
        <f>_xlfn.XLOOKUP(#REF!,[1]!Backup_F8_Previous_Wave[ODINO],[1]!Backup_F8_Previous_Wave[Full VIN],"")</f>
      </c>
      <c r="L3680" s="3" t="s">
        <v>7396</v>
      </c>
      <c r="M3680" s="3" t="s">
        <v>4</v>
      </c>
      <c r="N3680" s="3" t="s">
        <v>10911</v>
      </c>
      <c r="O3680" s="3" t="s">
        <v>4771</v>
      </c>
      <c r="P3680" s="6">
        <f>_xlfn.XLOOKUP(#REF!,[1]!Table2[BINNING],[1]!Table2[VFG],"")</f>
      </c>
      <c r="Q3680" s="6">
        <f>IF(ISNUMBER(FIND("|",#REF!,1)),LEFT(#REF!,FIND("|",#REF!,1)-2),#REF!)</f>
      </c>
      <c r="R3680" s="6">
        <f>IF(ISNUMBER(FIND("|",#REF!,1)),RIGHT(#REF!,LEN(#REF!)-FIND("|",#REF!,1)-1),"")</f>
      </c>
      <c r="S3680" s="3" t="s">
        <v>7</v>
      </c>
      <c r="T3680" s="3" t="s">
        <v>7</v>
      </c>
      <c r="U3680" s="2">
        <v>0</v>
      </c>
      <c r="V3680" s="2">
        <v>0</v>
      </c>
      <c r="W3680" s="2"/>
      <c r="X3680" s="3" t="s">
        <v>305</v>
      </c>
      <c r="Y3680" s="2"/>
      <c r="Z3680" s="3"/>
      <c r="AA3680" s="3"/>
      <c r="AB3680" s="7" t="s">
        <v>10912</v>
      </c>
      <c r="AC3680" s="3" t="s">
        <v>685</v>
      </c>
      <c r="AD3680" s="3" t="s">
        <v>93</v>
      </c>
      <c r="AE3680" s="3" t="s">
        <v>94</v>
      </c>
      <c r="AF3680" s="3" t="s">
        <v>95</v>
      </c>
      <c r="AG3680" s="4"/>
      <c r="AH3680" s="3"/>
      <c r="AI3680" s="4"/>
      <c r="AJ36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0" s="8">
        <f>IF(#REF!=MAX(#REF!),"New","Old")</f>
      </c>
      <c r="AL3680" s="3"/>
      <c r="AM3680" s="9">
        <f>IF(OR(#REF!="",#REF!=0),"",IF(#REF!&lt;12000,"&lt;12k",IF(AND(#REF!&gt;=12000,#REF!&lt;24000),"12k to 24k",IF(AND(#REF!&gt;=24000,#REF!&lt;=36000),"24k to 36k",IF(#REF!&gt;36000,"&gt;36k","")))))</f>
      </c>
    </row>
    <row x14ac:dyDescent="0.25" r="3681" customHeight="1" ht="18.75">
      <c r="A3681" s="1">
        <v>1935894</v>
      </c>
      <c r="B3681" s="2">
        <v>11550784</v>
      </c>
      <c r="C3681" s="3" t="s">
        <v>0</v>
      </c>
      <c r="D3681" s="3" t="s">
        <v>86</v>
      </c>
      <c r="E3681" s="2">
        <v>2020</v>
      </c>
      <c r="F3681" s="4">
        <v>45216</v>
      </c>
      <c r="G3681" s="3" t="s">
        <v>14</v>
      </c>
      <c r="H3681" s="4">
        <v>45218</v>
      </c>
      <c r="I3681" s="4">
        <f>_xlfn.XLOOKUP(#REF!,[1]!Backup_F8_Previous_Wave[ODINO],[1]!Backup_F8_Previous_Wave[Production Date],"")</f>
      </c>
      <c r="J3681" s="10">
        <f>_xlfn.XLOOKUP(#REF!,[1]!Backup_F8_Previous_Wave[ODINO],[1]!Backup_F8_Previous_Wave[Wave Date],"")</f>
      </c>
      <c r="K3681" s="6">
        <f>_xlfn.XLOOKUP(#REF!,[1]!Backup_F8_Previous_Wave[ODINO],[1]!Backup_F8_Previous_Wave[Full VIN],"")</f>
      </c>
      <c r="L3681" s="3" t="s">
        <v>6488</v>
      </c>
      <c r="M3681" s="3" t="s">
        <v>4</v>
      </c>
      <c r="N3681" s="3" t="s">
        <v>10913</v>
      </c>
      <c r="O3681" s="3" t="s">
        <v>4771</v>
      </c>
      <c r="P3681" s="6">
        <f>_xlfn.XLOOKUP(#REF!,[1]!Table2[BINNING],[1]!Table2[VFG],"")</f>
      </c>
      <c r="Q3681" s="6">
        <f>IF(ISNUMBER(FIND("|",#REF!,1)),LEFT(#REF!,FIND("|",#REF!,1)-2),#REF!)</f>
      </c>
      <c r="R3681" s="6">
        <f>IF(ISNUMBER(FIND("|",#REF!,1)),RIGHT(#REF!,LEN(#REF!)-FIND("|",#REF!,1)-1),"")</f>
      </c>
      <c r="S3681" s="3" t="s">
        <v>7</v>
      </c>
      <c r="T3681" s="3" t="s">
        <v>7</v>
      </c>
      <c r="U3681" s="2">
        <v>0</v>
      </c>
      <c r="V3681" s="2">
        <v>0</v>
      </c>
      <c r="W3681" s="2">
        <v>46900</v>
      </c>
      <c r="X3681" s="3" t="s">
        <v>518</v>
      </c>
      <c r="Y3681" s="2"/>
      <c r="Z3681" s="3" t="s">
        <v>10914</v>
      </c>
      <c r="AA3681" s="3" t="s">
        <v>7469</v>
      </c>
      <c r="AB3681" s="7" t="s">
        <v>10915</v>
      </c>
      <c r="AC3681" s="3" t="s">
        <v>685</v>
      </c>
      <c r="AD3681" s="3" t="s">
        <v>93</v>
      </c>
      <c r="AE3681" s="3" t="s">
        <v>94</v>
      </c>
      <c r="AF3681" s="3" t="s">
        <v>95</v>
      </c>
      <c r="AG3681" s="4"/>
      <c r="AH3681" s="3"/>
      <c r="AI3681" s="4"/>
      <c r="AJ36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1" s="8">
        <f>IF(#REF!=MAX(#REF!),"New","Old")</f>
      </c>
      <c r="AL3681" s="3"/>
      <c r="AM3681" s="9">
        <f>IF(OR(#REF!="",#REF!=0),"",IF(#REF!&lt;12000,"&lt;12k",IF(AND(#REF!&gt;=12000,#REF!&lt;24000),"12k to 24k",IF(AND(#REF!&gt;=24000,#REF!&lt;=36000),"24k to 36k",IF(#REF!&gt;36000,"&gt;36k","")))))</f>
      </c>
    </row>
    <row x14ac:dyDescent="0.25" r="3682" customHeight="1" ht="18.75">
      <c r="A3682" s="1">
        <v>1935935</v>
      </c>
      <c r="B3682" s="2">
        <v>11550810</v>
      </c>
      <c r="C3682" s="3" t="s">
        <v>0</v>
      </c>
      <c r="D3682" s="3" t="s">
        <v>86</v>
      </c>
      <c r="E3682" s="2">
        <v>2020</v>
      </c>
      <c r="F3682" s="4">
        <v>45157</v>
      </c>
      <c r="G3682" s="3" t="s">
        <v>39</v>
      </c>
      <c r="H3682" s="4">
        <v>45218</v>
      </c>
      <c r="I3682" s="4">
        <f>_xlfn.XLOOKUP(#REF!,[1]!Backup_F8_Previous_Wave[ODINO],[1]!Backup_F8_Previous_Wave[Production Date],"")</f>
      </c>
      <c r="J3682" s="10">
        <f>_xlfn.XLOOKUP(#REF!,[1]!Backup_F8_Previous_Wave[ODINO],[1]!Backup_F8_Previous_Wave[Wave Date],"")</f>
      </c>
      <c r="K3682" s="6">
        <f>_xlfn.XLOOKUP(#REF!,[1]!Backup_F8_Previous_Wave[ODINO],[1]!Backup_F8_Previous_Wave[Full VIN],"")</f>
      </c>
      <c r="L3682" s="3" t="s">
        <v>9895</v>
      </c>
      <c r="M3682" s="3" t="s">
        <v>4</v>
      </c>
      <c r="N3682" s="3" t="s">
        <v>10916</v>
      </c>
      <c r="O3682" s="3" t="s">
        <v>4771</v>
      </c>
      <c r="P3682" s="6">
        <f>_xlfn.XLOOKUP(#REF!,[1]!Table2[BINNING],[1]!Table2[VFG],"")</f>
      </c>
      <c r="Q3682" s="6">
        <f>IF(ISNUMBER(FIND("|",#REF!,1)),LEFT(#REF!,FIND("|",#REF!,1)-2),#REF!)</f>
      </c>
      <c r="R3682" s="6">
        <f>IF(ISNUMBER(FIND("|",#REF!,1)),RIGHT(#REF!,LEN(#REF!)-FIND("|",#REF!,1)-1),"")</f>
      </c>
      <c r="S3682" s="3" t="s">
        <v>7</v>
      </c>
      <c r="T3682" s="3" t="s">
        <v>7</v>
      </c>
      <c r="U3682" s="2">
        <v>0</v>
      </c>
      <c r="V3682" s="2">
        <v>0</v>
      </c>
      <c r="W3682" s="2">
        <v>70000</v>
      </c>
      <c r="X3682" s="3" t="s">
        <v>525</v>
      </c>
      <c r="Y3682" s="2">
        <v>20</v>
      </c>
      <c r="Z3682" s="3" t="s">
        <v>10917</v>
      </c>
      <c r="AA3682" s="3" t="s">
        <v>4883</v>
      </c>
      <c r="AB3682" s="7" t="s">
        <v>10918</v>
      </c>
      <c r="AC3682" s="3" t="s">
        <v>685</v>
      </c>
      <c r="AD3682" s="3" t="s">
        <v>93</v>
      </c>
      <c r="AE3682" s="3" t="s">
        <v>94</v>
      </c>
      <c r="AF3682" s="3" t="s">
        <v>95</v>
      </c>
      <c r="AG3682" s="4"/>
      <c r="AH3682" s="3"/>
      <c r="AI3682" s="4"/>
      <c r="AJ36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2" s="8">
        <f>IF(#REF!=MAX(#REF!),"New","Old")</f>
      </c>
      <c r="AL3682" s="3"/>
      <c r="AM3682" s="9">
        <f>IF(OR(#REF!="",#REF!=0),"",IF(#REF!&lt;12000,"&lt;12k",IF(AND(#REF!&gt;=12000,#REF!&lt;24000),"12k to 24k",IF(AND(#REF!&gt;=24000,#REF!&lt;=36000),"24k to 36k",IF(#REF!&gt;36000,"&gt;36k","")))))</f>
      </c>
    </row>
    <row x14ac:dyDescent="0.25" r="3683" customHeight="1" ht="18.75">
      <c r="A3683" s="1">
        <v>1935955</v>
      </c>
      <c r="B3683" s="2">
        <v>11550823</v>
      </c>
      <c r="C3683" s="3" t="s">
        <v>0</v>
      </c>
      <c r="D3683" s="3" t="s">
        <v>86</v>
      </c>
      <c r="E3683" s="2">
        <v>2020</v>
      </c>
      <c r="F3683" s="4">
        <v>45215</v>
      </c>
      <c r="G3683" s="3" t="s">
        <v>14</v>
      </c>
      <c r="H3683" s="4">
        <v>45218</v>
      </c>
      <c r="I3683" s="4">
        <f>_xlfn.XLOOKUP(#REF!,[1]!Backup_F8_Previous_Wave[ODINO],[1]!Backup_F8_Previous_Wave[Production Date],"")</f>
      </c>
      <c r="J3683" s="10">
        <f>_xlfn.XLOOKUP(#REF!,[1]!Backup_F8_Previous_Wave[ODINO],[1]!Backup_F8_Previous_Wave[Wave Date],"")</f>
      </c>
      <c r="K3683" s="6">
        <f>_xlfn.XLOOKUP(#REF!,[1]!Backup_F8_Previous_Wave[ODINO],[1]!Backup_F8_Previous_Wave[Full VIN],"")</f>
      </c>
      <c r="L3683" s="3" t="s">
        <v>7396</v>
      </c>
      <c r="M3683" s="3" t="s">
        <v>4</v>
      </c>
      <c r="N3683" s="3" t="s">
        <v>10919</v>
      </c>
      <c r="O3683" s="3" t="s">
        <v>4771</v>
      </c>
      <c r="P3683" s="6">
        <f>_xlfn.XLOOKUP(#REF!,[1]!Table2[BINNING],[1]!Table2[VFG],"")</f>
      </c>
      <c r="Q3683" s="6">
        <f>IF(ISNUMBER(FIND("|",#REF!,1)),LEFT(#REF!,FIND("|",#REF!,1)-2),#REF!)</f>
      </c>
      <c r="R3683" s="6">
        <f>IF(ISNUMBER(FIND("|",#REF!,1)),RIGHT(#REF!,LEN(#REF!)-FIND("|",#REF!,1)-1),"")</f>
      </c>
      <c r="S3683" s="3" t="s">
        <v>7</v>
      </c>
      <c r="T3683" s="3" t="s">
        <v>7</v>
      </c>
      <c r="U3683" s="2">
        <v>0</v>
      </c>
      <c r="V3683" s="2">
        <v>0</v>
      </c>
      <c r="W3683" s="2">
        <v>40000</v>
      </c>
      <c r="X3683" s="3" t="s">
        <v>305</v>
      </c>
      <c r="Y3683" s="2"/>
      <c r="Z3683" s="3"/>
      <c r="AA3683" s="3"/>
      <c r="AB3683" s="7" t="s">
        <v>10920</v>
      </c>
      <c r="AC3683" s="3" t="s">
        <v>685</v>
      </c>
      <c r="AD3683" s="3" t="s">
        <v>93</v>
      </c>
      <c r="AE3683" s="3" t="s">
        <v>94</v>
      </c>
      <c r="AF3683" s="3" t="s">
        <v>95</v>
      </c>
      <c r="AG3683" s="4"/>
      <c r="AH3683" s="3"/>
      <c r="AI3683" s="4"/>
      <c r="AJ36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3" s="8">
        <f>IF(#REF!=MAX(#REF!),"New","Old")</f>
      </c>
      <c r="AL3683" s="3"/>
      <c r="AM3683" s="9">
        <f>IF(OR(#REF!="",#REF!=0),"",IF(#REF!&lt;12000,"&lt;12k",IF(AND(#REF!&gt;=12000,#REF!&lt;24000),"12k to 24k",IF(AND(#REF!&gt;=24000,#REF!&lt;=36000),"24k to 36k",IF(#REF!&gt;36000,"&gt;36k","")))))</f>
      </c>
    </row>
    <row x14ac:dyDescent="0.25" r="3684" customHeight="1" ht="18.75">
      <c r="A3684" s="1">
        <v>1936020</v>
      </c>
      <c r="B3684" s="2">
        <v>11550870</v>
      </c>
      <c r="C3684" s="3" t="s">
        <v>173</v>
      </c>
      <c r="D3684" s="3" t="s">
        <v>204</v>
      </c>
      <c r="E3684" s="2">
        <v>2017</v>
      </c>
      <c r="F3684" s="4">
        <v>45213</v>
      </c>
      <c r="G3684" s="3" t="s">
        <v>14</v>
      </c>
      <c r="H3684" s="4">
        <v>45218</v>
      </c>
      <c r="I3684" s="4">
        <f>_xlfn.XLOOKUP(#REF!,[1]!Backup_F8_Previous_Wave[ODINO],[1]!Backup_F8_Previous_Wave[Production Date],"")</f>
      </c>
      <c r="J3684" s="10">
        <f>_xlfn.XLOOKUP(#REF!,[1]!Backup_F8_Previous_Wave[ODINO],[1]!Backup_F8_Previous_Wave[Wave Date],"")</f>
      </c>
      <c r="K3684" s="6">
        <f>_xlfn.XLOOKUP(#REF!,[1]!Backup_F8_Previous_Wave[ODINO],[1]!Backup_F8_Previous_Wave[Full VIN],"")</f>
      </c>
      <c r="L3684" s="3" t="s">
        <v>10921</v>
      </c>
      <c r="M3684" s="3" t="s">
        <v>4</v>
      </c>
      <c r="N3684" s="3" t="s">
        <v>10922</v>
      </c>
      <c r="O3684" s="3" t="s">
        <v>62</v>
      </c>
      <c r="P3684" s="6">
        <f>_xlfn.XLOOKUP(#REF!,[1]!Table2[BINNING],[1]!Table2[VFG],"")</f>
      </c>
      <c r="Q3684" s="6">
        <f>IF(ISNUMBER(FIND("|",#REF!,1)),LEFT(#REF!,FIND("|",#REF!,1)-2),#REF!)</f>
      </c>
      <c r="R3684" s="6">
        <f>IF(ISNUMBER(FIND("|",#REF!,1)),RIGHT(#REF!,LEN(#REF!)-FIND("|",#REF!,1)-1),"")</f>
      </c>
      <c r="S3684" s="3" t="s">
        <v>7</v>
      </c>
      <c r="T3684" s="3" t="s">
        <v>7</v>
      </c>
      <c r="U3684" s="2">
        <v>0</v>
      </c>
      <c r="V3684" s="2">
        <v>0</v>
      </c>
      <c r="W3684" s="2">
        <v>45720</v>
      </c>
      <c r="X3684" s="3" t="s">
        <v>18</v>
      </c>
      <c r="Y3684" s="2"/>
      <c r="Z3684" s="3"/>
      <c r="AA3684" s="3"/>
      <c r="AB3684" s="7" t="s">
        <v>10923</v>
      </c>
      <c r="AC3684" s="3" t="s">
        <v>208</v>
      </c>
      <c r="AD3684" s="3" t="s">
        <v>209</v>
      </c>
      <c r="AE3684" s="3" t="s">
        <v>210</v>
      </c>
      <c r="AF3684" s="3" t="s">
        <v>211</v>
      </c>
      <c r="AG3684" s="4"/>
      <c r="AH3684" s="3"/>
      <c r="AI3684" s="4"/>
      <c r="AJ36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4" s="8">
        <f>IF(#REF!=MAX(#REF!),"New","Old")</f>
      </c>
      <c r="AL3684" s="3"/>
      <c r="AM3684" s="9">
        <f>IF(OR(#REF!="",#REF!=0),"",IF(#REF!&lt;12000,"&lt;12k",IF(AND(#REF!&gt;=12000,#REF!&lt;24000),"12k to 24k",IF(AND(#REF!&gt;=24000,#REF!&lt;=36000),"24k to 36k",IF(#REF!&gt;36000,"&gt;36k","")))))</f>
      </c>
    </row>
    <row x14ac:dyDescent="0.25" r="3685" customHeight="1" ht="18.75">
      <c r="A3685" s="1">
        <v>1936021</v>
      </c>
      <c r="B3685" s="2">
        <v>11550871</v>
      </c>
      <c r="C3685" s="3" t="s">
        <v>0</v>
      </c>
      <c r="D3685" s="3" t="s">
        <v>485</v>
      </c>
      <c r="E3685" s="2">
        <v>2016</v>
      </c>
      <c r="F3685" s="4">
        <v>45214</v>
      </c>
      <c r="G3685" s="3" t="s">
        <v>14</v>
      </c>
      <c r="H3685" s="4">
        <v>45218</v>
      </c>
      <c r="I3685" s="4">
        <f>_xlfn.XLOOKUP(#REF!,[1]!Backup_F8_Previous_Wave[ODINO],[1]!Backup_F8_Previous_Wave[Production Date],"")</f>
      </c>
      <c r="J3685" s="10">
        <f>_xlfn.XLOOKUP(#REF!,[1]!Backup_F8_Previous_Wave[ODINO],[1]!Backup_F8_Previous_Wave[Wave Date],"")</f>
      </c>
      <c r="K3685" s="6">
        <f>_xlfn.XLOOKUP(#REF!,[1]!Backup_F8_Previous_Wave[ODINO],[1]!Backup_F8_Previous_Wave[Full VIN],"")</f>
      </c>
      <c r="L3685" s="3" t="s">
        <v>2092</v>
      </c>
      <c r="M3685" s="3" t="s">
        <v>4</v>
      </c>
      <c r="N3685" s="3" t="s">
        <v>10924</v>
      </c>
      <c r="O3685" s="3" t="s">
        <v>31</v>
      </c>
      <c r="P3685" s="6">
        <f>_xlfn.XLOOKUP(#REF!,[1]!Table2[BINNING],[1]!Table2[VFG],"")</f>
      </c>
      <c r="Q3685" s="6">
        <f>IF(ISNUMBER(FIND("|",#REF!,1)),LEFT(#REF!,FIND("|",#REF!,1)-2),#REF!)</f>
      </c>
      <c r="R3685" s="6">
        <f>IF(ISNUMBER(FIND("|",#REF!,1)),RIGHT(#REF!,LEN(#REF!)-FIND("|",#REF!,1)-1),"")</f>
      </c>
      <c r="S3685" s="3" t="s">
        <v>7</v>
      </c>
      <c r="T3685" s="3" t="s">
        <v>7</v>
      </c>
      <c r="U3685" s="2">
        <v>0</v>
      </c>
      <c r="V3685" s="2">
        <v>0</v>
      </c>
      <c r="W3685" s="2"/>
      <c r="X3685" s="3" t="s">
        <v>317</v>
      </c>
      <c r="Y3685" s="2">
        <v>75</v>
      </c>
      <c r="Z3685" s="3"/>
      <c r="AA3685" s="3"/>
      <c r="AB3685" s="7" t="s">
        <v>10925</v>
      </c>
      <c r="AC3685" s="3" t="s">
        <v>489</v>
      </c>
      <c r="AD3685" s="3" t="s">
        <v>490</v>
      </c>
      <c r="AE3685" s="3" t="s">
        <v>491</v>
      </c>
      <c r="AF3685" s="3" t="s">
        <v>211</v>
      </c>
      <c r="AG3685" s="4"/>
      <c r="AH3685" s="3"/>
      <c r="AI3685" s="4"/>
      <c r="AJ36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5" s="8">
        <f>IF(#REF!=MAX(#REF!),"New","Old")</f>
      </c>
      <c r="AL3685" s="3"/>
      <c r="AM3685" s="9">
        <f>IF(OR(#REF!="",#REF!=0),"",IF(#REF!&lt;12000,"&lt;12k",IF(AND(#REF!&gt;=12000,#REF!&lt;24000),"12k to 24k",IF(AND(#REF!&gt;=24000,#REF!&lt;=36000),"24k to 36k",IF(#REF!&gt;36000,"&gt;36k","")))))</f>
      </c>
    </row>
    <row x14ac:dyDescent="0.25" r="3686" customHeight="1" ht="18.75">
      <c r="A3686" s="1">
        <v>1936078</v>
      </c>
      <c r="B3686" s="2">
        <v>11550914</v>
      </c>
      <c r="C3686" s="3" t="s">
        <v>0</v>
      </c>
      <c r="D3686" s="3" t="s">
        <v>86</v>
      </c>
      <c r="E3686" s="2">
        <v>2020</v>
      </c>
      <c r="F3686" s="4">
        <v>45218</v>
      </c>
      <c r="G3686" s="3" t="s">
        <v>14</v>
      </c>
      <c r="H3686" s="4">
        <v>45218</v>
      </c>
      <c r="I3686" s="4">
        <f>_xlfn.XLOOKUP(#REF!,[1]!Backup_F8_Previous_Wave[ODINO],[1]!Backup_F8_Previous_Wave[Production Date],"")</f>
      </c>
      <c r="J3686" s="10">
        <f>_xlfn.XLOOKUP(#REF!,[1]!Backup_F8_Previous_Wave[ODINO],[1]!Backup_F8_Previous_Wave[Wave Date],"")</f>
      </c>
      <c r="K3686" s="6">
        <f>_xlfn.XLOOKUP(#REF!,[1]!Backup_F8_Previous_Wave[ODINO],[1]!Backup_F8_Previous_Wave[Full VIN],"")</f>
      </c>
      <c r="L3686" s="3" t="s">
        <v>9154</v>
      </c>
      <c r="M3686" s="3" t="s">
        <v>4</v>
      </c>
      <c r="N3686" s="3" t="s">
        <v>10926</v>
      </c>
      <c r="O3686" s="3" t="s">
        <v>4771</v>
      </c>
      <c r="P3686" s="6">
        <f>_xlfn.XLOOKUP(#REF!,[1]!Table2[BINNING],[1]!Table2[VFG],"")</f>
      </c>
      <c r="Q3686" s="6">
        <f>IF(ISNUMBER(FIND("|",#REF!,1)),LEFT(#REF!,FIND("|",#REF!,1)-2),#REF!)</f>
      </c>
      <c r="R3686" s="6">
        <f>IF(ISNUMBER(FIND("|",#REF!,1)),RIGHT(#REF!,LEN(#REF!)-FIND("|",#REF!,1)-1),"")</f>
      </c>
      <c r="S3686" s="3" t="s">
        <v>7</v>
      </c>
      <c r="T3686" s="3" t="s">
        <v>7</v>
      </c>
      <c r="U3686" s="2">
        <v>0</v>
      </c>
      <c r="V3686" s="2">
        <v>0</v>
      </c>
      <c r="W3686" s="2"/>
      <c r="X3686" s="3" t="s">
        <v>238</v>
      </c>
      <c r="Y3686" s="2">
        <v>0</v>
      </c>
      <c r="Z3686" s="3"/>
      <c r="AA3686" s="3"/>
      <c r="AB3686" s="7" t="s">
        <v>10927</v>
      </c>
      <c r="AC3686" s="3" t="s">
        <v>685</v>
      </c>
      <c r="AD3686" s="3" t="s">
        <v>93</v>
      </c>
      <c r="AE3686" s="3" t="s">
        <v>94</v>
      </c>
      <c r="AF3686" s="3" t="s">
        <v>95</v>
      </c>
      <c r="AG3686" s="4"/>
      <c r="AH3686" s="3"/>
      <c r="AI3686" s="4"/>
      <c r="AJ36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6" s="8">
        <f>IF(#REF!=MAX(#REF!),"New","Old")</f>
      </c>
      <c r="AL3686" s="3"/>
      <c r="AM3686" s="9">
        <f>IF(OR(#REF!="",#REF!=0),"",IF(#REF!&lt;12000,"&lt;12k",IF(AND(#REF!&gt;=12000,#REF!&lt;24000),"12k to 24k",IF(AND(#REF!&gt;=24000,#REF!&lt;=36000),"24k to 36k",IF(#REF!&gt;36000,"&gt;36k","")))))</f>
      </c>
    </row>
    <row x14ac:dyDescent="0.25" r="3687" customHeight="1" ht="18.75">
      <c r="A3687" s="1">
        <v>1936114</v>
      </c>
      <c r="B3687" s="2">
        <v>11550939</v>
      </c>
      <c r="C3687" s="3" t="s">
        <v>0</v>
      </c>
      <c r="D3687" s="3" t="s">
        <v>181</v>
      </c>
      <c r="E3687" s="2">
        <v>2016</v>
      </c>
      <c r="F3687" s="4">
        <v>45114</v>
      </c>
      <c r="G3687" s="3" t="s">
        <v>39</v>
      </c>
      <c r="H3687" s="4">
        <v>45219</v>
      </c>
      <c r="I3687" s="4">
        <f>_xlfn.XLOOKUP(#REF!,[1]!Backup_F8_Previous_Wave[ODINO],[1]!Backup_F8_Previous_Wave[Production Date],"")</f>
      </c>
      <c r="J3687" s="10">
        <f>_xlfn.XLOOKUP(#REF!,[1]!Backup_F8_Previous_Wave[ODINO],[1]!Backup_F8_Previous_Wave[Wave Date],"")</f>
      </c>
      <c r="K3687" s="6">
        <f>_xlfn.XLOOKUP(#REF!,[1]!Backup_F8_Previous_Wave[ODINO],[1]!Backup_F8_Previous_Wave[Full VIN],"")</f>
      </c>
      <c r="L3687" s="3" t="s">
        <v>8045</v>
      </c>
      <c r="M3687" s="3" t="s">
        <v>4</v>
      </c>
      <c r="N3687" s="3" t="s">
        <v>10928</v>
      </c>
      <c r="O3687" s="3" t="s">
        <v>196</v>
      </c>
      <c r="P3687" s="6">
        <f>_xlfn.XLOOKUP(#REF!,[1]!Table2[BINNING],[1]!Table2[VFG],"")</f>
      </c>
      <c r="Q3687" s="6">
        <f>IF(ISNUMBER(FIND("|",#REF!,1)),LEFT(#REF!,FIND("|",#REF!,1)-2),#REF!)</f>
      </c>
      <c r="R3687" s="6">
        <f>IF(ISNUMBER(FIND("|",#REF!,1)),RIGHT(#REF!,LEN(#REF!)-FIND("|",#REF!,1)-1),"")</f>
      </c>
      <c r="S3687" s="3" t="s">
        <v>7</v>
      </c>
      <c r="T3687" s="3" t="s">
        <v>7</v>
      </c>
      <c r="U3687" s="2">
        <v>0</v>
      </c>
      <c r="V3687" s="2">
        <v>0</v>
      </c>
      <c r="W3687" s="2"/>
      <c r="X3687" s="3" t="s">
        <v>63</v>
      </c>
      <c r="Y3687" s="2">
        <v>65</v>
      </c>
      <c r="Z3687" s="3"/>
      <c r="AA3687" s="3"/>
      <c r="AB3687" s="7" t="s">
        <v>10929</v>
      </c>
      <c r="AC3687" s="3" t="s">
        <v>297</v>
      </c>
      <c r="AD3687" s="3" t="s">
        <v>298</v>
      </c>
      <c r="AE3687" s="3" t="s">
        <v>299</v>
      </c>
      <c r="AF3687" s="3" t="s">
        <v>198</v>
      </c>
      <c r="AG3687" s="4"/>
      <c r="AH3687" s="3"/>
      <c r="AI3687" s="4"/>
      <c r="AJ36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7" s="8">
        <f>IF(#REF!=MAX(#REF!),"New","Old")</f>
      </c>
      <c r="AL3687" s="3"/>
      <c r="AM3687" s="9">
        <f>IF(OR(#REF!="",#REF!=0),"",IF(#REF!&lt;12000,"&lt;12k",IF(AND(#REF!&gt;=12000,#REF!&lt;24000),"12k to 24k",IF(AND(#REF!&gt;=24000,#REF!&lt;=36000),"24k to 36k",IF(#REF!&gt;36000,"&gt;36k","")))))</f>
      </c>
    </row>
    <row x14ac:dyDescent="0.25" r="3688" customHeight="1" ht="18.75">
      <c r="A3688" s="1">
        <v>1936148</v>
      </c>
      <c r="B3688" s="2">
        <v>11550964</v>
      </c>
      <c r="C3688" s="3" t="s">
        <v>0</v>
      </c>
      <c r="D3688" s="3" t="s">
        <v>86</v>
      </c>
      <c r="E3688" s="2">
        <v>2020</v>
      </c>
      <c r="F3688" s="4">
        <v>45213</v>
      </c>
      <c r="G3688" s="3" t="s">
        <v>14</v>
      </c>
      <c r="H3688" s="4">
        <v>45219</v>
      </c>
      <c r="I3688" s="4"/>
      <c r="J3688" s="10">
        <f>_xlfn.XLOOKUP(#REF!,[1]!Backup_F8_Previous_Wave[ODINO],[1]!Backup_F8_Previous_Wave[Wave Date],"")</f>
      </c>
      <c r="K3688" s="3"/>
      <c r="L3688" s="3" t="s">
        <v>6647</v>
      </c>
      <c r="M3688" s="3" t="s">
        <v>4</v>
      </c>
      <c r="N3688" s="3" t="s">
        <v>10930</v>
      </c>
      <c r="O3688" s="3" t="s">
        <v>4771</v>
      </c>
      <c r="P3688" s="6">
        <f>_xlfn.XLOOKUP(#REF!,[1]!Table2[BINNING],[1]!Table2[VFG],"")</f>
      </c>
      <c r="Q3688" s="6">
        <f>IF(ISNUMBER(FIND("|",#REF!,1)),LEFT(#REF!,FIND("|",#REF!,1)-2),#REF!)</f>
      </c>
      <c r="R3688" s="6">
        <f>IF(ISNUMBER(FIND("|",#REF!,1)),RIGHT(#REF!,LEN(#REF!)-FIND("|",#REF!,1)-1),"")</f>
      </c>
      <c r="S3688" s="3" t="s">
        <v>7</v>
      </c>
      <c r="T3688" s="3" t="s">
        <v>7</v>
      </c>
      <c r="U3688" s="2">
        <v>0</v>
      </c>
      <c r="V3688" s="2">
        <v>0</v>
      </c>
      <c r="W3688" s="2"/>
      <c r="X3688" s="3" t="s">
        <v>106</v>
      </c>
      <c r="Y3688" s="2"/>
      <c r="Z3688" s="3"/>
      <c r="AA3688" s="3"/>
      <c r="AB3688" s="7" t="s">
        <v>10931</v>
      </c>
      <c r="AC3688" s="3" t="s">
        <v>44</v>
      </c>
      <c r="AD3688" s="3" t="s">
        <v>44</v>
      </c>
      <c r="AE3688" s="3" t="s">
        <v>44</v>
      </c>
      <c r="AF3688" s="3" t="s">
        <v>44</v>
      </c>
      <c r="AG3688" s="4"/>
      <c r="AH3688" s="3"/>
      <c r="AI3688" s="4"/>
      <c r="AJ36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8" s="8">
        <f>IF(#REF!=MAX(#REF!),"New","Old")</f>
      </c>
      <c r="AL3688" s="3"/>
      <c r="AM3688" s="9">
        <f>IF(OR(#REF!="",#REF!=0),"",IF(#REF!&lt;12000,"&lt;12k",IF(AND(#REF!&gt;=12000,#REF!&lt;24000),"12k to 24k",IF(AND(#REF!&gt;=24000,#REF!&lt;=36000),"24k to 36k",IF(#REF!&gt;36000,"&gt;36k","")))))</f>
      </c>
    </row>
    <row x14ac:dyDescent="0.25" r="3689" customHeight="1" ht="18.75">
      <c r="A3689" s="1">
        <v>1936210</v>
      </c>
      <c r="B3689" s="2">
        <v>11551011</v>
      </c>
      <c r="C3689" s="3" t="s">
        <v>0</v>
      </c>
      <c r="D3689" s="3" t="s">
        <v>86</v>
      </c>
      <c r="E3689" s="2">
        <v>2020</v>
      </c>
      <c r="F3689" s="4">
        <v>45170</v>
      </c>
      <c r="G3689" s="3" t="s">
        <v>39</v>
      </c>
      <c r="H3689" s="4">
        <v>45219</v>
      </c>
      <c r="I3689" s="4">
        <f>_xlfn.XLOOKUP(#REF!,[1]!Backup_F8_Previous_Wave[ODINO],[1]!Backup_F8_Previous_Wave[Production Date],"")</f>
      </c>
      <c r="J3689" s="10">
        <f>_xlfn.XLOOKUP(#REF!,[1]!Backup_F8_Previous_Wave[ODINO],[1]!Backup_F8_Previous_Wave[Wave Date],"")</f>
      </c>
      <c r="K3689" s="6">
        <f>_xlfn.XLOOKUP(#REF!,[1]!Backup_F8_Previous_Wave[ODINO],[1]!Backup_F8_Previous_Wave[Full VIN],"")</f>
      </c>
      <c r="L3689" s="3" t="s">
        <v>6801</v>
      </c>
      <c r="M3689" s="3" t="s">
        <v>4</v>
      </c>
      <c r="N3689" s="3" t="s">
        <v>10932</v>
      </c>
      <c r="O3689" s="3" t="s">
        <v>4771</v>
      </c>
      <c r="P3689" s="6">
        <f>_xlfn.XLOOKUP(#REF!,[1]!Table2[BINNING],[1]!Table2[VFG],"")</f>
      </c>
      <c r="Q3689" s="6">
        <f>IF(ISNUMBER(FIND("|",#REF!,1)),LEFT(#REF!,FIND("|",#REF!,1)-2),#REF!)</f>
      </c>
      <c r="R3689" s="6">
        <f>IF(ISNUMBER(FIND("|",#REF!,1)),RIGHT(#REF!,LEN(#REF!)-FIND("|",#REF!,1)-1),"")</f>
      </c>
      <c r="S3689" s="3" t="s">
        <v>7</v>
      </c>
      <c r="T3689" s="3" t="s">
        <v>7</v>
      </c>
      <c r="U3689" s="2">
        <v>0</v>
      </c>
      <c r="V3689" s="2">
        <v>0</v>
      </c>
      <c r="W3689" s="2">
        <v>50000</v>
      </c>
      <c r="X3689" s="3" t="s">
        <v>18</v>
      </c>
      <c r="Y3689" s="2"/>
      <c r="Z3689" s="3"/>
      <c r="AA3689" s="3"/>
      <c r="AB3689" s="7" t="s">
        <v>10933</v>
      </c>
      <c r="AC3689" s="3" t="s">
        <v>685</v>
      </c>
      <c r="AD3689" s="3" t="s">
        <v>93</v>
      </c>
      <c r="AE3689" s="3" t="s">
        <v>94</v>
      </c>
      <c r="AF3689" s="3" t="s">
        <v>95</v>
      </c>
      <c r="AG3689" s="4"/>
      <c r="AH3689" s="3"/>
      <c r="AI3689" s="4"/>
      <c r="AJ36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89" s="8">
        <f>IF(#REF!=MAX(#REF!),"New","Old")</f>
      </c>
      <c r="AL3689" s="3"/>
      <c r="AM3689" s="9">
        <f>IF(OR(#REF!="",#REF!=0),"",IF(#REF!&lt;12000,"&lt;12k",IF(AND(#REF!&gt;=12000,#REF!&lt;24000),"12k to 24k",IF(AND(#REF!&gt;=24000,#REF!&lt;=36000),"24k to 36k",IF(#REF!&gt;36000,"&gt;36k","")))))</f>
      </c>
    </row>
    <row x14ac:dyDescent="0.25" r="3690" customHeight="1" ht="18.75">
      <c r="A3690" s="1">
        <v>1936292</v>
      </c>
      <c r="B3690" s="2">
        <v>11551074</v>
      </c>
      <c r="C3690" s="3" t="s">
        <v>0</v>
      </c>
      <c r="D3690" s="3" t="s">
        <v>181</v>
      </c>
      <c r="E3690" s="2">
        <v>2016</v>
      </c>
      <c r="F3690" s="4">
        <v>45218</v>
      </c>
      <c r="G3690" s="3" t="s">
        <v>14</v>
      </c>
      <c r="H3690" s="4">
        <v>45219</v>
      </c>
      <c r="I3690" s="4"/>
      <c r="J3690" s="10">
        <f>_xlfn.XLOOKUP(#REF!,[1]!Backup_F8_Previous_Wave[ODINO],[1]!Backup_F8_Previous_Wave[Wave Date],"")</f>
      </c>
      <c r="K3690" s="3"/>
      <c r="L3690" s="3" t="s">
        <v>7679</v>
      </c>
      <c r="M3690" s="3" t="s">
        <v>4</v>
      </c>
      <c r="N3690" s="3" t="s">
        <v>10934</v>
      </c>
      <c r="O3690" s="3" t="s">
        <v>196</v>
      </c>
      <c r="P3690" s="6">
        <f>_xlfn.XLOOKUP(#REF!,[1]!Table2[BINNING],[1]!Table2[VFG],"")</f>
      </c>
      <c r="Q3690" s="6">
        <f>IF(ISNUMBER(FIND("|",#REF!,1)),LEFT(#REF!,FIND("|",#REF!,1)-2),#REF!)</f>
      </c>
      <c r="R3690" s="6">
        <f>IF(ISNUMBER(FIND("|",#REF!,1)),RIGHT(#REF!,LEN(#REF!)-FIND("|",#REF!,1)-1),"")</f>
      </c>
      <c r="S3690" s="3" t="s">
        <v>7</v>
      </c>
      <c r="T3690" s="3" t="s">
        <v>7</v>
      </c>
      <c r="U3690" s="2">
        <v>0</v>
      </c>
      <c r="V3690" s="2">
        <v>0</v>
      </c>
      <c r="W3690" s="2"/>
      <c r="X3690" s="3" t="s">
        <v>238</v>
      </c>
      <c r="Y3690" s="2">
        <v>70</v>
      </c>
      <c r="Z3690" s="3"/>
      <c r="AA3690" s="3"/>
      <c r="AB3690" s="7" t="s">
        <v>10935</v>
      </c>
      <c r="AC3690" s="3" t="s">
        <v>44</v>
      </c>
      <c r="AD3690" s="3" t="s">
        <v>44</v>
      </c>
      <c r="AE3690" s="3" t="s">
        <v>44</v>
      </c>
      <c r="AF3690" s="3" t="s">
        <v>44</v>
      </c>
      <c r="AG3690" s="4"/>
      <c r="AH3690" s="3"/>
      <c r="AI3690" s="4"/>
      <c r="AJ36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0" s="8">
        <f>IF(#REF!=MAX(#REF!),"New","Old")</f>
      </c>
      <c r="AL3690" s="3"/>
      <c r="AM3690" s="9">
        <f>IF(OR(#REF!="",#REF!=0),"",IF(#REF!&lt;12000,"&lt;12k",IF(AND(#REF!&gt;=12000,#REF!&lt;24000),"12k to 24k",IF(AND(#REF!&gt;=24000,#REF!&lt;=36000),"24k to 36k",IF(#REF!&gt;36000,"&gt;36k","")))))</f>
      </c>
    </row>
    <row x14ac:dyDescent="0.25" r="3691" customHeight="1" ht="18.75">
      <c r="A3691" s="1">
        <v>1936300</v>
      </c>
      <c r="B3691" s="2">
        <v>11551079</v>
      </c>
      <c r="C3691" s="3" t="s">
        <v>0</v>
      </c>
      <c r="D3691" s="3" t="s">
        <v>1</v>
      </c>
      <c r="E3691" s="2">
        <v>2018</v>
      </c>
      <c r="F3691" s="4">
        <v>45218</v>
      </c>
      <c r="G3691" s="3" t="s">
        <v>14</v>
      </c>
      <c r="H3691" s="4">
        <v>45219</v>
      </c>
      <c r="I3691" s="4">
        <f>_xlfn.XLOOKUP(#REF!,[1]!Backup_F8_Previous_Wave[ODINO],[1]!Backup_F8_Previous_Wave[Production Date],"")</f>
      </c>
      <c r="J3691" s="10">
        <f>_xlfn.XLOOKUP(#REF!,[1]!Backup_F8_Previous_Wave[ODINO],[1]!Backup_F8_Previous_Wave[Wave Date],"")</f>
      </c>
      <c r="K3691" s="6">
        <f>_xlfn.XLOOKUP(#REF!,[1]!Backup_F8_Previous_Wave[ODINO],[1]!Backup_F8_Previous_Wave[Full VIN],"")</f>
      </c>
      <c r="L3691" s="3" t="s">
        <v>10936</v>
      </c>
      <c r="M3691" s="3" t="s">
        <v>4</v>
      </c>
      <c r="N3691" s="3" t="s">
        <v>10937</v>
      </c>
      <c r="O3691" s="3" t="s">
        <v>6</v>
      </c>
      <c r="P3691" s="6">
        <f>_xlfn.XLOOKUP(#REF!,[1]!Table2[BINNING],[1]!Table2[VFG],"")</f>
      </c>
      <c r="Q3691" s="6">
        <f>IF(ISNUMBER(FIND("|",#REF!,1)),LEFT(#REF!,FIND("|",#REF!,1)-2),#REF!)</f>
      </c>
      <c r="R3691" s="6">
        <f>IF(ISNUMBER(FIND("|",#REF!,1)),RIGHT(#REF!,LEN(#REF!)-FIND("|",#REF!,1)-1),"")</f>
      </c>
      <c r="S3691" s="3" t="s">
        <v>7</v>
      </c>
      <c r="T3691" s="3" t="s">
        <v>7</v>
      </c>
      <c r="U3691" s="2">
        <v>0</v>
      </c>
      <c r="V3691" s="2">
        <v>0</v>
      </c>
      <c r="W3691" s="2"/>
      <c r="X3691" s="3" t="s">
        <v>63</v>
      </c>
      <c r="Y3691" s="2">
        <v>0</v>
      </c>
      <c r="Z3691" s="3"/>
      <c r="AA3691" s="3"/>
      <c r="AB3691" s="7" t="s">
        <v>10938</v>
      </c>
      <c r="AC3691" s="3" t="s">
        <v>20</v>
      </c>
      <c r="AD3691" s="3" t="s">
        <v>11</v>
      </c>
      <c r="AE3691" s="3" t="s">
        <v>135</v>
      </c>
      <c r="AF3691" s="3" t="s">
        <v>27</v>
      </c>
      <c r="AG3691" s="4"/>
      <c r="AH3691" s="3"/>
      <c r="AI3691" s="4"/>
      <c r="AJ36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1" s="8">
        <f>IF(#REF!=MAX(#REF!),"New","Old")</f>
      </c>
      <c r="AL3691" s="3"/>
      <c r="AM3691" s="9">
        <f>IF(OR(#REF!="",#REF!=0),"",IF(#REF!&lt;12000,"&lt;12k",IF(AND(#REF!&gt;=12000,#REF!&lt;24000),"12k to 24k",IF(AND(#REF!&gt;=24000,#REF!&lt;=36000),"24k to 36k",IF(#REF!&gt;36000,"&gt;36k","")))))</f>
      </c>
    </row>
    <row x14ac:dyDescent="0.25" r="3692" customHeight="1" ht="18.75">
      <c r="A3692" s="1">
        <v>1936332</v>
      </c>
      <c r="B3692" s="2">
        <v>11551106</v>
      </c>
      <c r="C3692" s="3" t="s">
        <v>0</v>
      </c>
      <c r="D3692" s="3" t="s">
        <v>181</v>
      </c>
      <c r="E3692" s="2">
        <v>2019</v>
      </c>
      <c r="F3692" s="4">
        <v>44911</v>
      </c>
      <c r="G3692" s="3" t="s">
        <v>14</v>
      </c>
      <c r="H3692" s="4">
        <v>45219</v>
      </c>
      <c r="I3692" s="4">
        <f>_xlfn.XLOOKUP(#REF!,[1]!Backup_F8_Previous_Wave[ODINO],[1]!Backup_F8_Previous_Wave[Production Date],"")</f>
      </c>
      <c r="J3692" s="10">
        <f>_xlfn.XLOOKUP(#REF!,[1]!Backup_F8_Previous_Wave[ODINO],[1]!Backup_F8_Previous_Wave[Wave Date],"")</f>
      </c>
      <c r="K3692" s="6">
        <f>_xlfn.XLOOKUP(#REF!,[1]!Backup_F8_Previous_Wave[ODINO],[1]!Backup_F8_Previous_Wave[Full VIN],"")</f>
      </c>
      <c r="L3692" s="3" t="s">
        <v>10939</v>
      </c>
      <c r="M3692" s="3" t="s">
        <v>4</v>
      </c>
      <c r="N3692" s="3" t="s">
        <v>10940</v>
      </c>
      <c r="O3692" s="3" t="s">
        <v>196</v>
      </c>
      <c r="P3692" s="6">
        <f>_xlfn.XLOOKUP(#REF!,[1]!Table2[BINNING],[1]!Table2[VFG],"")</f>
      </c>
      <c r="Q3692" s="6">
        <f>IF(ISNUMBER(FIND("|",#REF!,1)),LEFT(#REF!,FIND("|",#REF!,1)-2),#REF!)</f>
      </c>
      <c r="R3692" s="6">
        <f>IF(ISNUMBER(FIND("|",#REF!,1)),RIGHT(#REF!,LEN(#REF!)-FIND("|",#REF!,1)-1),"")</f>
      </c>
      <c r="S3692" s="3" t="s">
        <v>7</v>
      </c>
      <c r="T3692" s="3" t="s">
        <v>7</v>
      </c>
      <c r="U3692" s="2">
        <v>0</v>
      </c>
      <c r="V3692" s="2">
        <v>0</v>
      </c>
      <c r="W3692" s="2"/>
      <c r="X3692" s="3" t="s">
        <v>225</v>
      </c>
      <c r="Y3692" s="2">
        <v>75</v>
      </c>
      <c r="Z3692" s="3"/>
      <c r="AA3692" s="3"/>
      <c r="AB3692" s="7" t="s">
        <v>10941</v>
      </c>
      <c r="AC3692" s="3" t="s">
        <v>297</v>
      </c>
      <c r="AD3692" s="3" t="s">
        <v>298</v>
      </c>
      <c r="AE3692" s="3" t="s">
        <v>299</v>
      </c>
      <c r="AF3692" s="3" t="s">
        <v>198</v>
      </c>
      <c r="AG3692" s="4"/>
      <c r="AH3692" s="3"/>
      <c r="AI3692" s="4"/>
      <c r="AJ36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2" s="8">
        <f>IF(#REF!=MAX(#REF!),"New","Old")</f>
      </c>
      <c r="AL3692" s="3"/>
      <c r="AM3692" s="9">
        <f>IF(OR(#REF!="",#REF!=0),"",IF(#REF!&lt;12000,"&lt;12k",IF(AND(#REF!&gt;=12000,#REF!&lt;24000),"12k to 24k",IF(AND(#REF!&gt;=24000,#REF!&lt;=36000),"24k to 36k",IF(#REF!&gt;36000,"&gt;36k","")))))</f>
      </c>
    </row>
    <row x14ac:dyDescent="0.25" r="3693" customHeight="1" ht="18.75">
      <c r="A3693" s="1">
        <v>1936429</v>
      </c>
      <c r="B3693" s="2">
        <v>11551167</v>
      </c>
      <c r="C3693" s="3" t="s">
        <v>0</v>
      </c>
      <c r="D3693" s="3" t="s">
        <v>181</v>
      </c>
      <c r="E3693" s="2">
        <v>2017</v>
      </c>
      <c r="F3693" s="4">
        <v>45220</v>
      </c>
      <c r="G3693" s="3" t="s">
        <v>14</v>
      </c>
      <c r="H3693" s="4">
        <v>45220</v>
      </c>
      <c r="I3693" s="4">
        <f>_xlfn.XLOOKUP(#REF!,[1]!Backup_F8_Previous_Wave[ODINO],[1]!Backup_F8_Previous_Wave[Production Date],"")</f>
      </c>
      <c r="J3693" s="10">
        <f>_xlfn.XLOOKUP(#REF!,[1]!Backup_F8_Previous_Wave[ODINO],[1]!Backup_F8_Previous_Wave[Wave Date],"")</f>
      </c>
      <c r="K3693" s="6">
        <f>_xlfn.XLOOKUP(#REF!,[1]!Backup_F8_Previous_Wave[ODINO],[1]!Backup_F8_Previous_Wave[Full VIN],"")</f>
      </c>
      <c r="L3693" s="3" t="s">
        <v>4174</v>
      </c>
      <c r="M3693" s="3" t="s">
        <v>4</v>
      </c>
      <c r="N3693" s="3" t="s">
        <v>10942</v>
      </c>
      <c r="O3693" s="3" t="s">
        <v>196</v>
      </c>
      <c r="P3693" s="6">
        <f>_xlfn.XLOOKUP(#REF!,[1]!Table2[BINNING],[1]!Table2[VFG],"")</f>
      </c>
      <c r="Q3693" s="6">
        <f>IF(ISNUMBER(FIND("|",#REF!,1)),LEFT(#REF!,FIND("|",#REF!,1)-2),#REF!)</f>
      </c>
      <c r="R3693" s="6">
        <f>IF(ISNUMBER(FIND("|",#REF!,1)),RIGHT(#REF!,LEN(#REF!)-FIND("|",#REF!,1)-1),"")</f>
      </c>
      <c r="S3693" s="3" t="s">
        <v>7</v>
      </c>
      <c r="T3693" s="3" t="s">
        <v>7</v>
      </c>
      <c r="U3693" s="2">
        <v>0</v>
      </c>
      <c r="V3693" s="2">
        <v>0</v>
      </c>
      <c r="W3693" s="2"/>
      <c r="X3693" s="3" t="s">
        <v>139</v>
      </c>
      <c r="Y3693" s="2"/>
      <c r="Z3693" s="3"/>
      <c r="AA3693" s="3"/>
      <c r="AB3693" s="7" t="s">
        <v>10943</v>
      </c>
      <c r="AC3693" s="3" t="s">
        <v>297</v>
      </c>
      <c r="AD3693" s="3" t="s">
        <v>298</v>
      </c>
      <c r="AE3693" s="3" t="s">
        <v>299</v>
      </c>
      <c r="AF3693" s="3" t="s">
        <v>198</v>
      </c>
      <c r="AG3693" s="4"/>
      <c r="AH3693" s="3"/>
      <c r="AI3693" s="4"/>
      <c r="AJ36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3" s="8">
        <f>IF(#REF!=MAX(#REF!),"New","Old")</f>
      </c>
      <c r="AL3693" s="3"/>
      <c r="AM3693" s="9">
        <f>IF(OR(#REF!="",#REF!=0),"",IF(#REF!&lt;12000,"&lt;12k",IF(AND(#REF!&gt;=12000,#REF!&lt;24000),"12k to 24k",IF(AND(#REF!&gt;=24000,#REF!&lt;=36000),"24k to 36k",IF(#REF!&gt;36000,"&gt;36k","")))))</f>
      </c>
    </row>
    <row x14ac:dyDescent="0.25" r="3694" customHeight="1" ht="18.75">
      <c r="A3694" s="1">
        <v>1936470</v>
      </c>
      <c r="B3694" s="2">
        <v>11551193</v>
      </c>
      <c r="C3694" s="3" t="s">
        <v>0</v>
      </c>
      <c r="D3694" s="3" t="s">
        <v>86</v>
      </c>
      <c r="E3694" s="2">
        <v>2020</v>
      </c>
      <c r="F3694" s="4">
        <v>45215</v>
      </c>
      <c r="G3694" s="3" t="s">
        <v>14</v>
      </c>
      <c r="H3694" s="4">
        <v>45220</v>
      </c>
      <c r="I3694" s="4"/>
      <c r="J3694" s="10">
        <f>_xlfn.XLOOKUP(#REF!,[1]!Backup_F8_Previous_Wave[ODINO],[1]!Backup_F8_Previous_Wave[Wave Date],"")</f>
      </c>
      <c r="K3694" s="3"/>
      <c r="L3694" s="3" t="s">
        <v>6839</v>
      </c>
      <c r="M3694" s="3" t="s">
        <v>4</v>
      </c>
      <c r="N3694" s="3" t="s">
        <v>10944</v>
      </c>
      <c r="O3694" s="3" t="s">
        <v>4771</v>
      </c>
      <c r="P3694" s="6">
        <f>_xlfn.XLOOKUP(#REF!,[1]!Table2[BINNING],[1]!Table2[VFG],"")</f>
      </c>
      <c r="Q3694" s="6">
        <f>IF(ISNUMBER(FIND("|",#REF!,1)),LEFT(#REF!,FIND("|",#REF!,1)-2),#REF!)</f>
      </c>
      <c r="R3694" s="6">
        <f>IF(ISNUMBER(FIND("|",#REF!,1)),RIGHT(#REF!,LEN(#REF!)-FIND("|",#REF!,1)-1),"")</f>
      </c>
      <c r="S3694" s="3" t="s">
        <v>7</v>
      </c>
      <c r="T3694" s="3" t="s">
        <v>7</v>
      </c>
      <c r="U3694" s="2">
        <v>0</v>
      </c>
      <c r="V3694" s="2">
        <v>0</v>
      </c>
      <c r="W3694" s="2"/>
      <c r="X3694" s="3" t="s">
        <v>63</v>
      </c>
      <c r="Y3694" s="2">
        <v>0</v>
      </c>
      <c r="Z3694" s="3"/>
      <c r="AA3694" s="3"/>
      <c r="AB3694" s="7" t="s">
        <v>10945</v>
      </c>
      <c r="AC3694" s="3" t="s">
        <v>44</v>
      </c>
      <c r="AD3694" s="3" t="s">
        <v>44</v>
      </c>
      <c r="AE3694" s="3" t="s">
        <v>44</v>
      </c>
      <c r="AF3694" s="3" t="s">
        <v>44</v>
      </c>
      <c r="AG3694" s="4"/>
      <c r="AH3694" s="3"/>
      <c r="AI3694" s="4"/>
      <c r="AJ36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4" s="8">
        <f>IF(#REF!=MAX(#REF!),"New","Old")</f>
      </c>
      <c r="AL3694" s="3"/>
      <c r="AM3694" s="9">
        <f>IF(OR(#REF!="",#REF!=0),"",IF(#REF!&lt;12000,"&lt;12k",IF(AND(#REF!&gt;=12000,#REF!&lt;24000),"12k to 24k",IF(AND(#REF!&gt;=24000,#REF!&lt;=36000),"24k to 36k",IF(#REF!&gt;36000,"&gt;36k","")))))</f>
      </c>
    </row>
    <row x14ac:dyDescent="0.25" r="3695" customHeight="1" ht="18.75">
      <c r="A3695" s="1">
        <v>1936509</v>
      </c>
      <c r="B3695" s="2">
        <v>11551219</v>
      </c>
      <c r="C3695" s="3" t="s">
        <v>0</v>
      </c>
      <c r="D3695" s="3" t="s">
        <v>86</v>
      </c>
      <c r="E3695" s="2">
        <v>2020</v>
      </c>
      <c r="F3695" s="4">
        <v>45170</v>
      </c>
      <c r="G3695" s="3" t="s">
        <v>39</v>
      </c>
      <c r="H3695" s="4">
        <v>45221</v>
      </c>
      <c r="I3695" s="4"/>
      <c r="J3695" s="10">
        <f>_xlfn.XLOOKUP(#REF!,[1]!Backup_F8_Previous_Wave[ODINO],[1]!Backup_F8_Previous_Wave[Wave Date],"")</f>
      </c>
      <c r="K3695" s="3"/>
      <c r="L3695" s="3" t="s">
        <v>6982</v>
      </c>
      <c r="M3695" s="3" t="s">
        <v>4</v>
      </c>
      <c r="N3695" s="3" t="s">
        <v>10946</v>
      </c>
      <c r="O3695" s="3" t="s">
        <v>4771</v>
      </c>
      <c r="P3695" s="6">
        <f>_xlfn.XLOOKUP(#REF!,[1]!Table2[BINNING],[1]!Table2[VFG],"")</f>
      </c>
      <c r="Q3695" s="6">
        <f>IF(ISNUMBER(FIND("|",#REF!,1)),LEFT(#REF!,FIND("|",#REF!,1)-2),#REF!)</f>
      </c>
      <c r="R3695" s="6">
        <f>IF(ISNUMBER(FIND("|",#REF!,1)),RIGHT(#REF!,LEN(#REF!)-FIND("|",#REF!,1)-1),"")</f>
      </c>
      <c r="S3695" s="3" t="s">
        <v>7</v>
      </c>
      <c r="T3695" s="3" t="s">
        <v>7</v>
      </c>
      <c r="U3695" s="2">
        <v>0</v>
      </c>
      <c r="V3695" s="2">
        <v>0</v>
      </c>
      <c r="W3695" s="2"/>
      <c r="X3695" s="3" t="s">
        <v>100</v>
      </c>
      <c r="Y3695" s="2"/>
      <c r="Z3695" s="3"/>
      <c r="AA3695" s="3"/>
      <c r="AB3695" s="7" t="s">
        <v>10947</v>
      </c>
      <c r="AC3695" s="3" t="s">
        <v>44</v>
      </c>
      <c r="AD3695" s="3" t="s">
        <v>44</v>
      </c>
      <c r="AE3695" s="3" t="s">
        <v>44</v>
      </c>
      <c r="AF3695" s="3" t="s">
        <v>44</v>
      </c>
      <c r="AG3695" s="4"/>
      <c r="AH3695" s="3"/>
      <c r="AI3695" s="4"/>
      <c r="AJ36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5" s="8">
        <f>IF(#REF!=MAX(#REF!),"New","Old")</f>
      </c>
      <c r="AL3695" s="3"/>
      <c r="AM3695" s="9">
        <f>IF(OR(#REF!="",#REF!=0),"",IF(#REF!&lt;12000,"&lt;12k",IF(AND(#REF!&gt;=12000,#REF!&lt;24000),"12k to 24k",IF(AND(#REF!&gt;=24000,#REF!&lt;=36000),"24k to 36k",IF(#REF!&gt;36000,"&gt;36k","")))))</f>
      </c>
    </row>
    <row x14ac:dyDescent="0.25" r="3696" customHeight="1" ht="18.75">
      <c r="A3696" s="1">
        <v>1936652</v>
      </c>
      <c r="B3696" s="2">
        <v>11551316</v>
      </c>
      <c r="C3696" s="3" t="s">
        <v>0</v>
      </c>
      <c r="D3696" s="3" t="s">
        <v>86</v>
      </c>
      <c r="E3696" s="2">
        <v>2021</v>
      </c>
      <c r="F3696" s="4">
        <v>45213</v>
      </c>
      <c r="G3696" s="3" t="s">
        <v>14</v>
      </c>
      <c r="H3696" s="4">
        <v>45222</v>
      </c>
      <c r="I3696" s="4">
        <f>_xlfn.XLOOKUP(#REF!,[1]!Backup_F8_Previous_Wave[ODINO],[1]!Backup_F8_Previous_Wave[Production Date],"")</f>
      </c>
      <c r="J3696" s="10">
        <f>_xlfn.XLOOKUP(#REF!,[1]!Backup_F8_Previous_Wave[ODINO],[1]!Backup_F8_Previous_Wave[Wave Date],"")</f>
      </c>
      <c r="K3696" s="6">
        <f>_xlfn.XLOOKUP(#REF!,[1]!Backup_F8_Previous_Wave[ODINO],[1]!Backup_F8_Previous_Wave[Full VIN],"")</f>
      </c>
      <c r="L3696" s="3" t="s">
        <v>10948</v>
      </c>
      <c r="M3696" s="3" t="s">
        <v>4</v>
      </c>
      <c r="N3696" s="3" t="s">
        <v>10949</v>
      </c>
      <c r="O3696" s="3" t="s">
        <v>4771</v>
      </c>
      <c r="P3696" s="6">
        <f>_xlfn.XLOOKUP(#REF!,[1]!Table2[BINNING],[1]!Table2[VFG],"")</f>
      </c>
      <c r="Q3696" s="6">
        <f>IF(ISNUMBER(FIND("|",#REF!,1)),LEFT(#REF!,FIND("|",#REF!,1)-2),#REF!)</f>
      </c>
      <c r="R3696" s="6">
        <f>IF(ISNUMBER(FIND("|",#REF!,1)),RIGHT(#REF!,LEN(#REF!)-FIND("|",#REF!,1)-1),"")</f>
      </c>
      <c r="S3696" s="3" t="s">
        <v>7</v>
      </c>
      <c r="T3696" s="3" t="s">
        <v>7</v>
      </c>
      <c r="U3696" s="2">
        <v>0</v>
      </c>
      <c r="V3696" s="2">
        <v>0</v>
      </c>
      <c r="W3696" s="2"/>
      <c r="X3696" s="3" t="s">
        <v>100</v>
      </c>
      <c r="Y3696" s="2">
        <v>0</v>
      </c>
      <c r="Z3696" s="3"/>
      <c r="AA3696" s="3"/>
      <c r="AB3696" s="7" t="s">
        <v>10950</v>
      </c>
      <c r="AC3696" s="3" t="s">
        <v>685</v>
      </c>
      <c r="AD3696" s="3" t="s">
        <v>93</v>
      </c>
      <c r="AE3696" s="3" t="s">
        <v>94</v>
      </c>
      <c r="AF3696" s="3" t="s">
        <v>95</v>
      </c>
      <c r="AG3696" s="4"/>
      <c r="AH3696" s="3"/>
      <c r="AI3696" s="4"/>
      <c r="AJ36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6" s="8">
        <f>IF(#REF!=MAX(#REF!),"New","Old")</f>
      </c>
      <c r="AL3696" s="3"/>
      <c r="AM3696" s="9">
        <f>IF(OR(#REF!="",#REF!=0),"",IF(#REF!&lt;12000,"&lt;12k",IF(AND(#REF!&gt;=12000,#REF!&lt;24000),"12k to 24k",IF(AND(#REF!&gt;=24000,#REF!&lt;=36000),"24k to 36k",IF(#REF!&gt;36000,"&gt;36k","")))))</f>
      </c>
    </row>
    <row x14ac:dyDescent="0.25" r="3697" customHeight="1" ht="18.75">
      <c r="A3697" s="1">
        <v>1936681</v>
      </c>
      <c r="B3697" s="2">
        <v>11551338</v>
      </c>
      <c r="C3697" s="3" t="s">
        <v>0</v>
      </c>
      <c r="D3697" s="3" t="s">
        <v>86</v>
      </c>
      <c r="E3697" s="2">
        <v>2020</v>
      </c>
      <c r="F3697" s="4">
        <v>45217</v>
      </c>
      <c r="G3697" s="3" t="s">
        <v>14</v>
      </c>
      <c r="H3697" s="4">
        <v>45222</v>
      </c>
      <c r="I3697" s="4"/>
      <c r="J3697" s="10">
        <f>_xlfn.XLOOKUP(#REF!,[1]!Backup_F8_Previous_Wave[ODINO],[1]!Backup_F8_Previous_Wave[Wave Date],"")</f>
      </c>
      <c r="K3697" s="3"/>
      <c r="L3697" s="3" t="s">
        <v>9919</v>
      </c>
      <c r="M3697" s="3" t="s">
        <v>4</v>
      </c>
      <c r="N3697" s="3" t="s">
        <v>10951</v>
      </c>
      <c r="O3697" s="3" t="s">
        <v>4771</v>
      </c>
      <c r="P3697" s="6">
        <f>_xlfn.XLOOKUP(#REF!,[1]!Table2[BINNING],[1]!Table2[VFG],"")</f>
      </c>
      <c r="Q3697" s="6">
        <f>IF(ISNUMBER(FIND("|",#REF!,1)),LEFT(#REF!,FIND("|",#REF!,1)-2),#REF!)</f>
      </c>
      <c r="R3697" s="6">
        <f>IF(ISNUMBER(FIND("|",#REF!,1)),RIGHT(#REF!,LEN(#REF!)-FIND("|",#REF!,1)-1),"")</f>
      </c>
      <c r="S3697" s="3" t="s">
        <v>7</v>
      </c>
      <c r="T3697" s="3" t="s">
        <v>7</v>
      </c>
      <c r="U3697" s="2">
        <v>0</v>
      </c>
      <c r="V3697" s="2">
        <v>0</v>
      </c>
      <c r="W3697" s="2"/>
      <c r="X3697" s="3" t="s">
        <v>881</v>
      </c>
      <c r="Y3697" s="2">
        <v>0</v>
      </c>
      <c r="Z3697" s="3"/>
      <c r="AA3697" s="3"/>
      <c r="AB3697" s="7" t="s">
        <v>10952</v>
      </c>
      <c r="AC3697" s="3" t="s">
        <v>44</v>
      </c>
      <c r="AD3697" s="3" t="s">
        <v>44</v>
      </c>
      <c r="AE3697" s="3" t="s">
        <v>44</v>
      </c>
      <c r="AF3697" s="3" t="s">
        <v>44</v>
      </c>
      <c r="AG3697" s="4"/>
      <c r="AH3697" s="3"/>
      <c r="AI3697" s="4"/>
      <c r="AJ36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7" s="8">
        <f>IF(#REF!=MAX(#REF!),"New","Old")</f>
      </c>
      <c r="AL3697" s="3"/>
      <c r="AM3697" s="9">
        <f>IF(OR(#REF!="",#REF!=0),"",IF(#REF!&lt;12000,"&lt;12k",IF(AND(#REF!&gt;=12000,#REF!&lt;24000),"12k to 24k",IF(AND(#REF!&gt;=24000,#REF!&lt;=36000),"24k to 36k",IF(#REF!&gt;36000,"&gt;36k","")))))</f>
      </c>
    </row>
    <row x14ac:dyDescent="0.25" r="3698" customHeight="1" ht="18.75">
      <c r="A3698" s="1">
        <v>1936711</v>
      </c>
      <c r="B3698" s="2">
        <v>11551357</v>
      </c>
      <c r="C3698" s="3" t="s">
        <v>0</v>
      </c>
      <c r="D3698" s="3" t="s">
        <v>1</v>
      </c>
      <c r="E3698" s="2">
        <v>2018</v>
      </c>
      <c r="F3698" s="4">
        <v>45206</v>
      </c>
      <c r="G3698" s="3" t="s">
        <v>14</v>
      </c>
      <c r="H3698" s="4">
        <v>45222</v>
      </c>
      <c r="I3698" s="4">
        <f>_xlfn.XLOOKUP(#REF!,[1]!Backup_F8_Previous_Wave[ODINO],[1]!Backup_F8_Previous_Wave[Production Date],"")</f>
      </c>
      <c r="J3698" s="10">
        <f>_xlfn.XLOOKUP(#REF!,[1]!Backup_F8_Previous_Wave[ODINO],[1]!Backup_F8_Previous_Wave[Wave Date],"")</f>
      </c>
      <c r="K3698" s="6">
        <f>_xlfn.XLOOKUP(#REF!,[1]!Backup_F8_Previous_Wave[ODINO],[1]!Backup_F8_Previous_Wave[Full VIN],"")</f>
      </c>
      <c r="L3698" s="3" t="s">
        <v>10953</v>
      </c>
      <c r="M3698" s="3" t="s">
        <v>4</v>
      </c>
      <c r="N3698" s="3" t="s">
        <v>10954</v>
      </c>
      <c r="O3698" s="3" t="s">
        <v>144</v>
      </c>
      <c r="P3698" s="6">
        <f>_xlfn.XLOOKUP(#REF!,[1]!Table2[BINNING],[1]!Table2[VFG],"")</f>
      </c>
      <c r="Q3698" s="6">
        <f>IF(ISNUMBER(FIND("|",#REF!,1)),LEFT(#REF!,FIND("|",#REF!,1)-2),#REF!)</f>
      </c>
      <c r="R3698" s="6">
        <f>IF(ISNUMBER(FIND("|",#REF!,1)),RIGHT(#REF!,LEN(#REF!)-FIND("|",#REF!,1)-1),"")</f>
      </c>
      <c r="S3698" s="3" t="s">
        <v>7</v>
      </c>
      <c r="T3698" s="3" t="s">
        <v>7</v>
      </c>
      <c r="U3698" s="2">
        <v>0</v>
      </c>
      <c r="V3698" s="2">
        <v>0</v>
      </c>
      <c r="W3698" s="2">
        <v>38391</v>
      </c>
      <c r="X3698" s="3" t="s">
        <v>63</v>
      </c>
      <c r="Y3698" s="2">
        <v>0</v>
      </c>
      <c r="Z3698" s="3"/>
      <c r="AA3698" s="3"/>
      <c r="AB3698" s="7" t="s">
        <v>10955</v>
      </c>
      <c r="AC3698" s="3" t="s">
        <v>20</v>
      </c>
      <c r="AD3698" s="3" t="s">
        <v>11</v>
      </c>
      <c r="AE3698" s="3" t="s">
        <v>135</v>
      </c>
      <c r="AF3698" s="3" t="s">
        <v>27</v>
      </c>
      <c r="AG3698" s="4"/>
      <c r="AH3698" s="3"/>
      <c r="AI3698" s="4"/>
      <c r="AJ36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8" s="8">
        <f>IF(#REF!=MAX(#REF!),"New","Old")</f>
      </c>
      <c r="AL3698" s="3"/>
      <c r="AM3698" s="9">
        <f>IF(OR(#REF!="",#REF!=0),"",IF(#REF!&lt;12000,"&lt;12k",IF(AND(#REF!&gt;=12000,#REF!&lt;24000),"12k to 24k",IF(AND(#REF!&gt;=24000,#REF!&lt;=36000),"24k to 36k",IF(#REF!&gt;36000,"&gt;36k","")))))</f>
      </c>
    </row>
    <row x14ac:dyDescent="0.25" r="3699" customHeight="1" ht="18.75">
      <c r="A3699" s="1">
        <v>1936717</v>
      </c>
      <c r="B3699" s="2">
        <v>11551360</v>
      </c>
      <c r="C3699" s="3" t="s">
        <v>0</v>
      </c>
      <c r="D3699" s="3" t="s">
        <v>86</v>
      </c>
      <c r="E3699" s="2">
        <v>2021</v>
      </c>
      <c r="F3699" s="4">
        <v>45222</v>
      </c>
      <c r="G3699" s="3" t="s">
        <v>14</v>
      </c>
      <c r="H3699" s="4">
        <v>45222</v>
      </c>
      <c r="I3699" s="4">
        <f>_xlfn.XLOOKUP(#REF!,[1]!Backup_F8_Previous_Wave[ODINO],[1]!Backup_F8_Previous_Wave[Production Date],"")</f>
      </c>
      <c r="J3699" s="10">
        <f>_xlfn.XLOOKUP(#REF!,[1]!Backup_F8_Previous_Wave[ODINO],[1]!Backup_F8_Previous_Wave[Wave Date],"")</f>
      </c>
      <c r="K3699" s="6">
        <f>_xlfn.XLOOKUP(#REF!,[1]!Backup_F8_Previous_Wave[ODINO],[1]!Backup_F8_Previous_Wave[Full VIN],"")</f>
      </c>
      <c r="L3699" s="3" t="s">
        <v>10956</v>
      </c>
      <c r="M3699" s="3" t="s">
        <v>4</v>
      </c>
      <c r="N3699" s="3" t="s">
        <v>10957</v>
      </c>
      <c r="O3699" s="3" t="s">
        <v>4771</v>
      </c>
      <c r="P3699" s="6">
        <f>_xlfn.XLOOKUP(#REF!,[1]!Table2[BINNING],[1]!Table2[VFG],"")</f>
      </c>
      <c r="Q3699" s="6">
        <f>IF(ISNUMBER(FIND("|",#REF!,1)),LEFT(#REF!,FIND("|",#REF!,1)-2),#REF!)</f>
      </c>
      <c r="R3699" s="6">
        <f>IF(ISNUMBER(FIND("|",#REF!,1)),RIGHT(#REF!,LEN(#REF!)-FIND("|",#REF!,1)-1),"")</f>
      </c>
      <c r="S3699" s="3" t="s">
        <v>7</v>
      </c>
      <c r="T3699" s="3" t="s">
        <v>7</v>
      </c>
      <c r="U3699" s="2">
        <v>0</v>
      </c>
      <c r="V3699" s="2">
        <v>0</v>
      </c>
      <c r="W3699" s="2"/>
      <c r="X3699" s="3" t="s">
        <v>112</v>
      </c>
      <c r="Y3699" s="2"/>
      <c r="Z3699" s="3"/>
      <c r="AA3699" s="3"/>
      <c r="AB3699" s="7" t="s">
        <v>10958</v>
      </c>
      <c r="AC3699" s="3" t="s">
        <v>685</v>
      </c>
      <c r="AD3699" s="3" t="s">
        <v>93</v>
      </c>
      <c r="AE3699" s="3" t="s">
        <v>94</v>
      </c>
      <c r="AF3699" s="3" t="s">
        <v>95</v>
      </c>
      <c r="AG3699" s="4"/>
      <c r="AH3699" s="3"/>
      <c r="AI3699" s="4"/>
      <c r="AJ36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699" s="8">
        <f>IF(#REF!=MAX(#REF!),"New","Old")</f>
      </c>
      <c r="AL3699" s="3"/>
      <c r="AM3699" s="9">
        <f>IF(OR(#REF!="",#REF!=0),"",IF(#REF!&lt;12000,"&lt;12k",IF(AND(#REF!&gt;=12000,#REF!&lt;24000),"12k to 24k",IF(AND(#REF!&gt;=24000,#REF!&lt;=36000),"24k to 36k",IF(#REF!&gt;36000,"&gt;36k","")))))</f>
      </c>
    </row>
    <row x14ac:dyDescent="0.25" r="3700" customHeight="1" ht="18.75">
      <c r="A3700" s="1">
        <v>1936755</v>
      </c>
      <c r="B3700" s="2">
        <v>11551389</v>
      </c>
      <c r="C3700" s="3" t="s">
        <v>0</v>
      </c>
      <c r="D3700" s="3" t="s">
        <v>86</v>
      </c>
      <c r="E3700" s="2">
        <v>2020</v>
      </c>
      <c r="F3700" s="4">
        <v>45153</v>
      </c>
      <c r="G3700" s="3" t="s">
        <v>39</v>
      </c>
      <c r="H3700" s="4">
        <v>45222</v>
      </c>
      <c r="I3700" s="4">
        <f>_xlfn.XLOOKUP(#REF!,[1]!Backup_F8_Previous_Wave[ODINO],[1]!Backup_F8_Previous_Wave[Production Date],"")</f>
      </c>
      <c r="J3700" s="10">
        <f>_xlfn.XLOOKUP(#REF!,[1]!Backup_F8_Previous_Wave[ODINO],[1]!Backup_F8_Previous_Wave[Wave Date],"")</f>
      </c>
      <c r="K3700" s="6">
        <f>_xlfn.XLOOKUP(#REF!,[1]!Backup_F8_Previous_Wave[ODINO],[1]!Backup_F8_Previous_Wave[Full VIN],"")</f>
      </c>
      <c r="L3700" s="3" t="s">
        <v>5807</v>
      </c>
      <c r="M3700" s="3" t="s">
        <v>4</v>
      </c>
      <c r="N3700" s="3" t="s">
        <v>10959</v>
      </c>
      <c r="O3700" s="3" t="s">
        <v>4771</v>
      </c>
      <c r="P3700" s="6">
        <f>_xlfn.XLOOKUP(#REF!,[1]!Table2[BINNING],[1]!Table2[VFG],"")</f>
      </c>
      <c r="Q3700" s="6">
        <f>IF(ISNUMBER(FIND("|",#REF!,1)),LEFT(#REF!,FIND("|",#REF!,1)-2),#REF!)</f>
      </c>
      <c r="R3700" s="6">
        <f>IF(ISNUMBER(FIND("|",#REF!,1)),RIGHT(#REF!,LEN(#REF!)-FIND("|",#REF!,1)-1),"")</f>
      </c>
      <c r="S3700" s="3" t="s">
        <v>7</v>
      </c>
      <c r="T3700" s="3" t="s">
        <v>7</v>
      </c>
      <c r="U3700" s="2">
        <v>0</v>
      </c>
      <c r="V3700" s="2">
        <v>0</v>
      </c>
      <c r="W3700" s="2">
        <v>70000</v>
      </c>
      <c r="X3700" s="3" t="s">
        <v>1993</v>
      </c>
      <c r="Y3700" s="2"/>
      <c r="Z3700" s="3" t="s">
        <v>10960</v>
      </c>
      <c r="AA3700" s="3" t="s">
        <v>5200</v>
      </c>
      <c r="AB3700" s="7" t="s">
        <v>10961</v>
      </c>
      <c r="AC3700" s="3" t="s">
        <v>685</v>
      </c>
      <c r="AD3700" s="3" t="s">
        <v>93</v>
      </c>
      <c r="AE3700" s="3" t="s">
        <v>94</v>
      </c>
      <c r="AF3700" s="3" t="s">
        <v>95</v>
      </c>
      <c r="AG3700" s="4"/>
      <c r="AH3700" s="3"/>
      <c r="AI3700" s="4"/>
      <c r="AJ37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0" s="8">
        <f>IF(#REF!=MAX(#REF!),"New","Old")</f>
      </c>
      <c r="AL3700" s="3"/>
      <c r="AM3700" s="9">
        <f>IF(OR(#REF!="",#REF!=0),"",IF(#REF!&lt;12000,"&lt;12k",IF(AND(#REF!&gt;=12000,#REF!&lt;24000),"12k to 24k",IF(AND(#REF!&gt;=24000,#REF!&lt;=36000),"24k to 36k",IF(#REF!&gt;36000,"&gt;36k","")))))</f>
      </c>
    </row>
    <row x14ac:dyDescent="0.25" r="3701" customHeight="1" ht="18.75">
      <c r="A3701" s="1">
        <v>1936788</v>
      </c>
      <c r="B3701" s="2">
        <v>11551412</v>
      </c>
      <c r="C3701" s="3" t="s">
        <v>0</v>
      </c>
      <c r="D3701" s="3" t="s">
        <v>181</v>
      </c>
      <c r="E3701" s="2">
        <v>2017</v>
      </c>
      <c r="F3701" s="4">
        <v>45212</v>
      </c>
      <c r="G3701" s="3" t="s">
        <v>14</v>
      </c>
      <c r="H3701" s="4">
        <v>45222</v>
      </c>
      <c r="I3701" s="4">
        <f>_xlfn.XLOOKUP(#REF!,[1]!Backup_F8_Previous_Wave[ODINO],[1]!Backup_F8_Previous_Wave[Production Date],"")</f>
      </c>
      <c r="J3701" s="10">
        <f>_xlfn.XLOOKUP(#REF!,[1]!Backup_F8_Previous_Wave[ODINO],[1]!Backup_F8_Previous_Wave[Wave Date],"")</f>
      </c>
      <c r="K3701" s="6">
        <f>_xlfn.XLOOKUP(#REF!,[1]!Backup_F8_Previous_Wave[ODINO],[1]!Backup_F8_Previous_Wave[Full VIN],"")</f>
      </c>
      <c r="L3701" s="3" t="s">
        <v>8271</v>
      </c>
      <c r="M3701" s="3" t="s">
        <v>4</v>
      </c>
      <c r="N3701" s="3" t="s">
        <v>10962</v>
      </c>
      <c r="O3701" s="3" t="s">
        <v>196</v>
      </c>
      <c r="P3701" s="6">
        <f>_xlfn.XLOOKUP(#REF!,[1]!Table2[BINNING],[1]!Table2[VFG],"")</f>
      </c>
      <c r="Q3701" s="6">
        <f>IF(ISNUMBER(FIND("|",#REF!,1)),LEFT(#REF!,FIND("|",#REF!,1)-2),#REF!)</f>
      </c>
      <c r="R3701" s="6">
        <f>IF(ISNUMBER(FIND("|",#REF!,1)),RIGHT(#REF!,LEN(#REF!)-FIND("|",#REF!,1)-1),"")</f>
      </c>
      <c r="S3701" s="3" t="s">
        <v>7</v>
      </c>
      <c r="T3701" s="3" t="s">
        <v>7</v>
      </c>
      <c r="U3701" s="2">
        <v>0</v>
      </c>
      <c r="V3701" s="2">
        <v>0</v>
      </c>
      <c r="W3701" s="2"/>
      <c r="X3701" s="3" t="s">
        <v>81</v>
      </c>
      <c r="Y3701" s="2">
        <v>55</v>
      </c>
      <c r="Z3701" s="3"/>
      <c r="AA3701" s="3"/>
      <c r="AB3701" s="7" t="s">
        <v>10963</v>
      </c>
      <c r="AC3701" s="3" t="s">
        <v>297</v>
      </c>
      <c r="AD3701" s="3" t="s">
        <v>298</v>
      </c>
      <c r="AE3701" s="3" t="s">
        <v>299</v>
      </c>
      <c r="AF3701" s="3" t="s">
        <v>198</v>
      </c>
      <c r="AG3701" s="4"/>
      <c r="AH3701" s="3"/>
      <c r="AI3701" s="4"/>
      <c r="AJ37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1" s="8">
        <f>IF(#REF!=MAX(#REF!),"New","Old")</f>
      </c>
      <c r="AL3701" s="3"/>
      <c r="AM3701" s="9">
        <f>IF(OR(#REF!="",#REF!=0),"",IF(#REF!&lt;12000,"&lt;12k",IF(AND(#REF!&gt;=12000,#REF!&lt;24000),"12k to 24k",IF(AND(#REF!&gt;=24000,#REF!&lt;=36000),"24k to 36k",IF(#REF!&gt;36000,"&gt;36k","")))))</f>
      </c>
    </row>
    <row x14ac:dyDescent="0.25" r="3702" customHeight="1" ht="18.75">
      <c r="A3702" s="1">
        <v>1936925</v>
      </c>
      <c r="B3702" s="2">
        <v>11551507</v>
      </c>
      <c r="C3702" s="3" t="s">
        <v>0</v>
      </c>
      <c r="D3702" s="3" t="s">
        <v>1</v>
      </c>
      <c r="E3702" s="2">
        <v>2016</v>
      </c>
      <c r="F3702" s="4">
        <v>45222</v>
      </c>
      <c r="G3702" s="3" t="s">
        <v>14</v>
      </c>
      <c r="H3702" s="4">
        <v>45222</v>
      </c>
      <c r="I3702" s="4">
        <f>_xlfn.XLOOKUP(#REF!,[1]!Backup_F8_Previous_Wave[ODINO],[1]!Backup_F8_Previous_Wave[Production Date],"")</f>
      </c>
      <c r="J3702" s="10">
        <f>_xlfn.XLOOKUP(#REF!,[1]!Backup_F8_Previous_Wave[ODINO],[1]!Backup_F8_Previous_Wave[Wave Date],"")</f>
      </c>
      <c r="K3702" s="6">
        <f>_xlfn.XLOOKUP(#REF!,[1]!Backup_F8_Previous_Wave[ODINO],[1]!Backup_F8_Previous_Wave[Full VIN],"")</f>
      </c>
      <c r="L3702" s="3" t="s">
        <v>5849</v>
      </c>
      <c r="M3702" s="3" t="s">
        <v>4</v>
      </c>
      <c r="N3702" s="3" t="s">
        <v>10964</v>
      </c>
      <c r="O3702" s="3" t="s">
        <v>6</v>
      </c>
      <c r="P3702" s="6">
        <f>_xlfn.XLOOKUP(#REF!,[1]!Table2[BINNING],[1]!Table2[VFG],"")</f>
      </c>
      <c r="Q3702" s="6">
        <f>IF(ISNUMBER(FIND("|",#REF!,1)),LEFT(#REF!,FIND("|",#REF!,1)-2),#REF!)</f>
      </c>
      <c r="R3702" s="6">
        <f>IF(ISNUMBER(FIND("|",#REF!,1)),RIGHT(#REF!,LEN(#REF!)-FIND("|",#REF!,1)-1),"")</f>
      </c>
      <c r="S3702" s="3" t="s">
        <v>7</v>
      </c>
      <c r="T3702" s="3" t="s">
        <v>957</v>
      </c>
      <c r="U3702" s="2">
        <v>0</v>
      </c>
      <c r="V3702" s="2">
        <v>0</v>
      </c>
      <c r="W3702" s="2"/>
      <c r="X3702" s="3" t="s">
        <v>90</v>
      </c>
      <c r="Y3702" s="2">
        <v>0</v>
      </c>
      <c r="Z3702" s="3"/>
      <c r="AA3702" s="3"/>
      <c r="AB3702" s="7" t="s">
        <v>10965</v>
      </c>
      <c r="AC3702" s="3" t="s">
        <v>20</v>
      </c>
      <c r="AD3702" s="3" t="s">
        <v>11</v>
      </c>
      <c r="AE3702" s="3" t="s">
        <v>135</v>
      </c>
      <c r="AF3702" s="3" t="s">
        <v>27</v>
      </c>
      <c r="AG3702" s="4"/>
      <c r="AH3702" s="3"/>
      <c r="AI3702" s="4"/>
      <c r="AJ37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2" s="8">
        <f>IF(#REF!=MAX(#REF!),"New","Old")</f>
      </c>
      <c r="AL3702" s="3"/>
      <c r="AM3702" s="9">
        <f>IF(OR(#REF!="",#REF!=0),"",IF(#REF!&lt;12000,"&lt;12k",IF(AND(#REF!&gt;=12000,#REF!&lt;24000),"12k to 24k",IF(AND(#REF!&gt;=24000,#REF!&lt;=36000),"24k to 36k",IF(#REF!&gt;36000,"&gt;36k","")))))</f>
      </c>
    </row>
    <row x14ac:dyDescent="0.25" r="3703" customHeight="1" ht="18.75">
      <c r="A3703" s="1">
        <v>1936934</v>
      </c>
      <c r="B3703" s="2">
        <v>11551512</v>
      </c>
      <c r="C3703" s="3" t="s">
        <v>0</v>
      </c>
      <c r="D3703" s="3" t="s">
        <v>86</v>
      </c>
      <c r="E3703" s="2">
        <v>2020</v>
      </c>
      <c r="F3703" s="4">
        <v>45108</v>
      </c>
      <c r="G3703" s="3" t="s">
        <v>39</v>
      </c>
      <c r="H3703" s="4">
        <v>45223</v>
      </c>
      <c r="I3703" s="4">
        <f>_xlfn.XLOOKUP(#REF!,[1]!Backup_F8_Previous_Wave[ODINO],[1]!Backup_F8_Previous_Wave[Production Date],"")</f>
      </c>
      <c r="J3703" s="10">
        <f>_xlfn.XLOOKUP(#REF!,[1]!Backup_F8_Previous_Wave[ODINO],[1]!Backup_F8_Previous_Wave[Wave Date],"")</f>
      </c>
      <c r="K3703" s="6">
        <f>_xlfn.XLOOKUP(#REF!,[1]!Backup_F8_Previous_Wave[ODINO],[1]!Backup_F8_Previous_Wave[Full VIN],"")</f>
      </c>
      <c r="L3703" s="3" t="s">
        <v>8957</v>
      </c>
      <c r="M3703" s="3" t="s">
        <v>4</v>
      </c>
      <c r="N3703" s="3" t="s">
        <v>10966</v>
      </c>
      <c r="O3703" s="3" t="s">
        <v>4771</v>
      </c>
      <c r="P3703" s="6">
        <f>_xlfn.XLOOKUP(#REF!,[1]!Table2[BINNING],[1]!Table2[VFG],"")</f>
      </c>
      <c r="Q3703" s="6">
        <f>IF(ISNUMBER(FIND("|",#REF!,1)),LEFT(#REF!,FIND("|",#REF!,1)-2),#REF!)</f>
      </c>
      <c r="R3703" s="6">
        <f>IF(ISNUMBER(FIND("|",#REF!,1)),RIGHT(#REF!,LEN(#REF!)-FIND("|",#REF!,1)-1),"")</f>
      </c>
      <c r="S3703" s="3" t="s">
        <v>7</v>
      </c>
      <c r="T3703" s="3" t="s">
        <v>7</v>
      </c>
      <c r="U3703" s="2">
        <v>0</v>
      </c>
      <c r="V3703" s="2">
        <v>0</v>
      </c>
      <c r="W3703" s="2"/>
      <c r="X3703" s="3" t="s">
        <v>100</v>
      </c>
      <c r="Y3703" s="2"/>
      <c r="Z3703" s="3"/>
      <c r="AA3703" s="3"/>
      <c r="AB3703" s="7" t="s">
        <v>10967</v>
      </c>
      <c r="AC3703" s="3" t="s">
        <v>685</v>
      </c>
      <c r="AD3703" s="3" t="s">
        <v>93</v>
      </c>
      <c r="AE3703" s="3" t="s">
        <v>94</v>
      </c>
      <c r="AF3703" s="3" t="s">
        <v>95</v>
      </c>
      <c r="AG3703" s="4"/>
      <c r="AH3703" s="3"/>
      <c r="AI3703" s="4"/>
      <c r="AJ37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3" s="8">
        <f>IF(#REF!=MAX(#REF!),"New","Old")</f>
      </c>
      <c r="AL3703" s="3"/>
      <c r="AM3703" s="9">
        <f>IF(OR(#REF!="",#REF!=0),"",IF(#REF!&lt;12000,"&lt;12k",IF(AND(#REF!&gt;=12000,#REF!&lt;24000),"12k to 24k",IF(AND(#REF!&gt;=24000,#REF!&lt;=36000),"24k to 36k",IF(#REF!&gt;36000,"&gt;36k","")))))</f>
      </c>
    </row>
    <row x14ac:dyDescent="0.25" r="3704" customHeight="1" ht="18.75">
      <c r="A3704" s="1">
        <v>1937092</v>
      </c>
      <c r="B3704" s="2">
        <v>11551623</v>
      </c>
      <c r="C3704" s="3" t="s">
        <v>0</v>
      </c>
      <c r="D3704" s="3" t="s">
        <v>86</v>
      </c>
      <c r="E3704" s="2">
        <v>2020</v>
      </c>
      <c r="F3704" s="4">
        <v>45222</v>
      </c>
      <c r="G3704" s="3" t="s">
        <v>14</v>
      </c>
      <c r="H3704" s="4">
        <v>45223</v>
      </c>
      <c r="I3704" s="4">
        <f>_xlfn.XLOOKUP(#REF!,[1]!Backup_F8_Previous_Wave[ODINO],[1]!Backup_F8_Previous_Wave[Production Date],"")</f>
      </c>
      <c r="J3704" s="10">
        <f>_xlfn.XLOOKUP(#REF!,[1]!Backup_F8_Previous_Wave[ODINO],[1]!Backup_F8_Previous_Wave[Wave Date],"")</f>
      </c>
      <c r="K3704" s="6">
        <f>_xlfn.XLOOKUP(#REF!,[1]!Backup_F8_Previous_Wave[ODINO],[1]!Backup_F8_Previous_Wave[Full VIN],"")</f>
      </c>
      <c r="L3704" s="3" t="s">
        <v>8112</v>
      </c>
      <c r="M3704" s="3" t="s">
        <v>4</v>
      </c>
      <c r="N3704" s="3" t="s">
        <v>10968</v>
      </c>
      <c r="O3704" s="3" t="s">
        <v>4771</v>
      </c>
      <c r="P3704" s="6">
        <f>_xlfn.XLOOKUP(#REF!,[1]!Table2[BINNING],[1]!Table2[VFG],"")</f>
      </c>
      <c r="Q3704" s="6">
        <f>IF(ISNUMBER(FIND("|",#REF!,1)),LEFT(#REF!,FIND("|",#REF!,1)-2),#REF!)</f>
      </c>
      <c r="R3704" s="6">
        <f>IF(ISNUMBER(FIND("|",#REF!,1)),RIGHT(#REF!,LEN(#REF!)-FIND("|",#REF!,1)-1),"")</f>
      </c>
      <c r="S3704" s="3" t="s">
        <v>7</v>
      </c>
      <c r="T3704" s="3" t="s">
        <v>7</v>
      </c>
      <c r="U3704" s="2">
        <v>0</v>
      </c>
      <c r="V3704" s="2">
        <v>0</v>
      </c>
      <c r="W3704" s="2"/>
      <c r="X3704" s="3" t="s">
        <v>32</v>
      </c>
      <c r="Y3704" s="2"/>
      <c r="Z3704" s="3"/>
      <c r="AA3704" s="3"/>
      <c r="AB3704" s="7" t="s">
        <v>10969</v>
      </c>
      <c r="AC3704" s="3" t="s">
        <v>685</v>
      </c>
      <c r="AD3704" s="3" t="s">
        <v>93</v>
      </c>
      <c r="AE3704" s="3" t="s">
        <v>94</v>
      </c>
      <c r="AF3704" s="3" t="s">
        <v>95</v>
      </c>
      <c r="AG3704" s="4"/>
      <c r="AH3704" s="3"/>
      <c r="AI3704" s="4"/>
      <c r="AJ37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4" s="8">
        <f>IF(#REF!=MAX(#REF!),"New","Old")</f>
      </c>
      <c r="AL3704" s="3"/>
      <c r="AM3704" s="9">
        <f>IF(OR(#REF!="",#REF!=0),"",IF(#REF!&lt;12000,"&lt;12k",IF(AND(#REF!&gt;=12000,#REF!&lt;24000),"12k to 24k",IF(AND(#REF!&gt;=24000,#REF!&lt;=36000),"24k to 36k",IF(#REF!&gt;36000,"&gt;36k","")))))</f>
      </c>
    </row>
    <row x14ac:dyDescent="0.25" r="3705" customHeight="1" ht="18.75">
      <c r="A3705" s="1">
        <v>1937124</v>
      </c>
      <c r="B3705" s="2">
        <v>11551647</v>
      </c>
      <c r="C3705" s="3" t="s">
        <v>0</v>
      </c>
      <c r="D3705" s="3" t="s">
        <v>86</v>
      </c>
      <c r="E3705" s="2">
        <v>2020</v>
      </c>
      <c r="F3705" s="4">
        <v>45219</v>
      </c>
      <c r="G3705" s="3" t="s">
        <v>14</v>
      </c>
      <c r="H3705" s="4">
        <v>45223</v>
      </c>
      <c r="I3705" s="4">
        <f>_xlfn.XLOOKUP(#REF!,[1]!Backup_F8_Previous_Wave[ODINO],[1]!Backup_F8_Previous_Wave[Production Date],"")</f>
      </c>
      <c r="J3705" s="10">
        <f>_xlfn.XLOOKUP(#REF!,[1]!Backup_F8_Previous_Wave[ODINO],[1]!Backup_F8_Previous_Wave[Wave Date],"")</f>
      </c>
      <c r="K3705" s="6">
        <f>_xlfn.XLOOKUP(#REF!,[1]!Backup_F8_Previous_Wave[ODINO],[1]!Backup_F8_Previous_Wave[Full VIN],"")</f>
      </c>
      <c r="L3705" s="3" t="s">
        <v>8307</v>
      </c>
      <c r="M3705" s="3" t="s">
        <v>4</v>
      </c>
      <c r="N3705" s="3" t="s">
        <v>10970</v>
      </c>
      <c r="O3705" s="3" t="s">
        <v>4771</v>
      </c>
      <c r="P3705" s="6">
        <f>_xlfn.XLOOKUP(#REF!,[1]!Table2[BINNING],[1]!Table2[VFG],"")</f>
      </c>
      <c r="Q3705" s="6">
        <f>IF(ISNUMBER(FIND("|",#REF!,1)),LEFT(#REF!,FIND("|",#REF!,1)-2),#REF!)</f>
      </c>
      <c r="R3705" s="6">
        <f>IF(ISNUMBER(FIND("|",#REF!,1)),RIGHT(#REF!,LEN(#REF!)-FIND("|",#REF!,1)-1),"")</f>
      </c>
      <c r="S3705" s="3" t="s">
        <v>7</v>
      </c>
      <c r="T3705" s="3" t="s">
        <v>7</v>
      </c>
      <c r="U3705" s="2">
        <v>0</v>
      </c>
      <c r="V3705" s="2">
        <v>0</v>
      </c>
      <c r="W3705" s="2"/>
      <c r="X3705" s="3" t="s">
        <v>246</v>
      </c>
      <c r="Y3705" s="2"/>
      <c r="Z3705" s="3"/>
      <c r="AA3705" s="3"/>
      <c r="AB3705" s="7" t="s">
        <v>10971</v>
      </c>
      <c r="AC3705" s="3" t="s">
        <v>685</v>
      </c>
      <c r="AD3705" s="3" t="s">
        <v>93</v>
      </c>
      <c r="AE3705" s="3" t="s">
        <v>94</v>
      </c>
      <c r="AF3705" s="3" t="s">
        <v>95</v>
      </c>
      <c r="AG3705" s="4"/>
      <c r="AH3705" s="3"/>
      <c r="AI3705" s="4"/>
      <c r="AJ37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5" s="8">
        <f>IF(#REF!=MAX(#REF!),"New","Old")</f>
      </c>
      <c r="AL3705" s="3"/>
      <c r="AM3705" s="9">
        <f>IF(OR(#REF!="",#REF!=0),"",IF(#REF!&lt;12000,"&lt;12k",IF(AND(#REF!&gt;=12000,#REF!&lt;24000),"12k to 24k",IF(AND(#REF!&gt;=24000,#REF!&lt;=36000),"24k to 36k",IF(#REF!&gt;36000,"&gt;36k","")))))</f>
      </c>
    </row>
    <row x14ac:dyDescent="0.25" r="3706" customHeight="1" ht="18.75">
      <c r="A3706" s="1">
        <v>1937127</v>
      </c>
      <c r="B3706" s="2">
        <v>11551650</v>
      </c>
      <c r="C3706" s="3" t="s">
        <v>0</v>
      </c>
      <c r="D3706" s="3" t="s">
        <v>86</v>
      </c>
      <c r="E3706" s="2">
        <v>2020</v>
      </c>
      <c r="F3706" s="4">
        <v>45221</v>
      </c>
      <c r="G3706" s="3" t="s">
        <v>14</v>
      </c>
      <c r="H3706" s="4">
        <v>45223</v>
      </c>
      <c r="I3706" s="4">
        <f>_xlfn.XLOOKUP(#REF!,[1]!Backup_F8_Previous_Wave[ODINO],[1]!Backup_F8_Previous_Wave[Production Date],"")</f>
      </c>
      <c r="J3706" s="10">
        <f>_xlfn.XLOOKUP(#REF!,[1]!Backup_F8_Previous_Wave[ODINO],[1]!Backup_F8_Previous_Wave[Wave Date],"")</f>
      </c>
      <c r="K3706" s="6">
        <f>_xlfn.XLOOKUP(#REF!,[1]!Backup_F8_Previous_Wave[ODINO],[1]!Backup_F8_Previous_Wave[Full VIN],"")</f>
      </c>
      <c r="L3706" s="3" t="s">
        <v>10833</v>
      </c>
      <c r="M3706" s="3" t="s">
        <v>4</v>
      </c>
      <c r="N3706" s="3" t="s">
        <v>10972</v>
      </c>
      <c r="O3706" s="3" t="s">
        <v>4771</v>
      </c>
      <c r="P3706" s="6">
        <f>_xlfn.XLOOKUP(#REF!,[1]!Table2[BINNING],[1]!Table2[VFG],"")</f>
      </c>
      <c r="Q3706" s="6">
        <f>IF(ISNUMBER(FIND("|",#REF!,1)),LEFT(#REF!,FIND("|",#REF!,1)-2),#REF!)</f>
      </c>
      <c r="R3706" s="6">
        <f>IF(ISNUMBER(FIND("|",#REF!,1)),RIGHT(#REF!,LEN(#REF!)-FIND("|",#REF!,1)-1),"")</f>
      </c>
      <c r="S3706" s="3" t="s">
        <v>7</v>
      </c>
      <c r="T3706" s="3" t="s">
        <v>7</v>
      </c>
      <c r="U3706" s="2">
        <v>0</v>
      </c>
      <c r="V3706" s="2">
        <v>0</v>
      </c>
      <c r="W3706" s="2"/>
      <c r="X3706" s="3" t="s">
        <v>63</v>
      </c>
      <c r="Y3706" s="2">
        <v>0</v>
      </c>
      <c r="Z3706" s="3"/>
      <c r="AA3706" s="3"/>
      <c r="AB3706" s="7" t="s">
        <v>10973</v>
      </c>
      <c r="AC3706" s="3" t="s">
        <v>685</v>
      </c>
      <c r="AD3706" s="3" t="s">
        <v>1962</v>
      </c>
      <c r="AE3706" s="3" t="s">
        <v>2404</v>
      </c>
      <c r="AF3706" s="3" t="s">
        <v>95</v>
      </c>
      <c r="AG3706" s="4"/>
      <c r="AH3706" s="3"/>
      <c r="AI3706" s="4"/>
      <c r="AJ37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6" s="8">
        <f>IF(#REF!=MAX(#REF!),"New","Old")</f>
      </c>
      <c r="AL3706" s="3"/>
      <c r="AM3706" s="9">
        <f>IF(OR(#REF!="",#REF!=0),"",IF(#REF!&lt;12000,"&lt;12k",IF(AND(#REF!&gt;=12000,#REF!&lt;24000),"12k to 24k",IF(AND(#REF!&gt;=24000,#REF!&lt;=36000),"24k to 36k",IF(#REF!&gt;36000,"&gt;36k","")))))</f>
      </c>
    </row>
    <row x14ac:dyDescent="0.25" r="3707" customHeight="1" ht="18.75">
      <c r="A3707" s="1">
        <v>1937287</v>
      </c>
      <c r="B3707" s="2">
        <v>11551757</v>
      </c>
      <c r="C3707" s="3" t="s">
        <v>0</v>
      </c>
      <c r="D3707" s="3" t="s">
        <v>86</v>
      </c>
      <c r="E3707" s="2">
        <v>2020</v>
      </c>
      <c r="F3707" s="4">
        <v>45150</v>
      </c>
      <c r="G3707" s="3" t="s">
        <v>39</v>
      </c>
      <c r="H3707" s="4">
        <v>45224</v>
      </c>
      <c r="I3707" s="4">
        <f>_xlfn.XLOOKUP(#REF!,[1]!Backup_F8_Previous_Wave[ODINO],[1]!Backup_F8_Previous_Wave[Production Date],"")</f>
      </c>
      <c r="J3707" s="10">
        <f>_xlfn.XLOOKUP(#REF!,[1]!Backup_F8_Previous_Wave[ODINO],[1]!Backup_F8_Previous_Wave[Wave Date],"")</f>
      </c>
      <c r="K3707" s="6">
        <f>_xlfn.XLOOKUP(#REF!,[1]!Backup_F8_Previous_Wave[ODINO],[1]!Backup_F8_Previous_Wave[Full VIN],"")</f>
      </c>
      <c r="L3707" s="3" t="s">
        <v>10152</v>
      </c>
      <c r="M3707" s="3" t="s">
        <v>4</v>
      </c>
      <c r="N3707" s="3" t="s">
        <v>10974</v>
      </c>
      <c r="O3707" s="3" t="s">
        <v>4771</v>
      </c>
      <c r="P3707" s="6">
        <f>_xlfn.XLOOKUP(#REF!,[1]!Table2[BINNING],[1]!Table2[VFG],"")</f>
      </c>
      <c r="Q3707" s="6">
        <f>IF(ISNUMBER(FIND("|",#REF!,1)),LEFT(#REF!,FIND("|",#REF!,1)-2),#REF!)</f>
      </c>
      <c r="R3707" s="6">
        <f>IF(ISNUMBER(FIND("|",#REF!,1)),RIGHT(#REF!,LEN(#REF!)-FIND("|",#REF!,1)-1),"")</f>
      </c>
      <c r="S3707" s="3" t="s">
        <v>7</v>
      </c>
      <c r="T3707" s="3" t="s">
        <v>7</v>
      </c>
      <c r="U3707" s="2">
        <v>0</v>
      </c>
      <c r="V3707" s="2">
        <v>0</v>
      </c>
      <c r="W3707" s="2"/>
      <c r="X3707" s="3" t="s">
        <v>2931</v>
      </c>
      <c r="Y3707" s="2"/>
      <c r="Z3707" s="3"/>
      <c r="AA3707" s="3"/>
      <c r="AB3707" s="7" t="s">
        <v>10975</v>
      </c>
      <c r="AC3707" s="3" t="s">
        <v>685</v>
      </c>
      <c r="AD3707" s="3" t="s">
        <v>93</v>
      </c>
      <c r="AE3707" s="3" t="s">
        <v>94</v>
      </c>
      <c r="AF3707" s="3" t="s">
        <v>95</v>
      </c>
      <c r="AG3707" s="4"/>
      <c r="AH3707" s="3"/>
      <c r="AI3707" s="4"/>
      <c r="AJ37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7" s="8">
        <f>IF(#REF!=MAX(#REF!),"New","Old")</f>
      </c>
      <c r="AL3707" s="3"/>
      <c r="AM3707" s="9">
        <f>IF(OR(#REF!="",#REF!=0),"",IF(#REF!&lt;12000,"&lt;12k",IF(AND(#REF!&gt;=12000,#REF!&lt;24000),"12k to 24k",IF(AND(#REF!&gt;=24000,#REF!&lt;=36000),"24k to 36k",IF(#REF!&gt;36000,"&gt;36k","")))))</f>
      </c>
    </row>
    <row x14ac:dyDescent="0.25" r="3708" customHeight="1" ht="18.75">
      <c r="A3708" s="1">
        <v>1937304</v>
      </c>
      <c r="B3708" s="2">
        <v>11551770</v>
      </c>
      <c r="C3708" s="3" t="s">
        <v>0</v>
      </c>
      <c r="D3708" s="3" t="s">
        <v>86</v>
      </c>
      <c r="E3708" s="2">
        <v>2020</v>
      </c>
      <c r="F3708" s="4">
        <v>45182</v>
      </c>
      <c r="G3708" s="3" t="s">
        <v>39</v>
      </c>
      <c r="H3708" s="4">
        <v>45224</v>
      </c>
      <c r="I3708" s="4">
        <f>_xlfn.XLOOKUP(#REF!,[1]!Backup_F8_Previous_Wave[ODINO],[1]!Backup_F8_Previous_Wave[Production Date],"")</f>
      </c>
      <c r="J3708" s="10">
        <f>_xlfn.XLOOKUP(#REF!,[1]!Backup_F8_Previous_Wave[ODINO],[1]!Backup_F8_Previous_Wave[Wave Date],"")</f>
      </c>
      <c r="K3708" s="6">
        <f>_xlfn.XLOOKUP(#REF!,[1]!Backup_F8_Previous_Wave[ODINO],[1]!Backup_F8_Previous_Wave[Full VIN],"")</f>
      </c>
      <c r="L3708" s="3" t="s">
        <v>1100</v>
      </c>
      <c r="M3708" s="3" t="s">
        <v>4</v>
      </c>
      <c r="N3708" s="3" t="s">
        <v>10976</v>
      </c>
      <c r="O3708" s="3" t="s">
        <v>4771</v>
      </c>
      <c r="P3708" s="6">
        <f>_xlfn.XLOOKUP(#REF!,[1]!Table2[BINNING],[1]!Table2[VFG],"")</f>
      </c>
      <c r="Q3708" s="6">
        <f>IF(ISNUMBER(FIND("|",#REF!,1)),LEFT(#REF!,FIND("|",#REF!,1)-2),#REF!)</f>
      </c>
      <c r="R3708" s="6">
        <f>IF(ISNUMBER(FIND("|",#REF!,1)),RIGHT(#REF!,LEN(#REF!)-FIND("|",#REF!,1)-1),"")</f>
      </c>
      <c r="S3708" s="3" t="s">
        <v>7</v>
      </c>
      <c r="T3708" s="3" t="s">
        <v>7</v>
      </c>
      <c r="U3708" s="2">
        <v>0</v>
      </c>
      <c r="V3708" s="2">
        <v>0</v>
      </c>
      <c r="W3708" s="2"/>
      <c r="X3708" s="3" t="s">
        <v>358</v>
      </c>
      <c r="Y3708" s="2"/>
      <c r="Z3708" s="3"/>
      <c r="AA3708" s="3"/>
      <c r="AB3708" s="7" t="s">
        <v>10977</v>
      </c>
      <c r="AC3708" s="3" t="s">
        <v>685</v>
      </c>
      <c r="AD3708" s="3" t="s">
        <v>93</v>
      </c>
      <c r="AE3708" s="3" t="s">
        <v>94</v>
      </c>
      <c r="AF3708" s="3" t="s">
        <v>95</v>
      </c>
      <c r="AG3708" s="4"/>
      <c r="AH3708" s="3"/>
      <c r="AI3708" s="4"/>
      <c r="AJ37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8" s="8">
        <f>IF(#REF!=MAX(#REF!),"New","Old")</f>
      </c>
      <c r="AL3708" s="3"/>
      <c r="AM3708" s="9">
        <f>IF(OR(#REF!="",#REF!=0),"",IF(#REF!&lt;12000,"&lt;12k",IF(AND(#REF!&gt;=12000,#REF!&lt;24000),"12k to 24k",IF(AND(#REF!&gt;=24000,#REF!&lt;=36000),"24k to 36k",IF(#REF!&gt;36000,"&gt;36k","")))))</f>
      </c>
    </row>
    <row x14ac:dyDescent="0.25" r="3709" customHeight="1" ht="18.75">
      <c r="A3709" s="1">
        <v>1937317</v>
      </c>
      <c r="B3709" s="2">
        <v>11551781</v>
      </c>
      <c r="C3709" s="3" t="s">
        <v>0</v>
      </c>
      <c r="D3709" s="3" t="s">
        <v>181</v>
      </c>
      <c r="E3709" s="2">
        <v>2015</v>
      </c>
      <c r="F3709" s="4">
        <v>44576</v>
      </c>
      <c r="G3709" s="3" t="s">
        <v>2</v>
      </c>
      <c r="H3709" s="4">
        <v>45224</v>
      </c>
      <c r="I3709" s="4">
        <f>_xlfn.XLOOKUP(#REF!,[1]!Backup_F8_Previous_Wave[ODINO],[1]!Backup_F8_Previous_Wave[Production Date],"")</f>
      </c>
      <c r="J3709" s="10">
        <f>_xlfn.XLOOKUP(#REF!,[1]!Backup_F8_Previous_Wave[ODINO],[1]!Backup_F8_Previous_Wave[Wave Date],"")</f>
      </c>
      <c r="K3709" s="6">
        <f>_xlfn.XLOOKUP(#REF!,[1]!Backup_F8_Previous_Wave[ODINO],[1]!Backup_F8_Previous_Wave[Full VIN],"")</f>
      </c>
      <c r="L3709" s="3" t="s">
        <v>8852</v>
      </c>
      <c r="M3709" s="3" t="s">
        <v>4</v>
      </c>
      <c r="N3709" s="3" t="s">
        <v>10978</v>
      </c>
      <c r="O3709" s="3" t="s">
        <v>600</v>
      </c>
      <c r="P3709" s="6">
        <f>_xlfn.XLOOKUP(#REF!,[1]!Table2[BINNING],[1]!Table2[VFG],"")</f>
      </c>
      <c r="Q3709" s="6">
        <f>IF(ISNUMBER(FIND("|",#REF!,1)),LEFT(#REF!,FIND("|",#REF!,1)-2),#REF!)</f>
      </c>
      <c r="R3709" s="6">
        <f>IF(ISNUMBER(FIND("|",#REF!,1)),RIGHT(#REF!,LEN(#REF!)-FIND("|",#REF!,1)-1),"")</f>
      </c>
      <c r="S3709" s="3" t="s">
        <v>7</v>
      </c>
      <c r="T3709" s="3" t="s">
        <v>7</v>
      </c>
      <c r="U3709" s="2">
        <v>0</v>
      </c>
      <c r="V3709" s="2">
        <v>0</v>
      </c>
      <c r="W3709" s="2">
        <v>88000</v>
      </c>
      <c r="X3709" s="3" t="s">
        <v>229</v>
      </c>
      <c r="Y3709" s="2">
        <v>0</v>
      </c>
      <c r="Z3709" s="3" t="s">
        <v>10801</v>
      </c>
      <c r="AA3709" s="3" t="s">
        <v>3839</v>
      </c>
      <c r="AB3709" s="7" t="s">
        <v>10979</v>
      </c>
      <c r="AC3709" s="3" t="s">
        <v>297</v>
      </c>
      <c r="AD3709" s="3" t="s">
        <v>298</v>
      </c>
      <c r="AE3709" s="3" t="s">
        <v>299</v>
      </c>
      <c r="AF3709" s="3" t="s">
        <v>198</v>
      </c>
      <c r="AG3709" s="4"/>
      <c r="AH3709" s="3"/>
      <c r="AI3709" s="4"/>
      <c r="AJ37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09" s="8">
        <f>IF(#REF!=MAX(#REF!),"New","Old")</f>
      </c>
      <c r="AL3709" s="3"/>
      <c r="AM3709" s="9">
        <f>IF(OR(#REF!="",#REF!=0),"",IF(#REF!&lt;12000,"&lt;12k",IF(AND(#REF!&gt;=12000,#REF!&lt;24000),"12k to 24k",IF(AND(#REF!&gt;=24000,#REF!&lt;=36000),"24k to 36k",IF(#REF!&gt;36000,"&gt;36k","")))))</f>
      </c>
    </row>
    <row x14ac:dyDescent="0.25" r="3710" customHeight="1" ht="18.75">
      <c r="A3710" s="1">
        <v>1937324</v>
      </c>
      <c r="B3710" s="2">
        <v>11551787</v>
      </c>
      <c r="C3710" s="3" t="s">
        <v>0</v>
      </c>
      <c r="D3710" s="3" t="s">
        <v>136</v>
      </c>
      <c r="E3710" s="2">
        <v>2020</v>
      </c>
      <c r="F3710" s="4">
        <v>44958</v>
      </c>
      <c r="G3710" s="3" t="s">
        <v>2</v>
      </c>
      <c r="H3710" s="4">
        <v>45224</v>
      </c>
      <c r="I3710" s="4">
        <f>_xlfn.XLOOKUP(#REF!,[1]!Backup_F8_Previous_Wave[ODINO],[1]!Backup_F8_Previous_Wave[Production Date],"")</f>
      </c>
      <c r="J3710" s="10">
        <f>_xlfn.XLOOKUP(#REF!,[1]!Backup_F8_Previous_Wave[ODINO],[1]!Backup_F8_Previous_Wave[Wave Date],"")</f>
      </c>
      <c r="K3710" s="6">
        <f>_xlfn.XLOOKUP(#REF!,[1]!Backup_F8_Previous_Wave[ODINO],[1]!Backup_F8_Previous_Wave[Full VIN],"")</f>
      </c>
      <c r="L3710" s="3" t="s">
        <v>10980</v>
      </c>
      <c r="M3710" s="3" t="s">
        <v>4</v>
      </c>
      <c r="N3710" s="3" t="s">
        <v>10981</v>
      </c>
      <c r="O3710" s="3" t="s">
        <v>49</v>
      </c>
      <c r="P3710" s="6">
        <f>_xlfn.XLOOKUP(#REF!,[1]!Table2[BINNING],[1]!Table2[VFG],"")</f>
      </c>
      <c r="Q3710" s="6">
        <f>IF(ISNUMBER(FIND("|",#REF!,1)),LEFT(#REF!,FIND("|",#REF!,1)-2),#REF!)</f>
      </c>
      <c r="R3710" s="6">
        <f>IF(ISNUMBER(FIND("|",#REF!,1)),RIGHT(#REF!,LEN(#REF!)-FIND("|",#REF!,1)-1),"")</f>
      </c>
      <c r="S3710" s="3" t="s">
        <v>7</v>
      </c>
      <c r="T3710" s="3" t="s">
        <v>7</v>
      </c>
      <c r="U3710" s="2">
        <v>0</v>
      </c>
      <c r="V3710" s="2">
        <v>0</v>
      </c>
      <c r="W3710" s="2"/>
      <c r="X3710" s="3" t="s">
        <v>282</v>
      </c>
      <c r="Y3710" s="2"/>
      <c r="Z3710" s="3"/>
      <c r="AA3710" s="3"/>
      <c r="AB3710" s="7" t="s">
        <v>10982</v>
      </c>
      <c r="AC3710" s="3" t="s">
        <v>341</v>
      </c>
      <c r="AD3710" s="3" t="s">
        <v>342</v>
      </c>
      <c r="AE3710" s="3" t="s">
        <v>343</v>
      </c>
      <c r="AF3710" s="3" t="s">
        <v>141</v>
      </c>
      <c r="AG3710" s="4"/>
      <c r="AH3710" s="3"/>
      <c r="AI3710" s="4"/>
      <c r="AJ37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0" s="8">
        <f>IF(#REF!=MAX(#REF!),"New","Old")</f>
      </c>
      <c r="AL3710" s="3"/>
      <c r="AM3710" s="9">
        <f>IF(OR(#REF!="",#REF!=0),"",IF(#REF!&lt;12000,"&lt;12k",IF(AND(#REF!&gt;=12000,#REF!&lt;24000),"12k to 24k",IF(AND(#REF!&gt;=24000,#REF!&lt;=36000),"24k to 36k",IF(#REF!&gt;36000,"&gt;36k","")))))</f>
      </c>
    </row>
    <row x14ac:dyDescent="0.25" r="3711" customHeight="1" ht="18.75">
      <c r="A3711" s="1">
        <v>1937329</v>
      </c>
      <c r="B3711" s="2">
        <v>11551791</v>
      </c>
      <c r="C3711" s="3" t="s">
        <v>0</v>
      </c>
      <c r="D3711" s="3" t="s">
        <v>86</v>
      </c>
      <c r="E3711" s="2">
        <v>2020</v>
      </c>
      <c r="F3711" s="4">
        <v>45092</v>
      </c>
      <c r="G3711" s="3" t="s">
        <v>108</v>
      </c>
      <c r="H3711" s="4">
        <v>45224</v>
      </c>
      <c r="I3711" s="4">
        <f>_xlfn.XLOOKUP(#REF!,[1]!Backup_F8_Previous_Wave[ODINO],[1]!Backup_F8_Previous_Wave[Production Date],"")</f>
      </c>
      <c r="J3711" s="10">
        <f>_xlfn.XLOOKUP(#REF!,[1]!Backup_F8_Previous_Wave[ODINO],[1]!Backup_F8_Previous_Wave[Wave Date],"")</f>
      </c>
      <c r="K3711" s="6">
        <f>_xlfn.XLOOKUP(#REF!,[1]!Backup_F8_Previous_Wave[ODINO],[1]!Backup_F8_Previous_Wave[Full VIN],"")</f>
      </c>
      <c r="L3711" s="3" t="s">
        <v>10983</v>
      </c>
      <c r="M3711" s="3" t="s">
        <v>4</v>
      </c>
      <c r="N3711" s="3" t="s">
        <v>10984</v>
      </c>
      <c r="O3711" s="3" t="s">
        <v>4771</v>
      </c>
      <c r="P3711" s="6">
        <f>_xlfn.XLOOKUP(#REF!,[1]!Table2[BINNING],[1]!Table2[VFG],"")</f>
      </c>
      <c r="Q3711" s="6">
        <f>IF(ISNUMBER(FIND("|",#REF!,1)),LEFT(#REF!,FIND("|",#REF!,1)-2),#REF!)</f>
      </c>
      <c r="R3711" s="6">
        <f>IF(ISNUMBER(FIND("|",#REF!,1)),RIGHT(#REF!,LEN(#REF!)-FIND("|",#REF!,1)-1),"")</f>
      </c>
      <c r="S3711" s="3" t="s">
        <v>7</v>
      </c>
      <c r="T3711" s="3" t="s">
        <v>7</v>
      </c>
      <c r="U3711" s="2">
        <v>0</v>
      </c>
      <c r="V3711" s="2">
        <v>0</v>
      </c>
      <c r="W3711" s="2"/>
      <c r="X3711" s="3" t="s">
        <v>72</v>
      </c>
      <c r="Y3711" s="2">
        <v>0</v>
      </c>
      <c r="Z3711" s="3"/>
      <c r="AA3711" s="3"/>
      <c r="AB3711" s="7" t="s">
        <v>10985</v>
      </c>
      <c r="AC3711" s="3" t="s">
        <v>685</v>
      </c>
      <c r="AD3711" s="3" t="s">
        <v>1962</v>
      </c>
      <c r="AE3711" s="3" t="s">
        <v>2404</v>
      </c>
      <c r="AF3711" s="3" t="s">
        <v>95</v>
      </c>
      <c r="AG3711" s="4"/>
      <c r="AH3711" s="3"/>
      <c r="AI3711" s="4"/>
      <c r="AJ37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1" s="8">
        <f>IF(#REF!=MAX(#REF!),"New","Old")</f>
      </c>
      <c r="AL3711" s="3"/>
      <c r="AM3711" s="9">
        <f>IF(OR(#REF!="",#REF!=0),"",IF(#REF!&lt;12000,"&lt;12k",IF(AND(#REF!&gt;=12000,#REF!&lt;24000),"12k to 24k",IF(AND(#REF!&gt;=24000,#REF!&lt;=36000),"24k to 36k",IF(#REF!&gt;36000,"&gt;36k","")))))</f>
      </c>
    </row>
    <row x14ac:dyDescent="0.25" r="3712" customHeight="1" ht="18.75">
      <c r="A3712" s="1">
        <v>1937395</v>
      </c>
      <c r="B3712" s="2">
        <v>11551845</v>
      </c>
      <c r="C3712" s="3" t="s">
        <v>0</v>
      </c>
      <c r="D3712" s="3" t="s">
        <v>86</v>
      </c>
      <c r="E3712" s="2">
        <v>2020</v>
      </c>
      <c r="F3712" s="4">
        <v>45193</v>
      </c>
      <c r="G3712" s="3" t="s">
        <v>39</v>
      </c>
      <c r="H3712" s="4">
        <v>45224</v>
      </c>
      <c r="I3712" s="4">
        <f>_xlfn.XLOOKUP(#REF!,[1]!Backup_F8_Previous_Wave[ODINO],[1]!Backup_F8_Previous_Wave[Production Date],"")</f>
      </c>
      <c r="J3712" s="10">
        <f>_xlfn.XLOOKUP(#REF!,[1]!Backup_F8_Previous_Wave[ODINO],[1]!Backup_F8_Previous_Wave[Wave Date],"")</f>
      </c>
      <c r="K3712" s="6">
        <f>_xlfn.XLOOKUP(#REF!,[1]!Backup_F8_Previous_Wave[ODINO],[1]!Backup_F8_Previous_Wave[Full VIN],"")</f>
      </c>
      <c r="L3712" s="3" t="s">
        <v>9558</v>
      </c>
      <c r="M3712" s="3" t="s">
        <v>4</v>
      </c>
      <c r="N3712" s="3" t="s">
        <v>10986</v>
      </c>
      <c r="O3712" s="3" t="s">
        <v>4771</v>
      </c>
      <c r="P3712" s="6">
        <f>_xlfn.XLOOKUP(#REF!,[1]!Table2[BINNING],[1]!Table2[VFG],"")</f>
      </c>
      <c r="Q3712" s="6">
        <f>IF(ISNUMBER(FIND("|",#REF!,1)),LEFT(#REF!,FIND("|",#REF!,1)-2),#REF!)</f>
      </c>
      <c r="R3712" s="6">
        <f>IF(ISNUMBER(FIND("|",#REF!,1)),RIGHT(#REF!,LEN(#REF!)-FIND("|",#REF!,1)-1),"")</f>
      </c>
      <c r="S3712" s="3" t="s">
        <v>7</v>
      </c>
      <c r="T3712" s="3" t="s">
        <v>7</v>
      </c>
      <c r="U3712" s="2">
        <v>0</v>
      </c>
      <c r="V3712" s="2">
        <v>0</v>
      </c>
      <c r="W3712" s="2"/>
      <c r="X3712" s="3" t="s">
        <v>282</v>
      </c>
      <c r="Y3712" s="2"/>
      <c r="Z3712" s="3"/>
      <c r="AA3712" s="3"/>
      <c r="AB3712" s="7" t="s">
        <v>10987</v>
      </c>
      <c r="AC3712" s="3" t="s">
        <v>685</v>
      </c>
      <c r="AD3712" s="3" t="s">
        <v>93</v>
      </c>
      <c r="AE3712" s="3" t="s">
        <v>94</v>
      </c>
      <c r="AF3712" s="3" t="s">
        <v>95</v>
      </c>
      <c r="AG3712" s="4"/>
      <c r="AH3712" s="3"/>
      <c r="AI3712" s="4"/>
      <c r="AJ37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2" s="8">
        <f>IF(#REF!=MAX(#REF!),"New","Old")</f>
      </c>
      <c r="AL3712" s="3"/>
      <c r="AM3712" s="9">
        <f>IF(OR(#REF!="",#REF!=0),"",IF(#REF!&lt;12000,"&lt;12k",IF(AND(#REF!&gt;=12000,#REF!&lt;24000),"12k to 24k",IF(AND(#REF!&gt;=24000,#REF!&lt;=36000),"24k to 36k",IF(#REF!&gt;36000,"&gt;36k","")))))</f>
      </c>
    </row>
    <row x14ac:dyDescent="0.25" r="3713" customHeight="1" ht="18.75">
      <c r="A3713" s="1">
        <v>1937422</v>
      </c>
      <c r="B3713" s="2">
        <v>11551864</v>
      </c>
      <c r="C3713" s="3" t="s">
        <v>0</v>
      </c>
      <c r="D3713" s="3" t="s">
        <v>485</v>
      </c>
      <c r="E3713" s="2">
        <v>2016</v>
      </c>
      <c r="F3713" s="4">
        <v>45224</v>
      </c>
      <c r="G3713" s="3" t="s">
        <v>14</v>
      </c>
      <c r="H3713" s="4">
        <v>45224</v>
      </c>
      <c r="I3713" s="4"/>
      <c r="J3713" s="10">
        <f>_xlfn.XLOOKUP(#REF!,[1]!Backup_F8_Previous_Wave[ODINO],[1]!Backup_F8_Previous_Wave[Wave Date],"")</f>
      </c>
      <c r="K3713" s="3"/>
      <c r="L3713" s="3" t="s">
        <v>2092</v>
      </c>
      <c r="M3713" s="3" t="s">
        <v>4</v>
      </c>
      <c r="N3713" s="3" t="s">
        <v>10988</v>
      </c>
      <c r="O3713" s="3" t="s">
        <v>31</v>
      </c>
      <c r="P3713" s="6">
        <f>_xlfn.XLOOKUP(#REF!,[1]!Table2[BINNING],[1]!Table2[VFG],"")</f>
      </c>
      <c r="Q3713" s="6">
        <f>IF(ISNUMBER(FIND("|",#REF!,1)),LEFT(#REF!,FIND("|",#REF!,1)-2),#REF!)</f>
      </c>
      <c r="R3713" s="6">
        <f>IF(ISNUMBER(FIND("|",#REF!,1)),RIGHT(#REF!,LEN(#REF!)-FIND("|",#REF!,1)-1),"")</f>
      </c>
      <c r="S3713" s="3" t="s">
        <v>7</v>
      </c>
      <c r="T3713" s="3" t="s">
        <v>7</v>
      </c>
      <c r="U3713" s="2">
        <v>0</v>
      </c>
      <c r="V3713" s="2">
        <v>0</v>
      </c>
      <c r="W3713" s="2"/>
      <c r="X3713" s="3" t="s">
        <v>253</v>
      </c>
      <c r="Y3713" s="2">
        <v>25</v>
      </c>
      <c r="Z3713" s="3"/>
      <c r="AA3713" s="3"/>
      <c r="AB3713" s="7" t="s">
        <v>10989</v>
      </c>
      <c r="AC3713" s="3" t="s">
        <v>44</v>
      </c>
      <c r="AD3713" s="3" t="s">
        <v>44</v>
      </c>
      <c r="AE3713" s="3" t="s">
        <v>44</v>
      </c>
      <c r="AF3713" s="3" t="s">
        <v>44</v>
      </c>
      <c r="AG3713" s="4"/>
      <c r="AH3713" s="3"/>
      <c r="AI3713" s="4"/>
      <c r="AJ37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3" s="8">
        <f>IF(#REF!=MAX(#REF!),"New","Old")</f>
      </c>
      <c r="AL3713" s="3"/>
      <c r="AM3713" s="9">
        <f>IF(OR(#REF!="",#REF!=0),"",IF(#REF!&lt;12000,"&lt;12k",IF(AND(#REF!&gt;=12000,#REF!&lt;24000),"12k to 24k",IF(AND(#REF!&gt;=24000,#REF!&lt;=36000),"24k to 36k",IF(#REF!&gt;36000,"&gt;36k","")))))</f>
      </c>
    </row>
    <row x14ac:dyDescent="0.25" r="3714" customHeight="1" ht="18.75">
      <c r="A3714" s="1">
        <v>1937491</v>
      </c>
      <c r="B3714" s="2">
        <v>11551909</v>
      </c>
      <c r="C3714" s="3" t="s">
        <v>0</v>
      </c>
      <c r="D3714" s="3" t="s">
        <v>1</v>
      </c>
      <c r="E3714" s="2">
        <v>2021</v>
      </c>
      <c r="F3714" s="4">
        <v>45223</v>
      </c>
      <c r="G3714" s="3" t="s">
        <v>14</v>
      </c>
      <c r="H3714" s="4">
        <v>45224</v>
      </c>
      <c r="I3714" s="4">
        <f>_xlfn.XLOOKUP(#REF!,[1]!Backup_F8_Previous_Wave[ODINO],[1]!Backup_F8_Previous_Wave[Production Date],"")</f>
      </c>
      <c r="J3714" s="10">
        <f>_xlfn.XLOOKUP(#REF!,[1]!Backup_F8_Previous_Wave[ODINO],[1]!Backup_F8_Previous_Wave[Wave Date],"")</f>
      </c>
      <c r="K3714" s="6">
        <f>_xlfn.XLOOKUP(#REF!,[1]!Backup_F8_Previous_Wave[ODINO],[1]!Backup_F8_Previous_Wave[Full VIN],"")</f>
      </c>
      <c r="L3714" s="3" t="s">
        <v>10990</v>
      </c>
      <c r="M3714" s="3" t="s">
        <v>4</v>
      </c>
      <c r="N3714" s="3" t="s">
        <v>10991</v>
      </c>
      <c r="O3714" s="3" t="s">
        <v>57</v>
      </c>
      <c r="P3714" s="6">
        <f>_xlfn.XLOOKUP(#REF!,[1]!Table2[BINNING],[1]!Table2[VFG],"")</f>
      </c>
      <c r="Q3714" s="6">
        <f>IF(ISNUMBER(FIND("|",#REF!,1)),LEFT(#REF!,FIND("|",#REF!,1)-2),#REF!)</f>
      </c>
      <c r="R3714" s="6">
        <f>IF(ISNUMBER(FIND("|",#REF!,1)),RIGHT(#REF!,LEN(#REF!)-FIND("|",#REF!,1)-1),"")</f>
      </c>
      <c r="S3714" s="3" t="s">
        <v>7</v>
      </c>
      <c r="T3714" s="3" t="s">
        <v>7</v>
      </c>
      <c r="U3714" s="2">
        <v>0</v>
      </c>
      <c r="V3714" s="2">
        <v>0</v>
      </c>
      <c r="W3714" s="2"/>
      <c r="X3714" s="3" t="s">
        <v>229</v>
      </c>
      <c r="Y3714" s="2">
        <v>1</v>
      </c>
      <c r="Z3714" s="3"/>
      <c r="AA3714" s="3"/>
      <c r="AB3714" s="7" t="s">
        <v>10992</v>
      </c>
      <c r="AC3714" s="3" t="s">
        <v>4018</v>
      </c>
      <c r="AD3714" s="3" t="s">
        <v>4525</v>
      </c>
      <c r="AE3714" s="3" t="s">
        <v>4526</v>
      </c>
      <c r="AF3714" s="3" t="s">
        <v>13</v>
      </c>
      <c r="AG3714" s="4"/>
      <c r="AH3714" s="3"/>
      <c r="AI3714" s="4"/>
      <c r="AJ37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4" s="8">
        <f>IF(#REF!=MAX(#REF!),"New","Old")</f>
      </c>
      <c r="AL3714" s="3"/>
      <c r="AM3714" s="9">
        <f>IF(OR(#REF!="",#REF!=0),"",IF(#REF!&lt;12000,"&lt;12k",IF(AND(#REF!&gt;=12000,#REF!&lt;24000),"12k to 24k",IF(AND(#REF!&gt;=24000,#REF!&lt;=36000),"24k to 36k",IF(#REF!&gt;36000,"&gt;36k","")))))</f>
      </c>
    </row>
    <row x14ac:dyDescent="0.25" r="3715" customHeight="1" ht="18.75">
      <c r="A3715" s="1">
        <v>1937528</v>
      </c>
      <c r="B3715" s="2">
        <v>11551928</v>
      </c>
      <c r="C3715" s="3" t="s">
        <v>0</v>
      </c>
      <c r="D3715" s="3" t="s">
        <v>181</v>
      </c>
      <c r="E3715" s="2">
        <v>2014</v>
      </c>
      <c r="F3715" s="4">
        <v>45224</v>
      </c>
      <c r="G3715" s="3" t="s">
        <v>14</v>
      </c>
      <c r="H3715" s="4">
        <v>45224</v>
      </c>
      <c r="I3715" s="4"/>
      <c r="J3715" s="10">
        <f>_xlfn.XLOOKUP(#REF!,[1]!Backup_F8_Previous_Wave[ODINO],[1]!Backup_F8_Previous_Wave[Wave Date],"")</f>
      </c>
      <c r="K3715" s="3"/>
      <c r="L3715" s="3" t="s">
        <v>10993</v>
      </c>
      <c r="M3715" s="3" t="s">
        <v>4</v>
      </c>
      <c r="N3715" s="3" t="s">
        <v>10994</v>
      </c>
      <c r="O3715" s="3" t="s">
        <v>196</v>
      </c>
      <c r="P3715" s="6">
        <f>_xlfn.XLOOKUP(#REF!,[1]!Table2[BINNING],[1]!Table2[VFG],"")</f>
      </c>
      <c r="Q3715" s="6">
        <f>IF(ISNUMBER(FIND("|",#REF!,1)),LEFT(#REF!,FIND("|",#REF!,1)-2),#REF!)</f>
      </c>
      <c r="R3715" s="6">
        <f>IF(ISNUMBER(FIND("|",#REF!,1)),RIGHT(#REF!,LEN(#REF!)-FIND("|",#REF!,1)-1),"")</f>
      </c>
      <c r="S3715" s="3" t="s">
        <v>7</v>
      </c>
      <c r="T3715" s="3" t="s">
        <v>7</v>
      </c>
      <c r="U3715" s="2">
        <v>0</v>
      </c>
      <c r="V3715" s="2">
        <v>0</v>
      </c>
      <c r="W3715" s="2"/>
      <c r="X3715" s="3" t="s">
        <v>63</v>
      </c>
      <c r="Y3715" s="2">
        <v>70</v>
      </c>
      <c r="Z3715" s="3"/>
      <c r="AA3715" s="3"/>
      <c r="AB3715" s="7" t="s">
        <v>10995</v>
      </c>
      <c r="AC3715" s="3" t="s">
        <v>44</v>
      </c>
      <c r="AD3715" s="3" t="s">
        <v>44</v>
      </c>
      <c r="AE3715" s="3" t="s">
        <v>44</v>
      </c>
      <c r="AF3715" s="3" t="s">
        <v>44</v>
      </c>
      <c r="AG3715" s="4"/>
      <c r="AH3715" s="3"/>
      <c r="AI3715" s="4"/>
      <c r="AJ37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5" s="8">
        <f>IF(#REF!=MAX(#REF!),"New","Old")</f>
      </c>
      <c r="AL3715" s="3"/>
      <c r="AM3715" s="9">
        <f>IF(OR(#REF!="",#REF!=0),"",IF(#REF!&lt;12000,"&lt;12k",IF(AND(#REF!&gt;=12000,#REF!&lt;24000),"12k to 24k",IF(AND(#REF!&gt;=24000,#REF!&lt;=36000),"24k to 36k",IF(#REF!&gt;36000,"&gt;36k","")))))</f>
      </c>
    </row>
    <row x14ac:dyDescent="0.25" r="3716" customHeight="1" ht="18.75">
      <c r="A3716" s="1">
        <v>1937697</v>
      </c>
      <c r="B3716" s="2">
        <v>11552047</v>
      </c>
      <c r="C3716" s="3" t="s">
        <v>0</v>
      </c>
      <c r="D3716" s="3" t="s">
        <v>86</v>
      </c>
      <c r="E3716" s="2">
        <v>2020</v>
      </c>
      <c r="F3716" s="4">
        <v>45170</v>
      </c>
      <c r="G3716" s="3" t="s">
        <v>39</v>
      </c>
      <c r="H3716" s="4">
        <v>45225</v>
      </c>
      <c r="I3716" s="4">
        <f>_xlfn.XLOOKUP(#REF!,[1]!Backup_F8_Previous_Wave[ODINO],[1]!Backup_F8_Previous_Wave[Production Date],"")</f>
      </c>
      <c r="J3716" s="10">
        <f>_xlfn.XLOOKUP(#REF!,[1]!Backup_F8_Previous_Wave[ODINO],[1]!Backup_F8_Previous_Wave[Wave Date],"")</f>
      </c>
      <c r="K3716" s="6">
        <f>_xlfn.XLOOKUP(#REF!,[1]!Backup_F8_Previous_Wave[ODINO],[1]!Backup_F8_Previous_Wave[Full VIN],"")</f>
      </c>
      <c r="L3716" s="3" t="s">
        <v>2146</v>
      </c>
      <c r="M3716" s="3" t="s">
        <v>4</v>
      </c>
      <c r="N3716" s="3" t="s">
        <v>10996</v>
      </c>
      <c r="O3716" s="3" t="s">
        <v>4771</v>
      </c>
      <c r="P3716" s="6">
        <f>_xlfn.XLOOKUP(#REF!,[1]!Table2[BINNING],[1]!Table2[VFG],"")</f>
      </c>
      <c r="Q3716" s="6">
        <f>IF(ISNUMBER(FIND("|",#REF!,1)),LEFT(#REF!,FIND("|",#REF!,1)-2),#REF!)</f>
      </c>
      <c r="R3716" s="6">
        <f>IF(ISNUMBER(FIND("|",#REF!,1)),RIGHT(#REF!,LEN(#REF!)-FIND("|",#REF!,1)-1),"")</f>
      </c>
      <c r="S3716" s="3" t="s">
        <v>7</v>
      </c>
      <c r="T3716" s="3" t="s">
        <v>7</v>
      </c>
      <c r="U3716" s="2">
        <v>0</v>
      </c>
      <c r="V3716" s="2">
        <v>0</v>
      </c>
      <c r="W3716" s="2"/>
      <c r="X3716" s="3" t="s">
        <v>404</v>
      </c>
      <c r="Y3716" s="2"/>
      <c r="Z3716" s="3"/>
      <c r="AA3716" s="3"/>
      <c r="AB3716" s="7" t="s">
        <v>10997</v>
      </c>
      <c r="AC3716" s="3" t="s">
        <v>685</v>
      </c>
      <c r="AD3716" s="3" t="s">
        <v>93</v>
      </c>
      <c r="AE3716" s="3" t="s">
        <v>94</v>
      </c>
      <c r="AF3716" s="3" t="s">
        <v>95</v>
      </c>
      <c r="AG3716" s="4"/>
      <c r="AH3716" s="3"/>
      <c r="AI3716" s="4"/>
      <c r="AJ37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6" s="8">
        <f>IF(#REF!=MAX(#REF!),"New","Old")</f>
      </c>
      <c r="AL3716" s="3"/>
      <c r="AM3716" s="9">
        <f>IF(OR(#REF!="",#REF!=0),"",IF(#REF!&lt;12000,"&lt;12k",IF(AND(#REF!&gt;=12000,#REF!&lt;24000),"12k to 24k",IF(AND(#REF!&gt;=24000,#REF!&lt;=36000),"24k to 36k",IF(#REF!&gt;36000,"&gt;36k","")))))</f>
      </c>
    </row>
    <row x14ac:dyDescent="0.25" r="3717" customHeight="1" ht="18.75">
      <c r="A3717" s="1">
        <v>1937770</v>
      </c>
      <c r="B3717" s="2">
        <v>11552093</v>
      </c>
      <c r="C3717" s="3" t="s">
        <v>0</v>
      </c>
      <c r="D3717" s="3" t="s">
        <v>181</v>
      </c>
      <c r="E3717" s="2">
        <v>2017</v>
      </c>
      <c r="F3717" s="4">
        <v>45225</v>
      </c>
      <c r="G3717" s="3" t="s">
        <v>14</v>
      </c>
      <c r="H3717" s="4">
        <v>45225</v>
      </c>
      <c r="I3717" s="4">
        <f>_xlfn.XLOOKUP(#REF!,[1]!Backup_F8_Previous_Wave[ODINO],[1]!Backup_F8_Previous_Wave[Production Date],"")</f>
      </c>
      <c r="J3717" s="10">
        <f>_xlfn.XLOOKUP(#REF!,[1]!Backup_F8_Previous_Wave[ODINO],[1]!Backup_F8_Previous_Wave[Wave Date],"")</f>
      </c>
      <c r="K3717" s="6">
        <f>_xlfn.XLOOKUP(#REF!,[1]!Backup_F8_Previous_Wave[ODINO],[1]!Backup_F8_Previous_Wave[Full VIN],"")</f>
      </c>
      <c r="L3717" s="3" t="s">
        <v>7893</v>
      </c>
      <c r="M3717" s="3" t="s">
        <v>4</v>
      </c>
      <c r="N3717" s="3" t="s">
        <v>10998</v>
      </c>
      <c r="O3717" s="3" t="s">
        <v>196</v>
      </c>
      <c r="P3717" s="6">
        <f>_xlfn.XLOOKUP(#REF!,[1]!Table2[BINNING],[1]!Table2[VFG],"")</f>
      </c>
      <c r="Q3717" s="6">
        <f>IF(ISNUMBER(FIND("|",#REF!,1)),LEFT(#REF!,FIND("|",#REF!,1)-2),#REF!)</f>
      </c>
      <c r="R3717" s="6">
        <f>IF(ISNUMBER(FIND("|",#REF!,1)),RIGHT(#REF!,LEN(#REF!)-FIND("|",#REF!,1)-1),"")</f>
      </c>
      <c r="S3717" s="3" t="s">
        <v>7</v>
      </c>
      <c r="T3717" s="3" t="s">
        <v>7</v>
      </c>
      <c r="U3717" s="2">
        <v>0</v>
      </c>
      <c r="V3717" s="2">
        <v>0</v>
      </c>
      <c r="W3717" s="2">
        <v>126000</v>
      </c>
      <c r="X3717" s="3" t="s">
        <v>139</v>
      </c>
      <c r="Y3717" s="2">
        <v>45</v>
      </c>
      <c r="Z3717" s="3"/>
      <c r="AA3717" s="3"/>
      <c r="AB3717" s="7" t="s">
        <v>10999</v>
      </c>
      <c r="AC3717" s="3" t="s">
        <v>297</v>
      </c>
      <c r="AD3717" s="3" t="s">
        <v>298</v>
      </c>
      <c r="AE3717" s="3" t="s">
        <v>299</v>
      </c>
      <c r="AF3717" s="3" t="s">
        <v>198</v>
      </c>
      <c r="AG3717" s="4"/>
      <c r="AH3717" s="3"/>
      <c r="AI3717" s="4"/>
      <c r="AJ37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7" s="8">
        <f>IF(#REF!=MAX(#REF!),"New","Old")</f>
      </c>
      <c r="AL3717" s="3"/>
      <c r="AM3717" s="9">
        <f>IF(OR(#REF!="",#REF!=0),"",IF(#REF!&lt;12000,"&lt;12k",IF(AND(#REF!&gt;=12000,#REF!&lt;24000),"12k to 24k",IF(AND(#REF!&gt;=24000,#REF!&lt;=36000),"24k to 36k",IF(#REF!&gt;36000,"&gt;36k","")))))</f>
      </c>
    </row>
    <row x14ac:dyDescent="0.25" r="3718" customHeight="1" ht="18.75">
      <c r="A3718" s="1">
        <v>1937826</v>
      </c>
      <c r="B3718" s="2">
        <v>11552132</v>
      </c>
      <c r="C3718" s="3" t="s">
        <v>0</v>
      </c>
      <c r="D3718" s="3" t="s">
        <v>59</v>
      </c>
      <c r="E3718" s="2">
        <v>2013</v>
      </c>
      <c r="F3718" s="4">
        <v>45047</v>
      </c>
      <c r="G3718" s="3" t="s">
        <v>108</v>
      </c>
      <c r="H3718" s="4">
        <v>45225</v>
      </c>
      <c r="I3718" s="4">
        <f>_xlfn.XLOOKUP(#REF!,[1]!Backup_F8_Previous_Wave[ODINO],[1]!Backup_F8_Previous_Wave[Production Date],"")</f>
      </c>
      <c r="J3718" s="10">
        <f>_xlfn.XLOOKUP(#REF!,[1]!Backup_F8_Previous_Wave[ODINO],[1]!Backup_F8_Previous_Wave[Wave Date],"")</f>
      </c>
      <c r="K3718" s="6">
        <f>_xlfn.XLOOKUP(#REF!,[1]!Backup_F8_Previous_Wave[ODINO],[1]!Backup_F8_Previous_Wave[Full VIN],"")</f>
      </c>
      <c r="L3718" s="3" t="s">
        <v>1413</v>
      </c>
      <c r="M3718" s="3" t="s">
        <v>4</v>
      </c>
      <c r="N3718" s="3" t="s">
        <v>11000</v>
      </c>
      <c r="O3718" s="3" t="s">
        <v>390</v>
      </c>
      <c r="P3718" s="6">
        <f>_xlfn.XLOOKUP(#REF!,[1]!Table2[BINNING],[1]!Table2[VFG],"")</f>
      </c>
      <c r="Q3718" s="6">
        <f>IF(ISNUMBER(FIND("|",#REF!,1)),LEFT(#REF!,FIND("|",#REF!,1)-2),#REF!)</f>
      </c>
      <c r="R3718" s="6">
        <f>IF(ISNUMBER(FIND("|",#REF!,1)),RIGHT(#REF!,LEN(#REF!)-FIND("|",#REF!,1)-1),"")</f>
      </c>
      <c r="S3718" s="3" t="s">
        <v>7</v>
      </c>
      <c r="T3718" s="3" t="s">
        <v>7</v>
      </c>
      <c r="U3718" s="2">
        <v>0</v>
      </c>
      <c r="V3718" s="2">
        <v>0</v>
      </c>
      <c r="W3718" s="2"/>
      <c r="X3718" s="3" t="s">
        <v>8</v>
      </c>
      <c r="Y3718" s="2"/>
      <c r="Z3718" s="3"/>
      <c r="AA3718" s="3"/>
      <c r="AB3718" s="7" t="s">
        <v>11001</v>
      </c>
      <c r="AC3718" s="3" t="s">
        <v>65</v>
      </c>
      <c r="AD3718" s="3" t="s">
        <v>66</v>
      </c>
      <c r="AE3718" s="3" t="s">
        <v>67</v>
      </c>
      <c r="AF3718" s="3" t="s">
        <v>68</v>
      </c>
      <c r="AG3718" s="4"/>
      <c r="AH3718" s="3"/>
      <c r="AI3718" s="4"/>
      <c r="AJ37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8" s="8">
        <f>IF(#REF!=MAX(#REF!),"New","Old")</f>
      </c>
      <c r="AL3718" s="3"/>
      <c r="AM3718" s="9">
        <f>IF(OR(#REF!="",#REF!=0),"",IF(#REF!&lt;12000,"&lt;12k",IF(AND(#REF!&gt;=12000,#REF!&lt;24000),"12k to 24k",IF(AND(#REF!&gt;=24000,#REF!&lt;=36000),"24k to 36k",IF(#REF!&gt;36000,"&gt;36k","")))))</f>
      </c>
    </row>
    <row x14ac:dyDescent="0.25" r="3719" customHeight="1" ht="18.75">
      <c r="A3719" s="1">
        <v>1937859</v>
      </c>
      <c r="B3719" s="2">
        <v>11552156</v>
      </c>
      <c r="C3719" s="3" t="s">
        <v>0</v>
      </c>
      <c r="D3719" s="3" t="s">
        <v>59</v>
      </c>
      <c r="E3719" s="2">
        <v>2014</v>
      </c>
      <c r="F3719" s="4">
        <v>45219</v>
      </c>
      <c r="G3719" s="3" t="s">
        <v>14</v>
      </c>
      <c r="H3719" s="4">
        <v>45226</v>
      </c>
      <c r="I3719" s="4"/>
      <c r="J3719" s="10">
        <f>_xlfn.XLOOKUP(#REF!,[1]!Backup_F8_Previous_Wave[ODINO],[1]!Backup_F8_Previous_Wave[Wave Date],"")</f>
      </c>
      <c r="K3719" s="3"/>
      <c r="L3719" s="3" t="s">
        <v>1145</v>
      </c>
      <c r="M3719" s="3" t="s">
        <v>4</v>
      </c>
      <c r="N3719" s="3" t="s">
        <v>11002</v>
      </c>
      <c r="O3719" s="3" t="s">
        <v>62</v>
      </c>
      <c r="P3719" s="6">
        <f>_xlfn.XLOOKUP(#REF!,[1]!Table2[BINNING],[1]!Table2[VFG],"")</f>
      </c>
      <c r="Q3719" s="6">
        <f>IF(ISNUMBER(FIND("|",#REF!,1)),LEFT(#REF!,FIND("|",#REF!,1)-2),#REF!)</f>
      </c>
      <c r="R3719" s="6">
        <f>IF(ISNUMBER(FIND("|",#REF!,1)),RIGHT(#REF!,LEN(#REF!)-FIND("|",#REF!,1)-1),"")</f>
      </c>
      <c r="S3719" s="3" t="s">
        <v>7</v>
      </c>
      <c r="T3719" s="3" t="s">
        <v>7</v>
      </c>
      <c r="U3719" s="2">
        <v>0</v>
      </c>
      <c r="V3719" s="2">
        <v>0</v>
      </c>
      <c r="W3719" s="2"/>
      <c r="X3719" s="3" t="s">
        <v>282</v>
      </c>
      <c r="Y3719" s="2"/>
      <c r="Z3719" s="3"/>
      <c r="AA3719" s="3"/>
      <c r="AB3719" s="7" t="s">
        <v>11003</v>
      </c>
      <c r="AC3719" s="3" t="s">
        <v>44</v>
      </c>
      <c r="AD3719" s="3" t="s">
        <v>44</v>
      </c>
      <c r="AE3719" s="3" t="s">
        <v>44</v>
      </c>
      <c r="AF3719" s="3" t="s">
        <v>44</v>
      </c>
      <c r="AG3719" s="4"/>
      <c r="AH3719" s="3"/>
      <c r="AI3719" s="4"/>
      <c r="AJ37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19" s="8">
        <f>IF(#REF!=MAX(#REF!),"New","Old")</f>
      </c>
      <c r="AL3719" s="3"/>
      <c r="AM3719" s="9">
        <f>IF(OR(#REF!="",#REF!=0),"",IF(#REF!&lt;12000,"&lt;12k",IF(AND(#REF!&gt;=12000,#REF!&lt;24000),"12k to 24k",IF(AND(#REF!&gt;=24000,#REF!&lt;=36000),"24k to 36k",IF(#REF!&gt;36000,"&gt;36k","")))))</f>
      </c>
    </row>
    <row x14ac:dyDescent="0.25" r="3720" customHeight="1" ht="18.75">
      <c r="A3720" s="1">
        <v>1937918</v>
      </c>
      <c r="B3720" s="2">
        <v>11552198</v>
      </c>
      <c r="C3720" s="3" t="s">
        <v>0</v>
      </c>
      <c r="D3720" s="3" t="s">
        <v>86</v>
      </c>
      <c r="E3720" s="2">
        <v>2020</v>
      </c>
      <c r="F3720" s="4">
        <v>45225</v>
      </c>
      <c r="G3720" s="3" t="s">
        <v>14</v>
      </c>
      <c r="H3720" s="4">
        <v>45226</v>
      </c>
      <c r="I3720" s="4">
        <f>_xlfn.XLOOKUP(#REF!,[1]!Backup_F8_Previous_Wave[ODINO],[1]!Backup_F8_Previous_Wave[Production Date],"")</f>
      </c>
      <c r="J3720" s="10">
        <f>_xlfn.XLOOKUP(#REF!,[1]!Backup_F8_Previous_Wave[ODINO],[1]!Backup_F8_Previous_Wave[Wave Date],"")</f>
      </c>
      <c r="K3720" s="6">
        <f>_xlfn.XLOOKUP(#REF!,[1]!Backup_F8_Previous_Wave[ODINO],[1]!Backup_F8_Previous_Wave[Full VIN],"")</f>
      </c>
      <c r="L3720" s="3" t="s">
        <v>5747</v>
      </c>
      <c r="M3720" s="3" t="s">
        <v>4</v>
      </c>
      <c r="N3720" s="3" t="s">
        <v>11004</v>
      </c>
      <c r="O3720" s="3" t="s">
        <v>4771</v>
      </c>
      <c r="P3720" s="6">
        <f>_xlfn.XLOOKUP(#REF!,[1]!Table2[BINNING],[1]!Table2[VFG],"")</f>
      </c>
      <c r="Q3720" s="6">
        <f>IF(ISNUMBER(FIND("|",#REF!,1)),LEFT(#REF!,FIND("|",#REF!,1)-2),#REF!)</f>
      </c>
      <c r="R3720" s="6">
        <f>IF(ISNUMBER(FIND("|",#REF!,1)),RIGHT(#REF!,LEN(#REF!)-FIND("|",#REF!,1)-1),"")</f>
      </c>
      <c r="S3720" s="3" t="s">
        <v>7</v>
      </c>
      <c r="T3720" s="3" t="s">
        <v>7</v>
      </c>
      <c r="U3720" s="2">
        <v>0</v>
      </c>
      <c r="V3720" s="2">
        <v>0</v>
      </c>
      <c r="W3720" s="2">
        <v>44000</v>
      </c>
      <c r="X3720" s="3" t="s">
        <v>72</v>
      </c>
      <c r="Y3720" s="2"/>
      <c r="Z3720" s="3" t="s">
        <v>11005</v>
      </c>
      <c r="AA3720" s="3" t="s">
        <v>1092</v>
      </c>
      <c r="AB3720" s="7" t="s">
        <v>11006</v>
      </c>
      <c r="AC3720" s="3" t="s">
        <v>685</v>
      </c>
      <c r="AD3720" s="3" t="s">
        <v>93</v>
      </c>
      <c r="AE3720" s="3" t="s">
        <v>94</v>
      </c>
      <c r="AF3720" s="3" t="s">
        <v>95</v>
      </c>
      <c r="AG3720" s="4"/>
      <c r="AH3720" s="3"/>
      <c r="AI3720" s="4"/>
      <c r="AJ37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0" s="8">
        <f>IF(#REF!=MAX(#REF!),"New","Old")</f>
      </c>
      <c r="AL3720" s="3"/>
      <c r="AM3720" s="9">
        <f>IF(OR(#REF!="",#REF!=0),"",IF(#REF!&lt;12000,"&lt;12k",IF(AND(#REF!&gt;=12000,#REF!&lt;24000),"12k to 24k",IF(AND(#REF!&gt;=24000,#REF!&lt;=36000),"24k to 36k",IF(#REF!&gt;36000,"&gt;36k","")))))</f>
      </c>
    </row>
    <row x14ac:dyDescent="0.25" r="3721" customHeight="1" ht="18.75">
      <c r="A3721" s="1">
        <v>1937944</v>
      </c>
      <c r="B3721" s="2">
        <v>11552218</v>
      </c>
      <c r="C3721" s="3" t="s">
        <v>0</v>
      </c>
      <c r="D3721" s="3" t="s">
        <v>86</v>
      </c>
      <c r="E3721" s="2">
        <v>2020</v>
      </c>
      <c r="F3721" s="4">
        <v>45225</v>
      </c>
      <c r="G3721" s="3" t="s">
        <v>14</v>
      </c>
      <c r="H3721" s="4">
        <v>45226</v>
      </c>
      <c r="I3721" s="4"/>
      <c r="J3721" s="10">
        <f>_xlfn.XLOOKUP(#REF!,[1]!Backup_F8_Previous_Wave[ODINO],[1]!Backup_F8_Previous_Wave[Wave Date],"")</f>
      </c>
      <c r="K3721" s="3"/>
      <c r="L3721" s="3" t="s">
        <v>7886</v>
      </c>
      <c r="M3721" s="3" t="s">
        <v>4</v>
      </c>
      <c r="N3721" s="3" t="s">
        <v>11007</v>
      </c>
      <c r="O3721" s="3" t="s">
        <v>4771</v>
      </c>
      <c r="P3721" s="6">
        <f>_xlfn.XLOOKUP(#REF!,[1]!Table2[BINNING],[1]!Table2[VFG],"")</f>
      </c>
      <c r="Q3721" s="6">
        <f>IF(ISNUMBER(FIND("|",#REF!,1)),LEFT(#REF!,FIND("|",#REF!,1)-2),#REF!)</f>
      </c>
      <c r="R3721" s="6">
        <f>IF(ISNUMBER(FIND("|",#REF!,1)),RIGHT(#REF!,LEN(#REF!)-FIND("|",#REF!,1)-1),"")</f>
      </c>
      <c r="S3721" s="3" t="s">
        <v>7</v>
      </c>
      <c r="T3721" s="3" t="s">
        <v>7</v>
      </c>
      <c r="U3721" s="2">
        <v>0</v>
      </c>
      <c r="V3721" s="2">
        <v>0</v>
      </c>
      <c r="W3721" s="2"/>
      <c r="X3721" s="3" t="s">
        <v>404</v>
      </c>
      <c r="Y3721" s="2"/>
      <c r="Z3721" s="3"/>
      <c r="AA3721" s="3"/>
      <c r="AB3721" s="7" t="s">
        <v>11008</v>
      </c>
      <c r="AC3721" s="3" t="s">
        <v>44</v>
      </c>
      <c r="AD3721" s="3" t="s">
        <v>44</v>
      </c>
      <c r="AE3721" s="3" t="s">
        <v>44</v>
      </c>
      <c r="AF3721" s="3" t="s">
        <v>44</v>
      </c>
      <c r="AG3721" s="4"/>
      <c r="AH3721" s="3"/>
      <c r="AI3721" s="4"/>
      <c r="AJ37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1" s="8">
        <f>IF(#REF!=MAX(#REF!),"New","Old")</f>
      </c>
      <c r="AL3721" s="3"/>
      <c r="AM3721" s="9">
        <f>IF(OR(#REF!="",#REF!=0),"",IF(#REF!&lt;12000,"&lt;12k",IF(AND(#REF!&gt;=12000,#REF!&lt;24000),"12k to 24k",IF(AND(#REF!&gt;=24000,#REF!&lt;=36000),"24k to 36k",IF(#REF!&gt;36000,"&gt;36k","")))))</f>
      </c>
    </row>
    <row x14ac:dyDescent="0.25" r="3722" customHeight="1" ht="18.75">
      <c r="A3722" s="1">
        <v>1937969</v>
      </c>
      <c r="B3722" s="2">
        <v>11552235</v>
      </c>
      <c r="C3722" s="3" t="s">
        <v>0</v>
      </c>
      <c r="D3722" s="3" t="s">
        <v>181</v>
      </c>
      <c r="E3722" s="2">
        <v>2017</v>
      </c>
      <c r="F3722" s="4">
        <v>45226</v>
      </c>
      <c r="G3722" s="3" t="s">
        <v>14</v>
      </c>
      <c r="H3722" s="4">
        <v>45226</v>
      </c>
      <c r="I3722" s="4">
        <f>_xlfn.XLOOKUP(#REF!,[1]!Backup_F8_Previous_Wave[ODINO],[1]!Backup_F8_Previous_Wave[Production Date],"")</f>
      </c>
      <c r="J3722" s="10">
        <f>_xlfn.XLOOKUP(#REF!,[1]!Backup_F8_Previous_Wave[ODINO],[1]!Backup_F8_Previous_Wave[Wave Date],"")</f>
      </c>
      <c r="K3722" s="6">
        <f>_xlfn.XLOOKUP(#REF!,[1]!Backup_F8_Previous_Wave[ODINO],[1]!Backup_F8_Previous_Wave[Full VIN],"")</f>
      </c>
      <c r="L3722" s="3" t="s">
        <v>6304</v>
      </c>
      <c r="M3722" s="3" t="s">
        <v>4</v>
      </c>
      <c r="N3722" s="3" t="s">
        <v>11009</v>
      </c>
      <c r="O3722" s="3" t="s">
        <v>196</v>
      </c>
      <c r="P3722" s="6">
        <f>_xlfn.XLOOKUP(#REF!,[1]!Table2[BINNING],[1]!Table2[VFG],"")</f>
      </c>
      <c r="Q3722" s="6">
        <f>IF(ISNUMBER(FIND("|",#REF!,1)),LEFT(#REF!,FIND("|",#REF!,1)-2),#REF!)</f>
      </c>
      <c r="R3722" s="6">
        <f>IF(ISNUMBER(FIND("|",#REF!,1)),RIGHT(#REF!,LEN(#REF!)-FIND("|",#REF!,1)-1),"")</f>
      </c>
      <c r="S3722" s="3" t="s">
        <v>7</v>
      </c>
      <c r="T3722" s="3" t="s">
        <v>7</v>
      </c>
      <c r="U3722" s="2">
        <v>0</v>
      </c>
      <c r="V3722" s="2">
        <v>0</v>
      </c>
      <c r="W3722" s="2"/>
      <c r="X3722" s="3" t="s">
        <v>139</v>
      </c>
      <c r="Y3722" s="2">
        <v>55</v>
      </c>
      <c r="Z3722" s="3"/>
      <c r="AA3722" s="3"/>
      <c r="AB3722" s="7" t="s">
        <v>11010</v>
      </c>
      <c r="AC3722" s="3" t="s">
        <v>297</v>
      </c>
      <c r="AD3722" s="3" t="s">
        <v>298</v>
      </c>
      <c r="AE3722" s="3" t="s">
        <v>299</v>
      </c>
      <c r="AF3722" s="3" t="s">
        <v>198</v>
      </c>
      <c r="AG3722" s="4"/>
      <c r="AH3722" s="3"/>
      <c r="AI3722" s="4"/>
      <c r="AJ37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2" s="8">
        <f>IF(#REF!=MAX(#REF!),"New","Old")</f>
      </c>
      <c r="AL3722" s="3"/>
      <c r="AM3722" s="9">
        <f>IF(OR(#REF!="",#REF!=0),"",IF(#REF!&lt;12000,"&lt;12k",IF(AND(#REF!&gt;=12000,#REF!&lt;24000),"12k to 24k",IF(AND(#REF!&gt;=24000,#REF!&lt;=36000),"24k to 36k",IF(#REF!&gt;36000,"&gt;36k","")))))</f>
      </c>
    </row>
    <row x14ac:dyDescent="0.25" r="3723" customHeight="1" ht="18.75">
      <c r="A3723" s="1">
        <v>1937982</v>
      </c>
      <c r="B3723" s="2">
        <v>11552244</v>
      </c>
      <c r="C3723" s="3" t="s">
        <v>0</v>
      </c>
      <c r="D3723" s="3" t="s">
        <v>86</v>
      </c>
      <c r="E3723" s="2">
        <v>2021</v>
      </c>
      <c r="F3723" s="4">
        <v>44928</v>
      </c>
      <c r="G3723" s="3" t="s">
        <v>2</v>
      </c>
      <c r="H3723" s="4">
        <v>45226</v>
      </c>
      <c r="I3723" s="4"/>
      <c r="J3723" s="10">
        <f>_xlfn.XLOOKUP(#REF!,[1]!Backup_F8_Previous_Wave[ODINO],[1]!Backup_F8_Previous_Wave[Wave Date],"")</f>
      </c>
      <c r="K3723" s="3"/>
      <c r="L3723" s="3"/>
      <c r="M3723" s="3" t="s">
        <v>4</v>
      </c>
      <c r="N3723" s="3" t="s">
        <v>11011</v>
      </c>
      <c r="O3723" s="3" t="s">
        <v>4771</v>
      </c>
      <c r="P3723" s="6">
        <f>_xlfn.XLOOKUP(#REF!,[1]!Table2[BINNING],[1]!Table2[VFG],"")</f>
      </c>
      <c r="Q3723" s="6">
        <f>IF(ISNUMBER(FIND("|",#REF!,1)),LEFT(#REF!,FIND("|",#REF!,1)-2),#REF!)</f>
      </c>
      <c r="R3723" s="6">
        <f>IF(ISNUMBER(FIND("|",#REF!,1)),RIGHT(#REF!,LEN(#REF!)-FIND("|",#REF!,1)-1),"")</f>
      </c>
      <c r="S3723" s="3" t="s">
        <v>7</v>
      </c>
      <c r="T3723" s="3" t="s">
        <v>7</v>
      </c>
      <c r="U3723" s="2">
        <v>0</v>
      </c>
      <c r="V3723" s="2">
        <v>0</v>
      </c>
      <c r="W3723" s="2">
        <v>98000</v>
      </c>
      <c r="X3723" s="3" t="s">
        <v>24</v>
      </c>
      <c r="Y3723" s="2"/>
      <c r="Z3723" s="3" t="s">
        <v>11012</v>
      </c>
      <c r="AA3723" s="3" t="s">
        <v>4997</v>
      </c>
      <c r="AB3723" s="7" t="s">
        <v>11013</v>
      </c>
      <c r="AC3723" s="3" t="s">
        <v>44</v>
      </c>
      <c r="AD3723" s="3" t="s">
        <v>44</v>
      </c>
      <c r="AE3723" s="3" t="s">
        <v>44</v>
      </c>
      <c r="AF3723" s="3" t="s">
        <v>44</v>
      </c>
      <c r="AG3723" s="4"/>
      <c r="AH3723" s="3"/>
      <c r="AI3723" s="4"/>
      <c r="AJ37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3" s="8">
        <f>IF(#REF!=MAX(#REF!),"New","Old")</f>
      </c>
      <c r="AL3723" s="3"/>
      <c r="AM3723" s="9">
        <f>IF(OR(#REF!="",#REF!=0),"",IF(#REF!&lt;12000,"&lt;12k",IF(AND(#REF!&gt;=12000,#REF!&lt;24000),"12k to 24k",IF(AND(#REF!&gt;=24000,#REF!&lt;=36000),"24k to 36k",IF(#REF!&gt;36000,"&gt;36k","")))))</f>
      </c>
    </row>
    <row x14ac:dyDescent="0.25" r="3724" customHeight="1" ht="18.75">
      <c r="A3724" s="1">
        <v>1937986</v>
      </c>
      <c r="B3724" s="2">
        <v>11552247</v>
      </c>
      <c r="C3724" s="3" t="s">
        <v>0</v>
      </c>
      <c r="D3724" s="3" t="s">
        <v>86</v>
      </c>
      <c r="E3724" s="2">
        <v>2020</v>
      </c>
      <c r="F3724" s="4">
        <v>45212</v>
      </c>
      <c r="G3724" s="3" t="s">
        <v>14</v>
      </c>
      <c r="H3724" s="4">
        <v>45226</v>
      </c>
      <c r="I3724" s="4">
        <f>_xlfn.XLOOKUP(#REF!,[1]!Backup_F8_Previous_Wave[ODINO],[1]!Backup_F8_Previous_Wave[Production Date],"")</f>
      </c>
      <c r="J3724" s="10">
        <f>_xlfn.XLOOKUP(#REF!,[1]!Backup_F8_Previous_Wave[ODINO],[1]!Backup_F8_Previous_Wave[Wave Date],"")</f>
      </c>
      <c r="K3724" s="6">
        <f>_xlfn.XLOOKUP(#REF!,[1]!Backup_F8_Previous_Wave[ODINO],[1]!Backup_F8_Previous_Wave[Full VIN],"")</f>
      </c>
      <c r="L3724" s="3" t="s">
        <v>6647</v>
      </c>
      <c r="M3724" s="3" t="s">
        <v>4</v>
      </c>
      <c r="N3724" s="3" t="s">
        <v>11014</v>
      </c>
      <c r="O3724" s="3" t="s">
        <v>4771</v>
      </c>
      <c r="P3724" s="6">
        <f>_xlfn.XLOOKUP(#REF!,[1]!Table2[BINNING],[1]!Table2[VFG],"")</f>
      </c>
      <c r="Q3724" s="6">
        <f>IF(ISNUMBER(FIND("|",#REF!,1)),LEFT(#REF!,FIND("|",#REF!,1)-2),#REF!)</f>
      </c>
      <c r="R3724" s="6">
        <f>IF(ISNUMBER(FIND("|",#REF!,1)),RIGHT(#REF!,LEN(#REF!)-FIND("|",#REF!,1)-1),"")</f>
      </c>
      <c r="S3724" s="3" t="s">
        <v>7</v>
      </c>
      <c r="T3724" s="3" t="s">
        <v>7</v>
      </c>
      <c r="U3724" s="2">
        <v>0</v>
      </c>
      <c r="V3724" s="2">
        <v>0</v>
      </c>
      <c r="W3724" s="2"/>
      <c r="X3724" s="3" t="s">
        <v>467</v>
      </c>
      <c r="Y3724" s="2"/>
      <c r="Z3724" s="3"/>
      <c r="AA3724" s="3"/>
      <c r="AB3724" s="7" t="s">
        <v>11015</v>
      </c>
      <c r="AC3724" s="3" t="s">
        <v>685</v>
      </c>
      <c r="AD3724" s="3" t="s">
        <v>93</v>
      </c>
      <c r="AE3724" s="3" t="s">
        <v>94</v>
      </c>
      <c r="AF3724" s="3" t="s">
        <v>95</v>
      </c>
      <c r="AG3724" s="4"/>
      <c r="AH3724" s="3"/>
      <c r="AI3724" s="4"/>
      <c r="AJ37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4" s="8">
        <f>IF(#REF!=MAX(#REF!),"New","Old")</f>
      </c>
      <c r="AL3724" s="3"/>
      <c r="AM3724" s="9">
        <f>IF(OR(#REF!="",#REF!=0),"",IF(#REF!&lt;12000,"&lt;12k",IF(AND(#REF!&gt;=12000,#REF!&lt;24000),"12k to 24k",IF(AND(#REF!&gt;=24000,#REF!&lt;=36000),"24k to 36k",IF(#REF!&gt;36000,"&gt;36k","")))))</f>
      </c>
    </row>
    <row x14ac:dyDescent="0.25" r="3725" customHeight="1" ht="18.75">
      <c r="A3725" s="1">
        <v>1938017</v>
      </c>
      <c r="B3725" s="2">
        <v>11552269</v>
      </c>
      <c r="C3725" s="3" t="s">
        <v>0</v>
      </c>
      <c r="D3725" s="3" t="s">
        <v>38</v>
      </c>
      <c r="E3725" s="2">
        <v>2019</v>
      </c>
      <c r="F3725" s="4">
        <v>45122</v>
      </c>
      <c r="G3725" s="3" t="s">
        <v>39</v>
      </c>
      <c r="H3725" s="4">
        <v>45226</v>
      </c>
      <c r="I3725" s="4">
        <f>_xlfn.XLOOKUP(#REF!,[1]!Backup_F8_Previous_Wave[ODINO],[1]!Backup_F8_Previous_Wave[Production Date],"")</f>
      </c>
      <c r="J3725" s="10">
        <f>_xlfn.XLOOKUP(#REF!,[1]!Backup_F8_Previous_Wave[ODINO],[1]!Backup_F8_Previous_Wave[Wave Date],"")</f>
      </c>
      <c r="K3725" s="6">
        <f>_xlfn.XLOOKUP(#REF!,[1]!Backup_F8_Previous_Wave[ODINO],[1]!Backup_F8_Previous_Wave[Full VIN],"")</f>
      </c>
      <c r="L3725" s="3" t="s">
        <v>11016</v>
      </c>
      <c r="M3725" s="3" t="s">
        <v>4</v>
      </c>
      <c r="N3725" s="3" t="s">
        <v>11017</v>
      </c>
      <c r="O3725" s="3" t="s">
        <v>4771</v>
      </c>
      <c r="P3725" s="6">
        <f>_xlfn.XLOOKUP(#REF!,[1]!Table2[BINNING],[1]!Table2[VFG],"")</f>
      </c>
      <c r="Q3725" s="6">
        <f>IF(ISNUMBER(FIND("|",#REF!,1)),LEFT(#REF!,FIND("|",#REF!,1)-2),#REF!)</f>
      </c>
      <c r="R3725" s="6">
        <f>IF(ISNUMBER(FIND("|",#REF!,1)),RIGHT(#REF!,LEN(#REF!)-FIND("|",#REF!,1)-1),"")</f>
      </c>
      <c r="S3725" s="3" t="s">
        <v>7</v>
      </c>
      <c r="T3725" s="3" t="s">
        <v>7</v>
      </c>
      <c r="U3725" s="2">
        <v>0</v>
      </c>
      <c r="V3725" s="2">
        <v>0</v>
      </c>
      <c r="W3725" s="2">
        <v>50000</v>
      </c>
      <c r="X3725" s="3" t="s">
        <v>100</v>
      </c>
      <c r="Y3725" s="2"/>
      <c r="Z3725" s="3" t="s">
        <v>11018</v>
      </c>
      <c r="AA3725" s="3" t="s">
        <v>2631</v>
      </c>
      <c r="AB3725" s="7" t="s">
        <v>11019</v>
      </c>
      <c r="AC3725" s="3" t="s">
        <v>826</v>
      </c>
      <c r="AD3725" s="3" t="s">
        <v>147</v>
      </c>
      <c r="AE3725" s="3" t="s">
        <v>148</v>
      </c>
      <c r="AF3725" s="3" t="s">
        <v>45</v>
      </c>
      <c r="AG3725" s="4"/>
      <c r="AH3725" s="3"/>
      <c r="AI3725" s="4"/>
      <c r="AJ37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5" s="8">
        <f>IF(#REF!=MAX(#REF!),"New","Old")</f>
      </c>
      <c r="AL3725" s="3"/>
      <c r="AM3725" s="9">
        <f>IF(OR(#REF!="",#REF!=0),"",IF(#REF!&lt;12000,"&lt;12k",IF(AND(#REF!&gt;=12000,#REF!&lt;24000),"12k to 24k",IF(AND(#REF!&gt;=24000,#REF!&lt;=36000),"24k to 36k",IF(#REF!&gt;36000,"&gt;36k","")))))</f>
      </c>
    </row>
    <row x14ac:dyDescent="0.25" r="3726" customHeight="1" ht="18.75">
      <c r="A3726" s="1">
        <v>1938061</v>
      </c>
      <c r="B3726" s="2">
        <v>11552303</v>
      </c>
      <c r="C3726" s="3" t="s">
        <v>0</v>
      </c>
      <c r="D3726" s="3" t="s">
        <v>86</v>
      </c>
      <c r="E3726" s="2">
        <v>2020</v>
      </c>
      <c r="F3726" s="4">
        <v>45215</v>
      </c>
      <c r="G3726" s="3" t="s">
        <v>14</v>
      </c>
      <c r="H3726" s="4">
        <v>45226</v>
      </c>
      <c r="I3726" s="4">
        <f>_xlfn.XLOOKUP(#REF!,[1]!Backup_F8_Previous_Wave[ODINO],[1]!Backup_F8_Previous_Wave[Production Date],"")</f>
      </c>
      <c r="J3726" s="10">
        <f>_xlfn.XLOOKUP(#REF!,[1]!Backup_F8_Previous_Wave[ODINO],[1]!Backup_F8_Previous_Wave[Wave Date],"")</f>
      </c>
      <c r="K3726" s="6">
        <f>_xlfn.XLOOKUP(#REF!,[1]!Backup_F8_Previous_Wave[ODINO],[1]!Backup_F8_Previous_Wave[Full VIN],"")</f>
      </c>
      <c r="L3726" s="3" t="s">
        <v>10152</v>
      </c>
      <c r="M3726" s="3" t="s">
        <v>4</v>
      </c>
      <c r="N3726" s="3" t="s">
        <v>11020</v>
      </c>
      <c r="O3726" s="3" t="s">
        <v>4771</v>
      </c>
      <c r="P3726" s="6">
        <f>_xlfn.XLOOKUP(#REF!,[1]!Table2[BINNING],[1]!Table2[VFG],"")</f>
      </c>
      <c r="Q3726" s="6">
        <f>IF(ISNUMBER(FIND("|",#REF!,1)),LEFT(#REF!,FIND("|",#REF!,1)-2),#REF!)</f>
      </c>
      <c r="R3726" s="6">
        <f>IF(ISNUMBER(FIND("|",#REF!,1)),RIGHT(#REF!,LEN(#REF!)-FIND("|",#REF!,1)-1),"")</f>
      </c>
      <c r="S3726" s="3" t="s">
        <v>7</v>
      </c>
      <c r="T3726" s="3" t="s">
        <v>7</v>
      </c>
      <c r="U3726" s="2">
        <v>0</v>
      </c>
      <c r="V3726" s="2">
        <v>0</v>
      </c>
      <c r="W3726" s="2"/>
      <c r="X3726" s="3" t="s">
        <v>72</v>
      </c>
      <c r="Y3726" s="2"/>
      <c r="Z3726" s="3"/>
      <c r="AA3726" s="3"/>
      <c r="AB3726" s="7" t="s">
        <v>11021</v>
      </c>
      <c r="AC3726" s="3" t="s">
        <v>685</v>
      </c>
      <c r="AD3726" s="3" t="s">
        <v>93</v>
      </c>
      <c r="AE3726" s="3" t="s">
        <v>94</v>
      </c>
      <c r="AF3726" s="3" t="s">
        <v>95</v>
      </c>
      <c r="AG3726" s="4"/>
      <c r="AH3726" s="3"/>
      <c r="AI3726" s="4"/>
      <c r="AJ37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6" s="8">
        <f>IF(#REF!=MAX(#REF!),"New","Old")</f>
      </c>
      <c r="AL3726" s="3"/>
      <c r="AM3726" s="9">
        <f>IF(OR(#REF!="",#REF!=0),"",IF(#REF!&lt;12000,"&lt;12k",IF(AND(#REF!&gt;=12000,#REF!&lt;24000),"12k to 24k",IF(AND(#REF!&gt;=24000,#REF!&lt;=36000),"24k to 36k",IF(#REF!&gt;36000,"&gt;36k","")))))</f>
      </c>
    </row>
    <row x14ac:dyDescent="0.25" r="3727" customHeight="1" ht="18.75">
      <c r="A3727" s="1">
        <v>1938095</v>
      </c>
      <c r="B3727" s="2">
        <v>11552329</v>
      </c>
      <c r="C3727" s="3" t="s">
        <v>0</v>
      </c>
      <c r="D3727" s="3" t="s">
        <v>181</v>
      </c>
      <c r="E3727" s="2">
        <v>2018</v>
      </c>
      <c r="F3727" s="4">
        <v>45226</v>
      </c>
      <c r="G3727" s="3" t="s">
        <v>14</v>
      </c>
      <c r="H3727" s="4">
        <v>45226</v>
      </c>
      <c r="I3727" s="4">
        <f>_xlfn.XLOOKUP(#REF!,[1]!Backup_F8_Previous_Wave[ODINO],[1]!Backup_F8_Previous_Wave[Production Date],"")</f>
      </c>
      <c r="J3727" s="10">
        <f>_xlfn.XLOOKUP(#REF!,[1]!Backup_F8_Previous_Wave[ODINO],[1]!Backup_F8_Previous_Wave[Wave Date],"")</f>
      </c>
      <c r="K3727" s="6">
        <f>_xlfn.XLOOKUP(#REF!,[1]!Backup_F8_Previous_Wave[ODINO],[1]!Backup_F8_Previous_Wave[Full VIN],"")</f>
      </c>
      <c r="L3727" s="3" t="s">
        <v>5032</v>
      </c>
      <c r="M3727" s="3" t="s">
        <v>4</v>
      </c>
      <c r="N3727" s="3" t="s">
        <v>11022</v>
      </c>
      <c r="O3727" s="3" t="s">
        <v>196</v>
      </c>
      <c r="P3727" s="6">
        <f>_xlfn.XLOOKUP(#REF!,[1]!Table2[BINNING],[1]!Table2[VFG],"")</f>
      </c>
      <c r="Q3727" s="6">
        <f>IF(ISNUMBER(FIND("|",#REF!,1)),LEFT(#REF!,FIND("|",#REF!,1)-2),#REF!)</f>
      </c>
      <c r="R3727" s="6">
        <f>IF(ISNUMBER(FIND("|",#REF!,1)),RIGHT(#REF!,LEN(#REF!)-FIND("|",#REF!,1)-1),"")</f>
      </c>
      <c r="S3727" s="3" t="s">
        <v>7</v>
      </c>
      <c r="T3727" s="3" t="s">
        <v>7</v>
      </c>
      <c r="U3727" s="2">
        <v>0</v>
      </c>
      <c r="V3727" s="2">
        <v>0</v>
      </c>
      <c r="W3727" s="2"/>
      <c r="X3727" s="3" t="s">
        <v>125</v>
      </c>
      <c r="Y3727" s="2"/>
      <c r="Z3727" s="3"/>
      <c r="AA3727" s="3"/>
      <c r="AB3727" s="7" t="s">
        <v>11023</v>
      </c>
      <c r="AC3727" s="3" t="s">
        <v>297</v>
      </c>
      <c r="AD3727" s="3" t="s">
        <v>298</v>
      </c>
      <c r="AE3727" s="3" t="s">
        <v>299</v>
      </c>
      <c r="AF3727" s="3" t="s">
        <v>198</v>
      </c>
      <c r="AG3727" s="4"/>
      <c r="AH3727" s="3"/>
      <c r="AI3727" s="4"/>
      <c r="AJ37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7" s="8">
        <f>IF(#REF!=MAX(#REF!),"New","Old")</f>
      </c>
      <c r="AL3727" s="3"/>
      <c r="AM3727" s="9">
        <f>IF(OR(#REF!="",#REF!=0),"",IF(#REF!&lt;12000,"&lt;12k",IF(AND(#REF!&gt;=12000,#REF!&lt;24000),"12k to 24k",IF(AND(#REF!&gt;=24000,#REF!&lt;=36000),"24k to 36k",IF(#REF!&gt;36000,"&gt;36k","")))))</f>
      </c>
    </row>
    <row x14ac:dyDescent="0.25" r="3728" customHeight="1" ht="18.75">
      <c r="A3728" s="1">
        <v>1938183</v>
      </c>
      <c r="B3728" s="2">
        <v>11552385</v>
      </c>
      <c r="C3728" s="3" t="s">
        <v>0</v>
      </c>
      <c r="D3728" s="3" t="s">
        <v>86</v>
      </c>
      <c r="E3728" s="2">
        <v>2020</v>
      </c>
      <c r="F3728" s="4">
        <v>45169</v>
      </c>
      <c r="G3728" s="3" t="s">
        <v>39</v>
      </c>
      <c r="H3728" s="4">
        <v>45227</v>
      </c>
      <c r="I3728" s="4">
        <f>_xlfn.XLOOKUP(#REF!,[1]!Backup_F8_Previous_Wave[ODINO],[1]!Backup_F8_Previous_Wave[Production Date],"")</f>
      </c>
      <c r="J3728" s="10">
        <f>_xlfn.XLOOKUP(#REF!,[1]!Backup_F8_Previous_Wave[ODINO],[1]!Backup_F8_Previous_Wave[Wave Date],"")</f>
      </c>
      <c r="K3728" s="6">
        <f>_xlfn.XLOOKUP(#REF!,[1]!Backup_F8_Previous_Wave[ODINO],[1]!Backup_F8_Previous_Wave[Full VIN],"")</f>
      </c>
      <c r="L3728" s="3" t="s">
        <v>5285</v>
      </c>
      <c r="M3728" s="3" t="s">
        <v>4</v>
      </c>
      <c r="N3728" s="3" t="s">
        <v>11024</v>
      </c>
      <c r="O3728" s="3" t="s">
        <v>4771</v>
      </c>
      <c r="P3728" s="6">
        <f>_xlfn.XLOOKUP(#REF!,[1]!Table2[BINNING],[1]!Table2[VFG],"")</f>
      </c>
      <c r="Q3728" s="6">
        <f>IF(ISNUMBER(FIND("|",#REF!,1)),LEFT(#REF!,FIND("|",#REF!,1)-2),#REF!)</f>
      </c>
      <c r="R3728" s="6">
        <f>IF(ISNUMBER(FIND("|",#REF!,1)),RIGHT(#REF!,LEN(#REF!)-FIND("|",#REF!,1)-1),"")</f>
      </c>
      <c r="S3728" s="3" t="s">
        <v>7</v>
      </c>
      <c r="T3728" s="3" t="s">
        <v>7</v>
      </c>
      <c r="U3728" s="2">
        <v>0</v>
      </c>
      <c r="V3728" s="2">
        <v>0</v>
      </c>
      <c r="W3728" s="2"/>
      <c r="X3728" s="3" t="s">
        <v>238</v>
      </c>
      <c r="Y3728" s="2"/>
      <c r="Z3728" s="3"/>
      <c r="AA3728" s="3"/>
      <c r="AB3728" s="7" t="s">
        <v>11025</v>
      </c>
      <c r="AC3728" s="3" t="s">
        <v>685</v>
      </c>
      <c r="AD3728" s="3" t="s">
        <v>93</v>
      </c>
      <c r="AE3728" s="3" t="s">
        <v>94</v>
      </c>
      <c r="AF3728" s="3" t="s">
        <v>95</v>
      </c>
      <c r="AG3728" s="4"/>
      <c r="AH3728" s="3"/>
      <c r="AI3728" s="4"/>
      <c r="AJ37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8" s="8">
        <f>IF(#REF!=MAX(#REF!),"New","Old")</f>
      </c>
      <c r="AL3728" s="3"/>
      <c r="AM3728" s="9">
        <f>IF(OR(#REF!="",#REF!=0),"",IF(#REF!&lt;12000,"&lt;12k",IF(AND(#REF!&gt;=12000,#REF!&lt;24000),"12k to 24k",IF(AND(#REF!&gt;=24000,#REF!&lt;=36000),"24k to 36k",IF(#REF!&gt;36000,"&gt;36k","")))))</f>
      </c>
    </row>
    <row x14ac:dyDescent="0.25" r="3729" customHeight="1" ht="18.75">
      <c r="A3729" s="1">
        <v>1938260</v>
      </c>
      <c r="B3729" s="2">
        <v>11552433</v>
      </c>
      <c r="C3729" s="3" t="s">
        <v>173</v>
      </c>
      <c r="D3729" s="3" t="s">
        <v>204</v>
      </c>
      <c r="E3729" s="2">
        <v>2019</v>
      </c>
      <c r="F3729" s="4">
        <v>45227</v>
      </c>
      <c r="G3729" s="3" t="s">
        <v>14</v>
      </c>
      <c r="H3729" s="4">
        <v>45227</v>
      </c>
      <c r="I3729" s="4">
        <f>_xlfn.XLOOKUP(#REF!,[1]!Backup_F8_Previous_Wave[ODINO],[1]!Backup_F8_Previous_Wave[Production Date],"")</f>
      </c>
      <c r="J3729" s="10">
        <f>_xlfn.XLOOKUP(#REF!,[1]!Backup_F8_Previous_Wave[ODINO],[1]!Backup_F8_Previous_Wave[Wave Date],"")</f>
      </c>
      <c r="K3729" s="6">
        <f>_xlfn.XLOOKUP(#REF!,[1]!Backup_F8_Previous_Wave[ODINO],[1]!Backup_F8_Previous_Wave[Full VIN],"")</f>
      </c>
      <c r="L3729" s="3" t="s">
        <v>3661</v>
      </c>
      <c r="M3729" s="3" t="s">
        <v>4</v>
      </c>
      <c r="N3729" s="3" t="s">
        <v>11026</v>
      </c>
      <c r="O3729" s="3" t="s">
        <v>62</v>
      </c>
      <c r="P3729" s="6">
        <f>_xlfn.XLOOKUP(#REF!,[1]!Table2[BINNING],[1]!Table2[VFG],"")</f>
      </c>
      <c r="Q3729" s="6">
        <f>IF(ISNUMBER(FIND("|",#REF!,1)),LEFT(#REF!,FIND("|",#REF!,1)-2),#REF!)</f>
      </c>
      <c r="R3729" s="6">
        <f>IF(ISNUMBER(FIND("|",#REF!,1)),RIGHT(#REF!,LEN(#REF!)-FIND("|",#REF!,1)-1),"")</f>
      </c>
      <c r="S3729" s="3" t="s">
        <v>7</v>
      </c>
      <c r="T3729" s="3" t="s">
        <v>7</v>
      </c>
      <c r="U3729" s="2">
        <v>0</v>
      </c>
      <c r="V3729" s="2">
        <v>0</v>
      </c>
      <c r="W3729" s="2"/>
      <c r="X3729" s="3" t="s">
        <v>282</v>
      </c>
      <c r="Y3729" s="2">
        <v>0</v>
      </c>
      <c r="Z3729" s="3"/>
      <c r="AA3729" s="3"/>
      <c r="AB3729" s="7" t="s">
        <v>11027</v>
      </c>
      <c r="AC3729" s="3" t="s">
        <v>208</v>
      </c>
      <c r="AD3729" s="3" t="s">
        <v>209</v>
      </c>
      <c r="AE3729" s="3" t="s">
        <v>210</v>
      </c>
      <c r="AF3729" s="3" t="s">
        <v>211</v>
      </c>
      <c r="AG3729" s="4"/>
      <c r="AH3729" s="3"/>
      <c r="AI3729" s="4"/>
      <c r="AJ37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29" s="8">
        <f>IF(#REF!=MAX(#REF!),"New","Old")</f>
      </c>
      <c r="AL3729" s="3"/>
      <c r="AM3729" s="9">
        <f>IF(OR(#REF!="",#REF!=0),"",IF(#REF!&lt;12000,"&lt;12k",IF(AND(#REF!&gt;=12000,#REF!&lt;24000),"12k to 24k",IF(AND(#REF!&gt;=24000,#REF!&lt;=36000),"24k to 36k",IF(#REF!&gt;36000,"&gt;36k","")))))</f>
      </c>
    </row>
    <row x14ac:dyDescent="0.25" r="3730" customHeight="1" ht="18.75">
      <c r="A3730" s="1">
        <v>1938268</v>
      </c>
      <c r="B3730" s="2">
        <v>11552438</v>
      </c>
      <c r="C3730" s="3" t="s">
        <v>0</v>
      </c>
      <c r="D3730" s="3" t="s">
        <v>1</v>
      </c>
      <c r="E3730" s="2">
        <v>2016</v>
      </c>
      <c r="F3730" s="4">
        <v>45227</v>
      </c>
      <c r="G3730" s="3" t="s">
        <v>14</v>
      </c>
      <c r="H3730" s="4">
        <v>45227</v>
      </c>
      <c r="I3730" s="4">
        <f>_xlfn.XLOOKUP(#REF!,[1]!Backup_F8_Previous_Wave[ODINO],[1]!Backup_F8_Previous_Wave[Production Date],"")</f>
      </c>
      <c r="J3730" s="10">
        <f>_xlfn.XLOOKUP(#REF!,[1]!Backup_F8_Previous_Wave[ODINO],[1]!Backup_F8_Previous_Wave[Wave Date],"")</f>
      </c>
      <c r="K3730" s="6">
        <f>_xlfn.XLOOKUP(#REF!,[1]!Backup_F8_Previous_Wave[ODINO],[1]!Backup_F8_Previous_Wave[Full VIN],"")</f>
      </c>
      <c r="L3730" s="3" t="s">
        <v>11028</v>
      </c>
      <c r="M3730" s="3" t="s">
        <v>4</v>
      </c>
      <c r="N3730" s="3" t="s">
        <v>11029</v>
      </c>
      <c r="O3730" s="3" t="s">
        <v>62</v>
      </c>
      <c r="P3730" s="6">
        <f>_xlfn.XLOOKUP(#REF!,[1]!Table2[BINNING],[1]!Table2[VFG],"")</f>
      </c>
      <c r="Q3730" s="6">
        <f>IF(ISNUMBER(FIND("|",#REF!,1)),LEFT(#REF!,FIND("|",#REF!,1)-2),#REF!)</f>
      </c>
      <c r="R3730" s="6">
        <f>IF(ISNUMBER(FIND("|",#REF!,1)),RIGHT(#REF!,LEN(#REF!)-FIND("|",#REF!,1)-1),"")</f>
      </c>
      <c r="S3730" s="3" t="s">
        <v>7</v>
      </c>
      <c r="T3730" s="3" t="s">
        <v>7</v>
      </c>
      <c r="U3730" s="2">
        <v>0</v>
      </c>
      <c r="V3730" s="2">
        <v>0</v>
      </c>
      <c r="W3730" s="2"/>
      <c r="X3730" s="3" t="s">
        <v>112</v>
      </c>
      <c r="Y3730" s="2">
        <v>0</v>
      </c>
      <c r="Z3730" s="3"/>
      <c r="AA3730" s="3"/>
      <c r="AB3730" s="7" t="s">
        <v>11030</v>
      </c>
      <c r="AC3730" s="3" t="s">
        <v>20</v>
      </c>
      <c r="AD3730" s="3" t="s">
        <v>11</v>
      </c>
      <c r="AE3730" s="3" t="s">
        <v>21</v>
      </c>
      <c r="AF3730" s="3" t="s">
        <v>13</v>
      </c>
      <c r="AG3730" s="4"/>
      <c r="AH3730" s="3"/>
      <c r="AI3730" s="4"/>
      <c r="AJ37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0" s="8">
        <f>IF(#REF!=MAX(#REF!),"New","Old")</f>
      </c>
      <c r="AL3730" s="3"/>
      <c r="AM3730" s="9">
        <f>IF(OR(#REF!="",#REF!=0),"",IF(#REF!&lt;12000,"&lt;12k",IF(AND(#REF!&gt;=12000,#REF!&lt;24000),"12k to 24k",IF(AND(#REF!&gt;=24000,#REF!&lt;=36000),"24k to 36k",IF(#REF!&gt;36000,"&gt;36k","")))))</f>
      </c>
    </row>
    <row x14ac:dyDescent="0.25" r="3731" customHeight="1" ht="18.75">
      <c r="A3731" s="1">
        <v>1938299</v>
      </c>
      <c r="B3731" s="2">
        <v>11552459</v>
      </c>
      <c r="C3731" s="3" t="s">
        <v>0</v>
      </c>
      <c r="D3731" s="3" t="s">
        <v>181</v>
      </c>
      <c r="E3731" s="2">
        <v>2017</v>
      </c>
      <c r="F3731" s="4">
        <v>45210</v>
      </c>
      <c r="G3731" s="3" t="s">
        <v>14</v>
      </c>
      <c r="H3731" s="4">
        <v>45228</v>
      </c>
      <c r="I3731" s="4">
        <f>_xlfn.XLOOKUP(#REF!,[1]!Backup_F8_Previous_Wave[ODINO],[1]!Backup_F8_Previous_Wave[Production Date],"")</f>
      </c>
      <c r="J3731" s="10">
        <f>_xlfn.XLOOKUP(#REF!,[1]!Backup_F8_Previous_Wave[ODINO],[1]!Backup_F8_Previous_Wave[Wave Date],"")</f>
      </c>
      <c r="K3731" s="6">
        <f>_xlfn.XLOOKUP(#REF!,[1]!Backup_F8_Previous_Wave[ODINO],[1]!Backup_F8_Previous_Wave[Full VIN],"")</f>
      </c>
      <c r="L3731" s="3" t="s">
        <v>7633</v>
      </c>
      <c r="M3731" s="3" t="s">
        <v>4</v>
      </c>
      <c r="N3731" s="3" t="s">
        <v>11031</v>
      </c>
      <c r="O3731" s="3" t="s">
        <v>196</v>
      </c>
      <c r="P3731" s="6">
        <f>_xlfn.XLOOKUP(#REF!,[1]!Table2[BINNING],[1]!Table2[VFG],"")</f>
      </c>
      <c r="Q3731" s="6">
        <f>IF(ISNUMBER(FIND("|",#REF!,1)),LEFT(#REF!,FIND("|",#REF!,1)-2),#REF!)</f>
      </c>
      <c r="R3731" s="6">
        <f>IF(ISNUMBER(FIND("|",#REF!,1)),RIGHT(#REF!,LEN(#REF!)-FIND("|",#REF!,1)-1),"")</f>
      </c>
      <c r="S3731" s="3" t="s">
        <v>7</v>
      </c>
      <c r="T3731" s="3" t="s">
        <v>7</v>
      </c>
      <c r="U3731" s="2">
        <v>0</v>
      </c>
      <c r="V3731" s="2">
        <v>0</v>
      </c>
      <c r="W3731" s="2"/>
      <c r="X3731" s="3" t="s">
        <v>166</v>
      </c>
      <c r="Y3731" s="2">
        <v>72</v>
      </c>
      <c r="Z3731" s="3"/>
      <c r="AA3731" s="3"/>
      <c r="AB3731" s="7" t="s">
        <v>11032</v>
      </c>
      <c r="AC3731" s="3" t="s">
        <v>297</v>
      </c>
      <c r="AD3731" s="3" t="s">
        <v>298</v>
      </c>
      <c r="AE3731" s="3" t="s">
        <v>299</v>
      </c>
      <c r="AF3731" s="3" t="s">
        <v>198</v>
      </c>
      <c r="AG3731" s="4"/>
      <c r="AH3731" s="3"/>
      <c r="AI3731" s="4"/>
      <c r="AJ37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1" s="8">
        <f>IF(#REF!=MAX(#REF!),"New","Old")</f>
      </c>
      <c r="AL3731" s="3"/>
      <c r="AM3731" s="9">
        <f>IF(OR(#REF!="",#REF!=0),"",IF(#REF!&lt;12000,"&lt;12k",IF(AND(#REF!&gt;=12000,#REF!&lt;24000),"12k to 24k",IF(AND(#REF!&gt;=24000,#REF!&lt;=36000),"24k to 36k",IF(#REF!&gt;36000,"&gt;36k","")))))</f>
      </c>
    </row>
    <row x14ac:dyDescent="0.25" r="3732" customHeight="1" ht="18.75">
      <c r="A3732" s="1">
        <v>1938439</v>
      </c>
      <c r="B3732" s="2">
        <v>11552555</v>
      </c>
      <c r="C3732" s="3" t="s">
        <v>0</v>
      </c>
      <c r="D3732" s="3" t="s">
        <v>1</v>
      </c>
      <c r="E3732" s="2">
        <v>2015</v>
      </c>
      <c r="F3732" s="4">
        <v>45229</v>
      </c>
      <c r="G3732" s="3" t="s">
        <v>14</v>
      </c>
      <c r="H3732" s="4">
        <v>45229</v>
      </c>
      <c r="I3732" s="4">
        <f>_xlfn.XLOOKUP(#REF!,[1]!Backup_F8_Previous_Wave[ODINO],[1]!Backup_F8_Previous_Wave[Production Date],"")</f>
      </c>
      <c r="J3732" s="10">
        <f>_xlfn.XLOOKUP(#REF!,[1]!Backup_F8_Previous_Wave[ODINO],[1]!Backup_F8_Previous_Wave[Wave Date],"")</f>
      </c>
      <c r="K3732" s="6">
        <f>_xlfn.XLOOKUP(#REF!,[1]!Backup_F8_Previous_Wave[ODINO],[1]!Backup_F8_Previous_Wave[Full VIN],"")</f>
      </c>
      <c r="L3732" s="3" t="s">
        <v>11033</v>
      </c>
      <c r="M3732" s="3" t="s">
        <v>4</v>
      </c>
      <c r="N3732" s="3" t="s">
        <v>11034</v>
      </c>
      <c r="O3732" s="3" t="s">
        <v>6</v>
      </c>
      <c r="P3732" s="6">
        <f>_xlfn.XLOOKUP(#REF!,[1]!Table2[BINNING],[1]!Table2[VFG],"")</f>
      </c>
      <c r="Q3732" s="6">
        <f>IF(ISNUMBER(FIND("|",#REF!,1)),LEFT(#REF!,FIND("|",#REF!,1)-2),#REF!)</f>
      </c>
      <c r="R3732" s="6">
        <f>IF(ISNUMBER(FIND("|",#REF!,1)),RIGHT(#REF!,LEN(#REF!)-FIND("|",#REF!,1)-1),"")</f>
      </c>
      <c r="S3732" s="3" t="s">
        <v>7</v>
      </c>
      <c r="T3732" s="3" t="s">
        <v>7</v>
      </c>
      <c r="U3732" s="2">
        <v>0</v>
      </c>
      <c r="V3732" s="2">
        <v>0</v>
      </c>
      <c r="W3732" s="2"/>
      <c r="X3732" s="3" t="s">
        <v>358</v>
      </c>
      <c r="Y3732" s="2"/>
      <c r="Z3732" s="3"/>
      <c r="AA3732" s="3"/>
      <c r="AB3732" s="7" t="s">
        <v>11035</v>
      </c>
      <c r="AC3732" s="3" t="s">
        <v>20</v>
      </c>
      <c r="AD3732" s="3" t="s">
        <v>11</v>
      </c>
      <c r="AE3732" s="3" t="s">
        <v>21</v>
      </c>
      <c r="AF3732" s="3" t="s">
        <v>13</v>
      </c>
      <c r="AG3732" s="4"/>
      <c r="AH3732" s="3"/>
      <c r="AI3732" s="4"/>
      <c r="AJ37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2" s="8">
        <f>IF(#REF!=MAX(#REF!),"New","Old")</f>
      </c>
      <c r="AL3732" s="3"/>
      <c r="AM3732" s="9">
        <f>IF(OR(#REF!="",#REF!=0),"",IF(#REF!&lt;12000,"&lt;12k",IF(AND(#REF!&gt;=12000,#REF!&lt;24000),"12k to 24k",IF(AND(#REF!&gt;=24000,#REF!&lt;=36000),"24k to 36k",IF(#REF!&gt;36000,"&gt;36k","")))))</f>
      </c>
    </row>
    <row x14ac:dyDescent="0.25" r="3733" customHeight="1" ht="18.75">
      <c r="A3733" s="1">
        <v>1938451</v>
      </c>
      <c r="B3733" s="2">
        <v>11552566</v>
      </c>
      <c r="C3733" s="3" t="s">
        <v>0</v>
      </c>
      <c r="D3733" s="3" t="s">
        <v>86</v>
      </c>
      <c r="E3733" s="2">
        <v>2020</v>
      </c>
      <c r="F3733" s="4">
        <v>45198</v>
      </c>
      <c r="G3733" s="3" t="s">
        <v>39</v>
      </c>
      <c r="H3733" s="4">
        <v>45229</v>
      </c>
      <c r="I3733" s="4">
        <f>_xlfn.XLOOKUP(#REF!,[1]!Backup_F8_Previous_Wave[ODINO],[1]!Backup_F8_Previous_Wave[Production Date],"")</f>
      </c>
      <c r="J3733" s="10">
        <f>_xlfn.XLOOKUP(#REF!,[1]!Backup_F8_Previous_Wave[ODINO],[1]!Backup_F8_Previous_Wave[Wave Date],"")</f>
      </c>
      <c r="K3733" s="6">
        <f>_xlfn.XLOOKUP(#REF!,[1]!Backup_F8_Previous_Wave[ODINO],[1]!Backup_F8_Previous_Wave[Full VIN],"")</f>
      </c>
      <c r="L3733" s="3" t="s">
        <v>3550</v>
      </c>
      <c r="M3733" s="3" t="s">
        <v>4</v>
      </c>
      <c r="N3733" s="3" t="s">
        <v>11036</v>
      </c>
      <c r="O3733" s="3" t="s">
        <v>4771</v>
      </c>
      <c r="P3733" s="6">
        <f>_xlfn.XLOOKUP(#REF!,[1]!Table2[BINNING],[1]!Table2[VFG],"")</f>
      </c>
      <c r="Q3733" s="6">
        <f>IF(ISNUMBER(FIND("|",#REF!,1)),LEFT(#REF!,FIND("|",#REF!,1)-2),#REF!)</f>
      </c>
      <c r="R3733" s="6">
        <f>IF(ISNUMBER(FIND("|",#REF!,1)),RIGHT(#REF!,LEN(#REF!)-FIND("|",#REF!,1)-1),"")</f>
      </c>
      <c r="S3733" s="3" t="s">
        <v>7</v>
      </c>
      <c r="T3733" s="3" t="s">
        <v>7</v>
      </c>
      <c r="U3733" s="2">
        <v>0</v>
      </c>
      <c r="V3733" s="2">
        <v>0</v>
      </c>
      <c r="W3733" s="2"/>
      <c r="X3733" s="3" t="s">
        <v>119</v>
      </c>
      <c r="Y3733" s="2"/>
      <c r="Z3733" s="3"/>
      <c r="AA3733" s="3"/>
      <c r="AB3733" s="7" t="s">
        <v>11037</v>
      </c>
      <c r="AC3733" s="3" t="s">
        <v>685</v>
      </c>
      <c r="AD3733" s="3" t="s">
        <v>93</v>
      </c>
      <c r="AE3733" s="3" t="s">
        <v>94</v>
      </c>
      <c r="AF3733" s="3" t="s">
        <v>95</v>
      </c>
      <c r="AG3733" s="4"/>
      <c r="AH3733" s="3"/>
      <c r="AI3733" s="4"/>
      <c r="AJ37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3" s="8">
        <f>IF(#REF!=MAX(#REF!),"New","Old")</f>
      </c>
      <c r="AL3733" s="3"/>
      <c r="AM3733" s="9">
        <f>IF(OR(#REF!="",#REF!=0),"",IF(#REF!&lt;12000,"&lt;12k",IF(AND(#REF!&gt;=12000,#REF!&lt;24000),"12k to 24k",IF(AND(#REF!&gt;=24000,#REF!&lt;=36000),"24k to 36k",IF(#REF!&gt;36000,"&gt;36k","")))))</f>
      </c>
    </row>
    <row x14ac:dyDescent="0.25" r="3734" customHeight="1" ht="18.75">
      <c r="A3734" s="1">
        <v>1938464</v>
      </c>
      <c r="B3734" s="2">
        <v>11552575</v>
      </c>
      <c r="C3734" s="3" t="s">
        <v>0</v>
      </c>
      <c r="D3734" s="3" t="s">
        <v>86</v>
      </c>
      <c r="E3734" s="2">
        <v>2020</v>
      </c>
      <c r="F3734" s="4">
        <v>45214</v>
      </c>
      <c r="G3734" s="3" t="s">
        <v>14</v>
      </c>
      <c r="H3734" s="4">
        <v>45229</v>
      </c>
      <c r="I3734" s="4">
        <f>_xlfn.XLOOKUP(#REF!,[1]!Backup_F8_Previous_Wave[ODINO],[1]!Backup_F8_Previous_Wave[Production Date],"")</f>
      </c>
      <c r="J3734" s="10">
        <f>_xlfn.XLOOKUP(#REF!,[1]!Backup_F8_Previous_Wave[ODINO],[1]!Backup_F8_Previous_Wave[Wave Date],"")</f>
      </c>
      <c r="K3734" s="6">
        <f>_xlfn.XLOOKUP(#REF!,[1]!Backup_F8_Previous_Wave[ODINO],[1]!Backup_F8_Previous_Wave[Full VIN],"")</f>
      </c>
      <c r="L3734" s="3" t="s">
        <v>7700</v>
      </c>
      <c r="M3734" s="3" t="s">
        <v>4</v>
      </c>
      <c r="N3734" s="3" t="s">
        <v>11038</v>
      </c>
      <c r="O3734" s="3" t="s">
        <v>4771</v>
      </c>
      <c r="P3734" s="6">
        <f>_xlfn.XLOOKUP(#REF!,[1]!Table2[BINNING],[1]!Table2[VFG],"")</f>
      </c>
      <c r="Q3734" s="6">
        <f>IF(ISNUMBER(FIND("|",#REF!,1)),LEFT(#REF!,FIND("|",#REF!,1)-2),#REF!)</f>
      </c>
      <c r="R3734" s="6">
        <f>IF(ISNUMBER(FIND("|",#REF!,1)),RIGHT(#REF!,LEN(#REF!)-FIND("|",#REF!,1)-1),"")</f>
      </c>
      <c r="S3734" s="3" t="s">
        <v>7</v>
      </c>
      <c r="T3734" s="3" t="s">
        <v>7</v>
      </c>
      <c r="U3734" s="2">
        <v>0</v>
      </c>
      <c r="V3734" s="2">
        <v>0</v>
      </c>
      <c r="W3734" s="2">
        <v>25217</v>
      </c>
      <c r="X3734" s="3" t="s">
        <v>229</v>
      </c>
      <c r="Y3734" s="2"/>
      <c r="Z3734" s="3"/>
      <c r="AA3734" s="3"/>
      <c r="AB3734" s="7" t="s">
        <v>11039</v>
      </c>
      <c r="AC3734" s="3" t="s">
        <v>685</v>
      </c>
      <c r="AD3734" s="3" t="s">
        <v>93</v>
      </c>
      <c r="AE3734" s="3" t="s">
        <v>94</v>
      </c>
      <c r="AF3734" s="3" t="s">
        <v>95</v>
      </c>
      <c r="AG3734" s="4"/>
      <c r="AH3734" s="3"/>
      <c r="AI3734" s="4"/>
      <c r="AJ37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4" s="8">
        <f>IF(#REF!=MAX(#REF!),"New","Old")</f>
      </c>
      <c r="AL3734" s="3"/>
      <c r="AM3734" s="9">
        <f>IF(OR(#REF!="",#REF!=0),"",IF(#REF!&lt;12000,"&lt;12k",IF(AND(#REF!&gt;=12000,#REF!&lt;24000),"12k to 24k",IF(AND(#REF!&gt;=24000,#REF!&lt;=36000),"24k to 36k",IF(#REF!&gt;36000,"&gt;36k","")))))</f>
      </c>
    </row>
    <row x14ac:dyDescent="0.25" r="3735" customHeight="1" ht="18.75">
      <c r="A3735" s="1">
        <v>1938481</v>
      </c>
      <c r="B3735" s="2">
        <v>11552589</v>
      </c>
      <c r="C3735" s="3" t="s">
        <v>0</v>
      </c>
      <c r="D3735" s="3" t="s">
        <v>1</v>
      </c>
      <c r="E3735" s="2">
        <v>2017</v>
      </c>
      <c r="F3735" s="4">
        <v>45229</v>
      </c>
      <c r="G3735" s="3" t="s">
        <v>14</v>
      </c>
      <c r="H3735" s="4">
        <v>45229</v>
      </c>
      <c r="I3735" s="4"/>
      <c r="J3735" s="10">
        <f>_xlfn.XLOOKUP(#REF!,[1]!Backup_F8_Previous_Wave[ODINO],[1]!Backup_F8_Previous_Wave[Wave Date],"")</f>
      </c>
      <c r="K3735" s="3"/>
      <c r="L3735" s="3" t="s">
        <v>3243</v>
      </c>
      <c r="M3735" s="3" t="s">
        <v>4</v>
      </c>
      <c r="N3735" s="3" t="s">
        <v>11040</v>
      </c>
      <c r="O3735" s="3" t="s">
        <v>31</v>
      </c>
      <c r="P3735" s="6">
        <f>_xlfn.XLOOKUP(#REF!,[1]!Table2[BINNING],[1]!Table2[VFG],"")</f>
      </c>
      <c r="Q3735" s="6">
        <f>IF(ISNUMBER(FIND("|",#REF!,1)),LEFT(#REF!,FIND("|",#REF!,1)-2),#REF!)</f>
      </c>
      <c r="R3735" s="6">
        <f>IF(ISNUMBER(FIND("|",#REF!,1)),RIGHT(#REF!,LEN(#REF!)-FIND("|",#REF!,1)-1),"")</f>
      </c>
      <c r="S3735" s="3" t="s">
        <v>7</v>
      </c>
      <c r="T3735" s="3" t="s">
        <v>7</v>
      </c>
      <c r="U3735" s="2">
        <v>0</v>
      </c>
      <c r="V3735" s="2">
        <v>0</v>
      </c>
      <c r="W3735" s="2"/>
      <c r="X3735" s="3" t="s">
        <v>50</v>
      </c>
      <c r="Y3735" s="2">
        <v>5</v>
      </c>
      <c r="Z3735" s="3"/>
      <c r="AA3735" s="3"/>
      <c r="AB3735" s="7" t="s">
        <v>11041</v>
      </c>
      <c r="AC3735" s="3" t="s">
        <v>44</v>
      </c>
      <c r="AD3735" s="3" t="s">
        <v>44</v>
      </c>
      <c r="AE3735" s="3" t="s">
        <v>44</v>
      </c>
      <c r="AF3735" s="3" t="s">
        <v>44</v>
      </c>
      <c r="AG3735" s="4"/>
      <c r="AH3735" s="3"/>
      <c r="AI3735" s="4"/>
      <c r="AJ37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5" s="8">
        <f>IF(#REF!=MAX(#REF!),"New","Old")</f>
      </c>
      <c r="AL3735" s="3"/>
      <c r="AM3735" s="9">
        <f>IF(OR(#REF!="",#REF!=0),"",IF(#REF!&lt;12000,"&lt;12k",IF(AND(#REF!&gt;=12000,#REF!&lt;24000),"12k to 24k",IF(AND(#REF!&gt;=24000,#REF!&lt;=36000),"24k to 36k",IF(#REF!&gt;36000,"&gt;36k","")))))</f>
      </c>
    </row>
    <row x14ac:dyDescent="0.25" r="3736" customHeight="1" ht="18.75">
      <c r="A3736" s="1">
        <v>1938523</v>
      </c>
      <c r="B3736" s="2">
        <v>11552617</v>
      </c>
      <c r="C3736" s="3" t="s">
        <v>0</v>
      </c>
      <c r="D3736" s="3" t="s">
        <v>86</v>
      </c>
      <c r="E3736" s="2">
        <v>2021</v>
      </c>
      <c r="F3736" s="4">
        <v>45219</v>
      </c>
      <c r="G3736" s="3" t="s">
        <v>14</v>
      </c>
      <c r="H3736" s="4">
        <v>45229</v>
      </c>
      <c r="I3736" s="4"/>
      <c r="J3736" s="10">
        <f>_xlfn.XLOOKUP(#REF!,[1]!Backup_F8_Previous_Wave[ODINO],[1]!Backup_F8_Previous_Wave[Wave Date],"")</f>
      </c>
      <c r="K3736" s="3"/>
      <c r="L3736" s="3" t="s">
        <v>11042</v>
      </c>
      <c r="M3736" s="3" t="s">
        <v>4</v>
      </c>
      <c r="N3736" s="3" t="s">
        <v>11043</v>
      </c>
      <c r="O3736" s="3" t="s">
        <v>4771</v>
      </c>
      <c r="P3736" s="6">
        <f>_xlfn.XLOOKUP(#REF!,[1]!Table2[BINNING],[1]!Table2[VFG],"")</f>
      </c>
      <c r="Q3736" s="6">
        <f>IF(ISNUMBER(FIND("|",#REF!,1)),LEFT(#REF!,FIND("|",#REF!,1)-2),#REF!)</f>
      </c>
      <c r="R3736" s="6">
        <f>IF(ISNUMBER(FIND("|",#REF!,1)),RIGHT(#REF!,LEN(#REF!)-FIND("|",#REF!,1)-1),"")</f>
      </c>
      <c r="S3736" s="3" t="s">
        <v>7</v>
      </c>
      <c r="T3736" s="3" t="s">
        <v>7</v>
      </c>
      <c r="U3736" s="2">
        <v>0</v>
      </c>
      <c r="V3736" s="2">
        <v>0</v>
      </c>
      <c r="W3736" s="2"/>
      <c r="X3736" s="3" t="s">
        <v>282</v>
      </c>
      <c r="Y3736" s="2"/>
      <c r="Z3736" s="3"/>
      <c r="AA3736" s="3"/>
      <c r="AB3736" s="7" t="s">
        <v>11044</v>
      </c>
      <c r="AC3736" s="3" t="s">
        <v>44</v>
      </c>
      <c r="AD3736" s="3" t="s">
        <v>44</v>
      </c>
      <c r="AE3736" s="3" t="s">
        <v>44</v>
      </c>
      <c r="AF3736" s="3" t="s">
        <v>44</v>
      </c>
      <c r="AG3736" s="4"/>
      <c r="AH3736" s="3"/>
      <c r="AI3736" s="4"/>
      <c r="AJ37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6" s="8">
        <f>IF(#REF!=MAX(#REF!),"New","Old")</f>
      </c>
      <c r="AL3736" s="3"/>
      <c r="AM3736" s="9">
        <f>IF(OR(#REF!="",#REF!=0),"",IF(#REF!&lt;12000,"&lt;12k",IF(AND(#REF!&gt;=12000,#REF!&lt;24000),"12k to 24k",IF(AND(#REF!&gt;=24000,#REF!&lt;=36000),"24k to 36k",IF(#REF!&gt;36000,"&gt;36k","")))))</f>
      </c>
    </row>
    <row x14ac:dyDescent="0.25" r="3737" customHeight="1" ht="18.75">
      <c r="A3737" s="1">
        <v>1938554</v>
      </c>
      <c r="B3737" s="2">
        <v>11552640</v>
      </c>
      <c r="C3737" s="3" t="s">
        <v>0</v>
      </c>
      <c r="D3737" s="3" t="s">
        <v>181</v>
      </c>
      <c r="E3737" s="2">
        <v>2015</v>
      </c>
      <c r="F3737" s="4">
        <v>45227</v>
      </c>
      <c r="G3737" s="3" t="s">
        <v>14</v>
      </c>
      <c r="H3737" s="4">
        <v>45229</v>
      </c>
      <c r="I3737" s="4">
        <f>_xlfn.XLOOKUP(#REF!,[1]!Backup_F8_Previous_Wave[ODINO],[1]!Backup_F8_Previous_Wave[Production Date],"")</f>
      </c>
      <c r="J3737" s="10">
        <f>_xlfn.XLOOKUP(#REF!,[1]!Backup_F8_Previous_Wave[ODINO],[1]!Backup_F8_Previous_Wave[Wave Date],"")</f>
      </c>
      <c r="K3737" s="6">
        <f>_xlfn.XLOOKUP(#REF!,[1]!Backup_F8_Previous_Wave[ODINO],[1]!Backup_F8_Previous_Wave[Full VIN],"")</f>
      </c>
      <c r="L3737" s="3" t="s">
        <v>9066</v>
      </c>
      <c r="M3737" s="3" t="s">
        <v>4</v>
      </c>
      <c r="N3737" s="3" t="s">
        <v>11045</v>
      </c>
      <c r="O3737" s="3" t="s">
        <v>196</v>
      </c>
      <c r="P3737" s="6">
        <f>_xlfn.XLOOKUP(#REF!,[1]!Table2[BINNING],[1]!Table2[VFG],"")</f>
      </c>
      <c r="Q3737" s="6">
        <f>IF(ISNUMBER(FIND("|",#REF!,1)),LEFT(#REF!,FIND("|",#REF!,1)-2),#REF!)</f>
      </c>
      <c r="R3737" s="6">
        <f>IF(ISNUMBER(FIND("|",#REF!,1)),RIGHT(#REF!,LEN(#REF!)-FIND("|",#REF!,1)-1),"")</f>
      </c>
      <c r="S3737" s="3" t="s">
        <v>7</v>
      </c>
      <c r="T3737" s="3" t="s">
        <v>7</v>
      </c>
      <c r="U3737" s="2">
        <v>0</v>
      </c>
      <c r="V3737" s="2">
        <v>0</v>
      </c>
      <c r="W3737" s="2">
        <v>110000</v>
      </c>
      <c r="X3737" s="3" t="s">
        <v>81</v>
      </c>
      <c r="Y3737" s="2">
        <v>70</v>
      </c>
      <c r="Z3737" s="3" t="s">
        <v>11046</v>
      </c>
      <c r="AA3737" s="3" t="s">
        <v>2700</v>
      </c>
      <c r="AB3737" s="7" t="s">
        <v>11047</v>
      </c>
      <c r="AC3737" s="3" t="s">
        <v>297</v>
      </c>
      <c r="AD3737" s="3" t="s">
        <v>298</v>
      </c>
      <c r="AE3737" s="3" t="s">
        <v>299</v>
      </c>
      <c r="AF3737" s="3" t="s">
        <v>198</v>
      </c>
      <c r="AG3737" s="4"/>
      <c r="AH3737" s="3"/>
      <c r="AI3737" s="4"/>
      <c r="AJ37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7" s="8">
        <f>IF(#REF!=MAX(#REF!),"New","Old")</f>
      </c>
      <c r="AL3737" s="3"/>
      <c r="AM3737" s="9">
        <f>IF(OR(#REF!="",#REF!=0),"",IF(#REF!&lt;12000,"&lt;12k",IF(AND(#REF!&gt;=12000,#REF!&lt;24000),"12k to 24k",IF(AND(#REF!&gt;=24000,#REF!&lt;=36000),"24k to 36k",IF(#REF!&gt;36000,"&gt;36k","")))))</f>
      </c>
    </row>
    <row x14ac:dyDescent="0.25" r="3738" customHeight="1" ht="18.75">
      <c r="A3738" s="1">
        <v>1938582</v>
      </c>
      <c r="B3738" s="2">
        <v>11552662</v>
      </c>
      <c r="C3738" s="3" t="s">
        <v>0</v>
      </c>
      <c r="D3738" s="3" t="s">
        <v>1</v>
      </c>
      <c r="E3738" s="2">
        <v>2017</v>
      </c>
      <c r="F3738" s="4">
        <v>45217</v>
      </c>
      <c r="G3738" s="3" t="s">
        <v>14</v>
      </c>
      <c r="H3738" s="4">
        <v>45229</v>
      </c>
      <c r="I3738" s="4">
        <f>_xlfn.XLOOKUP(#REF!,[1]!Backup_F8_Previous_Wave[ODINO],[1]!Backup_F8_Previous_Wave[Production Date],"")</f>
      </c>
      <c r="J3738" s="10">
        <f>_xlfn.XLOOKUP(#REF!,[1]!Backup_F8_Previous_Wave[ODINO],[1]!Backup_F8_Previous_Wave[Wave Date],"")</f>
      </c>
      <c r="K3738" s="6">
        <f>_xlfn.XLOOKUP(#REF!,[1]!Backup_F8_Previous_Wave[ODINO],[1]!Backup_F8_Previous_Wave[Full VIN],"")</f>
      </c>
      <c r="L3738" s="3" t="s">
        <v>11048</v>
      </c>
      <c r="M3738" s="3" t="s">
        <v>4</v>
      </c>
      <c r="N3738" s="3" t="s">
        <v>11049</v>
      </c>
      <c r="O3738" s="3" t="s">
        <v>6</v>
      </c>
      <c r="P3738" s="6">
        <f>_xlfn.XLOOKUP(#REF!,[1]!Table2[BINNING],[1]!Table2[VFG],"")</f>
      </c>
      <c r="Q3738" s="6">
        <f>IF(ISNUMBER(FIND("|",#REF!,1)),LEFT(#REF!,FIND("|",#REF!,1)-2),#REF!)</f>
      </c>
      <c r="R3738" s="6">
        <f>IF(ISNUMBER(FIND("|",#REF!,1)),RIGHT(#REF!,LEN(#REF!)-FIND("|",#REF!,1)-1),"")</f>
      </c>
      <c r="S3738" s="3" t="s">
        <v>7</v>
      </c>
      <c r="T3738" s="3" t="s">
        <v>957</v>
      </c>
      <c r="U3738" s="2">
        <v>0</v>
      </c>
      <c r="V3738" s="2">
        <v>0</v>
      </c>
      <c r="W3738" s="2">
        <v>106000</v>
      </c>
      <c r="X3738" s="3" t="s">
        <v>63</v>
      </c>
      <c r="Y3738" s="2"/>
      <c r="Z3738" s="3" t="s">
        <v>11050</v>
      </c>
      <c r="AA3738" s="3" t="s">
        <v>3881</v>
      </c>
      <c r="AB3738" s="7" t="s">
        <v>11051</v>
      </c>
      <c r="AC3738" s="3" t="s">
        <v>20</v>
      </c>
      <c r="AD3738" s="3" t="s">
        <v>11</v>
      </c>
      <c r="AE3738" s="3" t="s">
        <v>135</v>
      </c>
      <c r="AF3738" s="3" t="s">
        <v>27</v>
      </c>
      <c r="AG3738" s="4"/>
      <c r="AH3738" s="3"/>
      <c r="AI3738" s="4"/>
      <c r="AJ37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8" s="8">
        <f>IF(#REF!=MAX(#REF!),"New","Old")</f>
      </c>
      <c r="AL3738" s="3"/>
      <c r="AM3738" s="9">
        <f>IF(OR(#REF!="",#REF!=0),"",IF(#REF!&lt;12000,"&lt;12k",IF(AND(#REF!&gt;=12000,#REF!&lt;24000),"12k to 24k",IF(AND(#REF!&gt;=24000,#REF!&lt;=36000),"24k to 36k",IF(#REF!&gt;36000,"&gt;36k","")))))</f>
      </c>
    </row>
    <row x14ac:dyDescent="0.25" r="3739" customHeight="1" ht="18.75">
      <c r="A3739" s="1">
        <v>1938604</v>
      </c>
      <c r="B3739" s="2">
        <v>11552678</v>
      </c>
      <c r="C3739" s="3" t="s">
        <v>0</v>
      </c>
      <c r="D3739" s="3" t="s">
        <v>86</v>
      </c>
      <c r="E3739" s="2">
        <v>2014</v>
      </c>
      <c r="F3739" s="4">
        <v>45009</v>
      </c>
      <c r="G3739" s="3" t="s">
        <v>2</v>
      </c>
      <c r="H3739" s="4">
        <v>45229</v>
      </c>
      <c r="I3739" s="4">
        <f>_xlfn.XLOOKUP(#REF!,[1]!Backup_F8_Previous_Wave[ODINO],[1]!Backup_F8_Previous_Wave[Production Date],"")</f>
      </c>
      <c r="J3739" s="10">
        <f>_xlfn.XLOOKUP(#REF!,[1]!Backup_F8_Previous_Wave[ODINO],[1]!Backup_F8_Previous_Wave[Wave Date],"")</f>
      </c>
      <c r="K3739" s="6">
        <f>_xlfn.XLOOKUP(#REF!,[1]!Backup_F8_Previous_Wave[ODINO],[1]!Backup_F8_Previous_Wave[Full VIN],"")</f>
      </c>
      <c r="L3739" s="3" t="s">
        <v>11052</v>
      </c>
      <c r="M3739" s="3" t="s">
        <v>4</v>
      </c>
      <c r="N3739" s="3" t="s">
        <v>11053</v>
      </c>
      <c r="O3739" s="3" t="s">
        <v>31</v>
      </c>
      <c r="P3739" s="6">
        <f>_xlfn.XLOOKUP(#REF!,[1]!Table2[BINNING],[1]!Table2[VFG],"")</f>
      </c>
      <c r="Q3739" s="6">
        <f>IF(ISNUMBER(FIND("|",#REF!,1)),LEFT(#REF!,FIND("|",#REF!,1)-2),#REF!)</f>
      </c>
      <c r="R3739" s="6">
        <f>IF(ISNUMBER(FIND("|",#REF!,1)),RIGHT(#REF!,LEN(#REF!)-FIND("|",#REF!,1)-1),"")</f>
      </c>
      <c r="S3739" s="3" t="s">
        <v>7</v>
      </c>
      <c r="T3739" s="3" t="s">
        <v>7</v>
      </c>
      <c r="U3739" s="2">
        <v>0</v>
      </c>
      <c r="V3739" s="2">
        <v>0</v>
      </c>
      <c r="W3739" s="2"/>
      <c r="X3739" s="3" t="s">
        <v>63</v>
      </c>
      <c r="Y3739" s="2">
        <v>45</v>
      </c>
      <c r="Z3739" s="3"/>
      <c r="AA3739" s="3"/>
      <c r="AB3739" s="7" t="s">
        <v>11054</v>
      </c>
      <c r="AC3739" s="3" t="s">
        <v>92</v>
      </c>
      <c r="AD3739" s="3" t="s">
        <v>93</v>
      </c>
      <c r="AE3739" s="3" t="s">
        <v>94</v>
      </c>
      <c r="AF3739" s="3" t="s">
        <v>95</v>
      </c>
      <c r="AG3739" s="4"/>
      <c r="AH3739" s="3"/>
      <c r="AI3739" s="4"/>
      <c r="AJ37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39" s="8">
        <f>IF(#REF!=MAX(#REF!),"New","Old")</f>
      </c>
      <c r="AL3739" s="3"/>
      <c r="AM3739" s="9">
        <f>IF(OR(#REF!="",#REF!=0),"",IF(#REF!&lt;12000,"&lt;12k",IF(AND(#REF!&gt;=12000,#REF!&lt;24000),"12k to 24k",IF(AND(#REF!&gt;=24000,#REF!&lt;=36000),"24k to 36k",IF(#REF!&gt;36000,"&gt;36k","")))))</f>
      </c>
    </row>
    <row x14ac:dyDescent="0.25" r="3740" customHeight="1" ht="18.75">
      <c r="A3740" s="1">
        <v>1938635</v>
      </c>
      <c r="B3740" s="2">
        <v>11552700</v>
      </c>
      <c r="C3740" s="3" t="s">
        <v>0</v>
      </c>
      <c r="D3740" s="3" t="s">
        <v>86</v>
      </c>
      <c r="E3740" s="2">
        <v>2020</v>
      </c>
      <c r="F3740" s="4">
        <v>45192</v>
      </c>
      <c r="G3740" s="3" t="s">
        <v>39</v>
      </c>
      <c r="H3740" s="4">
        <v>45229</v>
      </c>
      <c r="I3740" s="4"/>
      <c r="J3740" s="10">
        <f>_xlfn.XLOOKUP(#REF!,[1]!Backup_F8_Previous_Wave[ODINO],[1]!Backup_F8_Previous_Wave[Wave Date],"")</f>
      </c>
      <c r="K3740" s="3"/>
      <c r="L3740" s="3" t="s">
        <v>3550</v>
      </c>
      <c r="M3740" s="3" t="s">
        <v>4</v>
      </c>
      <c r="N3740" s="3" t="s">
        <v>11055</v>
      </c>
      <c r="O3740" s="3" t="s">
        <v>4771</v>
      </c>
      <c r="P3740" s="6">
        <f>_xlfn.XLOOKUP(#REF!,[1]!Table2[BINNING],[1]!Table2[VFG],"")</f>
      </c>
      <c r="Q3740" s="6">
        <f>IF(ISNUMBER(FIND("|",#REF!,1)),LEFT(#REF!,FIND("|",#REF!,1)-2),#REF!)</f>
      </c>
      <c r="R3740" s="6">
        <f>IF(ISNUMBER(FIND("|",#REF!,1)),RIGHT(#REF!,LEN(#REF!)-FIND("|",#REF!,1)-1),"")</f>
      </c>
      <c r="S3740" s="3" t="s">
        <v>7</v>
      </c>
      <c r="T3740" s="3" t="s">
        <v>7</v>
      </c>
      <c r="U3740" s="2">
        <v>0</v>
      </c>
      <c r="V3740" s="2">
        <v>0</v>
      </c>
      <c r="W3740" s="2"/>
      <c r="X3740" s="3" t="s">
        <v>63</v>
      </c>
      <c r="Y3740" s="2"/>
      <c r="Z3740" s="3"/>
      <c r="AA3740" s="3"/>
      <c r="AB3740" s="7" t="s">
        <v>11056</v>
      </c>
      <c r="AC3740" s="3" t="s">
        <v>44</v>
      </c>
      <c r="AD3740" s="3" t="s">
        <v>44</v>
      </c>
      <c r="AE3740" s="3" t="s">
        <v>44</v>
      </c>
      <c r="AF3740" s="3" t="s">
        <v>44</v>
      </c>
      <c r="AG3740" s="4"/>
      <c r="AH3740" s="3"/>
      <c r="AI3740" s="4"/>
      <c r="AJ37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0" s="8">
        <f>IF(#REF!=MAX(#REF!),"New","Old")</f>
      </c>
      <c r="AL3740" s="3"/>
      <c r="AM3740" s="9">
        <f>IF(OR(#REF!="",#REF!=0),"",IF(#REF!&lt;12000,"&lt;12k",IF(AND(#REF!&gt;=12000,#REF!&lt;24000),"12k to 24k",IF(AND(#REF!&gt;=24000,#REF!&lt;=36000),"24k to 36k",IF(#REF!&gt;36000,"&gt;36k","")))))</f>
      </c>
    </row>
    <row x14ac:dyDescent="0.25" r="3741" customHeight="1" ht="18.75">
      <c r="A3741" s="1">
        <v>1938649</v>
      </c>
      <c r="B3741" s="2">
        <v>11552710</v>
      </c>
      <c r="C3741" s="3" t="s">
        <v>0</v>
      </c>
      <c r="D3741" s="3" t="s">
        <v>86</v>
      </c>
      <c r="E3741" s="2">
        <v>2020</v>
      </c>
      <c r="F3741" s="4">
        <v>45208</v>
      </c>
      <c r="G3741" s="3" t="s">
        <v>14</v>
      </c>
      <c r="H3741" s="4">
        <v>45229</v>
      </c>
      <c r="I3741" s="4">
        <f>_xlfn.XLOOKUP(#REF!,[1]!Backup_F8_Previous_Wave[ODINO],[1]!Backup_F8_Previous_Wave[Production Date],"")</f>
      </c>
      <c r="J3741" s="10">
        <f>_xlfn.XLOOKUP(#REF!,[1]!Backup_F8_Previous_Wave[ODINO],[1]!Backup_F8_Previous_Wave[Wave Date],"")</f>
      </c>
      <c r="K3741" s="6">
        <f>_xlfn.XLOOKUP(#REF!,[1]!Backup_F8_Previous_Wave[ODINO],[1]!Backup_F8_Previous_Wave[Full VIN],"")</f>
      </c>
      <c r="L3741" s="3" t="s">
        <v>9331</v>
      </c>
      <c r="M3741" s="3" t="s">
        <v>4</v>
      </c>
      <c r="N3741" s="3" t="s">
        <v>11057</v>
      </c>
      <c r="O3741" s="3" t="s">
        <v>4771</v>
      </c>
      <c r="P3741" s="6">
        <f>_xlfn.XLOOKUP(#REF!,[1]!Table2[BINNING],[1]!Table2[VFG],"")</f>
      </c>
      <c r="Q3741" s="6">
        <f>IF(ISNUMBER(FIND("|",#REF!,1)),LEFT(#REF!,FIND("|",#REF!,1)-2),#REF!)</f>
      </c>
      <c r="R3741" s="6">
        <f>IF(ISNUMBER(FIND("|",#REF!,1)),RIGHT(#REF!,LEN(#REF!)-FIND("|",#REF!,1)-1),"")</f>
      </c>
      <c r="S3741" s="3" t="s">
        <v>7</v>
      </c>
      <c r="T3741" s="3" t="s">
        <v>7</v>
      </c>
      <c r="U3741" s="2">
        <v>0</v>
      </c>
      <c r="V3741" s="2">
        <v>0</v>
      </c>
      <c r="W3741" s="2">
        <v>110000</v>
      </c>
      <c r="X3741" s="3" t="s">
        <v>358</v>
      </c>
      <c r="Y3741" s="2"/>
      <c r="Z3741" s="3"/>
      <c r="AA3741" s="3"/>
      <c r="AB3741" s="7" t="s">
        <v>11058</v>
      </c>
      <c r="AC3741" s="3" t="s">
        <v>685</v>
      </c>
      <c r="AD3741" s="3" t="s">
        <v>93</v>
      </c>
      <c r="AE3741" s="3" t="s">
        <v>94</v>
      </c>
      <c r="AF3741" s="3" t="s">
        <v>95</v>
      </c>
      <c r="AG3741" s="4"/>
      <c r="AH3741" s="3"/>
      <c r="AI3741" s="4"/>
      <c r="AJ37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1" s="8">
        <f>IF(#REF!=MAX(#REF!),"New","Old")</f>
      </c>
      <c r="AL3741" s="3"/>
      <c r="AM3741" s="9">
        <f>IF(OR(#REF!="",#REF!=0),"",IF(#REF!&lt;12000,"&lt;12k",IF(AND(#REF!&gt;=12000,#REF!&lt;24000),"12k to 24k",IF(AND(#REF!&gt;=24000,#REF!&lt;=36000),"24k to 36k",IF(#REF!&gt;36000,"&gt;36k","")))))</f>
      </c>
    </row>
    <row x14ac:dyDescent="0.25" r="3742" customHeight="1" ht="18.75">
      <c r="A3742" s="1">
        <v>1938682</v>
      </c>
      <c r="B3742" s="2">
        <v>11552734</v>
      </c>
      <c r="C3742" s="3" t="s">
        <v>0</v>
      </c>
      <c r="D3742" s="3" t="s">
        <v>86</v>
      </c>
      <c r="E3742" s="2">
        <v>2020</v>
      </c>
      <c r="F3742" s="4">
        <v>45229</v>
      </c>
      <c r="G3742" s="3" t="s">
        <v>14</v>
      </c>
      <c r="H3742" s="4">
        <v>45229</v>
      </c>
      <c r="I3742" s="4"/>
      <c r="J3742" s="10">
        <f>_xlfn.XLOOKUP(#REF!,[1]!Backup_F8_Previous_Wave[ODINO],[1]!Backup_F8_Previous_Wave[Wave Date],"")</f>
      </c>
      <c r="K3742" s="3"/>
      <c r="L3742" s="3" t="s">
        <v>2275</v>
      </c>
      <c r="M3742" s="3" t="s">
        <v>4</v>
      </c>
      <c r="N3742" s="3" t="s">
        <v>11059</v>
      </c>
      <c r="O3742" s="3" t="s">
        <v>4771</v>
      </c>
      <c r="P3742" s="6">
        <f>_xlfn.XLOOKUP(#REF!,[1]!Table2[BINNING],[1]!Table2[VFG],"")</f>
      </c>
      <c r="Q3742" s="6">
        <f>IF(ISNUMBER(FIND("|",#REF!,1)),LEFT(#REF!,FIND("|",#REF!,1)-2),#REF!)</f>
      </c>
      <c r="R3742" s="6">
        <f>IF(ISNUMBER(FIND("|",#REF!,1)),RIGHT(#REF!,LEN(#REF!)-FIND("|",#REF!,1)-1),"")</f>
      </c>
      <c r="S3742" s="3" t="s">
        <v>7</v>
      </c>
      <c r="T3742" s="3" t="s">
        <v>7</v>
      </c>
      <c r="U3742" s="2">
        <v>0</v>
      </c>
      <c r="V3742" s="2">
        <v>0</v>
      </c>
      <c r="W3742" s="2"/>
      <c r="X3742" s="3" t="s">
        <v>225</v>
      </c>
      <c r="Y3742" s="2"/>
      <c r="Z3742" s="3"/>
      <c r="AA3742" s="3"/>
      <c r="AB3742" s="7" t="s">
        <v>11060</v>
      </c>
      <c r="AC3742" s="3" t="s">
        <v>44</v>
      </c>
      <c r="AD3742" s="3" t="s">
        <v>44</v>
      </c>
      <c r="AE3742" s="3" t="s">
        <v>44</v>
      </c>
      <c r="AF3742" s="3" t="s">
        <v>44</v>
      </c>
      <c r="AG3742" s="4"/>
      <c r="AH3742" s="3"/>
      <c r="AI3742" s="4"/>
      <c r="AJ37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2" s="8">
        <f>IF(#REF!=MAX(#REF!),"New","Old")</f>
      </c>
      <c r="AL3742" s="3"/>
      <c r="AM3742" s="9">
        <f>IF(OR(#REF!="",#REF!=0),"",IF(#REF!&lt;12000,"&lt;12k",IF(AND(#REF!&gt;=12000,#REF!&lt;24000),"12k to 24k",IF(AND(#REF!&gt;=24000,#REF!&lt;=36000),"24k to 36k",IF(#REF!&gt;36000,"&gt;36k","")))))</f>
      </c>
    </row>
    <row x14ac:dyDescent="0.25" r="3743" customHeight="1" ht="18.75">
      <c r="A3743" s="1">
        <v>1938715</v>
      </c>
      <c r="B3743" s="2">
        <v>11552758</v>
      </c>
      <c r="C3743" s="3" t="s">
        <v>0</v>
      </c>
      <c r="D3743" s="3" t="s">
        <v>86</v>
      </c>
      <c r="E3743" s="2">
        <v>2020</v>
      </c>
      <c r="F3743" s="4">
        <v>45170</v>
      </c>
      <c r="G3743" s="3" t="s">
        <v>39</v>
      </c>
      <c r="H3743" s="4">
        <v>45229</v>
      </c>
      <c r="I3743" s="4">
        <f>_xlfn.XLOOKUP(#REF!,[1]!Backup_F8_Previous_Wave[ODINO],[1]!Backup_F8_Previous_Wave[Production Date],"")</f>
      </c>
      <c r="J3743" s="10">
        <f>_xlfn.XLOOKUP(#REF!,[1]!Backup_F8_Previous_Wave[ODINO],[1]!Backup_F8_Previous_Wave[Wave Date],"")</f>
      </c>
      <c r="K3743" s="6">
        <f>_xlfn.XLOOKUP(#REF!,[1]!Backup_F8_Previous_Wave[ODINO],[1]!Backup_F8_Previous_Wave[Full VIN],"")</f>
      </c>
      <c r="L3743" s="3" t="s">
        <v>4650</v>
      </c>
      <c r="M3743" s="3" t="s">
        <v>4</v>
      </c>
      <c r="N3743" s="3" t="s">
        <v>11061</v>
      </c>
      <c r="O3743" s="3" t="s">
        <v>4771</v>
      </c>
      <c r="P3743" s="6">
        <f>_xlfn.XLOOKUP(#REF!,[1]!Table2[BINNING],[1]!Table2[VFG],"")</f>
      </c>
      <c r="Q3743" s="6">
        <f>IF(ISNUMBER(FIND("|",#REF!,1)),LEFT(#REF!,FIND("|",#REF!,1)-2),#REF!)</f>
      </c>
      <c r="R3743" s="6">
        <f>IF(ISNUMBER(FIND("|",#REF!,1)),RIGHT(#REF!,LEN(#REF!)-FIND("|",#REF!,1)-1),"")</f>
      </c>
      <c r="S3743" s="3" t="s">
        <v>7</v>
      </c>
      <c r="T3743" s="3" t="s">
        <v>7</v>
      </c>
      <c r="U3743" s="2">
        <v>0</v>
      </c>
      <c r="V3743" s="2">
        <v>0</v>
      </c>
      <c r="W3743" s="2"/>
      <c r="X3743" s="3" t="s">
        <v>282</v>
      </c>
      <c r="Y3743" s="2"/>
      <c r="Z3743" s="3"/>
      <c r="AA3743" s="3"/>
      <c r="AB3743" s="7" t="s">
        <v>11062</v>
      </c>
      <c r="AC3743" s="3" t="s">
        <v>685</v>
      </c>
      <c r="AD3743" s="3" t="s">
        <v>93</v>
      </c>
      <c r="AE3743" s="3" t="s">
        <v>94</v>
      </c>
      <c r="AF3743" s="3" t="s">
        <v>95</v>
      </c>
      <c r="AG3743" s="4"/>
      <c r="AH3743" s="3"/>
      <c r="AI3743" s="4"/>
      <c r="AJ37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3" s="8">
        <f>IF(#REF!=MAX(#REF!),"New","Old")</f>
      </c>
      <c r="AL3743" s="3"/>
      <c r="AM3743" s="9">
        <f>IF(OR(#REF!="",#REF!=0),"",IF(#REF!&lt;12000,"&lt;12k",IF(AND(#REF!&gt;=12000,#REF!&lt;24000),"12k to 24k",IF(AND(#REF!&gt;=24000,#REF!&lt;=36000),"24k to 36k",IF(#REF!&gt;36000,"&gt;36k","")))))</f>
      </c>
    </row>
    <row x14ac:dyDescent="0.25" r="3744" customHeight="1" ht="18.75">
      <c r="A3744" s="1">
        <v>1938792</v>
      </c>
      <c r="B3744" s="2">
        <v>11552806</v>
      </c>
      <c r="C3744" s="3" t="s">
        <v>0</v>
      </c>
      <c r="D3744" s="3" t="s">
        <v>86</v>
      </c>
      <c r="E3744" s="2">
        <v>2020</v>
      </c>
      <c r="F3744" s="4">
        <v>45228</v>
      </c>
      <c r="G3744" s="3" t="s">
        <v>14</v>
      </c>
      <c r="H3744" s="4">
        <v>45230</v>
      </c>
      <c r="I3744" s="4"/>
      <c r="J3744" s="10">
        <f>_xlfn.XLOOKUP(#REF!,[1]!Backup_F8_Previous_Wave[ODINO],[1]!Backup_F8_Previous_Wave[Wave Date],"")</f>
      </c>
      <c r="K3744" s="3"/>
      <c r="L3744" s="3" t="s">
        <v>11063</v>
      </c>
      <c r="M3744" s="3" t="s">
        <v>4</v>
      </c>
      <c r="N3744" s="3" t="s">
        <v>11064</v>
      </c>
      <c r="O3744" s="3" t="s">
        <v>4771</v>
      </c>
      <c r="P3744" s="6">
        <f>_xlfn.XLOOKUP(#REF!,[1]!Table2[BINNING],[1]!Table2[VFG],"")</f>
      </c>
      <c r="Q3744" s="6">
        <f>IF(ISNUMBER(FIND("|",#REF!,1)),LEFT(#REF!,FIND("|",#REF!,1)-2),#REF!)</f>
      </c>
      <c r="R3744" s="6">
        <f>IF(ISNUMBER(FIND("|",#REF!,1)),RIGHT(#REF!,LEN(#REF!)-FIND("|",#REF!,1)-1),"")</f>
      </c>
      <c r="S3744" s="3" t="s">
        <v>7</v>
      </c>
      <c r="T3744" s="3" t="s">
        <v>7</v>
      </c>
      <c r="U3744" s="2">
        <v>0</v>
      </c>
      <c r="V3744" s="2">
        <v>0</v>
      </c>
      <c r="W3744" s="2"/>
      <c r="X3744" s="3" t="s">
        <v>100</v>
      </c>
      <c r="Y3744" s="2"/>
      <c r="Z3744" s="3"/>
      <c r="AA3744" s="3"/>
      <c r="AB3744" s="7" t="s">
        <v>11065</v>
      </c>
      <c r="AC3744" s="3" t="s">
        <v>44</v>
      </c>
      <c r="AD3744" s="3" t="s">
        <v>44</v>
      </c>
      <c r="AE3744" s="3" t="s">
        <v>44</v>
      </c>
      <c r="AF3744" s="3" t="s">
        <v>44</v>
      </c>
      <c r="AG3744" s="4"/>
      <c r="AH3744" s="3"/>
      <c r="AI3744" s="4"/>
      <c r="AJ37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4" s="8">
        <f>IF(#REF!=MAX(#REF!),"New","Old")</f>
      </c>
      <c r="AL3744" s="3"/>
      <c r="AM3744" s="9">
        <f>IF(OR(#REF!="",#REF!=0),"",IF(#REF!&lt;12000,"&lt;12k",IF(AND(#REF!&gt;=12000,#REF!&lt;24000),"12k to 24k",IF(AND(#REF!&gt;=24000,#REF!&lt;=36000),"24k to 36k",IF(#REF!&gt;36000,"&gt;36k","")))))</f>
      </c>
    </row>
    <row x14ac:dyDescent="0.25" r="3745" customHeight="1" ht="18.75">
      <c r="A3745" s="1">
        <v>1938796</v>
      </c>
      <c r="B3745" s="2">
        <v>11552810</v>
      </c>
      <c r="C3745" s="3" t="s">
        <v>0</v>
      </c>
      <c r="D3745" s="3" t="s">
        <v>86</v>
      </c>
      <c r="E3745" s="2">
        <v>2020</v>
      </c>
      <c r="F3745" s="4">
        <v>45213</v>
      </c>
      <c r="G3745" s="3" t="s">
        <v>14</v>
      </c>
      <c r="H3745" s="4">
        <v>45230</v>
      </c>
      <c r="I3745" s="4">
        <f>_xlfn.XLOOKUP(#REF!,[1]!Backup_F8_Previous_Wave[ODINO],[1]!Backup_F8_Previous_Wave[Production Date],"")</f>
      </c>
      <c r="J3745" s="10">
        <f>_xlfn.XLOOKUP(#REF!,[1]!Backup_F8_Previous_Wave[ODINO],[1]!Backup_F8_Previous_Wave[Wave Date],"")</f>
      </c>
      <c r="K3745" s="6">
        <f>_xlfn.XLOOKUP(#REF!,[1]!Backup_F8_Previous_Wave[ODINO],[1]!Backup_F8_Previous_Wave[Full VIN],"")</f>
      </c>
      <c r="L3745" s="3" t="s">
        <v>11066</v>
      </c>
      <c r="M3745" s="3" t="s">
        <v>4</v>
      </c>
      <c r="N3745" s="3" t="s">
        <v>11067</v>
      </c>
      <c r="O3745" s="3" t="s">
        <v>4771</v>
      </c>
      <c r="P3745" s="6">
        <f>_xlfn.XLOOKUP(#REF!,[1]!Table2[BINNING],[1]!Table2[VFG],"")</f>
      </c>
      <c r="Q3745" s="6">
        <f>IF(ISNUMBER(FIND("|",#REF!,1)),LEFT(#REF!,FIND("|",#REF!,1)-2),#REF!)</f>
      </c>
      <c r="R3745" s="6">
        <f>IF(ISNUMBER(FIND("|",#REF!,1)),RIGHT(#REF!,LEN(#REF!)-FIND("|",#REF!,1)-1),"")</f>
      </c>
      <c r="S3745" s="3" t="s">
        <v>7</v>
      </c>
      <c r="T3745" s="3" t="s">
        <v>7</v>
      </c>
      <c r="U3745" s="2">
        <v>0</v>
      </c>
      <c r="V3745" s="2">
        <v>0</v>
      </c>
      <c r="W3745" s="2"/>
      <c r="X3745" s="3" t="s">
        <v>18</v>
      </c>
      <c r="Y3745" s="2">
        <v>0</v>
      </c>
      <c r="Z3745" s="3"/>
      <c r="AA3745" s="3"/>
      <c r="AB3745" s="7" t="s">
        <v>11068</v>
      </c>
      <c r="AC3745" s="3" t="s">
        <v>685</v>
      </c>
      <c r="AD3745" s="3" t="s">
        <v>93</v>
      </c>
      <c r="AE3745" s="3" t="s">
        <v>94</v>
      </c>
      <c r="AF3745" s="3" t="s">
        <v>95</v>
      </c>
      <c r="AG3745" s="4"/>
      <c r="AH3745" s="3"/>
      <c r="AI3745" s="4"/>
      <c r="AJ37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5" s="8">
        <f>IF(#REF!=MAX(#REF!),"New","Old")</f>
      </c>
      <c r="AL3745" s="3"/>
      <c r="AM3745" s="9">
        <f>IF(OR(#REF!="",#REF!=0),"",IF(#REF!&lt;12000,"&lt;12k",IF(AND(#REF!&gt;=12000,#REF!&lt;24000),"12k to 24k",IF(AND(#REF!&gt;=24000,#REF!&lt;=36000),"24k to 36k",IF(#REF!&gt;36000,"&gt;36k","")))))</f>
      </c>
    </row>
    <row x14ac:dyDescent="0.25" r="3746" customHeight="1" ht="18.75">
      <c r="A3746" s="1">
        <v>1938869</v>
      </c>
      <c r="B3746" s="2">
        <v>11552865</v>
      </c>
      <c r="C3746" s="3" t="s">
        <v>0</v>
      </c>
      <c r="D3746" s="3" t="s">
        <v>96</v>
      </c>
      <c r="E3746" s="2">
        <v>2013</v>
      </c>
      <c r="F3746" s="4">
        <v>45124</v>
      </c>
      <c r="G3746" s="3" t="s">
        <v>39</v>
      </c>
      <c r="H3746" s="4">
        <v>45230</v>
      </c>
      <c r="I3746" s="4">
        <f>_xlfn.XLOOKUP(#REF!,[1]!Backup_F8_Previous_Wave[ODINO],[1]!Backup_F8_Previous_Wave[Production Date],"")</f>
      </c>
      <c r="J3746" s="10">
        <f>_xlfn.XLOOKUP(#REF!,[1]!Backup_F8_Previous_Wave[ODINO],[1]!Backup_F8_Previous_Wave[Wave Date],"")</f>
      </c>
      <c r="K3746" s="6">
        <f>_xlfn.XLOOKUP(#REF!,[1]!Backup_F8_Previous_Wave[ODINO],[1]!Backup_F8_Previous_Wave[Full VIN],"")</f>
      </c>
      <c r="L3746" s="3" t="s">
        <v>11069</v>
      </c>
      <c r="M3746" s="3" t="s">
        <v>4</v>
      </c>
      <c r="N3746" s="3" t="s">
        <v>11070</v>
      </c>
      <c r="O3746" s="3" t="s">
        <v>552</v>
      </c>
      <c r="P3746" s="6">
        <f>_xlfn.XLOOKUP(#REF!,[1]!Table2[BINNING],[1]!Table2[VFG],"")</f>
      </c>
      <c r="Q3746" s="6">
        <f>IF(ISNUMBER(FIND("|",#REF!,1)),LEFT(#REF!,FIND("|",#REF!,1)-2),#REF!)</f>
      </c>
      <c r="R3746" s="6">
        <f>IF(ISNUMBER(FIND("|",#REF!,1)),RIGHT(#REF!,LEN(#REF!)-FIND("|",#REF!,1)-1),"")</f>
      </c>
      <c r="S3746" s="3" t="s">
        <v>7</v>
      </c>
      <c r="T3746" s="3" t="s">
        <v>7</v>
      </c>
      <c r="U3746" s="2">
        <v>0</v>
      </c>
      <c r="V3746" s="2">
        <v>0</v>
      </c>
      <c r="W3746" s="2">
        <v>88000</v>
      </c>
      <c r="X3746" s="3" t="s">
        <v>63</v>
      </c>
      <c r="Y3746" s="2"/>
      <c r="Z3746" s="3" t="s">
        <v>11071</v>
      </c>
      <c r="AA3746" s="3" t="s">
        <v>3881</v>
      </c>
      <c r="AB3746" s="7" t="s">
        <v>11072</v>
      </c>
      <c r="AC3746" s="3" t="s">
        <v>542</v>
      </c>
      <c r="AD3746" s="3" t="s">
        <v>543</v>
      </c>
      <c r="AE3746" s="3" t="s">
        <v>544</v>
      </c>
      <c r="AF3746" s="3" t="s">
        <v>102</v>
      </c>
      <c r="AG3746" s="4"/>
      <c r="AH3746" s="3"/>
      <c r="AI3746" s="4"/>
      <c r="AJ37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6" s="8">
        <f>IF(#REF!=MAX(#REF!),"New","Old")</f>
      </c>
      <c r="AL3746" s="3"/>
      <c r="AM3746" s="9">
        <f>IF(OR(#REF!="",#REF!=0),"",IF(#REF!&lt;12000,"&lt;12k",IF(AND(#REF!&gt;=12000,#REF!&lt;24000),"12k to 24k",IF(AND(#REF!&gt;=24000,#REF!&lt;=36000),"24k to 36k",IF(#REF!&gt;36000,"&gt;36k","")))))</f>
      </c>
    </row>
    <row x14ac:dyDescent="0.25" r="3747" customHeight="1" ht="18.75">
      <c r="A3747" s="1">
        <v>1938876</v>
      </c>
      <c r="B3747" s="2">
        <v>11552871</v>
      </c>
      <c r="C3747" s="3" t="s">
        <v>0</v>
      </c>
      <c r="D3747" s="3" t="s">
        <v>1</v>
      </c>
      <c r="E3747" s="2">
        <v>2021</v>
      </c>
      <c r="F3747" s="4">
        <v>45230</v>
      </c>
      <c r="G3747" s="3" t="s">
        <v>14</v>
      </c>
      <c r="H3747" s="4">
        <v>45230</v>
      </c>
      <c r="I3747" s="4">
        <f>_xlfn.XLOOKUP(#REF!,[1]!Backup_F8_Previous_Wave[ODINO],[1]!Backup_F8_Previous_Wave[Production Date],"")</f>
      </c>
      <c r="J3747" s="10">
        <f>_xlfn.XLOOKUP(#REF!,[1]!Backup_F8_Previous_Wave[ODINO],[1]!Backup_F8_Previous_Wave[Wave Date],"")</f>
      </c>
      <c r="K3747" s="6">
        <f>_xlfn.XLOOKUP(#REF!,[1]!Backup_F8_Previous_Wave[ODINO],[1]!Backup_F8_Previous_Wave[Full VIN],"")</f>
      </c>
      <c r="L3747" s="3" t="s">
        <v>11073</v>
      </c>
      <c r="M3747" s="3" t="s">
        <v>4</v>
      </c>
      <c r="N3747" s="3" t="s">
        <v>11074</v>
      </c>
      <c r="O3747" s="3" t="s">
        <v>6</v>
      </c>
      <c r="P3747" s="6">
        <f>_xlfn.XLOOKUP(#REF!,[1]!Table2[BINNING],[1]!Table2[VFG],"")</f>
      </c>
      <c r="Q3747" s="6">
        <f>IF(ISNUMBER(FIND("|",#REF!,1)),LEFT(#REF!,FIND("|",#REF!,1)-2),#REF!)</f>
      </c>
      <c r="R3747" s="6">
        <f>IF(ISNUMBER(FIND("|",#REF!,1)),RIGHT(#REF!,LEN(#REF!)-FIND("|",#REF!,1)-1),"")</f>
      </c>
      <c r="S3747" s="3" t="s">
        <v>7</v>
      </c>
      <c r="T3747" s="3" t="s">
        <v>7</v>
      </c>
      <c r="U3747" s="2">
        <v>0</v>
      </c>
      <c r="V3747" s="2">
        <v>0</v>
      </c>
      <c r="W3747" s="2"/>
      <c r="X3747" s="3" t="s">
        <v>238</v>
      </c>
      <c r="Y3747" s="2">
        <v>0</v>
      </c>
      <c r="Z3747" s="3"/>
      <c r="AA3747" s="3"/>
      <c r="AB3747" s="7" t="s">
        <v>11075</v>
      </c>
      <c r="AC3747" s="3" t="s">
        <v>4018</v>
      </c>
      <c r="AD3747" s="3" t="s">
        <v>11</v>
      </c>
      <c r="AE3747" s="3" t="s">
        <v>21</v>
      </c>
      <c r="AF3747" s="3" t="s">
        <v>13</v>
      </c>
      <c r="AG3747" s="4"/>
      <c r="AH3747" s="3"/>
      <c r="AI3747" s="4"/>
      <c r="AJ37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7" s="8">
        <f>IF(#REF!=MAX(#REF!),"New","Old")</f>
      </c>
      <c r="AL3747" s="3"/>
      <c r="AM3747" s="9">
        <f>IF(OR(#REF!="",#REF!=0),"",IF(#REF!&lt;12000,"&lt;12k",IF(AND(#REF!&gt;=12000,#REF!&lt;24000),"12k to 24k",IF(AND(#REF!&gt;=24000,#REF!&lt;=36000),"24k to 36k",IF(#REF!&gt;36000,"&gt;36k","")))))</f>
      </c>
    </row>
    <row x14ac:dyDescent="0.25" r="3748" customHeight="1" ht="18.75">
      <c r="A3748" s="1">
        <v>1939022</v>
      </c>
      <c r="B3748" s="2">
        <v>11552967</v>
      </c>
      <c r="C3748" s="3" t="s">
        <v>0</v>
      </c>
      <c r="D3748" s="3" t="s">
        <v>1</v>
      </c>
      <c r="E3748" s="2">
        <v>2020</v>
      </c>
      <c r="F3748" s="4">
        <v>45226</v>
      </c>
      <c r="G3748" s="3" t="s">
        <v>14</v>
      </c>
      <c r="H3748" s="4">
        <v>45231</v>
      </c>
      <c r="I3748" s="4">
        <f>_xlfn.XLOOKUP(#REF!,[1]!Backup_F8_Previous_Wave[ODINO],[1]!Backup_F8_Previous_Wave[Production Date],"")</f>
      </c>
      <c r="J3748" s="10">
        <f>_xlfn.XLOOKUP(#REF!,[1]!Backup_F8_Previous_Wave[ODINO],[1]!Backup_F8_Previous_Wave[Wave Date],"")</f>
      </c>
      <c r="K3748" s="6">
        <f>_xlfn.XLOOKUP(#REF!,[1]!Backup_F8_Previous_Wave[ODINO],[1]!Backup_F8_Previous_Wave[Full VIN],"")</f>
      </c>
      <c r="L3748" s="3" t="s">
        <v>11076</v>
      </c>
      <c r="M3748" s="3" t="s">
        <v>4</v>
      </c>
      <c r="N3748" s="3" t="s">
        <v>11077</v>
      </c>
      <c r="O3748" s="3" t="s">
        <v>105</v>
      </c>
      <c r="P3748" s="6">
        <f>_xlfn.XLOOKUP(#REF!,[1]!Table2[BINNING],[1]!Table2[VFG],"")</f>
      </c>
      <c r="Q3748" s="6">
        <f>IF(ISNUMBER(FIND("|",#REF!,1)),LEFT(#REF!,FIND("|",#REF!,1)-2),#REF!)</f>
      </c>
      <c r="R3748" s="6">
        <f>IF(ISNUMBER(FIND("|",#REF!,1)),RIGHT(#REF!,LEN(#REF!)-FIND("|",#REF!,1)-1),"")</f>
      </c>
      <c r="S3748" s="3" t="s">
        <v>7</v>
      </c>
      <c r="T3748" s="3" t="s">
        <v>7</v>
      </c>
      <c r="U3748" s="2">
        <v>0</v>
      </c>
      <c r="V3748" s="2">
        <v>0</v>
      </c>
      <c r="W3748" s="2">
        <v>57000</v>
      </c>
      <c r="X3748" s="3" t="s">
        <v>1436</v>
      </c>
      <c r="Y3748" s="2">
        <v>65</v>
      </c>
      <c r="Z3748" s="3"/>
      <c r="AA3748" s="3"/>
      <c r="AB3748" s="7" t="s">
        <v>11078</v>
      </c>
      <c r="AC3748" s="3" t="s">
        <v>20</v>
      </c>
      <c r="AD3748" s="3" t="s">
        <v>11</v>
      </c>
      <c r="AE3748" s="3" t="s">
        <v>21</v>
      </c>
      <c r="AF3748" s="3" t="s">
        <v>13</v>
      </c>
      <c r="AG3748" s="4"/>
      <c r="AH3748" s="3"/>
      <c r="AI3748" s="4"/>
      <c r="AJ37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8" s="8">
        <f>IF(#REF!=MAX(#REF!),"New","Old")</f>
      </c>
      <c r="AL3748" s="3"/>
      <c r="AM3748" s="9">
        <f>IF(OR(#REF!="",#REF!=0),"",IF(#REF!&lt;12000,"&lt;12k",IF(AND(#REF!&gt;=12000,#REF!&lt;24000),"12k to 24k",IF(AND(#REF!&gt;=24000,#REF!&lt;=36000),"24k to 36k",IF(#REF!&gt;36000,"&gt;36k","")))))</f>
      </c>
    </row>
    <row x14ac:dyDescent="0.25" r="3749" customHeight="1" ht="18.75">
      <c r="A3749" s="1">
        <v>1939028</v>
      </c>
      <c r="B3749" s="2">
        <v>11552972</v>
      </c>
      <c r="C3749" s="3" t="s">
        <v>0</v>
      </c>
      <c r="D3749" s="3" t="s">
        <v>86</v>
      </c>
      <c r="E3749" s="2">
        <v>2020</v>
      </c>
      <c r="F3749" s="4">
        <v>45231</v>
      </c>
      <c r="G3749" s="3" t="s">
        <v>14</v>
      </c>
      <c r="H3749" s="4">
        <v>45231</v>
      </c>
      <c r="I3749" s="4">
        <f>_xlfn.XLOOKUP(#REF!,[1]!Backup_F8_Previous_Wave[ODINO],[1]!Backup_F8_Previous_Wave[Production Date],"")</f>
      </c>
      <c r="J3749" s="10">
        <f>_xlfn.XLOOKUP(#REF!,[1]!Backup_F8_Previous_Wave[ODINO],[1]!Backup_F8_Previous_Wave[Wave Date],"")</f>
      </c>
      <c r="K3749" s="6">
        <f>_xlfn.XLOOKUP(#REF!,[1]!Backup_F8_Previous_Wave[ODINO],[1]!Backup_F8_Previous_Wave[Full VIN],"")</f>
      </c>
      <c r="L3749" s="3" t="s">
        <v>6801</v>
      </c>
      <c r="M3749" s="3" t="s">
        <v>4</v>
      </c>
      <c r="N3749" s="3" t="s">
        <v>11079</v>
      </c>
      <c r="O3749" s="3" t="s">
        <v>4771</v>
      </c>
      <c r="P3749" s="6">
        <f>_xlfn.XLOOKUP(#REF!,[1]!Table2[BINNING],[1]!Table2[VFG],"")</f>
      </c>
      <c r="Q3749" s="6">
        <f>IF(ISNUMBER(FIND("|",#REF!,1)),LEFT(#REF!,FIND("|",#REF!,1)-2),#REF!)</f>
      </c>
      <c r="R3749" s="6">
        <f>IF(ISNUMBER(FIND("|",#REF!,1)),RIGHT(#REF!,LEN(#REF!)-FIND("|",#REF!,1)-1),"")</f>
      </c>
      <c r="S3749" s="3" t="s">
        <v>7</v>
      </c>
      <c r="T3749" s="3" t="s">
        <v>7</v>
      </c>
      <c r="U3749" s="2">
        <v>0</v>
      </c>
      <c r="V3749" s="2">
        <v>0</v>
      </c>
      <c r="W3749" s="2"/>
      <c r="X3749" s="3" t="s">
        <v>246</v>
      </c>
      <c r="Y3749" s="2"/>
      <c r="Z3749" s="3"/>
      <c r="AA3749" s="3"/>
      <c r="AB3749" s="7" t="s">
        <v>11080</v>
      </c>
      <c r="AC3749" s="3" t="s">
        <v>685</v>
      </c>
      <c r="AD3749" s="3" t="s">
        <v>93</v>
      </c>
      <c r="AE3749" s="3" t="s">
        <v>94</v>
      </c>
      <c r="AF3749" s="3" t="s">
        <v>95</v>
      </c>
      <c r="AG3749" s="4"/>
      <c r="AH3749" s="3"/>
      <c r="AI3749" s="4"/>
      <c r="AJ37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49" s="8">
        <f>IF(#REF!=MAX(#REF!),"New","Old")</f>
      </c>
      <c r="AL3749" s="3"/>
      <c r="AM3749" s="9">
        <f>IF(OR(#REF!="",#REF!=0),"",IF(#REF!&lt;12000,"&lt;12k",IF(AND(#REF!&gt;=12000,#REF!&lt;24000),"12k to 24k",IF(AND(#REF!&gt;=24000,#REF!&lt;=36000),"24k to 36k",IF(#REF!&gt;36000,"&gt;36k","")))))</f>
      </c>
    </row>
    <row x14ac:dyDescent="0.25" r="3750" customHeight="1" ht="18.75">
      <c r="A3750" s="1">
        <v>1939035</v>
      </c>
      <c r="B3750" s="2">
        <v>11552978</v>
      </c>
      <c r="C3750" s="3" t="s">
        <v>0</v>
      </c>
      <c r="D3750" s="3" t="s">
        <v>86</v>
      </c>
      <c r="E3750" s="2">
        <v>2020</v>
      </c>
      <c r="F3750" s="4">
        <v>45219</v>
      </c>
      <c r="G3750" s="3" t="s">
        <v>14</v>
      </c>
      <c r="H3750" s="4">
        <v>45231</v>
      </c>
      <c r="I3750" s="4">
        <f>_xlfn.XLOOKUP(#REF!,[1]!Backup_F8_Previous_Wave[ODINO],[1]!Backup_F8_Previous_Wave[Production Date],"")</f>
      </c>
      <c r="J3750" s="10">
        <f>_xlfn.XLOOKUP(#REF!,[1]!Backup_F8_Previous_Wave[ODINO],[1]!Backup_F8_Previous_Wave[Wave Date],"")</f>
      </c>
      <c r="K3750" s="6">
        <f>_xlfn.XLOOKUP(#REF!,[1]!Backup_F8_Previous_Wave[ODINO],[1]!Backup_F8_Previous_Wave[Full VIN],"")</f>
      </c>
      <c r="L3750" s="3" t="s">
        <v>8112</v>
      </c>
      <c r="M3750" s="3" t="s">
        <v>4</v>
      </c>
      <c r="N3750" s="3" t="s">
        <v>11081</v>
      </c>
      <c r="O3750" s="3" t="s">
        <v>4771</v>
      </c>
      <c r="P3750" s="6">
        <f>_xlfn.XLOOKUP(#REF!,[1]!Table2[BINNING],[1]!Table2[VFG],"")</f>
      </c>
      <c r="Q3750" s="6">
        <f>IF(ISNUMBER(FIND("|",#REF!,1)),LEFT(#REF!,FIND("|",#REF!,1)-2),#REF!)</f>
      </c>
      <c r="R3750" s="6">
        <f>IF(ISNUMBER(FIND("|",#REF!,1)),RIGHT(#REF!,LEN(#REF!)-FIND("|",#REF!,1)-1),"")</f>
      </c>
      <c r="S3750" s="3" t="s">
        <v>7</v>
      </c>
      <c r="T3750" s="3" t="s">
        <v>7</v>
      </c>
      <c r="U3750" s="2">
        <v>0</v>
      </c>
      <c r="V3750" s="2">
        <v>0</v>
      </c>
      <c r="W3750" s="2">
        <v>41000</v>
      </c>
      <c r="X3750" s="3" t="s">
        <v>282</v>
      </c>
      <c r="Y3750" s="2"/>
      <c r="Z3750" s="3" t="s">
        <v>11082</v>
      </c>
      <c r="AA3750" s="3" t="s">
        <v>4038</v>
      </c>
      <c r="AB3750" s="7" t="s">
        <v>11083</v>
      </c>
      <c r="AC3750" s="3" t="s">
        <v>685</v>
      </c>
      <c r="AD3750" s="3" t="s">
        <v>93</v>
      </c>
      <c r="AE3750" s="3" t="s">
        <v>94</v>
      </c>
      <c r="AF3750" s="3" t="s">
        <v>95</v>
      </c>
      <c r="AG3750" s="4"/>
      <c r="AH3750" s="3"/>
      <c r="AI3750" s="4"/>
      <c r="AJ37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0" s="8">
        <f>IF(#REF!=MAX(#REF!),"New","Old")</f>
      </c>
      <c r="AL3750" s="3"/>
      <c r="AM3750" s="9">
        <f>IF(OR(#REF!="",#REF!=0),"",IF(#REF!&lt;12000,"&lt;12k",IF(AND(#REF!&gt;=12000,#REF!&lt;24000),"12k to 24k",IF(AND(#REF!&gt;=24000,#REF!&lt;=36000),"24k to 36k",IF(#REF!&gt;36000,"&gt;36k","")))))</f>
      </c>
    </row>
    <row x14ac:dyDescent="0.25" r="3751" customHeight="1" ht="18.75">
      <c r="A3751" s="1">
        <v>1939194</v>
      </c>
      <c r="B3751" s="2">
        <v>11553100</v>
      </c>
      <c r="C3751" s="3" t="s">
        <v>0</v>
      </c>
      <c r="D3751" s="3" t="s">
        <v>86</v>
      </c>
      <c r="E3751" s="2">
        <v>2020</v>
      </c>
      <c r="F3751" s="4">
        <v>45204</v>
      </c>
      <c r="G3751" s="3" t="s">
        <v>14</v>
      </c>
      <c r="H3751" s="4">
        <v>45231</v>
      </c>
      <c r="I3751" s="4">
        <f>_xlfn.XLOOKUP(#REF!,[1]!Backup_F8_Previous_Wave[ODINO],[1]!Backup_F8_Previous_Wave[Production Date],"")</f>
      </c>
      <c r="J3751" s="10">
        <f>_xlfn.XLOOKUP(#REF!,[1]!Backup_F8_Previous_Wave[ODINO],[1]!Backup_F8_Previous_Wave[Wave Date],"")</f>
      </c>
      <c r="K3751" s="6">
        <f>_xlfn.XLOOKUP(#REF!,[1]!Backup_F8_Previous_Wave[ODINO],[1]!Backup_F8_Previous_Wave[Full VIN],"")</f>
      </c>
      <c r="L3751" s="3" t="s">
        <v>4650</v>
      </c>
      <c r="M3751" s="3" t="s">
        <v>4</v>
      </c>
      <c r="N3751" s="3" t="s">
        <v>11084</v>
      </c>
      <c r="O3751" s="3" t="s">
        <v>4771</v>
      </c>
      <c r="P3751" s="6">
        <f>_xlfn.XLOOKUP(#REF!,[1]!Table2[BINNING],[1]!Table2[VFG],"")</f>
      </c>
      <c r="Q3751" s="6">
        <f>IF(ISNUMBER(FIND("|",#REF!,1)),LEFT(#REF!,FIND("|",#REF!,1)-2),#REF!)</f>
      </c>
      <c r="R3751" s="6">
        <f>IF(ISNUMBER(FIND("|",#REF!,1)),RIGHT(#REF!,LEN(#REF!)-FIND("|",#REF!,1)-1),"")</f>
      </c>
      <c r="S3751" s="3" t="s">
        <v>7</v>
      </c>
      <c r="T3751" s="3" t="s">
        <v>7</v>
      </c>
      <c r="U3751" s="2">
        <v>0</v>
      </c>
      <c r="V3751" s="2">
        <v>0</v>
      </c>
      <c r="W3751" s="2"/>
      <c r="X3751" s="3" t="s">
        <v>282</v>
      </c>
      <c r="Y3751" s="2">
        <v>0</v>
      </c>
      <c r="Z3751" s="3"/>
      <c r="AA3751" s="3"/>
      <c r="AB3751" s="7" t="s">
        <v>11085</v>
      </c>
      <c r="AC3751" s="3" t="s">
        <v>685</v>
      </c>
      <c r="AD3751" s="3" t="s">
        <v>93</v>
      </c>
      <c r="AE3751" s="3" t="s">
        <v>94</v>
      </c>
      <c r="AF3751" s="3" t="s">
        <v>95</v>
      </c>
      <c r="AG3751" s="4"/>
      <c r="AH3751" s="3"/>
      <c r="AI3751" s="4"/>
      <c r="AJ37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1" s="8">
        <f>IF(#REF!=MAX(#REF!),"New","Old")</f>
      </c>
      <c r="AL3751" s="3"/>
      <c r="AM3751" s="9">
        <f>IF(OR(#REF!="",#REF!=0),"",IF(#REF!&lt;12000,"&lt;12k",IF(AND(#REF!&gt;=12000,#REF!&lt;24000),"12k to 24k",IF(AND(#REF!&gt;=24000,#REF!&lt;=36000),"24k to 36k",IF(#REF!&gt;36000,"&gt;36k","")))))</f>
      </c>
    </row>
    <row x14ac:dyDescent="0.25" r="3752" customHeight="1" ht="18.75">
      <c r="A3752" s="1">
        <v>1939279</v>
      </c>
      <c r="B3752" s="2">
        <v>11553152</v>
      </c>
      <c r="C3752" s="3" t="s">
        <v>0</v>
      </c>
      <c r="D3752" s="3" t="s">
        <v>181</v>
      </c>
      <c r="E3752" s="2">
        <v>2017</v>
      </c>
      <c r="F3752" s="4">
        <v>45232</v>
      </c>
      <c r="G3752" s="3" t="s">
        <v>14</v>
      </c>
      <c r="H3752" s="4">
        <v>45232</v>
      </c>
      <c r="I3752" s="4">
        <f>_xlfn.XLOOKUP(#REF!,[1]!Backup_F8_Previous_Wave[ODINO],[1]!Backup_F8_Previous_Wave[Production Date],"")</f>
      </c>
      <c r="J3752" s="10">
        <f>_xlfn.XLOOKUP(#REF!,[1]!Backup_F8_Previous_Wave[ODINO],[1]!Backup_F8_Previous_Wave[Wave Date],"")</f>
      </c>
      <c r="K3752" s="6">
        <f>_xlfn.XLOOKUP(#REF!,[1]!Backup_F8_Previous_Wave[ODINO],[1]!Backup_F8_Previous_Wave[Full VIN],"")</f>
      </c>
      <c r="L3752" s="3" t="s">
        <v>3871</v>
      </c>
      <c r="M3752" s="3" t="s">
        <v>4</v>
      </c>
      <c r="N3752" s="3" t="s">
        <v>11086</v>
      </c>
      <c r="O3752" s="3" t="s">
        <v>196</v>
      </c>
      <c r="P3752" s="6">
        <f>_xlfn.XLOOKUP(#REF!,[1]!Table2[BINNING],[1]!Table2[VFG],"")</f>
      </c>
      <c r="Q3752" s="6">
        <f>IF(ISNUMBER(FIND("|",#REF!,1)),LEFT(#REF!,FIND("|",#REF!,1)-2),#REF!)</f>
      </c>
      <c r="R3752" s="6">
        <f>IF(ISNUMBER(FIND("|",#REF!,1)),RIGHT(#REF!,LEN(#REF!)-FIND("|",#REF!,1)-1),"")</f>
      </c>
      <c r="S3752" s="3" t="s">
        <v>7</v>
      </c>
      <c r="T3752" s="3" t="s">
        <v>7</v>
      </c>
      <c r="U3752" s="2">
        <v>0</v>
      </c>
      <c r="V3752" s="2">
        <v>0</v>
      </c>
      <c r="W3752" s="2"/>
      <c r="X3752" s="3" t="s">
        <v>139</v>
      </c>
      <c r="Y3752" s="2">
        <v>55</v>
      </c>
      <c r="Z3752" s="3"/>
      <c r="AA3752" s="3"/>
      <c r="AB3752" s="7" t="s">
        <v>11087</v>
      </c>
      <c r="AC3752" s="3" t="s">
        <v>297</v>
      </c>
      <c r="AD3752" s="3" t="s">
        <v>298</v>
      </c>
      <c r="AE3752" s="3" t="s">
        <v>299</v>
      </c>
      <c r="AF3752" s="3" t="s">
        <v>198</v>
      </c>
      <c r="AG3752" s="4"/>
      <c r="AH3752" s="3"/>
      <c r="AI3752" s="4"/>
      <c r="AJ37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2" s="8">
        <f>IF(#REF!=MAX(#REF!),"New","Old")</f>
      </c>
      <c r="AL3752" s="3"/>
      <c r="AM3752" s="9">
        <f>IF(OR(#REF!="",#REF!=0),"",IF(#REF!&lt;12000,"&lt;12k",IF(AND(#REF!&gt;=12000,#REF!&lt;24000),"12k to 24k",IF(AND(#REF!&gt;=24000,#REF!&lt;=36000),"24k to 36k",IF(#REF!&gt;36000,"&gt;36k","")))))</f>
      </c>
    </row>
    <row x14ac:dyDescent="0.25" r="3753" customHeight="1" ht="18.75">
      <c r="A3753" s="1">
        <v>1939340</v>
      </c>
      <c r="B3753" s="2">
        <v>11553196</v>
      </c>
      <c r="C3753" s="3" t="s">
        <v>0</v>
      </c>
      <c r="D3753" s="3" t="s">
        <v>86</v>
      </c>
      <c r="E3753" s="2">
        <v>2020</v>
      </c>
      <c r="F3753" s="4">
        <v>45205</v>
      </c>
      <c r="G3753" s="3" t="s">
        <v>14</v>
      </c>
      <c r="H3753" s="4">
        <v>45232</v>
      </c>
      <c r="I3753" s="4">
        <f>_xlfn.XLOOKUP(#REF!,[1]!Backup_F8_Previous_Wave[ODINO],[1]!Backup_F8_Previous_Wave[Production Date],"")</f>
      </c>
      <c r="J3753" s="10">
        <f>_xlfn.XLOOKUP(#REF!,[1]!Backup_F8_Previous_Wave[ODINO],[1]!Backup_F8_Previous_Wave[Wave Date],"")</f>
      </c>
      <c r="K3753" s="6">
        <f>_xlfn.XLOOKUP(#REF!,[1]!Backup_F8_Previous_Wave[ODINO],[1]!Backup_F8_Previous_Wave[Full VIN],"")</f>
      </c>
      <c r="L3753" s="3" t="s">
        <v>5294</v>
      </c>
      <c r="M3753" s="3" t="s">
        <v>4</v>
      </c>
      <c r="N3753" s="3" t="s">
        <v>11088</v>
      </c>
      <c r="O3753" s="3" t="s">
        <v>4771</v>
      </c>
      <c r="P3753" s="6">
        <f>_xlfn.XLOOKUP(#REF!,[1]!Table2[BINNING],[1]!Table2[VFG],"")</f>
      </c>
      <c r="Q3753" s="6">
        <f>IF(ISNUMBER(FIND("|",#REF!,1)),LEFT(#REF!,FIND("|",#REF!,1)-2),#REF!)</f>
      </c>
      <c r="R3753" s="6">
        <f>IF(ISNUMBER(FIND("|",#REF!,1)),RIGHT(#REF!,LEN(#REF!)-FIND("|",#REF!,1)-1),"")</f>
      </c>
      <c r="S3753" s="3" t="s">
        <v>7</v>
      </c>
      <c r="T3753" s="3" t="s">
        <v>7</v>
      </c>
      <c r="U3753" s="2">
        <v>0</v>
      </c>
      <c r="V3753" s="2">
        <v>0</v>
      </c>
      <c r="W3753" s="2"/>
      <c r="X3753" s="3" t="s">
        <v>339</v>
      </c>
      <c r="Y3753" s="2">
        <v>0</v>
      </c>
      <c r="Z3753" s="3"/>
      <c r="AA3753" s="3"/>
      <c r="AB3753" s="7" t="s">
        <v>11089</v>
      </c>
      <c r="AC3753" s="3" t="s">
        <v>685</v>
      </c>
      <c r="AD3753" s="3" t="s">
        <v>93</v>
      </c>
      <c r="AE3753" s="3" t="s">
        <v>94</v>
      </c>
      <c r="AF3753" s="3" t="s">
        <v>95</v>
      </c>
      <c r="AG3753" s="4"/>
      <c r="AH3753" s="3"/>
      <c r="AI3753" s="4"/>
      <c r="AJ37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3" s="8">
        <f>IF(#REF!=MAX(#REF!),"New","Old")</f>
      </c>
      <c r="AL3753" s="3"/>
      <c r="AM3753" s="9">
        <f>IF(OR(#REF!="",#REF!=0),"",IF(#REF!&lt;12000,"&lt;12k",IF(AND(#REF!&gt;=12000,#REF!&lt;24000),"12k to 24k",IF(AND(#REF!&gt;=24000,#REF!&lt;=36000),"24k to 36k",IF(#REF!&gt;36000,"&gt;36k","")))))</f>
      </c>
    </row>
    <row x14ac:dyDescent="0.25" r="3754" customHeight="1" ht="18.75">
      <c r="A3754" s="1">
        <v>1939347</v>
      </c>
      <c r="B3754" s="2">
        <v>11553201</v>
      </c>
      <c r="C3754" s="3" t="s">
        <v>0</v>
      </c>
      <c r="D3754" s="3" t="s">
        <v>86</v>
      </c>
      <c r="E3754" s="2">
        <v>2020</v>
      </c>
      <c r="F3754" s="4">
        <v>45219</v>
      </c>
      <c r="G3754" s="3" t="s">
        <v>14</v>
      </c>
      <c r="H3754" s="4">
        <v>45232</v>
      </c>
      <c r="I3754" s="4"/>
      <c r="J3754" s="10">
        <f>_xlfn.XLOOKUP(#REF!,[1]!Backup_F8_Previous_Wave[ODINO],[1]!Backup_F8_Previous_Wave[Wave Date],"")</f>
      </c>
      <c r="K3754" s="3"/>
      <c r="L3754" s="3"/>
      <c r="M3754" s="3" t="s">
        <v>4</v>
      </c>
      <c r="N3754" s="3" t="s">
        <v>11090</v>
      </c>
      <c r="O3754" s="3" t="s">
        <v>4771</v>
      </c>
      <c r="P3754" s="6">
        <f>_xlfn.XLOOKUP(#REF!,[1]!Table2[BINNING],[1]!Table2[VFG],"")</f>
      </c>
      <c r="Q3754" s="6">
        <f>IF(ISNUMBER(FIND("|",#REF!,1)),LEFT(#REF!,FIND("|",#REF!,1)-2),#REF!)</f>
      </c>
      <c r="R3754" s="6">
        <f>IF(ISNUMBER(FIND("|",#REF!,1)),RIGHT(#REF!,LEN(#REF!)-FIND("|",#REF!,1)-1),"")</f>
      </c>
      <c r="S3754" s="3" t="s">
        <v>7</v>
      </c>
      <c r="T3754" s="3" t="s">
        <v>7</v>
      </c>
      <c r="U3754" s="2">
        <v>0</v>
      </c>
      <c r="V3754" s="2">
        <v>0</v>
      </c>
      <c r="W3754" s="2">
        <v>47000</v>
      </c>
      <c r="X3754" s="3" t="s">
        <v>525</v>
      </c>
      <c r="Y3754" s="2"/>
      <c r="Z3754" s="3"/>
      <c r="AA3754" s="3"/>
      <c r="AB3754" s="7" t="s">
        <v>11091</v>
      </c>
      <c r="AC3754" s="3" t="s">
        <v>44</v>
      </c>
      <c r="AD3754" s="3" t="s">
        <v>44</v>
      </c>
      <c r="AE3754" s="3" t="s">
        <v>44</v>
      </c>
      <c r="AF3754" s="3" t="s">
        <v>44</v>
      </c>
      <c r="AG3754" s="4"/>
      <c r="AH3754" s="3"/>
      <c r="AI3754" s="4"/>
      <c r="AJ37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4" s="8">
        <f>IF(#REF!=MAX(#REF!),"New","Old")</f>
      </c>
      <c r="AL3754" s="3"/>
      <c r="AM3754" s="9">
        <f>IF(OR(#REF!="",#REF!=0),"",IF(#REF!&lt;12000,"&lt;12k",IF(AND(#REF!&gt;=12000,#REF!&lt;24000),"12k to 24k",IF(AND(#REF!&gt;=24000,#REF!&lt;=36000),"24k to 36k",IF(#REF!&gt;36000,"&gt;36k","")))))</f>
      </c>
    </row>
    <row x14ac:dyDescent="0.25" r="3755" customHeight="1" ht="18.75">
      <c r="A3755" s="1">
        <v>1939349</v>
      </c>
      <c r="B3755" s="2">
        <v>11553203</v>
      </c>
      <c r="C3755" s="3" t="s">
        <v>0</v>
      </c>
      <c r="D3755" s="3" t="s">
        <v>86</v>
      </c>
      <c r="E3755" s="2">
        <v>2020</v>
      </c>
      <c r="F3755" s="4">
        <v>45097</v>
      </c>
      <c r="G3755" s="3" t="s">
        <v>108</v>
      </c>
      <c r="H3755" s="4">
        <v>45232</v>
      </c>
      <c r="I3755" s="4">
        <f>_xlfn.XLOOKUP(#REF!,[1]!Backup_F8_Previous_Wave[ODINO],[1]!Backup_F8_Previous_Wave[Production Date],"")</f>
      </c>
      <c r="J3755" s="10">
        <f>_xlfn.XLOOKUP(#REF!,[1]!Backup_F8_Previous_Wave[ODINO],[1]!Backup_F8_Previous_Wave[Wave Date],"")</f>
      </c>
      <c r="K3755" s="6">
        <f>_xlfn.XLOOKUP(#REF!,[1]!Backup_F8_Previous_Wave[ODINO],[1]!Backup_F8_Previous_Wave[Full VIN],"")</f>
      </c>
      <c r="L3755" s="3" t="s">
        <v>6077</v>
      </c>
      <c r="M3755" s="3" t="s">
        <v>4</v>
      </c>
      <c r="N3755" s="3" t="s">
        <v>11092</v>
      </c>
      <c r="O3755" s="3" t="s">
        <v>4771</v>
      </c>
      <c r="P3755" s="6">
        <f>_xlfn.XLOOKUP(#REF!,[1]!Table2[BINNING],[1]!Table2[VFG],"")</f>
      </c>
      <c r="Q3755" s="6">
        <f>IF(ISNUMBER(FIND("|",#REF!,1)),LEFT(#REF!,FIND("|",#REF!,1)-2),#REF!)</f>
      </c>
      <c r="R3755" s="6">
        <f>IF(ISNUMBER(FIND("|",#REF!,1)),RIGHT(#REF!,LEN(#REF!)-FIND("|",#REF!,1)-1),"")</f>
      </c>
      <c r="S3755" s="3" t="s">
        <v>7</v>
      </c>
      <c r="T3755" s="3" t="s">
        <v>7</v>
      </c>
      <c r="U3755" s="2">
        <v>0</v>
      </c>
      <c r="V3755" s="2">
        <v>0</v>
      </c>
      <c r="W3755" s="2"/>
      <c r="X3755" s="3" t="s">
        <v>72</v>
      </c>
      <c r="Y3755" s="2"/>
      <c r="Z3755" s="3"/>
      <c r="AA3755" s="3"/>
      <c r="AB3755" s="7" t="s">
        <v>11093</v>
      </c>
      <c r="AC3755" s="3" t="s">
        <v>685</v>
      </c>
      <c r="AD3755" s="3" t="s">
        <v>1962</v>
      </c>
      <c r="AE3755" s="3" t="s">
        <v>2404</v>
      </c>
      <c r="AF3755" s="3" t="s">
        <v>95</v>
      </c>
      <c r="AG3755" s="4"/>
      <c r="AH3755" s="3"/>
      <c r="AI3755" s="4"/>
      <c r="AJ37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5" s="8">
        <f>IF(#REF!=MAX(#REF!),"New","Old")</f>
      </c>
      <c r="AL3755" s="3"/>
      <c r="AM3755" s="9">
        <f>IF(OR(#REF!="",#REF!=0),"",IF(#REF!&lt;12000,"&lt;12k",IF(AND(#REF!&gt;=12000,#REF!&lt;24000),"12k to 24k",IF(AND(#REF!&gt;=24000,#REF!&lt;=36000),"24k to 36k",IF(#REF!&gt;36000,"&gt;36k","")))))</f>
      </c>
    </row>
    <row x14ac:dyDescent="0.25" r="3756" customHeight="1" ht="18.75">
      <c r="A3756" s="1">
        <v>1939439</v>
      </c>
      <c r="B3756" s="2">
        <v>11553271</v>
      </c>
      <c r="C3756" s="3" t="s">
        <v>0</v>
      </c>
      <c r="D3756" s="3" t="s">
        <v>86</v>
      </c>
      <c r="E3756" s="2">
        <v>2020</v>
      </c>
      <c r="F3756" s="4">
        <v>45229</v>
      </c>
      <c r="G3756" s="3" t="s">
        <v>14</v>
      </c>
      <c r="H3756" s="4">
        <v>45232</v>
      </c>
      <c r="I3756" s="4">
        <f>_xlfn.XLOOKUP(#REF!,[1]!Backup_F8_Previous_Wave[ODINO],[1]!Backup_F8_Previous_Wave[Production Date],"")</f>
      </c>
      <c r="J3756" s="10">
        <f>_xlfn.XLOOKUP(#REF!,[1]!Backup_F8_Previous_Wave[ODINO],[1]!Backup_F8_Previous_Wave[Wave Date],"")</f>
      </c>
      <c r="K3756" s="6">
        <f>_xlfn.XLOOKUP(#REF!,[1]!Backup_F8_Previous_Wave[ODINO],[1]!Backup_F8_Previous_Wave[Full VIN],"")</f>
      </c>
      <c r="L3756" s="3" t="s">
        <v>7396</v>
      </c>
      <c r="M3756" s="3" t="s">
        <v>4</v>
      </c>
      <c r="N3756" s="3" t="s">
        <v>11094</v>
      </c>
      <c r="O3756" s="3" t="s">
        <v>4771</v>
      </c>
      <c r="P3756" s="6">
        <f>_xlfn.XLOOKUP(#REF!,[1]!Table2[BINNING],[1]!Table2[VFG],"")</f>
      </c>
      <c r="Q3756" s="6">
        <f>IF(ISNUMBER(FIND("|",#REF!,1)),LEFT(#REF!,FIND("|",#REF!,1)-2),#REF!)</f>
      </c>
      <c r="R3756" s="6">
        <f>IF(ISNUMBER(FIND("|",#REF!,1)),RIGHT(#REF!,LEN(#REF!)-FIND("|",#REF!,1)-1),"")</f>
      </c>
      <c r="S3756" s="3" t="s">
        <v>7</v>
      </c>
      <c r="T3756" s="3" t="s">
        <v>7</v>
      </c>
      <c r="U3756" s="2">
        <v>0</v>
      </c>
      <c r="V3756" s="2">
        <v>0</v>
      </c>
      <c r="W3756" s="2"/>
      <c r="X3756" s="3" t="s">
        <v>112</v>
      </c>
      <c r="Y3756" s="2">
        <v>0</v>
      </c>
      <c r="Z3756" s="3"/>
      <c r="AA3756" s="3"/>
      <c r="AB3756" s="7" t="s">
        <v>11095</v>
      </c>
      <c r="AC3756" s="3" t="s">
        <v>685</v>
      </c>
      <c r="AD3756" s="3" t="s">
        <v>93</v>
      </c>
      <c r="AE3756" s="3" t="s">
        <v>94</v>
      </c>
      <c r="AF3756" s="3" t="s">
        <v>95</v>
      </c>
      <c r="AG3756" s="4"/>
      <c r="AH3756" s="3"/>
      <c r="AI3756" s="4"/>
      <c r="AJ37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6" s="8">
        <f>IF(#REF!=MAX(#REF!),"New","Old")</f>
      </c>
      <c r="AL3756" s="3"/>
      <c r="AM3756" s="9">
        <f>IF(OR(#REF!="",#REF!=0),"",IF(#REF!&lt;12000,"&lt;12k",IF(AND(#REF!&gt;=12000,#REF!&lt;24000),"12k to 24k",IF(AND(#REF!&gt;=24000,#REF!&lt;=36000),"24k to 36k",IF(#REF!&gt;36000,"&gt;36k","")))))</f>
      </c>
    </row>
    <row x14ac:dyDescent="0.25" r="3757" customHeight="1" ht="18.75">
      <c r="A3757" s="1">
        <v>1939462</v>
      </c>
      <c r="B3757" s="2">
        <v>11553287</v>
      </c>
      <c r="C3757" s="3" t="s">
        <v>0</v>
      </c>
      <c r="D3757" s="3" t="s">
        <v>86</v>
      </c>
      <c r="E3757" s="2">
        <v>2020</v>
      </c>
      <c r="F3757" s="4">
        <v>45230</v>
      </c>
      <c r="G3757" s="3" t="s">
        <v>14</v>
      </c>
      <c r="H3757" s="4">
        <v>45232</v>
      </c>
      <c r="I3757" s="4">
        <f>_xlfn.XLOOKUP(#REF!,[1]!Backup_F8_Previous_Wave[ODINO],[1]!Backup_F8_Previous_Wave[Production Date],"")</f>
      </c>
      <c r="J3757" s="10">
        <f>_xlfn.XLOOKUP(#REF!,[1]!Backup_F8_Previous_Wave[ODINO],[1]!Backup_F8_Previous_Wave[Wave Date],"")</f>
      </c>
      <c r="K3757" s="6">
        <f>_xlfn.XLOOKUP(#REF!,[1]!Backup_F8_Previous_Wave[ODINO],[1]!Backup_F8_Previous_Wave[Full VIN],"")</f>
      </c>
      <c r="L3757" s="3" t="s">
        <v>8087</v>
      </c>
      <c r="M3757" s="3" t="s">
        <v>4</v>
      </c>
      <c r="N3757" s="3" t="s">
        <v>11096</v>
      </c>
      <c r="O3757" s="3" t="s">
        <v>4771</v>
      </c>
      <c r="P3757" s="6">
        <f>_xlfn.XLOOKUP(#REF!,[1]!Table2[BINNING],[1]!Table2[VFG],"")</f>
      </c>
      <c r="Q3757" s="6">
        <f>IF(ISNUMBER(FIND("|",#REF!,1)),LEFT(#REF!,FIND("|",#REF!,1)-2),#REF!)</f>
      </c>
      <c r="R3757" s="6">
        <f>IF(ISNUMBER(FIND("|",#REF!,1)),RIGHT(#REF!,LEN(#REF!)-FIND("|",#REF!,1)-1),"")</f>
      </c>
      <c r="S3757" s="3" t="s">
        <v>7</v>
      </c>
      <c r="T3757" s="3" t="s">
        <v>7</v>
      </c>
      <c r="U3757" s="2">
        <v>0</v>
      </c>
      <c r="V3757" s="2">
        <v>0</v>
      </c>
      <c r="W3757" s="2">
        <v>61000</v>
      </c>
      <c r="X3757" s="3" t="s">
        <v>404</v>
      </c>
      <c r="Y3757" s="2"/>
      <c r="Z3757" s="3"/>
      <c r="AA3757" s="3"/>
      <c r="AB3757" s="7" t="s">
        <v>11097</v>
      </c>
      <c r="AC3757" s="3" t="s">
        <v>685</v>
      </c>
      <c r="AD3757" s="3" t="s">
        <v>93</v>
      </c>
      <c r="AE3757" s="3" t="s">
        <v>94</v>
      </c>
      <c r="AF3757" s="3" t="s">
        <v>95</v>
      </c>
      <c r="AG3757" s="4"/>
      <c r="AH3757" s="3"/>
      <c r="AI3757" s="4"/>
      <c r="AJ37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7" s="8">
        <f>IF(#REF!=MAX(#REF!),"New","Old")</f>
      </c>
      <c r="AL3757" s="3"/>
      <c r="AM3757" s="9">
        <f>IF(OR(#REF!="",#REF!=0),"",IF(#REF!&lt;12000,"&lt;12k",IF(AND(#REF!&gt;=12000,#REF!&lt;24000),"12k to 24k",IF(AND(#REF!&gt;=24000,#REF!&lt;=36000),"24k to 36k",IF(#REF!&gt;36000,"&gt;36k","")))))</f>
      </c>
    </row>
    <row x14ac:dyDescent="0.25" r="3758" customHeight="1" ht="18.75">
      <c r="A3758" s="1">
        <v>1939463</v>
      </c>
      <c r="B3758" s="2">
        <v>11553288</v>
      </c>
      <c r="C3758" s="3" t="s">
        <v>0</v>
      </c>
      <c r="D3758" s="3" t="s">
        <v>46</v>
      </c>
      <c r="E3758" s="2">
        <v>2021</v>
      </c>
      <c r="F3758" s="4">
        <v>44545</v>
      </c>
      <c r="G3758" s="3" t="s">
        <v>14</v>
      </c>
      <c r="H3758" s="4">
        <v>45232</v>
      </c>
      <c r="I3758" s="4">
        <f>_xlfn.XLOOKUP(#REF!,[1]!Backup_F8_Previous_Wave[ODINO],[1]!Backup_F8_Previous_Wave[Production Date],"")</f>
      </c>
      <c r="J3758" s="10">
        <f>_xlfn.XLOOKUP(#REF!,[1]!Backup_F8_Previous_Wave[ODINO],[1]!Backup_F8_Previous_Wave[Wave Date],"")</f>
      </c>
      <c r="K3758" s="6">
        <f>_xlfn.XLOOKUP(#REF!,[1]!Backup_F8_Previous_Wave[ODINO],[1]!Backup_F8_Previous_Wave[Full VIN],"")</f>
      </c>
      <c r="L3758" s="3" t="s">
        <v>11098</v>
      </c>
      <c r="M3758" s="3" t="s">
        <v>4</v>
      </c>
      <c r="N3758" s="3" t="s">
        <v>11099</v>
      </c>
      <c r="O3758" s="3" t="s">
        <v>62</v>
      </c>
      <c r="P3758" s="6">
        <f>_xlfn.XLOOKUP(#REF!,[1]!Table2[BINNING],[1]!Table2[VFG],"")</f>
      </c>
      <c r="Q3758" s="6">
        <f>IF(ISNUMBER(FIND("|",#REF!,1)),LEFT(#REF!,FIND("|",#REF!,1)-2),#REF!)</f>
      </c>
      <c r="R3758" s="6">
        <f>IF(ISNUMBER(FIND("|",#REF!,1)),RIGHT(#REF!,LEN(#REF!)-FIND("|",#REF!,1)-1),"")</f>
      </c>
      <c r="S3758" s="3" t="s">
        <v>7</v>
      </c>
      <c r="T3758" s="3" t="s">
        <v>7</v>
      </c>
      <c r="U3758" s="2">
        <v>0</v>
      </c>
      <c r="V3758" s="2">
        <v>0</v>
      </c>
      <c r="W3758" s="2">
        <v>10000</v>
      </c>
      <c r="X3758" s="3" t="s">
        <v>63</v>
      </c>
      <c r="Y3758" s="2"/>
      <c r="Z3758" s="3" t="s">
        <v>11100</v>
      </c>
      <c r="AA3758" s="3" t="s">
        <v>3881</v>
      </c>
      <c r="AB3758" s="7" t="s">
        <v>11101</v>
      </c>
      <c r="AC3758" s="3" t="s">
        <v>10362</v>
      </c>
      <c r="AD3758" s="3" t="s">
        <v>53</v>
      </c>
      <c r="AE3758" s="3" t="s">
        <v>54</v>
      </c>
      <c r="AF3758" s="3" t="s">
        <v>27</v>
      </c>
      <c r="AG3758" s="4"/>
      <c r="AH3758" s="3"/>
      <c r="AI3758" s="4"/>
      <c r="AJ37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8" s="8">
        <f>IF(#REF!=MAX(#REF!),"New","Old")</f>
      </c>
      <c r="AL3758" s="3"/>
      <c r="AM3758" s="9">
        <f>IF(OR(#REF!="",#REF!=0),"",IF(#REF!&lt;12000,"&lt;12k",IF(AND(#REF!&gt;=12000,#REF!&lt;24000),"12k to 24k",IF(AND(#REF!&gt;=24000,#REF!&lt;=36000),"24k to 36k",IF(#REF!&gt;36000,"&gt;36k","")))))</f>
      </c>
    </row>
    <row x14ac:dyDescent="0.25" r="3759" customHeight="1" ht="18.75">
      <c r="A3759" s="1">
        <v>1939574</v>
      </c>
      <c r="B3759" s="2">
        <v>11553362</v>
      </c>
      <c r="C3759" s="3" t="s">
        <v>0</v>
      </c>
      <c r="D3759" s="3" t="s">
        <v>86</v>
      </c>
      <c r="E3759" s="2">
        <v>2020</v>
      </c>
      <c r="F3759" s="4">
        <v>45190</v>
      </c>
      <c r="G3759" s="3" t="s">
        <v>39</v>
      </c>
      <c r="H3759" s="4">
        <v>45233</v>
      </c>
      <c r="I3759" s="4"/>
      <c r="J3759" s="10">
        <f>_xlfn.XLOOKUP(#REF!,[1]!Backup_F8_Previous_Wave[ODINO],[1]!Backup_F8_Previous_Wave[Wave Date],"")</f>
      </c>
      <c r="K3759" s="3"/>
      <c r="L3759" s="3" t="s">
        <v>2275</v>
      </c>
      <c r="M3759" s="3" t="s">
        <v>4</v>
      </c>
      <c r="N3759" s="3" t="s">
        <v>11102</v>
      </c>
      <c r="O3759" s="3" t="s">
        <v>4771</v>
      </c>
      <c r="P3759" s="6">
        <f>_xlfn.XLOOKUP(#REF!,[1]!Table2[BINNING],[1]!Table2[VFG],"")</f>
      </c>
      <c r="Q3759" s="6">
        <f>IF(ISNUMBER(FIND("|",#REF!,1)),LEFT(#REF!,FIND("|",#REF!,1)-2),#REF!)</f>
      </c>
      <c r="R3759" s="6">
        <f>IF(ISNUMBER(FIND("|",#REF!,1)),RIGHT(#REF!,LEN(#REF!)-FIND("|",#REF!,1)-1),"")</f>
      </c>
      <c r="S3759" s="3" t="s">
        <v>7</v>
      </c>
      <c r="T3759" s="3" t="s">
        <v>7</v>
      </c>
      <c r="U3759" s="2">
        <v>0</v>
      </c>
      <c r="V3759" s="2">
        <v>0</v>
      </c>
      <c r="W3759" s="2"/>
      <c r="X3759" s="3" t="s">
        <v>81</v>
      </c>
      <c r="Y3759" s="2"/>
      <c r="Z3759" s="3"/>
      <c r="AA3759" s="3"/>
      <c r="AB3759" s="7" t="s">
        <v>11103</v>
      </c>
      <c r="AC3759" s="3" t="s">
        <v>44</v>
      </c>
      <c r="AD3759" s="3" t="s">
        <v>44</v>
      </c>
      <c r="AE3759" s="3" t="s">
        <v>44</v>
      </c>
      <c r="AF3759" s="3" t="s">
        <v>44</v>
      </c>
      <c r="AG3759" s="4"/>
      <c r="AH3759" s="3"/>
      <c r="AI3759" s="4"/>
      <c r="AJ37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59" s="8">
        <f>IF(#REF!=MAX(#REF!),"New","Old")</f>
      </c>
      <c r="AL3759" s="3"/>
      <c r="AM3759" s="9">
        <f>IF(OR(#REF!="",#REF!=0),"",IF(#REF!&lt;12000,"&lt;12k",IF(AND(#REF!&gt;=12000,#REF!&lt;24000),"12k to 24k",IF(AND(#REF!&gt;=24000,#REF!&lt;=36000),"24k to 36k",IF(#REF!&gt;36000,"&gt;36k","")))))</f>
      </c>
    </row>
    <row x14ac:dyDescent="0.25" r="3760" customHeight="1" ht="18.75">
      <c r="A3760" s="1">
        <v>1939628</v>
      </c>
      <c r="B3760" s="2">
        <v>11553404</v>
      </c>
      <c r="C3760" s="3" t="s">
        <v>0</v>
      </c>
      <c r="D3760" s="3" t="s">
        <v>86</v>
      </c>
      <c r="E3760" s="2">
        <v>2020</v>
      </c>
      <c r="F3760" s="4">
        <v>45223</v>
      </c>
      <c r="G3760" s="3" t="s">
        <v>14</v>
      </c>
      <c r="H3760" s="4">
        <v>45233</v>
      </c>
      <c r="I3760" s="4">
        <f>_xlfn.XLOOKUP(#REF!,[1]!Backup_F8_Previous_Wave[ODINO],[1]!Backup_F8_Previous_Wave[Production Date],"")</f>
      </c>
      <c r="J3760" s="10">
        <f>_xlfn.XLOOKUP(#REF!,[1]!Backup_F8_Previous_Wave[ODINO],[1]!Backup_F8_Previous_Wave[Wave Date],"")</f>
      </c>
      <c r="K3760" s="6">
        <f>_xlfn.XLOOKUP(#REF!,[1]!Backup_F8_Previous_Wave[ODINO],[1]!Backup_F8_Previous_Wave[Full VIN],"")</f>
      </c>
      <c r="L3760" s="3" t="s">
        <v>3604</v>
      </c>
      <c r="M3760" s="3" t="s">
        <v>4</v>
      </c>
      <c r="N3760" s="3" t="s">
        <v>11104</v>
      </c>
      <c r="O3760" s="3" t="s">
        <v>4771</v>
      </c>
      <c r="P3760" s="6">
        <f>_xlfn.XLOOKUP(#REF!,[1]!Table2[BINNING],[1]!Table2[VFG],"")</f>
      </c>
      <c r="Q3760" s="6">
        <f>IF(ISNUMBER(FIND("|",#REF!,1)),LEFT(#REF!,FIND("|",#REF!,1)-2),#REF!)</f>
      </c>
      <c r="R3760" s="6">
        <f>IF(ISNUMBER(FIND("|",#REF!,1)),RIGHT(#REF!,LEN(#REF!)-FIND("|",#REF!,1)-1),"")</f>
      </c>
      <c r="S3760" s="3" t="s">
        <v>7</v>
      </c>
      <c r="T3760" s="3" t="s">
        <v>7</v>
      </c>
      <c r="U3760" s="2">
        <v>0</v>
      </c>
      <c r="V3760" s="2">
        <v>0</v>
      </c>
      <c r="W3760" s="2">
        <v>19502</v>
      </c>
      <c r="X3760" s="3" t="s">
        <v>72</v>
      </c>
      <c r="Y3760" s="2"/>
      <c r="Z3760" s="3" t="s">
        <v>11105</v>
      </c>
      <c r="AA3760" s="3" t="s">
        <v>1092</v>
      </c>
      <c r="AB3760" s="7" t="s">
        <v>11106</v>
      </c>
      <c r="AC3760" s="3" t="s">
        <v>685</v>
      </c>
      <c r="AD3760" s="3" t="s">
        <v>93</v>
      </c>
      <c r="AE3760" s="3" t="s">
        <v>94</v>
      </c>
      <c r="AF3760" s="3" t="s">
        <v>95</v>
      </c>
      <c r="AG3760" s="4"/>
      <c r="AH3760" s="3"/>
      <c r="AI3760" s="4"/>
      <c r="AJ37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0" s="8">
        <f>IF(#REF!=MAX(#REF!),"New","Old")</f>
      </c>
      <c r="AL3760" s="3"/>
      <c r="AM3760" s="9">
        <f>IF(OR(#REF!="",#REF!=0),"",IF(#REF!&lt;12000,"&lt;12k",IF(AND(#REF!&gt;=12000,#REF!&lt;24000),"12k to 24k",IF(AND(#REF!&gt;=24000,#REF!&lt;=36000),"24k to 36k",IF(#REF!&gt;36000,"&gt;36k","")))))</f>
      </c>
    </row>
    <row x14ac:dyDescent="0.25" r="3761" customHeight="1" ht="18.75">
      <c r="A3761" s="1">
        <v>1939634</v>
      </c>
      <c r="B3761" s="2">
        <v>11553408</v>
      </c>
      <c r="C3761" s="3" t="s">
        <v>0</v>
      </c>
      <c r="D3761" s="3" t="s">
        <v>181</v>
      </c>
      <c r="E3761" s="2">
        <v>2016</v>
      </c>
      <c r="F3761" s="4">
        <v>45079</v>
      </c>
      <c r="G3761" s="3" t="s">
        <v>108</v>
      </c>
      <c r="H3761" s="4">
        <v>45233</v>
      </c>
      <c r="I3761" s="4">
        <f>_xlfn.XLOOKUP(#REF!,[1]!Backup_F8_Previous_Wave[ODINO],[1]!Backup_F8_Previous_Wave[Production Date],"")</f>
      </c>
      <c r="J3761" s="10">
        <f>_xlfn.XLOOKUP(#REF!,[1]!Backup_F8_Previous_Wave[ODINO],[1]!Backup_F8_Previous_Wave[Wave Date],"")</f>
      </c>
      <c r="K3761" s="6">
        <f>_xlfn.XLOOKUP(#REF!,[1]!Backup_F8_Previous_Wave[ODINO],[1]!Backup_F8_Previous_Wave[Full VIN],"")</f>
      </c>
      <c r="L3761" s="3" t="s">
        <v>3139</v>
      </c>
      <c r="M3761" s="3" t="s">
        <v>4</v>
      </c>
      <c r="N3761" s="3" t="s">
        <v>11107</v>
      </c>
      <c r="O3761" s="3" t="s">
        <v>196</v>
      </c>
      <c r="P3761" s="6">
        <f>_xlfn.XLOOKUP(#REF!,[1]!Table2[BINNING],[1]!Table2[VFG],"")</f>
      </c>
      <c r="Q3761" s="6">
        <f>IF(ISNUMBER(FIND("|",#REF!,1)),LEFT(#REF!,FIND("|",#REF!,1)-2),#REF!)</f>
      </c>
      <c r="R3761" s="6">
        <f>IF(ISNUMBER(FIND("|",#REF!,1)),RIGHT(#REF!,LEN(#REF!)-FIND("|",#REF!,1)-1),"")</f>
      </c>
      <c r="S3761" s="3" t="s">
        <v>7</v>
      </c>
      <c r="T3761" s="3" t="s">
        <v>7</v>
      </c>
      <c r="U3761" s="2">
        <v>0</v>
      </c>
      <c r="V3761" s="2">
        <v>0</v>
      </c>
      <c r="W3761" s="2"/>
      <c r="X3761" s="3" t="s">
        <v>238</v>
      </c>
      <c r="Y3761" s="2"/>
      <c r="Z3761" s="3"/>
      <c r="AA3761" s="3"/>
      <c r="AB3761" s="7" t="s">
        <v>11108</v>
      </c>
      <c r="AC3761" s="3" t="s">
        <v>297</v>
      </c>
      <c r="AD3761" s="3" t="s">
        <v>298</v>
      </c>
      <c r="AE3761" s="3" t="s">
        <v>299</v>
      </c>
      <c r="AF3761" s="3" t="s">
        <v>198</v>
      </c>
      <c r="AG3761" s="4"/>
      <c r="AH3761" s="3"/>
      <c r="AI3761" s="4"/>
      <c r="AJ37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1" s="8">
        <f>IF(#REF!=MAX(#REF!),"New","Old")</f>
      </c>
      <c r="AL3761" s="3"/>
      <c r="AM3761" s="9">
        <f>IF(OR(#REF!="",#REF!=0),"",IF(#REF!&lt;12000,"&lt;12k",IF(AND(#REF!&gt;=12000,#REF!&lt;24000),"12k to 24k",IF(AND(#REF!&gt;=24000,#REF!&lt;=36000),"24k to 36k",IF(#REF!&gt;36000,"&gt;36k","")))))</f>
      </c>
    </row>
    <row x14ac:dyDescent="0.25" r="3762" customHeight="1" ht="18.75">
      <c r="A3762" s="1">
        <v>1939648</v>
      </c>
      <c r="B3762" s="2">
        <v>11553419</v>
      </c>
      <c r="C3762" s="3" t="s">
        <v>0</v>
      </c>
      <c r="D3762" s="3" t="s">
        <v>86</v>
      </c>
      <c r="E3762" s="2">
        <v>2020</v>
      </c>
      <c r="F3762" s="4">
        <v>45230</v>
      </c>
      <c r="G3762" s="3" t="s">
        <v>14</v>
      </c>
      <c r="H3762" s="4">
        <v>45233</v>
      </c>
      <c r="I3762" s="4"/>
      <c r="J3762" s="10">
        <f>_xlfn.XLOOKUP(#REF!,[1]!Backup_F8_Previous_Wave[ODINO],[1]!Backup_F8_Previous_Wave[Wave Date],"")</f>
      </c>
      <c r="K3762" s="6">
        <f>_xlfn.XLOOKUP(#REF!,[1]!Backup_F8_Previous_Wave[ODINO],[1]!Backup_F8_Previous_Wave[Full VIN],"")</f>
      </c>
      <c r="L3762" s="3" t="s">
        <v>4650</v>
      </c>
      <c r="M3762" s="3" t="s">
        <v>4</v>
      </c>
      <c r="N3762" s="3" t="s">
        <v>11109</v>
      </c>
      <c r="O3762" s="3" t="s">
        <v>4771</v>
      </c>
      <c r="P3762" s="6">
        <f>_xlfn.XLOOKUP(#REF!,[1]!Table2[BINNING],[1]!Table2[VFG],"")</f>
      </c>
      <c r="Q3762" s="6">
        <f>IF(ISNUMBER(FIND("|",#REF!,1)),LEFT(#REF!,FIND("|",#REF!,1)-2),#REF!)</f>
      </c>
      <c r="R3762" s="6">
        <f>IF(ISNUMBER(FIND("|",#REF!,1)),RIGHT(#REF!,LEN(#REF!)-FIND("|",#REF!,1)-1),"")</f>
      </c>
      <c r="S3762" s="3" t="s">
        <v>7</v>
      </c>
      <c r="T3762" s="3" t="s">
        <v>7</v>
      </c>
      <c r="U3762" s="2">
        <v>0</v>
      </c>
      <c r="V3762" s="2">
        <v>0</v>
      </c>
      <c r="W3762" s="2">
        <v>82000</v>
      </c>
      <c r="X3762" s="3" t="s">
        <v>225</v>
      </c>
      <c r="Y3762" s="2"/>
      <c r="Z3762" s="3" t="s">
        <v>11110</v>
      </c>
      <c r="AA3762" s="3" t="s">
        <v>6075</v>
      </c>
      <c r="AB3762" s="7" t="s">
        <v>11111</v>
      </c>
      <c r="AC3762" s="3"/>
      <c r="AD3762" s="3"/>
      <c r="AE3762" s="3"/>
      <c r="AF3762" s="3"/>
      <c r="AG3762" s="4"/>
      <c r="AH3762" s="3"/>
      <c r="AI3762" s="4"/>
      <c r="AJ37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2" s="8">
        <f>IF(#REF!=MAX(#REF!),"New","Old")</f>
      </c>
      <c r="AL3762" s="3"/>
      <c r="AM3762" s="9">
        <f>IF(OR(#REF!="",#REF!=0),"",IF(#REF!&lt;12000,"&lt;12k",IF(AND(#REF!&gt;=12000,#REF!&lt;24000),"12k to 24k",IF(AND(#REF!&gt;=24000,#REF!&lt;=36000),"24k to 36k",IF(#REF!&gt;36000,"&gt;36k","")))))</f>
      </c>
    </row>
    <row x14ac:dyDescent="0.25" r="3763" customHeight="1" ht="18.75">
      <c r="A3763" s="1">
        <v>1939739</v>
      </c>
      <c r="B3763" s="2">
        <v>11553485</v>
      </c>
      <c r="C3763" s="3" t="s">
        <v>0</v>
      </c>
      <c r="D3763" s="3" t="s">
        <v>96</v>
      </c>
      <c r="E3763" s="2">
        <v>2016</v>
      </c>
      <c r="F3763" s="4">
        <v>45233</v>
      </c>
      <c r="G3763" s="3" t="s">
        <v>14</v>
      </c>
      <c r="H3763" s="4">
        <v>45233</v>
      </c>
      <c r="I3763" s="4"/>
      <c r="J3763" s="10">
        <f>_xlfn.XLOOKUP(#REF!,[1]!Backup_F8_Previous_Wave[ODINO],[1]!Backup_F8_Previous_Wave[Wave Date],"")</f>
      </c>
      <c r="K3763" s="3"/>
      <c r="L3763" s="3" t="s">
        <v>11112</v>
      </c>
      <c r="M3763" s="3" t="s">
        <v>4</v>
      </c>
      <c r="N3763" s="3" t="s">
        <v>11113</v>
      </c>
      <c r="O3763" s="3" t="s">
        <v>105</v>
      </c>
      <c r="P3763" s="6">
        <f>_xlfn.XLOOKUP(#REF!,[1]!Table2[BINNING],[1]!Table2[VFG],"")</f>
      </c>
      <c r="Q3763" s="6">
        <f>IF(ISNUMBER(FIND("|",#REF!,1)),LEFT(#REF!,FIND("|",#REF!,1)-2),#REF!)</f>
      </c>
      <c r="R3763" s="6">
        <f>IF(ISNUMBER(FIND("|",#REF!,1)),RIGHT(#REF!,LEN(#REF!)-FIND("|",#REF!,1)-1),"")</f>
      </c>
      <c r="S3763" s="3" t="s">
        <v>7</v>
      </c>
      <c r="T3763" s="3" t="s">
        <v>7</v>
      </c>
      <c r="U3763" s="2">
        <v>0</v>
      </c>
      <c r="V3763" s="2">
        <v>0</v>
      </c>
      <c r="W3763" s="2"/>
      <c r="X3763" s="3" t="s">
        <v>583</v>
      </c>
      <c r="Y3763" s="2">
        <v>55</v>
      </c>
      <c r="Z3763" s="3"/>
      <c r="AA3763" s="3"/>
      <c r="AB3763" s="7" t="s">
        <v>11114</v>
      </c>
      <c r="AC3763" s="3" t="s">
        <v>44</v>
      </c>
      <c r="AD3763" s="3" t="s">
        <v>44</v>
      </c>
      <c r="AE3763" s="3" t="s">
        <v>44</v>
      </c>
      <c r="AF3763" s="3" t="s">
        <v>44</v>
      </c>
      <c r="AG3763" s="4"/>
      <c r="AH3763" s="3"/>
      <c r="AI3763" s="4"/>
      <c r="AJ37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3" s="8">
        <f>IF(#REF!=MAX(#REF!),"New","Old")</f>
      </c>
      <c r="AL3763" s="3"/>
      <c r="AM3763" s="9">
        <f>IF(OR(#REF!="",#REF!=0),"",IF(#REF!&lt;12000,"&lt;12k",IF(AND(#REF!&gt;=12000,#REF!&lt;24000),"12k to 24k",IF(AND(#REF!&gt;=24000,#REF!&lt;=36000),"24k to 36k",IF(#REF!&gt;36000,"&gt;36k","")))))</f>
      </c>
    </row>
    <row x14ac:dyDescent="0.25" r="3764" customHeight="1" ht="18.75">
      <c r="A3764" s="1">
        <v>1939748</v>
      </c>
      <c r="B3764" s="2">
        <v>11553493</v>
      </c>
      <c r="C3764" s="3" t="s">
        <v>0</v>
      </c>
      <c r="D3764" s="3" t="s">
        <v>86</v>
      </c>
      <c r="E3764" s="2">
        <v>2021</v>
      </c>
      <c r="F3764" s="4">
        <v>45232</v>
      </c>
      <c r="G3764" s="3" t="s">
        <v>14</v>
      </c>
      <c r="H3764" s="4">
        <v>45233</v>
      </c>
      <c r="I3764" s="4">
        <f>_xlfn.XLOOKUP(#REF!,[1]!Backup_F8_Previous_Wave[ODINO],[1]!Backup_F8_Previous_Wave[Production Date],"")</f>
      </c>
      <c r="J3764" s="10">
        <f>_xlfn.XLOOKUP(#REF!,[1]!Backup_F8_Previous_Wave[ODINO],[1]!Backup_F8_Previous_Wave[Wave Date],"")</f>
      </c>
      <c r="K3764" s="6">
        <f>_xlfn.XLOOKUP(#REF!,[1]!Backup_F8_Previous_Wave[ODINO],[1]!Backup_F8_Previous_Wave[Full VIN],"")</f>
      </c>
      <c r="L3764" s="3" t="s">
        <v>11115</v>
      </c>
      <c r="M3764" s="3" t="s">
        <v>4</v>
      </c>
      <c r="N3764" s="3" t="s">
        <v>11116</v>
      </c>
      <c r="O3764" s="3" t="s">
        <v>4771</v>
      </c>
      <c r="P3764" s="6">
        <f>_xlfn.XLOOKUP(#REF!,[1]!Table2[BINNING],[1]!Table2[VFG],"")</f>
      </c>
      <c r="Q3764" s="6">
        <f>IF(ISNUMBER(FIND("|",#REF!,1)),LEFT(#REF!,FIND("|",#REF!,1)-2),#REF!)</f>
      </c>
      <c r="R3764" s="6">
        <f>IF(ISNUMBER(FIND("|",#REF!,1)),RIGHT(#REF!,LEN(#REF!)-FIND("|",#REF!,1)-1),"")</f>
      </c>
      <c r="S3764" s="3" t="s">
        <v>7</v>
      </c>
      <c r="T3764" s="3" t="s">
        <v>7</v>
      </c>
      <c r="U3764" s="2">
        <v>0</v>
      </c>
      <c r="V3764" s="2">
        <v>0</v>
      </c>
      <c r="W3764" s="2"/>
      <c r="X3764" s="3" t="s">
        <v>1993</v>
      </c>
      <c r="Y3764" s="2"/>
      <c r="Z3764" s="3"/>
      <c r="AA3764" s="3"/>
      <c r="AB3764" s="7" t="s">
        <v>11117</v>
      </c>
      <c r="AC3764" s="3" t="s">
        <v>685</v>
      </c>
      <c r="AD3764" s="3" t="s">
        <v>93</v>
      </c>
      <c r="AE3764" s="3" t="s">
        <v>94</v>
      </c>
      <c r="AF3764" s="3" t="s">
        <v>95</v>
      </c>
      <c r="AG3764" s="4"/>
      <c r="AH3764" s="3"/>
      <c r="AI3764" s="4"/>
      <c r="AJ37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4" s="8">
        <f>IF(#REF!=MAX(#REF!),"New","Old")</f>
      </c>
      <c r="AL3764" s="3"/>
      <c r="AM3764" s="9">
        <f>IF(OR(#REF!="",#REF!=0),"",IF(#REF!&lt;12000,"&lt;12k",IF(AND(#REF!&gt;=12000,#REF!&lt;24000),"12k to 24k",IF(AND(#REF!&gt;=24000,#REF!&lt;=36000),"24k to 36k",IF(#REF!&gt;36000,"&gt;36k","")))))</f>
      </c>
    </row>
    <row x14ac:dyDescent="0.25" r="3765" customHeight="1" ht="18.75">
      <c r="A3765" s="1">
        <v>1939804</v>
      </c>
      <c r="B3765" s="2">
        <v>11553534</v>
      </c>
      <c r="C3765" s="3" t="s">
        <v>0</v>
      </c>
      <c r="D3765" s="3" t="s">
        <v>1</v>
      </c>
      <c r="E3765" s="2">
        <v>2021</v>
      </c>
      <c r="F3765" s="4">
        <v>45233</v>
      </c>
      <c r="G3765" s="3" t="s">
        <v>14</v>
      </c>
      <c r="H3765" s="4">
        <v>45234</v>
      </c>
      <c r="I3765" s="4">
        <f>_xlfn.XLOOKUP(#REF!,[1]!Backup_F8_Previous_Wave[ODINO],[1]!Backup_F8_Previous_Wave[Production Date],"")</f>
      </c>
      <c r="J3765" s="10">
        <f>_xlfn.XLOOKUP(#REF!,[1]!Backup_F8_Previous_Wave[ODINO],[1]!Backup_F8_Previous_Wave[Wave Date],"")</f>
      </c>
      <c r="K3765" s="6">
        <f>_xlfn.XLOOKUP(#REF!,[1]!Backup_F8_Previous_Wave[ODINO],[1]!Backup_F8_Previous_Wave[Full VIN],"")</f>
      </c>
      <c r="L3765" s="3" t="s">
        <v>5923</v>
      </c>
      <c r="M3765" s="3" t="s">
        <v>4</v>
      </c>
      <c r="N3765" s="3" t="s">
        <v>11118</v>
      </c>
      <c r="O3765" s="3" t="s">
        <v>105</v>
      </c>
      <c r="P3765" s="6">
        <f>_xlfn.XLOOKUP(#REF!,[1]!Table2[BINNING],[1]!Table2[VFG],"")</f>
      </c>
      <c r="Q3765" s="6">
        <f>IF(ISNUMBER(FIND("|",#REF!,1)),LEFT(#REF!,FIND("|",#REF!,1)-2),#REF!)</f>
      </c>
      <c r="R3765" s="6">
        <f>IF(ISNUMBER(FIND("|",#REF!,1)),RIGHT(#REF!,LEN(#REF!)-FIND("|",#REF!,1)-1),"")</f>
      </c>
      <c r="S3765" s="3" t="s">
        <v>7</v>
      </c>
      <c r="T3765" s="3" t="s">
        <v>7</v>
      </c>
      <c r="U3765" s="2">
        <v>0</v>
      </c>
      <c r="V3765" s="2">
        <v>0</v>
      </c>
      <c r="W3765" s="2"/>
      <c r="X3765" s="3" t="s">
        <v>63</v>
      </c>
      <c r="Y3765" s="2">
        <v>45</v>
      </c>
      <c r="Z3765" s="3"/>
      <c r="AA3765" s="3"/>
      <c r="AB3765" s="7" t="s">
        <v>11119</v>
      </c>
      <c r="AC3765" s="3" t="s">
        <v>4018</v>
      </c>
      <c r="AD3765" s="3" t="s">
        <v>11</v>
      </c>
      <c r="AE3765" s="3" t="s">
        <v>21</v>
      </c>
      <c r="AF3765" s="3" t="s">
        <v>13</v>
      </c>
      <c r="AG3765" s="4"/>
      <c r="AH3765" s="3"/>
      <c r="AI3765" s="4"/>
      <c r="AJ37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5" s="8">
        <f>IF(#REF!=MAX(#REF!),"New","Old")</f>
      </c>
      <c r="AL3765" s="3"/>
      <c r="AM3765" s="9">
        <f>IF(OR(#REF!="",#REF!=0),"",IF(#REF!&lt;12000,"&lt;12k",IF(AND(#REF!&gt;=12000,#REF!&lt;24000),"12k to 24k",IF(AND(#REF!&gt;=24000,#REF!&lt;=36000),"24k to 36k",IF(#REF!&gt;36000,"&gt;36k","")))))</f>
      </c>
    </row>
    <row x14ac:dyDescent="0.25" r="3766" customHeight="1" ht="18.75">
      <c r="A3766" s="1">
        <v>1939809</v>
      </c>
      <c r="B3766" s="2">
        <v>11553537</v>
      </c>
      <c r="C3766" s="3" t="s">
        <v>0</v>
      </c>
      <c r="D3766" s="3" t="s">
        <v>181</v>
      </c>
      <c r="E3766" s="2">
        <v>2016</v>
      </c>
      <c r="F3766" s="4">
        <v>45228</v>
      </c>
      <c r="G3766" s="3" t="s">
        <v>14</v>
      </c>
      <c r="H3766" s="4">
        <v>45234</v>
      </c>
      <c r="I3766" s="4">
        <f>_xlfn.XLOOKUP(#REF!,[1]!Backup_F8_Previous_Wave[ODINO],[1]!Backup_F8_Previous_Wave[Production Date],"")</f>
      </c>
      <c r="J3766" s="10">
        <f>_xlfn.XLOOKUP(#REF!,[1]!Backup_F8_Previous_Wave[ODINO],[1]!Backup_F8_Previous_Wave[Wave Date],"")</f>
      </c>
      <c r="K3766" s="6">
        <f>_xlfn.XLOOKUP(#REF!,[1]!Backup_F8_Previous_Wave[ODINO],[1]!Backup_F8_Previous_Wave[Full VIN],"")</f>
      </c>
      <c r="L3766" s="3" t="s">
        <v>2143</v>
      </c>
      <c r="M3766" s="3" t="s">
        <v>4</v>
      </c>
      <c r="N3766" s="3" t="s">
        <v>11120</v>
      </c>
      <c r="O3766" s="3" t="s">
        <v>196</v>
      </c>
      <c r="P3766" s="6">
        <f>_xlfn.XLOOKUP(#REF!,[1]!Table2[BINNING],[1]!Table2[VFG],"")</f>
      </c>
      <c r="Q3766" s="6">
        <f>IF(ISNUMBER(FIND("|",#REF!,1)),LEFT(#REF!,FIND("|",#REF!,1)-2),#REF!)</f>
      </c>
      <c r="R3766" s="6">
        <f>IF(ISNUMBER(FIND("|",#REF!,1)),RIGHT(#REF!,LEN(#REF!)-FIND("|",#REF!,1)-1),"")</f>
      </c>
      <c r="S3766" s="3" t="s">
        <v>7</v>
      </c>
      <c r="T3766" s="3" t="s">
        <v>7</v>
      </c>
      <c r="U3766" s="2">
        <v>0</v>
      </c>
      <c r="V3766" s="2">
        <v>0</v>
      </c>
      <c r="W3766" s="2"/>
      <c r="X3766" s="3" t="s">
        <v>229</v>
      </c>
      <c r="Y3766" s="2">
        <v>65</v>
      </c>
      <c r="Z3766" s="3"/>
      <c r="AA3766" s="3"/>
      <c r="AB3766" s="7" t="s">
        <v>11121</v>
      </c>
      <c r="AC3766" s="3" t="s">
        <v>297</v>
      </c>
      <c r="AD3766" s="3" t="s">
        <v>298</v>
      </c>
      <c r="AE3766" s="3" t="s">
        <v>299</v>
      </c>
      <c r="AF3766" s="3" t="s">
        <v>198</v>
      </c>
      <c r="AG3766" s="4"/>
      <c r="AH3766" s="3"/>
      <c r="AI3766" s="4"/>
      <c r="AJ37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6" s="8">
        <f>IF(#REF!=MAX(#REF!),"New","Old")</f>
      </c>
      <c r="AL3766" s="3"/>
      <c r="AM3766" s="9">
        <f>IF(OR(#REF!="",#REF!=0),"",IF(#REF!&lt;12000,"&lt;12k",IF(AND(#REF!&gt;=12000,#REF!&lt;24000),"12k to 24k",IF(AND(#REF!&gt;=24000,#REF!&lt;=36000),"24k to 36k",IF(#REF!&gt;36000,"&gt;36k","")))))</f>
      </c>
    </row>
    <row x14ac:dyDescent="0.25" r="3767" customHeight="1" ht="18.75">
      <c r="A3767" s="1">
        <v>1939880</v>
      </c>
      <c r="B3767" s="2">
        <v>11553586</v>
      </c>
      <c r="C3767" s="3" t="s">
        <v>0</v>
      </c>
      <c r="D3767" s="3" t="s">
        <v>86</v>
      </c>
      <c r="E3767" s="2">
        <v>2020</v>
      </c>
      <c r="F3767" s="4">
        <v>45233</v>
      </c>
      <c r="G3767" s="3" t="s">
        <v>14</v>
      </c>
      <c r="H3767" s="4">
        <v>45234</v>
      </c>
      <c r="I3767" s="4">
        <f>_xlfn.XLOOKUP(#REF!,[1]!Backup_F8_Previous_Wave[ODINO],[1]!Backup_F8_Previous_Wave[Production Date],"")</f>
      </c>
      <c r="J3767" s="10">
        <f>_xlfn.XLOOKUP(#REF!,[1]!Backup_F8_Previous_Wave[ODINO],[1]!Backup_F8_Previous_Wave[Wave Date],"")</f>
      </c>
      <c r="K3767" s="6">
        <f>_xlfn.XLOOKUP(#REF!,[1]!Backup_F8_Previous_Wave[ODINO],[1]!Backup_F8_Previous_Wave[Full VIN],"")</f>
      </c>
      <c r="L3767" s="3" t="s">
        <v>9154</v>
      </c>
      <c r="M3767" s="3" t="s">
        <v>4</v>
      </c>
      <c r="N3767" s="3" t="s">
        <v>11122</v>
      </c>
      <c r="O3767" s="3" t="s">
        <v>4771</v>
      </c>
      <c r="P3767" s="6">
        <f>_xlfn.XLOOKUP(#REF!,[1]!Table2[BINNING],[1]!Table2[VFG],"")</f>
      </c>
      <c r="Q3767" s="6">
        <f>IF(ISNUMBER(FIND("|",#REF!,1)),LEFT(#REF!,FIND("|",#REF!,1)-2),#REF!)</f>
      </c>
      <c r="R3767" s="6">
        <f>IF(ISNUMBER(FIND("|",#REF!,1)),RIGHT(#REF!,LEN(#REF!)-FIND("|",#REF!,1)-1),"")</f>
      </c>
      <c r="S3767" s="3" t="s">
        <v>7</v>
      </c>
      <c r="T3767" s="3" t="s">
        <v>7</v>
      </c>
      <c r="U3767" s="2">
        <v>0</v>
      </c>
      <c r="V3767" s="2">
        <v>0</v>
      </c>
      <c r="W3767" s="2"/>
      <c r="X3767" s="3" t="s">
        <v>166</v>
      </c>
      <c r="Y3767" s="2"/>
      <c r="Z3767" s="3"/>
      <c r="AA3767" s="3"/>
      <c r="AB3767" s="7" t="s">
        <v>11123</v>
      </c>
      <c r="AC3767" s="3" t="s">
        <v>685</v>
      </c>
      <c r="AD3767" s="3" t="s">
        <v>93</v>
      </c>
      <c r="AE3767" s="3" t="s">
        <v>94</v>
      </c>
      <c r="AF3767" s="3" t="s">
        <v>95</v>
      </c>
      <c r="AG3767" s="4"/>
      <c r="AH3767" s="3"/>
      <c r="AI3767" s="4"/>
      <c r="AJ37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7" s="8">
        <f>IF(#REF!=MAX(#REF!),"New","Old")</f>
      </c>
      <c r="AL3767" s="3"/>
      <c r="AM3767" s="9">
        <f>IF(OR(#REF!="",#REF!=0),"",IF(#REF!&lt;12000,"&lt;12k",IF(AND(#REF!&gt;=12000,#REF!&lt;24000),"12k to 24k",IF(AND(#REF!&gt;=24000,#REF!&lt;=36000),"24k to 36k",IF(#REF!&gt;36000,"&gt;36k","")))))</f>
      </c>
    </row>
    <row x14ac:dyDescent="0.25" r="3768" customHeight="1" ht="18.75">
      <c r="A3768" s="1">
        <v>1939967</v>
      </c>
      <c r="B3768" s="2">
        <v>11553640</v>
      </c>
      <c r="C3768" s="3" t="s">
        <v>0</v>
      </c>
      <c r="D3768" s="3" t="s">
        <v>1</v>
      </c>
      <c r="E3768" s="2">
        <v>2022</v>
      </c>
      <c r="F3768" s="4">
        <v>45215</v>
      </c>
      <c r="G3768" s="3" t="s">
        <v>14</v>
      </c>
      <c r="H3768" s="4">
        <v>45235</v>
      </c>
      <c r="I3768" s="4"/>
      <c r="J3768" s="10">
        <f>_xlfn.XLOOKUP(#REF!,[1]!Backup_F8_Previous_Wave[ODINO],[1]!Backup_F8_Previous_Wave[Wave Date],"")</f>
      </c>
      <c r="K3768" s="3"/>
      <c r="L3768" s="3" t="s">
        <v>11124</v>
      </c>
      <c r="M3768" s="3" t="s">
        <v>4</v>
      </c>
      <c r="N3768" s="3" t="s">
        <v>11125</v>
      </c>
      <c r="O3768" s="3" t="s">
        <v>11126</v>
      </c>
      <c r="P3768" s="6">
        <f>_xlfn.XLOOKUP(#REF!,[1]!Table2[BINNING],[1]!Table2[VFG],"")</f>
      </c>
      <c r="Q3768" s="6">
        <f>IF(ISNUMBER(FIND("|",#REF!,1)),LEFT(#REF!,FIND("|",#REF!,1)-2),#REF!)</f>
      </c>
      <c r="R3768" s="6">
        <f>IF(ISNUMBER(FIND("|",#REF!,1)),RIGHT(#REF!,LEN(#REF!)-FIND("|",#REF!,1)-1),"")</f>
      </c>
      <c r="S3768" s="3" t="s">
        <v>7</v>
      </c>
      <c r="T3768" s="3" t="s">
        <v>7</v>
      </c>
      <c r="U3768" s="2">
        <v>0</v>
      </c>
      <c r="V3768" s="2">
        <v>0</v>
      </c>
      <c r="W3768" s="2"/>
      <c r="X3768" s="3" t="s">
        <v>81</v>
      </c>
      <c r="Y3768" s="2"/>
      <c r="Z3768" s="3"/>
      <c r="AA3768" s="3"/>
      <c r="AB3768" s="7" t="s">
        <v>11127</v>
      </c>
      <c r="AC3768" s="3" t="s">
        <v>44</v>
      </c>
      <c r="AD3768" s="3" t="s">
        <v>44</v>
      </c>
      <c r="AE3768" s="3" t="s">
        <v>44</v>
      </c>
      <c r="AF3768" s="3" t="s">
        <v>44</v>
      </c>
      <c r="AG3768" s="4"/>
      <c r="AH3768" s="3"/>
      <c r="AI3768" s="4"/>
      <c r="AJ37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8" s="8">
        <f>IF(#REF!=MAX(#REF!),"New","Old")</f>
      </c>
      <c r="AL3768" s="3"/>
      <c r="AM3768" s="9">
        <f>IF(OR(#REF!="",#REF!=0),"",IF(#REF!&lt;12000,"&lt;12k",IF(AND(#REF!&gt;=12000,#REF!&lt;24000),"12k to 24k",IF(AND(#REF!&gt;=24000,#REF!&lt;=36000),"24k to 36k",IF(#REF!&gt;36000,"&gt;36k","")))))</f>
      </c>
    </row>
    <row x14ac:dyDescent="0.25" r="3769" customHeight="1" ht="18.75">
      <c r="A3769" s="1">
        <v>1939981</v>
      </c>
      <c r="B3769" s="2">
        <v>11553651</v>
      </c>
      <c r="C3769" s="3" t="s">
        <v>0</v>
      </c>
      <c r="D3769" s="3" t="s">
        <v>86</v>
      </c>
      <c r="E3769" s="2">
        <v>2016</v>
      </c>
      <c r="F3769" s="4">
        <v>45231</v>
      </c>
      <c r="G3769" s="3" t="s">
        <v>14</v>
      </c>
      <c r="H3769" s="4">
        <v>45235</v>
      </c>
      <c r="I3769" s="4"/>
      <c r="J3769" s="10">
        <f>_xlfn.XLOOKUP(#REF!,[1]!Backup_F8_Previous_Wave[ODINO],[1]!Backup_F8_Previous_Wave[Wave Date],"")</f>
      </c>
      <c r="K3769" s="3"/>
      <c r="L3769" s="3" t="s">
        <v>11128</v>
      </c>
      <c r="M3769" s="3" t="s">
        <v>4</v>
      </c>
      <c r="N3769" s="3" t="s">
        <v>11129</v>
      </c>
      <c r="O3769" s="3" t="s">
        <v>6493</v>
      </c>
      <c r="P3769" s="6">
        <f>_xlfn.XLOOKUP(#REF!,[1]!Table2[BINNING],[1]!Table2[VFG],"")</f>
      </c>
      <c r="Q3769" s="6">
        <f>IF(ISNUMBER(FIND("|",#REF!,1)),LEFT(#REF!,FIND("|",#REF!,1)-2),#REF!)</f>
      </c>
      <c r="R3769" s="6">
        <f>IF(ISNUMBER(FIND("|",#REF!,1)),RIGHT(#REF!,LEN(#REF!)-FIND("|",#REF!,1)-1),"")</f>
      </c>
      <c r="S3769" s="3" t="s">
        <v>7</v>
      </c>
      <c r="T3769" s="3" t="s">
        <v>7</v>
      </c>
      <c r="U3769" s="2">
        <v>0</v>
      </c>
      <c r="V3769" s="2">
        <v>0</v>
      </c>
      <c r="W3769" s="2"/>
      <c r="X3769" s="3" t="s">
        <v>583</v>
      </c>
      <c r="Y3769" s="2"/>
      <c r="Z3769" s="3"/>
      <c r="AA3769" s="3"/>
      <c r="AB3769" s="7" t="s">
        <v>11130</v>
      </c>
      <c r="AC3769" s="3" t="s">
        <v>44</v>
      </c>
      <c r="AD3769" s="3" t="s">
        <v>44</v>
      </c>
      <c r="AE3769" s="3" t="s">
        <v>44</v>
      </c>
      <c r="AF3769" s="3" t="s">
        <v>44</v>
      </c>
      <c r="AG3769" s="4"/>
      <c r="AH3769" s="3"/>
      <c r="AI3769" s="4"/>
      <c r="AJ37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69" s="8">
        <f>IF(#REF!=MAX(#REF!),"New","Old")</f>
      </c>
      <c r="AL3769" s="3"/>
      <c r="AM3769" s="9">
        <f>IF(OR(#REF!="",#REF!=0),"",IF(#REF!&lt;12000,"&lt;12k",IF(AND(#REF!&gt;=12000,#REF!&lt;24000),"12k to 24k",IF(AND(#REF!&gt;=24000,#REF!&lt;=36000),"24k to 36k",IF(#REF!&gt;36000,"&gt;36k","")))))</f>
      </c>
    </row>
    <row x14ac:dyDescent="0.25" r="3770" customHeight="1" ht="18.75">
      <c r="A3770" s="1">
        <v>1940016</v>
      </c>
      <c r="B3770" s="2">
        <v>11553673</v>
      </c>
      <c r="C3770" s="3" t="s">
        <v>0</v>
      </c>
      <c r="D3770" s="3" t="s">
        <v>86</v>
      </c>
      <c r="E3770" s="2">
        <v>2020</v>
      </c>
      <c r="F3770" s="4">
        <v>45226</v>
      </c>
      <c r="G3770" s="3" t="s">
        <v>14</v>
      </c>
      <c r="H3770" s="4">
        <v>45235</v>
      </c>
      <c r="I3770" s="4"/>
      <c r="J3770" s="10">
        <f>_xlfn.XLOOKUP(#REF!,[1]!Backup_F8_Previous_Wave[ODINO],[1]!Backup_F8_Previous_Wave[Wave Date],"")</f>
      </c>
      <c r="K3770" s="3"/>
      <c r="L3770" s="3" t="s">
        <v>8957</v>
      </c>
      <c r="M3770" s="3" t="s">
        <v>4</v>
      </c>
      <c r="N3770" s="3" t="s">
        <v>11131</v>
      </c>
      <c r="O3770" s="3" t="s">
        <v>4771</v>
      </c>
      <c r="P3770" s="6">
        <f>_xlfn.XLOOKUP(#REF!,[1]!Table2[BINNING],[1]!Table2[VFG],"")</f>
      </c>
      <c r="Q3770" s="6">
        <f>IF(ISNUMBER(FIND("|",#REF!,1)),LEFT(#REF!,FIND("|",#REF!,1)-2),#REF!)</f>
      </c>
      <c r="R3770" s="6">
        <f>IF(ISNUMBER(FIND("|",#REF!,1)),RIGHT(#REF!,LEN(#REF!)-FIND("|",#REF!,1)-1),"")</f>
      </c>
      <c r="S3770" s="3" t="s">
        <v>7</v>
      </c>
      <c r="T3770" s="3" t="s">
        <v>7</v>
      </c>
      <c r="U3770" s="2">
        <v>0</v>
      </c>
      <c r="V3770" s="2">
        <v>0</v>
      </c>
      <c r="W3770" s="2"/>
      <c r="X3770" s="3" t="s">
        <v>404</v>
      </c>
      <c r="Y3770" s="2"/>
      <c r="Z3770" s="3"/>
      <c r="AA3770" s="3"/>
      <c r="AB3770" s="7" t="s">
        <v>11132</v>
      </c>
      <c r="AC3770" s="3" t="s">
        <v>44</v>
      </c>
      <c r="AD3770" s="3" t="s">
        <v>44</v>
      </c>
      <c r="AE3770" s="3" t="s">
        <v>44</v>
      </c>
      <c r="AF3770" s="3" t="s">
        <v>44</v>
      </c>
      <c r="AG3770" s="4"/>
      <c r="AH3770" s="3"/>
      <c r="AI3770" s="4"/>
      <c r="AJ37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0" s="8">
        <f>IF(#REF!=MAX(#REF!),"New","Old")</f>
      </c>
      <c r="AL3770" s="3"/>
      <c r="AM3770" s="9">
        <f>IF(OR(#REF!="",#REF!=0),"",IF(#REF!&lt;12000,"&lt;12k",IF(AND(#REF!&gt;=12000,#REF!&lt;24000),"12k to 24k",IF(AND(#REF!&gt;=24000,#REF!&lt;=36000),"24k to 36k",IF(#REF!&gt;36000,"&gt;36k","")))))</f>
      </c>
    </row>
    <row x14ac:dyDescent="0.25" r="3771" customHeight="1" ht="18.75">
      <c r="A3771" s="1">
        <v>1940097</v>
      </c>
      <c r="B3771" s="2">
        <v>11553726</v>
      </c>
      <c r="C3771" s="3" t="s">
        <v>0</v>
      </c>
      <c r="D3771" s="3" t="s">
        <v>181</v>
      </c>
      <c r="E3771" s="2">
        <v>2017</v>
      </c>
      <c r="F3771" s="4">
        <v>45233</v>
      </c>
      <c r="G3771" s="3" t="s">
        <v>14</v>
      </c>
      <c r="H3771" s="4">
        <v>45236</v>
      </c>
      <c r="I3771" s="4">
        <f>_xlfn.XLOOKUP(#REF!,[1]!Backup_F8_Previous_Wave[ODINO],[1]!Backup_F8_Previous_Wave[Production Date],"")</f>
      </c>
      <c r="J3771" s="10">
        <f>_xlfn.XLOOKUP(#REF!,[1]!Backup_F8_Previous_Wave[ODINO],[1]!Backup_F8_Previous_Wave[Wave Date],"")</f>
      </c>
      <c r="K3771" s="6">
        <f>_xlfn.XLOOKUP(#REF!,[1]!Backup_F8_Previous_Wave[ODINO],[1]!Backup_F8_Previous_Wave[Full VIN],"")</f>
      </c>
      <c r="L3771" s="3" t="s">
        <v>3371</v>
      </c>
      <c r="M3771" s="3" t="s">
        <v>4</v>
      </c>
      <c r="N3771" s="3" t="s">
        <v>11133</v>
      </c>
      <c r="O3771" s="3" t="s">
        <v>196</v>
      </c>
      <c r="P3771" s="6">
        <f>_xlfn.XLOOKUP(#REF!,[1]!Table2[BINNING],[1]!Table2[VFG],"")</f>
      </c>
      <c r="Q3771" s="6">
        <f>IF(ISNUMBER(FIND("|",#REF!,1)),LEFT(#REF!,FIND("|",#REF!,1)-2),#REF!)</f>
      </c>
      <c r="R3771" s="6">
        <f>IF(ISNUMBER(FIND("|",#REF!,1)),RIGHT(#REF!,LEN(#REF!)-FIND("|",#REF!,1)-1),"")</f>
      </c>
      <c r="S3771" s="3" t="s">
        <v>7</v>
      </c>
      <c r="T3771" s="3" t="s">
        <v>7</v>
      </c>
      <c r="U3771" s="2">
        <v>0</v>
      </c>
      <c r="V3771" s="2">
        <v>0</v>
      </c>
      <c r="W3771" s="2"/>
      <c r="X3771" s="3" t="s">
        <v>100</v>
      </c>
      <c r="Y3771" s="2">
        <v>65</v>
      </c>
      <c r="Z3771" s="3"/>
      <c r="AA3771" s="3"/>
      <c r="AB3771" s="7" t="s">
        <v>11134</v>
      </c>
      <c r="AC3771" s="3" t="s">
        <v>297</v>
      </c>
      <c r="AD3771" s="3" t="s">
        <v>298</v>
      </c>
      <c r="AE3771" s="3" t="s">
        <v>299</v>
      </c>
      <c r="AF3771" s="3" t="s">
        <v>198</v>
      </c>
      <c r="AG3771" s="4"/>
      <c r="AH3771" s="3"/>
      <c r="AI3771" s="4"/>
      <c r="AJ37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1" s="8">
        <f>IF(#REF!=MAX(#REF!),"New","Old")</f>
      </c>
      <c r="AL3771" s="3"/>
      <c r="AM3771" s="9">
        <f>IF(OR(#REF!="",#REF!=0),"",IF(#REF!&lt;12000,"&lt;12k",IF(AND(#REF!&gt;=12000,#REF!&lt;24000),"12k to 24k",IF(AND(#REF!&gt;=24000,#REF!&lt;=36000),"24k to 36k",IF(#REF!&gt;36000,"&gt;36k","")))))</f>
      </c>
    </row>
    <row x14ac:dyDescent="0.25" r="3772" customHeight="1" ht="18.75">
      <c r="A3772" s="1">
        <v>1940229</v>
      </c>
      <c r="B3772" s="2">
        <v>11553822</v>
      </c>
      <c r="C3772" s="3" t="s">
        <v>0</v>
      </c>
      <c r="D3772" s="3" t="s">
        <v>86</v>
      </c>
      <c r="E3772" s="2">
        <v>2020</v>
      </c>
      <c r="F3772" s="4">
        <v>45234</v>
      </c>
      <c r="G3772" s="3" t="s">
        <v>14</v>
      </c>
      <c r="H3772" s="4">
        <v>45236</v>
      </c>
      <c r="I3772" s="4">
        <f>_xlfn.XLOOKUP(#REF!,[1]!Backup_F8_Previous_Wave[ODINO],[1]!Backup_F8_Previous_Wave[Production Date],"")</f>
      </c>
      <c r="J3772" s="10">
        <f>_xlfn.XLOOKUP(#REF!,[1]!Backup_F8_Previous_Wave[ODINO],[1]!Backup_F8_Previous_Wave[Wave Date],"")</f>
      </c>
      <c r="K3772" s="6">
        <f>_xlfn.XLOOKUP(#REF!,[1]!Backup_F8_Previous_Wave[ODINO],[1]!Backup_F8_Previous_Wave[Full VIN],"")</f>
      </c>
      <c r="L3772" s="3" t="s">
        <v>2146</v>
      </c>
      <c r="M3772" s="3" t="s">
        <v>4</v>
      </c>
      <c r="N3772" s="3" t="s">
        <v>11135</v>
      </c>
      <c r="O3772" s="3" t="s">
        <v>4771</v>
      </c>
      <c r="P3772" s="6">
        <f>_xlfn.XLOOKUP(#REF!,[1]!Table2[BINNING],[1]!Table2[VFG],"")</f>
      </c>
      <c r="Q3772" s="6">
        <f>IF(ISNUMBER(FIND("|",#REF!,1)),LEFT(#REF!,FIND("|",#REF!,1)-2),#REF!)</f>
      </c>
      <c r="R3772" s="6">
        <f>IF(ISNUMBER(FIND("|",#REF!,1)),RIGHT(#REF!,LEN(#REF!)-FIND("|",#REF!,1)-1),"")</f>
      </c>
      <c r="S3772" s="3" t="s">
        <v>7</v>
      </c>
      <c r="T3772" s="3" t="s">
        <v>7</v>
      </c>
      <c r="U3772" s="2">
        <v>0</v>
      </c>
      <c r="V3772" s="2">
        <v>0</v>
      </c>
      <c r="W3772" s="2">
        <v>50000</v>
      </c>
      <c r="X3772" s="3" t="s">
        <v>72</v>
      </c>
      <c r="Y3772" s="2"/>
      <c r="Z3772" s="3" t="s">
        <v>11136</v>
      </c>
      <c r="AA3772" s="3" t="s">
        <v>1092</v>
      </c>
      <c r="AB3772" s="7" t="s">
        <v>11137</v>
      </c>
      <c r="AC3772" s="3" t="s">
        <v>685</v>
      </c>
      <c r="AD3772" s="3" t="s">
        <v>93</v>
      </c>
      <c r="AE3772" s="3" t="s">
        <v>94</v>
      </c>
      <c r="AF3772" s="3" t="s">
        <v>95</v>
      </c>
      <c r="AG3772" s="4"/>
      <c r="AH3772" s="3"/>
      <c r="AI3772" s="4"/>
      <c r="AJ37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2" s="8">
        <f>IF(#REF!=MAX(#REF!),"New","Old")</f>
      </c>
      <c r="AL3772" s="3"/>
      <c r="AM3772" s="9">
        <f>IF(OR(#REF!="",#REF!=0),"",IF(#REF!&lt;12000,"&lt;12k",IF(AND(#REF!&gt;=12000,#REF!&lt;24000),"12k to 24k",IF(AND(#REF!&gt;=24000,#REF!&lt;=36000),"24k to 36k",IF(#REF!&gt;36000,"&gt;36k","")))))</f>
      </c>
    </row>
    <row x14ac:dyDescent="0.25" r="3773" customHeight="1" ht="18.75">
      <c r="A3773" s="1">
        <v>1940295</v>
      </c>
      <c r="B3773" s="2">
        <v>11553872</v>
      </c>
      <c r="C3773" s="3" t="s">
        <v>0</v>
      </c>
      <c r="D3773" s="3" t="s">
        <v>86</v>
      </c>
      <c r="E3773" s="2">
        <v>2020</v>
      </c>
      <c r="F3773" s="4">
        <v>45236</v>
      </c>
      <c r="G3773" s="3" t="s">
        <v>14</v>
      </c>
      <c r="H3773" s="4">
        <v>45236</v>
      </c>
      <c r="I3773" s="4">
        <f>_xlfn.XLOOKUP(#REF!,[1]!Backup_F8_Previous_Wave[ODINO],[1]!Backup_F8_Previous_Wave[Production Date],"")</f>
      </c>
      <c r="J3773" s="10">
        <f>_xlfn.XLOOKUP(#REF!,[1]!Backup_F8_Previous_Wave[ODINO],[1]!Backup_F8_Previous_Wave[Wave Date],"")</f>
      </c>
      <c r="K3773" s="6">
        <f>_xlfn.XLOOKUP(#REF!,[1]!Backup_F8_Previous_Wave[ODINO],[1]!Backup_F8_Previous_Wave[Full VIN],"")</f>
      </c>
      <c r="L3773" s="3" t="s">
        <v>8112</v>
      </c>
      <c r="M3773" s="3" t="s">
        <v>4</v>
      </c>
      <c r="N3773" s="3" t="s">
        <v>11138</v>
      </c>
      <c r="O3773" s="3" t="s">
        <v>4771</v>
      </c>
      <c r="P3773" s="6">
        <f>_xlfn.XLOOKUP(#REF!,[1]!Table2[BINNING],[1]!Table2[VFG],"")</f>
      </c>
      <c r="Q3773" s="6">
        <f>IF(ISNUMBER(FIND("|",#REF!,1)),LEFT(#REF!,FIND("|",#REF!,1)-2),#REF!)</f>
      </c>
      <c r="R3773" s="6">
        <f>IF(ISNUMBER(FIND("|",#REF!,1)),RIGHT(#REF!,LEN(#REF!)-FIND("|",#REF!,1)-1),"")</f>
      </c>
      <c r="S3773" s="3" t="s">
        <v>7</v>
      </c>
      <c r="T3773" s="3" t="s">
        <v>7</v>
      </c>
      <c r="U3773" s="2">
        <v>0</v>
      </c>
      <c r="V3773" s="2">
        <v>0</v>
      </c>
      <c r="W3773" s="2"/>
      <c r="X3773" s="3" t="s">
        <v>282</v>
      </c>
      <c r="Y3773" s="2"/>
      <c r="Z3773" s="3"/>
      <c r="AA3773" s="3"/>
      <c r="AB3773" s="7" t="s">
        <v>11139</v>
      </c>
      <c r="AC3773" s="3" t="s">
        <v>685</v>
      </c>
      <c r="AD3773" s="3" t="s">
        <v>93</v>
      </c>
      <c r="AE3773" s="3" t="s">
        <v>94</v>
      </c>
      <c r="AF3773" s="3" t="s">
        <v>95</v>
      </c>
      <c r="AG3773" s="4"/>
      <c r="AH3773" s="3"/>
      <c r="AI3773" s="4"/>
      <c r="AJ37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3" s="8">
        <f>IF(#REF!=MAX(#REF!),"New","Old")</f>
      </c>
      <c r="AL3773" s="3"/>
      <c r="AM3773" s="9">
        <f>IF(OR(#REF!="",#REF!=0),"",IF(#REF!&lt;12000,"&lt;12k",IF(AND(#REF!&gt;=12000,#REF!&lt;24000),"12k to 24k",IF(AND(#REF!&gt;=24000,#REF!&lt;=36000),"24k to 36k",IF(#REF!&gt;36000,"&gt;36k","")))))</f>
      </c>
    </row>
    <row x14ac:dyDescent="0.25" r="3774" customHeight="1" ht="18.75">
      <c r="A3774" s="1">
        <v>1940367</v>
      </c>
      <c r="B3774" s="2">
        <v>11553917</v>
      </c>
      <c r="C3774" s="3" t="s">
        <v>0</v>
      </c>
      <c r="D3774" s="3" t="s">
        <v>181</v>
      </c>
      <c r="E3774" s="2">
        <v>2018</v>
      </c>
      <c r="F3774" s="4">
        <v>45230</v>
      </c>
      <c r="G3774" s="3" t="s">
        <v>14</v>
      </c>
      <c r="H3774" s="4">
        <v>45237</v>
      </c>
      <c r="I3774" s="4">
        <f>_xlfn.XLOOKUP(#REF!,[1]!Backup_F8_Previous_Wave[ODINO],[1]!Backup_F8_Previous_Wave[Production Date],"")</f>
      </c>
      <c r="J3774" s="10">
        <f>_xlfn.XLOOKUP(#REF!,[1]!Backup_F8_Previous_Wave[ODINO],[1]!Backup_F8_Previous_Wave[Wave Date],"")</f>
      </c>
      <c r="K3774" s="6">
        <f>_xlfn.XLOOKUP(#REF!,[1]!Backup_F8_Previous_Wave[ODINO],[1]!Backup_F8_Previous_Wave[Full VIN],"")</f>
      </c>
      <c r="L3774" s="3" t="s">
        <v>7780</v>
      </c>
      <c r="M3774" s="3" t="s">
        <v>4</v>
      </c>
      <c r="N3774" s="3" t="s">
        <v>11140</v>
      </c>
      <c r="O3774" s="3" t="s">
        <v>552</v>
      </c>
      <c r="P3774" s="6">
        <f>_xlfn.XLOOKUP(#REF!,[1]!Table2[BINNING],[1]!Table2[VFG],"")</f>
      </c>
      <c r="Q3774" s="6">
        <f>IF(ISNUMBER(FIND("|",#REF!,1)),LEFT(#REF!,FIND("|",#REF!,1)-2),#REF!)</f>
      </c>
      <c r="R3774" s="6">
        <f>IF(ISNUMBER(FIND("|",#REF!,1)),RIGHT(#REF!,LEN(#REF!)-FIND("|",#REF!,1)-1),"")</f>
      </c>
      <c r="S3774" s="3" t="s">
        <v>7</v>
      </c>
      <c r="T3774" s="3" t="s">
        <v>7</v>
      </c>
      <c r="U3774" s="2">
        <v>0</v>
      </c>
      <c r="V3774" s="2">
        <v>0</v>
      </c>
      <c r="W3774" s="2">
        <v>24000</v>
      </c>
      <c r="X3774" s="3" t="s">
        <v>125</v>
      </c>
      <c r="Y3774" s="2">
        <v>0</v>
      </c>
      <c r="Z3774" s="3" t="s">
        <v>11141</v>
      </c>
      <c r="AA3774" s="3" t="s">
        <v>2631</v>
      </c>
      <c r="AB3774" s="7" t="s">
        <v>11142</v>
      </c>
      <c r="AC3774" s="3" t="s">
        <v>297</v>
      </c>
      <c r="AD3774" s="3" t="s">
        <v>298</v>
      </c>
      <c r="AE3774" s="3" t="s">
        <v>299</v>
      </c>
      <c r="AF3774" s="3" t="s">
        <v>198</v>
      </c>
      <c r="AG3774" s="4"/>
      <c r="AH3774" s="3"/>
      <c r="AI3774" s="4"/>
      <c r="AJ37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4" s="8">
        <f>IF(#REF!=MAX(#REF!),"New","Old")</f>
      </c>
      <c r="AL3774" s="3"/>
      <c r="AM3774" s="9">
        <f>IF(OR(#REF!="",#REF!=0),"",IF(#REF!&lt;12000,"&lt;12k",IF(AND(#REF!&gt;=12000,#REF!&lt;24000),"12k to 24k",IF(AND(#REF!&gt;=24000,#REF!&lt;=36000),"24k to 36k",IF(#REF!&gt;36000,"&gt;36k","")))))</f>
      </c>
    </row>
    <row x14ac:dyDescent="0.25" r="3775" customHeight="1" ht="18.75">
      <c r="A3775" s="1">
        <v>1940441</v>
      </c>
      <c r="B3775" s="2">
        <v>11553964</v>
      </c>
      <c r="C3775" s="3" t="s">
        <v>0</v>
      </c>
      <c r="D3775" s="3" t="s">
        <v>1</v>
      </c>
      <c r="E3775" s="2">
        <v>2016</v>
      </c>
      <c r="F3775" s="4">
        <v>45218</v>
      </c>
      <c r="G3775" s="3" t="s">
        <v>14</v>
      </c>
      <c r="H3775" s="4">
        <v>45237</v>
      </c>
      <c r="I3775" s="4">
        <f>_xlfn.XLOOKUP(#REF!,[1]!Backup_F8_Previous_Wave[ODINO],[1]!Backup_F8_Previous_Wave[Production Date],"")</f>
      </c>
      <c r="J3775" s="10">
        <f>_xlfn.XLOOKUP(#REF!,[1]!Backup_F8_Previous_Wave[ODINO],[1]!Backup_F8_Previous_Wave[Wave Date],"")</f>
      </c>
      <c r="K3775" s="6">
        <f>_xlfn.XLOOKUP(#REF!,[1]!Backup_F8_Previous_Wave[ODINO],[1]!Backup_F8_Previous_Wave[Full VIN],"")</f>
      </c>
      <c r="L3775" s="3" t="s">
        <v>607</v>
      </c>
      <c r="M3775" s="3" t="s">
        <v>4</v>
      </c>
      <c r="N3775" s="3" t="s">
        <v>11143</v>
      </c>
      <c r="O3775" s="3" t="s">
        <v>864</v>
      </c>
      <c r="P3775" s="6">
        <f>_xlfn.XLOOKUP(#REF!,[1]!Table2[BINNING],[1]!Table2[VFG],"")</f>
      </c>
      <c r="Q3775" s="6">
        <f>IF(ISNUMBER(FIND("|",#REF!,1)),LEFT(#REF!,FIND("|",#REF!,1)-2),#REF!)</f>
      </c>
      <c r="R3775" s="6">
        <f>IF(ISNUMBER(FIND("|",#REF!,1)),RIGHT(#REF!,LEN(#REF!)-FIND("|",#REF!,1)-1),"")</f>
      </c>
      <c r="S3775" s="3" t="s">
        <v>7</v>
      </c>
      <c r="T3775" s="3" t="s">
        <v>7</v>
      </c>
      <c r="U3775" s="2">
        <v>0</v>
      </c>
      <c r="V3775" s="2">
        <v>0</v>
      </c>
      <c r="W3775" s="2"/>
      <c r="X3775" s="3" t="s">
        <v>467</v>
      </c>
      <c r="Y3775" s="2">
        <v>40</v>
      </c>
      <c r="Z3775" s="3"/>
      <c r="AA3775" s="3"/>
      <c r="AB3775" s="7" t="s">
        <v>11144</v>
      </c>
      <c r="AC3775" s="3" t="s">
        <v>20</v>
      </c>
      <c r="AD3775" s="3" t="s">
        <v>11</v>
      </c>
      <c r="AE3775" s="3" t="s">
        <v>21</v>
      </c>
      <c r="AF3775" s="3" t="s">
        <v>13</v>
      </c>
      <c r="AG3775" s="4"/>
      <c r="AH3775" s="3"/>
      <c r="AI3775" s="4"/>
      <c r="AJ37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5" s="8">
        <f>IF(#REF!=MAX(#REF!),"New","Old")</f>
      </c>
      <c r="AL3775" s="3"/>
      <c r="AM3775" s="9">
        <f>IF(OR(#REF!="",#REF!=0),"",IF(#REF!&lt;12000,"&lt;12k",IF(AND(#REF!&gt;=12000,#REF!&lt;24000),"12k to 24k",IF(AND(#REF!&gt;=24000,#REF!&lt;=36000),"24k to 36k",IF(#REF!&gt;36000,"&gt;36k","")))))</f>
      </c>
    </row>
    <row x14ac:dyDescent="0.25" r="3776" customHeight="1" ht="18.75">
      <c r="A3776" s="1">
        <v>1940477</v>
      </c>
      <c r="B3776" s="2">
        <v>11553993</v>
      </c>
      <c r="C3776" s="3" t="s">
        <v>0</v>
      </c>
      <c r="D3776" s="3" t="s">
        <v>86</v>
      </c>
      <c r="E3776" s="2">
        <v>2020</v>
      </c>
      <c r="F3776" s="4">
        <v>45139</v>
      </c>
      <c r="G3776" s="3" t="s">
        <v>39</v>
      </c>
      <c r="H3776" s="4">
        <v>45237</v>
      </c>
      <c r="I3776" s="4">
        <f>_xlfn.XLOOKUP(#REF!,[1]!Backup_F8_Previous_Wave[ODINO],[1]!Backup_F8_Previous_Wave[Production Date],"")</f>
      </c>
      <c r="J3776" s="10">
        <f>_xlfn.XLOOKUP(#REF!,[1]!Backup_F8_Previous_Wave[ODINO],[1]!Backup_F8_Previous_Wave[Wave Date],"")</f>
      </c>
      <c r="K3776" s="6">
        <f>_xlfn.XLOOKUP(#REF!,[1]!Backup_F8_Previous_Wave[ODINO],[1]!Backup_F8_Previous_Wave[Full VIN],"")</f>
      </c>
      <c r="L3776" s="3" t="s">
        <v>9566</v>
      </c>
      <c r="M3776" s="3" t="s">
        <v>4</v>
      </c>
      <c r="N3776" s="3" t="s">
        <v>11145</v>
      </c>
      <c r="O3776" s="3" t="s">
        <v>4771</v>
      </c>
      <c r="P3776" s="6">
        <f>_xlfn.XLOOKUP(#REF!,[1]!Table2[BINNING],[1]!Table2[VFG],"")</f>
      </c>
      <c r="Q3776" s="6">
        <f>IF(ISNUMBER(FIND("|",#REF!,1)),LEFT(#REF!,FIND("|",#REF!,1)-2),#REF!)</f>
      </c>
      <c r="R3776" s="6">
        <f>IF(ISNUMBER(FIND("|",#REF!,1)),RIGHT(#REF!,LEN(#REF!)-FIND("|",#REF!,1)-1),"")</f>
      </c>
      <c r="S3776" s="3" t="s">
        <v>7</v>
      </c>
      <c r="T3776" s="3" t="s">
        <v>7</v>
      </c>
      <c r="U3776" s="2">
        <v>0</v>
      </c>
      <c r="V3776" s="2">
        <v>0</v>
      </c>
      <c r="W3776" s="2"/>
      <c r="X3776" s="3" t="s">
        <v>238</v>
      </c>
      <c r="Y3776" s="2"/>
      <c r="Z3776" s="3"/>
      <c r="AA3776" s="3"/>
      <c r="AB3776" s="7" t="s">
        <v>11146</v>
      </c>
      <c r="AC3776" s="3" t="s">
        <v>685</v>
      </c>
      <c r="AD3776" s="3" t="s">
        <v>93</v>
      </c>
      <c r="AE3776" s="3" t="s">
        <v>94</v>
      </c>
      <c r="AF3776" s="3" t="s">
        <v>95</v>
      </c>
      <c r="AG3776" s="4"/>
      <c r="AH3776" s="3"/>
      <c r="AI3776" s="4"/>
      <c r="AJ37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6" s="8">
        <f>IF(#REF!=MAX(#REF!),"New","Old")</f>
      </c>
      <c r="AL3776" s="3"/>
      <c r="AM3776" s="9">
        <f>IF(OR(#REF!="",#REF!=0),"",IF(#REF!&lt;12000,"&lt;12k",IF(AND(#REF!&gt;=12000,#REF!&lt;24000),"12k to 24k",IF(AND(#REF!&gt;=24000,#REF!&lt;=36000),"24k to 36k",IF(#REF!&gt;36000,"&gt;36k","")))))</f>
      </c>
    </row>
    <row x14ac:dyDescent="0.25" r="3777" customHeight="1" ht="18.75">
      <c r="A3777" s="1">
        <v>1940533</v>
      </c>
      <c r="B3777" s="2">
        <v>11554038</v>
      </c>
      <c r="C3777" s="3" t="s">
        <v>0</v>
      </c>
      <c r="D3777" s="3" t="s">
        <v>181</v>
      </c>
      <c r="E3777" s="2">
        <v>2018</v>
      </c>
      <c r="F3777" s="4">
        <v>45130</v>
      </c>
      <c r="G3777" s="3" t="s">
        <v>39</v>
      </c>
      <c r="H3777" s="4">
        <v>45237</v>
      </c>
      <c r="I3777" s="4"/>
      <c r="J3777" s="10">
        <f>_xlfn.XLOOKUP(#REF!,[1]!Backup_F8_Previous_Wave[ODINO],[1]!Backup_F8_Previous_Wave[Wave Date],"")</f>
      </c>
      <c r="K3777" s="3"/>
      <c r="L3777" s="3"/>
      <c r="M3777" s="3" t="s">
        <v>4</v>
      </c>
      <c r="N3777" s="3" t="s">
        <v>11147</v>
      </c>
      <c r="O3777" s="3" t="s">
        <v>196</v>
      </c>
      <c r="P3777" s="6">
        <f>_xlfn.XLOOKUP(#REF!,[1]!Table2[BINNING],[1]!Table2[VFG],"")</f>
      </c>
      <c r="Q3777" s="6">
        <f>IF(ISNUMBER(FIND("|",#REF!,1)),LEFT(#REF!,FIND("|",#REF!,1)-2),#REF!)</f>
      </c>
      <c r="R3777" s="6">
        <f>IF(ISNUMBER(FIND("|",#REF!,1)),RIGHT(#REF!,LEN(#REF!)-FIND("|",#REF!,1)-1),"")</f>
      </c>
      <c r="S3777" s="3" t="s">
        <v>7</v>
      </c>
      <c r="T3777" s="3" t="s">
        <v>7</v>
      </c>
      <c r="U3777" s="2">
        <v>0</v>
      </c>
      <c r="V3777" s="2">
        <v>0</v>
      </c>
      <c r="W3777" s="2">
        <v>105000</v>
      </c>
      <c r="X3777" s="3" t="s">
        <v>18</v>
      </c>
      <c r="Y3777" s="2">
        <v>0</v>
      </c>
      <c r="Z3777" s="3" t="s">
        <v>11148</v>
      </c>
      <c r="AA3777" s="3" t="s">
        <v>2949</v>
      </c>
      <c r="AB3777" s="7" t="s">
        <v>11149</v>
      </c>
      <c r="AC3777" s="3" t="s">
        <v>44</v>
      </c>
      <c r="AD3777" s="3" t="s">
        <v>44</v>
      </c>
      <c r="AE3777" s="3" t="s">
        <v>44</v>
      </c>
      <c r="AF3777" s="3" t="s">
        <v>44</v>
      </c>
      <c r="AG3777" s="4"/>
      <c r="AH3777" s="3"/>
      <c r="AI3777" s="4"/>
      <c r="AJ37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7" s="8">
        <f>IF(#REF!=MAX(#REF!),"New","Old")</f>
      </c>
      <c r="AL3777" s="3"/>
      <c r="AM3777" s="9">
        <f>IF(OR(#REF!="",#REF!=0),"",IF(#REF!&lt;12000,"&lt;12k",IF(AND(#REF!&gt;=12000,#REF!&lt;24000),"12k to 24k",IF(AND(#REF!&gt;=24000,#REF!&lt;=36000),"24k to 36k",IF(#REF!&gt;36000,"&gt;36k","")))))</f>
      </c>
    </row>
    <row x14ac:dyDescent="0.25" r="3778" customHeight="1" ht="18.75">
      <c r="A3778" s="1">
        <v>1940548</v>
      </c>
      <c r="B3778" s="2">
        <v>11554046</v>
      </c>
      <c r="C3778" s="3" t="s">
        <v>0</v>
      </c>
      <c r="D3778" s="3" t="s">
        <v>181</v>
      </c>
      <c r="E3778" s="2">
        <v>2017</v>
      </c>
      <c r="F3778" s="4">
        <v>45222</v>
      </c>
      <c r="G3778" s="3" t="s">
        <v>14</v>
      </c>
      <c r="H3778" s="4">
        <v>45237</v>
      </c>
      <c r="I3778" s="4">
        <f>_xlfn.XLOOKUP(#REF!,[1]!Backup_F8_Previous_Wave[ODINO],[1]!Backup_F8_Previous_Wave[Production Date],"")</f>
      </c>
      <c r="J3778" s="10">
        <f>_xlfn.XLOOKUP(#REF!,[1]!Backup_F8_Previous_Wave[ODINO],[1]!Backup_F8_Previous_Wave[Wave Date],"")</f>
      </c>
      <c r="K3778" s="6">
        <f>_xlfn.XLOOKUP(#REF!,[1]!Backup_F8_Previous_Wave[ODINO],[1]!Backup_F8_Previous_Wave[Full VIN],"")</f>
      </c>
      <c r="L3778" s="3" t="s">
        <v>9186</v>
      </c>
      <c r="M3778" s="3" t="s">
        <v>4</v>
      </c>
      <c r="N3778" s="3" t="s">
        <v>11150</v>
      </c>
      <c r="O3778" s="3" t="s">
        <v>1234</v>
      </c>
      <c r="P3778" s="6">
        <f>_xlfn.XLOOKUP(#REF!,[1]!Table2[BINNING],[1]!Table2[VFG],"")</f>
      </c>
      <c r="Q3778" s="6">
        <f>IF(ISNUMBER(FIND("|",#REF!,1)),LEFT(#REF!,FIND("|",#REF!,1)-2),#REF!)</f>
      </c>
      <c r="R3778" s="6">
        <f>IF(ISNUMBER(FIND("|",#REF!,1)),RIGHT(#REF!,LEN(#REF!)-FIND("|",#REF!,1)-1),"")</f>
      </c>
      <c r="S3778" s="3" t="s">
        <v>7</v>
      </c>
      <c r="T3778" s="3" t="s">
        <v>7</v>
      </c>
      <c r="U3778" s="2">
        <v>0</v>
      </c>
      <c r="V3778" s="2">
        <v>0</v>
      </c>
      <c r="W3778" s="2">
        <v>75000</v>
      </c>
      <c r="X3778" s="3" t="s">
        <v>253</v>
      </c>
      <c r="Y3778" s="2">
        <v>65</v>
      </c>
      <c r="Z3778" s="3"/>
      <c r="AA3778" s="3"/>
      <c r="AB3778" s="7" t="s">
        <v>11151</v>
      </c>
      <c r="AC3778" s="3" t="s">
        <v>297</v>
      </c>
      <c r="AD3778" s="3" t="s">
        <v>298</v>
      </c>
      <c r="AE3778" s="3" t="s">
        <v>299</v>
      </c>
      <c r="AF3778" s="3" t="s">
        <v>198</v>
      </c>
      <c r="AG3778" s="4"/>
      <c r="AH3778" s="3"/>
      <c r="AI3778" s="4"/>
      <c r="AJ37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8" s="8">
        <f>IF(#REF!=MAX(#REF!),"New","Old")</f>
      </c>
      <c r="AL3778" s="3"/>
      <c r="AM3778" s="9">
        <f>IF(OR(#REF!="",#REF!=0),"",IF(#REF!&lt;12000,"&lt;12k",IF(AND(#REF!&gt;=12000,#REF!&lt;24000),"12k to 24k",IF(AND(#REF!&gt;=24000,#REF!&lt;=36000),"24k to 36k",IF(#REF!&gt;36000,"&gt;36k","")))))</f>
      </c>
    </row>
    <row x14ac:dyDescent="0.25" r="3779" customHeight="1" ht="18.75">
      <c r="A3779" s="1">
        <v>1940560</v>
      </c>
      <c r="B3779" s="2">
        <v>11554055</v>
      </c>
      <c r="C3779" s="3" t="s">
        <v>0</v>
      </c>
      <c r="D3779" s="3" t="s">
        <v>86</v>
      </c>
      <c r="E3779" s="2">
        <v>2021</v>
      </c>
      <c r="F3779" s="4">
        <v>45230</v>
      </c>
      <c r="G3779" s="3" t="s">
        <v>14</v>
      </c>
      <c r="H3779" s="4">
        <v>45237</v>
      </c>
      <c r="I3779" s="4">
        <f>_xlfn.XLOOKUP(#REF!,[1]!Backup_F8_Previous_Wave[ODINO],[1]!Backup_F8_Previous_Wave[Production Date],"")</f>
      </c>
      <c r="J3779" s="10">
        <f>_xlfn.XLOOKUP(#REF!,[1]!Backup_F8_Previous_Wave[ODINO],[1]!Backup_F8_Previous_Wave[Wave Date],"")</f>
      </c>
      <c r="K3779" s="6">
        <f>_xlfn.XLOOKUP(#REF!,[1]!Backup_F8_Previous_Wave[ODINO],[1]!Backup_F8_Previous_Wave[Full VIN],"")</f>
      </c>
      <c r="L3779" s="3" t="s">
        <v>11115</v>
      </c>
      <c r="M3779" s="3" t="s">
        <v>4</v>
      </c>
      <c r="N3779" s="3" t="s">
        <v>11152</v>
      </c>
      <c r="O3779" s="3" t="s">
        <v>4771</v>
      </c>
      <c r="P3779" s="6">
        <f>_xlfn.XLOOKUP(#REF!,[1]!Table2[BINNING],[1]!Table2[VFG],"")</f>
      </c>
      <c r="Q3779" s="6">
        <f>IF(ISNUMBER(FIND("|",#REF!,1)),LEFT(#REF!,FIND("|",#REF!,1)-2),#REF!)</f>
      </c>
      <c r="R3779" s="6">
        <f>IF(ISNUMBER(FIND("|",#REF!,1)),RIGHT(#REF!,LEN(#REF!)-FIND("|",#REF!,1)-1),"")</f>
      </c>
      <c r="S3779" s="3" t="s">
        <v>7</v>
      </c>
      <c r="T3779" s="3" t="s">
        <v>7</v>
      </c>
      <c r="U3779" s="2">
        <v>0</v>
      </c>
      <c r="V3779" s="2">
        <v>0</v>
      </c>
      <c r="W3779" s="2"/>
      <c r="X3779" s="3" t="s">
        <v>525</v>
      </c>
      <c r="Y3779" s="2">
        <v>0</v>
      </c>
      <c r="Z3779" s="3"/>
      <c r="AA3779" s="3"/>
      <c r="AB3779" s="7" t="s">
        <v>11153</v>
      </c>
      <c r="AC3779" s="3" t="s">
        <v>685</v>
      </c>
      <c r="AD3779" s="3" t="s">
        <v>93</v>
      </c>
      <c r="AE3779" s="3" t="s">
        <v>94</v>
      </c>
      <c r="AF3779" s="3" t="s">
        <v>95</v>
      </c>
      <c r="AG3779" s="4"/>
      <c r="AH3779" s="3"/>
      <c r="AI3779" s="4"/>
      <c r="AJ37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79" s="8">
        <f>IF(#REF!=MAX(#REF!),"New","Old")</f>
      </c>
      <c r="AL3779" s="3"/>
      <c r="AM3779" s="9">
        <f>IF(OR(#REF!="",#REF!=0),"",IF(#REF!&lt;12000,"&lt;12k",IF(AND(#REF!&gt;=12000,#REF!&lt;24000),"12k to 24k",IF(AND(#REF!&gt;=24000,#REF!&lt;=36000),"24k to 36k",IF(#REF!&gt;36000,"&gt;36k","")))))</f>
      </c>
    </row>
    <row x14ac:dyDescent="0.25" r="3780" customHeight="1" ht="18.75">
      <c r="A3780" s="1">
        <v>1940595</v>
      </c>
      <c r="B3780" s="2">
        <v>11554080</v>
      </c>
      <c r="C3780" s="3" t="s">
        <v>0</v>
      </c>
      <c r="D3780" s="3" t="s">
        <v>86</v>
      </c>
      <c r="E3780" s="2">
        <v>2020</v>
      </c>
      <c r="F3780" s="4">
        <v>45229</v>
      </c>
      <c r="G3780" s="3" t="s">
        <v>14</v>
      </c>
      <c r="H3780" s="4">
        <v>45237</v>
      </c>
      <c r="I3780" s="4"/>
      <c r="J3780" s="10">
        <f>_xlfn.XLOOKUP(#REF!,[1]!Backup_F8_Previous_Wave[ODINO],[1]!Backup_F8_Previous_Wave[Wave Date],"")</f>
      </c>
      <c r="K3780" s="3"/>
      <c r="L3780" s="3" t="s">
        <v>6488</v>
      </c>
      <c r="M3780" s="3" t="s">
        <v>4</v>
      </c>
      <c r="N3780" s="3" t="s">
        <v>11154</v>
      </c>
      <c r="O3780" s="3" t="s">
        <v>4771</v>
      </c>
      <c r="P3780" s="6">
        <f>_xlfn.XLOOKUP(#REF!,[1]!Table2[BINNING],[1]!Table2[VFG],"")</f>
      </c>
      <c r="Q3780" s="6">
        <f>IF(ISNUMBER(FIND("|",#REF!,1)),LEFT(#REF!,FIND("|",#REF!,1)-2),#REF!)</f>
      </c>
      <c r="R3780" s="6">
        <f>IF(ISNUMBER(FIND("|",#REF!,1)),RIGHT(#REF!,LEN(#REF!)-FIND("|",#REF!,1)-1),"")</f>
      </c>
      <c r="S3780" s="3" t="s">
        <v>7</v>
      </c>
      <c r="T3780" s="3" t="s">
        <v>7</v>
      </c>
      <c r="U3780" s="2">
        <v>0</v>
      </c>
      <c r="V3780" s="2">
        <v>0</v>
      </c>
      <c r="W3780" s="2"/>
      <c r="X3780" s="3" t="s">
        <v>112</v>
      </c>
      <c r="Y3780" s="2"/>
      <c r="Z3780" s="3"/>
      <c r="AA3780" s="3"/>
      <c r="AB3780" s="7" t="s">
        <v>11155</v>
      </c>
      <c r="AC3780" s="3" t="s">
        <v>44</v>
      </c>
      <c r="AD3780" s="3" t="s">
        <v>44</v>
      </c>
      <c r="AE3780" s="3" t="s">
        <v>44</v>
      </c>
      <c r="AF3780" s="3" t="s">
        <v>44</v>
      </c>
      <c r="AG3780" s="4"/>
      <c r="AH3780" s="3"/>
      <c r="AI3780" s="4"/>
      <c r="AJ37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0" s="8">
        <f>IF(#REF!=MAX(#REF!),"New","Old")</f>
      </c>
      <c r="AL3780" s="3"/>
      <c r="AM3780" s="9">
        <f>IF(OR(#REF!="",#REF!=0),"",IF(#REF!&lt;12000,"&lt;12k",IF(AND(#REF!&gt;=12000,#REF!&lt;24000),"12k to 24k",IF(AND(#REF!&gt;=24000,#REF!&lt;=36000),"24k to 36k",IF(#REF!&gt;36000,"&gt;36k","")))))</f>
      </c>
    </row>
    <row x14ac:dyDescent="0.25" r="3781" customHeight="1" ht="18.75">
      <c r="A3781" s="1">
        <v>1940605</v>
      </c>
      <c r="B3781" s="2">
        <v>11554089</v>
      </c>
      <c r="C3781" s="3" t="s">
        <v>0</v>
      </c>
      <c r="D3781" s="3" t="s">
        <v>86</v>
      </c>
      <c r="E3781" s="2">
        <v>2020</v>
      </c>
      <c r="F3781" s="4">
        <v>45232</v>
      </c>
      <c r="G3781" s="3" t="s">
        <v>14</v>
      </c>
      <c r="H3781" s="4">
        <v>45237</v>
      </c>
      <c r="I3781" s="4">
        <f>_xlfn.XLOOKUP(#REF!,[1]!Backup_F8_Previous_Wave[ODINO],[1]!Backup_F8_Previous_Wave[Production Date],"")</f>
      </c>
      <c r="J3781" s="10">
        <f>_xlfn.XLOOKUP(#REF!,[1]!Backup_F8_Previous_Wave[ODINO],[1]!Backup_F8_Previous_Wave[Wave Date],"")</f>
      </c>
      <c r="K3781" s="6">
        <f>_xlfn.XLOOKUP(#REF!,[1]!Backup_F8_Previous_Wave[ODINO],[1]!Backup_F8_Previous_Wave[Full VIN],"")</f>
      </c>
      <c r="L3781" s="3" t="s">
        <v>9602</v>
      </c>
      <c r="M3781" s="3" t="s">
        <v>4</v>
      </c>
      <c r="N3781" s="3" t="s">
        <v>11156</v>
      </c>
      <c r="O3781" s="3" t="s">
        <v>4771</v>
      </c>
      <c r="P3781" s="6">
        <f>_xlfn.XLOOKUP(#REF!,[1]!Table2[BINNING],[1]!Table2[VFG],"")</f>
      </c>
      <c r="Q3781" s="6">
        <f>IF(ISNUMBER(FIND("|",#REF!,1)),LEFT(#REF!,FIND("|",#REF!,1)-2),#REF!)</f>
      </c>
      <c r="R3781" s="6">
        <f>IF(ISNUMBER(FIND("|",#REF!,1)),RIGHT(#REF!,LEN(#REF!)-FIND("|",#REF!,1)-1),"")</f>
      </c>
      <c r="S3781" s="3" t="s">
        <v>7</v>
      </c>
      <c r="T3781" s="3" t="s">
        <v>7</v>
      </c>
      <c r="U3781" s="2">
        <v>0</v>
      </c>
      <c r="V3781" s="2">
        <v>0</v>
      </c>
      <c r="W3781" s="2"/>
      <c r="X3781" s="3" t="s">
        <v>246</v>
      </c>
      <c r="Y3781" s="2"/>
      <c r="Z3781" s="3"/>
      <c r="AA3781" s="3"/>
      <c r="AB3781" s="7" t="s">
        <v>11157</v>
      </c>
      <c r="AC3781" s="3" t="s">
        <v>685</v>
      </c>
      <c r="AD3781" s="3" t="s">
        <v>93</v>
      </c>
      <c r="AE3781" s="3" t="s">
        <v>94</v>
      </c>
      <c r="AF3781" s="3" t="s">
        <v>95</v>
      </c>
      <c r="AG3781" s="4"/>
      <c r="AH3781" s="3"/>
      <c r="AI3781" s="4"/>
      <c r="AJ37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1" s="8">
        <f>IF(#REF!=MAX(#REF!),"New","Old")</f>
      </c>
      <c r="AL3781" s="3"/>
      <c r="AM3781" s="9">
        <f>IF(OR(#REF!="",#REF!=0),"",IF(#REF!&lt;12000,"&lt;12k",IF(AND(#REF!&gt;=12000,#REF!&lt;24000),"12k to 24k",IF(AND(#REF!&gt;=24000,#REF!&lt;=36000),"24k to 36k",IF(#REF!&gt;36000,"&gt;36k","")))))</f>
      </c>
    </row>
    <row x14ac:dyDescent="0.25" r="3782" customHeight="1" ht="18.75">
      <c r="A3782" s="1">
        <v>1940612</v>
      </c>
      <c r="B3782" s="2">
        <v>11554093</v>
      </c>
      <c r="C3782" s="3" t="s">
        <v>0</v>
      </c>
      <c r="D3782" s="3" t="s">
        <v>181</v>
      </c>
      <c r="E3782" s="2">
        <v>2018</v>
      </c>
      <c r="F3782" s="4">
        <v>45227</v>
      </c>
      <c r="G3782" s="3" t="s">
        <v>14</v>
      </c>
      <c r="H3782" s="4">
        <v>45237</v>
      </c>
      <c r="I3782" s="4">
        <f>_xlfn.XLOOKUP(#REF!,[1]!Backup_F8_Previous_Wave[ODINO],[1]!Backup_F8_Previous_Wave[Production Date],"")</f>
      </c>
      <c r="J3782" s="10">
        <f>_xlfn.XLOOKUP(#REF!,[1]!Backup_F8_Previous_Wave[ODINO],[1]!Backup_F8_Previous_Wave[Wave Date],"")</f>
      </c>
      <c r="K3782" s="6">
        <f>_xlfn.XLOOKUP(#REF!,[1]!Backup_F8_Previous_Wave[ODINO],[1]!Backup_F8_Previous_Wave[Full VIN],"")</f>
      </c>
      <c r="L3782" s="3" t="s">
        <v>11158</v>
      </c>
      <c r="M3782" s="3" t="s">
        <v>4</v>
      </c>
      <c r="N3782" s="3" t="s">
        <v>11159</v>
      </c>
      <c r="O3782" s="3" t="s">
        <v>196</v>
      </c>
      <c r="P3782" s="6">
        <f>_xlfn.XLOOKUP(#REF!,[1]!Table2[BINNING],[1]!Table2[VFG],"")</f>
      </c>
      <c r="Q3782" s="6">
        <f>IF(ISNUMBER(FIND("|",#REF!,1)),LEFT(#REF!,FIND("|",#REF!,1)-2),#REF!)</f>
      </c>
      <c r="R3782" s="6">
        <f>IF(ISNUMBER(FIND("|",#REF!,1)),RIGHT(#REF!,LEN(#REF!)-FIND("|",#REF!,1)-1),"")</f>
      </c>
      <c r="S3782" s="3" t="s">
        <v>7</v>
      </c>
      <c r="T3782" s="3" t="s">
        <v>7</v>
      </c>
      <c r="U3782" s="2">
        <v>0</v>
      </c>
      <c r="V3782" s="2">
        <v>0</v>
      </c>
      <c r="W3782" s="2"/>
      <c r="X3782" s="3" t="s">
        <v>139</v>
      </c>
      <c r="Y3782" s="2">
        <v>40</v>
      </c>
      <c r="Z3782" s="3"/>
      <c r="AA3782" s="3"/>
      <c r="AB3782" s="7" t="s">
        <v>11160</v>
      </c>
      <c r="AC3782" s="3" t="s">
        <v>297</v>
      </c>
      <c r="AD3782" s="3" t="s">
        <v>298</v>
      </c>
      <c r="AE3782" s="3" t="s">
        <v>299</v>
      </c>
      <c r="AF3782" s="3" t="s">
        <v>198</v>
      </c>
      <c r="AG3782" s="4"/>
      <c r="AH3782" s="3"/>
      <c r="AI3782" s="4"/>
      <c r="AJ37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2" s="8">
        <f>IF(#REF!=MAX(#REF!),"New","Old")</f>
      </c>
      <c r="AL3782" s="3"/>
      <c r="AM3782" s="9">
        <f>IF(OR(#REF!="",#REF!=0),"",IF(#REF!&lt;12000,"&lt;12k",IF(AND(#REF!&gt;=12000,#REF!&lt;24000),"12k to 24k",IF(AND(#REF!&gt;=24000,#REF!&lt;=36000),"24k to 36k",IF(#REF!&gt;36000,"&gt;36k","")))))</f>
      </c>
    </row>
    <row x14ac:dyDescent="0.25" r="3783" customHeight="1" ht="18.75">
      <c r="A3783" s="1">
        <v>1940621</v>
      </c>
      <c r="B3783" s="2">
        <v>11554100</v>
      </c>
      <c r="C3783" s="3" t="s">
        <v>0</v>
      </c>
      <c r="D3783" s="3" t="s">
        <v>181</v>
      </c>
      <c r="E3783" s="2">
        <v>2015</v>
      </c>
      <c r="F3783" s="4">
        <v>44999</v>
      </c>
      <c r="G3783" s="3" t="s">
        <v>2</v>
      </c>
      <c r="H3783" s="4">
        <v>45237</v>
      </c>
      <c r="I3783" s="4">
        <f>_xlfn.XLOOKUP(#REF!,[1]!Backup_F8_Previous_Wave[ODINO],[1]!Backup_F8_Previous_Wave[Production Date],"")</f>
      </c>
      <c r="J3783" s="10">
        <f>_xlfn.XLOOKUP(#REF!,[1]!Backup_F8_Previous_Wave[ODINO],[1]!Backup_F8_Previous_Wave[Wave Date],"")</f>
      </c>
      <c r="K3783" s="6">
        <f>_xlfn.XLOOKUP(#REF!,[1]!Backup_F8_Previous_Wave[ODINO],[1]!Backup_F8_Previous_Wave[Full VIN],"")</f>
      </c>
      <c r="L3783" s="3" t="s">
        <v>7716</v>
      </c>
      <c r="M3783" s="3" t="s">
        <v>4</v>
      </c>
      <c r="N3783" s="3" t="s">
        <v>11161</v>
      </c>
      <c r="O3783" s="3" t="s">
        <v>196</v>
      </c>
      <c r="P3783" s="6">
        <f>_xlfn.XLOOKUP(#REF!,[1]!Table2[BINNING],[1]!Table2[VFG],"")</f>
      </c>
      <c r="Q3783" s="6">
        <f>IF(ISNUMBER(FIND("|",#REF!,1)),LEFT(#REF!,FIND("|",#REF!,1)-2),#REF!)</f>
      </c>
      <c r="R3783" s="6">
        <f>IF(ISNUMBER(FIND("|",#REF!,1)),RIGHT(#REF!,LEN(#REF!)-FIND("|",#REF!,1)-1),"")</f>
      </c>
      <c r="S3783" s="3" t="s">
        <v>7</v>
      </c>
      <c r="T3783" s="3" t="s">
        <v>7</v>
      </c>
      <c r="U3783" s="2">
        <v>0</v>
      </c>
      <c r="V3783" s="2">
        <v>0</v>
      </c>
      <c r="W3783" s="2"/>
      <c r="X3783" s="3" t="s">
        <v>106</v>
      </c>
      <c r="Y3783" s="2">
        <v>70</v>
      </c>
      <c r="Z3783" s="3"/>
      <c r="AA3783" s="3"/>
      <c r="AB3783" s="7" t="s">
        <v>11162</v>
      </c>
      <c r="AC3783" s="3" t="s">
        <v>297</v>
      </c>
      <c r="AD3783" s="3" t="s">
        <v>298</v>
      </c>
      <c r="AE3783" s="3" t="s">
        <v>299</v>
      </c>
      <c r="AF3783" s="3" t="s">
        <v>198</v>
      </c>
      <c r="AG3783" s="4"/>
      <c r="AH3783" s="3"/>
      <c r="AI3783" s="4"/>
      <c r="AJ37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3" s="8">
        <f>IF(#REF!=MAX(#REF!),"New","Old")</f>
      </c>
      <c r="AL3783" s="3"/>
      <c r="AM3783" s="9">
        <f>IF(OR(#REF!="",#REF!=0),"",IF(#REF!&lt;12000,"&lt;12k",IF(AND(#REF!&gt;=12000,#REF!&lt;24000),"12k to 24k",IF(AND(#REF!&gt;=24000,#REF!&lt;=36000),"24k to 36k",IF(#REF!&gt;36000,"&gt;36k","")))))</f>
      </c>
    </row>
    <row x14ac:dyDescent="0.25" r="3784" customHeight="1" ht="18.75">
      <c r="A3784" s="1">
        <v>1940681</v>
      </c>
      <c r="B3784" s="2">
        <v>11554143</v>
      </c>
      <c r="C3784" s="3" t="s">
        <v>0</v>
      </c>
      <c r="D3784" s="3" t="s">
        <v>86</v>
      </c>
      <c r="E3784" s="2">
        <v>2020</v>
      </c>
      <c r="F3784" s="4">
        <v>45237</v>
      </c>
      <c r="G3784" s="3" t="s">
        <v>14</v>
      </c>
      <c r="H3784" s="4">
        <v>45238</v>
      </c>
      <c r="I3784" s="4">
        <f>_xlfn.XLOOKUP(#REF!,[1]!Backup_F8_Previous_Wave[ODINO],[1]!Backup_F8_Previous_Wave[Production Date],"")</f>
      </c>
      <c r="J3784" s="10">
        <f>_xlfn.XLOOKUP(#REF!,[1]!Backup_F8_Previous_Wave[ODINO],[1]!Backup_F8_Previous_Wave[Wave Date],"")</f>
      </c>
      <c r="K3784" s="6">
        <f>_xlfn.XLOOKUP(#REF!,[1]!Backup_F8_Previous_Wave[ODINO],[1]!Backup_F8_Previous_Wave[Full VIN],"")</f>
      </c>
      <c r="L3784" s="3" t="s">
        <v>8286</v>
      </c>
      <c r="M3784" s="3" t="s">
        <v>4</v>
      </c>
      <c r="N3784" s="3" t="s">
        <v>11163</v>
      </c>
      <c r="O3784" s="3" t="s">
        <v>4771</v>
      </c>
      <c r="P3784" s="6">
        <f>_xlfn.XLOOKUP(#REF!,[1]!Table2[BINNING],[1]!Table2[VFG],"")</f>
      </c>
      <c r="Q3784" s="6">
        <f>IF(ISNUMBER(FIND("|",#REF!,1)),LEFT(#REF!,FIND("|",#REF!,1)-2),#REF!)</f>
      </c>
      <c r="R3784" s="6">
        <f>IF(ISNUMBER(FIND("|",#REF!,1)),RIGHT(#REF!,LEN(#REF!)-FIND("|",#REF!,1)-1),"")</f>
      </c>
      <c r="S3784" s="3" t="s">
        <v>7</v>
      </c>
      <c r="T3784" s="3" t="s">
        <v>7</v>
      </c>
      <c r="U3784" s="2">
        <v>0</v>
      </c>
      <c r="V3784" s="2">
        <v>0</v>
      </c>
      <c r="W3784" s="2">
        <v>104000</v>
      </c>
      <c r="X3784" s="3" t="s">
        <v>166</v>
      </c>
      <c r="Y3784" s="2"/>
      <c r="Z3784" s="3"/>
      <c r="AA3784" s="3"/>
      <c r="AB3784" s="7" t="s">
        <v>11164</v>
      </c>
      <c r="AC3784" s="3" t="s">
        <v>685</v>
      </c>
      <c r="AD3784" s="3" t="s">
        <v>93</v>
      </c>
      <c r="AE3784" s="3" t="s">
        <v>94</v>
      </c>
      <c r="AF3784" s="3" t="s">
        <v>95</v>
      </c>
      <c r="AG3784" s="4"/>
      <c r="AH3784" s="3"/>
      <c r="AI3784" s="4"/>
      <c r="AJ37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4" s="8">
        <f>IF(#REF!=MAX(#REF!),"New","Old")</f>
      </c>
      <c r="AL3784" s="3"/>
      <c r="AM3784" s="9">
        <f>IF(OR(#REF!="",#REF!=0),"",IF(#REF!&lt;12000,"&lt;12k",IF(AND(#REF!&gt;=12000,#REF!&lt;24000),"12k to 24k",IF(AND(#REF!&gt;=24000,#REF!&lt;=36000),"24k to 36k",IF(#REF!&gt;36000,"&gt;36k","")))))</f>
      </c>
    </row>
    <row x14ac:dyDescent="0.25" r="3785" customHeight="1" ht="18.75">
      <c r="A3785" s="1">
        <v>1940712</v>
      </c>
      <c r="B3785" s="2">
        <v>11554161</v>
      </c>
      <c r="C3785" s="3" t="s">
        <v>0</v>
      </c>
      <c r="D3785" s="3" t="s">
        <v>181</v>
      </c>
      <c r="E3785" s="2">
        <v>2016</v>
      </c>
      <c r="F3785" s="4">
        <v>45110</v>
      </c>
      <c r="G3785" s="3" t="s">
        <v>39</v>
      </c>
      <c r="H3785" s="4">
        <v>45238</v>
      </c>
      <c r="I3785" s="4"/>
      <c r="J3785" s="10">
        <f>_xlfn.XLOOKUP(#REF!,[1]!Backup_F8_Previous_Wave[ODINO],[1]!Backup_F8_Previous_Wave[Wave Date],"")</f>
      </c>
      <c r="K3785" s="3"/>
      <c r="L3785" s="3" t="s">
        <v>8045</v>
      </c>
      <c r="M3785" s="3" t="s">
        <v>4</v>
      </c>
      <c r="N3785" s="3" t="s">
        <v>11165</v>
      </c>
      <c r="O3785" s="3" t="s">
        <v>196</v>
      </c>
      <c r="P3785" s="6">
        <f>_xlfn.XLOOKUP(#REF!,[1]!Table2[BINNING],[1]!Table2[VFG],"")</f>
      </c>
      <c r="Q3785" s="6">
        <f>IF(ISNUMBER(FIND("|",#REF!,1)),LEFT(#REF!,FIND("|",#REF!,1)-2),#REF!)</f>
      </c>
      <c r="R3785" s="6">
        <f>IF(ISNUMBER(FIND("|",#REF!,1)),RIGHT(#REF!,LEN(#REF!)-FIND("|",#REF!,1)-1),"")</f>
      </c>
      <c r="S3785" s="3" t="s">
        <v>7</v>
      </c>
      <c r="T3785" s="3" t="s">
        <v>7</v>
      </c>
      <c r="U3785" s="2">
        <v>0</v>
      </c>
      <c r="V3785" s="2">
        <v>0</v>
      </c>
      <c r="W3785" s="2"/>
      <c r="X3785" s="3" t="s">
        <v>246</v>
      </c>
      <c r="Y3785" s="2">
        <v>70</v>
      </c>
      <c r="Z3785" s="3"/>
      <c r="AA3785" s="3"/>
      <c r="AB3785" s="7" t="s">
        <v>11166</v>
      </c>
      <c r="AC3785" s="3" t="s">
        <v>44</v>
      </c>
      <c r="AD3785" s="3" t="s">
        <v>44</v>
      </c>
      <c r="AE3785" s="3" t="s">
        <v>44</v>
      </c>
      <c r="AF3785" s="3" t="s">
        <v>44</v>
      </c>
      <c r="AG3785" s="4"/>
      <c r="AH3785" s="3"/>
      <c r="AI3785" s="4"/>
      <c r="AJ37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5" s="8">
        <f>IF(#REF!=MAX(#REF!),"New","Old")</f>
      </c>
      <c r="AL3785" s="3"/>
      <c r="AM3785" s="9">
        <f>IF(OR(#REF!="",#REF!=0),"",IF(#REF!&lt;12000,"&lt;12k",IF(AND(#REF!&gt;=12000,#REF!&lt;24000),"12k to 24k",IF(AND(#REF!&gt;=24000,#REF!&lt;=36000),"24k to 36k",IF(#REF!&gt;36000,"&gt;36k","")))))</f>
      </c>
    </row>
    <row x14ac:dyDescent="0.25" r="3786" customHeight="1" ht="18.75">
      <c r="A3786" s="1">
        <v>1940817</v>
      </c>
      <c r="B3786" s="2">
        <v>11554243</v>
      </c>
      <c r="C3786" s="3" t="s">
        <v>0</v>
      </c>
      <c r="D3786" s="3" t="s">
        <v>3638</v>
      </c>
      <c r="E3786" s="2">
        <v>2023</v>
      </c>
      <c r="F3786" s="4">
        <v>45227</v>
      </c>
      <c r="G3786" s="3" t="s">
        <v>14</v>
      </c>
      <c r="H3786" s="4">
        <v>45238</v>
      </c>
      <c r="I3786" s="4">
        <f>_xlfn.XLOOKUP(#REF!,[1]!Backup_F8_Previous_Wave[ODINO],[1]!Backup_F8_Previous_Wave[Production Date],"")</f>
      </c>
      <c r="J3786" s="10">
        <f>_xlfn.XLOOKUP(#REF!,[1]!Backup_F8_Previous_Wave[ODINO],[1]!Backup_F8_Previous_Wave[Wave Date],"")</f>
      </c>
      <c r="K3786" s="6">
        <f>_xlfn.XLOOKUP(#REF!,[1]!Backup_F8_Previous_Wave[ODINO],[1]!Backup_F8_Previous_Wave[Full VIN],"")</f>
      </c>
      <c r="L3786" s="3" t="s">
        <v>11167</v>
      </c>
      <c r="M3786" s="3" t="s">
        <v>4</v>
      </c>
      <c r="N3786" s="3" t="s">
        <v>11168</v>
      </c>
      <c r="O3786" s="3" t="s">
        <v>354</v>
      </c>
      <c r="P3786" s="6">
        <f>_xlfn.XLOOKUP(#REF!,[1]!Table2[BINNING],[1]!Table2[VFG],"")</f>
      </c>
      <c r="Q3786" s="6">
        <f>IF(ISNUMBER(FIND("|",#REF!,1)),LEFT(#REF!,FIND("|",#REF!,1)-2),#REF!)</f>
      </c>
      <c r="R3786" s="6">
        <f>IF(ISNUMBER(FIND("|",#REF!,1)),RIGHT(#REF!,LEN(#REF!)-FIND("|",#REF!,1)-1),"")</f>
      </c>
      <c r="S3786" s="3" t="s">
        <v>7</v>
      </c>
      <c r="T3786" s="3" t="s">
        <v>7</v>
      </c>
      <c r="U3786" s="2">
        <v>0</v>
      </c>
      <c r="V3786" s="2">
        <v>0</v>
      </c>
      <c r="W3786" s="2">
        <v>12000</v>
      </c>
      <c r="X3786" s="3" t="s">
        <v>24</v>
      </c>
      <c r="Y3786" s="2"/>
      <c r="Z3786" s="3"/>
      <c r="AA3786" s="3"/>
      <c r="AB3786" s="7" t="s">
        <v>11169</v>
      </c>
      <c r="AC3786" s="3" t="s">
        <v>3642</v>
      </c>
      <c r="AD3786" s="3" t="s">
        <v>3643</v>
      </c>
      <c r="AE3786" s="3" t="s">
        <v>3644</v>
      </c>
      <c r="AF3786" s="3" t="s">
        <v>68</v>
      </c>
      <c r="AG3786" s="4"/>
      <c r="AH3786" s="3"/>
      <c r="AI3786" s="4"/>
      <c r="AJ37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6" s="8">
        <f>IF(#REF!=MAX(#REF!),"New","Old")</f>
      </c>
      <c r="AL3786" s="3"/>
      <c r="AM3786" s="9">
        <f>IF(OR(#REF!="",#REF!=0),"",IF(#REF!&lt;12000,"&lt;12k",IF(AND(#REF!&gt;=12000,#REF!&lt;24000),"12k to 24k",IF(AND(#REF!&gt;=24000,#REF!&lt;=36000),"24k to 36k",IF(#REF!&gt;36000,"&gt;36k","")))))</f>
      </c>
    </row>
    <row x14ac:dyDescent="0.25" r="3787" customHeight="1" ht="18.75">
      <c r="A3787" s="1">
        <v>1940938</v>
      </c>
      <c r="B3787" s="2">
        <v>11554327</v>
      </c>
      <c r="C3787" s="3" t="s">
        <v>0</v>
      </c>
      <c r="D3787" s="3" t="s">
        <v>86</v>
      </c>
      <c r="E3787" s="2">
        <v>2020</v>
      </c>
      <c r="F3787" s="4">
        <v>45230</v>
      </c>
      <c r="G3787" s="3" t="s">
        <v>14</v>
      </c>
      <c r="H3787" s="4">
        <v>45239</v>
      </c>
      <c r="I3787" s="4">
        <f>_xlfn.XLOOKUP(#REF!,[1]!Backup_F8_Previous_Wave[ODINO],[1]!Backup_F8_Previous_Wave[Production Date],"")</f>
      </c>
      <c r="J3787" s="10">
        <f>_xlfn.XLOOKUP(#REF!,[1]!Backup_F8_Previous_Wave[ODINO],[1]!Backup_F8_Previous_Wave[Wave Date],"")</f>
      </c>
      <c r="K3787" s="6">
        <f>_xlfn.XLOOKUP(#REF!,[1]!Backup_F8_Previous_Wave[ODINO],[1]!Backup_F8_Previous_Wave[Full VIN],"")</f>
      </c>
      <c r="L3787" s="3" t="s">
        <v>8912</v>
      </c>
      <c r="M3787" s="3" t="s">
        <v>4</v>
      </c>
      <c r="N3787" s="3" t="s">
        <v>11170</v>
      </c>
      <c r="O3787" s="3" t="s">
        <v>4771</v>
      </c>
      <c r="P3787" s="6">
        <f>_xlfn.XLOOKUP(#REF!,[1]!Table2[BINNING],[1]!Table2[VFG],"")</f>
      </c>
      <c r="Q3787" s="6">
        <f>IF(ISNUMBER(FIND("|",#REF!,1)),LEFT(#REF!,FIND("|",#REF!,1)-2),#REF!)</f>
      </c>
      <c r="R3787" s="6">
        <f>IF(ISNUMBER(FIND("|",#REF!,1)),RIGHT(#REF!,LEN(#REF!)-FIND("|",#REF!,1)-1),"")</f>
      </c>
      <c r="S3787" s="3" t="s">
        <v>7</v>
      </c>
      <c r="T3787" s="3" t="s">
        <v>7</v>
      </c>
      <c r="U3787" s="2">
        <v>0</v>
      </c>
      <c r="V3787" s="2">
        <v>0</v>
      </c>
      <c r="W3787" s="2">
        <v>56000</v>
      </c>
      <c r="X3787" s="3" t="s">
        <v>72</v>
      </c>
      <c r="Y3787" s="2"/>
      <c r="Z3787" s="3" t="s">
        <v>11171</v>
      </c>
      <c r="AA3787" s="3" t="s">
        <v>1092</v>
      </c>
      <c r="AB3787" s="7" t="s">
        <v>11172</v>
      </c>
      <c r="AC3787" s="3" t="s">
        <v>685</v>
      </c>
      <c r="AD3787" s="3" t="s">
        <v>1962</v>
      </c>
      <c r="AE3787" s="3" t="s">
        <v>2404</v>
      </c>
      <c r="AF3787" s="3" t="s">
        <v>95</v>
      </c>
      <c r="AG3787" s="4"/>
      <c r="AH3787" s="3"/>
      <c r="AI3787" s="4"/>
      <c r="AJ37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7" s="8">
        <f>IF(#REF!=MAX(#REF!),"New","Old")</f>
      </c>
      <c r="AL3787" s="3"/>
      <c r="AM3787" s="9">
        <f>IF(OR(#REF!="",#REF!=0),"",IF(#REF!&lt;12000,"&lt;12k",IF(AND(#REF!&gt;=12000,#REF!&lt;24000),"12k to 24k",IF(AND(#REF!&gt;=24000,#REF!&lt;=36000),"24k to 36k",IF(#REF!&gt;36000,"&gt;36k","")))))</f>
      </c>
    </row>
    <row x14ac:dyDescent="0.25" r="3788" customHeight="1" ht="18.75">
      <c r="A3788" s="1">
        <v>1941271</v>
      </c>
      <c r="B3788" s="2">
        <v>11554553</v>
      </c>
      <c r="C3788" s="3" t="s">
        <v>0</v>
      </c>
      <c r="D3788" s="3" t="s">
        <v>86</v>
      </c>
      <c r="E3788" s="2">
        <v>2020</v>
      </c>
      <c r="F3788" s="4">
        <v>45225</v>
      </c>
      <c r="G3788" s="3" t="s">
        <v>14</v>
      </c>
      <c r="H3788" s="4">
        <v>45240</v>
      </c>
      <c r="I3788" s="4"/>
      <c r="J3788" s="10">
        <f>_xlfn.XLOOKUP(#REF!,[1]!Backup_F8_Previous_Wave[ODINO],[1]!Backup_F8_Previous_Wave[Wave Date],"")</f>
      </c>
      <c r="K3788" s="3"/>
      <c r="L3788" s="3" t="s">
        <v>10707</v>
      </c>
      <c r="M3788" s="3" t="s">
        <v>4</v>
      </c>
      <c r="N3788" s="3" t="s">
        <v>11173</v>
      </c>
      <c r="O3788" s="3" t="s">
        <v>7798</v>
      </c>
      <c r="P3788" s="6">
        <f>_xlfn.XLOOKUP(#REF!,[1]!Table2[BINNING],[1]!Table2[VFG],"")</f>
      </c>
      <c r="Q3788" s="6">
        <f>IF(ISNUMBER(FIND("|",#REF!,1)),LEFT(#REF!,FIND("|",#REF!,1)-2),#REF!)</f>
      </c>
      <c r="R3788" s="6">
        <f>IF(ISNUMBER(FIND("|",#REF!,1)),RIGHT(#REF!,LEN(#REF!)-FIND("|",#REF!,1)-1),"")</f>
      </c>
      <c r="S3788" s="3" t="s">
        <v>7</v>
      </c>
      <c r="T3788" s="3" t="s">
        <v>7</v>
      </c>
      <c r="U3788" s="2">
        <v>0</v>
      </c>
      <c r="V3788" s="2">
        <v>0</v>
      </c>
      <c r="W3788" s="2"/>
      <c r="X3788" s="3" t="s">
        <v>166</v>
      </c>
      <c r="Y3788" s="2"/>
      <c r="Z3788" s="3"/>
      <c r="AA3788" s="3"/>
      <c r="AB3788" s="7" t="s">
        <v>11174</v>
      </c>
      <c r="AC3788" s="3" t="s">
        <v>44</v>
      </c>
      <c r="AD3788" s="3" t="s">
        <v>44</v>
      </c>
      <c r="AE3788" s="3" t="s">
        <v>44</v>
      </c>
      <c r="AF3788" s="3" t="s">
        <v>44</v>
      </c>
      <c r="AG3788" s="4"/>
      <c r="AH3788" s="3"/>
      <c r="AI3788" s="4"/>
      <c r="AJ37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8" s="8">
        <f>IF(#REF!=MAX(#REF!),"New","Old")</f>
      </c>
      <c r="AL3788" s="3"/>
      <c r="AM3788" s="9">
        <f>IF(OR(#REF!="",#REF!=0),"",IF(#REF!&lt;12000,"&lt;12k",IF(AND(#REF!&gt;=12000,#REF!&lt;24000),"12k to 24k",IF(AND(#REF!&gt;=24000,#REF!&lt;=36000),"24k to 36k",IF(#REF!&gt;36000,"&gt;36k","")))))</f>
      </c>
    </row>
    <row x14ac:dyDescent="0.25" r="3789" customHeight="1" ht="18.75">
      <c r="A3789" s="1">
        <v>1941273</v>
      </c>
      <c r="B3789" s="2">
        <v>11554554</v>
      </c>
      <c r="C3789" s="3" t="s">
        <v>173</v>
      </c>
      <c r="D3789" s="3" t="s">
        <v>510</v>
      </c>
      <c r="E3789" s="2">
        <v>2012</v>
      </c>
      <c r="F3789" s="4">
        <v>45047</v>
      </c>
      <c r="G3789" s="3" t="s">
        <v>108</v>
      </c>
      <c r="H3789" s="4">
        <v>45240</v>
      </c>
      <c r="I3789" s="4"/>
      <c r="J3789" s="10">
        <f>_xlfn.XLOOKUP(#REF!,[1]!Backup_F8_Previous_Wave[ODINO],[1]!Backup_F8_Previous_Wave[Wave Date],"")</f>
      </c>
      <c r="K3789" s="3"/>
      <c r="L3789" s="3" t="s">
        <v>11175</v>
      </c>
      <c r="M3789" s="3" t="s">
        <v>4</v>
      </c>
      <c r="N3789" s="3" t="s">
        <v>11176</v>
      </c>
      <c r="O3789" s="3" t="s">
        <v>144</v>
      </c>
      <c r="P3789" s="6">
        <f>_xlfn.XLOOKUP(#REF!,[1]!Table2[BINNING],[1]!Table2[VFG],"")</f>
      </c>
      <c r="Q3789" s="6">
        <f>IF(ISNUMBER(FIND("|",#REF!,1)),LEFT(#REF!,FIND("|",#REF!,1)-2),#REF!)</f>
      </c>
      <c r="R3789" s="6">
        <f>IF(ISNUMBER(FIND("|",#REF!,1)),RIGHT(#REF!,LEN(#REF!)-FIND("|",#REF!,1)-1),"")</f>
      </c>
      <c r="S3789" s="3" t="s">
        <v>7</v>
      </c>
      <c r="T3789" s="3" t="s">
        <v>7</v>
      </c>
      <c r="U3789" s="2">
        <v>0</v>
      </c>
      <c r="V3789" s="2">
        <v>0</v>
      </c>
      <c r="W3789" s="2"/>
      <c r="X3789" s="3" t="s">
        <v>125</v>
      </c>
      <c r="Y3789" s="2"/>
      <c r="Z3789" s="3"/>
      <c r="AA3789" s="3"/>
      <c r="AB3789" s="7" t="s">
        <v>11177</v>
      </c>
      <c r="AC3789" s="3" t="s">
        <v>44</v>
      </c>
      <c r="AD3789" s="3" t="s">
        <v>44</v>
      </c>
      <c r="AE3789" s="3" t="s">
        <v>44</v>
      </c>
      <c r="AF3789" s="3" t="s">
        <v>44</v>
      </c>
      <c r="AG3789" s="4"/>
      <c r="AH3789" s="3"/>
      <c r="AI3789" s="4"/>
      <c r="AJ37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89" s="8">
        <f>IF(#REF!=MAX(#REF!),"New","Old")</f>
      </c>
      <c r="AL3789" s="3"/>
      <c r="AM3789" s="9">
        <f>IF(OR(#REF!="",#REF!=0),"",IF(#REF!&lt;12000,"&lt;12k",IF(AND(#REF!&gt;=12000,#REF!&lt;24000),"12k to 24k",IF(AND(#REF!&gt;=24000,#REF!&lt;=36000),"24k to 36k",IF(#REF!&gt;36000,"&gt;36k","")))))</f>
      </c>
    </row>
    <row x14ac:dyDescent="0.25" r="3790" customHeight="1" ht="18.75">
      <c r="A3790" s="1">
        <v>1941296</v>
      </c>
      <c r="B3790" s="2">
        <v>11554570</v>
      </c>
      <c r="C3790" s="3" t="s">
        <v>0</v>
      </c>
      <c r="D3790" s="3" t="s">
        <v>234</v>
      </c>
      <c r="E3790" s="2">
        <v>2017</v>
      </c>
      <c r="F3790" s="4">
        <v>45240</v>
      </c>
      <c r="G3790" s="3" t="s">
        <v>14</v>
      </c>
      <c r="H3790" s="4">
        <v>45240</v>
      </c>
      <c r="I3790" s="4">
        <f>_xlfn.XLOOKUP(#REF!,[1]!Backup_F8_Previous_Wave[ODINO],[1]!Backup_F8_Previous_Wave[Production Date],"")</f>
      </c>
      <c r="J3790" s="10">
        <f>_xlfn.XLOOKUP(#REF!,[1]!Backup_F8_Previous_Wave[ODINO],[1]!Backup_F8_Previous_Wave[Wave Date],"")</f>
      </c>
      <c r="K3790" s="6">
        <f>_xlfn.XLOOKUP(#REF!,[1]!Backup_F8_Previous_Wave[ODINO],[1]!Backup_F8_Previous_Wave[Full VIN],"")</f>
      </c>
      <c r="L3790" s="3" t="s">
        <v>9306</v>
      </c>
      <c r="M3790" s="3" t="s">
        <v>4</v>
      </c>
      <c r="N3790" s="3" t="s">
        <v>11178</v>
      </c>
      <c r="O3790" s="3" t="s">
        <v>237</v>
      </c>
      <c r="P3790" s="6">
        <f>_xlfn.XLOOKUP(#REF!,[1]!Table2[BINNING],[1]!Table2[VFG],"")</f>
      </c>
      <c r="Q3790" s="6">
        <f>IF(ISNUMBER(FIND("|",#REF!,1)),LEFT(#REF!,FIND("|",#REF!,1)-2),#REF!)</f>
      </c>
      <c r="R3790" s="6">
        <f>IF(ISNUMBER(FIND("|",#REF!,1)),RIGHT(#REF!,LEN(#REF!)-FIND("|",#REF!,1)-1),"")</f>
      </c>
      <c r="S3790" s="3" t="s">
        <v>7</v>
      </c>
      <c r="T3790" s="3" t="s">
        <v>7</v>
      </c>
      <c r="U3790" s="2">
        <v>0</v>
      </c>
      <c r="V3790" s="2">
        <v>0</v>
      </c>
      <c r="W3790" s="2"/>
      <c r="X3790" s="3" t="s">
        <v>24</v>
      </c>
      <c r="Y3790" s="2">
        <v>65</v>
      </c>
      <c r="Z3790" s="3"/>
      <c r="AA3790" s="3"/>
      <c r="AB3790" s="7" t="s">
        <v>11179</v>
      </c>
      <c r="AC3790" s="3" t="s">
        <v>10283</v>
      </c>
      <c r="AD3790" s="3" t="s">
        <v>241</v>
      </c>
      <c r="AE3790" s="3" t="s">
        <v>242</v>
      </c>
      <c r="AF3790" s="3" t="s">
        <v>243</v>
      </c>
      <c r="AG3790" s="4"/>
      <c r="AH3790" s="3"/>
      <c r="AI3790" s="4"/>
      <c r="AJ37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0" s="8">
        <f>IF(#REF!=MAX(#REF!),"New","Old")</f>
      </c>
      <c r="AL3790" s="3"/>
      <c r="AM3790" s="9">
        <f>IF(OR(#REF!="",#REF!=0),"",IF(#REF!&lt;12000,"&lt;12k",IF(AND(#REF!&gt;=12000,#REF!&lt;24000),"12k to 24k",IF(AND(#REF!&gt;=24000,#REF!&lt;=36000),"24k to 36k",IF(#REF!&gt;36000,"&gt;36k","")))))</f>
      </c>
    </row>
    <row x14ac:dyDescent="0.25" r="3791" customHeight="1" ht="18.75">
      <c r="A3791" s="1">
        <v>1941336</v>
      </c>
      <c r="B3791" s="2">
        <v>11554596</v>
      </c>
      <c r="C3791" s="3" t="s">
        <v>0</v>
      </c>
      <c r="D3791" s="3" t="s">
        <v>86</v>
      </c>
      <c r="E3791" s="2">
        <v>2020</v>
      </c>
      <c r="F3791" s="4">
        <v>45231</v>
      </c>
      <c r="G3791" s="3" t="s">
        <v>14</v>
      </c>
      <c r="H3791" s="4">
        <v>45240</v>
      </c>
      <c r="I3791" s="4">
        <f>_xlfn.XLOOKUP(#REF!,[1]!Backup_F8_Previous_Wave[ODINO],[1]!Backup_F8_Previous_Wave[Production Date],"")</f>
      </c>
      <c r="J3791" s="10">
        <f>_xlfn.XLOOKUP(#REF!,[1]!Backup_F8_Previous_Wave[ODINO],[1]!Backup_F8_Previous_Wave[Wave Date],"")</f>
      </c>
      <c r="K3791" s="6">
        <f>_xlfn.XLOOKUP(#REF!,[1]!Backup_F8_Previous_Wave[ODINO],[1]!Backup_F8_Previous_Wave[Full VIN],"")</f>
      </c>
      <c r="L3791" s="3" t="s">
        <v>11180</v>
      </c>
      <c r="M3791" s="3" t="s">
        <v>4</v>
      </c>
      <c r="N3791" s="3" t="s">
        <v>11181</v>
      </c>
      <c r="O3791" s="3" t="s">
        <v>4771</v>
      </c>
      <c r="P3791" s="6">
        <f>_xlfn.XLOOKUP(#REF!,[1]!Table2[BINNING],[1]!Table2[VFG],"")</f>
      </c>
      <c r="Q3791" s="6">
        <f>IF(ISNUMBER(FIND("|",#REF!,1)),LEFT(#REF!,FIND("|",#REF!,1)-2),#REF!)</f>
      </c>
      <c r="R3791" s="6">
        <f>IF(ISNUMBER(FIND("|",#REF!,1)),RIGHT(#REF!,LEN(#REF!)-FIND("|",#REF!,1)-1),"")</f>
      </c>
      <c r="S3791" s="3" t="s">
        <v>7</v>
      </c>
      <c r="T3791" s="3" t="s">
        <v>7</v>
      </c>
      <c r="U3791" s="2">
        <v>0</v>
      </c>
      <c r="V3791" s="2">
        <v>0</v>
      </c>
      <c r="W3791" s="2"/>
      <c r="X3791" s="3" t="s">
        <v>317</v>
      </c>
      <c r="Y3791" s="2"/>
      <c r="Z3791" s="3"/>
      <c r="AA3791" s="3"/>
      <c r="AB3791" s="7" t="s">
        <v>11182</v>
      </c>
      <c r="AC3791" s="3" t="s">
        <v>685</v>
      </c>
      <c r="AD3791" s="3" t="s">
        <v>1962</v>
      </c>
      <c r="AE3791" s="3" t="s">
        <v>2404</v>
      </c>
      <c r="AF3791" s="3" t="s">
        <v>95</v>
      </c>
      <c r="AG3791" s="4"/>
      <c r="AH3791" s="3"/>
      <c r="AI3791" s="4"/>
      <c r="AJ37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1" s="8">
        <f>IF(#REF!=MAX(#REF!),"New","Old")</f>
      </c>
      <c r="AL3791" s="3"/>
      <c r="AM3791" s="9">
        <f>IF(OR(#REF!="",#REF!=0),"",IF(#REF!&lt;12000,"&lt;12k",IF(AND(#REF!&gt;=12000,#REF!&lt;24000),"12k to 24k",IF(AND(#REF!&gt;=24000,#REF!&lt;=36000),"24k to 36k",IF(#REF!&gt;36000,"&gt;36k","")))))</f>
      </c>
    </row>
    <row x14ac:dyDescent="0.25" r="3792" customHeight="1" ht="18.75">
      <c r="A3792" s="1">
        <v>1941371</v>
      </c>
      <c r="B3792" s="2">
        <v>11554617</v>
      </c>
      <c r="C3792" s="3" t="s">
        <v>0</v>
      </c>
      <c r="D3792" s="3" t="s">
        <v>86</v>
      </c>
      <c r="E3792" s="2">
        <v>2020</v>
      </c>
      <c r="F3792" s="4">
        <v>45214</v>
      </c>
      <c r="G3792" s="3" t="s">
        <v>14</v>
      </c>
      <c r="H3792" s="4">
        <v>45241</v>
      </c>
      <c r="I3792" s="4">
        <f>_xlfn.XLOOKUP(#REF!,[1]!Backup_F8_Previous_Wave[ODINO],[1]!Backup_F8_Previous_Wave[Production Date],"")</f>
      </c>
      <c r="J3792" s="10">
        <f>_xlfn.XLOOKUP(#REF!,[1]!Backup_F8_Previous_Wave[ODINO],[1]!Backup_F8_Previous_Wave[Wave Date],"")</f>
      </c>
      <c r="K3792" s="6">
        <f>_xlfn.XLOOKUP(#REF!,[1]!Backup_F8_Previous_Wave[ODINO],[1]!Backup_F8_Previous_Wave[Full VIN],"")</f>
      </c>
      <c r="L3792" s="3" t="s">
        <v>8112</v>
      </c>
      <c r="M3792" s="3" t="s">
        <v>4</v>
      </c>
      <c r="N3792" s="3" t="s">
        <v>11183</v>
      </c>
      <c r="O3792" s="3" t="s">
        <v>4771</v>
      </c>
      <c r="P3792" s="6">
        <f>_xlfn.XLOOKUP(#REF!,[1]!Table2[BINNING],[1]!Table2[VFG],"")</f>
      </c>
      <c r="Q3792" s="6">
        <f>IF(ISNUMBER(FIND("|",#REF!,1)),LEFT(#REF!,FIND("|",#REF!,1)-2),#REF!)</f>
      </c>
      <c r="R3792" s="6">
        <f>IF(ISNUMBER(FIND("|",#REF!,1)),RIGHT(#REF!,LEN(#REF!)-FIND("|",#REF!,1)-1),"")</f>
      </c>
      <c r="S3792" s="3" t="s">
        <v>7</v>
      </c>
      <c r="T3792" s="3" t="s">
        <v>7</v>
      </c>
      <c r="U3792" s="2">
        <v>0</v>
      </c>
      <c r="V3792" s="2">
        <v>0</v>
      </c>
      <c r="W3792" s="2"/>
      <c r="X3792" s="3" t="s">
        <v>72</v>
      </c>
      <c r="Y3792" s="2"/>
      <c r="Z3792" s="3"/>
      <c r="AA3792" s="3"/>
      <c r="AB3792" s="7" t="s">
        <v>11184</v>
      </c>
      <c r="AC3792" s="3" t="s">
        <v>685</v>
      </c>
      <c r="AD3792" s="3" t="s">
        <v>93</v>
      </c>
      <c r="AE3792" s="3" t="s">
        <v>94</v>
      </c>
      <c r="AF3792" s="3" t="s">
        <v>95</v>
      </c>
      <c r="AG3792" s="4"/>
      <c r="AH3792" s="3"/>
      <c r="AI3792" s="4"/>
      <c r="AJ37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2" s="8">
        <f>IF(#REF!=MAX(#REF!),"New","Old")</f>
      </c>
      <c r="AL3792" s="3"/>
      <c r="AM3792" s="9">
        <f>IF(OR(#REF!="",#REF!=0),"",IF(#REF!&lt;12000,"&lt;12k",IF(AND(#REF!&gt;=12000,#REF!&lt;24000),"12k to 24k",IF(AND(#REF!&gt;=24000,#REF!&lt;=36000),"24k to 36k",IF(#REF!&gt;36000,"&gt;36k","")))))</f>
      </c>
    </row>
    <row x14ac:dyDescent="0.25" r="3793" customHeight="1" ht="18.75">
      <c r="A3793" s="1">
        <v>1941376</v>
      </c>
      <c r="B3793" s="2">
        <v>11554622</v>
      </c>
      <c r="C3793" s="3" t="s">
        <v>0</v>
      </c>
      <c r="D3793" s="3" t="s">
        <v>1</v>
      </c>
      <c r="E3793" s="2">
        <v>2021</v>
      </c>
      <c r="F3793" s="4">
        <v>45239</v>
      </c>
      <c r="G3793" s="3" t="s">
        <v>14</v>
      </c>
      <c r="H3793" s="4">
        <v>45241</v>
      </c>
      <c r="I3793" s="4">
        <f>_xlfn.XLOOKUP(#REF!,[1]!Backup_F8_Previous_Wave[ODINO],[1]!Backup_F8_Previous_Wave[Production Date],"")</f>
      </c>
      <c r="J3793" s="10">
        <f>_xlfn.XLOOKUP(#REF!,[1]!Backup_F8_Previous_Wave[ODINO],[1]!Backup_F8_Previous_Wave[Wave Date],"")</f>
      </c>
      <c r="K3793" s="6">
        <f>_xlfn.XLOOKUP(#REF!,[1]!Backup_F8_Previous_Wave[ODINO],[1]!Backup_F8_Previous_Wave[Full VIN],"")</f>
      </c>
      <c r="L3793" s="3" t="s">
        <v>11185</v>
      </c>
      <c r="M3793" s="3" t="s">
        <v>4</v>
      </c>
      <c r="N3793" s="3" t="s">
        <v>11186</v>
      </c>
      <c r="O3793" s="3" t="s">
        <v>390</v>
      </c>
      <c r="P3793" s="6">
        <f>_xlfn.XLOOKUP(#REF!,[1]!Table2[BINNING],[1]!Table2[VFG],"")</f>
      </c>
      <c r="Q3793" s="6">
        <f>IF(ISNUMBER(FIND("|",#REF!,1)),LEFT(#REF!,FIND("|",#REF!,1)-2),#REF!)</f>
      </c>
      <c r="R3793" s="6">
        <f>IF(ISNUMBER(FIND("|",#REF!,1)),RIGHT(#REF!,LEN(#REF!)-FIND("|",#REF!,1)-1),"")</f>
      </c>
      <c r="S3793" s="3" t="s">
        <v>7</v>
      </c>
      <c r="T3793" s="3" t="s">
        <v>7</v>
      </c>
      <c r="U3793" s="2">
        <v>0</v>
      </c>
      <c r="V3793" s="2">
        <v>0</v>
      </c>
      <c r="W3793" s="2"/>
      <c r="X3793" s="3" t="s">
        <v>63</v>
      </c>
      <c r="Y3793" s="2">
        <v>65</v>
      </c>
      <c r="Z3793" s="3"/>
      <c r="AA3793" s="3"/>
      <c r="AB3793" s="7" t="s">
        <v>11187</v>
      </c>
      <c r="AC3793" s="3" t="s">
        <v>4018</v>
      </c>
      <c r="AD3793" s="3" t="s">
        <v>11</v>
      </c>
      <c r="AE3793" s="3" t="s">
        <v>135</v>
      </c>
      <c r="AF3793" s="3" t="s">
        <v>27</v>
      </c>
      <c r="AG3793" s="4"/>
      <c r="AH3793" s="3"/>
      <c r="AI3793" s="4"/>
      <c r="AJ37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3" s="8">
        <f>IF(#REF!=MAX(#REF!),"New","Old")</f>
      </c>
      <c r="AL3793" s="3"/>
      <c r="AM3793" s="9">
        <f>IF(OR(#REF!="",#REF!=0),"",IF(#REF!&lt;12000,"&lt;12k",IF(AND(#REF!&gt;=12000,#REF!&lt;24000),"12k to 24k",IF(AND(#REF!&gt;=24000,#REF!&lt;=36000),"24k to 36k",IF(#REF!&gt;36000,"&gt;36k","")))))</f>
      </c>
    </row>
    <row x14ac:dyDescent="0.25" r="3794" customHeight="1" ht="18.75">
      <c r="A3794" s="1">
        <v>1941404</v>
      </c>
      <c r="B3794" s="2">
        <v>11554640</v>
      </c>
      <c r="C3794" s="3" t="s">
        <v>0</v>
      </c>
      <c r="D3794" s="3" t="s">
        <v>86</v>
      </c>
      <c r="E3794" s="2">
        <v>2020</v>
      </c>
      <c r="F3794" s="4">
        <v>45241</v>
      </c>
      <c r="G3794" s="3" t="s">
        <v>14</v>
      </c>
      <c r="H3794" s="4">
        <v>45241</v>
      </c>
      <c r="I3794" s="4">
        <f>_xlfn.XLOOKUP(#REF!,[1]!Backup_F8_Previous_Wave[ODINO],[1]!Backup_F8_Previous_Wave[Production Date],"")</f>
      </c>
      <c r="J3794" s="10">
        <f>_xlfn.XLOOKUP(#REF!,[1]!Backup_F8_Previous_Wave[ODINO],[1]!Backup_F8_Previous_Wave[Wave Date],"")</f>
      </c>
      <c r="K3794" s="6">
        <f>_xlfn.XLOOKUP(#REF!,[1]!Backup_F8_Previous_Wave[ODINO],[1]!Backup_F8_Previous_Wave[Full VIN],"")</f>
      </c>
      <c r="L3794" s="3" t="s">
        <v>9331</v>
      </c>
      <c r="M3794" s="3" t="s">
        <v>4</v>
      </c>
      <c r="N3794" s="3" t="s">
        <v>11188</v>
      </c>
      <c r="O3794" s="3" t="s">
        <v>4771</v>
      </c>
      <c r="P3794" s="6">
        <f>_xlfn.XLOOKUP(#REF!,[1]!Table2[BINNING],[1]!Table2[VFG],"")</f>
      </c>
      <c r="Q3794" s="6">
        <f>IF(ISNUMBER(FIND("|",#REF!,1)),LEFT(#REF!,FIND("|",#REF!,1)-2),#REF!)</f>
      </c>
      <c r="R3794" s="6">
        <f>IF(ISNUMBER(FIND("|",#REF!,1)),RIGHT(#REF!,LEN(#REF!)-FIND("|",#REF!,1)-1),"")</f>
      </c>
      <c r="S3794" s="3" t="s">
        <v>7</v>
      </c>
      <c r="T3794" s="3" t="s">
        <v>7</v>
      </c>
      <c r="U3794" s="2">
        <v>0</v>
      </c>
      <c r="V3794" s="2">
        <v>0</v>
      </c>
      <c r="W3794" s="2"/>
      <c r="X3794" s="3" t="s">
        <v>467</v>
      </c>
      <c r="Y3794" s="2"/>
      <c r="Z3794" s="3"/>
      <c r="AA3794" s="3"/>
      <c r="AB3794" s="7" t="s">
        <v>11189</v>
      </c>
      <c r="AC3794" s="3" t="s">
        <v>685</v>
      </c>
      <c r="AD3794" s="3" t="s">
        <v>93</v>
      </c>
      <c r="AE3794" s="3" t="s">
        <v>94</v>
      </c>
      <c r="AF3794" s="3" t="s">
        <v>95</v>
      </c>
      <c r="AG3794" s="4"/>
      <c r="AH3794" s="3"/>
      <c r="AI3794" s="4"/>
      <c r="AJ37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4" s="8">
        <f>IF(#REF!=MAX(#REF!),"New","Old")</f>
      </c>
      <c r="AL3794" s="3"/>
      <c r="AM3794" s="9">
        <f>IF(OR(#REF!="",#REF!=0),"",IF(#REF!&lt;12000,"&lt;12k",IF(AND(#REF!&gt;=12000,#REF!&lt;24000),"12k to 24k",IF(AND(#REF!&gt;=24000,#REF!&lt;=36000),"24k to 36k",IF(#REF!&gt;36000,"&gt;36k","")))))</f>
      </c>
    </row>
    <row x14ac:dyDescent="0.25" r="3795" customHeight="1" ht="18.75">
      <c r="A3795" s="1">
        <v>1941470</v>
      </c>
      <c r="B3795" s="2">
        <v>11554685</v>
      </c>
      <c r="C3795" s="3" t="s">
        <v>0</v>
      </c>
      <c r="D3795" s="3" t="s">
        <v>181</v>
      </c>
      <c r="E3795" s="2">
        <v>2018</v>
      </c>
      <c r="F3795" s="4">
        <v>45241</v>
      </c>
      <c r="G3795" s="3" t="s">
        <v>14</v>
      </c>
      <c r="H3795" s="4">
        <v>45241</v>
      </c>
      <c r="I3795" s="4"/>
      <c r="J3795" s="10">
        <f>_xlfn.XLOOKUP(#REF!,[1]!Backup_F8_Previous_Wave[ODINO],[1]!Backup_F8_Previous_Wave[Wave Date],"")</f>
      </c>
      <c r="K3795" s="3"/>
      <c r="L3795" s="3" t="s">
        <v>4118</v>
      </c>
      <c r="M3795" s="3" t="s">
        <v>4</v>
      </c>
      <c r="N3795" s="11" t="s">
        <v>11190</v>
      </c>
      <c r="O3795" s="3" t="s">
        <v>196</v>
      </c>
      <c r="P3795" s="6">
        <f>_xlfn.XLOOKUP(#REF!,[1]!Table2[BINNING],[1]!Table2[VFG],"")</f>
      </c>
      <c r="Q3795" s="6">
        <f>IF(ISNUMBER(FIND("|",#REF!,1)),LEFT(#REF!,FIND("|",#REF!,1)-2),#REF!)</f>
      </c>
      <c r="R3795" s="6">
        <f>IF(ISNUMBER(FIND("|",#REF!,1)),RIGHT(#REF!,LEN(#REF!)-FIND("|",#REF!,1)-1),"")</f>
      </c>
      <c r="S3795" s="3" t="s">
        <v>7</v>
      </c>
      <c r="T3795" s="3" t="s">
        <v>7</v>
      </c>
      <c r="U3795" s="2">
        <v>0</v>
      </c>
      <c r="V3795" s="2">
        <v>0</v>
      </c>
      <c r="W3795" s="2"/>
      <c r="X3795" s="3" t="s">
        <v>106</v>
      </c>
      <c r="Y3795" s="2"/>
      <c r="Z3795" s="3"/>
      <c r="AA3795" s="3"/>
      <c r="AB3795" s="7" t="s">
        <v>11191</v>
      </c>
      <c r="AC3795" s="3" t="s">
        <v>44</v>
      </c>
      <c r="AD3795" s="3" t="s">
        <v>44</v>
      </c>
      <c r="AE3795" s="3" t="s">
        <v>44</v>
      </c>
      <c r="AF3795" s="3" t="s">
        <v>44</v>
      </c>
      <c r="AG3795" s="4"/>
      <c r="AH3795" s="3"/>
      <c r="AI3795" s="4"/>
      <c r="AJ37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5" s="8">
        <f>IF(#REF!=MAX(#REF!),"New","Old")</f>
      </c>
      <c r="AL3795" s="3"/>
      <c r="AM3795" s="9">
        <f>IF(OR(#REF!="",#REF!=0),"",IF(#REF!&lt;12000,"&lt;12k",IF(AND(#REF!&gt;=12000,#REF!&lt;24000),"12k to 24k",IF(AND(#REF!&gt;=24000,#REF!&lt;=36000),"24k to 36k",IF(#REF!&gt;36000,"&gt;36k","")))))</f>
      </c>
    </row>
    <row x14ac:dyDescent="0.25" r="3796" customHeight="1" ht="18.75">
      <c r="A3796" s="1">
        <v>1941478</v>
      </c>
      <c r="B3796" s="2">
        <v>11554690</v>
      </c>
      <c r="C3796" s="3" t="s">
        <v>0</v>
      </c>
      <c r="D3796" s="3" t="s">
        <v>1</v>
      </c>
      <c r="E3796" s="2">
        <v>2020</v>
      </c>
      <c r="F3796" s="4">
        <v>45210</v>
      </c>
      <c r="G3796" s="3" t="s">
        <v>14</v>
      </c>
      <c r="H3796" s="4">
        <v>45241</v>
      </c>
      <c r="I3796" s="4"/>
      <c r="J3796" s="10">
        <f>_xlfn.XLOOKUP(#REF!,[1]!Backup_F8_Previous_Wave[ODINO],[1]!Backup_F8_Previous_Wave[Wave Date],"")</f>
      </c>
      <c r="K3796" s="3"/>
      <c r="L3796" s="3" t="s">
        <v>7230</v>
      </c>
      <c r="M3796" s="3" t="s">
        <v>4</v>
      </c>
      <c r="N3796" s="11" t="s">
        <v>11192</v>
      </c>
      <c r="O3796" s="3" t="s">
        <v>62</v>
      </c>
      <c r="P3796" s="6">
        <f>_xlfn.XLOOKUP(#REF!,[1]!Table2[BINNING],[1]!Table2[VFG],"")</f>
      </c>
      <c r="Q3796" s="6">
        <f>IF(ISNUMBER(FIND("|",#REF!,1)),LEFT(#REF!,FIND("|",#REF!,1)-2),#REF!)</f>
      </c>
      <c r="R3796" s="6">
        <f>IF(ISNUMBER(FIND("|",#REF!,1)),RIGHT(#REF!,LEN(#REF!)-FIND("|",#REF!,1)-1),"")</f>
      </c>
      <c r="S3796" s="3" t="s">
        <v>7</v>
      </c>
      <c r="T3796" s="3" t="s">
        <v>7</v>
      </c>
      <c r="U3796" s="2">
        <v>0</v>
      </c>
      <c r="V3796" s="2">
        <v>0</v>
      </c>
      <c r="W3796" s="2"/>
      <c r="X3796" s="3" t="s">
        <v>246</v>
      </c>
      <c r="Y3796" s="2">
        <v>0</v>
      </c>
      <c r="Z3796" s="3"/>
      <c r="AA3796" s="3"/>
      <c r="AB3796" s="7" t="s">
        <v>11193</v>
      </c>
      <c r="AC3796" s="3" t="s">
        <v>44</v>
      </c>
      <c r="AD3796" s="3" t="s">
        <v>44</v>
      </c>
      <c r="AE3796" s="3" t="s">
        <v>44</v>
      </c>
      <c r="AF3796" s="3" t="s">
        <v>44</v>
      </c>
      <c r="AG3796" s="4"/>
      <c r="AH3796" s="3"/>
      <c r="AI3796" s="4"/>
      <c r="AJ37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6" s="8">
        <f>IF(#REF!=MAX(#REF!),"New","Old")</f>
      </c>
      <c r="AL3796" s="3"/>
      <c r="AM3796" s="9">
        <f>IF(OR(#REF!="",#REF!=0),"",IF(#REF!&lt;12000,"&lt;12k",IF(AND(#REF!&gt;=12000,#REF!&lt;24000),"12k to 24k",IF(AND(#REF!&gt;=24000,#REF!&lt;=36000),"24k to 36k",IF(#REF!&gt;36000,"&gt;36k","")))))</f>
      </c>
    </row>
    <row x14ac:dyDescent="0.25" r="3797" customHeight="1" ht="18.75">
      <c r="A3797" s="1">
        <v>1941556</v>
      </c>
      <c r="B3797" s="2">
        <v>11554743</v>
      </c>
      <c r="C3797" s="3" t="s">
        <v>0</v>
      </c>
      <c r="D3797" s="3" t="s">
        <v>86</v>
      </c>
      <c r="E3797" s="2">
        <v>2020</v>
      </c>
      <c r="F3797" s="4">
        <v>45238</v>
      </c>
      <c r="G3797" s="3" t="s">
        <v>14</v>
      </c>
      <c r="H3797" s="4">
        <v>45242</v>
      </c>
      <c r="I3797" s="4">
        <f>_xlfn.XLOOKUP(#REF!,[1]!Backup_F8_Previous_Wave[ODINO],[1]!Backup_F8_Previous_Wave[Production Date],"")</f>
      </c>
      <c r="J3797" s="10">
        <f>_xlfn.XLOOKUP(#REF!,[1]!Backup_F8_Previous_Wave[ODINO],[1]!Backup_F8_Previous_Wave[Wave Date],"")</f>
      </c>
      <c r="K3797" s="6">
        <f>_xlfn.XLOOKUP(#REF!,[1]!Backup_F8_Previous_Wave[ODINO],[1]!Backup_F8_Previous_Wave[Full VIN],"")</f>
      </c>
      <c r="L3797" s="3" t="s">
        <v>8087</v>
      </c>
      <c r="M3797" s="3" t="s">
        <v>4</v>
      </c>
      <c r="N3797" s="11" t="s">
        <v>11194</v>
      </c>
      <c r="O3797" s="3" t="s">
        <v>4771</v>
      </c>
      <c r="P3797" s="6">
        <f>_xlfn.XLOOKUP(#REF!,[1]!Table2[BINNING],[1]!Table2[VFG],"")</f>
      </c>
      <c r="Q3797" s="6">
        <f>IF(ISNUMBER(FIND("|",#REF!,1)),LEFT(#REF!,FIND("|",#REF!,1)-2),#REF!)</f>
      </c>
      <c r="R3797" s="6">
        <f>IF(ISNUMBER(FIND("|",#REF!,1)),RIGHT(#REF!,LEN(#REF!)-FIND("|",#REF!,1)-1),"")</f>
      </c>
      <c r="S3797" s="3" t="s">
        <v>7</v>
      </c>
      <c r="T3797" s="3" t="s">
        <v>7</v>
      </c>
      <c r="U3797" s="2">
        <v>0</v>
      </c>
      <c r="V3797" s="2">
        <v>0</v>
      </c>
      <c r="W3797" s="2"/>
      <c r="X3797" s="3" t="s">
        <v>404</v>
      </c>
      <c r="Y3797" s="2"/>
      <c r="Z3797" s="3"/>
      <c r="AA3797" s="3"/>
      <c r="AB3797" s="7" t="s">
        <v>11195</v>
      </c>
      <c r="AC3797" s="3" t="s">
        <v>685</v>
      </c>
      <c r="AD3797" s="3" t="s">
        <v>93</v>
      </c>
      <c r="AE3797" s="3" t="s">
        <v>94</v>
      </c>
      <c r="AF3797" s="3" t="s">
        <v>95</v>
      </c>
      <c r="AG3797" s="4"/>
      <c r="AH3797" s="3"/>
      <c r="AI3797" s="4"/>
      <c r="AJ37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7" s="8">
        <f>IF(#REF!=MAX(#REF!),"New","Old")</f>
      </c>
      <c r="AL3797" s="3"/>
      <c r="AM3797" s="9">
        <f>IF(OR(#REF!="",#REF!=0),"",IF(#REF!&lt;12000,"&lt;12k",IF(AND(#REF!&gt;=12000,#REF!&lt;24000),"12k to 24k",IF(AND(#REF!&gt;=24000,#REF!&lt;=36000),"24k to 36k",IF(#REF!&gt;36000,"&gt;36k","")))))</f>
      </c>
    </row>
    <row x14ac:dyDescent="0.25" r="3798" customHeight="1" ht="18.75">
      <c r="A3798" s="1">
        <v>1941630</v>
      </c>
      <c r="B3798" s="2">
        <v>11554792</v>
      </c>
      <c r="C3798" s="3" t="s">
        <v>0</v>
      </c>
      <c r="D3798" s="3" t="s">
        <v>1</v>
      </c>
      <c r="E3798" s="2">
        <v>2016</v>
      </c>
      <c r="F3798" s="4">
        <v>45243</v>
      </c>
      <c r="G3798" s="3" t="s">
        <v>14</v>
      </c>
      <c r="H3798" s="4">
        <v>45243</v>
      </c>
      <c r="I3798" s="4"/>
      <c r="J3798" s="10">
        <f>_xlfn.XLOOKUP(#REF!,[1]!Backup_F8_Previous_Wave[ODINO],[1]!Backup_F8_Previous_Wave[Wave Date],"")</f>
      </c>
      <c r="K3798" s="3"/>
      <c r="L3798" s="3" t="s">
        <v>11196</v>
      </c>
      <c r="M3798" s="3" t="s">
        <v>4</v>
      </c>
      <c r="N3798" s="11" t="s">
        <v>11197</v>
      </c>
      <c r="O3798" s="3" t="s">
        <v>6</v>
      </c>
      <c r="P3798" s="6">
        <f>_xlfn.XLOOKUP(#REF!,[1]!Table2[BINNING],[1]!Table2[VFG],"")</f>
      </c>
      <c r="Q3798" s="6">
        <f>IF(ISNUMBER(FIND("|",#REF!,1)),LEFT(#REF!,FIND("|",#REF!,1)-2),#REF!)</f>
      </c>
      <c r="R3798" s="6">
        <f>IF(ISNUMBER(FIND("|",#REF!,1)),RIGHT(#REF!,LEN(#REF!)-FIND("|",#REF!,1)-1),"")</f>
      </c>
      <c r="S3798" s="3" t="s">
        <v>7</v>
      </c>
      <c r="T3798" s="3" t="s">
        <v>7</v>
      </c>
      <c r="U3798" s="2">
        <v>0</v>
      </c>
      <c r="V3798" s="2">
        <v>0</v>
      </c>
      <c r="W3798" s="2"/>
      <c r="X3798" s="3" t="s">
        <v>81</v>
      </c>
      <c r="Y3798" s="2">
        <v>0</v>
      </c>
      <c r="Z3798" s="3"/>
      <c r="AA3798" s="3"/>
      <c r="AB3798" s="7" t="s">
        <v>11198</v>
      </c>
      <c r="AC3798" s="3" t="s">
        <v>44</v>
      </c>
      <c r="AD3798" s="3" t="s">
        <v>44</v>
      </c>
      <c r="AE3798" s="3" t="s">
        <v>44</v>
      </c>
      <c r="AF3798" s="3" t="s">
        <v>44</v>
      </c>
      <c r="AG3798" s="4"/>
      <c r="AH3798" s="3"/>
      <c r="AI3798" s="4"/>
      <c r="AJ37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8" s="8">
        <f>IF(#REF!=MAX(#REF!),"New","Old")</f>
      </c>
      <c r="AL3798" s="3"/>
      <c r="AM3798" s="9">
        <f>IF(OR(#REF!="",#REF!=0),"",IF(#REF!&lt;12000,"&lt;12k",IF(AND(#REF!&gt;=12000,#REF!&lt;24000),"12k to 24k",IF(AND(#REF!&gt;=24000,#REF!&lt;=36000),"24k to 36k",IF(#REF!&gt;36000,"&gt;36k","")))))</f>
      </c>
    </row>
    <row x14ac:dyDescent="0.25" r="3799" customHeight="1" ht="18.75">
      <c r="A3799" s="1">
        <v>1941653</v>
      </c>
      <c r="B3799" s="2">
        <v>11554810</v>
      </c>
      <c r="C3799" s="3" t="s">
        <v>0</v>
      </c>
      <c r="D3799" s="3" t="s">
        <v>485</v>
      </c>
      <c r="E3799" s="2">
        <v>2017</v>
      </c>
      <c r="F3799" s="4">
        <v>45242</v>
      </c>
      <c r="G3799" s="3" t="s">
        <v>14</v>
      </c>
      <c r="H3799" s="4">
        <v>45243</v>
      </c>
      <c r="I3799" s="4">
        <f>_xlfn.XLOOKUP(#REF!,[1]!Backup_F8_Previous_Wave[ODINO],[1]!Backup_F8_Previous_Wave[Production Date],"")</f>
      </c>
      <c r="J3799" s="10">
        <f>_xlfn.XLOOKUP(#REF!,[1]!Backup_F8_Previous_Wave[ODINO],[1]!Backup_F8_Previous_Wave[Wave Date],"")</f>
      </c>
      <c r="K3799" s="6">
        <f>_xlfn.XLOOKUP(#REF!,[1]!Backup_F8_Previous_Wave[ODINO],[1]!Backup_F8_Previous_Wave[Full VIN],"")</f>
      </c>
      <c r="L3799" s="3" t="s">
        <v>3632</v>
      </c>
      <c r="M3799" s="3" t="s">
        <v>4</v>
      </c>
      <c r="N3799" s="11" t="s">
        <v>11199</v>
      </c>
      <c r="O3799" s="3" t="s">
        <v>31</v>
      </c>
      <c r="P3799" s="6">
        <f>_xlfn.XLOOKUP(#REF!,[1]!Table2[BINNING],[1]!Table2[VFG],"")</f>
      </c>
      <c r="Q3799" s="6">
        <f>IF(ISNUMBER(FIND("|",#REF!,1)),LEFT(#REF!,FIND("|",#REF!,1)-2),#REF!)</f>
      </c>
      <c r="R3799" s="6">
        <f>IF(ISNUMBER(FIND("|",#REF!,1)),RIGHT(#REF!,LEN(#REF!)-FIND("|",#REF!,1)-1),"")</f>
      </c>
      <c r="S3799" s="3" t="s">
        <v>7</v>
      </c>
      <c r="T3799" s="3" t="s">
        <v>7</v>
      </c>
      <c r="U3799" s="2">
        <v>0</v>
      </c>
      <c r="V3799" s="2">
        <v>0</v>
      </c>
      <c r="W3799" s="2"/>
      <c r="X3799" s="3" t="s">
        <v>72</v>
      </c>
      <c r="Y3799" s="2">
        <v>75</v>
      </c>
      <c r="Z3799" s="3"/>
      <c r="AA3799" s="3"/>
      <c r="AB3799" s="7" t="s">
        <v>11200</v>
      </c>
      <c r="AC3799" s="3" t="s">
        <v>489</v>
      </c>
      <c r="AD3799" s="3" t="s">
        <v>490</v>
      </c>
      <c r="AE3799" s="3" t="s">
        <v>491</v>
      </c>
      <c r="AF3799" s="3" t="s">
        <v>211</v>
      </c>
      <c r="AG3799" s="4"/>
      <c r="AH3799" s="3"/>
      <c r="AI3799" s="4"/>
      <c r="AJ37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799" s="8">
        <f>IF(#REF!=MAX(#REF!),"New","Old")</f>
      </c>
      <c r="AL3799" s="3"/>
      <c r="AM3799" s="9">
        <f>IF(OR(#REF!="",#REF!=0),"",IF(#REF!&lt;12000,"&lt;12k",IF(AND(#REF!&gt;=12000,#REF!&lt;24000),"12k to 24k",IF(AND(#REF!&gt;=24000,#REF!&lt;=36000),"24k to 36k",IF(#REF!&gt;36000,"&gt;36k","")))))</f>
      </c>
    </row>
    <row x14ac:dyDescent="0.25" r="3800" customHeight="1" ht="18.75">
      <c r="A3800" s="1">
        <v>1941659</v>
      </c>
      <c r="B3800" s="2">
        <v>11554816</v>
      </c>
      <c r="C3800" s="3" t="s">
        <v>0</v>
      </c>
      <c r="D3800" s="3" t="s">
        <v>86</v>
      </c>
      <c r="E3800" s="2">
        <v>2020</v>
      </c>
      <c r="F3800" s="4">
        <v>45231</v>
      </c>
      <c r="G3800" s="3" t="s">
        <v>14</v>
      </c>
      <c r="H3800" s="4">
        <v>45243</v>
      </c>
      <c r="I3800" s="4">
        <f>_xlfn.XLOOKUP(#REF!,[1]!Backup_F8_Previous_Wave[ODINO],[1]!Backup_F8_Previous_Wave[Production Date],"")</f>
      </c>
      <c r="J3800" s="10">
        <f>_xlfn.XLOOKUP(#REF!,[1]!Backup_F8_Previous_Wave[ODINO],[1]!Backup_F8_Previous_Wave[Wave Date],"")</f>
      </c>
      <c r="K3800" s="6">
        <f>_xlfn.XLOOKUP(#REF!,[1]!Backup_F8_Previous_Wave[ODINO],[1]!Backup_F8_Previous_Wave[Full VIN],"")</f>
      </c>
      <c r="L3800" s="3" t="s">
        <v>8440</v>
      </c>
      <c r="M3800" s="3" t="s">
        <v>4</v>
      </c>
      <c r="N3800" s="11" t="s">
        <v>11201</v>
      </c>
      <c r="O3800" s="3" t="s">
        <v>4771</v>
      </c>
      <c r="P3800" s="6">
        <f>_xlfn.XLOOKUP(#REF!,[1]!Table2[BINNING],[1]!Table2[VFG],"")</f>
      </c>
      <c r="Q3800" s="6">
        <f>IF(ISNUMBER(FIND("|",#REF!,1)),LEFT(#REF!,FIND("|",#REF!,1)-2),#REF!)</f>
      </c>
      <c r="R3800" s="6">
        <f>IF(ISNUMBER(FIND("|",#REF!,1)),RIGHT(#REF!,LEN(#REF!)-FIND("|",#REF!,1)-1),"")</f>
      </c>
      <c r="S3800" s="3" t="s">
        <v>7</v>
      </c>
      <c r="T3800" s="3" t="s">
        <v>7</v>
      </c>
      <c r="U3800" s="2">
        <v>0</v>
      </c>
      <c r="V3800" s="2">
        <v>0</v>
      </c>
      <c r="W3800" s="2">
        <v>22600</v>
      </c>
      <c r="X3800" s="3" t="s">
        <v>63</v>
      </c>
      <c r="Y3800" s="2"/>
      <c r="Z3800" s="3"/>
      <c r="AA3800" s="3"/>
      <c r="AB3800" s="7" t="s">
        <v>11202</v>
      </c>
      <c r="AC3800" s="3" t="s">
        <v>685</v>
      </c>
      <c r="AD3800" s="3" t="s">
        <v>93</v>
      </c>
      <c r="AE3800" s="3" t="s">
        <v>94</v>
      </c>
      <c r="AF3800" s="3" t="s">
        <v>95</v>
      </c>
      <c r="AG3800" s="4"/>
      <c r="AH3800" s="3"/>
      <c r="AI3800" s="4"/>
      <c r="AJ38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0" s="8">
        <f>IF(#REF!=MAX(#REF!),"New","Old")</f>
      </c>
      <c r="AL3800" s="3"/>
      <c r="AM3800" s="9">
        <f>IF(OR(#REF!="",#REF!=0),"",IF(#REF!&lt;12000,"&lt;12k",IF(AND(#REF!&gt;=12000,#REF!&lt;24000),"12k to 24k",IF(AND(#REF!&gt;=24000,#REF!&lt;=36000),"24k to 36k",IF(#REF!&gt;36000,"&gt;36k","")))))</f>
      </c>
    </row>
    <row x14ac:dyDescent="0.25" r="3801" customHeight="1" ht="18.75">
      <c r="A3801" s="1">
        <v>1941669</v>
      </c>
      <c r="B3801" s="2">
        <v>11554824</v>
      </c>
      <c r="C3801" s="3" t="s">
        <v>0</v>
      </c>
      <c r="D3801" s="3" t="s">
        <v>86</v>
      </c>
      <c r="E3801" s="2">
        <v>2020</v>
      </c>
      <c r="F3801" s="4">
        <v>44904</v>
      </c>
      <c r="G3801" s="3" t="s">
        <v>14</v>
      </c>
      <c r="H3801" s="4">
        <v>45243</v>
      </c>
      <c r="I3801" s="4">
        <f>_xlfn.XLOOKUP(#REF!,[1]!Backup_F8_Previous_Wave[ODINO],[1]!Backup_F8_Previous_Wave[Production Date],"")</f>
      </c>
      <c r="J3801" s="10">
        <f>_xlfn.XLOOKUP(#REF!,[1]!Backup_F8_Previous_Wave[ODINO],[1]!Backup_F8_Previous_Wave[Wave Date],"")</f>
      </c>
      <c r="K3801" s="6">
        <f>_xlfn.XLOOKUP(#REF!,[1]!Backup_F8_Previous_Wave[ODINO],[1]!Backup_F8_Previous_Wave[Full VIN],"")</f>
      </c>
      <c r="L3801" s="3" t="s">
        <v>3550</v>
      </c>
      <c r="M3801" s="3" t="s">
        <v>4</v>
      </c>
      <c r="N3801" s="11" t="s">
        <v>11203</v>
      </c>
      <c r="O3801" s="3" t="s">
        <v>4771</v>
      </c>
      <c r="P3801" s="6">
        <f>_xlfn.XLOOKUP(#REF!,[1]!Table2[BINNING],[1]!Table2[VFG],"")</f>
      </c>
      <c r="Q3801" s="6">
        <f>IF(ISNUMBER(FIND("|",#REF!,1)),LEFT(#REF!,FIND("|",#REF!,1)-2),#REF!)</f>
      </c>
      <c r="R3801" s="6">
        <f>IF(ISNUMBER(FIND("|",#REF!,1)),RIGHT(#REF!,LEN(#REF!)-FIND("|",#REF!,1)-1),"")</f>
      </c>
      <c r="S3801" s="3" t="s">
        <v>7</v>
      </c>
      <c r="T3801" s="3" t="s">
        <v>7</v>
      </c>
      <c r="U3801" s="2">
        <v>0</v>
      </c>
      <c r="V3801" s="2">
        <v>0</v>
      </c>
      <c r="W3801" s="2"/>
      <c r="X3801" s="3" t="s">
        <v>358</v>
      </c>
      <c r="Y3801" s="2"/>
      <c r="Z3801" s="3"/>
      <c r="AA3801" s="3"/>
      <c r="AB3801" s="7" t="s">
        <v>11204</v>
      </c>
      <c r="AC3801" s="3" t="s">
        <v>685</v>
      </c>
      <c r="AD3801" s="3" t="s">
        <v>93</v>
      </c>
      <c r="AE3801" s="3" t="s">
        <v>94</v>
      </c>
      <c r="AF3801" s="3" t="s">
        <v>95</v>
      </c>
      <c r="AG3801" s="4"/>
      <c r="AH3801" s="3"/>
      <c r="AI3801" s="4"/>
      <c r="AJ38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1" s="8">
        <f>IF(#REF!=MAX(#REF!),"New","Old")</f>
      </c>
      <c r="AL3801" s="3"/>
      <c r="AM3801" s="9">
        <f>IF(OR(#REF!="",#REF!=0),"",IF(#REF!&lt;12000,"&lt;12k",IF(AND(#REF!&gt;=12000,#REF!&lt;24000),"12k to 24k",IF(AND(#REF!&gt;=24000,#REF!&lt;=36000),"24k to 36k",IF(#REF!&gt;36000,"&gt;36k","")))))</f>
      </c>
    </row>
    <row x14ac:dyDescent="0.25" r="3802" customHeight="1" ht="18.75">
      <c r="A3802" s="1">
        <v>1941690</v>
      </c>
      <c r="B3802" s="2">
        <v>11554843</v>
      </c>
      <c r="C3802" s="3" t="s">
        <v>0</v>
      </c>
      <c r="D3802" s="3" t="s">
        <v>181</v>
      </c>
      <c r="E3802" s="2">
        <v>2017</v>
      </c>
      <c r="F3802" s="4">
        <v>45242</v>
      </c>
      <c r="G3802" s="3" t="s">
        <v>14</v>
      </c>
      <c r="H3802" s="4">
        <v>45243</v>
      </c>
      <c r="I3802" s="4">
        <f>_xlfn.XLOOKUP(#REF!,[1]!Backup_F8_Previous_Wave[ODINO],[1]!Backup_F8_Previous_Wave[Production Date],"")</f>
      </c>
      <c r="J3802" s="10">
        <f>_xlfn.XLOOKUP(#REF!,[1]!Backup_F8_Previous_Wave[ODINO],[1]!Backup_F8_Previous_Wave[Wave Date],"")</f>
      </c>
      <c r="K3802" s="6">
        <f>_xlfn.XLOOKUP(#REF!,[1]!Backup_F8_Previous_Wave[ODINO],[1]!Backup_F8_Previous_Wave[Full VIN],"")</f>
      </c>
      <c r="L3802" s="3" t="s">
        <v>3997</v>
      </c>
      <c r="M3802" s="3" t="s">
        <v>4</v>
      </c>
      <c r="N3802" s="11" t="s">
        <v>11205</v>
      </c>
      <c r="O3802" s="3" t="s">
        <v>196</v>
      </c>
      <c r="P3802" s="6">
        <f>_xlfn.XLOOKUP(#REF!,[1]!Table2[BINNING],[1]!Table2[VFG],"")</f>
      </c>
      <c r="Q3802" s="6">
        <f>IF(ISNUMBER(FIND("|",#REF!,1)),LEFT(#REF!,FIND("|",#REF!,1)-2),#REF!)</f>
      </c>
      <c r="R3802" s="6">
        <f>IF(ISNUMBER(FIND("|",#REF!,1)),RIGHT(#REF!,LEN(#REF!)-FIND("|",#REF!,1)-1),"")</f>
      </c>
      <c r="S3802" s="3" t="s">
        <v>7</v>
      </c>
      <c r="T3802" s="3" t="s">
        <v>7</v>
      </c>
      <c r="U3802" s="2">
        <v>0</v>
      </c>
      <c r="V3802" s="2">
        <v>0</v>
      </c>
      <c r="W3802" s="2"/>
      <c r="X3802" s="3" t="s">
        <v>139</v>
      </c>
      <c r="Y3802" s="2">
        <v>70</v>
      </c>
      <c r="Z3802" s="3"/>
      <c r="AA3802" s="3"/>
      <c r="AB3802" s="7" t="s">
        <v>11206</v>
      </c>
      <c r="AC3802" s="3" t="s">
        <v>297</v>
      </c>
      <c r="AD3802" s="3" t="s">
        <v>298</v>
      </c>
      <c r="AE3802" s="3" t="s">
        <v>299</v>
      </c>
      <c r="AF3802" s="3" t="s">
        <v>198</v>
      </c>
      <c r="AG3802" s="4"/>
      <c r="AH3802" s="3"/>
      <c r="AI3802" s="4"/>
      <c r="AJ38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2" s="8">
        <f>IF(#REF!=MAX(#REF!),"New","Old")</f>
      </c>
      <c r="AL3802" s="3"/>
      <c r="AM3802" s="9">
        <f>IF(OR(#REF!="",#REF!=0),"",IF(#REF!&lt;12000,"&lt;12k",IF(AND(#REF!&gt;=12000,#REF!&lt;24000),"12k to 24k",IF(AND(#REF!&gt;=24000,#REF!&lt;=36000),"24k to 36k",IF(#REF!&gt;36000,"&gt;36k","")))))</f>
      </c>
    </row>
    <row x14ac:dyDescent="0.25" r="3803" customHeight="1" ht="18.75">
      <c r="A3803" s="1">
        <v>1941750</v>
      </c>
      <c r="B3803" s="2">
        <v>11554880</v>
      </c>
      <c r="C3803" s="3" t="s">
        <v>0</v>
      </c>
      <c r="D3803" s="3" t="s">
        <v>86</v>
      </c>
      <c r="E3803" s="2">
        <v>2020</v>
      </c>
      <c r="F3803" s="4">
        <v>45236</v>
      </c>
      <c r="G3803" s="3" t="s">
        <v>14</v>
      </c>
      <c r="H3803" s="4">
        <v>45243</v>
      </c>
      <c r="I3803" s="4">
        <f>_xlfn.XLOOKUP(#REF!,[1]!Backup_F8_Previous_Wave[ODINO],[1]!Backup_F8_Previous_Wave[Production Date],"")</f>
      </c>
      <c r="J3803" s="10">
        <f>_xlfn.XLOOKUP(#REF!,[1]!Backup_F8_Previous_Wave[ODINO],[1]!Backup_F8_Previous_Wave[Wave Date],"")</f>
      </c>
      <c r="K3803" s="6">
        <f>_xlfn.XLOOKUP(#REF!,[1]!Backup_F8_Previous_Wave[ODINO],[1]!Backup_F8_Previous_Wave[Full VIN],"")</f>
      </c>
      <c r="L3803" s="3" t="s">
        <v>6427</v>
      </c>
      <c r="M3803" s="3" t="s">
        <v>4</v>
      </c>
      <c r="N3803" s="11" t="s">
        <v>11207</v>
      </c>
      <c r="O3803" s="3" t="s">
        <v>4771</v>
      </c>
      <c r="P3803" s="6">
        <f>_xlfn.XLOOKUP(#REF!,[1]!Table2[BINNING],[1]!Table2[VFG],"")</f>
      </c>
      <c r="Q3803" s="6">
        <f>IF(ISNUMBER(FIND("|",#REF!,1)),LEFT(#REF!,FIND("|",#REF!,1)-2),#REF!)</f>
      </c>
      <c r="R3803" s="6">
        <f>IF(ISNUMBER(FIND("|",#REF!,1)),RIGHT(#REF!,LEN(#REF!)-FIND("|",#REF!,1)-1),"")</f>
      </c>
      <c r="S3803" s="3" t="s">
        <v>7</v>
      </c>
      <c r="T3803" s="3" t="s">
        <v>7</v>
      </c>
      <c r="U3803" s="2">
        <v>0</v>
      </c>
      <c r="V3803" s="2">
        <v>0</v>
      </c>
      <c r="W3803" s="2"/>
      <c r="X3803" s="3" t="s">
        <v>63</v>
      </c>
      <c r="Y3803" s="2">
        <v>0</v>
      </c>
      <c r="Z3803" s="3"/>
      <c r="AA3803" s="3"/>
      <c r="AB3803" s="7" t="s">
        <v>11208</v>
      </c>
      <c r="AC3803" s="3" t="s">
        <v>685</v>
      </c>
      <c r="AD3803" s="3" t="s">
        <v>93</v>
      </c>
      <c r="AE3803" s="3" t="s">
        <v>94</v>
      </c>
      <c r="AF3803" s="3" t="s">
        <v>95</v>
      </c>
      <c r="AG3803" s="4"/>
      <c r="AH3803" s="3"/>
      <c r="AI3803" s="4"/>
      <c r="AJ38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3" s="8">
        <f>IF(#REF!=MAX(#REF!),"New","Old")</f>
      </c>
      <c r="AL3803" s="3"/>
      <c r="AM3803" s="9">
        <f>IF(OR(#REF!="",#REF!=0),"",IF(#REF!&lt;12000,"&lt;12k",IF(AND(#REF!&gt;=12000,#REF!&lt;24000),"12k to 24k",IF(AND(#REF!&gt;=24000,#REF!&lt;=36000),"24k to 36k",IF(#REF!&gt;36000,"&gt;36k","")))))</f>
      </c>
    </row>
    <row x14ac:dyDescent="0.25" r="3804" customHeight="1" ht="18.75">
      <c r="A3804" s="1">
        <v>1941762</v>
      </c>
      <c r="B3804" s="2">
        <v>11554890</v>
      </c>
      <c r="C3804" s="3" t="s">
        <v>0</v>
      </c>
      <c r="D3804" s="3" t="s">
        <v>86</v>
      </c>
      <c r="E3804" s="2">
        <v>2020</v>
      </c>
      <c r="F3804" s="4">
        <v>45170</v>
      </c>
      <c r="G3804" s="3" t="s">
        <v>39</v>
      </c>
      <c r="H3804" s="4">
        <v>45243</v>
      </c>
      <c r="I3804" s="4">
        <f>_xlfn.XLOOKUP(#REF!,[1]!Backup_F8_Previous_Wave[ODINO],[1]!Backup_F8_Previous_Wave[Production Date],"")</f>
      </c>
      <c r="J3804" s="10">
        <f>_xlfn.XLOOKUP(#REF!,[1]!Backup_F8_Previous_Wave[ODINO],[1]!Backup_F8_Previous_Wave[Wave Date],"")</f>
      </c>
      <c r="K3804" s="6">
        <f>_xlfn.XLOOKUP(#REF!,[1]!Backup_F8_Previous_Wave[ODINO],[1]!Backup_F8_Previous_Wave[Full VIN],"")</f>
      </c>
      <c r="L3804" s="3" t="s">
        <v>7318</v>
      </c>
      <c r="M3804" s="3" t="s">
        <v>4</v>
      </c>
      <c r="N3804" s="11" t="s">
        <v>11209</v>
      </c>
      <c r="O3804" s="3" t="s">
        <v>4771</v>
      </c>
      <c r="P3804" s="6">
        <f>_xlfn.XLOOKUP(#REF!,[1]!Table2[BINNING],[1]!Table2[VFG],"")</f>
      </c>
      <c r="Q3804" s="6">
        <f>IF(ISNUMBER(FIND("|",#REF!,1)),LEFT(#REF!,FIND("|",#REF!,1)-2),#REF!)</f>
      </c>
      <c r="R3804" s="6">
        <f>IF(ISNUMBER(FIND("|",#REF!,1)),RIGHT(#REF!,LEN(#REF!)-FIND("|",#REF!,1)-1),"")</f>
      </c>
      <c r="S3804" s="3" t="s">
        <v>7</v>
      </c>
      <c r="T3804" s="3" t="s">
        <v>7</v>
      </c>
      <c r="U3804" s="2">
        <v>0</v>
      </c>
      <c r="V3804" s="2">
        <v>0</v>
      </c>
      <c r="W3804" s="2">
        <v>22000</v>
      </c>
      <c r="X3804" s="3" t="s">
        <v>32</v>
      </c>
      <c r="Y3804" s="2">
        <v>0</v>
      </c>
      <c r="Z3804" s="3" t="s">
        <v>6015</v>
      </c>
      <c r="AA3804" s="3" t="s">
        <v>3422</v>
      </c>
      <c r="AB3804" s="7" t="s">
        <v>11210</v>
      </c>
      <c r="AC3804" s="3" t="s">
        <v>685</v>
      </c>
      <c r="AD3804" s="3" t="s">
        <v>93</v>
      </c>
      <c r="AE3804" s="3" t="s">
        <v>94</v>
      </c>
      <c r="AF3804" s="3" t="s">
        <v>95</v>
      </c>
      <c r="AG3804" s="4"/>
      <c r="AH3804" s="3"/>
      <c r="AI3804" s="4"/>
      <c r="AJ38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4" s="8">
        <f>IF(#REF!=MAX(#REF!),"New","Old")</f>
      </c>
      <c r="AL3804" s="3"/>
      <c r="AM3804" s="9">
        <f>IF(OR(#REF!="",#REF!=0),"",IF(#REF!&lt;12000,"&lt;12k",IF(AND(#REF!&gt;=12000,#REF!&lt;24000),"12k to 24k",IF(AND(#REF!&gt;=24000,#REF!&lt;=36000),"24k to 36k",IF(#REF!&gt;36000,"&gt;36k","")))))</f>
      </c>
    </row>
    <row x14ac:dyDescent="0.25" r="3805" customHeight="1" ht="18.75">
      <c r="A3805" s="1">
        <v>1941789</v>
      </c>
      <c r="B3805" s="2">
        <v>11554907</v>
      </c>
      <c r="C3805" s="3" t="s">
        <v>0</v>
      </c>
      <c r="D3805" s="3" t="s">
        <v>181</v>
      </c>
      <c r="E3805" s="2">
        <v>2016</v>
      </c>
      <c r="F3805" s="4">
        <v>45230</v>
      </c>
      <c r="G3805" s="3" t="s">
        <v>14</v>
      </c>
      <c r="H3805" s="4">
        <v>45243</v>
      </c>
      <c r="I3805" s="4">
        <f>_xlfn.XLOOKUP(#REF!,[1]!Backup_F8_Previous_Wave[ODINO],[1]!Backup_F8_Previous_Wave[Production Date],"")</f>
      </c>
      <c r="J3805" s="10">
        <f>_xlfn.XLOOKUP(#REF!,[1]!Backup_F8_Previous_Wave[ODINO],[1]!Backup_F8_Previous_Wave[Wave Date],"")</f>
      </c>
      <c r="K3805" s="6">
        <f>_xlfn.XLOOKUP(#REF!,[1]!Backup_F8_Previous_Wave[ODINO],[1]!Backup_F8_Previous_Wave[Full VIN],"")</f>
      </c>
      <c r="L3805" s="3" t="s">
        <v>9593</v>
      </c>
      <c r="M3805" s="3" t="s">
        <v>4</v>
      </c>
      <c r="N3805" s="11" t="s">
        <v>11211</v>
      </c>
      <c r="O3805" s="3" t="s">
        <v>196</v>
      </c>
      <c r="P3805" s="6">
        <f>_xlfn.XLOOKUP(#REF!,[1]!Table2[BINNING],[1]!Table2[VFG],"")</f>
      </c>
      <c r="Q3805" s="6">
        <f>IF(ISNUMBER(FIND("|",#REF!,1)),LEFT(#REF!,FIND("|",#REF!,1)-2),#REF!)</f>
      </c>
      <c r="R3805" s="6">
        <f>IF(ISNUMBER(FIND("|",#REF!,1)),RIGHT(#REF!,LEN(#REF!)-FIND("|",#REF!,1)-1),"")</f>
      </c>
      <c r="S3805" s="3" t="s">
        <v>7</v>
      </c>
      <c r="T3805" s="3" t="s">
        <v>7</v>
      </c>
      <c r="U3805" s="2">
        <v>0</v>
      </c>
      <c r="V3805" s="2">
        <v>0</v>
      </c>
      <c r="W3805" s="2"/>
      <c r="X3805" s="3" t="s">
        <v>106</v>
      </c>
      <c r="Y3805" s="2">
        <v>70</v>
      </c>
      <c r="Z3805" s="3"/>
      <c r="AA3805" s="3"/>
      <c r="AB3805" s="7" t="s">
        <v>11212</v>
      </c>
      <c r="AC3805" s="3" t="s">
        <v>297</v>
      </c>
      <c r="AD3805" s="3" t="s">
        <v>298</v>
      </c>
      <c r="AE3805" s="3" t="s">
        <v>299</v>
      </c>
      <c r="AF3805" s="3" t="s">
        <v>198</v>
      </c>
      <c r="AG3805" s="4"/>
      <c r="AH3805" s="3"/>
      <c r="AI3805" s="4"/>
      <c r="AJ38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5" s="8">
        <f>IF(#REF!=MAX(#REF!),"New","Old")</f>
      </c>
      <c r="AL3805" s="3"/>
      <c r="AM3805" s="9">
        <f>IF(OR(#REF!="",#REF!=0),"",IF(#REF!&lt;12000,"&lt;12k",IF(AND(#REF!&gt;=12000,#REF!&lt;24000),"12k to 24k",IF(AND(#REF!&gt;=24000,#REF!&lt;=36000),"24k to 36k",IF(#REF!&gt;36000,"&gt;36k","")))))</f>
      </c>
    </row>
    <row x14ac:dyDescent="0.25" r="3806" customHeight="1" ht="18.75">
      <c r="A3806" s="1">
        <v>1941812</v>
      </c>
      <c r="B3806" s="2">
        <v>11554923</v>
      </c>
      <c r="C3806" s="3" t="s">
        <v>0</v>
      </c>
      <c r="D3806" s="3" t="s">
        <v>86</v>
      </c>
      <c r="E3806" s="2">
        <v>2020</v>
      </c>
      <c r="F3806" s="4">
        <v>45241</v>
      </c>
      <c r="G3806" s="3" t="s">
        <v>14</v>
      </c>
      <c r="H3806" s="4">
        <v>45243</v>
      </c>
      <c r="I3806" s="4">
        <f>_xlfn.XLOOKUP(#REF!,[1]!Backup_F8_Previous_Wave[ODINO],[1]!Backup_F8_Previous_Wave[Production Date],"")</f>
      </c>
      <c r="J3806" s="10">
        <f>_xlfn.XLOOKUP(#REF!,[1]!Backup_F8_Previous_Wave[ODINO],[1]!Backup_F8_Previous_Wave[Wave Date],"")</f>
      </c>
      <c r="K3806" s="6">
        <f>_xlfn.XLOOKUP(#REF!,[1]!Backup_F8_Previous_Wave[ODINO],[1]!Backup_F8_Previous_Wave[Full VIN],"")</f>
      </c>
      <c r="L3806" s="3" t="s">
        <v>6301</v>
      </c>
      <c r="M3806" s="3" t="s">
        <v>4</v>
      </c>
      <c r="N3806" s="11" t="s">
        <v>11213</v>
      </c>
      <c r="O3806" s="3" t="s">
        <v>4771</v>
      </c>
      <c r="P3806" s="6">
        <f>_xlfn.XLOOKUP(#REF!,[1]!Table2[BINNING],[1]!Table2[VFG],"")</f>
      </c>
      <c r="Q3806" s="6">
        <f>IF(ISNUMBER(FIND("|",#REF!,1)),LEFT(#REF!,FIND("|",#REF!,1)-2),#REF!)</f>
      </c>
      <c r="R3806" s="6">
        <f>IF(ISNUMBER(FIND("|",#REF!,1)),RIGHT(#REF!,LEN(#REF!)-FIND("|",#REF!,1)-1),"")</f>
      </c>
      <c r="S3806" s="3" t="s">
        <v>7</v>
      </c>
      <c r="T3806" s="3" t="s">
        <v>7</v>
      </c>
      <c r="U3806" s="2">
        <v>0</v>
      </c>
      <c r="V3806" s="2">
        <v>0</v>
      </c>
      <c r="W3806" s="2"/>
      <c r="X3806" s="3" t="s">
        <v>112</v>
      </c>
      <c r="Y3806" s="2">
        <v>0</v>
      </c>
      <c r="Z3806" s="3"/>
      <c r="AA3806" s="3"/>
      <c r="AB3806" s="7" t="s">
        <v>11214</v>
      </c>
      <c r="AC3806" s="3" t="s">
        <v>685</v>
      </c>
      <c r="AD3806" s="3" t="s">
        <v>93</v>
      </c>
      <c r="AE3806" s="3" t="s">
        <v>94</v>
      </c>
      <c r="AF3806" s="3" t="s">
        <v>95</v>
      </c>
      <c r="AG3806" s="4"/>
      <c r="AH3806" s="3"/>
      <c r="AI3806" s="4"/>
      <c r="AJ38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6" s="8">
        <f>IF(#REF!=MAX(#REF!),"New","Old")</f>
      </c>
      <c r="AL3806" s="3"/>
      <c r="AM3806" s="9">
        <f>IF(OR(#REF!="",#REF!=0),"",IF(#REF!&lt;12000,"&lt;12k",IF(AND(#REF!&gt;=12000,#REF!&lt;24000),"12k to 24k",IF(AND(#REF!&gt;=24000,#REF!&lt;=36000),"24k to 36k",IF(#REF!&gt;36000,"&gt;36k","")))))</f>
      </c>
    </row>
    <row x14ac:dyDescent="0.25" r="3807" customHeight="1" ht="18.75">
      <c r="A3807" s="1">
        <v>1941824</v>
      </c>
      <c r="B3807" s="2">
        <v>11554930</v>
      </c>
      <c r="C3807" s="3" t="s">
        <v>0</v>
      </c>
      <c r="D3807" s="3" t="s">
        <v>86</v>
      </c>
      <c r="E3807" s="2">
        <v>2020</v>
      </c>
      <c r="F3807" s="4">
        <v>45243</v>
      </c>
      <c r="G3807" s="3" t="s">
        <v>14</v>
      </c>
      <c r="H3807" s="4">
        <v>45243</v>
      </c>
      <c r="I3807" s="4"/>
      <c r="J3807" s="10">
        <f>_xlfn.XLOOKUP(#REF!,[1]!Backup_F8_Previous_Wave[ODINO],[1]!Backup_F8_Previous_Wave[Wave Date],"")</f>
      </c>
      <c r="K3807" s="3"/>
      <c r="L3807" s="3" t="s">
        <v>9566</v>
      </c>
      <c r="M3807" s="3" t="s">
        <v>4</v>
      </c>
      <c r="N3807" s="11" t="s">
        <v>11215</v>
      </c>
      <c r="O3807" s="3" t="s">
        <v>4771</v>
      </c>
      <c r="P3807" s="6">
        <f>_xlfn.XLOOKUP(#REF!,[1]!Table2[BINNING],[1]!Table2[VFG],"")</f>
      </c>
      <c r="Q3807" s="6">
        <f>IF(ISNUMBER(FIND("|",#REF!,1)),LEFT(#REF!,FIND("|",#REF!,1)-2),#REF!)</f>
      </c>
      <c r="R3807" s="6">
        <f>IF(ISNUMBER(FIND("|",#REF!,1)),RIGHT(#REF!,LEN(#REF!)-FIND("|",#REF!,1)-1),"")</f>
      </c>
      <c r="S3807" s="3" t="s">
        <v>7</v>
      </c>
      <c r="T3807" s="3" t="s">
        <v>7</v>
      </c>
      <c r="U3807" s="2">
        <v>0</v>
      </c>
      <c r="V3807" s="2">
        <v>0</v>
      </c>
      <c r="W3807" s="2"/>
      <c r="X3807" s="3" t="s">
        <v>317</v>
      </c>
      <c r="Y3807" s="2"/>
      <c r="Z3807" s="3"/>
      <c r="AA3807" s="3"/>
      <c r="AB3807" s="7" t="s">
        <v>11216</v>
      </c>
      <c r="AC3807" s="3" t="s">
        <v>44</v>
      </c>
      <c r="AD3807" s="3" t="s">
        <v>44</v>
      </c>
      <c r="AE3807" s="3" t="s">
        <v>44</v>
      </c>
      <c r="AF3807" s="3" t="s">
        <v>44</v>
      </c>
      <c r="AG3807" s="4"/>
      <c r="AH3807" s="3"/>
      <c r="AI3807" s="4"/>
      <c r="AJ38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7" s="8">
        <f>IF(#REF!=MAX(#REF!),"New","Old")</f>
      </c>
      <c r="AL3807" s="3"/>
      <c r="AM3807" s="9">
        <f>IF(OR(#REF!="",#REF!=0),"",IF(#REF!&lt;12000,"&lt;12k",IF(AND(#REF!&gt;=12000,#REF!&lt;24000),"12k to 24k",IF(AND(#REF!&gt;=24000,#REF!&lt;=36000),"24k to 36k",IF(#REF!&gt;36000,"&gt;36k","")))))</f>
      </c>
    </row>
    <row x14ac:dyDescent="0.25" r="3808" customHeight="1" ht="18.75">
      <c r="A3808" s="1">
        <v>1941915</v>
      </c>
      <c r="B3808" s="2">
        <v>11554993</v>
      </c>
      <c r="C3808" s="3" t="s">
        <v>0</v>
      </c>
      <c r="D3808" s="3" t="s">
        <v>86</v>
      </c>
      <c r="E3808" s="2">
        <v>2020</v>
      </c>
      <c r="F3808" s="4">
        <v>45243</v>
      </c>
      <c r="G3808" s="3" t="s">
        <v>14</v>
      </c>
      <c r="H3808" s="4">
        <v>45244</v>
      </c>
      <c r="I3808" s="4">
        <f>_xlfn.XLOOKUP(#REF!,[1]!Backup_F8_Previous_Wave[ODINO],[1]!Backup_F8_Previous_Wave[Production Date],"")</f>
      </c>
      <c r="J3808" s="10">
        <f>_xlfn.XLOOKUP(#REF!,[1]!Backup_F8_Previous_Wave[ODINO],[1]!Backup_F8_Previous_Wave[Wave Date],"")</f>
      </c>
      <c r="K3808" s="6">
        <f>_xlfn.XLOOKUP(#REF!,[1]!Backup_F8_Previous_Wave[ODINO],[1]!Backup_F8_Previous_Wave[Full VIN],"")</f>
      </c>
      <c r="L3808" s="3" t="s">
        <v>7298</v>
      </c>
      <c r="M3808" s="3" t="s">
        <v>4</v>
      </c>
      <c r="N3808" s="11" t="s">
        <v>11217</v>
      </c>
      <c r="O3808" s="3" t="s">
        <v>4771</v>
      </c>
      <c r="P3808" s="6">
        <f>_xlfn.XLOOKUP(#REF!,[1]!Table2[BINNING],[1]!Table2[VFG],"")</f>
      </c>
      <c r="Q3808" s="6">
        <f>IF(ISNUMBER(FIND("|",#REF!,1)),LEFT(#REF!,FIND("|",#REF!,1)-2),#REF!)</f>
      </c>
      <c r="R3808" s="6">
        <f>IF(ISNUMBER(FIND("|",#REF!,1)),RIGHT(#REF!,LEN(#REF!)-FIND("|",#REF!,1)-1),"")</f>
      </c>
      <c r="S3808" s="3" t="s">
        <v>7</v>
      </c>
      <c r="T3808" s="3" t="s">
        <v>7</v>
      </c>
      <c r="U3808" s="2">
        <v>0</v>
      </c>
      <c r="V3808" s="2">
        <v>0</v>
      </c>
      <c r="W3808" s="2"/>
      <c r="X3808" s="3" t="s">
        <v>404</v>
      </c>
      <c r="Y3808" s="2">
        <v>0</v>
      </c>
      <c r="Z3808" s="3"/>
      <c r="AA3808" s="3"/>
      <c r="AB3808" s="7" t="s">
        <v>11218</v>
      </c>
      <c r="AC3808" s="3" t="s">
        <v>685</v>
      </c>
      <c r="AD3808" s="3" t="s">
        <v>93</v>
      </c>
      <c r="AE3808" s="3" t="s">
        <v>94</v>
      </c>
      <c r="AF3808" s="3" t="s">
        <v>95</v>
      </c>
      <c r="AG3808" s="4"/>
      <c r="AH3808" s="3"/>
      <c r="AI3808" s="4"/>
      <c r="AJ38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8" s="8">
        <f>IF(#REF!=MAX(#REF!),"New","Old")</f>
      </c>
      <c r="AL3808" s="3"/>
      <c r="AM3808" s="9">
        <f>IF(OR(#REF!="",#REF!=0),"",IF(#REF!&lt;12000,"&lt;12k",IF(AND(#REF!&gt;=12000,#REF!&lt;24000),"12k to 24k",IF(AND(#REF!&gt;=24000,#REF!&lt;=36000),"24k to 36k",IF(#REF!&gt;36000,"&gt;36k","")))))</f>
      </c>
    </row>
    <row x14ac:dyDescent="0.25" r="3809" customHeight="1" ht="18.75">
      <c r="A3809" s="1">
        <v>1941928</v>
      </c>
      <c r="B3809" s="2">
        <v>11555001</v>
      </c>
      <c r="C3809" s="3" t="s">
        <v>0</v>
      </c>
      <c r="D3809" s="3" t="s">
        <v>86</v>
      </c>
      <c r="E3809" s="2">
        <v>2020</v>
      </c>
      <c r="F3809" s="4">
        <v>45231</v>
      </c>
      <c r="G3809" s="3" t="s">
        <v>14</v>
      </c>
      <c r="H3809" s="4">
        <v>45244</v>
      </c>
      <c r="I3809" s="4">
        <f>_xlfn.XLOOKUP(#REF!,[1]!Backup_F8_Previous_Wave[ODINO],[1]!Backup_F8_Previous_Wave[Production Date],"")</f>
      </c>
      <c r="J3809" s="10">
        <f>_xlfn.XLOOKUP(#REF!,[1]!Backup_F8_Previous_Wave[ODINO],[1]!Backup_F8_Previous_Wave[Wave Date],"")</f>
      </c>
      <c r="K3809" s="6">
        <f>_xlfn.XLOOKUP(#REF!,[1]!Backup_F8_Previous_Wave[ODINO],[1]!Backup_F8_Previous_Wave[Full VIN],"")</f>
      </c>
      <c r="L3809" s="3" t="s">
        <v>6647</v>
      </c>
      <c r="M3809" s="3" t="s">
        <v>4</v>
      </c>
      <c r="N3809" s="3" t="s">
        <v>11219</v>
      </c>
      <c r="O3809" s="3" t="s">
        <v>31</v>
      </c>
      <c r="P3809" s="6">
        <f>_xlfn.XLOOKUP(#REF!,[1]!Table2[BINNING],[1]!Table2[VFG],"")</f>
      </c>
      <c r="Q3809" s="6">
        <f>IF(ISNUMBER(FIND("|",#REF!,1)),LEFT(#REF!,FIND("|",#REF!,1)-2),#REF!)</f>
      </c>
      <c r="R3809" s="6">
        <f>IF(ISNUMBER(FIND("|",#REF!,1)),RIGHT(#REF!,LEN(#REF!)-FIND("|",#REF!,1)-1),"")</f>
      </c>
      <c r="S3809" s="3" t="s">
        <v>7</v>
      </c>
      <c r="T3809" s="3" t="s">
        <v>7</v>
      </c>
      <c r="U3809" s="2">
        <v>0</v>
      </c>
      <c r="V3809" s="2">
        <v>0</v>
      </c>
      <c r="W3809" s="2"/>
      <c r="X3809" s="3" t="s">
        <v>253</v>
      </c>
      <c r="Y3809" s="2">
        <v>50</v>
      </c>
      <c r="Z3809" s="3"/>
      <c r="AA3809" s="3"/>
      <c r="AB3809" s="7" t="s">
        <v>11220</v>
      </c>
      <c r="AC3809" s="3" t="s">
        <v>685</v>
      </c>
      <c r="AD3809" s="3" t="s">
        <v>93</v>
      </c>
      <c r="AE3809" s="3" t="s">
        <v>94</v>
      </c>
      <c r="AF3809" s="3" t="s">
        <v>95</v>
      </c>
      <c r="AG3809" s="4"/>
      <c r="AH3809" s="3"/>
      <c r="AI3809" s="4"/>
      <c r="AJ38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09" s="8">
        <f>IF(#REF!=MAX(#REF!),"New","Old")</f>
      </c>
      <c r="AL3809" s="3"/>
      <c r="AM3809" s="9">
        <f>IF(OR(#REF!="",#REF!=0),"",IF(#REF!&lt;12000,"&lt;12k",IF(AND(#REF!&gt;=12000,#REF!&lt;24000),"12k to 24k",IF(AND(#REF!&gt;=24000,#REF!&lt;=36000),"24k to 36k",IF(#REF!&gt;36000,"&gt;36k","")))))</f>
      </c>
    </row>
    <row x14ac:dyDescent="0.25" r="3810" customHeight="1" ht="18.75">
      <c r="A3810" s="1">
        <v>1941963</v>
      </c>
      <c r="B3810" s="2">
        <v>11555029</v>
      </c>
      <c r="C3810" s="3" t="s">
        <v>0</v>
      </c>
      <c r="D3810" s="3" t="s">
        <v>181</v>
      </c>
      <c r="E3810" s="2">
        <v>2014</v>
      </c>
      <c r="F3810" s="4">
        <v>45240</v>
      </c>
      <c r="G3810" s="3" t="s">
        <v>14</v>
      </c>
      <c r="H3810" s="4">
        <v>45244</v>
      </c>
      <c r="I3810" s="4">
        <f>_xlfn.XLOOKUP(#REF!,[1]!Backup_F8_Previous_Wave[ODINO],[1]!Backup_F8_Previous_Wave[Production Date],"")</f>
      </c>
      <c r="J3810" s="10">
        <f>_xlfn.XLOOKUP(#REF!,[1]!Backup_F8_Previous_Wave[ODINO],[1]!Backup_F8_Previous_Wave[Wave Date],"")</f>
      </c>
      <c r="K3810" s="6">
        <f>_xlfn.XLOOKUP(#REF!,[1]!Backup_F8_Previous_Wave[ODINO],[1]!Backup_F8_Previous_Wave[Full VIN],"")</f>
      </c>
      <c r="L3810" s="3" t="s">
        <v>11221</v>
      </c>
      <c r="M3810" s="3" t="s">
        <v>4</v>
      </c>
      <c r="N3810" s="3" t="s">
        <v>11222</v>
      </c>
      <c r="O3810" s="3" t="s">
        <v>196</v>
      </c>
      <c r="P3810" s="6">
        <f>_xlfn.XLOOKUP(#REF!,[1]!Table2[BINNING],[1]!Table2[VFG],"")</f>
      </c>
      <c r="Q3810" s="6">
        <f>IF(ISNUMBER(FIND("|",#REF!,1)),LEFT(#REF!,FIND("|",#REF!,1)-2),#REF!)</f>
      </c>
      <c r="R3810" s="6">
        <f>IF(ISNUMBER(FIND("|",#REF!,1)),RIGHT(#REF!,LEN(#REF!)-FIND("|",#REF!,1)-1),"")</f>
      </c>
      <c r="S3810" s="3" t="s">
        <v>7</v>
      </c>
      <c r="T3810" s="3" t="s">
        <v>7</v>
      </c>
      <c r="U3810" s="2">
        <v>0</v>
      </c>
      <c r="V3810" s="2">
        <v>0</v>
      </c>
      <c r="W3810" s="2"/>
      <c r="X3810" s="3" t="s">
        <v>63</v>
      </c>
      <c r="Y3810" s="2">
        <v>55</v>
      </c>
      <c r="Z3810" s="3"/>
      <c r="AA3810" s="3"/>
      <c r="AB3810" s="7" t="s">
        <v>11223</v>
      </c>
      <c r="AC3810" s="3" t="s">
        <v>297</v>
      </c>
      <c r="AD3810" s="3" t="s">
        <v>298</v>
      </c>
      <c r="AE3810" s="3" t="s">
        <v>299</v>
      </c>
      <c r="AF3810" s="3" t="s">
        <v>198</v>
      </c>
      <c r="AG3810" s="4"/>
      <c r="AH3810" s="3"/>
      <c r="AI3810" s="4"/>
      <c r="AJ38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0" s="8">
        <f>IF(#REF!=MAX(#REF!),"New","Old")</f>
      </c>
      <c r="AL3810" s="3"/>
      <c r="AM3810" s="9">
        <f>IF(OR(#REF!="",#REF!=0),"",IF(#REF!&lt;12000,"&lt;12k",IF(AND(#REF!&gt;=12000,#REF!&lt;24000),"12k to 24k",IF(AND(#REF!&gt;=24000,#REF!&lt;=36000),"24k to 36k",IF(#REF!&gt;36000,"&gt;36k","")))))</f>
      </c>
    </row>
    <row x14ac:dyDescent="0.25" r="3811" customHeight="1" ht="18.75">
      <c r="A3811" s="1">
        <v>1942025</v>
      </c>
      <c r="B3811" s="2">
        <v>11555072</v>
      </c>
      <c r="C3811" s="3" t="s">
        <v>0</v>
      </c>
      <c r="D3811" s="3" t="s">
        <v>86</v>
      </c>
      <c r="E3811" s="2">
        <v>2021</v>
      </c>
      <c r="F3811" s="4">
        <v>45243</v>
      </c>
      <c r="G3811" s="3" t="s">
        <v>14</v>
      </c>
      <c r="H3811" s="4">
        <v>45244</v>
      </c>
      <c r="I3811" s="4">
        <f>_xlfn.XLOOKUP(#REF!,[1]!Backup_F8_Previous_Wave[ODINO],[1]!Backup_F8_Previous_Wave[Production Date],"")</f>
      </c>
      <c r="J3811" s="10">
        <f>_xlfn.XLOOKUP(#REF!,[1]!Backup_F8_Previous_Wave[ODINO],[1]!Backup_F8_Previous_Wave[Wave Date],"")</f>
      </c>
      <c r="K3811" s="6">
        <f>_xlfn.XLOOKUP(#REF!,[1]!Backup_F8_Previous_Wave[ODINO],[1]!Backup_F8_Previous_Wave[Full VIN],"")</f>
      </c>
      <c r="L3811" s="3" t="s">
        <v>10657</v>
      </c>
      <c r="M3811" s="3" t="s">
        <v>4</v>
      </c>
      <c r="N3811" s="3" t="s">
        <v>11224</v>
      </c>
      <c r="O3811" s="3" t="s">
        <v>4771</v>
      </c>
      <c r="P3811" s="6">
        <f>_xlfn.XLOOKUP(#REF!,[1]!Table2[BINNING],[1]!Table2[VFG],"")</f>
      </c>
      <c r="Q3811" s="6">
        <f>IF(ISNUMBER(FIND("|",#REF!,1)),LEFT(#REF!,FIND("|",#REF!,1)-2),#REF!)</f>
      </c>
      <c r="R3811" s="6">
        <f>IF(ISNUMBER(FIND("|",#REF!,1)),RIGHT(#REF!,LEN(#REF!)-FIND("|",#REF!,1)-1),"")</f>
      </c>
      <c r="S3811" s="3" t="s">
        <v>7</v>
      </c>
      <c r="T3811" s="3" t="s">
        <v>7</v>
      </c>
      <c r="U3811" s="2">
        <v>0</v>
      </c>
      <c r="V3811" s="2">
        <v>0</v>
      </c>
      <c r="W3811" s="2">
        <v>41000</v>
      </c>
      <c r="X3811" s="3" t="s">
        <v>238</v>
      </c>
      <c r="Y3811" s="2"/>
      <c r="Z3811" s="3" t="s">
        <v>11225</v>
      </c>
      <c r="AA3811" s="3" t="s">
        <v>3948</v>
      </c>
      <c r="AB3811" s="7" t="s">
        <v>11226</v>
      </c>
      <c r="AC3811" s="3" t="s">
        <v>685</v>
      </c>
      <c r="AD3811" s="3" t="s">
        <v>93</v>
      </c>
      <c r="AE3811" s="3" t="s">
        <v>94</v>
      </c>
      <c r="AF3811" s="3" t="s">
        <v>95</v>
      </c>
      <c r="AG3811" s="4"/>
      <c r="AH3811" s="3"/>
      <c r="AI3811" s="4"/>
      <c r="AJ38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1" s="8">
        <f>IF(#REF!=MAX(#REF!),"New","Old")</f>
      </c>
      <c r="AL3811" s="3"/>
      <c r="AM3811" s="9">
        <f>IF(OR(#REF!="",#REF!=0),"",IF(#REF!&lt;12000,"&lt;12k",IF(AND(#REF!&gt;=12000,#REF!&lt;24000),"12k to 24k",IF(AND(#REF!&gt;=24000,#REF!&lt;=36000),"24k to 36k",IF(#REF!&gt;36000,"&gt;36k","")))))</f>
      </c>
    </row>
    <row x14ac:dyDescent="0.25" r="3812" customHeight="1" ht="18.75">
      <c r="A3812" s="1">
        <v>1942032</v>
      </c>
      <c r="B3812" s="2">
        <v>11555077</v>
      </c>
      <c r="C3812" s="3" t="s">
        <v>0</v>
      </c>
      <c r="D3812" s="3" t="s">
        <v>181</v>
      </c>
      <c r="E3812" s="2">
        <v>2018</v>
      </c>
      <c r="F3812" s="4">
        <v>45239</v>
      </c>
      <c r="G3812" s="3" t="s">
        <v>14</v>
      </c>
      <c r="H3812" s="4">
        <v>45244</v>
      </c>
      <c r="I3812" s="4">
        <f>_xlfn.XLOOKUP(#REF!,[1]!Backup_F8_Previous_Wave[ODINO],[1]!Backup_F8_Previous_Wave[Production Date],"")</f>
      </c>
      <c r="J3812" s="10">
        <f>_xlfn.XLOOKUP(#REF!,[1]!Backup_F8_Previous_Wave[ODINO],[1]!Backup_F8_Previous_Wave[Wave Date],"")</f>
      </c>
      <c r="K3812" s="6">
        <f>_xlfn.XLOOKUP(#REF!,[1]!Backup_F8_Previous_Wave[ODINO],[1]!Backup_F8_Previous_Wave[Full VIN],"")</f>
      </c>
      <c r="L3812" s="3" t="s">
        <v>2979</v>
      </c>
      <c r="M3812" s="3" t="s">
        <v>4</v>
      </c>
      <c r="N3812" s="3" t="s">
        <v>11227</v>
      </c>
      <c r="O3812" s="3" t="s">
        <v>196</v>
      </c>
      <c r="P3812" s="6">
        <f>_xlfn.XLOOKUP(#REF!,[1]!Table2[BINNING],[1]!Table2[VFG],"")</f>
      </c>
      <c r="Q3812" s="6">
        <f>IF(ISNUMBER(FIND("|",#REF!,1)),LEFT(#REF!,FIND("|",#REF!,1)-2),#REF!)</f>
      </c>
      <c r="R3812" s="6">
        <f>IF(ISNUMBER(FIND("|",#REF!,1)),RIGHT(#REF!,LEN(#REF!)-FIND("|",#REF!,1)-1),"")</f>
      </c>
      <c r="S3812" s="3" t="s">
        <v>7</v>
      </c>
      <c r="T3812" s="3" t="s">
        <v>7</v>
      </c>
      <c r="U3812" s="2">
        <v>0</v>
      </c>
      <c r="V3812" s="2">
        <v>0</v>
      </c>
      <c r="W3812" s="2"/>
      <c r="X3812" s="3" t="s">
        <v>358</v>
      </c>
      <c r="Y3812" s="2">
        <v>55</v>
      </c>
      <c r="Z3812" s="3"/>
      <c r="AA3812" s="3"/>
      <c r="AB3812" s="7" t="s">
        <v>11228</v>
      </c>
      <c r="AC3812" s="3" t="s">
        <v>297</v>
      </c>
      <c r="AD3812" s="3" t="s">
        <v>298</v>
      </c>
      <c r="AE3812" s="3" t="s">
        <v>299</v>
      </c>
      <c r="AF3812" s="3" t="s">
        <v>198</v>
      </c>
      <c r="AG3812" s="4"/>
      <c r="AH3812" s="3"/>
      <c r="AI3812" s="4"/>
      <c r="AJ38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2" s="8">
        <f>IF(#REF!=MAX(#REF!),"New","Old")</f>
      </c>
      <c r="AL3812" s="3"/>
      <c r="AM3812" s="9">
        <f>IF(OR(#REF!="",#REF!=0),"",IF(#REF!&lt;12000,"&lt;12k",IF(AND(#REF!&gt;=12000,#REF!&lt;24000),"12k to 24k",IF(AND(#REF!&gt;=24000,#REF!&lt;=36000),"24k to 36k",IF(#REF!&gt;36000,"&gt;36k","")))))</f>
      </c>
    </row>
    <row x14ac:dyDescent="0.25" r="3813" customHeight="1" ht="18.75">
      <c r="A3813" s="1">
        <v>1942037</v>
      </c>
      <c r="B3813" s="2">
        <v>11555080</v>
      </c>
      <c r="C3813" s="3" t="s">
        <v>0</v>
      </c>
      <c r="D3813" s="3" t="s">
        <v>86</v>
      </c>
      <c r="E3813" s="2">
        <v>2020</v>
      </c>
      <c r="F3813" s="4">
        <v>45242</v>
      </c>
      <c r="G3813" s="3" t="s">
        <v>14</v>
      </c>
      <c r="H3813" s="4">
        <v>45244</v>
      </c>
      <c r="I3813" s="4">
        <f>_xlfn.XLOOKUP(#REF!,[1]!Backup_F8_Previous_Wave[ODINO],[1]!Backup_F8_Previous_Wave[Production Date],"")</f>
      </c>
      <c r="J3813" s="10">
        <f>_xlfn.XLOOKUP(#REF!,[1]!Backup_F8_Previous_Wave[ODINO],[1]!Backup_F8_Previous_Wave[Wave Date],"")</f>
      </c>
      <c r="K3813" s="6">
        <f>_xlfn.XLOOKUP(#REF!,[1]!Backup_F8_Previous_Wave[ODINO],[1]!Backup_F8_Previous_Wave[Full VIN],"")</f>
      </c>
      <c r="L3813" s="3" t="s">
        <v>9386</v>
      </c>
      <c r="M3813" s="3" t="s">
        <v>4</v>
      </c>
      <c r="N3813" s="3" t="s">
        <v>11229</v>
      </c>
      <c r="O3813" s="3" t="s">
        <v>4771</v>
      </c>
      <c r="P3813" s="6">
        <f>_xlfn.XLOOKUP(#REF!,[1]!Table2[BINNING],[1]!Table2[VFG],"")</f>
      </c>
      <c r="Q3813" s="6">
        <f>IF(ISNUMBER(FIND("|",#REF!,1)),LEFT(#REF!,FIND("|",#REF!,1)-2),#REF!)</f>
      </c>
      <c r="R3813" s="6">
        <f>IF(ISNUMBER(FIND("|",#REF!,1)),RIGHT(#REF!,LEN(#REF!)-FIND("|",#REF!,1)-1),"")</f>
      </c>
      <c r="S3813" s="3" t="s">
        <v>7</v>
      </c>
      <c r="T3813" s="3" t="s">
        <v>7</v>
      </c>
      <c r="U3813" s="2">
        <v>0</v>
      </c>
      <c r="V3813" s="2">
        <v>0</v>
      </c>
      <c r="W3813" s="2"/>
      <c r="X3813" s="3" t="s">
        <v>358</v>
      </c>
      <c r="Y3813" s="2"/>
      <c r="Z3813" s="3"/>
      <c r="AA3813" s="3"/>
      <c r="AB3813" s="7" t="s">
        <v>11230</v>
      </c>
      <c r="AC3813" s="3" t="s">
        <v>685</v>
      </c>
      <c r="AD3813" s="3" t="s">
        <v>93</v>
      </c>
      <c r="AE3813" s="3" t="s">
        <v>94</v>
      </c>
      <c r="AF3813" s="3" t="s">
        <v>95</v>
      </c>
      <c r="AG3813" s="4"/>
      <c r="AH3813" s="3"/>
      <c r="AI3813" s="4"/>
      <c r="AJ38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3" s="8">
        <f>IF(#REF!=MAX(#REF!),"New","Old")</f>
      </c>
      <c r="AL3813" s="3"/>
      <c r="AM3813" s="9">
        <f>IF(OR(#REF!="",#REF!=0),"",IF(#REF!&lt;12000,"&lt;12k",IF(AND(#REF!&gt;=12000,#REF!&lt;24000),"12k to 24k",IF(AND(#REF!&gt;=24000,#REF!&lt;=36000),"24k to 36k",IF(#REF!&gt;36000,"&gt;36k","")))))</f>
      </c>
    </row>
    <row x14ac:dyDescent="0.25" r="3814" customHeight="1" ht="18.75">
      <c r="A3814" s="1">
        <v>1942188</v>
      </c>
      <c r="B3814" s="2">
        <v>11555183</v>
      </c>
      <c r="C3814" s="3" t="s">
        <v>0</v>
      </c>
      <c r="D3814" s="3" t="s">
        <v>181</v>
      </c>
      <c r="E3814" s="2">
        <v>2017</v>
      </c>
      <c r="F3814" s="4">
        <v>45203</v>
      </c>
      <c r="G3814" s="3" t="s">
        <v>14</v>
      </c>
      <c r="H3814" s="4">
        <v>45245</v>
      </c>
      <c r="I3814" s="4">
        <f>_xlfn.XLOOKUP(#REF!,[1]!Backup_F8_Previous_Wave[ODINO],[1]!Backup_F8_Previous_Wave[Production Date],"")</f>
      </c>
      <c r="J3814" s="10">
        <f>_xlfn.XLOOKUP(#REF!,[1]!Backup_F8_Previous_Wave[ODINO],[1]!Backup_F8_Previous_Wave[Wave Date],"")</f>
      </c>
      <c r="K3814" s="6">
        <f>_xlfn.XLOOKUP(#REF!,[1]!Backup_F8_Previous_Wave[ODINO],[1]!Backup_F8_Previous_Wave[Full VIN],"")</f>
      </c>
      <c r="L3814" s="3" t="s">
        <v>6666</v>
      </c>
      <c r="M3814" s="3" t="s">
        <v>4</v>
      </c>
      <c r="N3814" s="3" t="s">
        <v>11231</v>
      </c>
      <c r="O3814" s="3" t="s">
        <v>62</v>
      </c>
      <c r="P3814" s="6">
        <f>_xlfn.XLOOKUP(#REF!,[1]!Table2[BINNING],[1]!Table2[VFG],"")</f>
      </c>
      <c r="Q3814" s="6">
        <f>IF(ISNUMBER(FIND("|",#REF!,1)),LEFT(#REF!,FIND("|",#REF!,1)-2),#REF!)</f>
      </c>
      <c r="R3814" s="6">
        <f>IF(ISNUMBER(FIND("|",#REF!,1)),RIGHT(#REF!,LEN(#REF!)-FIND("|",#REF!,1)-1),"")</f>
      </c>
      <c r="S3814" s="3" t="s">
        <v>7</v>
      </c>
      <c r="T3814" s="3" t="s">
        <v>7</v>
      </c>
      <c r="U3814" s="2">
        <v>0</v>
      </c>
      <c r="V3814" s="2">
        <v>0</v>
      </c>
      <c r="W3814" s="2"/>
      <c r="X3814" s="3" t="s">
        <v>90</v>
      </c>
      <c r="Y3814" s="2"/>
      <c r="Z3814" s="3"/>
      <c r="AA3814" s="3"/>
      <c r="AB3814" s="7" t="s">
        <v>11232</v>
      </c>
      <c r="AC3814" s="3" t="s">
        <v>297</v>
      </c>
      <c r="AD3814" s="3" t="s">
        <v>298</v>
      </c>
      <c r="AE3814" s="3" t="s">
        <v>299</v>
      </c>
      <c r="AF3814" s="3" t="s">
        <v>198</v>
      </c>
      <c r="AG3814" s="4"/>
      <c r="AH3814" s="3"/>
      <c r="AI3814" s="4"/>
      <c r="AJ38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4" s="8">
        <f>IF(#REF!=MAX(#REF!),"New","Old")</f>
      </c>
      <c r="AL3814" s="3"/>
      <c r="AM3814" s="9">
        <f>IF(OR(#REF!="",#REF!=0),"",IF(#REF!&lt;12000,"&lt;12k",IF(AND(#REF!&gt;=12000,#REF!&lt;24000),"12k to 24k",IF(AND(#REF!&gt;=24000,#REF!&lt;=36000),"24k to 36k",IF(#REF!&gt;36000,"&gt;36k","")))))</f>
      </c>
    </row>
    <row x14ac:dyDescent="0.25" r="3815" customHeight="1" ht="18.75">
      <c r="A3815" s="1">
        <v>1942292</v>
      </c>
      <c r="B3815" s="2">
        <v>11555249</v>
      </c>
      <c r="C3815" s="3" t="s">
        <v>0</v>
      </c>
      <c r="D3815" s="3" t="s">
        <v>1</v>
      </c>
      <c r="E3815" s="2">
        <v>2021</v>
      </c>
      <c r="F3815" s="4">
        <v>44980</v>
      </c>
      <c r="G3815" s="3" t="s">
        <v>2</v>
      </c>
      <c r="H3815" s="4">
        <v>45245</v>
      </c>
      <c r="I3815" s="4">
        <f>_xlfn.XLOOKUP(#REF!,[1]!Backup_F8_Previous_Wave[ODINO],[1]!Backup_F8_Previous_Wave[Production Date],"")</f>
      </c>
      <c r="J3815" s="10">
        <f>_xlfn.XLOOKUP(#REF!,[1]!Backup_F8_Previous_Wave[ODINO],[1]!Backup_F8_Previous_Wave[Wave Date],"")</f>
      </c>
      <c r="K3815" s="6">
        <f>_xlfn.XLOOKUP(#REF!,[1]!Backup_F8_Previous_Wave[ODINO],[1]!Backup_F8_Previous_Wave[Full VIN],"")</f>
      </c>
      <c r="L3815" s="3" t="s">
        <v>6380</v>
      </c>
      <c r="M3815" s="3" t="s">
        <v>4</v>
      </c>
      <c r="N3815" s="3" t="s">
        <v>11233</v>
      </c>
      <c r="O3815" s="3" t="s">
        <v>5433</v>
      </c>
      <c r="P3815" s="6">
        <f>_xlfn.XLOOKUP(#REF!,[1]!Table2[BINNING],[1]!Table2[VFG],"")</f>
      </c>
      <c r="Q3815" s="6">
        <f>IF(ISNUMBER(FIND("|",#REF!,1)),LEFT(#REF!,FIND("|",#REF!,1)-2),#REF!)</f>
      </c>
      <c r="R3815" s="6">
        <f>IF(ISNUMBER(FIND("|",#REF!,1)),RIGHT(#REF!,LEN(#REF!)-FIND("|",#REF!,1)-1),"")</f>
      </c>
      <c r="S3815" s="3" t="s">
        <v>7</v>
      </c>
      <c r="T3815" s="3" t="s">
        <v>7</v>
      </c>
      <c r="U3815" s="2">
        <v>0</v>
      </c>
      <c r="V3815" s="2">
        <v>0</v>
      </c>
      <c r="W3815" s="2">
        <v>7000</v>
      </c>
      <c r="X3815" s="3" t="s">
        <v>106</v>
      </c>
      <c r="Y3815" s="2"/>
      <c r="Z3815" s="3"/>
      <c r="AA3815" s="3"/>
      <c r="AB3815" s="7" t="s">
        <v>11234</v>
      </c>
      <c r="AC3815" s="3" t="s">
        <v>4018</v>
      </c>
      <c r="AD3815" s="3" t="s">
        <v>4525</v>
      </c>
      <c r="AE3815" s="3" t="s">
        <v>4526</v>
      </c>
      <c r="AF3815" s="3" t="s">
        <v>13</v>
      </c>
      <c r="AG3815" s="4"/>
      <c r="AH3815" s="3"/>
      <c r="AI3815" s="4"/>
      <c r="AJ38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5" s="8">
        <f>IF(#REF!=MAX(#REF!),"New","Old")</f>
      </c>
      <c r="AL3815" s="3"/>
      <c r="AM3815" s="9">
        <f>IF(OR(#REF!="",#REF!=0),"",IF(#REF!&lt;12000,"&lt;12k",IF(AND(#REF!&gt;=12000,#REF!&lt;24000),"12k to 24k",IF(AND(#REF!&gt;=24000,#REF!&lt;=36000),"24k to 36k",IF(#REF!&gt;36000,"&gt;36k","")))))</f>
      </c>
    </row>
    <row x14ac:dyDescent="0.25" r="3816" customHeight="1" ht="18.75">
      <c r="A3816" s="1">
        <v>1942329</v>
      </c>
      <c r="B3816" s="2">
        <v>11555279</v>
      </c>
      <c r="C3816" s="3" t="s">
        <v>0</v>
      </c>
      <c r="D3816" s="3" t="s">
        <v>86</v>
      </c>
      <c r="E3816" s="2">
        <v>2020</v>
      </c>
      <c r="F3816" s="4">
        <v>45200</v>
      </c>
      <c r="G3816" s="3" t="s">
        <v>14</v>
      </c>
      <c r="H3816" s="4">
        <v>45245</v>
      </c>
      <c r="I3816" s="4"/>
      <c r="J3816" s="10">
        <f>_xlfn.XLOOKUP(#REF!,[1]!Backup_F8_Previous_Wave[ODINO],[1]!Backup_F8_Previous_Wave[Wave Date],"")</f>
      </c>
      <c r="K3816" s="3"/>
      <c r="L3816" s="3" t="s">
        <v>3550</v>
      </c>
      <c r="M3816" s="3" t="s">
        <v>4</v>
      </c>
      <c r="N3816" s="3" t="s">
        <v>11235</v>
      </c>
      <c r="O3816" s="3" t="s">
        <v>4771</v>
      </c>
      <c r="P3816" s="6">
        <f>_xlfn.XLOOKUP(#REF!,[1]!Table2[BINNING],[1]!Table2[VFG],"")</f>
      </c>
      <c r="Q3816" s="6">
        <f>IF(ISNUMBER(FIND("|",#REF!,1)),LEFT(#REF!,FIND("|",#REF!,1)-2),#REF!)</f>
      </c>
      <c r="R3816" s="6">
        <f>IF(ISNUMBER(FIND("|",#REF!,1)),RIGHT(#REF!,LEN(#REF!)-FIND("|",#REF!,1)-1),"")</f>
      </c>
      <c r="S3816" s="3" t="s">
        <v>7</v>
      </c>
      <c r="T3816" s="3" t="s">
        <v>7</v>
      </c>
      <c r="U3816" s="2">
        <v>0</v>
      </c>
      <c r="V3816" s="2">
        <v>0</v>
      </c>
      <c r="W3816" s="2"/>
      <c r="X3816" s="3" t="s">
        <v>100</v>
      </c>
      <c r="Y3816" s="2"/>
      <c r="Z3816" s="3"/>
      <c r="AA3816" s="3"/>
      <c r="AB3816" s="7" t="s">
        <v>11236</v>
      </c>
      <c r="AC3816" s="3" t="s">
        <v>44</v>
      </c>
      <c r="AD3816" s="3" t="s">
        <v>44</v>
      </c>
      <c r="AE3816" s="3" t="s">
        <v>44</v>
      </c>
      <c r="AF3816" s="3" t="s">
        <v>44</v>
      </c>
      <c r="AG3816" s="4"/>
      <c r="AH3816" s="3"/>
      <c r="AI3816" s="4"/>
      <c r="AJ38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6" s="8">
        <f>IF(#REF!=MAX(#REF!),"New","Old")</f>
      </c>
      <c r="AL3816" s="3"/>
      <c r="AM3816" s="9">
        <f>IF(OR(#REF!="",#REF!=0),"",IF(#REF!&lt;12000,"&lt;12k",IF(AND(#REF!&gt;=12000,#REF!&lt;24000),"12k to 24k",IF(AND(#REF!&gt;=24000,#REF!&lt;=36000),"24k to 36k",IF(#REF!&gt;36000,"&gt;36k","")))))</f>
      </c>
    </row>
    <row x14ac:dyDescent="0.25" r="3817" customHeight="1" ht="18.75">
      <c r="A3817" s="1">
        <v>1942409</v>
      </c>
      <c r="B3817" s="2">
        <v>11555331</v>
      </c>
      <c r="C3817" s="3" t="s">
        <v>0</v>
      </c>
      <c r="D3817" s="3" t="s">
        <v>86</v>
      </c>
      <c r="E3817" s="2">
        <v>2020</v>
      </c>
      <c r="F3817" s="4">
        <v>45243</v>
      </c>
      <c r="G3817" s="3" t="s">
        <v>14</v>
      </c>
      <c r="H3817" s="4">
        <v>45245</v>
      </c>
      <c r="I3817" s="4">
        <f>_xlfn.XLOOKUP(#REF!,[1]!Backup_F8_Previous_Wave[ODINO],[1]!Backup_F8_Previous_Wave[Production Date],"")</f>
      </c>
      <c r="J3817" s="10">
        <f>_xlfn.XLOOKUP(#REF!,[1]!Backup_F8_Previous_Wave[ODINO],[1]!Backup_F8_Previous_Wave[Wave Date],"")</f>
      </c>
      <c r="K3817" s="6">
        <f>_xlfn.XLOOKUP(#REF!,[1]!Backup_F8_Previous_Wave[ODINO],[1]!Backup_F8_Previous_Wave[Full VIN],"")</f>
      </c>
      <c r="L3817" s="3" t="s">
        <v>9331</v>
      </c>
      <c r="M3817" s="3" t="s">
        <v>4</v>
      </c>
      <c r="N3817" s="3" t="s">
        <v>11237</v>
      </c>
      <c r="O3817" s="3" t="s">
        <v>4771</v>
      </c>
      <c r="P3817" s="6">
        <f>_xlfn.XLOOKUP(#REF!,[1]!Table2[BINNING],[1]!Table2[VFG],"")</f>
      </c>
      <c r="Q3817" s="6">
        <f>IF(ISNUMBER(FIND("|",#REF!,1)),LEFT(#REF!,FIND("|",#REF!,1)-2),#REF!)</f>
      </c>
      <c r="R3817" s="6">
        <f>IF(ISNUMBER(FIND("|",#REF!,1)),RIGHT(#REF!,LEN(#REF!)-FIND("|",#REF!,1)-1),"")</f>
      </c>
      <c r="S3817" s="3" t="s">
        <v>7</v>
      </c>
      <c r="T3817" s="3" t="s">
        <v>7</v>
      </c>
      <c r="U3817" s="2">
        <v>0</v>
      </c>
      <c r="V3817" s="2">
        <v>0</v>
      </c>
      <c r="W3817" s="2"/>
      <c r="X3817" s="3" t="s">
        <v>63</v>
      </c>
      <c r="Y3817" s="2"/>
      <c r="Z3817" s="3"/>
      <c r="AA3817" s="3"/>
      <c r="AB3817" s="7" t="s">
        <v>11238</v>
      </c>
      <c r="AC3817" s="3" t="s">
        <v>685</v>
      </c>
      <c r="AD3817" s="3" t="s">
        <v>93</v>
      </c>
      <c r="AE3817" s="3" t="s">
        <v>94</v>
      </c>
      <c r="AF3817" s="3" t="s">
        <v>95</v>
      </c>
      <c r="AG3817" s="4"/>
      <c r="AH3817" s="3"/>
      <c r="AI3817" s="4"/>
      <c r="AJ38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7" s="8">
        <f>IF(#REF!=MAX(#REF!),"New","Old")</f>
      </c>
      <c r="AL3817" s="3"/>
      <c r="AM3817" s="9">
        <f>IF(OR(#REF!="",#REF!=0),"",IF(#REF!&lt;12000,"&lt;12k",IF(AND(#REF!&gt;=12000,#REF!&lt;24000),"12k to 24k",IF(AND(#REF!&gt;=24000,#REF!&lt;=36000),"24k to 36k",IF(#REF!&gt;36000,"&gt;36k","")))))</f>
      </c>
    </row>
    <row x14ac:dyDescent="0.25" r="3818" customHeight="1" ht="18.75">
      <c r="A3818" s="1">
        <v>1942410</v>
      </c>
      <c r="B3818" s="2">
        <v>11555332</v>
      </c>
      <c r="C3818" s="3" t="s">
        <v>0</v>
      </c>
      <c r="D3818" s="3" t="s">
        <v>3129</v>
      </c>
      <c r="E3818" s="2">
        <v>2022</v>
      </c>
      <c r="F3818" s="4">
        <v>45225</v>
      </c>
      <c r="G3818" s="3" t="s">
        <v>14</v>
      </c>
      <c r="H3818" s="4">
        <v>45245</v>
      </c>
      <c r="I3818" s="4"/>
      <c r="J3818" s="10">
        <f>_xlfn.XLOOKUP(#REF!,[1]!Backup_F8_Previous_Wave[ODINO],[1]!Backup_F8_Previous_Wave[Wave Date],"")</f>
      </c>
      <c r="K3818" s="3"/>
      <c r="L3818" s="3" t="s">
        <v>11239</v>
      </c>
      <c r="M3818" s="3" t="s">
        <v>4</v>
      </c>
      <c r="N3818" s="3" t="s">
        <v>11240</v>
      </c>
      <c r="O3818" s="3" t="s">
        <v>11241</v>
      </c>
      <c r="P3818" s="6">
        <f>_xlfn.XLOOKUP(#REF!,[1]!Table2[BINNING],[1]!Table2[VFG],"")</f>
      </c>
      <c r="Q3818" s="6">
        <f>IF(ISNUMBER(FIND("|",#REF!,1)),LEFT(#REF!,FIND("|",#REF!,1)-2),#REF!)</f>
      </c>
      <c r="R3818" s="6">
        <f>IF(ISNUMBER(FIND("|",#REF!,1)),RIGHT(#REF!,LEN(#REF!)-FIND("|",#REF!,1)-1),"")</f>
      </c>
      <c r="S3818" s="3" t="s">
        <v>7</v>
      </c>
      <c r="T3818" s="3" t="s">
        <v>7</v>
      </c>
      <c r="U3818" s="2">
        <v>0</v>
      </c>
      <c r="V3818" s="2">
        <v>0</v>
      </c>
      <c r="W3818" s="2"/>
      <c r="X3818" s="3" t="s">
        <v>282</v>
      </c>
      <c r="Y3818" s="2">
        <v>35</v>
      </c>
      <c r="Z3818" s="3"/>
      <c r="AA3818" s="3"/>
      <c r="AB3818" s="7" t="s">
        <v>11242</v>
      </c>
      <c r="AC3818" s="3" t="s">
        <v>44</v>
      </c>
      <c r="AD3818" s="3" t="s">
        <v>44</v>
      </c>
      <c r="AE3818" s="3" t="s">
        <v>44</v>
      </c>
      <c r="AF3818" s="3" t="s">
        <v>44</v>
      </c>
      <c r="AG3818" s="4"/>
      <c r="AH3818" s="3"/>
      <c r="AI3818" s="4"/>
      <c r="AJ38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8" s="8">
        <f>IF(#REF!=MAX(#REF!),"New","Old")</f>
      </c>
      <c r="AL3818" s="3"/>
      <c r="AM3818" s="9">
        <f>IF(OR(#REF!="",#REF!=0),"",IF(#REF!&lt;12000,"&lt;12k",IF(AND(#REF!&gt;=12000,#REF!&lt;24000),"12k to 24k",IF(AND(#REF!&gt;=24000,#REF!&lt;=36000),"24k to 36k",IF(#REF!&gt;36000,"&gt;36k","")))))</f>
      </c>
    </row>
    <row x14ac:dyDescent="0.25" r="3819" customHeight="1" ht="18.75">
      <c r="A3819" s="1">
        <v>1942420</v>
      </c>
      <c r="B3819" s="2">
        <v>11555339</v>
      </c>
      <c r="C3819" s="3" t="s">
        <v>0</v>
      </c>
      <c r="D3819" s="3" t="s">
        <v>86</v>
      </c>
      <c r="E3819" s="2">
        <v>2020</v>
      </c>
      <c r="F3819" s="4">
        <v>45243</v>
      </c>
      <c r="G3819" s="3" t="s">
        <v>14</v>
      </c>
      <c r="H3819" s="4">
        <v>45245</v>
      </c>
      <c r="I3819" s="4">
        <f>_xlfn.XLOOKUP(#REF!,[1]!Backup_F8_Previous_Wave[ODINO],[1]!Backup_F8_Previous_Wave[Production Date],"")</f>
      </c>
      <c r="J3819" s="10">
        <f>_xlfn.XLOOKUP(#REF!,[1]!Backup_F8_Previous_Wave[ODINO],[1]!Backup_F8_Previous_Wave[Wave Date],"")</f>
      </c>
      <c r="K3819" s="6">
        <f>_xlfn.XLOOKUP(#REF!,[1]!Backup_F8_Previous_Wave[ODINO],[1]!Backup_F8_Previous_Wave[Full VIN],"")</f>
      </c>
      <c r="L3819" s="3" t="s">
        <v>8087</v>
      </c>
      <c r="M3819" s="3" t="s">
        <v>4</v>
      </c>
      <c r="N3819" s="3" t="s">
        <v>11243</v>
      </c>
      <c r="O3819" s="3" t="s">
        <v>4771</v>
      </c>
      <c r="P3819" s="6">
        <f>_xlfn.XLOOKUP(#REF!,[1]!Table2[BINNING],[1]!Table2[VFG],"")</f>
      </c>
      <c r="Q3819" s="6">
        <f>IF(ISNUMBER(FIND("|",#REF!,1)),LEFT(#REF!,FIND("|",#REF!,1)-2),#REF!)</f>
      </c>
      <c r="R3819" s="6">
        <f>IF(ISNUMBER(FIND("|",#REF!,1)),RIGHT(#REF!,LEN(#REF!)-FIND("|",#REF!,1)-1),"")</f>
      </c>
      <c r="S3819" s="3" t="s">
        <v>7</v>
      </c>
      <c r="T3819" s="3" t="s">
        <v>7</v>
      </c>
      <c r="U3819" s="2">
        <v>0</v>
      </c>
      <c r="V3819" s="2">
        <v>0</v>
      </c>
      <c r="W3819" s="2"/>
      <c r="X3819" s="3" t="s">
        <v>238</v>
      </c>
      <c r="Y3819" s="2">
        <v>0</v>
      </c>
      <c r="Z3819" s="3"/>
      <c r="AA3819" s="3"/>
      <c r="AB3819" s="7" t="s">
        <v>11244</v>
      </c>
      <c r="AC3819" s="3" t="s">
        <v>685</v>
      </c>
      <c r="AD3819" s="3" t="s">
        <v>93</v>
      </c>
      <c r="AE3819" s="3" t="s">
        <v>94</v>
      </c>
      <c r="AF3819" s="3" t="s">
        <v>95</v>
      </c>
      <c r="AG3819" s="4"/>
      <c r="AH3819" s="3"/>
      <c r="AI3819" s="4"/>
      <c r="AJ38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19" s="8">
        <f>IF(#REF!=MAX(#REF!),"New","Old")</f>
      </c>
      <c r="AL3819" s="3"/>
      <c r="AM3819" s="9">
        <f>IF(OR(#REF!="",#REF!=0),"",IF(#REF!&lt;12000,"&lt;12k",IF(AND(#REF!&gt;=12000,#REF!&lt;24000),"12k to 24k",IF(AND(#REF!&gt;=24000,#REF!&lt;=36000),"24k to 36k",IF(#REF!&gt;36000,"&gt;36k","")))))</f>
      </c>
    </row>
    <row x14ac:dyDescent="0.25" r="3820" customHeight="1" ht="18.75">
      <c r="A3820" s="1">
        <v>1942458</v>
      </c>
      <c r="B3820" s="2">
        <v>11555366</v>
      </c>
      <c r="C3820" s="3" t="s">
        <v>0</v>
      </c>
      <c r="D3820" s="3" t="s">
        <v>181</v>
      </c>
      <c r="E3820" s="2">
        <v>2016</v>
      </c>
      <c r="F3820" s="4">
        <v>45227</v>
      </c>
      <c r="G3820" s="3" t="s">
        <v>14</v>
      </c>
      <c r="H3820" s="4">
        <v>45245</v>
      </c>
      <c r="I3820" s="4"/>
      <c r="J3820" s="10">
        <f>_xlfn.XLOOKUP(#REF!,[1]!Backup_F8_Previous_Wave[ODINO],[1]!Backup_F8_Previous_Wave[Wave Date],"")</f>
      </c>
      <c r="K3820" s="3"/>
      <c r="L3820" s="3" t="s">
        <v>11245</v>
      </c>
      <c r="M3820" s="3" t="s">
        <v>4</v>
      </c>
      <c r="N3820" s="3" t="s">
        <v>11246</v>
      </c>
      <c r="O3820" s="3" t="s">
        <v>196</v>
      </c>
      <c r="P3820" s="6">
        <f>_xlfn.XLOOKUP(#REF!,[1]!Table2[BINNING],[1]!Table2[VFG],"")</f>
      </c>
      <c r="Q3820" s="6">
        <f>IF(ISNUMBER(FIND("|",#REF!,1)),LEFT(#REF!,FIND("|",#REF!,1)-2),#REF!)</f>
      </c>
      <c r="R3820" s="6">
        <f>IF(ISNUMBER(FIND("|",#REF!,1)),RIGHT(#REF!,LEN(#REF!)-FIND("|",#REF!,1)-1),"")</f>
      </c>
      <c r="S3820" s="3" t="s">
        <v>7</v>
      </c>
      <c r="T3820" s="3" t="s">
        <v>7</v>
      </c>
      <c r="U3820" s="2">
        <v>0</v>
      </c>
      <c r="V3820" s="2">
        <v>0</v>
      </c>
      <c r="W3820" s="2"/>
      <c r="X3820" s="3" t="s">
        <v>1087</v>
      </c>
      <c r="Y3820" s="2"/>
      <c r="Z3820" s="3"/>
      <c r="AA3820" s="3"/>
      <c r="AB3820" s="7" t="s">
        <v>11247</v>
      </c>
      <c r="AC3820" s="3" t="s">
        <v>44</v>
      </c>
      <c r="AD3820" s="3" t="s">
        <v>44</v>
      </c>
      <c r="AE3820" s="3" t="s">
        <v>44</v>
      </c>
      <c r="AF3820" s="3" t="s">
        <v>44</v>
      </c>
      <c r="AG3820" s="4"/>
      <c r="AH3820" s="3"/>
      <c r="AI3820" s="4"/>
      <c r="AJ38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0" s="8">
        <f>IF(#REF!=MAX(#REF!),"New","Old")</f>
      </c>
      <c r="AL3820" s="3"/>
      <c r="AM3820" s="9">
        <f>IF(OR(#REF!="",#REF!=0),"",IF(#REF!&lt;12000,"&lt;12k",IF(AND(#REF!&gt;=12000,#REF!&lt;24000),"12k to 24k",IF(AND(#REF!&gt;=24000,#REF!&lt;=36000),"24k to 36k",IF(#REF!&gt;36000,"&gt;36k","")))))</f>
      </c>
    </row>
    <row x14ac:dyDescent="0.25" r="3821" customHeight="1" ht="18.75">
      <c r="A3821" s="1">
        <v>1942471</v>
      </c>
      <c r="B3821" s="2">
        <v>11555376</v>
      </c>
      <c r="C3821" s="3" t="s">
        <v>0</v>
      </c>
      <c r="D3821" s="3" t="s">
        <v>86</v>
      </c>
      <c r="E3821" s="2">
        <v>2020</v>
      </c>
      <c r="F3821" s="4">
        <v>45158</v>
      </c>
      <c r="G3821" s="3" t="s">
        <v>39</v>
      </c>
      <c r="H3821" s="4">
        <v>45245</v>
      </c>
      <c r="I3821" s="4">
        <f>_xlfn.XLOOKUP(#REF!,[1]!Backup_F8_Previous_Wave[ODINO],[1]!Backup_F8_Previous_Wave[Production Date],"")</f>
      </c>
      <c r="J3821" s="10">
        <f>_xlfn.XLOOKUP(#REF!,[1]!Backup_F8_Previous_Wave[ODINO],[1]!Backup_F8_Previous_Wave[Wave Date],"")</f>
      </c>
      <c r="K3821" s="6">
        <f>_xlfn.XLOOKUP(#REF!,[1]!Backup_F8_Previous_Wave[ODINO],[1]!Backup_F8_Previous_Wave[Full VIN],"")</f>
      </c>
      <c r="L3821" s="3" t="s">
        <v>4650</v>
      </c>
      <c r="M3821" s="3" t="s">
        <v>4</v>
      </c>
      <c r="N3821" s="3" t="s">
        <v>11248</v>
      </c>
      <c r="O3821" s="3" t="s">
        <v>4771</v>
      </c>
      <c r="P3821" s="6">
        <f>_xlfn.XLOOKUP(#REF!,[1]!Table2[BINNING],[1]!Table2[VFG],"")</f>
      </c>
      <c r="Q3821" s="6">
        <f>IF(ISNUMBER(FIND("|",#REF!,1)),LEFT(#REF!,FIND("|",#REF!,1)-2),#REF!)</f>
      </c>
      <c r="R3821" s="6">
        <f>IF(ISNUMBER(FIND("|",#REF!,1)),RIGHT(#REF!,LEN(#REF!)-FIND("|",#REF!,1)-1),"")</f>
      </c>
      <c r="S3821" s="3" t="s">
        <v>7</v>
      </c>
      <c r="T3821" s="3" t="s">
        <v>7</v>
      </c>
      <c r="U3821" s="2">
        <v>0</v>
      </c>
      <c r="V3821" s="2">
        <v>0</v>
      </c>
      <c r="W3821" s="2"/>
      <c r="X3821" s="3" t="s">
        <v>112</v>
      </c>
      <c r="Y3821" s="2"/>
      <c r="Z3821" s="3"/>
      <c r="AA3821" s="3"/>
      <c r="AB3821" s="7" t="s">
        <v>11249</v>
      </c>
      <c r="AC3821" s="3" t="s">
        <v>685</v>
      </c>
      <c r="AD3821" s="3" t="s">
        <v>93</v>
      </c>
      <c r="AE3821" s="3" t="s">
        <v>94</v>
      </c>
      <c r="AF3821" s="3" t="s">
        <v>95</v>
      </c>
      <c r="AG3821" s="4"/>
      <c r="AH3821" s="3"/>
      <c r="AI3821" s="4"/>
      <c r="AJ38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1" s="8">
        <f>IF(#REF!=MAX(#REF!),"New","Old")</f>
      </c>
      <c r="AL3821" s="3"/>
      <c r="AM3821" s="9">
        <f>IF(OR(#REF!="",#REF!=0),"",IF(#REF!&lt;12000,"&lt;12k",IF(AND(#REF!&gt;=12000,#REF!&lt;24000),"12k to 24k",IF(AND(#REF!&gt;=24000,#REF!&lt;=36000),"24k to 36k",IF(#REF!&gt;36000,"&gt;36k","")))))</f>
      </c>
    </row>
    <row x14ac:dyDescent="0.25" r="3822" customHeight="1" ht="18.75">
      <c r="A3822" s="1">
        <v>1942511</v>
      </c>
      <c r="B3822" s="2">
        <v>11555406</v>
      </c>
      <c r="C3822" s="3" t="s">
        <v>0</v>
      </c>
      <c r="D3822" s="3" t="s">
        <v>86</v>
      </c>
      <c r="E3822" s="2">
        <v>2020</v>
      </c>
      <c r="F3822" s="4">
        <v>45242</v>
      </c>
      <c r="G3822" s="3" t="s">
        <v>14</v>
      </c>
      <c r="H3822" s="4">
        <v>45246</v>
      </c>
      <c r="I3822" s="4">
        <f>_xlfn.XLOOKUP(#REF!,[1]!Backup_F8_Previous_Wave[ODINO],[1]!Backup_F8_Previous_Wave[Production Date],"")</f>
      </c>
      <c r="J3822" s="10">
        <f>_xlfn.XLOOKUP(#REF!,[1]!Backup_F8_Previous_Wave[ODINO],[1]!Backup_F8_Previous_Wave[Wave Date],"")</f>
      </c>
      <c r="K3822" s="6">
        <f>_xlfn.XLOOKUP(#REF!,[1]!Backup_F8_Previous_Wave[ODINO],[1]!Backup_F8_Previous_Wave[Full VIN],"")</f>
      </c>
      <c r="L3822" s="3" t="s">
        <v>7700</v>
      </c>
      <c r="M3822" s="3" t="s">
        <v>4</v>
      </c>
      <c r="N3822" s="3" t="s">
        <v>11250</v>
      </c>
      <c r="O3822" s="3" t="s">
        <v>4771</v>
      </c>
      <c r="P3822" s="6">
        <f>_xlfn.XLOOKUP(#REF!,[1]!Table2[BINNING],[1]!Table2[VFG],"")</f>
      </c>
      <c r="Q3822" s="6">
        <f>IF(ISNUMBER(FIND("|",#REF!,1)),LEFT(#REF!,FIND("|",#REF!,1)-2),#REF!)</f>
      </c>
      <c r="R3822" s="6">
        <f>IF(ISNUMBER(FIND("|",#REF!,1)),RIGHT(#REF!,LEN(#REF!)-FIND("|",#REF!,1)-1),"")</f>
      </c>
      <c r="S3822" s="3" t="s">
        <v>7</v>
      </c>
      <c r="T3822" s="3" t="s">
        <v>7</v>
      </c>
      <c r="U3822" s="2">
        <v>0</v>
      </c>
      <c r="V3822" s="2">
        <v>0</v>
      </c>
      <c r="W3822" s="2"/>
      <c r="X3822" s="3" t="s">
        <v>18</v>
      </c>
      <c r="Y3822" s="2"/>
      <c r="Z3822" s="3"/>
      <c r="AA3822" s="3"/>
      <c r="AB3822" s="7" t="s">
        <v>11251</v>
      </c>
      <c r="AC3822" s="3" t="s">
        <v>685</v>
      </c>
      <c r="AD3822" s="3" t="s">
        <v>93</v>
      </c>
      <c r="AE3822" s="3" t="s">
        <v>94</v>
      </c>
      <c r="AF3822" s="3" t="s">
        <v>95</v>
      </c>
      <c r="AG3822" s="4"/>
      <c r="AH3822" s="3"/>
      <c r="AI3822" s="4"/>
      <c r="AJ38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2" s="8">
        <f>IF(#REF!=MAX(#REF!),"New","Old")</f>
      </c>
      <c r="AL3822" s="3"/>
      <c r="AM3822" s="9">
        <f>IF(OR(#REF!="",#REF!=0),"",IF(#REF!&lt;12000,"&lt;12k",IF(AND(#REF!&gt;=12000,#REF!&lt;24000),"12k to 24k",IF(AND(#REF!&gt;=24000,#REF!&lt;=36000),"24k to 36k",IF(#REF!&gt;36000,"&gt;36k","")))))</f>
      </c>
    </row>
    <row x14ac:dyDescent="0.25" r="3823" customHeight="1" ht="18.75">
      <c r="A3823" s="1">
        <v>1942594</v>
      </c>
      <c r="B3823" s="2">
        <v>11555475</v>
      </c>
      <c r="C3823" s="3" t="s">
        <v>0</v>
      </c>
      <c r="D3823" s="3" t="s">
        <v>181</v>
      </c>
      <c r="E3823" s="2">
        <v>2017</v>
      </c>
      <c r="F3823" s="4">
        <v>45242</v>
      </c>
      <c r="G3823" s="3" t="s">
        <v>14</v>
      </c>
      <c r="H3823" s="4">
        <v>45246</v>
      </c>
      <c r="I3823" s="4"/>
      <c r="J3823" s="10">
        <f>_xlfn.XLOOKUP(#REF!,[1]!Backup_F8_Previous_Wave[ODINO],[1]!Backup_F8_Previous_Wave[Wave Date],"")</f>
      </c>
      <c r="K3823" s="3"/>
      <c r="L3823" s="3" t="s">
        <v>8319</v>
      </c>
      <c r="M3823" s="3" t="s">
        <v>4</v>
      </c>
      <c r="N3823" s="3" t="s">
        <v>11252</v>
      </c>
      <c r="O3823" s="3" t="s">
        <v>196</v>
      </c>
      <c r="P3823" s="6">
        <f>_xlfn.XLOOKUP(#REF!,[1]!Table2[BINNING],[1]!Table2[VFG],"")</f>
      </c>
      <c r="Q3823" s="6">
        <f>IF(ISNUMBER(FIND("|",#REF!,1)),LEFT(#REF!,FIND("|",#REF!,1)-2),#REF!)</f>
      </c>
      <c r="R3823" s="6">
        <f>IF(ISNUMBER(FIND("|",#REF!,1)),RIGHT(#REF!,LEN(#REF!)-FIND("|",#REF!,1)-1),"")</f>
      </c>
      <c r="S3823" s="3" t="s">
        <v>7</v>
      </c>
      <c r="T3823" s="3" t="s">
        <v>7</v>
      </c>
      <c r="U3823" s="2">
        <v>0</v>
      </c>
      <c r="V3823" s="2">
        <v>0</v>
      </c>
      <c r="W3823" s="2"/>
      <c r="X3823" s="3" t="s">
        <v>63</v>
      </c>
      <c r="Y3823" s="2">
        <v>70</v>
      </c>
      <c r="Z3823" s="3"/>
      <c r="AA3823" s="3"/>
      <c r="AB3823" s="7" t="s">
        <v>11253</v>
      </c>
      <c r="AC3823" s="3" t="s">
        <v>44</v>
      </c>
      <c r="AD3823" s="3" t="s">
        <v>44</v>
      </c>
      <c r="AE3823" s="3" t="s">
        <v>44</v>
      </c>
      <c r="AF3823" s="3" t="s">
        <v>44</v>
      </c>
      <c r="AG3823" s="4"/>
      <c r="AH3823" s="3"/>
      <c r="AI3823" s="4"/>
      <c r="AJ38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3" s="8">
        <f>IF(#REF!=MAX(#REF!),"New","Old")</f>
      </c>
      <c r="AL3823" s="3"/>
      <c r="AM3823" s="9">
        <f>IF(OR(#REF!="",#REF!=0),"",IF(#REF!&lt;12000,"&lt;12k",IF(AND(#REF!&gt;=12000,#REF!&lt;24000),"12k to 24k",IF(AND(#REF!&gt;=24000,#REF!&lt;=36000),"24k to 36k",IF(#REF!&gt;36000,"&gt;36k","")))))</f>
      </c>
    </row>
    <row x14ac:dyDescent="0.25" r="3824" customHeight="1" ht="18.75">
      <c r="A3824" s="1">
        <v>1942676</v>
      </c>
      <c r="B3824" s="2">
        <v>11555532</v>
      </c>
      <c r="C3824" s="3" t="s">
        <v>0</v>
      </c>
      <c r="D3824" s="3" t="s">
        <v>38</v>
      </c>
      <c r="E3824" s="2">
        <v>2017</v>
      </c>
      <c r="F3824" s="4">
        <v>45246</v>
      </c>
      <c r="G3824" s="3" t="s">
        <v>14</v>
      </c>
      <c r="H3824" s="4">
        <v>45246</v>
      </c>
      <c r="I3824" s="4">
        <f>_xlfn.XLOOKUP(#REF!,[1]!Backup_F8_Previous_Wave[ODINO],[1]!Backup_F8_Previous_Wave[Production Date],"")</f>
      </c>
      <c r="J3824" s="10">
        <f>_xlfn.XLOOKUP(#REF!,[1]!Backup_F8_Previous_Wave[ODINO],[1]!Backup_F8_Previous_Wave[Wave Date],"")</f>
      </c>
      <c r="K3824" s="6">
        <f>_xlfn.XLOOKUP(#REF!,[1]!Backup_F8_Previous_Wave[ODINO],[1]!Backup_F8_Previous_Wave[Full VIN],"")</f>
      </c>
      <c r="L3824" s="3" t="s">
        <v>11254</v>
      </c>
      <c r="M3824" s="3" t="s">
        <v>4</v>
      </c>
      <c r="N3824" s="3" t="s">
        <v>11255</v>
      </c>
      <c r="O3824" s="3" t="s">
        <v>105</v>
      </c>
      <c r="P3824" s="6">
        <f>_xlfn.XLOOKUP(#REF!,[1]!Table2[BINNING],[1]!Table2[VFG],"")</f>
      </c>
      <c r="Q3824" s="6">
        <f>IF(ISNUMBER(FIND("|",#REF!,1)),LEFT(#REF!,FIND("|",#REF!,1)-2),#REF!)</f>
      </c>
      <c r="R3824" s="6">
        <f>IF(ISNUMBER(FIND("|",#REF!,1)),RIGHT(#REF!,LEN(#REF!)-FIND("|",#REF!,1)-1),"")</f>
      </c>
      <c r="S3824" s="3" t="s">
        <v>7</v>
      </c>
      <c r="T3824" s="3" t="s">
        <v>7</v>
      </c>
      <c r="U3824" s="2">
        <v>0</v>
      </c>
      <c r="V3824" s="2">
        <v>0</v>
      </c>
      <c r="W3824" s="2">
        <v>68000</v>
      </c>
      <c r="X3824" s="3" t="s">
        <v>90</v>
      </c>
      <c r="Y3824" s="2">
        <v>60</v>
      </c>
      <c r="Z3824" s="3" t="s">
        <v>11256</v>
      </c>
      <c r="AA3824" s="3" t="s">
        <v>4626</v>
      </c>
      <c r="AB3824" s="7" t="s">
        <v>11257</v>
      </c>
      <c r="AC3824" s="3" t="s">
        <v>826</v>
      </c>
      <c r="AD3824" s="3" t="s">
        <v>147</v>
      </c>
      <c r="AE3824" s="3" t="s">
        <v>148</v>
      </c>
      <c r="AF3824" s="3" t="s">
        <v>45</v>
      </c>
      <c r="AG3824" s="4"/>
      <c r="AH3824" s="3"/>
      <c r="AI3824" s="4"/>
      <c r="AJ38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4" s="8">
        <f>IF(#REF!=MAX(#REF!),"New","Old")</f>
      </c>
      <c r="AL3824" s="3"/>
      <c r="AM3824" s="9">
        <f>IF(OR(#REF!="",#REF!=0),"",IF(#REF!&lt;12000,"&lt;12k",IF(AND(#REF!&gt;=12000,#REF!&lt;24000),"12k to 24k",IF(AND(#REF!&gt;=24000,#REF!&lt;=36000),"24k to 36k",IF(#REF!&gt;36000,"&gt;36k","")))))</f>
      </c>
    </row>
    <row x14ac:dyDescent="0.25" r="3825" customHeight="1" ht="18.75">
      <c r="A3825" s="1">
        <v>1942716</v>
      </c>
      <c r="B3825" s="2">
        <v>11555561</v>
      </c>
      <c r="C3825" s="3" t="s">
        <v>0</v>
      </c>
      <c r="D3825" s="3" t="s">
        <v>86</v>
      </c>
      <c r="E3825" s="2">
        <v>2020</v>
      </c>
      <c r="F3825" s="4">
        <v>45197</v>
      </c>
      <c r="G3825" s="3" t="s">
        <v>39</v>
      </c>
      <c r="H3825" s="4">
        <v>45246</v>
      </c>
      <c r="I3825" s="4">
        <f>_xlfn.XLOOKUP(#REF!,[1]!Backup_F8_Previous_Wave[ODINO],[1]!Backup_F8_Previous_Wave[Production Date],"")</f>
      </c>
      <c r="J3825" s="10">
        <f>_xlfn.XLOOKUP(#REF!,[1]!Backup_F8_Previous_Wave[ODINO],[1]!Backup_F8_Previous_Wave[Wave Date],"")</f>
      </c>
      <c r="K3825" s="6">
        <f>_xlfn.XLOOKUP(#REF!,[1]!Backup_F8_Previous_Wave[ODINO],[1]!Backup_F8_Previous_Wave[Full VIN],"")</f>
      </c>
      <c r="L3825" s="3" t="s">
        <v>681</v>
      </c>
      <c r="M3825" s="3" t="s">
        <v>4</v>
      </c>
      <c r="N3825" s="3" t="s">
        <v>11258</v>
      </c>
      <c r="O3825" s="3" t="s">
        <v>4771</v>
      </c>
      <c r="P3825" s="6">
        <f>_xlfn.XLOOKUP(#REF!,[1]!Table2[BINNING],[1]!Table2[VFG],"")</f>
      </c>
      <c r="Q3825" s="6">
        <f>IF(ISNUMBER(FIND("|",#REF!,1)),LEFT(#REF!,FIND("|",#REF!,1)-2),#REF!)</f>
      </c>
      <c r="R3825" s="6">
        <f>IF(ISNUMBER(FIND("|",#REF!,1)),RIGHT(#REF!,LEN(#REF!)-FIND("|",#REF!,1)-1),"")</f>
      </c>
      <c r="S3825" s="3" t="s">
        <v>7</v>
      </c>
      <c r="T3825" s="3" t="s">
        <v>7</v>
      </c>
      <c r="U3825" s="2">
        <v>1</v>
      </c>
      <c r="V3825" s="2">
        <v>0</v>
      </c>
      <c r="W3825" s="2"/>
      <c r="X3825" s="3" t="s">
        <v>159</v>
      </c>
      <c r="Y3825" s="2">
        <v>0</v>
      </c>
      <c r="Z3825" s="3"/>
      <c r="AA3825" s="3"/>
      <c r="AB3825" s="7" t="s">
        <v>11259</v>
      </c>
      <c r="AC3825" s="3" t="s">
        <v>685</v>
      </c>
      <c r="AD3825" s="3" t="s">
        <v>93</v>
      </c>
      <c r="AE3825" s="3" t="s">
        <v>94</v>
      </c>
      <c r="AF3825" s="3" t="s">
        <v>95</v>
      </c>
      <c r="AG3825" s="4"/>
      <c r="AH3825" s="3"/>
      <c r="AI3825" s="4"/>
      <c r="AJ38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5" s="8">
        <f>IF(#REF!=MAX(#REF!),"New","Old")</f>
      </c>
      <c r="AL3825" s="3"/>
      <c r="AM3825" s="9">
        <f>IF(OR(#REF!="",#REF!=0),"",IF(#REF!&lt;12000,"&lt;12k",IF(AND(#REF!&gt;=12000,#REF!&lt;24000),"12k to 24k",IF(AND(#REF!&gt;=24000,#REF!&lt;=36000),"24k to 36k",IF(#REF!&gt;36000,"&gt;36k","")))))</f>
      </c>
    </row>
    <row x14ac:dyDescent="0.25" r="3826" customHeight="1" ht="18.75">
      <c r="A3826" s="1">
        <v>1942815</v>
      </c>
      <c r="B3826" s="2">
        <v>11555637</v>
      </c>
      <c r="C3826" s="3" t="s">
        <v>0</v>
      </c>
      <c r="D3826" s="3" t="s">
        <v>59</v>
      </c>
      <c r="E3826" s="2">
        <v>2016</v>
      </c>
      <c r="F3826" s="4">
        <v>45247</v>
      </c>
      <c r="G3826" s="3" t="s">
        <v>14</v>
      </c>
      <c r="H3826" s="4">
        <v>45247</v>
      </c>
      <c r="I3826" s="4">
        <f>_xlfn.XLOOKUP(#REF!,[1]!Backup_F8_Previous_Wave[ODINO],[1]!Backup_F8_Previous_Wave[Production Date],"")</f>
      </c>
      <c r="J3826" s="10">
        <f>_xlfn.XLOOKUP(#REF!,[1]!Backup_F8_Previous_Wave[ODINO],[1]!Backup_F8_Previous_Wave[Wave Date],"")</f>
      </c>
      <c r="K3826" s="6">
        <f>_xlfn.XLOOKUP(#REF!,[1]!Backup_F8_Previous_Wave[ODINO],[1]!Backup_F8_Previous_Wave[Full VIN],"")</f>
      </c>
      <c r="L3826" s="3" t="s">
        <v>11260</v>
      </c>
      <c r="M3826" s="3" t="s">
        <v>4</v>
      </c>
      <c r="N3826" s="3" t="s">
        <v>11261</v>
      </c>
      <c r="O3826" s="3" t="s">
        <v>552</v>
      </c>
      <c r="P3826" s="6">
        <f>_xlfn.XLOOKUP(#REF!,[1]!Table2[BINNING],[1]!Table2[VFG],"")</f>
      </c>
      <c r="Q3826" s="6">
        <f>IF(ISNUMBER(FIND("|",#REF!,1)),LEFT(#REF!,FIND("|",#REF!,1)-2),#REF!)</f>
      </c>
      <c r="R3826" s="6">
        <f>IF(ISNUMBER(FIND("|",#REF!,1)),RIGHT(#REF!,LEN(#REF!)-FIND("|",#REF!,1)-1),"")</f>
      </c>
      <c r="S3826" s="3" t="s">
        <v>7</v>
      </c>
      <c r="T3826" s="3" t="s">
        <v>7</v>
      </c>
      <c r="U3826" s="2">
        <v>0</v>
      </c>
      <c r="V3826" s="2">
        <v>0</v>
      </c>
      <c r="W3826" s="2"/>
      <c r="X3826" s="3" t="s">
        <v>282</v>
      </c>
      <c r="Y3826" s="2"/>
      <c r="Z3826" s="3"/>
      <c r="AA3826" s="3"/>
      <c r="AB3826" s="7" t="s">
        <v>11262</v>
      </c>
      <c r="AC3826" s="3" t="s">
        <v>65</v>
      </c>
      <c r="AD3826" s="3" t="s">
        <v>66</v>
      </c>
      <c r="AE3826" s="3" t="s">
        <v>67</v>
      </c>
      <c r="AF3826" s="3" t="s">
        <v>68</v>
      </c>
      <c r="AG3826" s="4"/>
      <c r="AH3826" s="3"/>
      <c r="AI3826" s="4"/>
      <c r="AJ38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6" s="8">
        <f>IF(#REF!=MAX(#REF!),"New","Old")</f>
      </c>
      <c r="AL3826" s="3"/>
      <c r="AM3826" s="9">
        <f>IF(OR(#REF!="",#REF!=0),"",IF(#REF!&lt;12000,"&lt;12k",IF(AND(#REF!&gt;=12000,#REF!&lt;24000),"12k to 24k",IF(AND(#REF!&gt;=24000,#REF!&lt;=36000),"24k to 36k",IF(#REF!&gt;36000,"&gt;36k","")))))</f>
      </c>
    </row>
    <row x14ac:dyDescent="0.25" r="3827" customHeight="1" ht="18.75">
      <c r="A3827" s="1">
        <v>1942823</v>
      </c>
      <c r="B3827" s="2">
        <v>11555643</v>
      </c>
      <c r="C3827" s="3" t="s">
        <v>0</v>
      </c>
      <c r="D3827" s="3" t="s">
        <v>86</v>
      </c>
      <c r="E3827" s="2">
        <v>2021</v>
      </c>
      <c r="F3827" s="4">
        <v>45245</v>
      </c>
      <c r="G3827" s="3" t="s">
        <v>14</v>
      </c>
      <c r="H3827" s="4">
        <v>45247</v>
      </c>
      <c r="I3827" s="4">
        <f>_xlfn.XLOOKUP(#REF!,[1]!Backup_F8_Previous_Wave[ODINO],[1]!Backup_F8_Previous_Wave[Production Date],"")</f>
      </c>
      <c r="J3827" s="10">
        <f>_xlfn.XLOOKUP(#REF!,[1]!Backup_F8_Previous_Wave[ODINO],[1]!Backup_F8_Previous_Wave[Wave Date],"")</f>
      </c>
      <c r="K3827" s="6">
        <f>_xlfn.XLOOKUP(#REF!,[1]!Backup_F8_Previous_Wave[ODINO],[1]!Backup_F8_Previous_Wave[Full VIN],"")</f>
      </c>
      <c r="L3827" s="3" t="s">
        <v>11263</v>
      </c>
      <c r="M3827" s="3" t="s">
        <v>4</v>
      </c>
      <c r="N3827" s="3" t="s">
        <v>11264</v>
      </c>
      <c r="O3827" s="3" t="s">
        <v>4771</v>
      </c>
      <c r="P3827" s="6">
        <f>_xlfn.XLOOKUP(#REF!,[1]!Table2[BINNING],[1]!Table2[VFG],"")</f>
      </c>
      <c r="Q3827" s="6">
        <f>IF(ISNUMBER(FIND("|",#REF!,1)),LEFT(#REF!,FIND("|",#REF!,1)-2),#REF!)</f>
      </c>
      <c r="R3827" s="6">
        <f>IF(ISNUMBER(FIND("|",#REF!,1)),RIGHT(#REF!,LEN(#REF!)-FIND("|",#REF!,1)-1),"")</f>
      </c>
      <c r="S3827" s="3" t="s">
        <v>7</v>
      </c>
      <c r="T3827" s="3" t="s">
        <v>7</v>
      </c>
      <c r="U3827" s="2">
        <v>0</v>
      </c>
      <c r="V3827" s="2">
        <v>0</v>
      </c>
      <c r="W3827" s="2">
        <v>44000</v>
      </c>
      <c r="X3827" s="3" t="s">
        <v>282</v>
      </c>
      <c r="Y3827" s="2"/>
      <c r="Z3827" s="3"/>
      <c r="AA3827" s="3"/>
      <c r="AB3827" s="7" t="s">
        <v>11265</v>
      </c>
      <c r="AC3827" s="3" t="s">
        <v>685</v>
      </c>
      <c r="AD3827" s="3" t="s">
        <v>1962</v>
      </c>
      <c r="AE3827" s="3" t="s">
        <v>2404</v>
      </c>
      <c r="AF3827" s="3" t="s">
        <v>95</v>
      </c>
      <c r="AG3827" s="4"/>
      <c r="AH3827" s="3"/>
      <c r="AI3827" s="4"/>
      <c r="AJ38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7" s="8">
        <f>IF(#REF!=MAX(#REF!),"New","Old")</f>
      </c>
      <c r="AL3827" s="3"/>
      <c r="AM3827" s="9">
        <f>IF(OR(#REF!="",#REF!=0),"",IF(#REF!&lt;12000,"&lt;12k",IF(AND(#REF!&gt;=12000,#REF!&lt;24000),"12k to 24k",IF(AND(#REF!&gt;=24000,#REF!&lt;=36000),"24k to 36k",IF(#REF!&gt;36000,"&gt;36k","")))))</f>
      </c>
    </row>
    <row x14ac:dyDescent="0.25" r="3828" customHeight="1" ht="18.75">
      <c r="A3828" s="1">
        <v>1942869</v>
      </c>
      <c r="B3828" s="2">
        <v>11555675</v>
      </c>
      <c r="C3828" s="3" t="s">
        <v>0</v>
      </c>
      <c r="D3828" s="3" t="s">
        <v>86</v>
      </c>
      <c r="E3828" s="2">
        <v>2020</v>
      </c>
      <c r="F3828" s="4">
        <v>45247</v>
      </c>
      <c r="G3828" s="3" t="s">
        <v>14</v>
      </c>
      <c r="H3828" s="4">
        <v>45247</v>
      </c>
      <c r="I3828" s="4">
        <f>_xlfn.XLOOKUP(#REF!,[1]!Backup_F8_Previous_Wave[ODINO],[1]!Backup_F8_Previous_Wave[Production Date],"")</f>
      </c>
      <c r="J3828" s="10">
        <f>_xlfn.XLOOKUP(#REF!,[1]!Backup_F8_Previous_Wave[ODINO],[1]!Backup_F8_Previous_Wave[Wave Date],"")</f>
      </c>
      <c r="K3828" s="6">
        <f>_xlfn.XLOOKUP(#REF!,[1]!Backup_F8_Previous_Wave[ODINO],[1]!Backup_F8_Previous_Wave[Full VIN],"")</f>
      </c>
      <c r="L3828" s="3" t="s">
        <v>2275</v>
      </c>
      <c r="M3828" s="3" t="s">
        <v>4</v>
      </c>
      <c r="N3828" s="3" t="s">
        <v>11266</v>
      </c>
      <c r="O3828" s="3" t="s">
        <v>4771</v>
      </c>
      <c r="P3828" s="6">
        <f>_xlfn.XLOOKUP(#REF!,[1]!Table2[BINNING],[1]!Table2[VFG],"")</f>
      </c>
      <c r="Q3828" s="6">
        <f>IF(ISNUMBER(FIND("|",#REF!,1)),LEFT(#REF!,FIND("|",#REF!,1)-2),#REF!)</f>
      </c>
      <c r="R3828" s="6">
        <f>IF(ISNUMBER(FIND("|",#REF!,1)),RIGHT(#REF!,LEN(#REF!)-FIND("|",#REF!,1)-1),"")</f>
      </c>
      <c r="S3828" s="3" t="s">
        <v>7</v>
      </c>
      <c r="T3828" s="3" t="s">
        <v>7</v>
      </c>
      <c r="U3828" s="2">
        <v>0</v>
      </c>
      <c r="V3828" s="2">
        <v>0</v>
      </c>
      <c r="W3828" s="2"/>
      <c r="X3828" s="3" t="s">
        <v>358</v>
      </c>
      <c r="Y3828" s="2"/>
      <c r="Z3828" s="3"/>
      <c r="AA3828" s="3"/>
      <c r="AB3828" s="7" t="s">
        <v>11267</v>
      </c>
      <c r="AC3828" s="3" t="s">
        <v>685</v>
      </c>
      <c r="AD3828" s="3" t="s">
        <v>93</v>
      </c>
      <c r="AE3828" s="3" t="s">
        <v>94</v>
      </c>
      <c r="AF3828" s="3" t="s">
        <v>95</v>
      </c>
      <c r="AG3828" s="4"/>
      <c r="AH3828" s="3"/>
      <c r="AI3828" s="4"/>
      <c r="AJ38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8" s="8">
        <f>IF(#REF!=MAX(#REF!),"New","Old")</f>
      </c>
      <c r="AL3828" s="3"/>
      <c r="AM3828" s="9">
        <f>IF(OR(#REF!="",#REF!=0),"",IF(#REF!&lt;12000,"&lt;12k",IF(AND(#REF!&gt;=12000,#REF!&lt;24000),"12k to 24k",IF(AND(#REF!&gt;=24000,#REF!&lt;=36000),"24k to 36k",IF(#REF!&gt;36000,"&gt;36k","")))))</f>
      </c>
    </row>
    <row x14ac:dyDescent="0.25" r="3829" customHeight="1" ht="18.75">
      <c r="A3829" s="1">
        <v>1942876</v>
      </c>
      <c r="B3829" s="2">
        <v>11555681</v>
      </c>
      <c r="C3829" s="3" t="s">
        <v>0</v>
      </c>
      <c r="D3829" s="3" t="s">
        <v>86</v>
      </c>
      <c r="E3829" s="2">
        <v>2020</v>
      </c>
      <c r="F3829" s="4">
        <v>45236</v>
      </c>
      <c r="G3829" s="3" t="s">
        <v>14</v>
      </c>
      <c r="H3829" s="4">
        <v>45247</v>
      </c>
      <c r="I3829" s="4">
        <f>_xlfn.XLOOKUP(#REF!,[1]!Backup_F8_Previous_Wave[ODINO],[1]!Backup_F8_Previous_Wave[Production Date],"")</f>
      </c>
      <c r="J3829" s="10">
        <f>_xlfn.XLOOKUP(#REF!,[1]!Backup_F8_Previous_Wave[ODINO],[1]!Backup_F8_Previous_Wave[Wave Date],"")</f>
      </c>
      <c r="K3829" s="6">
        <f>_xlfn.XLOOKUP(#REF!,[1]!Backup_F8_Previous_Wave[ODINO],[1]!Backup_F8_Previous_Wave[Full VIN],"")</f>
      </c>
      <c r="L3829" s="3" t="s">
        <v>6301</v>
      </c>
      <c r="M3829" s="3" t="s">
        <v>4</v>
      </c>
      <c r="N3829" s="3" t="s">
        <v>11268</v>
      </c>
      <c r="O3829" s="3" t="s">
        <v>4771</v>
      </c>
      <c r="P3829" s="6">
        <f>_xlfn.XLOOKUP(#REF!,[1]!Table2[BINNING],[1]!Table2[VFG],"")</f>
      </c>
      <c r="Q3829" s="6">
        <f>IF(ISNUMBER(FIND("|",#REF!,1)),LEFT(#REF!,FIND("|",#REF!,1)-2),#REF!)</f>
      </c>
      <c r="R3829" s="6">
        <f>IF(ISNUMBER(FIND("|",#REF!,1)),RIGHT(#REF!,LEN(#REF!)-FIND("|",#REF!,1)-1),"")</f>
      </c>
      <c r="S3829" s="3" t="s">
        <v>7</v>
      </c>
      <c r="T3829" s="3" t="s">
        <v>7</v>
      </c>
      <c r="U3829" s="2">
        <v>0</v>
      </c>
      <c r="V3829" s="2">
        <v>0</v>
      </c>
      <c r="W3829" s="2">
        <v>48000</v>
      </c>
      <c r="X3829" s="3" t="s">
        <v>518</v>
      </c>
      <c r="Y3829" s="2"/>
      <c r="Z3829" s="3" t="s">
        <v>10914</v>
      </c>
      <c r="AA3829" s="3" t="s">
        <v>7469</v>
      </c>
      <c r="AB3829" s="7" t="s">
        <v>11269</v>
      </c>
      <c r="AC3829" s="3" t="s">
        <v>685</v>
      </c>
      <c r="AD3829" s="3" t="s">
        <v>93</v>
      </c>
      <c r="AE3829" s="3" t="s">
        <v>94</v>
      </c>
      <c r="AF3829" s="3" t="s">
        <v>95</v>
      </c>
      <c r="AG3829" s="4"/>
      <c r="AH3829" s="3"/>
      <c r="AI3829" s="4"/>
      <c r="AJ38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29" s="8">
        <f>IF(#REF!=MAX(#REF!),"New","Old")</f>
      </c>
      <c r="AL3829" s="3"/>
      <c r="AM3829" s="9">
        <f>IF(OR(#REF!="",#REF!=0),"",IF(#REF!&lt;12000,"&lt;12k",IF(AND(#REF!&gt;=12000,#REF!&lt;24000),"12k to 24k",IF(AND(#REF!&gt;=24000,#REF!&lt;=36000),"24k to 36k",IF(#REF!&gt;36000,"&gt;36k","")))))</f>
      </c>
    </row>
    <row x14ac:dyDescent="0.25" r="3830" customHeight="1" ht="18.75">
      <c r="A3830" s="1">
        <v>1942988</v>
      </c>
      <c r="B3830" s="2">
        <v>11555765</v>
      </c>
      <c r="C3830" s="3" t="s">
        <v>0</v>
      </c>
      <c r="D3830" s="3" t="s">
        <v>86</v>
      </c>
      <c r="E3830" s="2">
        <v>2020</v>
      </c>
      <c r="F3830" s="4">
        <v>45238</v>
      </c>
      <c r="G3830" s="3" t="s">
        <v>14</v>
      </c>
      <c r="H3830" s="4">
        <v>45248</v>
      </c>
      <c r="I3830" s="4"/>
      <c r="J3830" s="10">
        <f>_xlfn.XLOOKUP(#REF!,[1]!Backup_F8_Previous_Wave[ODINO],[1]!Backup_F8_Previous_Wave[Wave Date],"")</f>
      </c>
      <c r="K3830" s="3"/>
      <c r="L3830" s="3" t="s">
        <v>10886</v>
      </c>
      <c r="M3830" s="3" t="s">
        <v>4</v>
      </c>
      <c r="N3830" s="3" t="s">
        <v>11270</v>
      </c>
      <c r="O3830" s="3" t="s">
        <v>4771</v>
      </c>
      <c r="P3830" s="6">
        <f>_xlfn.XLOOKUP(#REF!,[1]!Table2[BINNING],[1]!Table2[VFG],"")</f>
      </c>
      <c r="Q3830" s="6">
        <f>IF(ISNUMBER(FIND("|",#REF!,1)),LEFT(#REF!,FIND("|",#REF!,1)-2),#REF!)</f>
      </c>
      <c r="R3830" s="6">
        <f>IF(ISNUMBER(FIND("|",#REF!,1)),RIGHT(#REF!,LEN(#REF!)-FIND("|",#REF!,1)-1),"")</f>
      </c>
      <c r="S3830" s="3" t="s">
        <v>7</v>
      </c>
      <c r="T3830" s="3" t="s">
        <v>7</v>
      </c>
      <c r="U3830" s="2">
        <v>0</v>
      </c>
      <c r="V3830" s="2">
        <v>0</v>
      </c>
      <c r="W3830" s="2"/>
      <c r="X3830" s="3" t="s">
        <v>139</v>
      </c>
      <c r="Y3830" s="2">
        <v>0</v>
      </c>
      <c r="Z3830" s="3"/>
      <c r="AA3830" s="3"/>
      <c r="AB3830" s="7" t="s">
        <v>11271</v>
      </c>
      <c r="AC3830" s="3" t="s">
        <v>44</v>
      </c>
      <c r="AD3830" s="3" t="s">
        <v>44</v>
      </c>
      <c r="AE3830" s="3" t="s">
        <v>44</v>
      </c>
      <c r="AF3830" s="3" t="s">
        <v>44</v>
      </c>
      <c r="AG3830" s="4"/>
      <c r="AH3830" s="3"/>
      <c r="AI3830" s="4"/>
      <c r="AJ38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0" s="8">
        <f>IF(#REF!=MAX(#REF!),"New","Old")</f>
      </c>
      <c r="AL3830" s="3"/>
      <c r="AM3830" s="9">
        <f>IF(OR(#REF!="",#REF!=0),"",IF(#REF!&lt;12000,"&lt;12k",IF(AND(#REF!&gt;=12000,#REF!&lt;24000),"12k to 24k",IF(AND(#REF!&gt;=24000,#REF!&lt;=36000),"24k to 36k",IF(#REF!&gt;36000,"&gt;36k","")))))</f>
      </c>
    </row>
    <row x14ac:dyDescent="0.25" r="3831" customHeight="1" ht="18.75">
      <c r="A3831" s="1">
        <v>1943013</v>
      </c>
      <c r="B3831" s="2">
        <v>11555780</v>
      </c>
      <c r="C3831" s="3" t="s">
        <v>0</v>
      </c>
      <c r="D3831" s="3" t="s">
        <v>181</v>
      </c>
      <c r="E3831" s="2">
        <v>2017</v>
      </c>
      <c r="F3831" s="4">
        <v>45231</v>
      </c>
      <c r="G3831" s="3" t="s">
        <v>14</v>
      </c>
      <c r="H3831" s="4">
        <v>45248</v>
      </c>
      <c r="I3831" s="4">
        <f>_xlfn.XLOOKUP(#REF!,[1]!Backup_F8_Previous_Wave[ODINO],[1]!Backup_F8_Previous_Wave[Production Date],"")</f>
      </c>
      <c r="J3831" s="10">
        <f>_xlfn.XLOOKUP(#REF!,[1]!Backup_F8_Previous_Wave[ODINO],[1]!Backup_F8_Previous_Wave[Wave Date],"")</f>
      </c>
      <c r="K3831" s="6">
        <f>_xlfn.XLOOKUP(#REF!,[1]!Backup_F8_Previous_Wave[ODINO],[1]!Backup_F8_Previous_Wave[Full VIN],"")</f>
      </c>
      <c r="L3831" s="3" t="s">
        <v>5523</v>
      </c>
      <c r="M3831" s="3" t="s">
        <v>4</v>
      </c>
      <c r="N3831" s="3" t="s">
        <v>11272</v>
      </c>
      <c r="O3831" s="3" t="s">
        <v>196</v>
      </c>
      <c r="P3831" s="6">
        <f>_xlfn.XLOOKUP(#REF!,[1]!Table2[BINNING],[1]!Table2[VFG],"")</f>
      </c>
      <c r="Q3831" s="6">
        <f>IF(ISNUMBER(FIND("|",#REF!,1)),LEFT(#REF!,FIND("|",#REF!,1)-2),#REF!)</f>
      </c>
      <c r="R3831" s="6">
        <f>IF(ISNUMBER(FIND("|",#REF!,1)),RIGHT(#REF!,LEN(#REF!)-FIND("|",#REF!,1)-1),"")</f>
      </c>
      <c r="S3831" s="3" t="s">
        <v>7</v>
      </c>
      <c r="T3831" s="3" t="s">
        <v>7</v>
      </c>
      <c r="U3831" s="2">
        <v>0</v>
      </c>
      <c r="V3831" s="2">
        <v>0</v>
      </c>
      <c r="W3831" s="2"/>
      <c r="X3831" s="3" t="s">
        <v>881</v>
      </c>
      <c r="Y3831" s="2">
        <v>65</v>
      </c>
      <c r="Z3831" s="3"/>
      <c r="AA3831" s="3"/>
      <c r="AB3831" s="7" t="s">
        <v>11273</v>
      </c>
      <c r="AC3831" s="3" t="s">
        <v>297</v>
      </c>
      <c r="AD3831" s="3" t="s">
        <v>298</v>
      </c>
      <c r="AE3831" s="3" t="s">
        <v>299</v>
      </c>
      <c r="AF3831" s="3" t="s">
        <v>198</v>
      </c>
      <c r="AG3831" s="4"/>
      <c r="AH3831" s="3"/>
      <c r="AI3831" s="4"/>
      <c r="AJ38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1" s="8">
        <f>IF(#REF!=MAX(#REF!),"New","Old")</f>
      </c>
      <c r="AL3831" s="3"/>
      <c r="AM3831" s="9">
        <f>IF(OR(#REF!="",#REF!=0),"",IF(#REF!&lt;12000,"&lt;12k",IF(AND(#REF!&gt;=12000,#REF!&lt;24000),"12k to 24k",IF(AND(#REF!&gt;=24000,#REF!&lt;=36000),"24k to 36k",IF(#REF!&gt;36000,"&gt;36k","")))))</f>
      </c>
    </row>
    <row x14ac:dyDescent="0.25" r="3832" customHeight="1" ht="18.75">
      <c r="A3832" s="1">
        <v>1943046</v>
      </c>
      <c r="B3832" s="2">
        <v>11555802</v>
      </c>
      <c r="C3832" s="3" t="s">
        <v>0</v>
      </c>
      <c r="D3832" s="3" t="s">
        <v>86</v>
      </c>
      <c r="E3832" s="2">
        <v>2020</v>
      </c>
      <c r="F3832" s="4">
        <v>45248</v>
      </c>
      <c r="G3832" s="3" t="s">
        <v>14</v>
      </c>
      <c r="H3832" s="4">
        <v>45248</v>
      </c>
      <c r="I3832" s="4"/>
      <c r="J3832" s="10">
        <f>_xlfn.XLOOKUP(#REF!,[1]!Backup_F8_Previous_Wave[ODINO],[1]!Backup_F8_Previous_Wave[Wave Date],"")</f>
      </c>
      <c r="K3832" s="3"/>
      <c r="L3832" s="3" t="s">
        <v>3007</v>
      </c>
      <c r="M3832" s="3" t="s">
        <v>4</v>
      </c>
      <c r="N3832" s="3" t="s">
        <v>11274</v>
      </c>
      <c r="O3832" s="3" t="s">
        <v>4771</v>
      </c>
      <c r="P3832" s="6">
        <f>_xlfn.XLOOKUP(#REF!,[1]!Table2[BINNING],[1]!Table2[VFG],"")</f>
      </c>
      <c r="Q3832" s="6">
        <f>IF(ISNUMBER(FIND("|",#REF!,1)),LEFT(#REF!,FIND("|",#REF!,1)-2),#REF!)</f>
      </c>
      <c r="R3832" s="6">
        <f>IF(ISNUMBER(FIND("|",#REF!,1)),RIGHT(#REF!,LEN(#REF!)-FIND("|",#REF!,1)-1),"")</f>
      </c>
      <c r="S3832" s="3" t="s">
        <v>7</v>
      </c>
      <c r="T3832" s="3" t="s">
        <v>7</v>
      </c>
      <c r="U3832" s="2">
        <v>0</v>
      </c>
      <c r="V3832" s="2">
        <v>0</v>
      </c>
      <c r="W3832" s="2"/>
      <c r="X3832" s="3" t="s">
        <v>139</v>
      </c>
      <c r="Y3832" s="2"/>
      <c r="Z3832" s="3"/>
      <c r="AA3832" s="3"/>
      <c r="AB3832" s="7" t="s">
        <v>11275</v>
      </c>
      <c r="AC3832" s="3" t="s">
        <v>44</v>
      </c>
      <c r="AD3832" s="3" t="s">
        <v>44</v>
      </c>
      <c r="AE3832" s="3" t="s">
        <v>44</v>
      </c>
      <c r="AF3832" s="3" t="s">
        <v>44</v>
      </c>
      <c r="AG3832" s="4"/>
      <c r="AH3832" s="3"/>
      <c r="AI3832" s="4"/>
      <c r="AJ38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2" s="8">
        <f>IF(#REF!=MAX(#REF!),"New","Old")</f>
      </c>
      <c r="AL3832" s="3"/>
      <c r="AM3832" s="9">
        <f>IF(OR(#REF!="",#REF!=0),"",IF(#REF!&lt;12000,"&lt;12k",IF(AND(#REF!&gt;=12000,#REF!&lt;24000),"12k to 24k",IF(AND(#REF!&gt;=24000,#REF!&lt;=36000),"24k to 36k",IF(#REF!&gt;36000,"&gt;36k","")))))</f>
      </c>
    </row>
    <row x14ac:dyDescent="0.25" r="3833" customHeight="1" ht="18.75">
      <c r="A3833" s="1">
        <v>1943198</v>
      </c>
      <c r="B3833" s="2">
        <v>11555899</v>
      </c>
      <c r="C3833" s="3" t="s">
        <v>0</v>
      </c>
      <c r="D3833" s="3" t="s">
        <v>59</v>
      </c>
      <c r="E3833" s="2">
        <v>2020</v>
      </c>
      <c r="F3833" s="4">
        <v>45142</v>
      </c>
      <c r="G3833" s="3" t="s">
        <v>39</v>
      </c>
      <c r="H3833" s="4">
        <v>45249</v>
      </c>
      <c r="I3833" s="4">
        <f>_xlfn.XLOOKUP(#REF!,[1]!Backup_F8_Previous_Wave[ODINO],[1]!Backup_F8_Previous_Wave[Production Date],"")</f>
      </c>
      <c r="J3833" s="10">
        <f>_xlfn.XLOOKUP(#REF!,[1]!Backup_F8_Previous_Wave[ODINO],[1]!Backup_F8_Previous_Wave[Wave Date],"")</f>
      </c>
      <c r="K3833" s="6">
        <f>_xlfn.XLOOKUP(#REF!,[1]!Backup_F8_Previous_Wave[ODINO],[1]!Backup_F8_Previous_Wave[Full VIN],"")</f>
      </c>
      <c r="L3833" s="3" t="s">
        <v>11276</v>
      </c>
      <c r="M3833" s="3" t="s">
        <v>4</v>
      </c>
      <c r="N3833" s="3" t="s">
        <v>11277</v>
      </c>
      <c r="O3833" s="3" t="s">
        <v>746</v>
      </c>
      <c r="P3833" s="6">
        <f>_xlfn.XLOOKUP(#REF!,[1]!Table2[BINNING],[1]!Table2[VFG],"")</f>
      </c>
      <c r="Q3833" s="6">
        <f>IF(ISNUMBER(FIND("|",#REF!,1)),LEFT(#REF!,FIND("|",#REF!,1)-2),#REF!)</f>
      </c>
      <c r="R3833" s="6">
        <f>IF(ISNUMBER(FIND("|",#REF!,1)),RIGHT(#REF!,LEN(#REF!)-FIND("|",#REF!,1)-1),"")</f>
      </c>
      <c r="S3833" s="3" t="s">
        <v>7</v>
      </c>
      <c r="T3833" s="3" t="s">
        <v>7</v>
      </c>
      <c r="U3833" s="2">
        <v>0</v>
      </c>
      <c r="V3833" s="2">
        <v>0</v>
      </c>
      <c r="W3833" s="2"/>
      <c r="X3833" s="3" t="s">
        <v>358</v>
      </c>
      <c r="Y3833" s="2"/>
      <c r="Z3833" s="3"/>
      <c r="AA3833" s="3"/>
      <c r="AB3833" s="7" t="s">
        <v>11278</v>
      </c>
      <c r="AC3833" s="3" t="s">
        <v>65</v>
      </c>
      <c r="AD3833" s="3" t="s">
        <v>66</v>
      </c>
      <c r="AE3833" s="3" t="s">
        <v>67</v>
      </c>
      <c r="AF3833" s="3" t="s">
        <v>68</v>
      </c>
      <c r="AG3833" s="4"/>
      <c r="AH3833" s="3"/>
      <c r="AI3833" s="4"/>
      <c r="AJ38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3" s="8">
        <f>IF(#REF!=MAX(#REF!),"New","Old")</f>
      </c>
      <c r="AL3833" s="3"/>
      <c r="AM3833" s="9">
        <f>IF(OR(#REF!="",#REF!=0),"",IF(#REF!&lt;12000,"&lt;12k",IF(AND(#REF!&gt;=12000,#REF!&lt;24000),"12k to 24k",IF(AND(#REF!&gt;=24000,#REF!&lt;=36000),"24k to 36k",IF(#REF!&gt;36000,"&gt;36k","")))))</f>
      </c>
    </row>
    <row x14ac:dyDescent="0.25" r="3834" customHeight="1" ht="18.75">
      <c r="A3834" s="1">
        <v>1943209</v>
      </c>
      <c r="B3834" s="2">
        <v>11555908</v>
      </c>
      <c r="C3834" s="3" t="s">
        <v>0</v>
      </c>
      <c r="D3834" s="3" t="s">
        <v>86</v>
      </c>
      <c r="E3834" s="2">
        <v>2020</v>
      </c>
      <c r="F3834" s="4">
        <v>45232</v>
      </c>
      <c r="G3834" s="3" t="s">
        <v>14</v>
      </c>
      <c r="H3834" s="4">
        <v>45249</v>
      </c>
      <c r="I3834" s="4">
        <f>_xlfn.XLOOKUP(#REF!,[1]!Backup_F8_Previous_Wave[ODINO],[1]!Backup_F8_Previous_Wave[Production Date],"")</f>
      </c>
      <c r="J3834" s="10">
        <f>_xlfn.XLOOKUP(#REF!,[1]!Backup_F8_Previous_Wave[ODINO],[1]!Backup_F8_Previous_Wave[Wave Date],"")</f>
      </c>
      <c r="K3834" s="6">
        <f>_xlfn.XLOOKUP(#REF!,[1]!Backup_F8_Previous_Wave[ODINO],[1]!Backup_F8_Previous_Wave[Full VIN],"")</f>
      </c>
      <c r="L3834" s="3" t="s">
        <v>7886</v>
      </c>
      <c r="M3834" s="3" t="s">
        <v>4</v>
      </c>
      <c r="N3834" s="3" t="s">
        <v>11279</v>
      </c>
      <c r="O3834" s="3" t="s">
        <v>4771</v>
      </c>
      <c r="P3834" s="6">
        <f>_xlfn.XLOOKUP(#REF!,[1]!Table2[BINNING],[1]!Table2[VFG],"")</f>
      </c>
      <c r="Q3834" s="6">
        <f>IF(ISNUMBER(FIND("|",#REF!,1)),LEFT(#REF!,FIND("|",#REF!,1)-2),#REF!)</f>
      </c>
      <c r="R3834" s="6">
        <f>IF(ISNUMBER(FIND("|",#REF!,1)),RIGHT(#REF!,LEN(#REF!)-FIND("|",#REF!,1)-1),"")</f>
      </c>
      <c r="S3834" s="3" t="s">
        <v>7</v>
      </c>
      <c r="T3834" s="3" t="s">
        <v>7</v>
      </c>
      <c r="U3834" s="2">
        <v>0</v>
      </c>
      <c r="V3834" s="2">
        <v>0</v>
      </c>
      <c r="W3834" s="2"/>
      <c r="X3834" s="3" t="s">
        <v>63</v>
      </c>
      <c r="Y3834" s="2">
        <v>0</v>
      </c>
      <c r="Z3834" s="3"/>
      <c r="AA3834" s="3"/>
      <c r="AB3834" s="7" t="s">
        <v>11280</v>
      </c>
      <c r="AC3834" s="3" t="s">
        <v>685</v>
      </c>
      <c r="AD3834" s="3" t="s">
        <v>93</v>
      </c>
      <c r="AE3834" s="3" t="s">
        <v>94</v>
      </c>
      <c r="AF3834" s="3" t="s">
        <v>95</v>
      </c>
      <c r="AG3834" s="4"/>
      <c r="AH3834" s="3"/>
      <c r="AI3834" s="4"/>
      <c r="AJ38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4" s="8">
        <f>IF(#REF!=MAX(#REF!),"New","Old")</f>
      </c>
      <c r="AL3834" s="3"/>
      <c r="AM3834" s="9">
        <f>IF(OR(#REF!="",#REF!=0),"",IF(#REF!&lt;12000,"&lt;12k",IF(AND(#REF!&gt;=12000,#REF!&lt;24000),"12k to 24k",IF(AND(#REF!&gt;=24000,#REF!&lt;=36000),"24k to 36k",IF(#REF!&gt;36000,"&gt;36k","")))))</f>
      </c>
    </row>
    <row x14ac:dyDescent="0.25" r="3835" customHeight="1" ht="18.75">
      <c r="A3835" s="1">
        <v>1943303</v>
      </c>
      <c r="B3835" s="2">
        <v>11555964</v>
      </c>
      <c r="C3835" s="3" t="s">
        <v>0</v>
      </c>
      <c r="D3835" s="3" t="s">
        <v>86</v>
      </c>
      <c r="E3835" s="2">
        <v>2020</v>
      </c>
      <c r="F3835" s="4">
        <v>45194</v>
      </c>
      <c r="G3835" s="3" t="s">
        <v>39</v>
      </c>
      <c r="H3835" s="4">
        <v>45250</v>
      </c>
      <c r="I3835" s="4">
        <f>_xlfn.XLOOKUP(#REF!,[1]!Backup_F8_Previous_Wave[ODINO],[1]!Backup_F8_Previous_Wave[Production Date],"")</f>
      </c>
      <c r="J3835" s="10">
        <f>_xlfn.XLOOKUP(#REF!,[1]!Backup_F8_Previous_Wave[ODINO],[1]!Backup_F8_Previous_Wave[Wave Date],"")</f>
      </c>
      <c r="K3835" s="6">
        <f>_xlfn.XLOOKUP(#REF!,[1]!Backup_F8_Previous_Wave[ODINO],[1]!Backup_F8_Previous_Wave[Full VIN],"")</f>
      </c>
      <c r="L3835" s="3" t="s">
        <v>6488</v>
      </c>
      <c r="M3835" s="3" t="s">
        <v>4</v>
      </c>
      <c r="N3835" s="3" t="s">
        <v>11281</v>
      </c>
      <c r="O3835" s="3" t="s">
        <v>4771</v>
      </c>
      <c r="P3835" s="6">
        <f>_xlfn.XLOOKUP(#REF!,[1]!Table2[BINNING],[1]!Table2[VFG],"")</f>
      </c>
      <c r="Q3835" s="6">
        <f>IF(ISNUMBER(FIND("|",#REF!,1)),LEFT(#REF!,FIND("|",#REF!,1)-2),#REF!)</f>
      </c>
      <c r="R3835" s="6">
        <f>IF(ISNUMBER(FIND("|",#REF!,1)),RIGHT(#REF!,LEN(#REF!)-FIND("|",#REF!,1)-1),"")</f>
      </c>
      <c r="S3835" s="3" t="s">
        <v>7</v>
      </c>
      <c r="T3835" s="3" t="s">
        <v>7</v>
      </c>
      <c r="U3835" s="2">
        <v>0</v>
      </c>
      <c r="V3835" s="2">
        <v>0</v>
      </c>
      <c r="W3835" s="2"/>
      <c r="X3835" s="3" t="s">
        <v>72</v>
      </c>
      <c r="Y3835" s="2"/>
      <c r="Z3835" s="3"/>
      <c r="AA3835" s="3"/>
      <c r="AB3835" s="7" t="s">
        <v>11282</v>
      </c>
      <c r="AC3835" s="3" t="s">
        <v>685</v>
      </c>
      <c r="AD3835" s="3" t="s">
        <v>93</v>
      </c>
      <c r="AE3835" s="3" t="s">
        <v>94</v>
      </c>
      <c r="AF3835" s="3" t="s">
        <v>95</v>
      </c>
      <c r="AG3835" s="4"/>
      <c r="AH3835" s="3"/>
      <c r="AI3835" s="4"/>
      <c r="AJ38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5" s="8">
        <f>IF(#REF!=MAX(#REF!),"New","Old")</f>
      </c>
      <c r="AL3835" s="3"/>
      <c r="AM3835" s="9">
        <f>IF(OR(#REF!="",#REF!=0),"",IF(#REF!&lt;12000,"&lt;12k",IF(AND(#REF!&gt;=12000,#REF!&lt;24000),"12k to 24k",IF(AND(#REF!&gt;=24000,#REF!&lt;=36000),"24k to 36k",IF(#REF!&gt;36000,"&gt;36k","")))))</f>
      </c>
    </row>
    <row x14ac:dyDescent="0.25" r="3836" customHeight="1" ht="18.75">
      <c r="A3836" s="1">
        <v>1943374</v>
      </c>
      <c r="B3836" s="2">
        <v>11556013</v>
      </c>
      <c r="C3836" s="3" t="s">
        <v>0</v>
      </c>
      <c r="D3836" s="3" t="s">
        <v>187</v>
      </c>
      <c r="E3836" s="2">
        <v>2019</v>
      </c>
      <c r="F3836" s="4">
        <v>45184</v>
      </c>
      <c r="G3836" s="3" t="s">
        <v>39</v>
      </c>
      <c r="H3836" s="4">
        <v>45250</v>
      </c>
      <c r="I3836" s="4"/>
      <c r="J3836" s="10">
        <f>_xlfn.XLOOKUP(#REF!,[1]!Backup_F8_Previous_Wave[ODINO],[1]!Backup_F8_Previous_Wave[Wave Date],"")</f>
      </c>
      <c r="K3836" s="3"/>
      <c r="L3836" s="3" t="s">
        <v>3471</v>
      </c>
      <c r="M3836" s="3" t="s">
        <v>4</v>
      </c>
      <c r="N3836" s="3" t="s">
        <v>11283</v>
      </c>
      <c r="O3836" s="3" t="s">
        <v>6892</v>
      </c>
      <c r="P3836" s="6">
        <f>_xlfn.XLOOKUP(#REF!,[1]!Table2[BINNING],[1]!Table2[VFG],"")</f>
      </c>
      <c r="Q3836" s="6">
        <f>IF(ISNUMBER(FIND("|",#REF!,1)),LEFT(#REF!,FIND("|",#REF!,1)-2),#REF!)</f>
      </c>
      <c r="R3836" s="6">
        <f>IF(ISNUMBER(FIND("|",#REF!,1)),RIGHT(#REF!,LEN(#REF!)-FIND("|",#REF!,1)-1),"")</f>
      </c>
      <c r="S3836" s="3" t="s">
        <v>7</v>
      </c>
      <c r="T3836" s="3" t="s">
        <v>7</v>
      </c>
      <c r="U3836" s="2">
        <v>0</v>
      </c>
      <c r="V3836" s="2">
        <v>0</v>
      </c>
      <c r="W3836" s="2">
        <v>10000</v>
      </c>
      <c r="X3836" s="3" t="s">
        <v>63</v>
      </c>
      <c r="Y3836" s="2">
        <v>0</v>
      </c>
      <c r="Z3836" s="3" t="s">
        <v>11284</v>
      </c>
      <c r="AA3836" s="3" t="s">
        <v>3881</v>
      </c>
      <c r="AB3836" s="7" t="s">
        <v>11285</v>
      </c>
      <c r="AC3836" s="3" t="s">
        <v>44</v>
      </c>
      <c r="AD3836" s="3" t="s">
        <v>44</v>
      </c>
      <c r="AE3836" s="3" t="s">
        <v>44</v>
      </c>
      <c r="AF3836" s="3" t="s">
        <v>44</v>
      </c>
      <c r="AG3836" s="4"/>
      <c r="AH3836" s="3"/>
      <c r="AI3836" s="4"/>
      <c r="AJ38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6" s="8">
        <f>IF(#REF!=MAX(#REF!),"New","Old")</f>
      </c>
      <c r="AL3836" s="3"/>
      <c r="AM3836" s="9">
        <f>IF(OR(#REF!="",#REF!=0),"",IF(#REF!&lt;12000,"&lt;12k",IF(AND(#REF!&gt;=12000,#REF!&lt;24000),"12k to 24k",IF(AND(#REF!&gt;=24000,#REF!&lt;=36000),"24k to 36k",IF(#REF!&gt;36000,"&gt;36k","")))))</f>
      </c>
    </row>
    <row x14ac:dyDescent="0.25" r="3837" customHeight="1" ht="18.75">
      <c r="A3837" s="1">
        <v>1943507</v>
      </c>
      <c r="B3837" s="2">
        <v>11556107</v>
      </c>
      <c r="C3837" s="3" t="s">
        <v>0</v>
      </c>
      <c r="D3837" s="3" t="s">
        <v>86</v>
      </c>
      <c r="E3837" s="2">
        <v>2020</v>
      </c>
      <c r="F3837" s="4">
        <v>45231</v>
      </c>
      <c r="G3837" s="3" t="s">
        <v>14</v>
      </c>
      <c r="H3837" s="4">
        <v>45250</v>
      </c>
      <c r="I3837" s="4"/>
      <c r="J3837" s="10">
        <f>_xlfn.XLOOKUP(#REF!,[1]!Backup_F8_Previous_Wave[ODINO],[1]!Backup_F8_Previous_Wave[Wave Date],"")</f>
      </c>
      <c r="K3837" s="3"/>
      <c r="L3837" s="3" t="s">
        <v>6452</v>
      </c>
      <c r="M3837" s="3" t="s">
        <v>4</v>
      </c>
      <c r="N3837" s="3" t="s">
        <v>11286</v>
      </c>
      <c r="O3837" s="3" t="s">
        <v>4771</v>
      </c>
      <c r="P3837" s="6">
        <f>_xlfn.XLOOKUP(#REF!,[1]!Table2[BINNING],[1]!Table2[VFG],"")</f>
      </c>
      <c r="Q3837" s="6">
        <f>IF(ISNUMBER(FIND("|",#REF!,1)),LEFT(#REF!,FIND("|",#REF!,1)-2),#REF!)</f>
      </c>
      <c r="R3837" s="6">
        <f>IF(ISNUMBER(FIND("|",#REF!,1)),RIGHT(#REF!,LEN(#REF!)-FIND("|",#REF!,1)-1),"")</f>
      </c>
      <c r="S3837" s="3" t="s">
        <v>7</v>
      </c>
      <c r="T3837" s="3" t="s">
        <v>7</v>
      </c>
      <c r="U3837" s="2">
        <v>0</v>
      </c>
      <c r="V3837" s="2">
        <v>0</v>
      </c>
      <c r="W3837" s="2"/>
      <c r="X3837" s="3" t="s">
        <v>139</v>
      </c>
      <c r="Y3837" s="2"/>
      <c r="Z3837" s="3"/>
      <c r="AA3837" s="3"/>
      <c r="AB3837" s="7" t="s">
        <v>11287</v>
      </c>
      <c r="AC3837" s="3" t="s">
        <v>44</v>
      </c>
      <c r="AD3837" s="3" t="s">
        <v>44</v>
      </c>
      <c r="AE3837" s="3" t="s">
        <v>44</v>
      </c>
      <c r="AF3837" s="3" t="s">
        <v>44</v>
      </c>
      <c r="AG3837" s="4"/>
      <c r="AH3837" s="3"/>
      <c r="AI3837" s="4"/>
      <c r="AJ38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7" s="8">
        <f>IF(#REF!=MAX(#REF!),"New","Old")</f>
      </c>
      <c r="AL3837" s="3"/>
      <c r="AM3837" s="9">
        <f>IF(OR(#REF!="",#REF!=0),"",IF(#REF!&lt;12000,"&lt;12k",IF(AND(#REF!&gt;=12000,#REF!&lt;24000),"12k to 24k",IF(AND(#REF!&gt;=24000,#REF!&lt;=36000),"24k to 36k",IF(#REF!&gt;36000,"&gt;36k","")))))</f>
      </c>
    </row>
    <row x14ac:dyDescent="0.25" r="3838" customHeight="1" ht="18.75">
      <c r="A3838" s="1">
        <v>1943634</v>
      </c>
      <c r="B3838" s="2">
        <v>11556204</v>
      </c>
      <c r="C3838" s="3" t="s">
        <v>0</v>
      </c>
      <c r="D3838" s="3" t="s">
        <v>86</v>
      </c>
      <c r="E3838" s="2">
        <v>2020</v>
      </c>
      <c r="F3838" s="4">
        <v>45194</v>
      </c>
      <c r="G3838" s="3" t="s">
        <v>39</v>
      </c>
      <c r="H3838" s="4">
        <v>45251</v>
      </c>
      <c r="I3838" s="4">
        <f>_xlfn.XLOOKUP(#REF!,[1]!Backup_F8_Previous_Wave[ODINO],[1]!Backup_F8_Previous_Wave[Production Date],"")</f>
      </c>
      <c r="J3838" s="10">
        <f>_xlfn.XLOOKUP(#REF!,[1]!Backup_F8_Previous_Wave[ODINO],[1]!Backup_F8_Previous_Wave[Wave Date],"")</f>
      </c>
      <c r="K3838" s="6">
        <f>_xlfn.XLOOKUP(#REF!,[1]!Backup_F8_Previous_Wave[ODINO],[1]!Backup_F8_Previous_Wave[Full VIN],"")</f>
      </c>
      <c r="L3838" s="3" t="s">
        <v>2275</v>
      </c>
      <c r="M3838" s="3" t="s">
        <v>4</v>
      </c>
      <c r="N3838" s="3" t="s">
        <v>11288</v>
      </c>
      <c r="O3838" s="3" t="s">
        <v>4771</v>
      </c>
      <c r="P3838" s="6">
        <f>_xlfn.XLOOKUP(#REF!,[1]!Table2[BINNING],[1]!Table2[VFG],"")</f>
      </c>
      <c r="Q3838" s="6">
        <f>IF(ISNUMBER(FIND("|",#REF!,1)),LEFT(#REF!,FIND("|",#REF!,1)-2),#REF!)</f>
      </c>
      <c r="R3838" s="6">
        <f>IF(ISNUMBER(FIND("|",#REF!,1)),RIGHT(#REF!,LEN(#REF!)-FIND("|",#REF!,1)-1),"")</f>
      </c>
      <c r="S3838" s="3" t="s">
        <v>7</v>
      </c>
      <c r="T3838" s="3" t="s">
        <v>7</v>
      </c>
      <c r="U3838" s="2">
        <v>0</v>
      </c>
      <c r="V3838" s="2">
        <v>0</v>
      </c>
      <c r="W3838" s="2"/>
      <c r="X3838" s="3" t="s">
        <v>404</v>
      </c>
      <c r="Y3838" s="2"/>
      <c r="Z3838" s="3"/>
      <c r="AA3838" s="3"/>
      <c r="AB3838" s="7" t="s">
        <v>11289</v>
      </c>
      <c r="AC3838" s="3" t="s">
        <v>685</v>
      </c>
      <c r="AD3838" s="3" t="s">
        <v>93</v>
      </c>
      <c r="AE3838" s="3" t="s">
        <v>94</v>
      </c>
      <c r="AF3838" s="3" t="s">
        <v>95</v>
      </c>
      <c r="AG3838" s="4"/>
      <c r="AH3838" s="3"/>
      <c r="AI3838" s="4"/>
      <c r="AJ38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8" s="8">
        <f>IF(#REF!=MAX(#REF!),"New","Old")</f>
      </c>
      <c r="AL3838" s="3"/>
      <c r="AM3838" s="9">
        <f>IF(OR(#REF!="",#REF!=0),"",IF(#REF!&lt;12000,"&lt;12k",IF(AND(#REF!&gt;=12000,#REF!&lt;24000),"12k to 24k",IF(AND(#REF!&gt;=24000,#REF!&lt;=36000),"24k to 36k",IF(#REF!&gt;36000,"&gt;36k","")))))</f>
      </c>
    </row>
    <row x14ac:dyDescent="0.25" r="3839" customHeight="1" ht="18.75">
      <c r="A3839" s="1">
        <v>1943962</v>
      </c>
      <c r="B3839" s="2">
        <v>11556420</v>
      </c>
      <c r="C3839" s="3" t="s">
        <v>0</v>
      </c>
      <c r="D3839" s="3" t="s">
        <v>1</v>
      </c>
      <c r="E3839" s="2">
        <v>2019</v>
      </c>
      <c r="F3839" s="4">
        <v>45240</v>
      </c>
      <c r="G3839" s="3" t="s">
        <v>14</v>
      </c>
      <c r="H3839" s="4">
        <v>45252</v>
      </c>
      <c r="I3839" s="4">
        <f>_xlfn.XLOOKUP(#REF!,[1]!Backup_F8_Previous_Wave[ODINO],[1]!Backup_F8_Previous_Wave[Production Date],"")</f>
      </c>
      <c r="J3839" s="10">
        <f>_xlfn.XLOOKUP(#REF!,[1]!Backup_F8_Previous_Wave[ODINO],[1]!Backup_F8_Previous_Wave[Wave Date],"")</f>
      </c>
      <c r="K3839" s="6">
        <f>_xlfn.XLOOKUP(#REF!,[1]!Backup_F8_Previous_Wave[ODINO],[1]!Backup_F8_Previous_Wave[Full VIN],"")</f>
      </c>
      <c r="L3839" s="3" t="s">
        <v>11290</v>
      </c>
      <c r="M3839" s="3" t="s">
        <v>4</v>
      </c>
      <c r="N3839" s="3" t="s">
        <v>11291</v>
      </c>
      <c r="O3839" s="3" t="s">
        <v>1665</v>
      </c>
      <c r="P3839" s="6">
        <f>_xlfn.XLOOKUP(#REF!,[1]!Table2[BINNING],[1]!Table2[VFG],"")</f>
      </c>
      <c r="Q3839" s="6">
        <f>IF(ISNUMBER(FIND("|",#REF!,1)),LEFT(#REF!,FIND("|",#REF!,1)-2),#REF!)</f>
      </c>
      <c r="R3839" s="6">
        <f>IF(ISNUMBER(FIND("|",#REF!,1)),RIGHT(#REF!,LEN(#REF!)-FIND("|",#REF!,1)-1),"")</f>
      </c>
      <c r="S3839" s="3" t="s">
        <v>7</v>
      </c>
      <c r="T3839" s="3" t="s">
        <v>7</v>
      </c>
      <c r="U3839" s="2">
        <v>0</v>
      </c>
      <c r="V3839" s="2">
        <v>0</v>
      </c>
      <c r="W3839" s="2">
        <v>60000</v>
      </c>
      <c r="X3839" s="3" t="s">
        <v>63</v>
      </c>
      <c r="Y3839" s="2"/>
      <c r="Z3839" s="3" t="s">
        <v>10110</v>
      </c>
      <c r="AA3839" s="3" t="s">
        <v>3881</v>
      </c>
      <c r="AB3839" s="7" t="s">
        <v>11292</v>
      </c>
      <c r="AC3839" s="3" t="s">
        <v>20</v>
      </c>
      <c r="AD3839" s="3" t="s">
        <v>11</v>
      </c>
      <c r="AE3839" s="3" t="s">
        <v>21</v>
      </c>
      <c r="AF3839" s="3" t="s">
        <v>13</v>
      </c>
      <c r="AG3839" s="4"/>
      <c r="AH3839" s="3"/>
      <c r="AI3839" s="4"/>
      <c r="AJ38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39" s="8">
        <f>IF(#REF!=MAX(#REF!),"New","Old")</f>
      </c>
      <c r="AL3839" s="3"/>
      <c r="AM3839" s="9">
        <f>IF(OR(#REF!="",#REF!=0),"",IF(#REF!&lt;12000,"&lt;12k",IF(AND(#REF!&gt;=12000,#REF!&lt;24000),"12k to 24k",IF(AND(#REF!&gt;=24000,#REF!&lt;=36000),"24k to 36k",IF(#REF!&gt;36000,"&gt;36k","")))))</f>
      </c>
    </row>
    <row x14ac:dyDescent="0.25" r="3840" customHeight="1" ht="18.75">
      <c r="A3840" s="1">
        <v>1944006</v>
      </c>
      <c r="B3840" s="2">
        <v>11556454</v>
      </c>
      <c r="C3840" s="3" t="s">
        <v>0</v>
      </c>
      <c r="D3840" s="3" t="s">
        <v>234</v>
      </c>
      <c r="E3840" s="2">
        <v>2014</v>
      </c>
      <c r="F3840" s="4">
        <v>45153</v>
      </c>
      <c r="G3840" s="3" t="s">
        <v>39</v>
      </c>
      <c r="H3840" s="4">
        <v>45252</v>
      </c>
      <c r="I3840" s="4">
        <f>_xlfn.XLOOKUP(#REF!,[1]!Backup_F8_Previous_Wave[ODINO],[1]!Backup_F8_Previous_Wave[Production Date],"")</f>
      </c>
      <c r="J3840" s="10">
        <f>_xlfn.XLOOKUP(#REF!,[1]!Backup_F8_Previous_Wave[ODINO],[1]!Backup_F8_Previous_Wave[Wave Date],"")</f>
      </c>
      <c r="K3840" s="6">
        <f>_xlfn.XLOOKUP(#REF!,[1]!Backup_F8_Previous_Wave[ODINO],[1]!Backup_F8_Previous_Wave[Full VIN],"")</f>
      </c>
      <c r="L3840" s="3" t="s">
        <v>4424</v>
      </c>
      <c r="M3840" s="3" t="s">
        <v>4</v>
      </c>
      <c r="N3840" s="3" t="s">
        <v>11293</v>
      </c>
      <c r="O3840" s="3" t="s">
        <v>62</v>
      </c>
      <c r="P3840" s="6">
        <f>_xlfn.XLOOKUP(#REF!,[1]!Table2[BINNING],[1]!Table2[VFG],"")</f>
      </c>
      <c r="Q3840" s="6">
        <f>IF(ISNUMBER(FIND("|",#REF!,1)),LEFT(#REF!,FIND("|",#REF!,1)-2),#REF!)</f>
      </c>
      <c r="R3840" s="6">
        <f>IF(ISNUMBER(FIND("|",#REF!,1)),RIGHT(#REF!,LEN(#REF!)-FIND("|",#REF!,1)-1),"")</f>
      </c>
      <c r="S3840" s="3" t="s">
        <v>7</v>
      </c>
      <c r="T3840" s="3" t="s">
        <v>7</v>
      </c>
      <c r="U3840" s="2">
        <v>0</v>
      </c>
      <c r="V3840" s="2">
        <v>0</v>
      </c>
      <c r="W3840" s="2"/>
      <c r="X3840" s="3" t="s">
        <v>106</v>
      </c>
      <c r="Y3840" s="2">
        <v>0</v>
      </c>
      <c r="Z3840" s="3"/>
      <c r="AA3840" s="3"/>
      <c r="AB3840" s="7" t="s">
        <v>11294</v>
      </c>
      <c r="AC3840" s="3" t="s">
        <v>10283</v>
      </c>
      <c r="AD3840" s="3" t="s">
        <v>241</v>
      </c>
      <c r="AE3840" s="3" t="s">
        <v>242</v>
      </c>
      <c r="AF3840" s="3" t="s">
        <v>243</v>
      </c>
      <c r="AG3840" s="4"/>
      <c r="AH3840" s="3"/>
      <c r="AI3840" s="4"/>
      <c r="AJ38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0" s="8">
        <f>IF(#REF!=MAX(#REF!),"New","Old")</f>
      </c>
      <c r="AL3840" s="3"/>
      <c r="AM3840" s="9">
        <f>IF(OR(#REF!="",#REF!=0),"",IF(#REF!&lt;12000,"&lt;12k",IF(AND(#REF!&gt;=12000,#REF!&lt;24000),"12k to 24k",IF(AND(#REF!&gt;=24000,#REF!&lt;=36000),"24k to 36k",IF(#REF!&gt;36000,"&gt;36k","")))))</f>
      </c>
    </row>
    <row x14ac:dyDescent="0.25" r="3841" customHeight="1" ht="18.75">
      <c r="A3841" s="1">
        <v>1944122</v>
      </c>
      <c r="B3841" s="2">
        <v>11556540</v>
      </c>
      <c r="C3841" s="3" t="s">
        <v>0</v>
      </c>
      <c r="D3841" s="3" t="s">
        <v>86</v>
      </c>
      <c r="E3841" s="2">
        <v>2020</v>
      </c>
      <c r="F3841" s="4">
        <v>45241</v>
      </c>
      <c r="G3841" s="3" t="s">
        <v>14</v>
      </c>
      <c r="H3841" s="4">
        <v>45253</v>
      </c>
      <c r="I3841" s="4"/>
      <c r="J3841" s="10">
        <f>_xlfn.XLOOKUP(#REF!,[1]!Backup_F8_Previous_Wave[ODINO],[1]!Backup_F8_Previous_Wave[Wave Date],"")</f>
      </c>
      <c r="K3841" s="3"/>
      <c r="L3841" s="3" t="s">
        <v>7396</v>
      </c>
      <c r="M3841" s="3" t="s">
        <v>4</v>
      </c>
      <c r="N3841" s="3" t="s">
        <v>11295</v>
      </c>
      <c r="O3841" s="3" t="s">
        <v>4771</v>
      </c>
      <c r="P3841" s="6">
        <f>_xlfn.XLOOKUP(#REF!,[1]!Table2[BINNING],[1]!Table2[VFG],"")</f>
      </c>
      <c r="Q3841" s="6">
        <f>IF(ISNUMBER(FIND("|",#REF!,1)),LEFT(#REF!,FIND("|",#REF!,1)-2),#REF!)</f>
      </c>
      <c r="R3841" s="6">
        <f>IF(ISNUMBER(FIND("|",#REF!,1)),RIGHT(#REF!,LEN(#REF!)-FIND("|",#REF!,1)-1),"")</f>
      </c>
      <c r="S3841" s="3" t="s">
        <v>7</v>
      </c>
      <c r="T3841" s="3" t="s">
        <v>7</v>
      </c>
      <c r="U3841" s="2">
        <v>0</v>
      </c>
      <c r="V3841" s="2">
        <v>0</v>
      </c>
      <c r="W3841" s="2"/>
      <c r="X3841" s="3" t="s">
        <v>282</v>
      </c>
      <c r="Y3841" s="2">
        <v>0</v>
      </c>
      <c r="Z3841" s="3"/>
      <c r="AA3841" s="3"/>
      <c r="AB3841" s="7" t="s">
        <v>11296</v>
      </c>
      <c r="AC3841" s="3" t="s">
        <v>44</v>
      </c>
      <c r="AD3841" s="3" t="s">
        <v>44</v>
      </c>
      <c r="AE3841" s="3" t="s">
        <v>44</v>
      </c>
      <c r="AF3841" s="3" t="s">
        <v>44</v>
      </c>
      <c r="AG3841" s="4"/>
      <c r="AH3841" s="3"/>
      <c r="AI3841" s="4"/>
      <c r="AJ38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1" s="8">
        <f>IF(#REF!=MAX(#REF!),"New","Old")</f>
      </c>
      <c r="AL3841" s="3"/>
      <c r="AM3841" s="9">
        <f>IF(OR(#REF!="",#REF!=0),"",IF(#REF!&lt;12000,"&lt;12k",IF(AND(#REF!&gt;=12000,#REF!&lt;24000),"12k to 24k",IF(AND(#REF!&gt;=24000,#REF!&lt;=36000),"24k to 36k",IF(#REF!&gt;36000,"&gt;36k","")))))</f>
      </c>
    </row>
    <row x14ac:dyDescent="0.25" r="3842" customHeight="1" ht="18.75">
      <c r="A3842" s="1">
        <v>1944134</v>
      </c>
      <c r="B3842" s="2">
        <v>11556551</v>
      </c>
      <c r="C3842" s="3" t="s">
        <v>0</v>
      </c>
      <c r="D3842" s="3" t="s">
        <v>181</v>
      </c>
      <c r="E3842" s="2">
        <v>2017</v>
      </c>
      <c r="F3842" s="4">
        <v>45244</v>
      </c>
      <c r="G3842" s="3" t="s">
        <v>14</v>
      </c>
      <c r="H3842" s="4">
        <v>45253</v>
      </c>
      <c r="I3842" s="4">
        <f>_xlfn.XLOOKUP(#REF!,[1]!Backup_F8_Previous_Wave[ODINO],[1]!Backup_F8_Previous_Wave[Production Date],"")</f>
      </c>
      <c r="J3842" s="10">
        <f>_xlfn.XLOOKUP(#REF!,[1]!Backup_F8_Previous_Wave[ODINO],[1]!Backup_F8_Previous_Wave[Wave Date],"")</f>
      </c>
      <c r="K3842" s="6">
        <f>_xlfn.XLOOKUP(#REF!,[1]!Backup_F8_Previous_Wave[ODINO],[1]!Backup_F8_Previous_Wave[Full VIN],"")</f>
      </c>
      <c r="L3842" s="3" t="s">
        <v>4561</v>
      </c>
      <c r="M3842" s="3" t="s">
        <v>4</v>
      </c>
      <c r="N3842" s="3" t="s">
        <v>11297</v>
      </c>
      <c r="O3842" s="3" t="s">
        <v>196</v>
      </c>
      <c r="P3842" s="6">
        <f>_xlfn.XLOOKUP(#REF!,[1]!Table2[BINNING],[1]!Table2[VFG],"")</f>
      </c>
      <c r="Q3842" s="6">
        <f>IF(ISNUMBER(FIND("|",#REF!,1)),LEFT(#REF!,FIND("|",#REF!,1)-2),#REF!)</f>
      </c>
      <c r="R3842" s="6">
        <f>IF(ISNUMBER(FIND("|",#REF!,1)),RIGHT(#REF!,LEN(#REF!)-FIND("|",#REF!,1)-1),"")</f>
      </c>
      <c r="S3842" s="3" t="s">
        <v>7</v>
      </c>
      <c r="T3842" s="3" t="s">
        <v>7</v>
      </c>
      <c r="U3842" s="2">
        <v>0</v>
      </c>
      <c r="V3842" s="2">
        <v>0</v>
      </c>
      <c r="W3842" s="2"/>
      <c r="X3842" s="3" t="s">
        <v>139</v>
      </c>
      <c r="Y3842" s="2">
        <v>60</v>
      </c>
      <c r="Z3842" s="3"/>
      <c r="AA3842" s="3"/>
      <c r="AB3842" s="7" t="s">
        <v>11298</v>
      </c>
      <c r="AC3842" s="3" t="s">
        <v>297</v>
      </c>
      <c r="AD3842" s="3" t="s">
        <v>298</v>
      </c>
      <c r="AE3842" s="3" t="s">
        <v>299</v>
      </c>
      <c r="AF3842" s="3" t="s">
        <v>198</v>
      </c>
      <c r="AG3842" s="4"/>
      <c r="AH3842" s="3"/>
      <c r="AI3842" s="4"/>
      <c r="AJ38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2" s="8">
        <f>IF(#REF!=MAX(#REF!),"New","Old")</f>
      </c>
      <c r="AL3842" s="3"/>
      <c r="AM3842" s="9">
        <f>IF(OR(#REF!="",#REF!=0),"",IF(#REF!&lt;12000,"&lt;12k",IF(AND(#REF!&gt;=12000,#REF!&lt;24000),"12k to 24k",IF(AND(#REF!&gt;=24000,#REF!&lt;=36000),"24k to 36k",IF(#REF!&gt;36000,"&gt;36k","")))))</f>
      </c>
    </row>
    <row x14ac:dyDescent="0.25" r="3843" customHeight="1" ht="18.75">
      <c r="A3843" s="1">
        <v>1944146</v>
      </c>
      <c r="B3843" s="2">
        <v>11556559</v>
      </c>
      <c r="C3843" s="3" t="s">
        <v>0</v>
      </c>
      <c r="D3843" s="3" t="s">
        <v>86</v>
      </c>
      <c r="E3843" s="2">
        <v>2020</v>
      </c>
      <c r="F3843" s="4">
        <v>45253</v>
      </c>
      <c r="G3843" s="3" t="s">
        <v>14</v>
      </c>
      <c r="H3843" s="4">
        <v>45253</v>
      </c>
      <c r="I3843" s="4">
        <f>_xlfn.XLOOKUP(#REF!,[1]!Backup_F8_Previous_Wave[ODINO],[1]!Backup_F8_Previous_Wave[Production Date],"")</f>
      </c>
      <c r="J3843" s="10">
        <f>_xlfn.XLOOKUP(#REF!,[1]!Backup_F8_Previous_Wave[ODINO],[1]!Backup_F8_Previous_Wave[Wave Date],"")</f>
      </c>
      <c r="K3843" s="6">
        <f>_xlfn.XLOOKUP(#REF!,[1]!Backup_F8_Previous_Wave[ODINO],[1]!Backup_F8_Previous_Wave[Full VIN],"")</f>
      </c>
      <c r="L3843" s="3" t="s">
        <v>9919</v>
      </c>
      <c r="M3843" s="3" t="s">
        <v>4</v>
      </c>
      <c r="N3843" s="3" t="s">
        <v>11299</v>
      </c>
      <c r="O3843" s="3" t="s">
        <v>4771</v>
      </c>
      <c r="P3843" s="6">
        <f>_xlfn.XLOOKUP(#REF!,[1]!Table2[BINNING],[1]!Table2[VFG],"")</f>
      </c>
      <c r="Q3843" s="6">
        <f>IF(ISNUMBER(FIND("|",#REF!,1)),LEFT(#REF!,FIND("|",#REF!,1)-2),#REF!)</f>
      </c>
      <c r="R3843" s="6">
        <f>IF(ISNUMBER(FIND("|",#REF!,1)),RIGHT(#REF!,LEN(#REF!)-FIND("|",#REF!,1)-1),"")</f>
      </c>
      <c r="S3843" s="3" t="s">
        <v>7</v>
      </c>
      <c r="T3843" s="3" t="s">
        <v>7</v>
      </c>
      <c r="U3843" s="2">
        <v>0</v>
      </c>
      <c r="V3843" s="2">
        <v>0</v>
      </c>
      <c r="W3843" s="2"/>
      <c r="X3843" s="3" t="s">
        <v>881</v>
      </c>
      <c r="Y3843" s="2"/>
      <c r="Z3843" s="3"/>
      <c r="AA3843" s="3"/>
      <c r="AB3843" s="7" t="s">
        <v>11300</v>
      </c>
      <c r="AC3843" s="3" t="s">
        <v>685</v>
      </c>
      <c r="AD3843" s="3" t="s">
        <v>93</v>
      </c>
      <c r="AE3843" s="3" t="s">
        <v>94</v>
      </c>
      <c r="AF3843" s="3" t="s">
        <v>95</v>
      </c>
      <c r="AG3843" s="4"/>
      <c r="AH3843" s="3"/>
      <c r="AI3843" s="4"/>
      <c r="AJ38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3" s="8">
        <f>IF(#REF!=MAX(#REF!),"New","Old")</f>
      </c>
      <c r="AL3843" s="3"/>
      <c r="AM3843" s="9">
        <f>IF(OR(#REF!="",#REF!=0),"",IF(#REF!&lt;12000,"&lt;12k",IF(AND(#REF!&gt;=12000,#REF!&lt;24000),"12k to 24k",IF(AND(#REF!&gt;=24000,#REF!&lt;=36000),"24k to 36k",IF(#REF!&gt;36000,"&gt;36k","")))))</f>
      </c>
    </row>
    <row x14ac:dyDescent="0.25" r="3844" customHeight="1" ht="18.75">
      <c r="A3844" s="1">
        <v>1944218</v>
      </c>
      <c r="B3844" s="2">
        <v>11556608</v>
      </c>
      <c r="C3844" s="3" t="s">
        <v>0</v>
      </c>
      <c r="D3844" s="3" t="s">
        <v>4843</v>
      </c>
      <c r="E3844" s="2">
        <v>2022</v>
      </c>
      <c r="F3844" s="4">
        <v>44927</v>
      </c>
      <c r="G3844" s="3" t="s">
        <v>2</v>
      </c>
      <c r="H3844" s="4">
        <v>45253</v>
      </c>
      <c r="I3844" s="4">
        <f>_xlfn.XLOOKUP(#REF!,[1]!Backup_F8_Previous_Wave[ODINO],[1]!Backup_F8_Previous_Wave[Production Date],"")</f>
      </c>
      <c r="J3844" s="10">
        <f>_xlfn.XLOOKUP(#REF!,[1]!Backup_F8_Previous_Wave[ODINO],[1]!Backup_F8_Previous_Wave[Wave Date],"")</f>
      </c>
      <c r="K3844" s="6">
        <f>_xlfn.XLOOKUP(#REF!,[1]!Backup_F8_Previous_Wave[ODINO],[1]!Backup_F8_Previous_Wave[Full VIN],"")</f>
      </c>
      <c r="L3844" s="3" t="s">
        <v>6850</v>
      </c>
      <c r="M3844" s="3" t="s">
        <v>4</v>
      </c>
      <c r="N3844" s="3" t="s">
        <v>11301</v>
      </c>
      <c r="O3844" s="3" t="s">
        <v>3849</v>
      </c>
      <c r="P3844" s="6">
        <f>_xlfn.XLOOKUP(#REF!,[1]!Table2[BINNING],[1]!Table2[VFG],"")</f>
      </c>
      <c r="Q3844" s="6">
        <f>IF(ISNUMBER(FIND("|",#REF!,1)),LEFT(#REF!,FIND("|",#REF!,1)-2),#REF!)</f>
      </c>
      <c r="R3844" s="6">
        <f>IF(ISNUMBER(FIND("|",#REF!,1)),RIGHT(#REF!,LEN(#REF!)-FIND("|",#REF!,1)-1),"")</f>
      </c>
      <c r="S3844" s="3" t="s">
        <v>7</v>
      </c>
      <c r="T3844" s="3" t="s">
        <v>7</v>
      </c>
      <c r="U3844" s="2">
        <v>0</v>
      </c>
      <c r="V3844" s="2">
        <v>0</v>
      </c>
      <c r="W3844" s="2"/>
      <c r="X3844" s="3" t="s">
        <v>282</v>
      </c>
      <c r="Y3844" s="2">
        <v>25</v>
      </c>
      <c r="Z3844" s="3"/>
      <c r="AA3844" s="3"/>
      <c r="AB3844" s="7" t="s">
        <v>11302</v>
      </c>
      <c r="AC3844" s="3" t="s">
        <v>4847</v>
      </c>
      <c r="AD3844" s="3" t="s">
        <v>4848</v>
      </c>
      <c r="AE3844" s="3" t="s">
        <v>4849</v>
      </c>
      <c r="AF3844" s="3" t="s">
        <v>102</v>
      </c>
      <c r="AG3844" s="4"/>
      <c r="AH3844" s="3"/>
      <c r="AI3844" s="4"/>
      <c r="AJ38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4" s="8">
        <f>IF(#REF!=MAX(#REF!),"New","Old")</f>
      </c>
      <c r="AL3844" s="3"/>
      <c r="AM3844" s="9">
        <f>IF(OR(#REF!="",#REF!=0),"",IF(#REF!&lt;12000,"&lt;12k",IF(AND(#REF!&gt;=12000,#REF!&lt;24000),"12k to 24k",IF(AND(#REF!&gt;=24000,#REF!&lt;=36000),"24k to 36k",IF(#REF!&gt;36000,"&gt;36k","")))))</f>
      </c>
    </row>
    <row x14ac:dyDescent="0.25" r="3845" customHeight="1" ht="18.75">
      <c r="A3845" s="1">
        <v>1944229</v>
      </c>
      <c r="B3845" s="2">
        <v>11556616</v>
      </c>
      <c r="C3845" s="3" t="s">
        <v>0</v>
      </c>
      <c r="D3845" s="3" t="s">
        <v>86</v>
      </c>
      <c r="E3845" s="2">
        <v>2021</v>
      </c>
      <c r="F3845" s="4">
        <v>45253</v>
      </c>
      <c r="G3845" s="3" t="s">
        <v>14</v>
      </c>
      <c r="H3845" s="4">
        <v>45254</v>
      </c>
      <c r="I3845" s="4">
        <f>_xlfn.XLOOKUP(#REF!,[1]!Backup_F8_Previous_Wave[ODINO],[1]!Backup_F8_Previous_Wave[Production Date],"")</f>
      </c>
      <c r="J3845" s="10">
        <f>_xlfn.XLOOKUP(#REF!,[1]!Backup_F8_Previous_Wave[ODINO],[1]!Backup_F8_Previous_Wave[Wave Date],"")</f>
      </c>
      <c r="K3845" s="6">
        <f>_xlfn.XLOOKUP(#REF!,[1]!Backup_F8_Previous_Wave[ODINO],[1]!Backup_F8_Previous_Wave[Full VIN],"")</f>
      </c>
      <c r="L3845" s="3" t="s">
        <v>11303</v>
      </c>
      <c r="M3845" s="3" t="s">
        <v>4</v>
      </c>
      <c r="N3845" s="3" t="s">
        <v>11304</v>
      </c>
      <c r="O3845" s="3" t="s">
        <v>4771</v>
      </c>
      <c r="P3845" s="6">
        <f>_xlfn.XLOOKUP(#REF!,[1]!Table2[BINNING],[1]!Table2[VFG],"")</f>
      </c>
      <c r="Q3845" s="6">
        <f>IF(ISNUMBER(FIND("|",#REF!,1)),LEFT(#REF!,FIND("|",#REF!,1)-2),#REF!)</f>
      </c>
      <c r="R3845" s="6">
        <f>IF(ISNUMBER(FIND("|",#REF!,1)),RIGHT(#REF!,LEN(#REF!)-FIND("|",#REF!,1)-1),"")</f>
      </c>
      <c r="S3845" s="3" t="s">
        <v>7</v>
      </c>
      <c r="T3845" s="3" t="s">
        <v>7</v>
      </c>
      <c r="U3845" s="2">
        <v>0</v>
      </c>
      <c r="V3845" s="2">
        <v>0</v>
      </c>
      <c r="W3845" s="2"/>
      <c r="X3845" s="3" t="s">
        <v>166</v>
      </c>
      <c r="Y3845" s="2"/>
      <c r="Z3845" s="3"/>
      <c r="AA3845" s="3"/>
      <c r="AB3845" s="7" t="s">
        <v>11305</v>
      </c>
      <c r="AC3845" s="3" t="s">
        <v>685</v>
      </c>
      <c r="AD3845" s="3" t="s">
        <v>93</v>
      </c>
      <c r="AE3845" s="3" t="s">
        <v>94</v>
      </c>
      <c r="AF3845" s="3" t="s">
        <v>95</v>
      </c>
      <c r="AG3845" s="4"/>
      <c r="AH3845" s="3"/>
      <c r="AI3845" s="4"/>
      <c r="AJ38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5" s="8">
        <f>IF(#REF!=MAX(#REF!),"New","Old")</f>
      </c>
      <c r="AL3845" s="3"/>
      <c r="AM3845" s="9">
        <f>IF(OR(#REF!="",#REF!=0),"",IF(#REF!&lt;12000,"&lt;12k",IF(AND(#REF!&gt;=12000,#REF!&lt;24000),"12k to 24k",IF(AND(#REF!&gt;=24000,#REF!&lt;=36000),"24k to 36k",IF(#REF!&gt;36000,"&gt;36k","")))))</f>
      </c>
    </row>
    <row x14ac:dyDescent="0.25" r="3846" customHeight="1" ht="18.75">
      <c r="A3846" s="1">
        <v>1944288</v>
      </c>
      <c r="B3846" s="2">
        <v>11556664</v>
      </c>
      <c r="C3846" s="3" t="s">
        <v>0</v>
      </c>
      <c r="D3846" s="3" t="s">
        <v>86</v>
      </c>
      <c r="E3846" s="2">
        <v>2020</v>
      </c>
      <c r="F3846" s="4">
        <v>45187</v>
      </c>
      <c r="G3846" s="3" t="s">
        <v>39</v>
      </c>
      <c r="H3846" s="4">
        <v>45254</v>
      </c>
      <c r="I3846" s="4">
        <f>_xlfn.XLOOKUP(#REF!,[1]!Backup_F8_Previous_Wave[ODINO],[1]!Backup_F8_Previous_Wave[Production Date],"")</f>
      </c>
      <c r="J3846" s="10">
        <f>_xlfn.XLOOKUP(#REF!,[1]!Backup_F8_Previous_Wave[ODINO],[1]!Backup_F8_Previous_Wave[Wave Date],"")</f>
      </c>
      <c r="K3846" s="6">
        <f>_xlfn.XLOOKUP(#REF!,[1]!Backup_F8_Previous_Wave[ODINO],[1]!Backup_F8_Previous_Wave[Full VIN],"")</f>
      </c>
      <c r="L3846" s="3" t="s">
        <v>9953</v>
      </c>
      <c r="M3846" s="3" t="s">
        <v>4</v>
      </c>
      <c r="N3846" s="3" t="s">
        <v>11306</v>
      </c>
      <c r="O3846" s="3" t="s">
        <v>4771</v>
      </c>
      <c r="P3846" s="6">
        <f>_xlfn.XLOOKUP(#REF!,[1]!Table2[BINNING],[1]!Table2[VFG],"")</f>
      </c>
      <c r="Q3846" s="6">
        <f>IF(ISNUMBER(FIND("|",#REF!,1)),LEFT(#REF!,FIND("|",#REF!,1)-2),#REF!)</f>
      </c>
      <c r="R3846" s="6">
        <f>IF(ISNUMBER(FIND("|",#REF!,1)),RIGHT(#REF!,LEN(#REF!)-FIND("|",#REF!,1)-1),"")</f>
      </c>
      <c r="S3846" s="3" t="s">
        <v>7</v>
      </c>
      <c r="T3846" s="3" t="s">
        <v>7</v>
      </c>
      <c r="U3846" s="2">
        <v>0</v>
      </c>
      <c r="V3846" s="2">
        <v>0</v>
      </c>
      <c r="W3846" s="2">
        <v>75000</v>
      </c>
      <c r="X3846" s="3" t="s">
        <v>81</v>
      </c>
      <c r="Y3846" s="2"/>
      <c r="Z3846" s="3"/>
      <c r="AA3846" s="3"/>
      <c r="AB3846" s="7" t="s">
        <v>11307</v>
      </c>
      <c r="AC3846" s="3" t="s">
        <v>685</v>
      </c>
      <c r="AD3846" s="3" t="s">
        <v>93</v>
      </c>
      <c r="AE3846" s="3" t="s">
        <v>94</v>
      </c>
      <c r="AF3846" s="3" t="s">
        <v>95</v>
      </c>
      <c r="AG3846" s="4"/>
      <c r="AH3846" s="3"/>
      <c r="AI3846" s="4"/>
      <c r="AJ38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6" s="8">
        <f>IF(#REF!=MAX(#REF!),"New","Old")</f>
      </c>
      <c r="AL3846" s="3"/>
      <c r="AM3846" s="9">
        <f>IF(OR(#REF!="",#REF!=0),"",IF(#REF!&lt;12000,"&lt;12k",IF(AND(#REF!&gt;=12000,#REF!&lt;24000),"12k to 24k",IF(AND(#REF!&gt;=24000,#REF!&lt;=36000),"24k to 36k",IF(#REF!&gt;36000,"&gt;36k","")))))</f>
      </c>
    </row>
    <row x14ac:dyDescent="0.25" r="3847" customHeight="1" ht="18.75">
      <c r="A3847" s="1">
        <v>1944327</v>
      </c>
      <c r="B3847" s="2">
        <v>11556697</v>
      </c>
      <c r="C3847" s="3" t="s">
        <v>0</v>
      </c>
      <c r="D3847" s="3" t="s">
        <v>86</v>
      </c>
      <c r="E3847" s="2">
        <v>2021</v>
      </c>
      <c r="F3847" s="4">
        <v>45254</v>
      </c>
      <c r="G3847" s="3" t="s">
        <v>14</v>
      </c>
      <c r="H3847" s="4">
        <v>45254</v>
      </c>
      <c r="I3847" s="4">
        <f>_xlfn.XLOOKUP(#REF!,[1]!Backup_F8_Previous_Wave[ODINO],[1]!Backup_F8_Previous_Wave[Production Date],"")</f>
      </c>
      <c r="J3847" s="10">
        <f>_xlfn.XLOOKUP(#REF!,[1]!Backup_F8_Previous_Wave[ODINO],[1]!Backup_F8_Previous_Wave[Wave Date],"")</f>
      </c>
      <c r="K3847" s="6">
        <f>_xlfn.XLOOKUP(#REF!,[1]!Backup_F8_Previous_Wave[ODINO],[1]!Backup_F8_Previous_Wave[Full VIN],"")</f>
      </c>
      <c r="L3847" s="3" t="s">
        <v>5387</v>
      </c>
      <c r="M3847" s="3" t="s">
        <v>4</v>
      </c>
      <c r="N3847" s="3" t="s">
        <v>11308</v>
      </c>
      <c r="O3847" s="3" t="s">
        <v>4771</v>
      </c>
      <c r="P3847" s="6">
        <f>_xlfn.XLOOKUP(#REF!,[1]!Table2[BINNING],[1]!Table2[VFG],"")</f>
      </c>
      <c r="Q3847" s="6">
        <f>IF(ISNUMBER(FIND("|",#REF!,1)),LEFT(#REF!,FIND("|",#REF!,1)-2),#REF!)</f>
      </c>
      <c r="R3847" s="6">
        <f>IF(ISNUMBER(FIND("|",#REF!,1)),RIGHT(#REF!,LEN(#REF!)-FIND("|",#REF!,1)-1),"")</f>
      </c>
      <c r="S3847" s="3" t="s">
        <v>7</v>
      </c>
      <c r="T3847" s="3" t="s">
        <v>7</v>
      </c>
      <c r="U3847" s="2">
        <v>0</v>
      </c>
      <c r="V3847" s="2">
        <v>0</v>
      </c>
      <c r="W3847" s="2">
        <v>16949</v>
      </c>
      <c r="X3847" s="3" t="s">
        <v>32</v>
      </c>
      <c r="Y3847" s="2"/>
      <c r="Z3847" s="3"/>
      <c r="AA3847" s="3"/>
      <c r="AB3847" s="7" t="s">
        <v>11309</v>
      </c>
      <c r="AC3847" s="3" t="s">
        <v>685</v>
      </c>
      <c r="AD3847" s="3" t="s">
        <v>93</v>
      </c>
      <c r="AE3847" s="3" t="s">
        <v>94</v>
      </c>
      <c r="AF3847" s="3" t="s">
        <v>95</v>
      </c>
      <c r="AG3847" s="4"/>
      <c r="AH3847" s="3"/>
      <c r="AI3847" s="4"/>
      <c r="AJ38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7" s="8">
        <f>IF(#REF!=MAX(#REF!),"New","Old")</f>
      </c>
      <c r="AL3847" s="3"/>
      <c r="AM3847" s="9">
        <f>IF(OR(#REF!="",#REF!=0),"",IF(#REF!&lt;12000,"&lt;12k",IF(AND(#REF!&gt;=12000,#REF!&lt;24000),"12k to 24k",IF(AND(#REF!&gt;=24000,#REF!&lt;=36000),"24k to 36k",IF(#REF!&gt;36000,"&gt;36k","")))))</f>
      </c>
    </row>
    <row x14ac:dyDescent="0.25" r="3848" customHeight="1" ht="18.75">
      <c r="A3848" s="1">
        <v>1944330</v>
      </c>
      <c r="B3848" s="2">
        <v>11556699</v>
      </c>
      <c r="C3848" s="3" t="s">
        <v>0</v>
      </c>
      <c r="D3848" s="3" t="s">
        <v>38</v>
      </c>
      <c r="E3848" s="2">
        <v>2014</v>
      </c>
      <c r="F3848" s="4">
        <v>45254</v>
      </c>
      <c r="G3848" s="3" t="s">
        <v>14</v>
      </c>
      <c r="H3848" s="4">
        <v>45254</v>
      </c>
      <c r="I3848" s="4">
        <f>_xlfn.XLOOKUP(#REF!,[1]!Backup_F8_Previous_Wave[ODINO],[1]!Backup_F8_Previous_Wave[Production Date],"")</f>
      </c>
      <c r="J3848" s="10">
        <f>_xlfn.XLOOKUP(#REF!,[1]!Backup_F8_Previous_Wave[ODINO],[1]!Backup_F8_Previous_Wave[Wave Date],"")</f>
      </c>
      <c r="K3848" s="6">
        <f>_xlfn.XLOOKUP(#REF!,[1]!Backup_F8_Previous_Wave[ODINO],[1]!Backup_F8_Previous_Wave[Full VIN],"")</f>
      </c>
      <c r="L3848" s="3" t="s">
        <v>11310</v>
      </c>
      <c r="M3848" s="3" t="s">
        <v>4</v>
      </c>
      <c r="N3848" s="3" t="s">
        <v>11311</v>
      </c>
      <c r="O3848" s="3" t="s">
        <v>1719</v>
      </c>
      <c r="P3848" s="6">
        <f>_xlfn.XLOOKUP(#REF!,[1]!Table2[BINNING],[1]!Table2[VFG],"")</f>
      </c>
      <c r="Q3848" s="6">
        <f>IF(ISNUMBER(FIND("|",#REF!,1)),LEFT(#REF!,FIND("|",#REF!,1)-2),#REF!)</f>
      </c>
      <c r="R3848" s="6">
        <f>IF(ISNUMBER(FIND("|",#REF!,1)),RIGHT(#REF!,LEN(#REF!)-FIND("|",#REF!,1)-1),"")</f>
      </c>
      <c r="S3848" s="3" t="s">
        <v>7</v>
      </c>
      <c r="T3848" s="3" t="s">
        <v>7</v>
      </c>
      <c r="U3848" s="2">
        <v>0</v>
      </c>
      <c r="V3848" s="2">
        <v>0</v>
      </c>
      <c r="W3848" s="2">
        <v>100000</v>
      </c>
      <c r="X3848" s="3" t="s">
        <v>229</v>
      </c>
      <c r="Y3848" s="2"/>
      <c r="Z3848" s="3"/>
      <c r="AA3848" s="3"/>
      <c r="AB3848" s="7" t="s">
        <v>11312</v>
      </c>
      <c r="AC3848" s="3" t="s">
        <v>146</v>
      </c>
      <c r="AD3848" s="3" t="s">
        <v>147</v>
      </c>
      <c r="AE3848" s="3" t="s">
        <v>148</v>
      </c>
      <c r="AF3848" s="3" t="s">
        <v>45</v>
      </c>
      <c r="AG3848" s="4"/>
      <c r="AH3848" s="3"/>
      <c r="AI3848" s="4"/>
      <c r="AJ38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8" s="8">
        <f>IF(#REF!=MAX(#REF!),"New","Old")</f>
      </c>
      <c r="AL3848" s="3"/>
      <c r="AM3848" s="9">
        <f>IF(OR(#REF!="",#REF!=0),"",IF(#REF!&lt;12000,"&lt;12k",IF(AND(#REF!&gt;=12000,#REF!&lt;24000),"12k to 24k",IF(AND(#REF!&gt;=24000,#REF!&lt;=36000),"24k to 36k",IF(#REF!&gt;36000,"&gt;36k","")))))</f>
      </c>
    </row>
    <row x14ac:dyDescent="0.25" r="3849" customHeight="1" ht="18.75">
      <c r="A3849" s="1">
        <v>1944398</v>
      </c>
      <c r="B3849" s="2">
        <v>11556748</v>
      </c>
      <c r="C3849" s="3" t="s">
        <v>0</v>
      </c>
      <c r="D3849" s="3" t="s">
        <v>1</v>
      </c>
      <c r="E3849" s="2">
        <v>2017</v>
      </c>
      <c r="F3849" s="4">
        <v>45255</v>
      </c>
      <c r="G3849" s="3" t="s">
        <v>14</v>
      </c>
      <c r="H3849" s="4">
        <v>45255</v>
      </c>
      <c r="I3849" s="4">
        <f>_xlfn.XLOOKUP(#REF!,[1]!Backup_F8_Previous_Wave[ODINO],[1]!Backup_F8_Previous_Wave[Production Date],"")</f>
      </c>
      <c r="J3849" s="10">
        <f>_xlfn.XLOOKUP(#REF!,[1]!Backup_F8_Previous_Wave[ODINO],[1]!Backup_F8_Previous_Wave[Wave Date],"")</f>
      </c>
      <c r="K3849" s="6">
        <f>_xlfn.XLOOKUP(#REF!,[1]!Backup_F8_Previous_Wave[ODINO],[1]!Backup_F8_Previous_Wave[Full VIN],"")</f>
      </c>
      <c r="L3849" s="3" t="s">
        <v>11313</v>
      </c>
      <c r="M3849" s="3" t="s">
        <v>4</v>
      </c>
      <c r="N3849" s="3" t="s">
        <v>11314</v>
      </c>
      <c r="O3849" s="3" t="s">
        <v>49</v>
      </c>
      <c r="P3849" s="6">
        <f>_xlfn.XLOOKUP(#REF!,[1]!Table2[BINNING],[1]!Table2[VFG],"")</f>
      </c>
      <c r="Q3849" s="6">
        <f>IF(ISNUMBER(FIND("|",#REF!,1)),LEFT(#REF!,FIND("|",#REF!,1)-2),#REF!)</f>
      </c>
      <c r="R3849" s="6">
        <f>IF(ISNUMBER(FIND("|",#REF!,1)),RIGHT(#REF!,LEN(#REF!)-FIND("|",#REF!,1)-1),"")</f>
      </c>
      <c r="S3849" s="3" t="s">
        <v>7</v>
      </c>
      <c r="T3849" s="3" t="s">
        <v>7</v>
      </c>
      <c r="U3849" s="2">
        <v>0</v>
      </c>
      <c r="V3849" s="2">
        <v>0</v>
      </c>
      <c r="W3849" s="2"/>
      <c r="X3849" s="3" t="s">
        <v>282</v>
      </c>
      <c r="Y3849" s="2"/>
      <c r="Z3849" s="3"/>
      <c r="AA3849" s="3"/>
      <c r="AB3849" s="7" t="s">
        <v>11315</v>
      </c>
      <c r="AC3849" s="3" t="s">
        <v>20</v>
      </c>
      <c r="AD3849" s="3" t="s">
        <v>11</v>
      </c>
      <c r="AE3849" s="3" t="s">
        <v>21</v>
      </c>
      <c r="AF3849" s="3" t="s">
        <v>13</v>
      </c>
      <c r="AG3849" s="4"/>
      <c r="AH3849" s="3"/>
      <c r="AI3849" s="4"/>
      <c r="AJ38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49" s="8">
        <f>IF(#REF!=MAX(#REF!),"New","Old")</f>
      </c>
      <c r="AL3849" s="3"/>
      <c r="AM3849" s="9">
        <f>IF(OR(#REF!="",#REF!=0),"",IF(#REF!&lt;12000,"&lt;12k",IF(AND(#REF!&gt;=12000,#REF!&lt;24000),"12k to 24k",IF(AND(#REF!&gt;=24000,#REF!&lt;=36000),"24k to 36k",IF(#REF!&gt;36000,"&gt;36k","")))))</f>
      </c>
    </row>
    <row x14ac:dyDescent="0.25" r="3850" customHeight="1" ht="18.75">
      <c r="A3850" s="1">
        <v>1944480</v>
      </c>
      <c r="B3850" s="2">
        <v>11556798</v>
      </c>
      <c r="C3850" s="3" t="s">
        <v>0</v>
      </c>
      <c r="D3850" s="3" t="s">
        <v>86</v>
      </c>
      <c r="E3850" s="2">
        <v>2021</v>
      </c>
      <c r="F3850" s="4">
        <v>45252</v>
      </c>
      <c r="G3850" s="3" t="s">
        <v>14</v>
      </c>
      <c r="H3850" s="4">
        <v>45255</v>
      </c>
      <c r="I3850" s="4">
        <f>_xlfn.XLOOKUP(#REF!,[1]!Backup_F8_Previous_Wave[ODINO],[1]!Backup_F8_Previous_Wave[Production Date],"")</f>
      </c>
      <c r="J3850" s="10">
        <f>_xlfn.XLOOKUP(#REF!,[1]!Backup_F8_Previous_Wave[ODINO],[1]!Backup_F8_Previous_Wave[Wave Date],"")</f>
      </c>
      <c r="K3850" s="6">
        <f>_xlfn.XLOOKUP(#REF!,[1]!Backup_F8_Previous_Wave[ODINO],[1]!Backup_F8_Previous_Wave[Full VIN],"")</f>
      </c>
      <c r="L3850" s="3" t="s">
        <v>11316</v>
      </c>
      <c r="M3850" s="3" t="s">
        <v>4</v>
      </c>
      <c r="N3850" s="3" t="s">
        <v>11317</v>
      </c>
      <c r="O3850" s="3" t="s">
        <v>4771</v>
      </c>
      <c r="P3850" s="6">
        <f>_xlfn.XLOOKUP(#REF!,[1]!Table2[BINNING],[1]!Table2[VFG],"")</f>
      </c>
      <c r="Q3850" s="6">
        <f>IF(ISNUMBER(FIND("|",#REF!,1)),LEFT(#REF!,FIND("|",#REF!,1)-2),#REF!)</f>
      </c>
      <c r="R3850" s="6">
        <f>IF(ISNUMBER(FIND("|",#REF!,1)),RIGHT(#REF!,LEN(#REF!)-FIND("|",#REF!,1)-1),"")</f>
      </c>
      <c r="S3850" s="3" t="s">
        <v>7</v>
      </c>
      <c r="T3850" s="3" t="s">
        <v>7</v>
      </c>
      <c r="U3850" s="2">
        <v>0</v>
      </c>
      <c r="V3850" s="2">
        <v>0</v>
      </c>
      <c r="W3850" s="2"/>
      <c r="X3850" s="3" t="s">
        <v>229</v>
      </c>
      <c r="Y3850" s="2"/>
      <c r="Z3850" s="3"/>
      <c r="AA3850" s="3"/>
      <c r="AB3850" s="7" t="s">
        <v>11318</v>
      </c>
      <c r="AC3850" s="3" t="s">
        <v>685</v>
      </c>
      <c r="AD3850" s="3" t="s">
        <v>1962</v>
      </c>
      <c r="AE3850" s="3" t="s">
        <v>2404</v>
      </c>
      <c r="AF3850" s="3" t="s">
        <v>95</v>
      </c>
      <c r="AG3850" s="4"/>
      <c r="AH3850" s="3"/>
      <c r="AI3850" s="4"/>
      <c r="AJ38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0" s="8">
        <f>IF(#REF!=MAX(#REF!),"New","Old")</f>
      </c>
      <c r="AL3850" s="3"/>
      <c r="AM3850" s="9">
        <f>IF(OR(#REF!="",#REF!=0),"",IF(#REF!&lt;12000,"&lt;12k",IF(AND(#REF!&gt;=12000,#REF!&lt;24000),"12k to 24k",IF(AND(#REF!&gt;=24000,#REF!&lt;=36000),"24k to 36k",IF(#REF!&gt;36000,"&gt;36k","")))))</f>
      </c>
    </row>
    <row x14ac:dyDescent="0.25" r="3851" customHeight="1" ht="18.75">
      <c r="A3851" s="1">
        <v>1944486</v>
      </c>
      <c r="B3851" s="2">
        <v>11556803</v>
      </c>
      <c r="C3851" s="3" t="s">
        <v>0</v>
      </c>
      <c r="D3851" s="3" t="s">
        <v>86</v>
      </c>
      <c r="E3851" s="2">
        <v>2020</v>
      </c>
      <c r="F3851" s="4">
        <v>45255</v>
      </c>
      <c r="G3851" s="3" t="s">
        <v>14</v>
      </c>
      <c r="H3851" s="4">
        <v>45255</v>
      </c>
      <c r="I3851" s="4"/>
      <c r="J3851" s="10">
        <f>_xlfn.XLOOKUP(#REF!,[1]!Backup_F8_Previous_Wave[ODINO],[1]!Backup_F8_Previous_Wave[Wave Date],"")</f>
      </c>
      <c r="K3851" s="3"/>
      <c r="L3851" s="3" t="s">
        <v>3604</v>
      </c>
      <c r="M3851" s="3" t="s">
        <v>4</v>
      </c>
      <c r="N3851" s="3" t="s">
        <v>11319</v>
      </c>
      <c r="O3851" s="3" t="s">
        <v>4771</v>
      </c>
      <c r="P3851" s="6">
        <f>_xlfn.XLOOKUP(#REF!,[1]!Table2[BINNING],[1]!Table2[VFG],"")</f>
      </c>
      <c r="Q3851" s="6">
        <f>IF(ISNUMBER(FIND("|",#REF!,1)),LEFT(#REF!,FIND("|",#REF!,1)-2),#REF!)</f>
      </c>
      <c r="R3851" s="6">
        <f>IF(ISNUMBER(FIND("|",#REF!,1)),RIGHT(#REF!,LEN(#REF!)-FIND("|",#REF!,1)-1),"")</f>
      </c>
      <c r="S3851" s="3" t="s">
        <v>7</v>
      </c>
      <c r="T3851" s="3" t="s">
        <v>7</v>
      </c>
      <c r="U3851" s="2">
        <v>0</v>
      </c>
      <c r="V3851" s="2">
        <v>0</v>
      </c>
      <c r="W3851" s="2"/>
      <c r="X3851" s="3" t="s">
        <v>100</v>
      </c>
      <c r="Y3851" s="2">
        <v>0</v>
      </c>
      <c r="Z3851" s="3"/>
      <c r="AA3851" s="3"/>
      <c r="AB3851" s="7" t="s">
        <v>11320</v>
      </c>
      <c r="AC3851" s="3" t="s">
        <v>44</v>
      </c>
      <c r="AD3851" s="3" t="s">
        <v>44</v>
      </c>
      <c r="AE3851" s="3" t="s">
        <v>44</v>
      </c>
      <c r="AF3851" s="3" t="s">
        <v>44</v>
      </c>
      <c r="AG3851" s="4"/>
      <c r="AH3851" s="3"/>
      <c r="AI3851" s="4"/>
      <c r="AJ38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1" s="8">
        <f>IF(#REF!=MAX(#REF!),"New","Old")</f>
      </c>
      <c r="AL3851" s="3"/>
      <c r="AM3851" s="9">
        <f>IF(OR(#REF!="",#REF!=0),"",IF(#REF!&lt;12000,"&lt;12k",IF(AND(#REF!&gt;=12000,#REF!&lt;24000),"12k to 24k",IF(AND(#REF!&gt;=24000,#REF!&lt;=36000),"24k to 36k",IF(#REF!&gt;36000,"&gt;36k","")))))</f>
      </c>
    </row>
    <row x14ac:dyDescent="0.25" r="3852" customHeight="1" ht="18.75">
      <c r="A3852" s="1">
        <v>1944674</v>
      </c>
      <c r="B3852" s="2">
        <v>11556922</v>
      </c>
      <c r="C3852" s="3" t="s">
        <v>0</v>
      </c>
      <c r="D3852" s="3" t="s">
        <v>86</v>
      </c>
      <c r="E3852" s="2">
        <v>2020</v>
      </c>
      <c r="F3852" s="4">
        <v>45231</v>
      </c>
      <c r="G3852" s="3" t="s">
        <v>14</v>
      </c>
      <c r="H3852" s="4">
        <v>45257</v>
      </c>
      <c r="I3852" s="4">
        <f>_xlfn.XLOOKUP(#REF!,[1]!Backup_F8_Previous_Wave[ODINO],[1]!Backup_F8_Previous_Wave[Production Date],"")</f>
      </c>
      <c r="J3852" s="10">
        <f>_xlfn.XLOOKUP(#REF!,[1]!Backup_F8_Previous_Wave[ODINO],[1]!Backup_F8_Previous_Wave[Wave Date],"")</f>
      </c>
      <c r="K3852" s="6">
        <f>_xlfn.XLOOKUP(#REF!,[1]!Backup_F8_Previous_Wave[ODINO],[1]!Backup_F8_Previous_Wave[Full VIN],"")</f>
      </c>
      <c r="L3852" s="3" t="s">
        <v>5294</v>
      </c>
      <c r="M3852" s="3" t="s">
        <v>4</v>
      </c>
      <c r="N3852" s="3" t="s">
        <v>11321</v>
      </c>
      <c r="O3852" s="3" t="s">
        <v>4771</v>
      </c>
      <c r="P3852" s="6">
        <f>_xlfn.XLOOKUP(#REF!,[1]!Table2[BINNING],[1]!Table2[VFG],"")</f>
      </c>
      <c r="Q3852" s="6">
        <f>IF(ISNUMBER(FIND("|",#REF!,1)),LEFT(#REF!,FIND("|",#REF!,1)-2),#REF!)</f>
      </c>
      <c r="R3852" s="6">
        <f>IF(ISNUMBER(FIND("|",#REF!,1)),RIGHT(#REF!,LEN(#REF!)-FIND("|",#REF!,1)-1),"")</f>
      </c>
      <c r="S3852" s="3" t="s">
        <v>7</v>
      </c>
      <c r="T3852" s="3" t="s">
        <v>7</v>
      </c>
      <c r="U3852" s="2">
        <v>0</v>
      </c>
      <c r="V3852" s="2">
        <v>0</v>
      </c>
      <c r="W3852" s="2"/>
      <c r="X3852" s="3" t="s">
        <v>253</v>
      </c>
      <c r="Y3852" s="2"/>
      <c r="Z3852" s="3"/>
      <c r="AA3852" s="3"/>
      <c r="AB3852" s="7" t="s">
        <v>11322</v>
      </c>
      <c r="AC3852" s="3" t="s">
        <v>685</v>
      </c>
      <c r="AD3852" s="3" t="s">
        <v>93</v>
      </c>
      <c r="AE3852" s="3" t="s">
        <v>94</v>
      </c>
      <c r="AF3852" s="3" t="s">
        <v>95</v>
      </c>
      <c r="AG3852" s="4"/>
      <c r="AH3852" s="3"/>
      <c r="AI3852" s="4"/>
      <c r="AJ38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2" s="8">
        <f>IF(#REF!=MAX(#REF!),"New","Old")</f>
      </c>
      <c r="AL3852" s="3"/>
      <c r="AM3852" s="9">
        <f>IF(OR(#REF!="",#REF!=0),"",IF(#REF!&lt;12000,"&lt;12k",IF(AND(#REF!&gt;=12000,#REF!&lt;24000),"12k to 24k",IF(AND(#REF!&gt;=24000,#REF!&lt;=36000),"24k to 36k",IF(#REF!&gt;36000,"&gt;36k","")))))</f>
      </c>
    </row>
    <row x14ac:dyDescent="0.25" r="3853" customHeight="1" ht="18.75">
      <c r="A3853" s="1">
        <v>1944723</v>
      </c>
      <c r="B3853" s="2">
        <v>11556956</v>
      </c>
      <c r="C3853" s="3" t="s">
        <v>0</v>
      </c>
      <c r="D3853" s="3" t="s">
        <v>181</v>
      </c>
      <c r="E3853" s="2">
        <v>2013</v>
      </c>
      <c r="F3853" s="4">
        <v>45251</v>
      </c>
      <c r="G3853" s="3" t="s">
        <v>14</v>
      </c>
      <c r="H3853" s="4">
        <v>45257</v>
      </c>
      <c r="I3853" s="4"/>
      <c r="J3853" s="10">
        <f>_xlfn.XLOOKUP(#REF!,[1]!Backup_F8_Previous_Wave[ODINO],[1]!Backup_F8_Previous_Wave[Wave Date],"")</f>
      </c>
      <c r="K3853" s="3"/>
      <c r="L3853" s="3" t="s">
        <v>11323</v>
      </c>
      <c r="M3853" s="3" t="s">
        <v>4</v>
      </c>
      <c r="N3853" s="3" t="s">
        <v>11324</v>
      </c>
      <c r="O3853" s="3" t="s">
        <v>196</v>
      </c>
      <c r="P3853" s="6">
        <f>_xlfn.XLOOKUP(#REF!,[1]!Table2[BINNING],[1]!Table2[VFG],"")</f>
      </c>
      <c r="Q3853" s="6">
        <f>IF(ISNUMBER(FIND("|",#REF!,1)),LEFT(#REF!,FIND("|",#REF!,1)-2),#REF!)</f>
      </c>
      <c r="R3853" s="6">
        <f>IF(ISNUMBER(FIND("|",#REF!,1)),RIGHT(#REF!,LEN(#REF!)-FIND("|",#REF!,1)-1),"")</f>
      </c>
      <c r="S3853" s="3" t="s">
        <v>7</v>
      </c>
      <c r="T3853" s="3" t="s">
        <v>7</v>
      </c>
      <c r="U3853" s="2">
        <v>0</v>
      </c>
      <c r="V3853" s="2">
        <v>0</v>
      </c>
      <c r="W3853" s="2"/>
      <c r="X3853" s="3" t="s">
        <v>1993</v>
      </c>
      <c r="Y3853" s="2">
        <v>75</v>
      </c>
      <c r="Z3853" s="3"/>
      <c r="AA3853" s="3"/>
      <c r="AB3853" s="7" t="s">
        <v>11325</v>
      </c>
      <c r="AC3853" s="3" t="s">
        <v>44</v>
      </c>
      <c r="AD3853" s="3" t="s">
        <v>44</v>
      </c>
      <c r="AE3853" s="3" t="s">
        <v>44</v>
      </c>
      <c r="AF3853" s="3" t="s">
        <v>44</v>
      </c>
      <c r="AG3853" s="4"/>
      <c r="AH3853" s="3"/>
      <c r="AI3853" s="4"/>
      <c r="AJ38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3" s="8">
        <f>IF(#REF!=MAX(#REF!),"New","Old")</f>
      </c>
      <c r="AL3853" s="3"/>
      <c r="AM3853" s="9">
        <f>IF(OR(#REF!="",#REF!=0),"",IF(#REF!&lt;12000,"&lt;12k",IF(AND(#REF!&gt;=12000,#REF!&lt;24000),"12k to 24k",IF(AND(#REF!&gt;=24000,#REF!&lt;=36000),"24k to 36k",IF(#REF!&gt;36000,"&gt;36k","")))))</f>
      </c>
    </row>
    <row x14ac:dyDescent="0.25" r="3854" customHeight="1" ht="18.75">
      <c r="A3854" s="1">
        <v>1944696</v>
      </c>
      <c r="B3854" s="2">
        <v>11556937</v>
      </c>
      <c r="C3854" s="3" t="s">
        <v>0</v>
      </c>
      <c r="D3854" s="3" t="s">
        <v>38</v>
      </c>
      <c r="E3854" s="2">
        <v>2015</v>
      </c>
      <c r="F3854" s="4">
        <v>45255</v>
      </c>
      <c r="G3854" s="3" t="s">
        <v>14</v>
      </c>
      <c r="H3854" s="4">
        <v>45257</v>
      </c>
      <c r="I3854" s="4">
        <f>_xlfn.XLOOKUP(#REF!,[1]!Backup_F8_Previous_Wave[ODINO],[1]!Backup_F8_Previous_Wave[Production Date],"")</f>
      </c>
      <c r="J3854" s="10">
        <f>_xlfn.XLOOKUP(#REF!,[1]!Backup_F8_Previous_Wave[ODINO],[1]!Backup_F8_Previous_Wave[Wave Date],"")</f>
      </c>
      <c r="K3854" s="6">
        <f>_xlfn.XLOOKUP(#REF!,[1]!Backup_F8_Previous_Wave[ODINO],[1]!Backup_F8_Previous_Wave[Full VIN],"")</f>
      </c>
      <c r="L3854" s="3" t="s">
        <v>11326</v>
      </c>
      <c r="M3854" s="3" t="s">
        <v>4</v>
      </c>
      <c r="N3854" s="3" t="s">
        <v>11327</v>
      </c>
      <c r="O3854" s="3" t="s">
        <v>151</v>
      </c>
      <c r="P3854" s="6">
        <f>_xlfn.XLOOKUP(#REF!,[1]!Table2[BINNING],[1]!Table2[VFG],"")</f>
      </c>
      <c r="Q3854" s="6">
        <f>IF(ISNUMBER(FIND("|",#REF!,1)),LEFT(#REF!,FIND("|",#REF!,1)-2),#REF!)</f>
      </c>
      <c r="R3854" s="6">
        <f>IF(ISNUMBER(FIND("|",#REF!,1)),RIGHT(#REF!,LEN(#REF!)-FIND("|",#REF!,1)-1),"")</f>
      </c>
      <c r="S3854" s="3" t="s">
        <v>7</v>
      </c>
      <c r="T3854" s="3" t="s">
        <v>7</v>
      </c>
      <c r="U3854" s="2">
        <v>0</v>
      </c>
      <c r="V3854" s="2">
        <v>0</v>
      </c>
      <c r="W3854" s="2"/>
      <c r="X3854" s="3" t="s">
        <v>72</v>
      </c>
      <c r="Y3854" s="2">
        <v>0</v>
      </c>
      <c r="Z3854" s="3"/>
      <c r="AA3854" s="3"/>
      <c r="AB3854" s="7" t="s">
        <v>11328</v>
      </c>
      <c r="AC3854" s="3" t="s">
        <v>826</v>
      </c>
      <c r="AD3854" s="3" t="s">
        <v>147</v>
      </c>
      <c r="AE3854" s="3" t="s">
        <v>148</v>
      </c>
      <c r="AF3854" s="3" t="s">
        <v>45</v>
      </c>
      <c r="AG3854" s="4"/>
      <c r="AH3854" s="3"/>
      <c r="AI3854" s="4"/>
      <c r="AJ38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4" s="8">
        <f>IF(#REF!=MAX(#REF!),"New","Old")</f>
      </c>
      <c r="AL3854" s="3"/>
      <c r="AM3854" s="9">
        <f>IF(OR(#REF!="",#REF!=0),"",IF(#REF!&lt;12000,"&lt;12k",IF(AND(#REF!&gt;=12000,#REF!&lt;24000),"12k to 24k",IF(AND(#REF!&gt;=24000,#REF!&lt;=36000),"24k to 36k",IF(#REF!&gt;36000,"&gt;36k","")))))</f>
      </c>
    </row>
    <row x14ac:dyDescent="0.25" r="3855" customHeight="1" ht="18.75">
      <c r="A3855" s="1">
        <v>1944765</v>
      </c>
      <c r="B3855" s="2">
        <v>11556991</v>
      </c>
      <c r="C3855" s="3" t="s">
        <v>0</v>
      </c>
      <c r="D3855" s="3" t="s">
        <v>1</v>
      </c>
      <c r="E3855" s="2">
        <v>2018</v>
      </c>
      <c r="F3855" s="4">
        <v>45257</v>
      </c>
      <c r="G3855" s="3" t="s">
        <v>14</v>
      </c>
      <c r="H3855" s="4">
        <v>45257</v>
      </c>
      <c r="I3855" s="4"/>
      <c r="J3855" s="10">
        <f>_xlfn.XLOOKUP(#REF!,[1]!Backup_F8_Previous_Wave[ODINO],[1]!Backup_F8_Previous_Wave[Wave Date],"")</f>
      </c>
      <c r="K3855" s="3"/>
      <c r="L3855" s="3" t="s">
        <v>6020</v>
      </c>
      <c r="M3855" s="3" t="s">
        <v>4</v>
      </c>
      <c r="N3855" s="3" t="s">
        <v>11329</v>
      </c>
      <c r="O3855" s="3" t="s">
        <v>49</v>
      </c>
      <c r="P3855" s="6">
        <f>_xlfn.XLOOKUP(#REF!,[1]!Table2[BINNING],[1]!Table2[VFG],"")</f>
      </c>
      <c r="Q3855" s="6">
        <f>IF(ISNUMBER(FIND("|",#REF!,1)),LEFT(#REF!,FIND("|",#REF!,1)-2),#REF!)</f>
      </c>
      <c r="R3855" s="6">
        <f>IF(ISNUMBER(FIND("|",#REF!,1)),RIGHT(#REF!,LEN(#REF!)-FIND("|",#REF!,1)-1),"")</f>
      </c>
      <c r="S3855" s="3" t="s">
        <v>7</v>
      </c>
      <c r="T3855" s="3" t="s">
        <v>7</v>
      </c>
      <c r="U3855" s="2">
        <v>0</v>
      </c>
      <c r="V3855" s="2">
        <v>0</v>
      </c>
      <c r="W3855" s="2"/>
      <c r="X3855" s="3" t="s">
        <v>404</v>
      </c>
      <c r="Y3855" s="2">
        <v>0</v>
      </c>
      <c r="Z3855" s="3"/>
      <c r="AA3855" s="3"/>
      <c r="AB3855" s="7" t="s">
        <v>11330</v>
      </c>
      <c r="AC3855" s="3" t="s">
        <v>44</v>
      </c>
      <c r="AD3855" s="3" t="s">
        <v>44</v>
      </c>
      <c r="AE3855" s="3" t="s">
        <v>44</v>
      </c>
      <c r="AF3855" s="3" t="s">
        <v>44</v>
      </c>
      <c r="AG3855" s="4"/>
      <c r="AH3855" s="3"/>
      <c r="AI3855" s="4"/>
      <c r="AJ38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5" s="8">
        <f>IF(#REF!=MAX(#REF!),"New","Old")</f>
      </c>
      <c r="AL3855" s="3"/>
      <c r="AM3855" s="9">
        <f>IF(OR(#REF!="",#REF!=0),"",IF(#REF!&lt;12000,"&lt;12k",IF(AND(#REF!&gt;=12000,#REF!&lt;24000),"12k to 24k",IF(AND(#REF!&gt;=24000,#REF!&lt;=36000),"24k to 36k",IF(#REF!&gt;36000,"&gt;36k","")))))</f>
      </c>
    </row>
    <row x14ac:dyDescent="0.25" r="3856" customHeight="1" ht="18.75">
      <c r="A3856" s="1">
        <v>1944794</v>
      </c>
      <c r="B3856" s="2">
        <v>11557010</v>
      </c>
      <c r="C3856" s="3" t="s">
        <v>0</v>
      </c>
      <c r="D3856" s="3" t="s">
        <v>181</v>
      </c>
      <c r="E3856" s="2">
        <v>2017</v>
      </c>
      <c r="F3856" s="4">
        <v>45241</v>
      </c>
      <c r="G3856" s="3" t="s">
        <v>14</v>
      </c>
      <c r="H3856" s="4">
        <v>45257</v>
      </c>
      <c r="I3856" s="4">
        <f>_xlfn.XLOOKUP(#REF!,[1]!Backup_F8_Previous_Wave[ODINO],[1]!Backup_F8_Previous_Wave[Production Date],"")</f>
      </c>
      <c r="J3856" s="10">
        <f>_xlfn.XLOOKUP(#REF!,[1]!Backup_F8_Previous_Wave[ODINO],[1]!Backup_F8_Previous_Wave[Wave Date],"")</f>
      </c>
      <c r="K3856" s="6">
        <f>_xlfn.XLOOKUP(#REF!,[1]!Backup_F8_Previous_Wave[ODINO],[1]!Backup_F8_Previous_Wave[Full VIN],"")</f>
      </c>
      <c r="L3856" s="3" t="s">
        <v>1919</v>
      </c>
      <c r="M3856" s="3" t="s">
        <v>4</v>
      </c>
      <c r="N3856" s="3" t="s">
        <v>11331</v>
      </c>
      <c r="O3856" s="3" t="s">
        <v>196</v>
      </c>
      <c r="P3856" s="6">
        <f>_xlfn.XLOOKUP(#REF!,[1]!Table2[BINNING],[1]!Table2[VFG],"")</f>
      </c>
      <c r="Q3856" s="6">
        <f>IF(ISNUMBER(FIND("|",#REF!,1)),LEFT(#REF!,FIND("|",#REF!,1)-2),#REF!)</f>
      </c>
      <c r="R3856" s="6">
        <f>IF(ISNUMBER(FIND("|",#REF!,1)),RIGHT(#REF!,LEN(#REF!)-FIND("|",#REF!,1)-1),"")</f>
      </c>
      <c r="S3856" s="3" t="s">
        <v>7</v>
      </c>
      <c r="T3856" s="3" t="s">
        <v>7</v>
      </c>
      <c r="U3856" s="2">
        <v>0</v>
      </c>
      <c r="V3856" s="2">
        <v>0</v>
      </c>
      <c r="W3856" s="2"/>
      <c r="X3856" s="3" t="s">
        <v>106</v>
      </c>
      <c r="Y3856" s="2">
        <v>70</v>
      </c>
      <c r="Z3856" s="3"/>
      <c r="AA3856" s="3"/>
      <c r="AB3856" s="7" t="s">
        <v>11332</v>
      </c>
      <c r="AC3856" s="3" t="s">
        <v>297</v>
      </c>
      <c r="AD3856" s="3" t="s">
        <v>298</v>
      </c>
      <c r="AE3856" s="3" t="s">
        <v>299</v>
      </c>
      <c r="AF3856" s="3" t="s">
        <v>198</v>
      </c>
      <c r="AG3856" s="4"/>
      <c r="AH3856" s="3"/>
      <c r="AI3856" s="4"/>
      <c r="AJ38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6" s="8">
        <f>IF(#REF!=MAX(#REF!),"New","Old")</f>
      </c>
      <c r="AL3856" s="3"/>
      <c r="AM3856" s="9">
        <f>IF(OR(#REF!="",#REF!=0),"",IF(#REF!&lt;12000,"&lt;12k",IF(AND(#REF!&gt;=12000,#REF!&lt;24000),"12k to 24k",IF(AND(#REF!&gt;=24000,#REF!&lt;=36000),"24k to 36k",IF(#REF!&gt;36000,"&gt;36k","")))))</f>
      </c>
    </row>
    <row x14ac:dyDescent="0.25" r="3857" customHeight="1" ht="18.75">
      <c r="A3857" s="1">
        <v>1944739</v>
      </c>
      <c r="B3857" s="2">
        <v>11556969</v>
      </c>
      <c r="C3857" s="3" t="s">
        <v>0</v>
      </c>
      <c r="D3857" s="3" t="s">
        <v>1</v>
      </c>
      <c r="E3857" s="2">
        <v>2016</v>
      </c>
      <c r="F3857" s="4">
        <v>45255</v>
      </c>
      <c r="G3857" s="3" t="s">
        <v>14</v>
      </c>
      <c r="H3857" s="4">
        <v>45257</v>
      </c>
      <c r="I3857" s="4">
        <f>_xlfn.XLOOKUP(#REF!,[1]!Backup_F8_Previous_Wave[ODINO],[1]!Backup_F8_Previous_Wave[Production Date],"")</f>
      </c>
      <c r="J3857" s="10">
        <f>_xlfn.XLOOKUP(#REF!,[1]!Backup_F8_Previous_Wave[ODINO],[1]!Backup_F8_Previous_Wave[Wave Date],"")</f>
      </c>
      <c r="K3857" s="6">
        <f>_xlfn.XLOOKUP(#REF!,[1]!Backup_F8_Previous_Wave[ODINO],[1]!Backup_F8_Previous_Wave[Full VIN],"")</f>
      </c>
      <c r="L3857" s="3" t="s">
        <v>11333</v>
      </c>
      <c r="M3857" s="3" t="s">
        <v>4</v>
      </c>
      <c r="N3857" s="3" t="s">
        <v>11334</v>
      </c>
      <c r="O3857" s="3" t="s">
        <v>49</v>
      </c>
      <c r="P3857" s="6">
        <f>_xlfn.XLOOKUP(#REF!,[1]!Table2[BINNING],[1]!Table2[VFG],"")</f>
      </c>
      <c r="Q3857" s="6">
        <f>IF(ISNUMBER(FIND("|",#REF!,1)),LEFT(#REF!,FIND("|",#REF!,1)-2),#REF!)</f>
      </c>
      <c r="R3857" s="6">
        <f>IF(ISNUMBER(FIND("|",#REF!,1)),RIGHT(#REF!,LEN(#REF!)-FIND("|",#REF!,1)-1),"")</f>
      </c>
      <c r="S3857" s="3" t="s">
        <v>7</v>
      </c>
      <c r="T3857" s="3" t="s">
        <v>7</v>
      </c>
      <c r="U3857" s="2">
        <v>0</v>
      </c>
      <c r="V3857" s="2">
        <v>0</v>
      </c>
      <c r="W3857" s="2"/>
      <c r="X3857" s="3" t="s">
        <v>583</v>
      </c>
      <c r="Y3857" s="2">
        <v>15</v>
      </c>
      <c r="Z3857" s="3"/>
      <c r="AA3857" s="3"/>
      <c r="AB3857" s="7" t="s">
        <v>11335</v>
      </c>
      <c r="AC3857" s="3" t="s">
        <v>20</v>
      </c>
      <c r="AD3857" s="3" t="s">
        <v>11</v>
      </c>
      <c r="AE3857" s="3" t="s">
        <v>135</v>
      </c>
      <c r="AF3857" s="3" t="s">
        <v>27</v>
      </c>
      <c r="AG3857" s="4"/>
      <c r="AH3857" s="3"/>
      <c r="AI3857" s="4"/>
      <c r="AJ38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7" s="8">
        <f>IF(#REF!=MAX(#REF!),"New","Old")</f>
      </c>
      <c r="AL3857" s="3"/>
      <c r="AM3857" s="9">
        <f>IF(OR(#REF!="",#REF!=0),"",IF(#REF!&lt;12000,"&lt;12k",IF(AND(#REF!&gt;=12000,#REF!&lt;24000),"12k to 24k",IF(AND(#REF!&gt;=24000,#REF!&lt;=36000),"24k to 36k",IF(#REF!&gt;36000,"&gt;36k","")))))</f>
      </c>
    </row>
    <row x14ac:dyDescent="0.25" r="3858" customHeight="1" ht="18.75">
      <c r="A3858" s="1">
        <v>1944948</v>
      </c>
      <c r="B3858" s="2">
        <v>11557112</v>
      </c>
      <c r="C3858" s="3" t="s">
        <v>0</v>
      </c>
      <c r="D3858" s="3" t="s">
        <v>5312</v>
      </c>
      <c r="E3858" s="2">
        <v>2005</v>
      </c>
      <c r="F3858" s="4">
        <v>45257</v>
      </c>
      <c r="G3858" s="3" t="s">
        <v>14</v>
      </c>
      <c r="H3858" s="4">
        <v>45257</v>
      </c>
      <c r="I3858" s="4"/>
      <c r="J3858" s="10">
        <f>_xlfn.XLOOKUP(#REF!,[1]!Backup_F8_Previous_Wave[ODINO],[1]!Backup_F8_Previous_Wave[Wave Date],"")</f>
      </c>
      <c r="K3858" s="3"/>
      <c r="L3858" s="3" t="s">
        <v>11336</v>
      </c>
      <c r="M3858" s="3" t="s">
        <v>4</v>
      </c>
      <c r="N3858" s="3" t="s">
        <v>11337</v>
      </c>
      <c r="O3858" s="3" t="s">
        <v>49</v>
      </c>
      <c r="P3858" s="6">
        <f>_xlfn.XLOOKUP(#REF!,[1]!Table2[BINNING],[1]!Table2[VFG],"")</f>
      </c>
      <c r="Q3858" s="6">
        <f>IF(ISNUMBER(FIND("|",#REF!,1)),LEFT(#REF!,FIND("|",#REF!,1)-2),#REF!)</f>
      </c>
      <c r="R3858" s="6">
        <f>IF(ISNUMBER(FIND("|",#REF!,1)),RIGHT(#REF!,LEN(#REF!)-FIND("|",#REF!,1)-1),"")</f>
      </c>
      <c r="S3858" s="3" t="s">
        <v>7</v>
      </c>
      <c r="T3858" s="3" t="s">
        <v>7</v>
      </c>
      <c r="U3858" s="2">
        <v>0</v>
      </c>
      <c r="V3858" s="2">
        <v>0</v>
      </c>
      <c r="W3858" s="2"/>
      <c r="X3858" s="3" t="s">
        <v>229</v>
      </c>
      <c r="Y3858" s="2">
        <v>0</v>
      </c>
      <c r="Z3858" s="3"/>
      <c r="AA3858" s="3"/>
      <c r="AB3858" s="7" t="s">
        <v>11338</v>
      </c>
      <c r="AC3858" s="3" t="s">
        <v>44</v>
      </c>
      <c r="AD3858" s="3" t="s">
        <v>44</v>
      </c>
      <c r="AE3858" s="3" t="s">
        <v>44</v>
      </c>
      <c r="AF3858" s="3" t="s">
        <v>44</v>
      </c>
      <c r="AG3858" s="4"/>
      <c r="AH3858" s="3"/>
      <c r="AI3858" s="4"/>
      <c r="AJ38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8" s="8">
        <f>IF(#REF!=MAX(#REF!),"New","Old")</f>
      </c>
      <c r="AL3858" s="3"/>
      <c r="AM3858" s="9">
        <f>IF(OR(#REF!="",#REF!=0),"",IF(#REF!&lt;12000,"&lt;12k",IF(AND(#REF!&gt;=12000,#REF!&lt;24000),"12k to 24k",IF(AND(#REF!&gt;=24000,#REF!&lt;=36000),"24k to 36k",IF(#REF!&gt;36000,"&gt;36k","")))))</f>
      </c>
    </row>
    <row x14ac:dyDescent="0.25" r="3859" customHeight="1" ht="18.75">
      <c r="A3859" s="1">
        <v>1944977</v>
      </c>
      <c r="B3859" s="2">
        <v>11557131</v>
      </c>
      <c r="C3859" s="3" t="s">
        <v>0</v>
      </c>
      <c r="D3859" s="3" t="s">
        <v>59</v>
      </c>
      <c r="E3859" s="2">
        <v>2014</v>
      </c>
      <c r="F3859" s="4">
        <v>45257</v>
      </c>
      <c r="G3859" s="3" t="s">
        <v>14</v>
      </c>
      <c r="H3859" s="4">
        <v>45257</v>
      </c>
      <c r="I3859" s="4"/>
      <c r="J3859" s="10">
        <f>_xlfn.XLOOKUP(#REF!,[1]!Backup_F8_Previous_Wave[ODINO],[1]!Backup_F8_Previous_Wave[Wave Date],"")</f>
      </c>
      <c r="K3859" s="3"/>
      <c r="L3859" s="3" t="s">
        <v>11339</v>
      </c>
      <c r="M3859" s="3" t="s">
        <v>4</v>
      </c>
      <c r="N3859" s="3" t="s">
        <v>11340</v>
      </c>
      <c r="O3859" s="3" t="s">
        <v>62</v>
      </c>
      <c r="P3859" s="6">
        <f>_xlfn.XLOOKUP(#REF!,[1]!Table2[BINNING],[1]!Table2[VFG],"")</f>
      </c>
      <c r="Q3859" s="6">
        <f>IF(ISNUMBER(FIND("|",#REF!,1)),LEFT(#REF!,FIND("|",#REF!,1)-2),#REF!)</f>
      </c>
      <c r="R3859" s="6">
        <f>IF(ISNUMBER(FIND("|",#REF!,1)),RIGHT(#REF!,LEN(#REF!)-FIND("|",#REF!,1)-1),"")</f>
      </c>
      <c r="S3859" s="3" t="s">
        <v>7</v>
      </c>
      <c r="T3859" s="3" t="s">
        <v>7</v>
      </c>
      <c r="U3859" s="2">
        <v>0</v>
      </c>
      <c r="V3859" s="2">
        <v>0</v>
      </c>
      <c r="W3859" s="2"/>
      <c r="X3859" s="3" t="s">
        <v>404</v>
      </c>
      <c r="Y3859" s="2">
        <v>20</v>
      </c>
      <c r="Z3859" s="3"/>
      <c r="AA3859" s="3"/>
      <c r="AB3859" s="7" t="s">
        <v>11341</v>
      </c>
      <c r="AC3859" s="3" t="s">
        <v>44</v>
      </c>
      <c r="AD3859" s="3" t="s">
        <v>44</v>
      </c>
      <c r="AE3859" s="3" t="s">
        <v>44</v>
      </c>
      <c r="AF3859" s="3" t="s">
        <v>44</v>
      </c>
      <c r="AG3859" s="4"/>
      <c r="AH3859" s="3"/>
      <c r="AI3859" s="4"/>
      <c r="AJ38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59" s="8">
        <f>IF(#REF!=MAX(#REF!),"New","Old")</f>
      </c>
      <c r="AL3859" s="3"/>
      <c r="AM3859" s="9">
        <f>IF(OR(#REF!="",#REF!=0),"",IF(#REF!&lt;12000,"&lt;12k",IF(AND(#REF!&gt;=12000,#REF!&lt;24000),"12k to 24k",IF(AND(#REF!&gt;=24000,#REF!&lt;=36000),"24k to 36k",IF(#REF!&gt;36000,"&gt;36k","")))))</f>
      </c>
    </row>
    <row x14ac:dyDescent="0.25" r="3860" customHeight="1" ht="18.75">
      <c r="A3860" s="1">
        <v>1945028</v>
      </c>
      <c r="B3860" s="2">
        <v>11557164</v>
      </c>
      <c r="C3860" s="3" t="s">
        <v>0</v>
      </c>
      <c r="D3860" s="3" t="s">
        <v>86</v>
      </c>
      <c r="E3860" s="2">
        <v>2020</v>
      </c>
      <c r="F3860" s="4">
        <v>45249</v>
      </c>
      <c r="G3860" s="3" t="s">
        <v>14</v>
      </c>
      <c r="H3860" s="4">
        <v>45258</v>
      </c>
      <c r="I3860" s="4"/>
      <c r="J3860" s="10">
        <f>_xlfn.XLOOKUP(#REF!,[1]!Backup_F8_Previous_Wave[ODINO],[1]!Backup_F8_Previous_Wave[Wave Date],"")</f>
      </c>
      <c r="K3860" s="3"/>
      <c r="L3860" s="3" t="s">
        <v>11342</v>
      </c>
      <c r="M3860" s="3" t="s">
        <v>4</v>
      </c>
      <c r="N3860" s="3" t="s">
        <v>11343</v>
      </c>
      <c r="O3860" s="3" t="s">
        <v>4771</v>
      </c>
      <c r="P3860" s="6">
        <f>_xlfn.XLOOKUP(#REF!,[1]!Table2[BINNING],[1]!Table2[VFG],"")</f>
      </c>
      <c r="Q3860" s="6">
        <f>IF(ISNUMBER(FIND("|",#REF!,1)),LEFT(#REF!,FIND("|",#REF!,1)-2),#REF!)</f>
      </c>
      <c r="R3860" s="6">
        <f>IF(ISNUMBER(FIND("|",#REF!,1)),RIGHT(#REF!,LEN(#REF!)-FIND("|",#REF!,1)-1),"")</f>
      </c>
      <c r="S3860" s="3" t="s">
        <v>7</v>
      </c>
      <c r="T3860" s="3" t="s">
        <v>7</v>
      </c>
      <c r="U3860" s="2">
        <v>0</v>
      </c>
      <c r="V3860" s="2">
        <v>0</v>
      </c>
      <c r="W3860" s="2"/>
      <c r="X3860" s="3" t="s">
        <v>63</v>
      </c>
      <c r="Y3860" s="2"/>
      <c r="Z3860" s="3"/>
      <c r="AA3860" s="3"/>
      <c r="AB3860" s="7" t="s">
        <v>11344</v>
      </c>
      <c r="AC3860" s="3" t="s">
        <v>44</v>
      </c>
      <c r="AD3860" s="3" t="s">
        <v>44</v>
      </c>
      <c r="AE3860" s="3" t="s">
        <v>44</v>
      </c>
      <c r="AF3860" s="3" t="s">
        <v>44</v>
      </c>
      <c r="AG3860" s="4"/>
      <c r="AH3860" s="3"/>
      <c r="AI3860" s="4"/>
      <c r="AJ38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0" s="8">
        <f>IF(#REF!=MAX(#REF!),"New","Old")</f>
      </c>
      <c r="AL3860" s="3"/>
      <c r="AM3860" s="9">
        <f>IF(OR(#REF!="",#REF!=0),"",IF(#REF!&lt;12000,"&lt;12k",IF(AND(#REF!&gt;=12000,#REF!&lt;24000),"12k to 24k",IF(AND(#REF!&gt;=24000,#REF!&lt;=36000),"24k to 36k",IF(#REF!&gt;36000,"&gt;36k","")))))</f>
      </c>
    </row>
    <row x14ac:dyDescent="0.25" r="3861" customHeight="1" ht="18.75">
      <c r="A3861" s="1">
        <v>1945054</v>
      </c>
      <c r="B3861" s="2">
        <v>11557186</v>
      </c>
      <c r="C3861" s="3" t="s">
        <v>0</v>
      </c>
      <c r="D3861" s="3" t="s">
        <v>1</v>
      </c>
      <c r="E3861" s="2">
        <v>2017</v>
      </c>
      <c r="F3861" s="4">
        <v>45258</v>
      </c>
      <c r="G3861" s="3" t="s">
        <v>14</v>
      </c>
      <c r="H3861" s="4">
        <v>45258</v>
      </c>
      <c r="I3861" s="4"/>
      <c r="J3861" s="10">
        <f>_xlfn.XLOOKUP(#REF!,[1]!Backup_F8_Previous_Wave[ODINO],[1]!Backup_F8_Previous_Wave[Wave Date],"")</f>
      </c>
      <c r="K3861" s="3"/>
      <c r="L3861" s="3" t="s">
        <v>11345</v>
      </c>
      <c r="M3861" s="3" t="s">
        <v>4</v>
      </c>
      <c r="N3861" s="3" t="s">
        <v>11346</v>
      </c>
      <c r="O3861" s="3" t="s">
        <v>49</v>
      </c>
      <c r="P3861" s="6">
        <f>_xlfn.XLOOKUP(#REF!,[1]!Table2[BINNING],[1]!Table2[VFG],"")</f>
      </c>
      <c r="Q3861" s="6">
        <f>IF(ISNUMBER(FIND("|",#REF!,1)),LEFT(#REF!,FIND("|",#REF!,1)-2),#REF!)</f>
      </c>
      <c r="R3861" s="6">
        <f>IF(ISNUMBER(FIND("|",#REF!,1)),RIGHT(#REF!,LEN(#REF!)-FIND("|",#REF!,1)-1),"")</f>
      </c>
      <c r="S3861" s="3" t="s">
        <v>7</v>
      </c>
      <c r="T3861" s="3" t="s">
        <v>7</v>
      </c>
      <c r="U3861" s="2">
        <v>0</v>
      </c>
      <c r="V3861" s="2">
        <v>0</v>
      </c>
      <c r="W3861" s="2"/>
      <c r="X3861" s="3" t="s">
        <v>72</v>
      </c>
      <c r="Y3861" s="2"/>
      <c r="Z3861" s="3"/>
      <c r="AA3861" s="3"/>
      <c r="AB3861" s="7" t="s">
        <v>11347</v>
      </c>
      <c r="AC3861" s="3" t="s">
        <v>44</v>
      </c>
      <c r="AD3861" s="3" t="s">
        <v>44</v>
      </c>
      <c r="AE3861" s="3" t="s">
        <v>44</v>
      </c>
      <c r="AF3861" s="3" t="s">
        <v>44</v>
      </c>
      <c r="AG3861" s="4"/>
      <c r="AH3861" s="3"/>
      <c r="AI3861" s="4"/>
      <c r="AJ38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1" s="8">
        <f>IF(#REF!=MAX(#REF!),"New","Old")</f>
      </c>
      <c r="AL3861" s="3"/>
      <c r="AM3861" s="9">
        <f>IF(OR(#REF!="",#REF!=0),"",IF(#REF!&lt;12000,"&lt;12k",IF(AND(#REF!&gt;=12000,#REF!&lt;24000),"12k to 24k",IF(AND(#REF!&gt;=24000,#REF!&lt;=36000),"24k to 36k",IF(#REF!&gt;36000,"&gt;36k","")))))</f>
      </c>
    </row>
    <row x14ac:dyDescent="0.25" r="3862" customHeight="1" ht="18.75">
      <c r="A3862" s="1">
        <v>1944853</v>
      </c>
      <c r="B3862" s="2">
        <v>11557051</v>
      </c>
      <c r="C3862" s="3" t="s">
        <v>0</v>
      </c>
      <c r="D3862" s="3" t="s">
        <v>86</v>
      </c>
      <c r="E3862" s="2">
        <v>2020</v>
      </c>
      <c r="F3862" s="4">
        <v>45257</v>
      </c>
      <c r="G3862" s="3" t="s">
        <v>14</v>
      </c>
      <c r="H3862" s="4">
        <v>45257</v>
      </c>
      <c r="I3862" s="4">
        <f>_xlfn.XLOOKUP(#REF!,[1]!Backup_F8_Previous_Wave[ODINO],[1]!Backup_F8_Previous_Wave[Production Date],"")</f>
      </c>
      <c r="J3862" s="10">
        <f>_xlfn.XLOOKUP(#REF!,[1]!Backup_F8_Previous_Wave[ODINO],[1]!Backup_F8_Previous_Wave[Wave Date],"")</f>
      </c>
      <c r="K3862" s="6">
        <f>_xlfn.XLOOKUP(#REF!,[1]!Backup_F8_Previous_Wave[ODINO],[1]!Backup_F8_Previous_Wave[Full VIN],"")</f>
      </c>
      <c r="L3862" s="3" t="s">
        <v>8380</v>
      </c>
      <c r="M3862" s="3" t="s">
        <v>4</v>
      </c>
      <c r="N3862" s="3" t="s">
        <v>11348</v>
      </c>
      <c r="O3862" s="3" t="s">
        <v>4771</v>
      </c>
      <c r="P3862" s="6">
        <f>_xlfn.XLOOKUP(#REF!,[1]!Table2[BINNING],[1]!Table2[VFG],"")</f>
      </c>
      <c r="Q3862" s="6">
        <f>IF(ISNUMBER(FIND("|",#REF!,1)),LEFT(#REF!,FIND("|",#REF!,1)-2),#REF!)</f>
      </c>
      <c r="R3862" s="6">
        <f>IF(ISNUMBER(FIND("|",#REF!,1)),RIGHT(#REF!,LEN(#REF!)-FIND("|",#REF!,1)-1),"")</f>
      </c>
      <c r="S3862" s="3" t="s">
        <v>7</v>
      </c>
      <c r="T3862" s="3" t="s">
        <v>7</v>
      </c>
      <c r="U3862" s="2">
        <v>0</v>
      </c>
      <c r="V3862" s="2">
        <v>0</v>
      </c>
      <c r="W3862" s="2"/>
      <c r="X3862" s="3" t="s">
        <v>32</v>
      </c>
      <c r="Y3862" s="2">
        <v>0</v>
      </c>
      <c r="Z3862" s="3"/>
      <c r="AA3862" s="3"/>
      <c r="AB3862" s="7" t="s">
        <v>11349</v>
      </c>
      <c r="AC3862" s="3" t="s">
        <v>685</v>
      </c>
      <c r="AD3862" s="3" t="s">
        <v>93</v>
      </c>
      <c r="AE3862" s="3" t="s">
        <v>94</v>
      </c>
      <c r="AF3862" s="3" t="s">
        <v>95</v>
      </c>
      <c r="AG3862" s="4"/>
      <c r="AH3862" s="3"/>
      <c r="AI3862" s="4"/>
      <c r="AJ38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2" s="8">
        <f>IF(#REF!=MAX(#REF!),"New","Old")</f>
      </c>
      <c r="AL3862" s="3"/>
      <c r="AM3862" s="9">
        <f>IF(OR(#REF!="",#REF!=0),"",IF(#REF!&lt;12000,"&lt;12k",IF(AND(#REF!&gt;=12000,#REF!&lt;24000),"12k to 24k",IF(AND(#REF!&gt;=24000,#REF!&lt;=36000),"24k to 36k",IF(#REF!&gt;36000,"&gt;36k","")))))</f>
      </c>
    </row>
    <row x14ac:dyDescent="0.25" r="3863" customHeight="1" ht="18.75">
      <c r="A3863" s="1">
        <v>1945477</v>
      </c>
      <c r="B3863" s="2">
        <v>11557487</v>
      </c>
      <c r="C3863" s="3" t="s">
        <v>0</v>
      </c>
      <c r="D3863" s="3" t="s">
        <v>86</v>
      </c>
      <c r="E3863" s="2">
        <v>2020</v>
      </c>
      <c r="F3863" s="4">
        <v>45224</v>
      </c>
      <c r="G3863" s="3" t="s">
        <v>14</v>
      </c>
      <c r="H3863" s="4">
        <v>45259</v>
      </c>
      <c r="I3863" s="4"/>
      <c r="J3863" s="10">
        <f>_xlfn.XLOOKUP(#REF!,[1]!Backup_F8_Previous_Wave[ODINO],[1]!Backup_F8_Previous_Wave[Wave Date],"")</f>
      </c>
      <c r="K3863" s="3"/>
      <c r="L3863" s="3" t="s">
        <v>5593</v>
      </c>
      <c r="M3863" s="3" t="s">
        <v>4</v>
      </c>
      <c r="N3863" s="3" t="s">
        <v>11350</v>
      </c>
      <c r="O3863" s="3" t="s">
        <v>4771</v>
      </c>
      <c r="P3863" s="6">
        <f>_xlfn.XLOOKUP(#REF!,[1]!Table2[BINNING],[1]!Table2[VFG],"")</f>
      </c>
      <c r="Q3863" s="6">
        <f>IF(ISNUMBER(FIND("|",#REF!,1)),LEFT(#REF!,FIND("|",#REF!,1)-2),#REF!)</f>
      </c>
      <c r="R3863" s="6">
        <f>IF(ISNUMBER(FIND("|",#REF!,1)),RIGHT(#REF!,LEN(#REF!)-FIND("|",#REF!,1)-1),"")</f>
      </c>
      <c r="S3863" s="3" t="s">
        <v>7</v>
      </c>
      <c r="T3863" s="3" t="s">
        <v>7</v>
      </c>
      <c r="U3863" s="2">
        <v>0</v>
      </c>
      <c r="V3863" s="2">
        <v>0</v>
      </c>
      <c r="W3863" s="2"/>
      <c r="X3863" s="3" t="s">
        <v>139</v>
      </c>
      <c r="Y3863" s="2">
        <v>0</v>
      </c>
      <c r="Z3863" s="3"/>
      <c r="AA3863" s="3"/>
      <c r="AB3863" s="7" t="s">
        <v>11351</v>
      </c>
      <c r="AC3863" s="3" t="s">
        <v>44</v>
      </c>
      <c r="AD3863" s="3" t="s">
        <v>44</v>
      </c>
      <c r="AE3863" s="3" t="s">
        <v>44</v>
      </c>
      <c r="AF3863" s="3" t="s">
        <v>44</v>
      </c>
      <c r="AG3863" s="4"/>
      <c r="AH3863" s="3"/>
      <c r="AI3863" s="4"/>
      <c r="AJ38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3" s="8">
        <f>IF(#REF!=MAX(#REF!),"New","Old")</f>
      </c>
      <c r="AL3863" s="3"/>
      <c r="AM3863" s="9">
        <f>IF(OR(#REF!="",#REF!=0),"",IF(#REF!&lt;12000,"&lt;12k",IF(AND(#REF!&gt;=12000,#REF!&lt;24000),"12k to 24k",IF(AND(#REF!&gt;=24000,#REF!&lt;=36000),"24k to 36k",IF(#REF!&gt;36000,"&gt;36k","")))))</f>
      </c>
    </row>
    <row x14ac:dyDescent="0.25" r="3864" customHeight="1" ht="18.75">
      <c r="A3864" s="1">
        <v>1944863</v>
      </c>
      <c r="B3864" s="2">
        <v>11557057</v>
      </c>
      <c r="C3864" s="3" t="s">
        <v>0</v>
      </c>
      <c r="D3864" s="3" t="s">
        <v>1</v>
      </c>
      <c r="E3864" s="2">
        <v>2002</v>
      </c>
      <c r="F3864" s="4">
        <v>45231</v>
      </c>
      <c r="G3864" s="3" t="s">
        <v>14</v>
      </c>
      <c r="H3864" s="4">
        <v>45257</v>
      </c>
      <c r="I3864" s="4">
        <f>_xlfn.XLOOKUP(#REF!,[1]!Backup_F8_Previous_Wave[ODINO],[1]!Backup_F8_Previous_Wave[Production Date],"")</f>
      </c>
      <c r="J3864" s="10">
        <f>_xlfn.XLOOKUP(#REF!,[1]!Backup_F8_Previous_Wave[ODINO],[1]!Backup_F8_Previous_Wave[Wave Date],"")</f>
      </c>
      <c r="K3864" s="6">
        <f>_xlfn.XLOOKUP(#REF!,[1]!Backup_F8_Previous_Wave[ODINO],[1]!Backup_F8_Previous_Wave[Full VIN],"")</f>
      </c>
      <c r="L3864" s="3" t="s">
        <v>11352</v>
      </c>
      <c r="M3864" s="3" t="s">
        <v>4</v>
      </c>
      <c r="N3864" s="3" t="s">
        <v>11353</v>
      </c>
      <c r="O3864" s="3" t="s">
        <v>62</v>
      </c>
      <c r="P3864" s="6">
        <f>_xlfn.XLOOKUP(#REF!,[1]!Table2[BINNING],[1]!Table2[VFG],"")</f>
      </c>
      <c r="Q3864" s="6">
        <f>IF(ISNUMBER(FIND("|",#REF!,1)),LEFT(#REF!,FIND("|",#REF!,1)-2),#REF!)</f>
      </c>
      <c r="R3864" s="6">
        <f>IF(ISNUMBER(FIND("|",#REF!,1)),RIGHT(#REF!,LEN(#REF!)-FIND("|",#REF!,1)-1),"")</f>
      </c>
      <c r="S3864" s="3" t="s">
        <v>7</v>
      </c>
      <c r="T3864" s="3" t="s">
        <v>7</v>
      </c>
      <c r="U3864" s="2">
        <v>0</v>
      </c>
      <c r="V3864" s="2">
        <v>0</v>
      </c>
      <c r="W3864" s="2">
        <v>70000</v>
      </c>
      <c r="X3864" s="3" t="s">
        <v>166</v>
      </c>
      <c r="Y3864" s="2"/>
      <c r="Z3864" s="3" t="s">
        <v>11354</v>
      </c>
      <c r="AA3864" s="3" t="s">
        <v>6824</v>
      </c>
      <c r="AB3864" s="7" t="s">
        <v>11355</v>
      </c>
      <c r="AC3864" s="3" t="s">
        <v>848</v>
      </c>
      <c r="AD3864" s="3" t="s">
        <v>11</v>
      </c>
      <c r="AE3864" s="3" t="s">
        <v>289</v>
      </c>
      <c r="AF3864" s="3" t="s">
        <v>290</v>
      </c>
      <c r="AG3864" s="4"/>
      <c r="AH3864" s="3"/>
      <c r="AI3864" s="4"/>
      <c r="AJ38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4" s="8">
        <f>IF(#REF!=MAX(#REF!),"New","Old")</f>
      </c>
      <c r="AL3864" s="3"/>
      <c r="AM3864" s="9">
        <f>IF(OR(#REF!="",#REF!=0),"",IF(#REF!&lt;12000,"&lt;12k",IF(AND(#REF!&gt;=12000,#REF!&lt;24000),"12k to 24k",IF(AND(#REF!&gt;=24000,#REF!&lt;=36000),"24k to 36k",IF(#REF!&gt;36000,"&gt;36k","")))))</f>
      </c>
    </row>
    <row x14ac:dyDescent="0.25" r="3865" customHeight="1" ht="18.75">
      <c r="A3865" s="1">
        <v>1945723</v>
      </c>
      <c r="B3865" s="2">
        <v>11557656</v>
      </c>
      <c r="C3865" s="3" t="s">
        <v>0</v>
      </c>
      <c r="D3865" s="3" t="s">
        <v>181</v>
      </c>
      <c r="E3865" s="2">
        <v>2012</v>
      </c>
      <c r="F3865" s="4">
        <v>44961</v>
      </c>
      <c r="G3865" s="3" t="s">
        <v>2</v>
      </c>
      <c r="H3865" s="4">
        <v>45260</v>
      </c>
      <c r="I3865" s="4">
        <f>_xlfn.XLOOKUP(#REF!,[1]!Backup_F8_Previous_Wave[ODINO],[1]!Backup_F8_Previous_Wave[Production Date],"")</f>
      </c>
      <c r="J3865" s="10">
        <f>_xlfn.XLOOKUP(#REF!,[1]!Backup_F8_Previous_Wave[ODINO],[1]!Backup_F8_Previous_Wave[Wave Date],"")</f>
      </c>
      <c r="K3865" s="6">
        <f>_xlfn.XLOOKUP(#REF!,[1]!Backup_F8_Previous_Wave[ODINO],[1]!Backup_F8_Previous_Wave[Full VIN],"")</f>
      </c>
      <c r="L3865" s="3" t="s">
        <v>9294</v>
      </c>
      <c r="M3865" s="3" t="s">
        <v>4</v>
      </c>
      <c r="N3865" s="3" t="s">
        <v>11356</v>
      </c>
      <c r="O3865" s="3" t="s">
        <v>196</v>
      </c>
      <c r="P3865" s="6">
        <f>_xlfn.XLOOKUP(#REF!,[1]!Table2[BINNING],[1]!Table2[VFG],"")</f>
      </c>
      <c r="Q3865" s="6">
        <f>IF(ISNUMBER(FIND("|",#REF!,1)),LEFT(#REF!,FIND("|",#REF!,1)-2),#REF!)</f>
      </c>
      <c r="R3865" s="6">
        <f>IF(ISNUMBER(FIND("|",#REF!,1)),RIGHT(#REF!,LEN(#REF!)-FIND("|",#REF!,1)-1),"")</f>
      </c>
      <c r="S3865" s="3" t="s">
        <v>7</v>
      </c>
      <c r="T3865" s="3" t="s">
        <v>7</v>
      </c>
      <c r="U3865" s="2">
        <v>0</v>
      </c>
      <c r="V3865" s="2">
        <v>0</v>
      </c>
      <c r="W3865" s="2"/>
      <c r="X3865" s="3" t="s">
        <v>50</v>
      </c>
      <c r="Y3865" s="2">
        <v>75</v>
      </c>
      <c r="Z3865" s="3"/>
      <c r="AA3865" s="3"/>
      <c r="AB3865" s="7" t="s">
        <v>11357</v>
      </c>
      <c r="AC3865" s="3" t="s">
        <v>297</v>
      </c>
      <c r="AD3865" s="3" t="s">
        <v>298</v>
      </c>
      <c r="AE3865" s="3" t="s">
        <v>299</v>
      </c>
      <c r="AF3865" s="3" t="s">
        <v>198</v>
      </c>
      <c r="AG3865" s="4"/>
      <c r="AH3865" s="3"/>
      <c r="AI3865" s="4"/>
      <c r="AJ38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5" s="8">
        <f>IF(#REF!=MAX(#REF!),"New","Old")</f>
      </c>
      <c r="AL3865" s="3"/>
      <c r="AM3865" s="9">
        <f>IF(OR(#REF!="",#REF!=0),"",IF(#REF!&lt;12000,"&lt;12k",IF(AND(#REF!&gt;=12000,#REF!&lt;24000),"12k to 24k",IF(AND(#REF!&gt;=24000,#REF!&lt;=36000),"24k to 36k",IF(#REF!&gt;36000,"&gt;36k","")))))</f>
      </c>
    </row>
    <row x14ac:dyDescent="0.25" r="3866" customHeight="1" ht="18.75">
      <c r="A3866" s="1">
        <v>1944865</v>
      </c>
      <c r="B3866" s="2">
        <v>11557059</v>
      </c>
      <c r="C3866" s="3" t="s">
        <v>0</v>
      </c>
      <c r="D3866" s="3" t="s">
        <v>1</v>
      </c>
      <c r="E3866" s="2">
        <v>2013</v>
      </c>
      <c r="F3866" s="4">
        <v>45257</v>
      </c>
      <c r="G3866" s="3" t="s">
        <v>14</v>
      </c>
      <c r="H3866" s="4">
        <v>45257</v>
      </c>
      <c r="I3866" s="4">
        <f>_xlfn.XLOOKUP(#REF!,[1]!Backup_F8_Previous_Wave[ODINO],[1]!Backup_F8_Previous_Wave[Production Date],"")</f>
      </c>
      <c r="J3866" s="10">
        <f>_xlfn.XLOOKUP(#REF!,[1]!Backup_F8_Previous_Wave[ODINO],[1]!Backup_F8_Previous_Wave[Wave Date],"")</f>
      </c>
      <c r="K3866" s="6">
        <f>_xlfn.XLOOKUP(#REF!,[1]!Backup_F8_Previous_Wave[ODINO],[1]!Backup_F8_Previous_Wave[Full VIN],"")</f>
      </c>
      <c r="L3866" s="3" t="s">
        <v>3465</v>
      </c>
      <c r="M3866" s="3" t="s">
        <v>4</v>
      </c>
      <c r="N3866" s="3" t="s">
        <v>11358</v>
      </c>
      <c r="O3866" s="3" t="s">
        <v>151</v>
      </c>
      <c r="P3866" s="6">
        <f>_xlfn.XLOOKUP(#REF!,[1]!Table2[BINNING],[1]!Table2[VFG],"")</f>
      </c>
      <c r="Q3866" s="6">
        <f>IF(ISNUMBER(FIND("|",#REF!,1)),LEFT(#REF!,FIND("|",#REF!,1)-2),#REF!)</f>
      </c>
      <c r="R3866" s="6">
        <f>IF(ISNUMBER(FIND("|",#REF!,1)),RIGHT(#REF!,LEN(#REF!)-FIND("|",#REF!,1)-1),"")</f>
      </c>
      <c r="S3866" s="3" t="s">
        <v>7</v>
      </c>
      <c r="T3866" s="3" t="s">
        <v>7</v>
      </c>
      <c r="U3866" s="2">
        <v>0</v>
      </c>
      <c r="V3866" s="2">
        <v>0</v>
      </c>
      <c r="W3866" s="2"/>
      <c r="X3866" s="3" t="s">
        <v>229</v>
      </c>
      <c r="Y3866" s="2">
        <v>0</v>
      </c>
      <c r="Z3866" s="3"/>
      <c r="AA3866" s="3"/>
      <c r="AB3866" s="7" t="s">
        <v>11359</v>
      </c>
      <c r="AC3866" s="3" t="s">
        <v>10</v>
      </c>
      <c r="AD3866" s="3" t="s">
        <v>11</v>
      </c>
      <c r="AE3866" s="3" t="s">
        <v>26</v>
      </c>
      <c r="AF3866" s="3" t="s">
        <v>27</v>
      </c>
      <c r="AG3866" s="4"/>
      <c r="AH3866" s="3"/>
      <c r="AI3866" s="4"/>
      <c r="AJ38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6" s="8">
        <f>IF(#REF!=MAX(#REF!),"New","Old")</f>
      </c>
      <c r="AL3866" s="3"/>
      <c r="AM3866" s="9">
        <f>IF(OR(#REF!="",#REF!=0),"",IF(#REF!&lt;12000,"&lt;12k",IF(AND(#REF!&gt;=12000,#REF!&lt;24000),"12k to 24k",IF(AND(#REF!&gt;=24000,#REF!&lt;=36000),"24k to 36k",IF(#REF!&gt;36000,"&gt;36k","")))))</f>
      </c>
    </row>
    <row x14ac:dyDescent="0.25" r="3867" customHeight="1" ht="18.75">
      <c r="A3867" s="1">
        <v>1945953</v>
      </c>
      <c r="B3867" s="2">
        <v>11557808</v>
      </c>
      <c r="C3867" s="3" t="s">
        <v>0</v>
      </c>
      <c r="D3867" s="3" t="s">
        <v>86</v>
      </c>
      <c r="E3867" s="2">
        <v>2020</v>
      </c>
      <c r="F3867" s="4">
        <v>45200</v>
      </c>
      <c r="G3867" s="3" t="s">
        <v>14</v>
      </c>
      <c r="H3867" s="4">
        <v>45261</v>
      </c>
      <c r="I3867" s="4"/>
      <c r="J3867" s="10">
        <f>_xlfn.XLOOKUP(#REF!,[1]!Backup_F8_Previous_Wave[ODINO],[1]!Backup_F8_Previous_Wave[Wave Date],"")</f>
      </c>
      <c r="K3867" s="3"/>
      <c r="L3867" s="3" t="s">
        <v>11360</v>
      </c>
      <c r="M3867" s="3" t="s">
        <v>4</v>
      </c>
      <c r="N3867" s="3" t="s">
        <v>11361</v>
      </c>
      <c r="O3867" s="3" t="s">
        <v>4771</v>
      </c>
      <c r="P3867" s="6">
        <f>_xlfn.XLOOKUP(#REF!,[1]!Table2[BINNING],[1]!Table2[VFG],"")</f>
      </c>
      <c r="Q3867" s="6">
        <f>IF(ISNUMBER(FIND("|",#REF!,1)),LEFT(#REF!,FIND("|",#REF!,1)-2),#REF!)</f>
      </c>
      <c r="R3867" s="6">
        <f>IF(ISNUMBER(FIND("|",#REF!,1)),RIGHT(#REF!,LEN(#REF!)-FIND("|",#REF!,1)-1),"")</f>
      </c>
      <c r="S3867" s="3" t="s">
        <v>7</v>
      </c>
      <c r="T3867" s="3" t="s">
        <v>7</v>
      </c>
      <c r="U3867" s="2">
        <v>0</v>
      </c>
      <c r="V3867" s="2">
        <v>0</v>
      </c>
      <c r="W3867" s="2"/>
      <c r="X3867" s="3" t="s">
        <v>90</v>
      </c>
      <c r="Y3867" s="2"/>
      <c r="Z3867" s="3"/>
      <c r="AA3867" s="3"/>
      <c r="AB3867" s="7" t="s">
        <v>11362</v>
      </c>
      <c r="AC3867" s="3" t="s">
        <v>44</v>
      </c>
      <c r="AD3867" s="3" t="s">
        <v>44</v>
      </c>
      <c r="AE3867" s="3" t="s">
        <v>44</v>
      </c>
      <c r="AF3867" s="3" t="s">
        <v>44</v>
      </c>
      <c r="AG3867" s="4"/>
      <c r="AH3867" s="3"/>
      <c r="AI3867" s="4"/>
      <c r="AJ38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7" s="8">
        <f>IF(#REF!=MAX(#REF!),"New","Old")</f>
      </c>
      <c r="AL3867" s="3"/>
      <c r="AM3867" s="9">
        <f>IF(OR(#REF!="",#REF!=0),"",IF(#REF!&lt;12000,"&lt;12k",IF(AND(#REF!&gt;=12000,#REF!&lt;24000),"12k to 24k",IF(AND(#REF!&gt;=24000,#REF!&lt;=36000),"24k to 36k",IF(#REF!&gt;36000,"&gt;36k","")))))</f>
      </c>
    </row>
    <row x14ac:dyDescent="0.25" r="3868" customHeight="1" ht="18.75">
      <c r="A3868" s="1">
        <v>1944994</v>
      </c>
      <c r="B3868" s="2">
        <v>11557143</v>
      </c>
      <c r="C3868" s="3" t="s">
        <v>0</v>
      </c>
      <c r="D3868" s="3" t="s">
        <v>86</v>
      </c>
      <c r="E3868" s="2">
        <v>2020</v>
      </c>
      <c r="F3868" s="4">
        <v>45257</v>
      </c>
      <c r="G3868" s="3" t="s">
        <v>14</v>
      </c>
      <c r="H3868" s="4">
        <v>45257</v>
      </c>
      <c r="I3868" s="4">
        <f>_xlfn.XLOOKUP(#REF!,[1]!Backup_F8_Previous_Wave[ODINO],[1]!Backup_F8_Previous_Wave[Production Date],"")</f>
      </c>
      <c r="J3868" s="10">
        <f>_xlfn.XLOOKUP(#REF!,[1]!Backup_F8_Previous_Wave[ODINO],[1]!Backup_F8_Previous_Wave[Wave Date],"")</f>
      </c>
      <c r="K3868" s="6">
        <f>_xlfn.XLOOKUP(#REF!,[1]!Backup_F8_Previous_Wave[ODINO],[1]!Backup_F8_Previous_Wave[Full VIN],"")</f>
      </c>
      <c r="L3868" s="3" t="s">
        <v>9058</v>
      </c>
      <c r="M3868" s="3" t="s">
        <v>4</v>
      </c>
      <c r="N3868" s="3" t="s">
        <v>11363</v>
      </c>
      <c r="O3868" s="3" t="s">
        <v>4771</v>
      </c>
      <c r="P3868" s="6">
        <f>_xlfn.XLOOKUP(#REF!,[1]!Table2[BINNING],[1]!Table2[VFG],"")</f>
      </c>
      <c r="Q3868" s="6">
        <f>IF(ISNUMBER(FIND("|",#REF!,1)),LEFT(#REF!,FIND("|",#REF!,1)-2),#REF!)</f>
      </c>
      <c r="R3868" s="6">
        <f>IF(ISNUMBER(FIND("|",#REF!,1)),RIGHT(#REF!,LEN(#REF!)-FIND("|",#REF!,1)-1),"")</f>
      </c>
      <c r="S3868" s="3" t="s">
        <v>7</v>
      </c>
      <c r="T3868" s="3" t="s">
        <v>7</v>
      </c>
      <c r="U3868" s="2">
        <v>0</v>
      </c>
      <c r="V3868" s="2">
        <v>0</v>
      </c>
      <c r="W3868" s="2"/>
      <c r="X3868" s="3" t="s">
        <v>139</v>
      </c>
      <c r="Y3868" s="2"/>
      <c r="Z3868" s="3"/>
      <c r="AA3868" s="3"/>
      <c r="AB3868" s="7" t="s">
        <v>11364</v>
      </c>
      <c r="AC3868" s="3" t="s">
        <v>685</v>
      </c>
      <c r="AD3868" s="3" t="s">
        <v>93</v>
      </c>
      <c r="AE3868" s="3" t="s">
        <v>94</v>
      </c>
      <c r="AF3868" s="3" t="s">
        <v>95</v>
      </c>
      <c r="AG3868" s="4"/>
      <c r="AH3868" s="3"/>
      <c r="AI3868" s="4"/>
      <c r="AJ38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8" s="8">
        <f>IF(#REF!=MAX(#REF!),"New","Old")</f>
      </c>
      <c r="AL3868" s="3"/>
      <c r="AM3868" s="9">
        <f>IF(OR(#REF!="",#REF!=0),"",IF(#REF!&lt;12000,"&lt;12k",IF(AND(#REF!&gt;=12000,#REF!&lt;24000),"12k to 24k",IF(AND(#REF!&gt;=24000,#REF!&lt;=36000),"24k to 36k",IF(#REF!&gt;36000,"&gt;36k","")))))</f>
      </c>
    </row>
    <row x14ac:dyDescent="0.25" r="3869" customHeight="1" ht="18.75">
      <c r="A3869" s="1">
        <v>1945019</v>
      </c>
      <c r="B3869" s="2">
        <v>11557159</v>
      </c>
      <c r="C3869" s="3" t="s">
        <v>0</v>
      </c>
      <c r="D3869" s="3" t="s">
        <v>1</v>
      </c>
      <c r="E3869" s="2">
        <v>2018</v>
      </c>
      <c r="F3869" s="4">
        <v>45258</v>
      </c>
      <c r="G3869" s="3" t="s">
        <v>14</v>
      </c>
      <c r="H3869" s="4">
        <v>45258</v>
      </c>
      <c r="I3869" s="4">
        <f>_xlfn.XLOOKUP(#REF!,[1]!Backup_F8_Previous_Wave[ODINO],[1]!Backup_F8_Previous_Wave[Production Date],"")</f>
      </c>
      <c r="J3869" s="10">
        <f>_xlfn.XLOOKUP(#REF!,[1]!Backup_F8_Previous_Wave[ODINO],[1]!Backup_F8_Previous_Wave[Wave Date],"")</f>
      </c>
      <c r="K3869" s="6">
        <f>_xlfn.XLOOKUP(#REF!,[1]!Backup_F8_Previous_Wave[ODINO],[1]!Backup_F8_Previous_Wave[Full VIN],"")</f>
      </c>
      <c r="L3869" s="3" t="s">
        <v>585</v>
      </c>
      <c r="M3869" s="3" t="s">
        <v>4</v>
      </c>
      <c r="N3869" s="3" t="s">
        <v>11365</v>
      </c>
      <c r="O3869" s="3" t="s">
        <v>49</v>
      </c>
      <c r="P3869" s="6">
        <f>_xlfn.XLOOKUP(#REF!,[1]!Table2[BINNING],[1]!Table2[VFG],"")</f>
      </c>
      <c r="Q3869" s="6">
        <f>IF(ISNUMBER(FIND("|",#REF!,1)),LEFT(#REF!,FIND("|",#REF!,1)-2),#REF!)</f>
      </c>
      <c r="R3869" s="6">
        <f>IF(ISNUMBER(FIND("|",#REF!,1)),RIGHT(#REF!,LEN(#REF!)-FIND("|",#REF!,1)-1),"")</f>
      </c>
      <c r="S3869" s="3" t="s">
        <v>7</v>
      </c>
      <c r="T3869" s="3" t="s">
        <v>7</v>
      </c>
      <c r="U3869" s="2">
        <v>0</v>
      </c>
      <c r="V3869" s="2">
        <v>0</v>
      </c>
      <c r="W3869" s="2"/>
      <c r="X3869" s="3" t="s">
        <v>282</v>
      </c>
      <c r="Y3869" s="2">
        <v>0</v>
      </c>
      <c r="Z3869" s="3"/>
      <c r="AA3869" s="3"/>
      <c r="AB3869" s="7" t="s">
        <v>11366</v>
      </c>
      <c r="AC3869" s="3" t="s">
        <v>20</v>
      </c>
      <c r="AD3869" s="3" t="s">
        <v>11</v>
      </c>
      <c r="AE3869" s="3" t="s">
        <v>21</v>
      </c>
      <c r="AF3869" s="3" t="s">
        <v>13</v>
      </c>
      <c r="AG3869" s="4"/>
      <c r="AH3869" s="3"/>
      <c r="AI3869" s="4"/>
      <c r="AJ38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69" s="8">
        <f>IF(#REF!=MAX(#REF!),"New","Old")</f>
      </c>
      <c r="AL3869" s="3"/>
      <c r="AM3869" s="9">
        <f>IF(OR(#REF!="",#REF!=0),"",IF(#REF!&lt;12000,"&lt;12k",IF(AND(#REF!&gt;=12000,#REF!&lt;24000),"12k to 24k",IF(AND(#REF!&gt;=24000,#REF!&lt;=36000),"24k to 36k",IF(#REF!&gt;36000,"&gt;36k","")))))</f>
      </c>
    </row>
    <row x14ac:dyDescent="0.25" r="3870" customHeight="1" ht="18.75">
      <c r="A3870" s="1">
        <v>1945995</v>
      </c>
      <c r="B3870" s="2">
        <v>11557838</v>
      </c>
      <c r="C3870" s="3" t="s">
        <v>0</v>
      </c>
      <c r="D3870" s="3" t="s">
        <v>86</v>
      </c>
      <c r="E3870" s="2">
        <v>2020</v>
      </c>
      <c r="F3870" s="4">
        <v>45260</v>
      </c>
      <c r="G3870" s="3" t="s">
        <v>14</v>
      </c>
      <c r="H3870" s="4">
        <v>45261</v>
      </c>
      <c r="I3870" s="4">
        <f>_xlfn.XLOOKUP(#REF!,[1]!Backup_F8_Previous_Wave[ODINO],[1]!Backup_F8_Previous_Wave[Production Date],"")</f>
      </c>
      <c r="J3870" s="10">
        <f>_xlfn.XLOOKUP(#REF!,[1]!Backup_F8_Previous_Wave[ODINO],[1]!Backup_F8_Previous_Wave[Wave Date],"")</f>
      </c>
      <c r="K3870" s="6">
        <f>_xlfn.XLOOKUP(#REF!,[1]!Backup_F8_Previous_Wave[ODINO],[1]!Backup_F8_Previous_Wave[Full VIN],"")</f>
      </c>
      <c r="L3870" s="3" t="s">
        <v>10886</v>
      </c>
      <c r="M3870" s="3" t="s">
        <v>4</v>
      </c>
      <c r="N3870" s="3" t="s">
        <v>11367</v>
      </c>
      <c r="O3870" s="3" t="s">
        <v>4771</v>
      </c>
      <c r="P3870" s="6">
        <f>_xlfn.XLOOKUP(#REF!,[1]!Table2[BINNING],[1]!Table2[VFG],"")</f>
      </c>
      <c r="Q3870" s="6">
        <f>IF(ISNUMBER(FIND("|",#REF!,1)),LEFT(#REF!,FIND("|",#REF!,1)-2),#REF!)</f>
      </c>
      <c r="R3870" s="6">
        <f>IF(ISNUMBER(FIND("|",#REF!,1)),RIGHT(#REF!,LEN(#REF!)-FIND("|",#REF!,1)-1),"")</f>
      </c>
      <c r="S3870" s="3" t="s">
        <v>7</v>
      </c>
      <c r="T3870" s="3" t="s">
        <v>7</v>
      </c>
      <c r="U3870" s="2">
        <v>0</v>
      </c>
      <c r="V3870" s="2">
        <v>0</v>
      </c>
      <c r="W3870" s="2"/>
      <c r="X3870" s="3" t="s">
        <v>63</v>
      </c>
      <c r="Y3870" s="2"/>
      <c r="Z3870" s="3"/>
      <c r="AA3870" s="3"/>
      <c r="AB3870" s="7" t="s">
        <v>11368</v>
      </c>
      <c r="AC3870" s="3" t="s">
        <v>685</v>
      </c>
      <c r="AD3870" s="3" t="s">
        <v>93</v>
      </c>
      <c r="AE3870" s="3" t="s">
        <v>94</v>
      </c>
      <c r="AF3870" s="3" t="s">
        <v>95</v>
      </c>
      <c r="AG3870" s="4"/>
      <c r="AH3870" s="3"/>
      <c r="AI3870" s="4"/>
      <c r="AJ38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0" s="8">
        <f>IF(#REF!=MAX(#REF!),"New","Old")</f>
      </c>
      <c r="AL3870" s="3"/>
      <c r="AM3870" s="9">
        <f>IF(OR(#REF!="",#REF!=0),"",IF(#REF!&lt;12000,"&lt;12k",IF(AND(#REF!&gt;=12000,#REF!&lt;24000),"12k to 24k",IF(AND(#REF!&gt;=24000,#REF!&lt;=36000),"24k to 36k",IF(#REF!&gt;36000,"&gt;36k","")))))</f>
      </c>
    </row>
    <row x14ac:dyDescent="0.25" r="3871" customHeight="1" ht="18.75">
      <c r="A3871" s="1">
        <v>1946013</v>
      </c>
      <c r="B3871" s="2">
        <v>11557852</v>
      </c>
      <c r="C3871" s="3" t="s">
        <v>0</v>
      </c>
      <c r="D3871" s="3" t="s">
        <v>4843</v>
      </c>
      <c r="E3871" s="2">
        <v>2023</v>
      </c>
      <c r="F3871" s="4">
        <v>45261</v>
      </c>
      <c r="G3871" s="3" t="s">
        <v>14</v>
      </c>
      <c r="H3871" s="4">
        <v>45261</v>
      </c>
      <c r="I3871" s="4">
        <f>_xlfn.XLOOKUP(#REF!,[1]!Backup_F8_Previous_Wave[ODINO],[1]!Backup_F8_Previous_Wave[Production Date],"")</f>
      </c>
      <c r="J3871" s="10">
        <f>_xlfn.XLOOKUP(#REF!,[1]!Backup_F8_Previous_Wave[ODINO],[1]!Backup_F8_Previous_Wave[Wave Date],"")</f>
      </c>
      <c r="K3871" s="6">
        <f>_xlfn.XLOOKUP(#REF!,[1]!Backup_F8_Previous_Wave[ODINO],[1]!Backup_F8_Previous_Wave[Full VIN],"")</f>
      </c>
      <c r="L3871" s="3" t="s">
        <v>11369</v>
      </c>
      <c r="M3871" s="3" t="s">
        <v>4</v>
      </c>
      <c r="N3871" s="3" t="s">
        <v>11370</v>
      </c>
      <c r="O3871" s="3" t="s">
        <v>3849</v>
      </c>
      <c r="P3871" s="6">
        <f>_xlfn.XLOOKUP(#REF!,[1]!Table2[BINNING],[1]!Table2[VFG],"")</f>
      </c>
      <c r="Q3871" s="6">
        <f>IF(ISNUMBER(FIND("|",#REF!,1)),LEFT(#REF!,FIND("|",#REF!,1)-2),#REF!)</f>
      </c>
      <c r="R3871" s="6">
        <f>IF(ISNUMBER(FIND("|",#REF!,1)),RIGHT(#REF!,LEN(#REF!)-FIND("|",#REF!,1)-1),"")</f>
      </c>
      <c r="S3871" s="3" t="s">
        <v>7</v>
      </c>
      <c r="T3871" s="3" t="s">
        <v>7</v>
      </c>
      <c r="U3871" s="2">
        <v>0</v>
      </c>
      <c r="V3871" s="2">
        <v>0</v>
      </c>
      <c r="W3871" s="2"/>
      <c r="X3871" s="3" t="s">
        <v>282</v>
      </c>
      <c r="Y3871" s="2"/>
      <c r="Z3871" s="3"/>
      <c r="AA3871" s="3"/>
      <c r="AB3871" s="7" t="s">
        <v>11371</v>
      </c>
      <c r="AC3871" s="3" t="s">
        <v>4847</v>
      </c>
      <c r="AD3871" s="3" t="s">
        <v>4848</v>
      </c>
      <c r="AE3871" s="3" t="s">
        <v>4849</v>
      </c>
      <c r="AF3871" s="3" t="s">
        <v>102</v>
      </c>
      <c r="AG3871" s="4"/>
      <c r="AH3871" s="3"/>
      <c r="AI3871" s="4"/>
      <c r="AJ38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1" s="8">
        <f>IF(#REF!=MAX(#REF!),"New","Old")</f>
      </c>
      <c r="AL3871" s="3"/>
      <c r="AM3871" s="9">
        <f>IF(OR(#REF!="",#REF!=0),"",IF(#REF!&lt;12000,"&lt;12k",IF(AND(#REF!&gt;=12000,#REF!&lt;24000),"12k to 24k",IF(AND(#REF!&gt;=24000,#REF!&lt;=36000),"24k to 36k",IF(#REF!&gt;36000,"&gt;36k","")))))</f>
      </c>
    </row>
    <row x14ac:dyDescent="0.25" r="3872" customHeight="1" ht="18.75">
      <c r="A3872" s="1">
        <v>1945038</v>
      </c>
      <c r="B3872" s="2">
        <v>11557172</v>
      </c>
      <c r="C3872" s="3" t="s">
        <v>0</v>
      </c>
      <c r="D3872" s="3" t="s">
        <v>86</v>
      </c>
      <c r="E3872" s="2">
        <v>2020</v>
      </c>
      <c r="F3872" s="4">
        <v>45253</v>
      </c>
      <c r="G3872" s="3" t="s">
        <v>14</v>
      </c>
      <c r="H3872" s="4">
        <v>45258</v>
      </c>
      <c r="I3872" s="4">
        <f>_xlfn.XLOOKUP(#REF!,[1]!Backup_F8_Previous_Wave[ODINO],[1]!Backup_F8_Previous_Wave[Production Date],"")</f>
      </c>
      <c r="J3872" s="10">
        <f>_xlfn.XLOOKUP(#REF!,[1]!Backup_F8_Previous_Wave[ODINO],[1]!Backup_F8_Previous_Wave[Wave Date],"")</f>
      </c>
      <c r="K3872" s="6">
        <f>_xlfn.XLOOKUP(#REF!,[1]!Backup_F8_Previous_Wave[ODINO],[1]!Backup_F8_Previous_Wave[Full VIN],"")</f>
      </c>
      <c r="L3872" s="3" t="s">
        <v>4702</v>
      </c>
      <c r="M3872" s="3" t="s">
        <v>4</v>
      </c>
      <c r="N3872" s="3" t="s">
        <v>11372</v>
      </c>
      <c r="O3872" s="3" t="s">
        <v>4771</v>
      </c>
      <c r="P3872" s="6">
        <f>_xlfn.XLOOKUP(#REF!,[1]!Table2[BINNING],[1]!Table2[VFG],"")</f>
      </c>
      <c r="Q3872" s="6">
        <f>IF(ISNUMBER(FIND("|",#REF!,1)),LEFT(#REF!,FIND("|",#REF!,1)-2),#REF!)</f>
      </c>
      <c r="R3872" s="6">
        <f>IF(ISNUMBER(FIND("|",#REF!,1)),RIGHT(#REF!,LEN(#REF!)-FIND("|",#REF!,1)-1),"")</f>
      </c>
      <c r="S3872" s="3" t="s">
        <v>7</v>
      </c>
      <c r="T3872" s="3" t="s">
        <v>7</v>
      </c>
      <c r="U3872" s="2">
        <v>0</v>
      </c>
      <c r="V3872" s="2">
        <v>0</v>
      </c>
      <c r="W3872" s="2"/>
      <c r="X3872" s="3" t="s">
        <v>32</v>
      </c>
      <c r="Y3872" s="2">
        <v>0</v>
      </c>
      <c r="Z3872" s="3"/>
      <c r="AA3872" s="3"/>
      <c r="AB3872" s="7" t="s">
        <v>11373</v>
      </c>
      <c r="AC3872" s="3" t="s">
        <v>685</v>
      </c>
      <c r="AD3872" s="3" t="s">
        <v>93</v>
      </c>
      <c r="AE3872" s="3" t="s">
        <v>94</v>
      </c>
      <c r="AF3872" s="3" t="s">
        <v>95</v>
      </c>
      <c r="AG3872" s="4"/>
      <c r="AH3872" s="3"/>
      <c r="AI3872" s="4"/>
      <c r="AJ38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2" s="8">
        <f>IF(#REF!=MAX(#REF!),"New","Old")</f>
      </c>
      <c r="AL3872" s="3"/>
      <c r="AM3872" s="9">
        <f>IF(OR(#REF!="",#REF!=0),"",IF(#REF!&lt;12000,"&lt;12k",IF(AND(#REF!&gt;=12000,#REF!&lt;24000),"12k to 24k",IF(AND(#REF!&gt;=24000,#REF!&lt;=36000),"24k to 36k",IF(#REF!&gt;36000,"&gt;36k","")))))</f>
      </c>
    </row>
    <row x14ac:dyDescent="0.25" r="3873" customHeight="1" ht="18.75">
      <c r="A3873" s="1">
        <v>1946036</v>
      </c>
      <c r="B3873" s="2">
        <v>11557868</v>
      </c>
      <c r="C3873" s="3" t="s">
        <v>0</v>
      </c>
      <c r="D3873" s="3" t="s">
        <v>181</v>
      </c>
      <c r="E3873" s="2">
        <v>2016</v>
      </c>
      <c r="F3873" s="4">
        <v>45201</v>
      </c>
      <c r="G3873" s="3" t="s">
        <v>14</v>
      </c>
      <c r="H3873" s="4">
        <v>45261</v>
      </c>
      <c r="I3873" s="4">
        <f>_xlfn.XLOOKUP(#REF!,[1]!Backup_F8_Previous_Wave[ODINO],[1]!Backup_F8_Previous_Wave[Production Date],"")</f>
      </c>
      <c r="J3873" s="10">
        <f>_xlfn.XLOOKUP(#REF!,[1]!Backup_F8_Previous_Wave[ODINO],[1]!Backup_F8_Previous_Wave[Wave Date],"")</f>
      </c>
      <c r="K3873" s="6">
        <f>_xlfn.XLOOKUP(#REF!,[1]!Backup_F8_Previous_Wave[ODINO],[1]!Backup_F8_Previous_Wave[Full VIN],"")</f>
      </c>
      <c r="L3873" s="3" t="s">
        <v>11374</v>
      </c>
      <c r="M3873" s="3" t="s">
        <v>4</v>
      </c>
      <c r="N3873" s="3" t="s">
        <v>11375</v>
      </c>
      <c r="O3873" s="3" t="s">
        <v>11376</v>
      </c>
      <c r="P3873" s="6">
        <f>_xlfn.XLOOKUP(#REF!,[1]!Table2[BINNING],[1]!Table2[VFG],"")</f>
      </c>
      <c r="Q3873" s="6">
        <f>IF(ISNUMBER(FIND("|",#REF!,1)),LEFT(#REF!,FIND("|",#REF!,1)-2),#REF!)</f>
      </c>
      <c r="R3873" s="6">
        <f>IF(ISNUMBER(FIND("|",#REF!,1)),RIGHT(#REF!,LEN(#REF!)-FIND("|",#REF!,1)-1),"")</f>
      </c>
      <c r="S3873" s="3" t="s">
        <v>7</v>
      </c>
      <c r="T3873" s="3" t="s">
        <v>7</v>
      </c>
      <c r="U3873" s="2">
        <v>0</v>
      </c>
      <c r="V3873" s="2">
        <v>0</v>
      </c>
      <c r="W3873" s="2">
        <v>50000</v>
      </c>
      <c r="X3873" s="3" t="s">
        <v>583</v>
      </c>
      <c r="Y3873" s="2"/>
      <c r="Z3873" s="3" t="s">
        <v>11377</v>
      </c>
      <c r="AA3873" s="3" t="s">
        <v>5843</v>
      </c>
      <c r="AB3873" s="7" t="s">
        <v>11378</v>
      </c>
      <c r="AC3873" s="3" t="s">
        <v>297</v>
      </c>
      <c r="AD3873" s="3" t="s">
        <v>298</v>
      </c>
      <c r="AE3873" s="3" t="s">
        <v>299</v>
      </c>
      <c r="AF3873" s="3" t="s">
        <v>198</v>
      </c>
      <c r="AG3873" s="4"/>
      <c r="AH3873" s="3"/>
      <c r="AI3873" s="4"/>
      <c r="AJ38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3" s="8">
        <f>IF(#REF!=MAX(#REF!),"New","Old")</f>
      </c>
      <c r="AL3873" s="3"/>
      <c r="AM3873" s="9">
        <f>IF(OR(#REF!="",#REF!=0),"",IF(#REF!&lt;12000,"&lt;12k",IF(AND(#REF!&gt;=12000,#REF!&lt;24000),"12k to 24k",IF(AND(#REF!&gt;=24000,#REF!&lt;=36000),"24k to 36k",IF(#REF!&gt;36000,"&gt;36k","")))))</f>
      </c>
    </row>
    <row x14ac:dyDescent="0.25" r="3874" customHeight="1" ht="18.75">
      <c r="A3874" s="1">
        <v>1945104</v>
      </c>
      <c r="B3874" s="2">
        <v>11557220</v>
      </c>
      <c r="C3874" s="3" t="s">
        <v>0</v>
      </c>
      <c r="D3874" s="3" t="s">
        <v>86</v>
      </c>
      <c r="E3874" s="2">
        <v>2020</v>
      </c>
      <c r="F3874" s="4">
        <v>45253</v>
      </c>
      <c r="G3874" s="3" t="s">
        <v>14</v>
      </c>
      <c r="H3874" s="4">
        <v>45258</v>
      </c>
      <c r="I3874" s="4">
        <f>_xlfn.XLOOKUP(#REF!,[1]!Backup_F8_Previous_Wave[ODINO],[1]!Backup_F8_Previous_Wave[Production Date],"")</f>
      </c>
      <c r="J3874" s="10">
        <f>_xlfn.XLOOKUP(#REF!,[1]!Backup_F8_Previous_Wave[ODINO],[1]!Backup_F8_Previous_Wave[Wave Date],"")</f>
      </c>
      <c r="K3874" s="6">
        <f>_xlfn.XLOOKUP(#REF!,[1]!Backup_F8_Previous_Wave[ODINO],[1]!Backup_F8_Previous_Wave[Full VIN],"")</f>
      </c>
      <c r="L3874" s="3" t="s">
        <v>7396</v>
      </c>
      <c r="M3874" s="3" t="s">
        <v>4</v>
      </c>
      <c r="N3874" s="3" t="s">
        <v>11379</v>
      </c>
      <c r="O3874" s="3" t="s">
        <v>4771</v>
      </c>
      <c r="P3874" s="6">
        <f>_xlfn.XLOOKUP(#REF!,[1]!Table2[BINNING],[1]!Table2[VFG],"")</f>
      </c>
      <c r="Q3874" s="6">
        <f>IF(ISNUMBER(FIND("|",#REF!,1)),LEFT(#REF!,FIND("|",#REF!,1)-2),#REF!)</f>
      </c>
      <c r="R3874" s="6">
        <f>IF(ISNUMBER(FIND("|",#REF!,1)),RIGHT(#REF!,LEN(#REF!)-FIND("|",#REF!,1)-1),"")</f>
      </c>
      <c r="S3874" s="3" t="s">
        <v>7</v>
      </c>
      <c r="T3874" s="3" t="s">
        <v>7</v>
      </c>
      <c r="U3874" s="2">
        <v>0</v>
      </c>
      <c r="V3874" s="2">
        <v>0</v>
      </c>
      <c r="W3874" s="2">
        <v>59200</v>
      </c>
      <c r="X3874" s="3" t="s">
        <v>125</v>
      </c>
      <c r="Y3874" s="2"/>
      <c r="Z3874" s="3" t="s">
        <v>11380</v>
      </c>
      <c r="AA3874" s="3" t="s">
        <v>3814</v>
      </c>
      <c r="AB3874" s="7" t="s">
        <v>11381</v>
      </c>
      <c r="AC3874" s="3" t="s">
        <v>685</v>
      </c>
      <c r="AD3874" s="3" t="s">
        <v>93</v>
      </c>
      <c r="AE3874" s="3" t="s">
        <v>94</v>
      </c>
      <c r="AF3874" s="3" t="s">
        <v>95</v>
      </c>
      <c r="AG3874" s="4"/>
      <c r="AH3874" s="3"/>
      <c r="AI3874" s="4"/>
      <c r="AJ38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4" s="8">
        <f>IF(#REF!=MAX(#REF!),"New","Old")</f>
      </c>
      <c r="AL3874" s="3"/>
      <c r="AM3874" s="9">
        <f>IF(OR(#REF!="",#REF!=0),"",IF(#REF!&lt;12000,"&lt;12k",IF(AND(#REF!&gt;=12000,#REF!&lt;24000),"12k to 24k",IF(AND(#REF!&gt;=24000,#REF!&lt;=36000),"24k to 36k",IF(#REF!&gt;36000,"&gt;36k","")))))</f>
      </c>
    </row>
    <row x14ac:dyDescent="0.25" r="3875" customHeight="1" ht="18.75">
      <c r="A3875" s="1">
        <v>1946086</v>
      </c>
      <c r="B3875" s="2">
        <v>11557907</v>
      </c>
      <c r="C3875" s="3" t="s">
        <v>0</v>
      </c>
      <c r="D3875" s="3" t="s">
        <v>4843</v>
      </c>
      <c r="E3875" s="2">
        <v>2023</v>
      </c>
      <c r="F3875" s="4">
        <v>44999</v>
      </c>
      <c r="G3875" s="3" t="s">
        <v>2</v>
      </c>
      <c r="H3875" s="4">
        <v>45261</v>
      </c>
      <c r="I3875" s="4">
        <f>_xlfn.XLOOKUP(#REF!,[1]!Backup_F8_Previous_Wave[ODINO],[1]!Backup_F8_Previous_Wave[Production Date],"")</f>
      </c>
      <c r="J3875" s="10">
        <f>_xlfn.XLOOKUP(#REF!,[1]!Backup_F8_Previous_Wave[ODINO],[1]!Backup_F8_Previous_Wave[Wave Date],"")</f>
      </c>
      <c r="K3875" s="6">
        <f>_xlfn.XLOOKUP(#REF!,[1]!Backup_F8_Previous_Wave[ODINO],[1]!Backup_F8_Previous_Wave[Full VIN],"")</f>
      </c>
      <c r="L3875" s="3" t="s">
        <v>7842</v>
      </c>
      <c r="M3875" s="3" t="s">
        <v>4</v>
      </c>
      <c r="N3875" s="3" t="s">
        <v>11382</v>
      </c>
      <c r="O3875" s="3" t="s">
        <v>3849</v>
      </c>
      <c r="P3875" s="6">
        <f>_xlfn.XLOOKUP(#REF!,[1]!Table2[BINNING],[1]!Table2[VFG],"")</f>
      </c>
      <c r="Q3875" s="6">
        <f>IF(ISNUMBER(FIND("|",#REF!,1)),LEFT(#REF!,FIND("|",#REF!,1)-2),#REF!)</f>
      </c>
      <c r="R3875" s="6">
        <f>IF(ISNUMBER(FIND("|",#REF!,1)),RIGHT(#REF!,LEN(#REF!)-FIND("|",#REF!,1)-1),"")</f>
      </c>
      <c r="S3875" s="3" t="s">
        <v>7</v>
      </c>
      <c r="T3875" s="3" t="s">
        <v>7</v>
      </c>
      <c r="U3875" s="2">
        <v>0</v>
      </c>
      <c r="V3875" s="2">
        <v>0</v>
      </c>
      <c r="W3875" s="2"/>
      <c r="X3875" s="3" t="s">
        <v>106</v>
      </c>
      <c r="Y3875" s="2">
        <v>65</v>
      </c>
      <c r="Z3875" s="3"/>
      <c r="AA3875" s="3"/>
      <c r="AB3875" s="7" t="s">
        <v>11383</v>
      </c>
      <c r="AC3875" s="3" t="s">
        <v>4847</v>
      </c>
      <c r="AD3875" s="3" t="s">
        <v>4848</v>
      </c>
      <c r="AE3875" s="3" t="s">
        <v>4849</v>
      </c>
      <c r="AF3875" s="3" t="s">
        <v>102</v>
      </c>
      <c r="AG3875" s="4"/>
      <c r="AH3875" s="3"/>
      <c r="AI3875" s="4"/>
      <c r="AJ38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5" s="8">
        <f>IF(#REF!=MAX(#REF!),"New","Old")</f>
      </c>
      <c r="AL3875" s="3"/>
      <c r="AM3875" s="9">
        <f>IF(OR(#REF!="",#REF!=0),"",IF(#REF!&lt;12000,"&lt;12k",IF(AND(#REF!&gt;=12000,#REF!&lt;24000),"12k to 24k",IF(AND(#REF!&gt;=24000,#REF!&lt;=36000),"24k to 36k",IF(#REF!&gt;36000,"&gt;36k","")))))</f>
      </c>
    </row>
    <row x14ac:dyDescent="0.25" r="3876" customHeight="1" ht="18.75">
      <c r="A3876" s="1">
        <v>1945146</v>
      </c>
      <c r="B3876" s="2">
        <v>11557249</v>
      </c>
      <c r="C3876" s="3" t="s">
        <v>0</v>
      </c>
      <c r="D3876" s="3" t="s">
        <v>4621</v>
      </c>
      <c r="E3876" s="2">
        <v>2022</v>
      </c>
      <c r="F3876" s="4">
        <v>45108</v>
      </c>
      <c r="G3876" s="3" t="s">
        <v>39</v>
      </c>
      <c r="H3876" s="4">
        <v>45258</v>
      </c>
      <c r="I3876" s="4">
        <f>_xlfn.XLOOKUP(#REF!,[1]!Backup_F8_Previous_Wave[ODINO],[1]!Backup_F8_Previous_Wave[Production Date],"")</f>
      </c>
      <c r="J3876" s="10">
        <f>_xlfn.XLOOKUP(#REF!,[1]!Backup_F8_Previous_Wave[ODINO],[1]!Backup_F8_Previous_Wave[Wave Date],"")</f>
      </c>
      <c r="K3876" s="6">
        <f>_xlfn.XLOOKUP(#REF!,[1]!Backup_F8_Previous_Wave[ODINO],[1]!Backup_F8_Previous_Wave[Full VIN],"")</f>
      </c>
      <c r="L3876" s="3" t="s">
        <v>11384</v>
      </c>
      <c r="M3876" s="3" t="s">
        <v>4</v>
      </c>
      <c r="N3876" s="3" t="s">
        <v>11385</v>
      </c>
      <c r="O3876" s="3" t="s">
        <v>824</v>
      </c>
      <c r="P3876" s="6">
        <f>_xlfn.XLOOKUP(#REF!,[1]!Table2[BINNING],[1]!Table2[VFG],"")</f>
      </c>
      <c r="Q3876" s="6">
        <f>IF(ISNUMBER(FIND("|",#REF!,1)),LEFT(#REF!,FIND("|",#REF!,1)-2),#REF!)</f>
      </c>
      <c r="R3876" s="6">
        <f>IF(ISNUMBER(FIND("|",#REF!,1)),RIGHT(#REF!,LEN(#REF!)-FIND("|",#REF!,1)-1),"")</f>
      </c>
      <c r="S3876" s="3" t="s">
        <v>7</v>
      </c>
      <c r="T3876" s="3" t="s">
        <v>7</v>
      </c>
      <c r="U3876" s="2">
        <v>0</v>
      </c>
      <c r="V3876" s="2">
        <v>0</v>
      </c>
      <c r="W3876" s="2"/>
      <c r="X3876" s="3" t="s">
        <v>63</v>
      </c>
      <c r="Y3876" s="2">
        <v>0</v>
      </c>
      <c r="Z3876" s="3"/>
      <c r="AA3876" s="3"/>
      <c r="AB3876" s="7" t="s">
        <v>11386</v>
      </c>
      <c r="AC3876" s="3" t="s">
        <v>4628</v>
      </c>
      <c r="AD3876" s="3" t="s">
        <v>4629</v>
      </c>
      <c r="AE3876" s="3" t="s">
        <v>4630</v>
      </c>
      <c r="AF3876" s="3" t="s">
        <v>77</v>
      </c>
      <c r="AG3876" s="4"/>
      <c r="AH3876" s="3"/>
      <c r="AI3876" s="4"/>
      <c r="AJ38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6" s="8">
        <f>IF(#REF!=MAX(#REF!),"New","Old")</f>
      </c>
      <c r="AL3876" s="3"/>
      <c r="AM3876" s="9">
        <f>IF(OR(#REF!="",#REF!=0),"",IF(#REF!&lt;12000,"&lt;12k",IF(AND(#REF!&gt;=12000,#REF!&lt;24000),"12k to 24k",IF(AND(#REF!&gt;=24000,#REF!&lt;=36000),"24k to 36k",IF(#REF!&gt;36000,"&gt;36k","")))))</f>
      </c>
    </row>
    <row x14ac:dyDescent="0.25" r="3877" customHeight="1" ht="18.75">
      <c r="A3877" s="1">
        <v>1945171</v>
      </c>
      <c r="B3877" s="2">
        <v>11557269</v>
      </c>
      <c r="C3877" s="3" t="s">
        <v>0</v>
      </c>
      <c r="D3877" s="3" t="s">
        <v>1</v>
      </c>
      <c r="E3877" s="2">
        <v>2018</v>
      </c>
      <c r="F3877" s="4">
        <v>45255</v>
      </c>
      <c r="G3877" s="3" t="s">
        <v>14</v>
      </c>
      <c r="H3877" s="4">
        <v>45258</v>
      </c>
      <c r="I3877" s="4">
        <f>_xlfn.XLOOKUP(#REF!,[1]!Backup_F8_Previous_Wave[ODINO],[1]!Backup_F8_Previous_Wave[Production Date],"")</f>
      </c>
      <c r="J3877" s="10">
        <f>_xlfn.XLOOKUP(#REF!,[1]!Backup_F8_Previous_Wave[ODINO],[1]!Backup_F8_Previous_Wave[Wave Date],"")</f>
      </c>
      <c r="K3877" s="6">
        <f>_xlfn.XLOOKUP(#REF!,[1]!Backup_F8_Previous_Wave[ODINO],[1]!Backup_F8_Previous_Wave[Full VIN],"")</f>
      </c>
      <c r="L3877" s="3" t="s">
        <v>1721</v>
      </c>
      <c r="M3877" s="3" t="s">
        <v>4</v>
      </c>
      <c r="N3877" s="3" t="s">
        <v>11387</v>
      </c>
      <c r="O3877" s="3" t="s">
        <v>151</v>
      </c>
      <c r="P3877" s="6">
        <f>_xlfn.XLOOKUP(#REF!,[1]!Table2[BINNING],[1]!Table2[VFG],"")</f>
      </c>
      <c r="Q3877" s="6">
        <f>IF(ISNUMBER(FIND("|",#REF!,1)),LEFT(#REF!,FIND("|",#REF!,1)-2),#REF!)</f>
      </c>
      <c r="R3877" s="6">
        <f>IF(ISNUMBER(FIND("|",#REF!,1)),RIGHT(#REF!,LEN(#REF!)-FIND("|",#REF!,1)-1),"")</f>
      </c>
      <c r="S3877" s="3" t="s">
        <v>7</v>
      </c>
      <c r="T3877" s="3" t="s">
        <v>7</v>
      </c>
      <c r="U3877" s="2">
        <v>0</v>
      </c>
      <c r="V3877" s="2">
        <v>0</v>
      </c>
      <c r="W3877" s="2"/>
      <c r="X3877" s="3" t="s">
        <v>32</v>
      </c>
      <c r="Y3877" s="2">
        <v>0</v>
      </c>
      <c r="Z3877" s="3"/>
      <c r="AA3877" s="3"/>
      <c r="AB3877" s="7" t="s">
        <v>11388</v>
      </c>
      <c r="AC3877" s="3" t="s">
        <v>20</v>
      </c>
      <c r="AD3877" s="3" t="s">
        <v>11</v>
      </c>
      <c r="AE3877" s="3" t="s">
        <v>21</v>
      </c>
      <c r="AF3877" s="3" t="s">
        <v>13</v>
      </c>
      <c r="AG3877" s="4"/>
      <c r="AH3877" s="3"/>
      <c r="AI3877" s="4"/>
      <c r="AJ38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7" s="8">
        <f>IF(#REF!=MAX(#REF!),"New","Old")</f>
      </c>
      <c r="AL3877" s="3"/>
      <c r="AM3877" s="9">
        <f>IF(OR(#REF!="",#REF!=0),"",IF(#REF!&lt;12000,"&lt;12k",IF(AND(#REF!&gt;=12000,#REF!&lt;24000),"12k to 24k",IF(AND(#REF!&gt;=24000,#REF!&lt;=36000),"24k to 36k",IF(#REF!&gt;36000,"&gt;36k","")))))</f>
      </c>
    </row>
    <row x14ac:dyDescent="0.25" r="3878" customHeight="1" ht="18.75">
      <c r="A3878" s="1">
        <v>1946099</v>
      </c>
      <c r="B3878" s="2">
        <v>11557917</v>
      </c>
      <c r="C3878" s="3" t="s">
        <v>0</v>
      </c>
      <c r="D3878" s="3" t="s">
        <v>2134</v>
      </c>
      <c r="E3878" s="2">
        <v>1997</v>
      </c>
      <c r="F3878" s="4">
        <v>45231</v>
      </c>
      <c r="G3878" s="3" t="s">
        <v>14</v>
      </c>
      <c r="H3878" s="4">
        <v>45261</v>
      </c>
      <c r="I3878" s="4"/>
      <c r="J3878" s="10">
        <f>_xlfn.XLOOKUP(#REF!,[1]!Backup_F8_Previous_Wave[ODINO],[1]!Backup_F8_Previous_Wave[Wave Date],"")</f>
      </c>
      <c r="K3878" s="3"/>
      <c r="L3878" s="3" t="s">
        <v>11389</v>
      </c>
      <c r="M3878" s="3" t="s">
        <v>4</v>
      </c>
      <c r="N3878" s="3" t="s">
        <v>11390</v>
      </c>
      <c r="O3878" s="3" t="s">
        <v>80</v>
      </c>
      <c r="P3878" s="6">
        <f>_xlfn.XLOOKUP(#REF!,[1]!Table2[BINNING],[1]!Table2[VFG],"")</f>
      </c>
      <c r="Q3878" s="6">
        <f>IF(ISNUMBER(FIND("|",#REF!,1)),LEFT(#REF!,FIND("|",#REF!,1)-2),#REF!)</f>
      </c>
      <c r="R3878" s="6">
        <f>IF(ISNUMBER(FIND("|",#REF!,1)),RIGHT(#REF!,LEN(#REF!)-FIND("|",#REF!,1)-1),"")</f>
      </c>
      <c r="S3878" s="3" t="s">
        <v>7</v>
      </c>
      <c r="T3878" s="3" t="s">
        <v>7</v>
      </c>
      <c r="U3878" s="2">
        <v>0</v>
      </c>
      <c r="V3878" s="2">
        <v>0</v>
      </c>
      <c r="W3878" s="2"/>
      <c r="X3878" s="3" t="s">
        <v>404</v>
      </c>
      <c r="Y3878" s="2"/>
      <c r="Z3878" s="3"/>
      <c r="AA3878" s="3"/>
      <c r="AB3878" s="7" t="s">
        <v>11391</v>
      </c>
      <c r="AC3878" s="3" t="s">
        <v>44</v>
      </c>
      <c r="AD3878" s="3" t="s">
        <v>44</v>
      </c>
      <c r="AE3878" s="3" t="s">
        <v>44</v>
      </c>
      <c r="AF3878" s="3" t="s">
        <v>44</v>
      </c>
      <c r="AG3878" s="4"/>
      <c r="AH3878" s="3"/>
      <c r="AI3878" s="4"/>
      <c r="AJ38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8" s="8">
        <f>IF(#REF!=MAX(#REF!),"New","Old")</f>
      </c>
      <c r="AL3878" s="3"/>
      <c r="AM3878" s="9">
        <f>IF(OR(#REF!="",#REF!=0),"",IF(#REF!&lt;12000,"&lt;12k",IF(AND(#REF!&gt;=12000,#REF!&lt;24000),"12k to 24k",IF(AND(#REF!&gt;=24000,#REF!&lt;=36000),"24k to 36k",IF(#REF!&gt;36000,"&gt;36k","")))))</f>
      </c>
    </row>
    <row x14ac:dyDescent="0.25" r="3879" customHeight="1" ht="18.75">
      <c r="A3879" s="1">
        <v>1945335</v>
      </c>
      <c r="B3879" s="2">
        <v>11557383</v>
      </c>
      <c r="C3879" s="3" t="s">
        <v>0</v>
      </c>
      <c r="D3879" s="3" t="s">
        <v>86</v>
      </c>
      <c r="E3879" s="2">
        <v>2021</v>
      </c>
      <c r="F3879" s="4">
        <v>45256</v>
      </c>
      <c r="G3879" s="3" t="s">
        <v>14</v>
      </c>
      <c r="H3879" s="4">
        <v>45259</v>
      </c>
      <c r="I3879" s="4">
        <f>_xlfn.XLOOKUP(#REF!,[1]!Backup_F8_Previous_Wave[ODINO],[1]!Backup_F8_Previous_Wave[Production Date],"")</f>
      </c>
      <c r="J3879" s="10">
        <f>_xlfn.XLOOKUP(#REF!,[1]!Backup_F8_Previous_Wave[ODINO],[1]!Backup_F8_Previous_Wave[Wave Date],"")</f>
      </c>
      <c r="K3879" s="6">
        <f>_xlfn.XLOOKUP(#REF!,[1]!Backup_F8_Previous_Wave[ODINO],[1]!Backup_F8_Previous_Wave[Full VIN],"")</f>
      </c>
      <c r="L3879" s="3" t="s">
        <v>11392</v>
      </c>
      <c r="M3879" s="3" t="s">
        <v>4</v>
      </c>
      <c r="N3879" s="3" t="s">
        <v>11393</v>
      </c>
      <c r="O3879" s="3" t="s">
        <v>4771</v>
      </c>
      <c r="P3879" s="6">
        <f>_xlfn.XLOOKUP(#REF!,[1]!Table2[BINNING],[1]!Table2[VFG],"")</f>
      </c>
      <c r="Q3879" s="6">
        <f>IF(ISNUMBER(FIND("|",#REF!,1)),LEFT(#REF!,FIND("|",#REF!,1)-2),#REF!)</f>
      </c>
      <c r="R3879" s="6">
        <f>IF(ISNUMBER(FIND("|",#REF!,1)),RIGHT(#REF!,LEN(#REF!)-FIND("|",#REF!,1)-1),"")</f>
      </c>
      <c r="S3879" s="3" t="s">
        <v>7</v>
      </c>
      <c r="T3879" s="3" t="s">
        <v>7</v>
      </c>
      <c r="U3879" s="2">
        <v>0</v>
      </c>
      <c r="V3879" s="2">
        <v>0</v>
      </c>
      <c r="W3879" s="2">
        <v>22000</v>
      </c>
      <c r="X3879" s="3" t="s">
        <v>358</v>
      </c>
      <c r="Y3879" s="2"/>
      <c r="Z3879" s="3" t="s">
        <v>11394</v>
      </c>
      <c r="AA3879" s="3" t="s">
        <v>4338</v>
      </c>
      <c r="AB3879" s="7" t="s">
        <v>11395</v>
      </c>
      <c r="AC3879" s="3" t="s">
        <v>685</v>
      </c>
      <c r="AD3879" s="3" t="s">
        <v>93</v>
      </c>
      <c r="AE3879" s="3" t="s">
        <v>94</v>
      </c>
      <c r="AF3879" s="3" t="s">
        <v>95</v>
      </c>
      <c r="AG3879" s="4"/>
      <c r="AH3879" s="3"/>
      <c r="AI3879" s="4"/>
      <c r="AJ38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79" s="8">
        <f>IF(#REF!=MAX(#REF!),"New","Old")</f>
      </c>
      <c r="AL3879" s="3"/>
      <c r="AM3879" s="9">
        <f>IF(OR(#REF!="",#REF!=0),"",IF(#REF!&lt;12000,"&lt;12k",IF(AND(#REF!&gt;=12000,#REF!&lt;24000),"12k to 24k",IF(AND(#REF!&gt;=24000,#REF!&lt;=36000),"24k to 36k",IF(#REF!&gt;36000,"&gt;36k","")))))</f>
      </c>
    </row>
    <row x14ac:dyDescent="0.25" r="3880" customHeight="1" ht="18.75">
      <c r="A3880" s="1">
        <v>1945341</v>
      </c>
      <c r="B3880" s="2">
        <v>11557390</v>
      </c>
      <c r="C3880" s="3" t="s">
        <v>0</v>
      </c>
      <c r="D3880" s="3" t="s">
        <v>86</v>
      </c>
      <c r="E3880" s="2">
        <v>2021</v>
      </c>
      <c r="F3880" s="4">
        <v>45250</v>
      </c>
      <c r="G3880" s="3" t="s">
        <v>14</v>
      </c>
      <c r="H3880" s="4">
        <v>45259</v>
      </c>
      <c r="I3880" s="4">
        <f>_xlfn.XLOOKUP(#REF!,[1]!Backup_F8_Previous_Wave[ODINO],[1]!Backup_F8_Previous_Wave[Production Date],"")</f>
      </c>
      <c r="J3880" s="10">
        <f>_xlfn.XLOOKUP(#REF!,[1]!Backup_F8_Previous_Wave[ODINO],[1]!Backup_F8_Previous_Wave[Wave Date],"")</f>
      </c>
      <c r="K3880" s="6">
        <f>_xlfn.XLOOKUP(#REF!,[1]!Backup_F8_Previous_Wave[ODINO],[1]!Backup_F8_Previous_Wave[Full VIN],"")</f>
      </c>
      <c r="L3880" s="3" t="s">
        <v>11396</v>
      </c>
      <c r="M3880" s="3" t="s">
        <v>4</v>
      </c>
      <c r="N3880" s="3" t="s">
        <v>11397</v>
      </c>
      <c r="O3880" s="3" t="s">
        <v>4771</v>
      </c>
      <c r="P3880" s="6">
        <f>_xlfn.XLOOKUP(#REF!,[1]!Table2[BINNING],[1]!Table2[VFG],"")</f>
      </c>
      <c r="Q3880" s="6">
        <f>IF(ISNUMBER(FIND("|",#REF!,1)),LEFT(#REF!,FIND("|",#REF!,1)-2),#REF!)</f>
      </c>
      <c r="R3880" s="6">
        <f>IF(ISNUMBER(FIND("|",#REF!,1)),RIGHT(#REF!,LEN(#REF!)-FIND("|",#REF!,1)-1),"")</f>
      </c>
      <c r="S3880" s="3" t="s">
        <v>7</v>
      </c>
      <c r="T3880" s="3" t="s">
        <v>7</v>
      </c>
      <c r="U3880" s="2">
        <v>0</v>
      </c>
      <c r="V3880" s="2">
        <v>0</v>
      </c>
      <c r="W3880" s="2"/>
      <c r="X3880" s="3" t="s">
        <v>246</v>
      </c>
      <c r="Y3880" s="2">
        <v>0</v>
      </c>
      <c r="Z3880" s="3"/>
      <c r="AA3880" s="3"/>
      <c r="AB3880" s="7" t="s">
        <v>11398</v>
      </c>
      <c r="AC3880" s="3" t="s">
        <v>685</v>
      </c>
      <c r="AD3880" s="3" t="s">
        <v>93</v>
      </c>
      <c r="AE3880" s="3" t="s">
        <v>94</v>
      </c>
      <c r="AF3880" s="3" t="s">
        <v>95</v>
      </c>
      <c r="AG3880" s="4"/>
      <c r="AH3880" s="3"/>
      <c r="AI3880" s="4"/>
      <c r="AJ38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0" s="8">
        <f>IF(#REF!=MAX(#REF!),"New","Old")</f>
      </c>
      <c r="AL3880" s="3"/>
      <c r="AM3880" s="9">
        <f>IF(OR(#REF!="",#REF!=0),"",IF(#REF!&lt;12000,"&lt;12k",IF(AND(#REF!&gt;=12000,#REF!&lt;24000),"12k to 24k",IF(AND(#REF!&gt;=24000,#REF!&lt;=36000),"24k to 36k",IF(#REF!&gt;36000,"&gt;36k","")))))</f>
      </c>
    </row>
    <row x14ac:dyDescent="0.25" r="3881" customHeight="1" ht="18.75">
      <c r="A3881" s="1">
        <v>1946111</v>
      </c>
      <c r="B3881" s="2">
        <v>11557924</v>
      </c>
      <c r="C3881" s="3" t="s">
        <v>0</v>
      </c>
      <c r="D3881" s="3" t="s">
        <v>86</v>
      </c>
      <c r="E3881" s="2">
        <v>2020</v>
      </c>
      <c r="F3881" s="4">
        <v>45261</v>
      </c>
      <c r="G3881" s="3" t="s">
        <v>14</v>
      </c>
      <c r="H3881" s="4">
        <v>45261</v>
      </c>
      <c r="I3881" s="4">
        <f>_xlfn.XLOOKUP(#REF!,[1]!Backup_F8_Previous_Wave[ODINO],[1]!Backup_F8_Previous_Wave[Production Date],"")</f>
      </c>
      <c r="J3881" s="10">
        <f>_xlfn.XLOOKUP(#REF!,[1]!Backup_F8_Previous_Wave[ODINO],[1]!Backup_F8_Previous_Wave[Wave Date],"")</f>
      </c>
      <c r="K3881" s="6">
        <f>_xlfn.XLOOKUP(#REF!,[1]!Backup_F8_Previous_Wave[ODINO],[1]!Backup_F8_Previous_Wave[Full VIN],"")</f>
      </c>
      <c r="L3881" s="3" t="s">
        <v>8380</v>
      </c>
      <c r="M3881" s="3" t="s">
        <v>4</v>
      </c>
      <c r="N3881" s="3" t="s">
        <v>11399</v>
      </c>
      <c r="O3881" s="3" t="s">
        <v>4771</v>
      </c>
      <c r="P3881" s="6">
        <f>_xlfn.XLOOKUP(#REF!,[1]!Table2[BINNING],[1]!Table2[VFG],"")</f>
      </c>
      <c r="Q3881" s="6">
        <f>IF(ISNUMBER(FIND("|",#REF!,1)),LEFT(#REF!,FIND("|",#REF!,1)-2),#REF!)</f>
      </c>
      <c r="R3881" s="6">
        <f>IF(ISNUMBER(FIND("|",#REF!,1)),RIGHT(#REF!,LEN(#REF!)-FIND("|",#REF!,1)-1),"")</f>
      </c>
      <c r="S3881" s="3" t="s">
        <v>7</v>
      </c>
      <c r="T3881" s="3" t="s">
        <v>7</v>
      </c>
      <c r="U3881" s="2">
        <v>0</v>
      </c>
      <c r="V3881" s="2">
        <v>0</v>
      </c>
      <c r="W3881" s="2"/>
      <c r="X3881" s="3" t="s">
        <v>32</v>
      </c>
      <c r="Y3881" s="2"/>
      <c r="Z3881" s="3"/>
      <c r="AA3881" s="3"/>
      <c r="AB3881" s="7" t="s">
        <v>11400</v>
      </c>
      <c r="AC3881" s="3" t="s">
        <v>685</v>
      </c>
      <c r="AD3881" s="3" t="s">
        <v>93</v>
      </c>
      <c r="AE3881" s="3" t="s">
        <v>94</v>
      </c>
      <c r="AF3881" s="3" t="s">
        <v>95</v>
      </c>
      <c r="AG3881" s="4"/>
      <c r="AH3881" s="3"/>
      <c r="AI3881" s="4"/>
      <c r="AJ38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1" s="8">
        <f>IF(#REF!=MAX(#REF!),"New","Old")</f>
      </c>
      <c r="AL3881" s="3"/>
      <c r="AM3881" s="9">
        <f>IF(OR(#REF!="",#REF!=0),"",IF(#REF!&lt;12000,"&lt;12k",IF(AND(#REF!&gt;=12000,#REF!&lt;24000),"12k to 24k",IF(AND(#REF!&gt;=24000,#REF!&lt;=36000),"24k to 36k",IF(#REF!&gt;36000,"&gt;36k","")))))</f>
      </c>
    </row>
    <row x14ac:dyDescent="0.25" r="3882" customHeight="1" ht="18.75">
      <c r="A3882" s="1">
        <v>1946223</v>
      </c>
      <c r="B3882" s="2">
        <v>11558000</v>
      </c>
      <c r="C3882" s="3" t="s">
        <v>0</v>
      </c>
      <c r="D3882" s="3" t="s">
        <v>38</v>
      </c>
      <c r="E3882" s="2">
        <v>2015</v>
      </c>
      <c r="F3882" s="4">
        <v>45261</v>
      </c>
      <c r="G3882" s="3" t="s">
        <v>14</v>
      </c>
      <c r="H3882" s="4">
        <v>45261</v>
      </c>
      <c r="I3882" s="4">
        <f>_xlfn.XLOOKUP(#REF!,[1]!Backup_F8_Previous_Wave[ODINO],[1]!Backup_F8_Previous_Wave[Production Date],"")</f>
      </c>
      <c r="J3882" s="10">
        <f>_xlfn.XLOOKUP(#REF!,[1]!Backup_F8_Previous_Wave[ODINO],[1]!Backup_F8_Previous_Wave[Wave Date],"")</f>
      </c>
      <c r="K3882" s="6">
        <f>_xlfn.XLOOKUP(#REF!,[1]!Backup_F8_Previous_Wave[ODINO],[1]!Backup_F8_Previous_Wave[Full VIN],"")</f>
      </c>
      <c r="L3882" s="3" t="s">
        <v>11401</v>
      </c>
      <c r="M3882" s="3" t="s">
        <v>4</v>
      </c>
      <c r="N3882" s="3" t="s">
        <v>11402</v>
      </c>
      <c r="O3882" s="3" t="s">
        <v>184</v>
      </c>
      <c r="P3882" s="6">
        <f>_xlfn.XLOOKUP(#REF!,[1]!Table2[BINNING],[1]!Table2[VFG],"")</f>
      </c>
      <c r="Q3882" s="6">
        <f>IF(ISNUMBER(FIND("|",#REF!,1)),LEFT(#REF!,FIND("|",#REF!,1)-2),#REF!)</f>
      </c>
      <c r="R3882" s="6">
        <f>IF(ISNUMBER(FIND("|",#REF!,1)),RIGHT(#REF!,LEN(#REF!)-FIND("|",#REF!,1)-1),"")</f>
      </c>
      <c r="S3882" s="3" t="s">
        <v>7</v>
      </c>
      <c r="T3882" s="3" t="s">
        <v>7</v>
      </c>
      <c r="U3882" s="2">
        <v>0</v>
      </c>
      <c r="V3882" s="2">
        <v>0</v>
      </c>
      <c r="W3882" s="2"/>
      <c r="X3882" s="3" t="s">
        <v>72</v>
      </c>
      <c r="Y3882" s="2"/>
      <c r="Z3882" s="3"/>
      <c r="AA3882" s="3"/>
      <c r="AB3882" s="7" t="s">
        <v>11403</v>
      </c>
      <c r="AC3882" s="3" t="s">
        <v>826</v>
      </c>
      <c r="AD3882" s="3" t="s">
        <v>147</v>
      </c>
      <c r="AE3882" s="3" t="s">
        <v>148</v>
      </c>
      <c r="AF3882" s="3" t="s">
        <v>45</v>
      </c>
      <c r="AG3882" s="4"/>
      <c r="AH3882" s="3"/>
      <c r="AI3882" s="4"/>
      <c r="AJ38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2" s="8">
        <f>IF(#REF!=MAX(#REF!),"New","Old")</f>
      </c>
      <c r="AL3882" s="3"/>
      <c r="AM3882" s="9">
        <f>IF(OR(#REF!="",#REF!=0),"",IF(#REF!&lt;12000,"&lt;12k",IF(AND(#REF!&gt;=12000,#REF!&lt;24000),"12k to 24k",IF(AND(#REF!&gt;=24000,#REF!&lt;=36000),"24k to 36k",IF(#REF!&gt;36000,"&gt;36k","")))))</f>
      </c>
    </row>
    <row x14ac:dyDescent="0.25" r="3883" customHeight="1" ht="18.75">
      <c r="A3883" s="1">
        <v>1945636</v>
      </c>
      <c r="B3883" s="2">
        <v>11557593</v>
      </c>
      <c r="C3883" s="3" t="s">
        <v>0</v>
      </c>
      <c r="D3883" s="3" t="s">
        <v>187</v>
      </c>
      <c r="E3883" s="2">
        <v>2013</v>
      </c>
      <c r="F3883" s="4">
        <v>45200</v>
      </c>
      <c r="G3883" s="3" t="s">
        <v>14</v>
      </c>
      <c r="H3883" s="4">
        <v>45260</v>
      </c>
      <c r="I3883" s="4">
        <f>_xlfn.XLOOKUP(#REF!,[1]!Backup_F8_Previous_Wave[ODINO],[1]!Backup_F8_Previous_Wave[Production Date],"")</f>
      </c>
      <c r="J3883" s="10">
        <f>_xlfn.XLOOKUP(#REF!,[1]!Backup_F8_Previous_Wave[ODINO],[1]!Backup_F8_Previous_Wave[Wave Date],"")</f>
      </c>
      <c r="K3883" s="6">
        <f>_xlfn.XLOOKUP(#REF!,[1]!Backup_F8_Previous_Wave[ODINO],[1]!Backup_F8_Previous_Wave[Full VIN],"")</f>
      </c>
      <c r="L3883" s="3" t="s">
        <v>11404</v>
      </c>
      <c r="M3883" s="3" t="s">
        <v>4</v>
      </c>
      <c r="N3883" s="3" t="s">
        <v>11405</v>
      </c>
      <c r="O3883" s="3" t="s">
        <v>201</v>
      </c>
      <c r="P3883" s="6">
        <f>_xlfn.XLOOKUP(#REF!,[1]!Table2[BINNING],[1]!Table2[VFG],"")</f>
      </c>
      <c r="Q3883" s="6">
        <f>IF(ISNUMBER(FIND("|",#REF!,1)),LEFT(#REF!,FIND("|",#REF!,1)-2),#REF!)</f>
      </c>
      <c r="R3883" s="6">
        <f>IF(ISNUMBER(FIND("|",#REF!,1)),RIGHT(#REF!,LEN(#REF!)-FIND("|",#REF!,1)-1),"")</f>
      </c>
      <c r="S3883" s="3" t="s">
        <v>7</v>
      </c>
      <c r="T3883" s="3" t="s">
        <v>7</v>
      </c>
      <c r="U3883" s="2">
        <v>0</v>
      </c>
      <c r="V3883" s="2">
        <v>0</v>
      </c>
      <c r="W3883" s="2">
        <v>134000</v>
      </c>
      <c r="X3883" s="3" t="s">
        <v>139</v>
      </c>
      <c r="Y3883" s="2"/>
      <c r="Z3883" s="3"/>
      <c r="AA3883" s="3"/>
      <c r="AB3883" s="7" t="s">
        <v>11406</v>
      </c>
      <c r="AC3883" s="3" t="s">
        <v>1106</v>
      </c>
      <c r="AD3883" s="3" t="s">
        <v>192</v>
      </c>
      <c r="AE3883" s="3" t="s">
        <v>193</v>
      </c>
      <c r="AF3883" s="3" t="s">
        <v>141</v>
      </c>
      <c r="AG3883" s="4"/>
      <c r="AH3883" s="3"/>
      <c r="AI3883" s="4"/>
      <c r="AJ38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3" s="8">
        <f>IF(#REF!=MAX(#REF!),"New","Old")</f>
      </c>
      <c r="AL3883" s="3"/>
      <c r="AM3883" s="9">
        <f>IF(OR(#REF!="",#REF!=0),"",IF(#REF!&lt;12000,"&lt;12k",IF(AND(#REF!&gt;=12000,#REF!&lt;24000),"12k to 24k",IF(AND(#REF!&gt;=24000,#REF!&lt;=36000),"24k to 36k",IF(#REF!&gt;36000,"&gt;36k","")))))</f>
      </c>
    </row>
    <row x14ac:dyDescent="0.25" r="3884" customHeight="1" ht="18.75">
      <c r="A3884" s="1">
        <v>1945673</v>
      </c>
      <c r="B3884" s="2">
        <v>11557617</v>
      </c>
      <c r="C3884" s="3" t="s">
        <v>0</v>
      </c>
      <c r="D3884" s="3" t="s">
        <v>86</v>
      </c>
      <c r="E3884" s="2">
        <v>2020</v>
      </c>
      <c r="F3884" s="4">
        <v>45170</v>
      </c>
      <c r="G3884" s="3" t="s">
        <v>39</v>
      </c>
      <c r="H3884" s="4">
        <v>45260</v>
      </c>
      <c r="I3884" s="4">
        <f>_xlfn.XLOOKUP(#REF!,[1]!Backup_F8_Previous_Wave[ODINO],[1]!Backup_F8_Previous_Wave[Production Date],"")</f>
      </c>
      <c r="J3884" s="10">
        <f>_xlfn.XLOOKUP(#REF!,[1]!Backup_F8_Previous_Wave[ODINO],[1]!Backup_F8_Previous_Wave[Wave Date],"")</f>
      </c>
      <c r="K3884" s="6">
        <f>_xlfn.XLOOKUP(#REF!,[1]!Backup_F8_Previous_Wave[ODINO],[1]!Backup_F8_Previous_Wave[Full VIN],"")</f>
      </c>
      <c r="L3884" s="3" t="s">
        <v>6413</v>
      </c>
      <c r="M3884" s="3" t="s">
        <v>4</v>
      </c>
      <c r="N3884" s="3" t="s">
        <v>11407</v>
      </c>
      <c r="O3884" s="3" t="s">
        <v>4771</v>
      </c>
      <c r="P3884" s="6">
        <f>_xlfn.XLOOKUP(#REF!,[1]!Table2[BINNING],[1]!Table2[VFG],"")</f>
      </c>
      <c r="Q3884" s="6">
        <f>IF(ISNUMBER(FIND("|",#REF!,1)),LEFT(#REF!,FIND("|",#REF!,1)-2),#REF!)</f>
      </c>
      <c r="R3884" s="6">
        <f>IF(ISNUMBER(FIND("|",#REF!,1)),RIGHT(#REF!,LEN(#REF!)-FIND("|",#REF!,1)-1),"")</f>
      </c>
      <c r="S3884" s="3" t="s">
        <v>7</v>
      </c>
      <c r="T3884" s="3" t="s">
        <v>7</v>
      </c>
      <c r="U3884" s="2">
        <v>0</v>
      </c>
      <c r="V3884" s="2">
        <v>0</v>
      </c>
      <c r="W3884" s="2"/>
      <c r="X3884" s="3" t="s">
        <v>100</v>
      </c>
      <c r="Y3884" s="2"/>
      <c r="Z3884" s="3"/>
      <c r="AA3884" s="3"/>
      <c r="AB3884" s="7" t="s">
        <v>11408</v>
      </c>
      <c r="AC3884" s="3" t="s">
        <v>685</v>
      </c>
      <c r="AD3884" s="3" t="s">
        <v>93</v>
      </c>
      <c r="AE3884" s="3" t="s">
        <v>94</v>
      </c>
      <c r="AF3884" s="3" t="s">
        <v>95</v>
      </c>
      <c r="AG3884" s="4"/>
      <c r="AH3884" s="3"/>
      <c r="AI3884" s="4"/>
      <c r="AJ38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4" s="8">
        <f>IF(#REF!=MAX(#REF!),"New","Old")</f>
      </c>
      <c r="AL3884" s="3"/>
      <c r="AM3884" s="9">
        <f>IF(OR(#REF!="",#REF!=0),"",IF(#REF!&lt;12000,"&lt;12k",IF(AND(#REF!&gt;=12000,#REF!&lt;24000),"12k to 24k",IF(AND(#REF!&gt;=24000,#REF!&lt;=36000),"24k to 36k",IF(#REF!&gt;36000,"&gt;36k","")))))</f>
      </c>
    </row>
    <row x14ac:dyDescent="0.25" r="3885" customHeight="1" ht="18.75">
      <c r="A3885" s="1">
        <v>1945682</v>
      </c>
      <c r="B3885" s="2">
        <v>11557623</v>
      </c>
      <c r="C3885" s="3" t="s">
        <v>0</v>
      </c>
      <c r="D3885" s="3" t="s">
        <v>86</v>
      </c>
      <c r="E3885" s="2">
        <v>2020</v>
      </c>
      <c r="F3885" s="4">
        <v>45250</v>
      </c>
      <c r="G3885" s="3" t="s">
        <v>14</v>
      </c>
      <c r="H3885" s="4">
        <v>45260</v>
      </c>
      <c r="I3885" s="4">
        <f>_xlfn.XLOOKUP(#REF!,[1]!Backup_F8_Previous_Wave[ODINO],[1]!Backup_F8_Previous_Wave[Production Date],"")</f>
      </c>
      <c r="J3885" s="10">
        <f>_xlfn.XLOOKUP(#REF!,[1]!Backup_F8_Previous_Wave[ODINO],[1]!Backup_F8_Previous_Wave[Wave Date],"")</f>
      </c>
      <c r="K3885" s="6">
        <f>_xlfn.XLOOKUP(#REF!,[1]!Backup_F8_Previous_Wave[ODINO],[1]!Backup_F8_Previous_Wave[Full VIN],"")</f>
      </c>
      <c r="L3885" s="3" t="s">
        <v>8112</v>
      </c>
      <c r="M3885" s="3" t="s">
        <v>4</v>
      </c>
      <c r="N3885" s="3" t="s">
        <v>11409</v>
      </c>
      <c r="O3885" s="3" t="s">
        <v>4771</v>
      </c>
      <c r="P3885" s="6">
        <f>_xlfn.XLOOKUP(#REF!,[1]!Table2[BINNING],[1]!Table2[VFG],"")</f>
      </c>
      <c r="Q3885" s="6">
        <f>IF(ISNUMBER(FIND("|",#REF!,1)),LEFT(#REF!,FIND("|",#REF!,1)-2),#REF!)</f>
      </c>
      <c r="R3885" s="6">
        <f>IF(ISNUMBER(FIND("|",#REF!,1)),RIGHT(#REF!,LEN(#REF!)-FIND("|",#REF!,1)-1),"")</f>
      </c>
      <c r="S3885" s="3" t="s">
        <v>7</v>
      </c>
      <c r="T3885" s="3" t="s">
        <v>7</v>
      </c>
      <c r="U3885" s="2">
        <v>0</v>
      </c>
      <c r="V3885" s="2">
        <v>0</v>
      </c>
      <c r="W3885" s="2"/>
      <c r="X3885" s="3" t="s">
        <v>100</v>
      </c>
      <c r="Y3885" s="2"/>
      <c r="Z3885" s="3"/>
      <c r="AA3885" s="3"/>
      <c r="AB3885" s="7" t="s">
        <v>11410</v>
      </c>
      <c r="AC3885" s="3" t="s">
        <v>685</v>
      </c>
      <c r="AD3885" s="3" t="s">
        <v>93</v>
      </c>
      <c r="AE3885" s="3" t="s">
        <v>94</v>
      </c>
      <c r="AF3885" s="3" t="s">
        <v>95</v>
      </c>
      <c r="AG3885" s="4"/>
      <c r="AH3885" s="3"/>
      <c r="AI3885" s="4"/>
      <c r="AJ38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5" s="8">
        <f>IF(#REF!=MAX(#REF!),"New","Old")</f>
      </c>
      <c r="AL3885" s="3"/>
      <c r="AM3885" s="9">
        <f>IF(OR(#REF!="",#REF!=0),"",IF(#REF!&lt;12000,"&lt;12k",IF(AND(#REF!&gt;=12000,#REF!&lt;24000),"12k to 24k",IF(AND(#REF!&gt;=24000,#REF!&lt;=36000),"24k to 36k",IF(#REF!&gt;36000,"&gt;36k","")))))</f>
      </c>
    </row>
    <row x14ac:dyDescent="0.25" r="3886" customHeight="1" ht="18.75">
      <c r="A3886" s="1">
        <v>1946509</v>
      </c>
      <c r="B3886" s="2">
        <v>11558186</v>
      </c>
      <c r="C3886" s="3" t="s">
        <v>0</v>
      </c>
      <c r="D3886" s="3" t="s">
        <v>86</v>
      </c>
      <c r="E3886" s="2">
        <v>2020</v>
      </c>
      <c r="F3886" s="4">
        <v>45239</v>
      </c>
      <c r="G3886" s="3" t="s">
        <v>14</v>
      </c>
      <c r="H3886" s="4">
        <v>45263</v>
      </c>
      <c r="I3886" s="4">
        <f>_xlfn.XLOOKUP(#REF!,[1]!Backup_F8_Previous_Wave[ODINO],[1]!Backup_F8_Previous_Wave[Production Date],"")</f>
      </c>
      <c r="J3886" s="10">
        <f>_xlfn.XLOOKUP(#REF!,[1]!Backup_F8_Previous_Wave[ODINO],[1]!Backup_F8_Previous_Wave[Wave Date],"")</f>
      </c>
      <c r="K3886" s="6">
        <f>_xlfn.XLOOKUP(#REF!,[1]!Backup_F8_Previous_Wave[ODINO],[1]!Backup_F8_Previous_Wave[Full VIN],"")</f>
      </c>
      <c r="L3886" s="3" t="s">
        <v>8286</v>
      </c>
      <c r="M3886" s="3" t="s">
        <v>4</v>
      </c>
      <c r="N3886" s="3" t="s">
        <v>11411</v>
      </c>
      <c r="O3886" s="3" t="s">
        <v>4771</v>
      </c>
      <c r="P3886" s="6">
        <f>_xlfn.XLOOKUP(#REF!,[1]!Table2[BINNING],[1]!Table2[VFG],"")</f>
      </c>
      <c r="Q3886" s="6">
        <f>IF(ISNUMBER(FIND("|",#REF!,1)),LEFT(#REF!,FIND("|",#REF!,1)-2),#REF!)</f>
      </c>
      <c r="R3886" s="6">
        <f>IF(ISNUMBER(FIND("|",#REF!,1)),RIGHT(#REF!,LEN(#REF!)-FIND("|",#REF!,1)-1),"")</f>
      </c>
      <c r="S3886" s="3" t="s">
        <v>7</v>
      </c>
      <c r="T3886" s="3" t="s">
        <v>7</v>
      </c>
      <c r="U3886" s="2">
        <v>0</v>
      </c>
      <c r="V3886" s="2">
        <v>0</v>
      </c>
      <c r="W3886" s="2"/>
      <c r="X3886" s="3" t="s">
        <v>1993</v>
      </c>
      <c r="Y3886" s="2"/>
      <c r="Z3886" s="3"/>
      <c r="AA3886" s="3"/>
      <c r="AB3886" s="7" t="s">
        <v>11412</v>
      </c>
      <c r="AC3886" s="3" t="s">
        <v>685</v>
      </c>
      <c r="AD3886" s="3" t="s">
        <v>93</v>
      </c>
      <c r="AE3886" s="3" t="s">
        <v>94</v>
      </c>
      <c r="AF3886" s="3" t="s">
        <v>95</v>
      </c>
      <c r="AG3886" s="4"/>
      <c r="AH3886" s="3"/>
      <c r="AI3886" s="4"/>
      <c r="AJ38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6" s="8">
        <f>IF(#REF!=MAX(#REF!),"New","Old")</f>
      </c>
      <c r="AL3886" s="3"/>
      <c r="AM3886" s="9">
        <f>IF(OR(#REF!="",#REF!=0),"",IF(#REF!&lt;12000,"&lt;12k",IF(AND(#REF!&gt;=12000,#REF!&lt;24000),"12k to 24k",IF(AND(#REF!&gt;=24000,#REF!&lt;=36000),"24k to 36k",IF(#REF!&gt;36000,"&gt;36k","")))))</f>
      </c>
    </row>
    <row x14ac:dyDescent="0.25" r="3887" customHeight="1" ht="18.75">
      <c r="A3887" s="1">
        <v>1945715</v>
      </c>
      <c r="B3887" s="2">
        <v>11557650</v>
      </c>
      <c r="C3887" s="3" t="s">
        <v>0</v>
      </c>
      <c r="D3887" s="3" t="s">
        <v>86</v>
      </c>
      <c r="E3887" s="2">
        <v>2020</v>
      </c>
      <c r="F3887" s="4">
        <v>45108</v>
      </c>
      <c r="G3887" s="3" t="s">
        <v>39</v>
      </c>
      <c r="H3887" s="4">
        <v>45260</v>
      </c>
      <c r="I3887" s="4">
        <f>_xlfn.XLOOKUP(#REF!,[1]!Backup_F8_Previous_Wave[ODINO],[1]!Backup_F8_Previous_Wave[Production Date],"")</f>
      </c>
      <c r="J3887" s="10">
        <f>_xlfn.XLOOKUP(#REF!,[1]!Backup_F8_Previous_Wave[ODINO],[1]!Backup_F8_Previous_Wave[Wave Date],"")</f>
      </c>
      <c r="K3887" s="6">
        <f>_xlfn.XLOOKUP(#REF!,[1]!Backup_F8_Previous_Wave[ODINO],[1]!Backup_F8_Previous_Wave[Full VIN],"")</f>
      </c>
      <c r="L3887" s="3" t="s">
        <v>7396</v>
      </c>
      <c r="M3887" s="3" t="s">
        <v>4</v>
      </c>
      <c r="N3887" s="3" t="s">
        <v>11413</v>
      </c>
      <c r="O3887" s="3" t="s">
        <v>4771</v>
      </c>
      <c r="P3887" s="6">
        <f>_xlfn.XLOOKUP(#REF!,[1]!Table2[BINNING],[1]!Table2[VFG],"")</f>
      </c>
      <c r="Q3887" s="6">
        <f>IF(ISNUMBER(FIND("|",#REF!,1)),LEFT(#REF!,FIND("|",#REF!,1)-2),#REF!)</f>
      </c>
      <c r="R3887" s="6">
        <f>IF(ISNUMBER(FIND("|",#REF!,1)),RIGHT(#REF!,LEN(#REF!)-FIND("|",#REF!,1)-1),"")</f>
      </c>
      <c r="S3887" s="3" t="s">
        <v>7</v>
      </c>
      <c r="T3887" s="3" t="s">
        <v>7</v>
      </c>
      <c r="U3887" s="2">
        <v>0</v>
      </c>
      <c r="V3887" s="2">
        <v>0</v>
      </c>
      <c r="W3887" s="2"/>
      <c r="X3887" s="3" t="s">
        <v>881</v>
      </c>
      <c r="Y3887" s="2"/>
      <c r="Z3887" s="3"/>
      <c r="AA3887" s="3"/>
      <c r="AB3887" s="7" t="s">
        <v>11414</v>
      </c>
      <c r="AC3887" s="3" t="s">
        <v>685</v>
      </c>
      <c r="AD3887" s="3" t="s">
        <v>93</v>
      </c>
      <c r="AE3887" s="3" t="s">
        <v>94</v>
      </c>
      <c r="AF3887" s="3" t="s">
        <v>95</v>
      </c>
      <c r="AG3887" s="4"/>
      <c r="AH3887" s="3"/>
      <c r="AI3887" s="4"/>
      <c r="AJ38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7" s="8">
        <f>IF(#REF!=MAX(#REF!),"New","Old")</f>
      </c>
      <c r="AL3887" s="3"/>
      <c r="AM3887" s="9">
        <f>IF(OR(#REF!="",#REF!=0),"",IF(#REF!&lt;12000,"&lt;12k",IF(AND(#REF!&gt;=12000,#REF!&lt;24000),"12k to 24k",IF(AND(#REF!&gt;=24000,#REF!&lt;=36000),"24k to 36k",IF(#REF!&gt;36000,"&gt;36k","")))))</f>
      </c>
    </row>
    <row x14ac:dyDescent="0.25" r="3888" customHeight="1" ht="18.75">
      <c r="A3888" s="1">
        <v>1946522</v>
      </c>
      <c r="B3888" s="2">
        <v>11558195</v>
      </c>
      <c r="C3888" s="3" t="s">
        <v>0</v>
      </c>
      <c r="D3888" s="3" t="s">
        <v>181</v>
      </c>
      <c r="E3888" s="2">
        <v>2017</v>
      </c>
      <c r="F3888" s="4">
        <v>45261</v>
      </c>
      <c r="G3888" s="3" t="s">
        <v>14</v>
      </c>
      <c r="H3888" s="4">
        <v>45263</v>
      </c>
      <c r="I3888" s="4">
        <f>_xlfn.XLOOKUP(#REF!,[1]!Backup_F8_Previous_Wave[ODINO],[1]!Backup_F8_Previous_Wave[Production Date],"")</f>
      </c>
      <c r="J3888" s="10">
        <f>_xlfn.XLOOKUP(#REF!,[1]!Backup_F8_Previous_Wave[ODINO],[1]!Backup_F8_Previous_Wave[Wave Date],"")</f>
      </c>
      <c r="K3888" s="6">
        <f>_xlfn.XLOOKUP(#REF!,[1]!Backup_F8_Previous_Wave[ODINO],[1]!Backup_F8_Previous_Wave[Full VIN],"")</f>
      </c>
      <c r="L3888" s="3" t="s">
        <v>8971</v>
      </c>
      <c r="M3888" s="3" t="s">
        <v>4</v>
      </c>
      <c r="N3888" s="3" t="s">
        <v>11415</v>
      </c>
      <c r="O3888" s="3" t="s">
        <v>10395</v>
      </c>
      <c r="P3888" s="6">
        <f>_xlfn.XLOOKUP(#REF!,[1]!Table2[BINNING],[1]!Table2[VFG],"")</f>
      </c>
      <c r="Q3888" s="6">
        <f>IF(ISNUMBER(FIND("|",#REF!,1)),LEFT(#REF!,FIND("|",#REF!,1)-2),#REF!)</f>
      </c>
      <c r="R3888" s="6">
        <f>IF(ISNUMBER(FIND("|",#REF!,1)),RIGHT(#REF!,LEN(#REF!)-FIND("|",#REF!,1)-1),"")</f>
      </c>
      <c r="S3888" s="3" t="s">
        <v>7</v>
      </c>
      <c r="T3888" s="3" t="s">
        <v>7</v>
      </c>
      <c r="U3888" s="2">
        <v>0</v>
      </c>
      <c r="V3888" s="2">
        <v>0</v>
      </c>
      <c r="W3888" s="2"/>
      <c r="X3888" s="3" t="s">
        <v>24</v>
      </c>
      <c r="Y3888" s="2"/>
      <c r="Z3888" s="3"/>
      <c r="AA3888" s="3"/>
      <c r="AB3888" s="7" t="s">
        <v>11416</v>
      </c>
      <c r="AC3888" s="3" t="s">
        <v>297</v>
      </c>
      <c r="AD3888" s="3" t="s">
        <v>298</v>
      </c>
      <c r="AE3888" s="3" t="s">
        <v>299</v>
      </c>
      <c r="AF3888" s="3" t="s">
        <v>198</v>
      </c>
      <c r="AG3888" s="4"/>
      <c r="AH3888" s="3"/>
      <c r="AI3888" s="4"/>
      <c r="AJ38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8" s="8">
        <f>IF(#REF!=MAX(#REF!),"New","Old")</f>
      </c>
      <c r="AL3888" s="3"/>
      <c r="AM3888" s="9">
        <f>IF(OR(#REF!="",#REF!=0),"",IF(#REF!&lt;12000,"&lt;12k",IF(AND(#REF!&gt;=12000,#REF!&lt;24000),"12k to 24k",IF(AND(#REF!&gt;=24000,#REF!&lt;=36000),"24k to 36k",IF(#REF!&gt;36000,"&gt;36k","")))))</f>
      </c>
    </row>
    <row x14ac:dyDescent="0.25" r="3889" customHeight="1" ht="18.75">
      <c r="A3889" s="1">
        <v>1945821</v>
      </c>
      <c r="B3889" s="2">
        <v>11557723</v>
      </c>
      <c r="C3889" s="3" t="s">
        <v>0</v>
      </c>
      <c r="D3889" s="3" t="s">
        <v>96</v>
      </c>
      <c r="E3889" s="2">
        <v>2015</v>
      </c>
      <c r="F3889" s="4">
        <v>44580</v>
      </c>
      <c r="G3889" s="3" t="s">
        <v>2</v>
      </c>
      <c r="H3889" s="4">
        <v>45260</v>
      </c>
      <c r="I3889" s="4">
        <f>_xlfn.XLOOKUP(#REF!,[1]!Backup_F8_Previous_Wave[ODINO],[1]!Backup_F8_Previous_Wave[Production Date],"")</f>
      </c>
      <c r="J3889" s="10">
        <f>_xlfn.XLOOKUP(#REF!,[1]!Backup_F8_Previous_Wave[ODINO],[1]!Backup_F8_Previous_Wave[Wave Date],"")</f>
      </c>
      <c r="K3889" s="6">
        <f>_xlfn.XLOOKUP(#REF!,[1]!Backup_F8_Previous_Wave[ODINO],[1]!Backup_F8_Previous_Wave[Full VIN],"")</f>
      </c>
      <c r="L3889" s="3" t="s">
        <v>11417</v>
      </c>
      <c r="M3889" s="3" t="s">
        <v>4</v>
      </c>
      <c r="N3889" s="3" t="s">
        <v>11418</v>
      </c>
      <c r="O3889" s="3" t="s">
        <v>62</v>
      </c>
      <c r="P3889" s="6">
        <f>_xlfn.XLOOKUP(#REF!,[1]!Table2[BINNING],[1]!Table2[VFG],"")</f>
      </c>
      <c r="Q3889" s="6">
        <f>IF(ISNUMBER(FIND("|",#REF!,1)),LEFT(#REF!,FIND("|",#REF!,1)-2),#REF!)</f>
      </c>
      <c r="R3889" s="6">
        <f>IF(ISNUMBER(FIND("|",#REF!,1)),RIGHT(#REF!,LEN(#REF!)-FIND("|",#REF!,1)-1),"")</f>
      </c>
      <c r="S3889" s="3" t="s">
        <v>7</v>
      </c>
      <c r="T3889" s="3" t="s">
        <v>7</v>
      </c>
      <c r="U3889" s="2">
        <v>0</v>
      </c>
      <c r="V3889" s="2">
        <v>0</v>
      </c>
      <c r="W3889" s="2">
        <v>75000</v>
      </c>
      <c r="X3889" s="3" t="s">
        <v>72</v>
      </c>
      <c r="Y3889" s="2">
        <v>0</v>
      </c>
      <c r="Z3889" s="3" t="s">
        <v>11419</v>
      </c>
      <c r="AA3889" s="3"/>
      <c r="AB3889" s="7" t="s">
        <v>11420</v>
      </c>
      <c r="AC3889" s="3" t="s">
        <v>542</v>
      </c>
      <c r="AD3889" s="3" t="s">
        <v>543</v>
      </c>
      <c r="AE3889" s="3" t="s">
        <v>3749</v>
      </c>
      <c r="AF3889" s="3" t="s">
        <v>102</v>
      </c>
      <c r="AG3889" s="4"/>
      <c r="AH3889" s="3"/>
      <c r="AI3889" s="4"/>
      <c r="AJ38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89" s="8">
        <f>IF(#REF!=MAX(#REF!),"New","Old")</f>
      </c>
      <c r="AL3889" s="3"/>
      <c r="AM3889" s="9">
        <f>IF(OR(#REF!="",#REF!=0),"",IF(#REF!&lt;12000,"&lt;12k",IF(AND(#REF!&gt;=12000,#REF!&lt;24000),"12k to 24k",IF(AND(#REF!&gt;=24000,#REF!&lt;=36000),"24k to 36k",IF(#REF!&gt;36000,"&gt;36k","")))))</f>
      </c>
    </row>
    <row x14ac:dyDescent="0.25" r="3890" customHeight="1" ht="18.75">
      <c r="A3890" s="1">
        <v>1945864</v>
      </c>
      <c r="B3890" s="2">
        <v>11557749</v>
      </c>
      <c r="C3890" s="3" t="s">
        <v>0</v>
      </c>
      <c r="D3890" s="3" t="s">
        <v>86</v>
      </c>
      <c r="E3890" s="2">
        <v>2020</v>
      </c>
      <c r="F3890" s="4">
        <v>45252</v>
      </c>
      <c r="G3890" s="3" t="s">
        <v>14</v>
      </c>
      <c r="H3890" s="4">
        <v>45260</v>
      </c>
      <c r="I3890" s="4">
        <f>_xlfn.XLOOKUP(#REF!,[1]!Backup_F8_Previous_Wave[ODINO],[1]!Backup_F8_Previous_Wave[Production Date],"")</f>
      </c>
      <c r="J3890" s="10">
        <f>_xlfn.XLOOKUP(#REF!,[1]!Backup_F8_Previous_Wave[ODINO],[1]!Backup_F8_Previous_Wave[Wave Date],"")</f>
      </c>
      <c r="K3890" s="6">
        <f>_xlfn.XLOOKUP(#REF!,[1]!Backup_F8_Previous_Wave[ODINO],[1]!Backup_F8_Previous_Wave[Full VIN],"")</f>
      </c>
      <c r="L3890" s="3" t="s">
        <v>2146</v>
      </c>
      <c r="M3890" s="3" t="s">
        <v>4</v>
      </c>
      <c r="N3890" s="3" t="s">
        <v>11421</v>
      </c>
      <c r="O3890" s="3" t="s">
        <v>4771</v>
      </c>
      <c r="P3890" s="6">
        <f>_xlfn.XLOOKUP(#REF!,[1]!Table2[BINNING],[1]!Table2[VFG],"")</f>
      </c>
      <c r="Q3890" s="6">
        <f>IF(ISNUMBER(FIND("|",#REF!,1)),LEFT(#REF!,FIND("|",#REF!,1)-2),#REF!)</f>
      </c>
      <c r="R3890" s="6">
        <f>IF(ISNUMBER(FIND("|",#REF!,1)),RIGHT(#REF!,LEN(#REF!)-FIND("|",#REF!,1)-1),"")</f>
      </c>
      <c r="S3890" s="3" t="s">
        <v>7</v>
      </c>
      <c r="T3890" s="3" t="s">
        <v>7</v>
      </c>
      <c r="U3890" s="2">
        <v>0</v>
      </c>
      <c r="V3890" s="2">
        <v>0</v>
      </c>
      <c r="W3890" s="2"/>
      <c r="X3890" s="3" t="s">
        <v>225</v>
      </c>
      <c r="Y3890" s="2">
        <v>35</v>
      </c>
      <c r="Z3890" s="3"/>
      <c r="AA3890" s="3"/>
      <c r="AB3890" s="7" t="s">
        <v>11422</v>
      </c>
      <c r="AC3890" s="3" t="s">
        <v>685</v>
      </c>
      <c r="AD3890" s="3" t="s">
        <v>93</v>
      </c>
      <c r="AE3890" s="3" t="s">
        <v>94</v>
      </c>
      <c r="AF3890" s="3" t="s">
        <v>95</v>
      </c>
      <c r="AG3890" s="4"/>
      <c r="AH3890" s="3"/>
      <c r="AI3890" s="4"/>
      <c r="AJ38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0" s="8">
        <f>IF(#REF!=MAX(#REF!),"New","Old")</f>
      </c>
      <c r="AL3890" s="3"/>
      <c r="AM3890" s="9">
        <f>IF(OR(#REF!="",#REF!=0),"",IF(#REF!&lt;12000,"&lt;12k",IF(AND(#REF!&gt;=12000,#REF!&lt;24000),"12k to 24k",IF(AND(#REF!&gt;=24000,#REF!&lt;=36000),"24k to 36k",IF(#REF!&gt;36000,"&gt;36k","")))))</f>
      </c>
    </row>
    <row x14ac:dyDescent="0.25" r="3891" customHeight="1" ht="18.75">
      <c r="A3891" s="1">
        <v>1946541</v>
      </c>
      <c r="B3891" s="2">
        <v>11558207</v>
      </c>
      <c r="C3891" s="3" t="s">
        <v>0</v>
      </c>
      <c r="D3891" s="3" t="s">
        <v>181</v>
      </c>
      <c r="E3891" s="2">
        <v>2017</v>
      </c>
      <c r="F3891" s="4">
        <v>45263</v>
      </c>
      <c r="G3891" s="3" t="s">
        <v>14</v>
      </c>
      <c r="H3891" s="4">
        <v>45263</v>
      </c>
      <c r="I3891" s="4">
        <f>_xlfn.XLOOKUP(#REF!,[1]!Backup_F8_Previous_Wave[ODINO],[1]!Backup_F8_Previous_Wave[Production Date],"")</f>
      </c>
      <c r="J3891" s="10">
        <f>_xlfn.XLOOKUP(#REF!,[1]!Backup_F8_Previous_Wave[ODINO],[1]!Backup_F8_Previous_Wave[Wave Date],"")</f>
      </c>
      <c r="K3891" s="6">
        <f>_xlfn.XLOOKUP(#REF!,[1]!Backup_F8_Previous_Wave[ODINO],[1]!Backup_F8_Previous_Wave[Full VIN],"")</f>
      </c>
      <c r="L3891" s="3" t="s">
        <v>1919</v>
      </c>
      <c r="M3891" s="3" t="s">
        <v>4</v>
      </c>
      <c r="N3891" s="3" t="s">
        <v>11423</v>
      </c>
      <c r="O3891" s="3" t="s">
        <v>196</v>
      </c>
      <c r="P3891" s="6">
        <f>_xlfn.XLOOKUP(#REF!,[1]!Table2[BINNING],[1]!Table2[VFG],"")</f>
      </c>
      <c r="Q3891" s="6">
        <f>IF(ISNUMBER(FIND("|",#REF!,1)),LEFT(#REF!,FIND("|",#REF!,1)-2),#REF!)</f>
      </c>
      <c r="R3891" s="6">
        <f>IF(ISNUMBER(FIND("|",#REF!,1)),RIGHT(#REF!,LEN(#REF!)-FIND("|",#REF!,1)-1),"")</f>
      </c>
      <c r="S3891" s="3" t="s">
        <v>7</v>
      </c>
      <c r="T3891" s="3" t="s">
        <v>7</v>
      </c>
      <c r="U3891" s="2">
        <v>0</v>
      </c>
      <c r="V3891" s="2">
        <v>0</v>
      </c>
      <c r="W3891" s="2"/>
      <c r="X3891" s="3" t="s">
        <v>63</v>
      </c>
      <c r="Y3891" s="2">
        <v>70</v>
      </c>
      <c r="Z3891" s="3"/>
      <c r="AA3891" s="3"/>
      <c r="AB3891" s="7" t="s">
        <v>11424</v>
      </c>
      <c r="AC3891" s="3" t="s">
        <v>297</v>
      </c>
      <c r="AD3891" s="3" t="s">
        <v>298</v>
      </c>
      <c r="AE3891" s="3" t="s">
        <v>299</v>
      </c>
      <c r="AF3891" s="3" t="s">
        <v>198</v>
      </c>
      <c r="AG3891" s="4"/>
      <c r="AH3891" s="3"/>
      <c r="AI3891" s="4"/>
      <c r="AJ38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1" s="8">
        <f>IF(#REF!=MAX(#REF!),"New","Old")</f>
      </c>
      <c r="AL3891" s="3"/>
      <c r="AM3891" s="9">
        <f>IF(OR(#REF!="",#REF!=0),"",IF(#REF!&lt;12000,"&lt;12k",IF(AND(#REF!&gt;=12000,#REF!&lt;24000),"12k to 24k",IF(AND(#REF!&gt;=24000,#REF!&lt;=36000),"24k to 36k",IF(#REF!&gt;36000,"&gt;36k","")))))</f>
      </c>
    </row>
    <row x14ac:dyDescent="0.25" r="3892" customHeight="1" ht="18.75">
      <c r="A3892" s="1">
        <v>1946736</v>
      </c>
      <c r="B3892" s="2">
        <v>11558344</v>
      </c>
      <c r="C3892" s="3" t="s">
        <v>0</v>
      </c>
      <c r="D3892" s="3" t="s">
        <v>86</v>
      </c>
      <c r="E3892" s="2">
        <v>2021</v>
      </c>
      <c r="F3892" s="4">
        <v>45250</v>
      </c>
      <c r="G3892" s="3" t="s">
        <v>14</v>
      </c>
      <c r="H3892" s="4">
        <v>45264</v>
      </c>
      <c r="I3892" s="4"/>
      <c r="J3892" s="10">
        <f>_xlfn.XLOOKUP(#REF!,[1]!Backup_F8_Previous_Wave[ODINO],[1]!Backup_F8_Previous_Wave[Wave Date],"")</f>
      </c>
      <c r="K3892" s="3"/>
      <c r="L3892" s="3" t="s">
        <v>10526</v>
      </c>
      <c r="M3892" s="3" t="s">
        <v>4</v>
      </c>
      <c r="N3892" s="3" t="s">
        <v>11425</v>
      </c>
      <c r="O3892" s="3" t="s">
        <v>4771</v>
      </c>
      <c r="P3892" s="6">
        <f>_xlfn.XLOOKUP(#REF!,[1]!Table2[BINNING],[1]!Table2[VFG],"")</f>
      </c>
      <c r="Q3892" s="6">
        <f>IF(ISNUMBER(FIND("|",#REF!,1)),LEFT(#REF!,FIND("|",#REF!,1)-2),#REF!)</f>
      </c>
      <c r="R3892" s="6">
        <f>IF(ISNUMBER(FIND("|",#REF!,1)),RIGHT(#REF!,LEN(#REF!)-FIND("|",#REF!,1)-1),"")</f>
      </c>
      <c r="S3892" s="3" t="s">
        <v>7</v>
      </c>
      <c r="T3892" s="3" t="s">
        <v>7</v>
      </c>
      <c r="U3892" s="2">
        <v>0</v>
      </c>
      <c r="V3892" s="2">
        <v>0</v>
      </c>
      <c r="W3892" s="2"/>
      <c r="X3892" s="3" t="s">
        <v>81</v>
      </c>
      <c r="Y3892" s="2"/>
      <c r="Z3892" s="3"/>
      <c r="AA3892" s="3"/>
      <c r="AB3892" s="7" t="s">
        <v>11426</v>
      </c>
      <c r="AC3892" s="3" t="s">
        <v>44</v>
      </c>
      <c r="AD3892" s="3" t="s">
        <v>44</v>
      </c>
      <c r="AE3892" s="3" t="s">
        <v>44</v>
      </c>
      <c r="AF3892" s="3" t="s">
        <v>44</v>
      </c>
      <c r="AG3892" s="4"/>
      <c r="AH3892" s="3"/>
      <c r="AI3892" s="4"/>
      <c r="AJ38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2" s="8">
        <f>IF(#REF!=MAX(#REF!),"New","Old")</f>
      </c>
      <c r="AL3892" s="3"/>
      <c r="AM3892" s="9">
        <f>IF(OR(#REF!="",#REF!=0),"",IF(#REF!&lt;12000,"&lt;12k",IF(AND(#REF!&gt;=12000,#REF!&lt;24000),"12k to 24k",IF(AND(#REF!&gt;=24000,#REF!&lt;=36000),"24k to 36k",IF(#REF!&gt;36000,"&gt;36k","")))))</f>
      </c>
    </row>
    <row x14ac:dyDescent="0.25" r="3893" customHeight="1" ht="18.75">
      <c r="A3893" s="1">
        <v>1946745</v>
      </c>
      <c r="B3893" s="2">
        <v>11558351</v>
      </c>
      <c r="C3893" s="3" t="s">
        <v>0</v>
      </c>
      <c r="D3893" s="3" t="s">
        <v>86</v>
      </c>
      <c r="E3893" s="2">
        <v>2020</v>
      </c>
      <c r="F3893" s="4">
        <v>45263</v>
      </c>
      <c r="G3893" s="3" t="s">
        <v>14</v>
      </c>
      <c r="H3893" s="4">
        <v>45264</v>
      </c>
      <c r="I3893" s="4">
        <f>_xlfn.XLOOKUP(#REF!,[1]!Backup_F8_Previous_Wave[ODINO],[1]!Backup_F8_Previous_Wave[Production Date],"")</f>
      </c>
      <c r="J3893" s="10">
        <f>_xlfn.XLOOKUP(#REF!,[1]!Backup_F8_Previous_Wave[ODINO],[1]!Backup_F8_Previous_Wave[Wave Date],"")</f>
      </c>
      <c r="K3893" s="6">
        <f>_xlfn.XLOOKUP(#REF!,[1]!Backup_F8_Previous_Wave[ODINO],[1]!Backup_F8_Previous_Wave[Full VIN],"")</f>
      </c>
      <c r="L3893" s="3" t="s">
        <v>6722</v>
      </c>
      <c r="M3893" s="3" t="s">
        <v>4</v>
      </c>
      <c r="N3893" s="3" t="s">
        <v>11427</v>
      </c>
      <c r="O3893" s="3" t="s">
        <v>4771</v>
      </c>
      <c r="P3893" s="6">
        <f>_xlfn.XLOOKUP(#REF!,[1]!Table2[BINNING],[1]!Table2[VFG],"")</f>
      </c>
      <c r="Q3893" s="6">
        <f>IF(ISNUMBER(FIND("|",#REF!,1)),LEFT(#REF!,FIND("|",#REF!,1)-2),#REF!)</f>
      </c>
      <c r="R3893" s="6">
        <f>IF(ISNUMBER(FIND("|",#REF!,1)),RIGHT(#REF!,LEN(#REF!)-FIND("|",#REF!,1)-1),"")</f>
      </c>
      <c r="S3893" s="3" t="s">
        <v>7</v>
      </c>
      <c r="T3893" s="3" t="s">
        <v>7</v>
      </c>
      <c r="U3893" s="2">
        <v>0</v>
      </c>
      <c r="V3893" s="2">
        <v>0</v>
      </c>
      <c r="W3893" s="2">
        <v>26132</v>
      </c>
      <c r="X3893" s="3" t="s">
        <v>81</v>
      </c>
      <c r="Y3893" s="2"/>
      <c r="Z3893" s="3"/>
      <c r="AA3893" s="3"/>
      <c r="AB3893" s="7" t="s">
        <v>11428</v>
      </c>
      <c r="AC3893" s="3" t="s">
        <v>685</v>
      </c>
      <c r="AD3893" s="3" t="s">
        <v>93</v>
      </c>
      <c r="AE3893" s="3" t="s">
        <v>94</v>
      </c>
      <c r="AF3893" s="3" t="s">
        <v>95</v>
      </c>
      <c r="AG3893" s="4"/>
      <c r="AH3893" s="3"/>
      <c r="AI3893" s="4"/>
      <c r="AJ38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3" s="8">
        <f>IF(#REF!=MAX(#REF!),"New","Old")</f>
      </c>
      <c r="AL3893" s="3"/>
      <c r="AM3893" s="9">
        <f>IF(OR(#REF!="",#REF!=0),"",IF(#REF!&lt;12000,"&lt;12k",IF(AND(#REF!&gt;=12000,#REF!&lt;24000),"12k to 24k",IF(AND(#REF!&gt;=24000,#REF!&lt;=36000),"24k to 36k",IF(#REF!&gt;36000,"&gt;36k","")))))</f>
      </c>
    </row>
    <row x14ac:dyDescent="0.25" r="3894" customHeight="1" ht="18.75">
      <c r="A3894" s="1">
        <v>1946773</v>
      </c>
      <c r="B3894" s="2">
        <v>11558374</v>
      </c>
      <c r="C3894" s="3" t="s">
        <v>0</v>
      </c>
      <c r="D3894" s="3" t="s">
        <v>3638</v>
      </c>
      <c r="E3894" s="2">
        <v>2022</v>
      </c>
      <c r="F3894" s="4">
        <v>45238</v>
      </c>
      <c r="G3894" s="3" t="s">
        <v>14</v>
      </c>
      <c r="H3894" s="4">
        <v>45264</v>
      </c>
      <c r="I3894" s="4">
        <f>_xlfn.XLOOKUP(#REF!,[1]!Backup_F8_Previous_Wave[ODINO],[1]!Backup_F8_Previous_Wave[Production Date],"")</f>
      </c>
      <c r="J3894" s="10">
        <f>_xlfn.XLOOKUP(#REF!,[1]!Backup_F8_Previous_Wave[ODINO],[1]!Backup_F8_Previous_Wave[Wave Date],"")</f>
      </c>
      <c r="K3894" s="6">
        <f>_xlfn.XLOOKUP(#REF!,[1]!Backup_F8_Previous_Wave[ODINO],[1]!Backup_F8_Previous_Wave[Full VIN],"")</f>
      </c>
      <c r="L3894" s="3" t="s">
        <v>11429</v>
      </c>
      <c r="M3894" s="3" t="s">
        <v>4</v>
      </c>
      <c r="N3894" s="3" t="s">
        <v>11430</v>
      </c>
      <c r="O3894" s="3" t="s">
        <v>105</v>
      </c>
      <c r="P3894" s="6">
        <f>_xlfn.XLOOKUP(#REF!,[1]!Table2[BINNING],[1]!Table2[VFG],"")</f>
      </c>
      <c r="Q3894" s="6">
        <f>IF(ISNUMBER(FIND("|",#REF!,1)),LEFT(#REF!,FIND("|",#REF!,1)-2),#REF!)</f>
      </c>
      <c r="R3894" s="6">
        <f>IF(ISNUMBER(FIND("|",#REF!,1)),RIGHT(#REF!,LEN(#REF!)-FIND("|",#REF!,1)-1),"")</f>
      </c>
      <c r="S3894" s="3" t="s">
        <v>7</v>
      </c>
      <c r="T3894" s="3" t="s">
        <v>7</v>
      </c>
      <c r="U3894" s="2">
        <v>0</v>
      </c>
      <c r="V3894" s="2">
        <v>0</v>
      </c>
      <c r="W3894" s="2"/>
      <c r="X3894" s="3" t="s">
        <v>24</v>
      </c>
      <c r="Y3894" s="2"/>
      <c r="Z3894" s="3"/>
      <c r="AA3894" s="3"/>
      <c r="AB3894" s="7" t="s">
        <v>11431</v>
      </c>
      <c r="AC3894" s="3" t="s">
        <v>3642</v>
      </c>
      <c r="AD3894" s="3" t="s">
        <v>3643</v>
      </c>
      <c r="AE3894" s="3" t="s">
        <v>3644</v>
      </c>
      <c r="AF3894" s="3" t="s">
        <v>68</v>
      </c>
      <c r="AG3894" s="4"/>
      <c r="AH3894" s="3"/>
      <c r="AI3894" s="4"/>
      <c r="AJ38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4" s="8">
        <f>IF(#REF!=MAX(#REF!),"New","Old")</f>
      </c>
      <c r="AL3894" s="3"/>
      <c r="AM3894" s="9">
        <f>IF(OR(#REF!="",#REF!=0),"",IF(#REF!&lt;12000,"&lt;12k",IF(AND(#REF!&gt;=12000,#REF!&lt;24000),"12k to 24k",IF(AND(#REF!&gt;=24000,#REF!&lt;=36000),"24k to 36k",IF(#REF!&gt;36000,"&gt;36k","")))))</f>
      </c>
    </row>
    <row x14ac:dyDescent="0.25" r="3895" customHeight="1" ht="18.75">
      <c r="A3895" s="1">
        <v>1946777</v>
      </c>
      <c r="B3895" s="2">
        <v>11558378</v>
      </c>
      <c r="C3895" s="3" t="s">
        <v>0</v>
      </c>
      <c r="D3895" s="3" t="s">
        <v>86</v>
      </c>
      <c r="E3895" s="2">
        <v>2020</v>
      </c>
      <c r="F3895" s="4">
        <v>45263</v>
      </c>
      <c r="G3895" s="3" t="s">
        <v>14</v>
      </c>
      <c r="H3895" s="4">
        <v>45264</v>
      </c>
      <c r="I3895" s="4">
        <f>_xlfn.XLOOKUP(#REF!,[1]!Backup_F8_Previous_Wave[ODINO],[1]!Backup_F8_Previous_Wave[Production Date],"")</f>
      </c>
      <c r="J3895" s="10">
        <f>_xlfn.XLOOKUP(#REF!,[1]!Backup_F8_Previous_Wave[ODINO],[1]!Backup_F8_Previous_Wave[Wave Date],"")</f>
      </c>
      <c r="K3895" s="6">
        <f>_xlfn.XLOOKUP(#REF!,[1]!Backup_F8_Previous_Wave[ODINO],[1]!Backup_F8_Previous_Wave[Full VIN],"")</f>
      </c>
      <c r="L3895" s="3" t="s">
        <v>5294</v>
      </c>
      <c r="M3895" s="3" t="s">
        <v>4</v>
      </c>
      <c r="N3895" s="3" t="s">
        <v>11432</v>
      </c>
      <c r="O3895" s="3" t="s">
        <v>4771</v>
      </c>
      <c r="P3895" s="6">
        <f>_xlfn.XLOOKUP(#REF!,[1]!Table2[BINNING],[1]!Table2[VFG],"")</f>
      </c>
      <c r="Q3895" s="6">
        <f>IF(ISNUMBER(FIND("|",#REF!,1)),LEFT(#REF!,FIND("|",#REF!,1)-2),#REF!)</f>
      </c>
      <c r="R3895" s="6">
        <f>IF(ISNUMBER(FIND("|",#REF!,1)),RIGHT(#REF!,LEN(#REF!)-FIND("|",#REF!,1)-1),"")</f>
      </c>
      <c r="S3895" s="3" t="s">
        <v>7</v>
      </c>
      <c r="T3895" s="3" t="s">
        <v>7</v>
      </c>
      <c r="U3895" s="2">
        <v>0</v>
      </c>
      <c r="V3895" s="2">
        <v>0</v>
      </c>
      <c r="W3895" s="2"/>
      <c r="X3895" s="3" t="s">
        <v>282</v>
      </c>
      <c r="Y3895" s="2"/>
      <c r="Z3895" s="3"/>
      <c r="AA3895" s="3"/>
      <c r="AB3895" s="7" t="s">
        <v>11433</v>
      </c>
      <c r="AC3895" s="3" t="s">
        <v>685</v>
      </c>
      <c r="AD3895" s="3" t="s">
        <v>93</v>
      </c>
      <c r="AE3895" s="3" t="s">
        <v>94</v>
      </c>
      <c r="AF3895" s="3" t="s">
        <v>95</v>
      </c>
      <c r="AG3895" s="4"/>
      <c r="AH3895" s="3"/>
      <c r="AI3895" s="4"/>
      <c r="AJ38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5" s="8">
        <f>IF(#REF!=MAX(#REF!),"New","Old")</f>
      </c>
      <c r="AL3895" s="3"/>
      <c r="AM3895" s="9">
        <f>IF(OR(#REF!="",#REF!=0),"",IF(#REF!&lt;12000,"&lt;12k",IF(AND(#REF!&gt;=12000,#REF!&lt;24000),"12k to 24k",IF(AND(#REF!&gt;=24000,#REF!&lt;=36000),"24k to 36k",IF(#REF!&gt;36000,"&gt;36k","")))))</f>
      </c>
    </row>
    <row x14ac:dyDescent="0.25" r="3896" customHeight="1" ht="18.75">
      <c r="A3896" s="1">
        <v>1946869</v>
      </c>
      <c r="B3896" s="2">
        <v>11558444</v>
      </c>
      <c r="C3896" s="3" t="s">
        <v>0</v>
      </c>
      <c r="D3896" s="3" t="s">
        <v>86</v>
      </c>
      <c r="E3896" s="2">
        <v>2020</v>
      </c>
      <c r="F3896" s="4">
        <v>45264</v>
      </c>
      <c r="G3896" s="3" t="s">
        <v>14</v>
      </c>
      <c r="H3896" s="4">
        <v>45264</v>
      </c>
      <c r="I3896" s="4"/>
      <c r="J3896" s="10">
        <f>_xlfn.XLOOKUP(#REF!,[1]!Backup_F8_Previous_Wave[ODINO],[1]!Backup_F8_Previous_Wave[Wave Date],"")</f>
      </c>
      <c r="K3896" s="3"/>
      <c r="L3896" s="3" t="s">
        <v>11434</v>
      </c>
      <c r="M3896" s="3" t="s">
        <v>4</v>
      </c>
      <c r="N3896" s="3" t="s">
        <v>11435</v>
      </c>
      <c r="O3896" s="3" t="s">
        <v>4771</v>
      </c>
      <c r="P3896" s="6">
        <f>_xlfn.XLOOKUP(#REF!,[1]!Table2[BINNING],[1]!Table2[VFG],"")</f>
      </c>
      <c r="Q3896" s="6">
        <f>IF(ISNUMBER(FIND("|",#REF!,1)),LEFT(#REF!,FIND("|",#REF!,1)-2),#REF!)</f>
      </c>
      <c r="R3896" s="6">
        <f>IF(ISNUMBER(FIND("|",#REF!,1)),RIGHT(#REF!,LEN(#REF!)-FIND("|",#REF!,1)-1),"")</f>
      </c>
      <c r="S3896" s="3" t="s">
        <v>7</v>
      </c>
      <c r="T3896" s="3" t="s">
        <v>7</v>
      </c>
      <c r="U3896" s="2">
        <v>0</v>
      </c>
      <c r="V3896" s="2">
        <v>0</v>
      </c>
      <c r="W3896" s="2"/>
      <c r="X3896" s="3" t="s">
        <v>63</v>
      </c>
      <c r="Y3896" s="2">
        <v>0</v>
      </c>
      <c r="Z3896" s="3"/>
      <c r="AA3896" s="3"/>
      <c r="AB3896" s="7" t="s">
        <v>11436</v>
      </c>
      <c r="AC3896" s="3" t="s">
        <v>44</v>
      </c>
      <c r="AD3896" s="3" t="s">
        <v>44</v>
      </c>
      <c r="AE3896" s="3" t="s">
        <v>44</v>
      </c>
      <c r="AF3896" s="3" t="s">
        <v>44</v>
      </c>
      <c r="AG3896" s="4"/>
      <c r="AH3896" s="3"/>
      <c r="AI3896" s="4"/>
      <c r="AJ38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6" s="8">
        <f>IF(#REF!=MAX(#REF!),"New","Old")</f>
      </c>
      <c r="AL3896" s="3"/>
      <c r="AM3896" s="9">
        <f>IF(OR(#REF!="",#REF!=0),"",IF(#REF!&lt;12000,"&lt;12k",IF(AND(#REF!&gt;=12000,#REF!&lt;24000),"12k to 24k",IF(AND(#REF!&gt;=24000,#REF!&lt;=36000),"24k to 36k",IF(#REF!&gt;36000,"&gt;36k","")))))</f>
      </c>
    </row>
    <row x14ac:dyDescent="0.25" r="3897" customHeight="1" ht="18.75">
      <c r="A3897" s="1">
        <v>1946872</v>
      </c>
      <c r="B3897" s="2">
        <v>11558447</v>
      </c>
      <c r="C3897" s="3" t="s">
        <v>0</v>
      </c>
      <c r="D3897" s="3" t="s">
        <v>86</v>
      </c>
      <c r="E3897" s="2">
        <v>2020</v>
      </c>
      <c r="F3897" s="4">
        <v>45122</v>
      </c>
      <c r="G3897" s="3" t="s">
        <v>39</v>
      </c>
      <c r="H3897" s="4">
        <v>45264</v>
      </c>
      <c r="I3897" s="4">
        <f>_xlfn.XLOOKUP(#REF!,[1]!Backup_F8_Previous_Wave[ODINO],[1]!Backup_F8_Previous_Wave[Production Date],"")</f>
      </c>
      <c r="J3897" s="10">
        <f>_xlfn.XLOOKUP(#REF!,[1]!Backup_F8_Previous_Wave[ODINO],[1]!Backup_F8_Previous_Wave[Wave Date],"")</f>
      </c>
      <c r="K3897" s="6">
        <f>_xlfn.XLOOKUP(#REF!,[1]!Backup_F8_Previous_Wave[ODINO],[1]!Backup_F8_Previous_Wave[Full VIN],"")</f>
      </c>
      <c r="L3897" s="3" t="s">
        <v>6801</v>
      </c>
      <c r="M3897" s="3" t="s">
        <v>4</v>
      </c>
      <c r="N3897" s="3" t="s">
        <v>11437</v>
      </c>
      <c r="O3897" s="3" t="s">
        <v>4771</v>
      </c>
      <c r="P3897" s="6">
        <f>_xlfn.XLOOKUP(#REF!,[1]!Table2[BINNING],[1]!Table2[VFG],"")</f>
      </c>
      <c r="Q3897" s="6">
        <f>IF(ISNUMBER(FIND("|",#REF!,1)),LEFT(#REF!,FIND("|",#REF!,1)-2),#REF!)</f>
      </c>
      <c r="R3897" s="6">
        <f>IF(ISNUMBER(FIND("|",#REF!,1)),RIGHT(#REF!,LEN(#REF!)-FIND("|",#REF!,1)-1),"")</f>
      </c>
      <c r="S3897" s="3" t="s">
        <v>7</v>
      </c>
      <c r="T3897" s="3" t="s">
        <v>7</v>
      </c>
      <c r="U3897" s="2">
        <v>0</v>
      </c>
      <c r="V3897" s="2">
        <v>0</v>
      </c>
      <c r="W3897" s="2"/>
      <c r="X3897" s="3" t="s">
        <v>63</v>
      </c>
      <c r="Y3897" s="2"/>
      <c r="Z3897" s="3"/>
      <c r="AA3897" s="3"/>
      <c r="AB3897" s="7" t="s">
        <v>11438</v>
      </c>
      <c r="AC3897" s="3" t="s">
        <v>685</v>
      </c>
      <c r="AD3897" s="3" t="s">
        <v>93</v>
      </c>
      <c r="AE3897" s="3" t="s">
        <v>94</v>
      </c>
      <c r="AF3897" s="3" t="s">
        <v>95</v>
      </c>
      <c r="AG3897" s="4"/>
      <c r="AH3897" s="3"/>
      <c r="AI3897" s="4"/>
      <c r="AJ38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7" s="8">
        <f>IF(#REF!=MAX(#REF!),"New","Old")</f>
      </c>
      <c r="AL3897" s="3"/>
      <c r="AM3897" s="9">
        <f>IF(OR(#REF!="",#REF!=0),"",IF(#REF!&lt;12000,"&lt;12k",IF(AND(#REF!&gt;=12000,#REF!&lt;24000),"12k to 24k",IF(AND(#REF!&gt;=24000,#REF!&lt;=36000),"24k to 36k",IF(#REF!&gt;36000,"&gt;36k","")))))</f>
      </c>
    </row>
    <row x14ac:dyDescent="0.25" r="3898" customHeight="1" ht="18.75">
      <c r="A3898" s="1">
        <v>1946873</v>
      </c>
      <c r="B3898" s="2">
        <v>11558448</v>
      </c>
      <c r="C3898" s="3" t="s">
        <v>0</v>
      </c>
      <c r="D3898" s="3" t="s">
        <v>86</v>
      </c>
      <c r="E3898" s="2">
        <v>2020</v>
      </c>
      <c r="F3898" s="4">
        <v>45260</v>
      </c>
      <c r="G3898" s="3" t="s">
        <v>14</v>
      </c>
      <c r="H3898" s="4">
        <v>45264</v>
      </c>
      <c r="I3898" s="4">
        <f>_xlfn.XLOOKUP(#REF!,[1]!Backup_F8_Previous_Wave[ODINO],[1]!Backup_F8_Previous_Wave[Production Date],"")</f>
      </c>
      <c r="J3898" s="10">
        <f>_xlfn.XLOOKUP(#REF!,[1]!Backup_F8_Previous_Wave[ODINO],[1]!Backup_F8_Previous_Wave[Wave Date],"")</f>
      </c>
      <c r="K3898" s="6">
        <f>_xlfn.XLOOKUP(#REF!,[1]!Backup_F8_Previous_Wave[ODINO],[1]!Backup_F8_Previous_Wave[Full VIN],"")</f>
      </c>
      <c r="L3898" s="3" t="s">
        <v>9058</v>
      </c>
      <c r="M3898" s="3" t="s">
        <v>4</v>
      </c>
      <c r="N3898" s="3" t="s">
        <v>11439</v>
      </c>
      <c r="O3898" s="3" t="s">
        <v>4771</v>
      </c>
      <c r="P3898" s="6">
        <f>_xlfn.XLOOKUP(#REF!,[1]!Table2[BINNING],[1]!Table2[VFG],"")</f>
      </c>
      <c r="Q3898" s="6">
        <f>IF(ISNUMBER(FIND("|",#REF!,1)),LEFT(#REF!,FIND("|",#REF!,1)-2),#REF!)</f>
      </c>
      <c r="R3898" s="6">
        <f>IF(ISNUMBER(FIND("|",#REF!,1)),RIGHT(#REF!,LEN(#REF!)-FIND("|",#REF!,1)-1),"")</f>
      </c>
      <c r="S3898" s="3" t="s">
        <v>7</v>
      </c>
      <c r="T3898" s="3" t="s">
        <v>7</v>
      </c>
      <c r="U3898" s="2">
        <v>0</v>
      </c>
      <c r="V3898" s="2">
        <v>0</v>
      </c>
      <c r="W3898" s="2"/>
      <c r="X3898" s="3" t="s">
        <v>63</v>
      </c>
      <c r="Y3898" s="2">
        <v>0</v>
      </c>
      <c r="Z3898" s="3"/>
      <c r="AA3898" s="3"/>
      <c r="AB3898" s="7" t="s">
        <v>11440</v>
      </c>
      <c r="AC3898" s="3" t="s">
        <v>685</v>
      </c>
      <c r="AD3898" s="3" t="s">
        <v>93</v>
      </c>
      <c r="AE3898" s="3" t="s">
        <v>94</v>
      </c>
      <c r="AF3898" s="3" t="s">
        <v>95</v>
      </c>
      <c r="AG3898" s="4"/>
      <c r="AH3898" s="3"/>
      <c r="AI3898" s="4"/>
      <c r="AJ38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8" s="8">
        <f>IF(#REF!=MAX(#REF!),"New","Old")</f>
      </c>
      <c r="AL3898" s="3"/>
      <c r="AM3898" s="9">
        <f>IF(OR(#REF!="",#REF!=0),"",IF(#REF!&lt;12000,"&lt;12k",IF(AND(#REF!&gt;=12000,#REF!&lt;24000),"12k to 24k",IF(AND(#REF!&gt;=24000,#REF!&lt;=36000),"24k to 36k",IF(#REF!&gt;36000,"&gt;36k","")))))</f>
      </c>
    </row>
    <row x14ac:dyDescent="0.25" r="3899" customHeight="1" ht="18.75">
      <c r="A3899" s="1">
        <v>1946877</v>
      </c>
      <c r="B3899" s="2">
        <v>11558452</v>
      </c>
      <c r="C3899" s="3" t="s">
        <v>0</v>
      </c>
      <c r="D3899" s="3" t="s">
        <v>1</v>
      </c>
      <c r="E3899" s="2">
        <v>2014</v>
      </c>
      <c r="F3899" s="4">
        <v>45264</v>
      </c>
      <c r="G3899" s="3" t="s">
        <v>14</v>
      </c>
      <c r="H3899" s="4">
        <v>45264</v>
      </c>
      <c r="I3899" s="4">
        <f>_xlfn.XLOOKUP(#REF!,[1]!Backup_F8_Previous_Wave[ODINO],[1]!Backup_F8_Previous_Wave[Production Date],"")</f>
      </c>
      <c r="J3899" s="10">
        <f>_xlfn.XLOOKUP(#REF!,[1]!Backup_F8_Previous_Wave[ODINO],[1]!Backup_F8_Previous_Wave[Wave Date],"")</f>
      </c>
      <c r="K3899" s="6">
        <f>_xlfn.XLOOKUP(#REF!,[1]!Backup_F8_Previous_Wave[ODINO],[1]!Backup_F8_Previous_Wave[Full VIN],"")</f>
      </c>
      <c r="L3899" s="3" t="s">
        <v>11441</v>
      </c>
      <c r="M3899" s="3" t="s">
        <v>4</v>
      </c>
      <c r="N3899" s="3" t="s">
        <v>11442</v>
      </c>
      <c r="O3899" s="3" t="s">
        <v>11443</v>
      </c>
      <c r="P3899" s="6">
        <f>_xlfn.XLOOKUP(#REF!,[1]!Table2[BINNING],[1]!Table2[VFG],"")</f>
      </c>
      <c r="Q3899" s="6">
        <f>IF(ISNUMBER(FIND("|",#REF!,1)),LEFT(#REF!,FIND("|",#REF!,1)-2),#REF!)</f>
      </c>
      <c r="R3899" s="6">
        <f>IF(ISNUMBER(FIND("|",#REF!,1)),RIGHT(#REF!,LEN(#REF!)-FIND("|",#REF!,1)-1),"")</f>
      </c>
      <c r="S3899" s="3" t="s">
        <v>7</v>
      </c>
      <c r="T3899" s="3" t="s">
        <v>7</v>
      </c>
      <c r="U3899" s="2">
        <v>0</v>
      </c>
      <c r="V3899" s="2">
        <v>0</v>
      </c>
      <c r="W3899" s="2"/>
      <c r="X3899" s="3" t="s">
        <v>229</v>
      </c>
      <c r="Y3899" s="2">
        <v>2</v>
      </c>
      <c r="Z3899" s="3"/>
      <c r="AA3899" s="3"/>
      <c r="AB3899" s="7" t="s">
        <v>11444</v>
      </c>
      <c r="AC3899" s="3" t="s">
        <v>10</v>
      </c>
      <c r="AD3899" s="3" t="s">
        <v>11</v>
      </c>
      <c r="AE3899" s="3" t="s">
        <v>26</v>
      </c>
      <c r="AF3899" s="3" t="s">
        <v>27</v>
      </c>
      <c r="AG3899" s="4"/>
      <c r="AH3899" s="3"/>
      <c r="AI3899" s="4"/>
      <c r="AJ38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899" s="8">
        <f>IF(#REF!=MAX(#REF!),"New","Old")</f>
      </c>
      <c r="AL3899" s="3"/>
      <c r="AM3899" s="9">
        <f>IF(OR(#REF!="",#REF!=0),"",IF(#REF!&lt;12000,"&lt;12k",IF(AND(#REF!&gt;=12000,#REF!&lt;24000),"12k to 24k",IF(AND(#REF!&gt;=24000,#REF!&lt;=36000),"24k to 36k",IF(#REF!&gt;36000,"&gt;36k","")))))</f>
      </c>
    </row>
    <row x14ac:dyDescent="0.25" r="3900" customHeight="1" ht="18.75">
      <c r="A3900" s="1">
        <v>1946910</v>
      </c>
      <c r="B3900" s="2">
        <v>11558474</v>
      </c>
      <c r="C3900" s="3" t="s">
        <v>0</v>
      </c>
      <c r="D3900" s="3" t="s">
        <v>86</v>
      </c>
      <c r="E3900" s="2">
        <v>2021</v>
      </c>
      <c r="F3900" s="4">
        <v>45264</v>
      </c>
      <c r="G3900" s="3" t="s">
        <v>14</v>
      </c>
      <c r="H3900" s="4">
        <v>45265</v>
      </c>
      <c r="I3900" s="4"/>
      <c r="J3900" s="10">
        <f>_xlfn.XLOOKUP(#REF!,[1]!Backup_F8_Previous_Wave[ODINO],[1]!Backup_F8_Previous_Wave[Wave Date],"")</f>
      </c>
      <c r="K3900" s="3"/>
      <c r="L3900" s="3" t="s">
        <v>9798</v>
      </c>
      <c r="M3900" s="3" t="s">
        <v>4</v>
      </c>
      <c r="N3900" s="3" t="s">
        <v>11445</v>
      </c>
      <c r="O3900" s="3" t="s">
        <v>4771</v>
      </c>
      <c r="P3900" s="6">
        <f>_xlfn.XLOOKUP(#REF!,[1]!Table2[BINNING],[1]!Table2[VFG],"")</f>
      </c>
      <c r="Q3900" s="6">
        <f>IF(ISNUMBER(FIND("|",#REF!,1)),LEFT(#REF!,FIND("|",#REF!,1)-2),#REF!)</f>
      </c>
      <c r="R3900" s="6">
        <f>IF(ISNUMBER(FIND("|",#REF!,1)),RIGHT(#REF!,LEN(#REF!)-FIND("|",#REF!,1)-1),"")</f>
      </c>
      <c r="S3900" s="3" t="s">
        <v>7</v>
      </c>
      <c r="T3900" s="3" t="s">
        <v>7</v>
      </c>
      <c r="U3900" s="2">
        <v>0</v>
      </c>
      <c r="V3900" s="2">
        <v>0</v>
      </c>
      <c r="W3900" s="2"/>
      <c r="X3900" s="3" t="s">
        <v>32</v>
      </c>
      <c r="Y3900" s="2"/>
      <c r="Z3900" s="3"/>
      <c r="AA3900" s="3"/>
      <c r="AB3900" s="7" t="s">
        <v>11446</v>
      </c>
      <c r="AC3900" s="3" t="s">
        <v>44</v>
      </c>
      <c r="AD3900" s="3" t="s">
        <v>44</v>
      </c>
      <c r="AE3900" s="3" t="s">
        <v>44</v>
      </c>
      <c r="AF3900" s="3" t="s">
        <v>44</v>
      </c>
      <c r="AG3900" s="4"/>
      <c r="AH3900" s="3"/>
      <c r="AI3900" s="4"/>
      <c r="AJ39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0" s="8">
        <f>IF(#REF!=MAX(#REF!),"New","Old")</f>
      </c>
      <c r="AL3900" s="3"/>
      <c r="AM3900" s="9">
        <f>IF(OR(#REF!="",#REF!=0),"",IF(#REF!&lt;12000,"&lt;12k",IF(AND(#REF!&gt;=12000,#REF!&lt;24000),"12k to 24k",IF(AND(#REF!&gt;=24000,#REF!&lt;=36000),"24k to 36k",IF(#REF!&gt;36000,"&gt;36k","")))))</f>
      </c>
    </row>
    <row x14ac:dyDescent="0.25" r="3901" customHeight="1" ht="18.75">
      <c r="A3901" s="1">
        <v>1946929</v>
      </c>
      <c r="B3901" s="2">
        <v>11558488</v>
      </c>
      <c r="C3901" s="3" t="s">
        <v>0</v>
      </c>
      <c r="D3901" s="3" t="s">
        <v>86</v>
      </c>
      <c r="E3901" s="2">
        <v>2020</v>
      </c>
      <c r="F3901" s="4">
        <v>45235</v>
      </c>
      <c r="G3901" s="3" t="s">
        <v>14</v>
      </c>
      <c r="H3901" s="4">
        <v>45265</v>
      </c>
      <c r="I3901" s="4">
        <f>_xlfn.XLOOKUP(#REF!,[1]!Backup_F8_Previous_Wave[ODINO],[1]!Backup_F8_Previous_Wave[Production Date],"")</f>
      </c>
      <c r="J3901" s="10">
        <f>_xlfn.XLOOKUP(#REF!,[1]!Backup_F8_Previous_Wave[ODINO],[1]!Backup_F8_Previous_Wave[Wave Date],"")</f>
      </c>
      <c r="K3901" s="6">
        <f>_xlfn.XLOOKUP(#REF!,[1]!Backup_F8_Previous_Wave[ODINO],[1]!Backup_F8_Previous_Wave[Full VIN],"")</f>
      </c>
      <c r="L3901" s="3" t="s">
        <v>11447</v>
      </c>
      <c r="M3901" s="3" t="s">
        <v>4</v>
      </c>
      <c r="N3901" s="3" t="s">
        <v>11448</v>
      </c>
      <c r="O3901" s="3" t="s">
        <v>4771</v>
      </c>
      <c r="P3901" s="6">
        <f>_xlfn.XLOOKUP(#REF!,[1]!Table2[BINNING],[1]!Table2[VFG],"")</f>
      </c>
      <c r="Q3901" s="6">
        <f>IF(ISNUMBER(FIND("|",#REF!,1)),LEFT(#REF!,FIND("|",#REF!,1)-2),#REF!)</f>
      </c>
      <c r="R3901" s="6">
        <f>IF(ISNUMBER(FIND("|",#REF!,1)),RIGHT(#REF!,LEN(#REF!)-FIND("|",#REF!,1)-1),"")</f>
      </c>
      <c r="S3901" s="3" t="s">
        <v>7</v>
      </c>
      <c r="T3901" s="3" t="s">
        <v>7</v>
      </c>
      <c r="U3901" s="2">
        <v>0</v>
      </c>
      <c r="V3901" s="2">
        <v>0</v>
      </c>
      <c r="W3901" s="2">
        <v>14000</v>
      </c>
      <c r="X3901" s="3" t="s">
        <v>139</v>
      </c>
      <c r="Y3901" s="2"/>
      <c r="Z3901" s="3" t="s">
        <v>11449</v>
      </c>
      <c r="AA3901" s="3" t="s">
        <v>4198</v>
      </c>
      <c r="AB3901" s="7" t="s">
        <v>11450</v>
      </c>
      <c r="AC3901" s="3" t="s">
        <v>685</v>
      </c>
      <c r="AD3901" s="3" t="s">
        <v>1962</v>
      </c>
      <c r="AE3901" s="3" t="s">
        <v>2404</v>
      </c>
      <c r="AF3901" s="3" t="s">
        <v>95</v>
      </c>
      <c r="AG3901" s="4"/>
      <c r="AH3901" s="3"/>
      <c r="AI3901" s="4"/>
      <c r="AJ39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1" s="8">
        <f>IF(#REF!=MAX(#REF!),"New","Old")</f>
      </c>
      <c r="AL3901" s="3"/>
      <c r="AM3901" s="9">
        <f>IF(OR(#REF!="",#REF!=0),"",IF(#REF!&lt;12000,"&lt;12k",IF(AND(#REF!&gt;=12000,#REF!&lt;24000),"12k to 24k",IF(AND(#REF!&gt;=24000,#REF!&lt;=36000),"24k to 36k",IF(#REF!&gt;36000,"&gt;36k","")))))</f>
      </c>
    </row>
    <row x14ac:dyDescent="0.25" r="3902" customHeight="1" ht="18.75">
      <c r="A3902" s="1">
        <v>1946936</v>
      </c>
      <c r="B3902" s="2">
        <v>11558494</v>
      </c>
      <c r="C3902" s="3" t="s">
        <v>0</v>
      </c>
      <c r="D3902" s="3" t="s">
        <v>69</v>
      </c>
      <c r="E3902" s="2">
        <v>2017</v>
      </c>
      <c r="F3902" s="4">
        <v>45246</v>
      </c>
      <c r="G3902" s="3" t="s">
        <v>14</v>
      </c>
      <c r="H3902" s="4">
        <v>45265</v>
      </c>
      <c r="I3902" s="4">
        <f>_xlfn.XLOOKUP(#REF!,[1]!Backup_F8_Previous_Wave[ODINO],[1]!Backup_F8_Previous_Wave[Production Date],"")</f>
      </c>
      <c r="J3902" s="10">
        <f>_xlfn.XLOOKUP(#REF!,[1]!Backup_F8_Previous_Wave[ODINO],[1]!Backup_F8_Previous_Wave[Wave Date],"")</f>
      </c>
      <c r="K3902" s="6">
        <f>_xlfn.XLOOKUP(#REF!,[1]!Backup_F8_Previous_Wave[ODINO],[1]!Backup_F8_Previous_Wave[Full VIN],"")</f>
      </c>
      <c r="L3902" s="3" t="s">
        <v>11451</v>
      </c>
      <c r="M3902" s="3" t="s">
        <v>4</v>
      </c>
      <c r="N3902" s="3" t="s">
        <v>11452</v>
      </c>
      <c r="O3902" s="3" t="s">
        <v>49</v>
      </c>
      <c r="P3902" s="6">
        <f>_xlfn.XLOOKUP(#REF!,[1]!Table2[BINNING],[1]!Table2[VFG],"")</f>
      </c>
      <c r="Q3902" s="6">
        <f>IF(ISNUMBER(FIND("|",#REF!,1)),LEFT(#REF!,FIND("|",#REF!,1)-2),#REF!)</f>
      </c>
      <c r="R3902" s="6">
        <f>IF(ISNUMBER(FIND("|",#REF!,1)),RIGHT(#REF!,LEN(#REF!)-FIND("|",#REF!,1)-1),"")</f>
      </c>
      <c r="S3902" s="3" t="s">
        <v>7</v>
      </c>
      <c r="T3902" s="3" t="s">
        <v>7</v>
      </c>
      <c r="U3902" s="2">
        <v>0</v>
      </c>
      <c r="V3902" s="2">
        <v>0</v>
      </c>
      <c r="W3902" s="2"/>
      <c r="X3902" s="3" t="s">
        <v>72</v>
      </c>
      <c r="Y3902" s="2">
        <v>35</v>
      </c>
      <c r="Z3902" s="3"/>
      <c r="AA3902" s="3"/>
      <c r="AB3902" s="7" t="s">
        <v>11453</v>
      </c>
      <c r="AC3902" s="3" t="s">
        <v>395</v>
      </c>
      <c r="AD3902" s="3" t="s">
        <v>75</v>
      </c>
      <c r="AE3902" s="3" t="s">
        <v>76</v>
      </c>
      <c r="AF3902" s="3" t="s">
        <v>77</v>
      </c>
      <c r="AG3902" s="4"/>
      <c r="AH3902" s="3"/>
      <c r="AI3902" s="4"/>
      <c r="AJ39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2" s="8">
        <f>IF(#REF!=MAX(#REF!),"New","Old")</f>
      </c>
      <c r="AL3902" s="3"/>
      <c r="AM3902" s="9">
        <f>IF(OR(#REF!="",#REF!=0),"",IF(#REF!&lt;12000,"&lt;12k",IF(AND(#REF!&gt;=12000,#REF!&lt;24000),"12k to 24k",IF(AND(#REF!&gt;=24000,#REF!&lt;=36000),"24k to 36k",IF(#REF!&gt;36000,"&gt;36k","")))))</f>
      </c>
    </row>
    <row x14ac:dyDescent="0.25" r="3903" customHeight="1" ht="18.75">
      <c r="A3903" s="1">
        <v>1946946</v>
      </c>
      <c r="B3903" s="2">
        <v>11558502</v>
      </c>
      <c r="C3903" s="3" t="s">
        <v>0</v>
      </c>
      <c r="D3903" s="3" t="s">
        <v>4843</v>
      </c>
      <c r="E3903" s="2">
        <v>2023</v>
      </c>
      <c r="F3903" s="4">
        <v>45263</v>
      </c>
      <c r="G3903" s="3" t="s">
        <v>14</v>
      </c>
      <c r="H3903" s="4">
        <v>45265</v>
      </c>
      <c r="I3903" s="4">
        <f>_xlfn.XLOOKUP(#REF!,[1]!Backup_F8_Previous_Wave[ODINO],[1]!Backup_F8_Previous_Wave[Production Date],"")</f>
      </c>
      <c r="J3903" s="10">
        <f>_xlfn.XLOOKUP(#REF!,[1]!Backup_F8_Previous_Wave[ODINO],[1]!Backup_F8_Previous_Wave[Wave Date],"")</f>
      </c>
      <c r="K3903" s="6">
        <f>_xlfn.XLOOKUP(#REF!,[1]!Backup_F8_Previous_Wave[ODINO],[1]!Backup_F8_Previous_Wave[Full VIN],"")</f>
      </c>
      <c r="L3903" s="3" t="s">
        <v>8129</v>
      </c>
      <c r="M3903" s="3" t="s">
        <v>4</v>
      </c>
      <c r="N3903" s="3" t="s">
        <v>11454</v>
      </c>
      <c r="O3903" s="3" t="s">
        <v>3849</v>
      </c>
      <c r="P3903" s="6">
        <f>_xlfn.XLOOKUP(#REF!,[1]!Table2[BINNING],[1]!Table2[VFG],"")</f>
      </c>
      <c r="Q3903" s="6">
        <f>IF(ISNUMBER(FIND("|",#REF!,1)),LEFT(#REF!,FIND("|",#REF!,1)-2),#REF!)</f>
      </c>
      <c r="R3903" s="6">
        <f>IF(ISNUMBER(FIND("|",#REF!,1)),RIGHT(#REF!,LEN(#REF!)-FIND("|",#REF!,1)-1),"")</f>
      </c>
      <c r="S3903" s="3" t="s">
        <v>7</v>
      </c>
      <c r="T3903" s="3" t="s">
        <v>7</v>
      </c>
      <c r="U3903" s="2">
        <v>0</v>
      </c>
      <c r="V3903" s="2">
        <v>0</v>
      </c>
      <c r="W3903" s="2"/>
      <c r="X3903" s="3" t="s">
        <v>282</v>
      </c>
      <c r="Y3903" s="2">
        <v>70</v>
      </c>
      <c r="Z3903" s="3"/>
      <c r="AA3903" s="3"/>
      <c r="AB3903" s="7" t="s">
        <v>11455</v>
      </c>
      <c r="AC3903" s="3" t="s">
        <v>4847</v>
      </c>
      <c r="AD3903" s="3" t="s">
        <v>4848</v>
      </c>
      <c r="AE3903" s="3" t="s">
        <v>4849</v>
      </c>
      <c r="AF3903" s="3" t="s">
        <v>102</v>
      </c>
      <c r="AG3903" s="4"/>
      <c r="AH3903" s="3"/>
      <c r="AI3903" s="4"/>
      <c r="AJ39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3" s="8">
        <f>IF(#REF!=MAX(#REF!),"New","Old")</f>
      </c>
      <c r="AL3903" s="3"/>
      <c r="AM3903" s="9">
        <f>IF(OR(#REF!="",#REF!=0),"",IF(#REF!&lt;12000,"&lt;12k",IF(AND(#REF!&gt;=12000,#REF!&lt;24000),"12k to 24k",IF(AND(#REF!&gt;=24000,#REF!&lt;=36000),"24k to 36k",IF(#REF!&gt;36000,"&gt;36k","")))))</f>
      </c>
    </row>
    <row x14ac:dyDescent="0.25" r="3904" customHeight="1" ht="18.75">
      <c r="A3904" s="1">
        <v>1946955</v>
      </c>
      <c r="B3904" s="2">
        <v>11558511</v>
      </c>
      <c r="C3904" s="3" t="s">
        <v>0</v>
      </c>
      <c r="D3904" s="3" t="s">
        <v>86</v>
      </c>
      <c r="E3904" s="2">
        <v>2020</v>
      </c>
      <c r="F3904" s="4">
        <v>45249</v>
      </c>
      <c r="G3904" s="3" t="s">
        <v>14</v>
      </c>
      <c r="H3904" s="4">
        <v>45265</v>
      </c>
      <c r="I3904" s="4">
        <f>_xlfn.XLOOKUP(#REF!,[1]!Backup_F8_Previous_Wave[ODINO],[1]!Backup_F8_Previous_Wave[Production Date],"")</f>
      </c>
      <c r="J3904" s="10">
        <f>_xlfn.XLOOKUP(#REF!,[1]!Backup_F8_Previous_Wave[ODINO],[1]!Backup_F8_Previous_Wave[Wave Date],"")</f>
      </c>
      <c r="K3904" s="6">
        <f>_xlfn.XLOOKUP(#REF!,[1]!Backup_F8_Previous_Wave[ODINO],[1]!Backup_F8_Previous_Wave[Full VIN],"")</f>
      </c>
      <c r="L3904" s="3" t="s">
        <v>9807</v>
      </c>
      <c r="M3904" s="3" t="s">
        <v>4</v>
      </c>
      <c r="N3904" s="3" t="s">
        <v>11456</v>
      </c>
      <c r="O3904" s="3" t="s">
        <v>4771</v>
      </c>
      <c r="P3904" s="6">
        <f>_xlfn.XLOOKUP(#REF!,[1]!Table2[BINNING],[1]!Table2[VFG],"")</f>
      </c>
      <c r="Q3904" s="6">
        <f>IF(ISNUMBER(FIND("|",#REF!,1)),LEFT(#REF!,FIND("|",#REF!,1)-2),#REF!)</f>
      </c>
      <c r="R3904" s="6">
        <f>IF(ISNUMBER(FIND("|",#REF!,1)),RIGHT(#REF!,LEN(#REF!)-FIND("|",#REF!,1)-1),"")</f>
      </c>
      <c r="S3904" s="3" t="s">
        <v>7</v>
      </c>
      <c r="T3904" s="3" t="s">
        <v>7</v>
      </c>
      <c r="U3904" s="2">
        <v>0</v>
      </c>
      <c r="V3904" s="2">
        <v>0</v>
      </c>
      <c r="W3904" s="2"/>
      <c r="X3904" s="3" t="s">
        <v>229</v>
      </c>
      <c r="Y3904" s="2">
        <v>0</v>
      </c>
      <c r="Z3904" s="3"/>
      <c r="AA3904" s="3"/>
      <c r="AB3904" s="7" t="s">
        <v>11457</v>
      </c>
      <c r="AC3904" s="3" t="s">
        <v>685</v>
      </c>
      <c r="AD3904" s="3" t="s">
        <v>93</v>
      </c>
      <c r="AE3904" s="3" t="s">
        <v>94</v>
      </c>
      <c r="AF3904" s="3" t="s">
        <v>95</v>
      </c>
      <c r="AG3904" s="4"/>
      <c r="AH3904" s="3"/>
      <c r="AI3904" s="4"/>
      <c r="AJ39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4" s="8">
        <f>IF(#REF!=MAX(#REF!),"New","Old")</f>
      </c>
      <c r="AL3904" s="3"/>
      <c r="AM3904" s="9">
        <f>IF(OR(#REF!="",#REF!=0),"",IF(#REF!&lt;12000,"&lt;12k",IF(AND(#REF!&gt;=12000,#REF!&lt;24000),"12k to 24k",IF(AND(#REF!&gt;=24000,#REF!&lt;=36000),"24k to 36k",IF(#REF!&gt;36000,"&gt;36k","")))))</f>
      </c>
    </row>
    <row x14ac:dyDescent="0.25" r="3905" customHeight="1" ht="18.75">
      <c r="A3905" s="1">
        <v>1946998</v>
      </c>
      <c r="B3905" s="2">
        <v>11558540</v>
      </c>
      <c r="C3905" s="3" t="s">
        <v>0</v>
      </c>
      <c r="D3905" s="3" t="s">
        <v>181</v>
      </c>
      <c r="E3905" s="2">
        <v>2016</v>
      </c>
      <c r="F3905" s="4">
        <v>45264</v>
      </c>
      <c r="G3905" s="3" t="s">
        <v>14</v>
      </c>
      <c r="H3905" s="4">
        <v>45265</v>
      </c>
      <c r="I3905" s="4"/>
      <c r="J3905" s="10">
        <f>_xlfn.XLOOKUP(#REF!,[1]!Backup_F8_Previous_Wave[ODINO],[1]!Backup_F8_Previous_Wave[Wave Date],"")</f>
      </c>
      <c r="K3905" s="3"/>
      <c r="L3905" s="3" t="s">
        <v>3576</v>
      </c>
      <c r="M3905" s="3" t="s">
        <v>4</v>
      </c>
      <c r="N3905" s="3" t="s">
        <v>11458</v>
      </c>
      <c r="O3905" s="3" t="s">
        <v>196</v>
      </c>
      <c r="P3905" s="6">
        <f>_xlfn.XLOOKUP(#REF!,[1]!Table2[BINNING],[1]!Table2[VFG],"")</f>
      </c>
      <c r="Q3905" s="6">
        <f>IF(ISNUMBER(FIND("|",#REF!,1)),LEFT(#REF!,FIND("|",#REF!,1)-2),#REF!)</f>
      </c>
      <c r="R3905" s="6">
        <f>IF(ISNUMBER(FIND("|",#REF!,1)),RIGHT(#REF!,LEN(#REF!)-FIND("|",#REF!,1)-1),"")</f>
      </c>
      <c r="S3905" s="3" t="s">
        <v>7</v>
      </c>
      <c r="T3905" s="3" t="s">
        <v>7</v>
      </c>
      <c r="U3905" s="2">
        <v>0</v>
      </c>
      <c r="V3905" s="2">
        <v>0</v>
      </c>
      <c r="W3905" s="2"/>
      <c r="X3905" s="3" t="s">
        <v>583</v>
      </c>
      <c r="Y3905" s="2">
        <v>60</v>
      </c>
      <c r="Z3905" s="3"/>
      <c r="AA3905" s="3"/>
      <c r="AB3905" s="7" t="s">
        <v>11459</v>
      </c>
      <c r="AC3905" s="3" t="s">
        <v>44</v>
      </c>
      <c r="AD3905" s="3" t="s">
        <v>44</v>
      </c>
      <c r="AE3905" s="3" t="s">
        <v>44</v>
      </c>
      <c r="AF3905" s="3" t="s">
        <v>44</v>
      </c>
      <c r="AG3905" s="4"/>
      <c r="AH3905" s="3"/>
      <c r="AI3905" s="4"/>
      <c r="AJ39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5" s="8">
        <f>IF(#REF!=MAX(#REF!),"New","Old")</f>
      </c>
      <c r="AL3905" s="3"/>
      <c r="AM3905" s="9">
        <f>IF(OR(#REF!="",#REF!=0),"",IF(#REF!&lt;12000,"&lt;12k",IF(AND(#REF!&gt;=12000,#REF!&lt;24000),"12k to 24k",IF(AND(#REF!&gt;=24000,#REF!&lt;=36000),"24k to 36k",IF(#REF!&gt;36000,"&gt;36k","")))))</f>
      </c>
    </row>
    <row x14ac:dyDescent="0.25" r="3906" customHeight="1" ht="18.75">
      <c r="A3906" s="1">
        <v>1947082</v>
      </c>
      <c r="B3906" s="2">
        <v>11558602</v>
      </c>
      <c r="C3906" s="3" t="s">
        <v>0</v>
      </c>
      <c r="D3906" s="3" t="s">
        <v>86</v>
      </c>
      <c r="E3906" s="2">
        <v>2020</v>
      </c>
      <c r="F3906" s="4">
        <v>45244</v>
      </c>
      <c r="G3906" s="3" t="s">
        <v>14</v>
      </c>
      <c r="H3906" s="4">
        <v>45265</v>
      </c>
      <c r="I3906" s="4">
        <f>_xlfn.XLOOKUP(#REF!,[1]!Backup_F8_Previous_Wave[ODINO],[1]!Backup_F8_Previous_Wave[Production Date],"")</f>
      </c>
      <c r="J3906" s="10">
        <f>_xlfn.XLOOKUP(#REF!,[1]!Backup_F8_Previous_Wave[ODINO],[1]!Backup_F8_Previous_Wave[Wave Date],"")</f>
      </c>
      <c r="K3906" s="6">
        <f>_xlfn.XLOOKUP(#REF!,[1]!Backup_F8_Previous_Wave[ODINO],[1]!Backup_F8_Previous_Wave[Full VIN],"")</f>
      </c>
      <c r="L3906" s="3" t="s">
        <v>9903</v>
      </c>
      <c r="M3906" s="3" t="s">
        <v>4</v>
      </c>
      <c r="N3906" s="3" t="s">
        <v>11460</v>
      </c>
      <c r="O3906" s="3" t="s">
        <v>4771</v>
      </c>
      <c r="P3906" s="6">
        <f>_xlfn.XLOOKUP(#REF!,[1]!Table2[BINNING],[1]!Table2[VFG],"")</f>
      </c>
      <c r="Q3906" s="6">
        <f>IF(ISNUMBER(FIND("|",#REF!,1)),LEFT(#REF!,FIND("|",#REF!,1)-2),#REF!)</f>
      </c>
      <c r="R3906" s="6">
        <f>IF(ISNUMBER(FIND("|",#REF!,1)),RIGHT(#REF!,LEN(#REF!)-FIND("|",#REF!,1)-1),"")</f>
      </c>
      <c r="S3906" s="3" t="s">
        <v>7</v>
      </c>
      <c r="T3906" s="3" t="s">
        <v>7</v>
      </c>
      <c r="U3906" s="2">
        <v>0</v>
      </c>
      <c r="V3906" s="2">
        <v>0</v>
      </c>
      <c r="W3906" s="2"/>
      <c r="X3906" s="3" t="s">
        <v>525</v>
      </c>
      <c r="Y3906" s="2"/>
      <c r="Z3906" s="3"/>
      <c r="AA3906" s="3"/>
      <c r="AB3906" s="7" t="s">
        <v>11461</v>
      </c>
      <c r="AC3906" s="3" t="s">
        <v>685</v>
      </c>
      <c r="AD3906" s="3" t="s">
        <v>93</v>
      </c>
      <c r="AE3906" s="3" t="s">
        <v>94</v>
      </c>
      <c r="AF3906" s="3" t="s">
        <v>95</v>
      </c>
      <c r="AG3906" s="4"/>
      <c r="AH3906" s="3"/>
      <c r="AI3906" s="4"/>
      <c r="AJ39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6" s="8">
        <f>IF(#REF!=MAX(#REF!),"New","Old")</f>
      </c>
      <c r="AL3906" s="3"/>
      <c r="AM3906" s="9">
        <f>IF(OR(#REF!="",#REF!=0),"",IF(#REF!&lt;12000,"&lt;12k",IF(AND(#REF!&gt;=12000,#REF!&lt;24000),"12k to 24k",IF(AND(#REF!&gt;=24000,#REF!&lt;=36000),"24k to 36k",IF(#REF!&gt;36000,"&gt;36k","")))))</f>
      </c>
    </row>
    <row x14ac:dyDescent="0.25" r="3907" customHeight="1" ht="18.75">
      <c r="A3907" s="1">
        <v>1947108</v>
      </c>
      <c r="B3907" s="2">
        <v>11558618</v>
      </c>
      <c r="C3907" s="3" t="s">
        <v>0</v>
      </c>
      <c r="D3907" s="3" t="s">
        <v>86</v>
      </c>
      <c r="E3907" s="2">
        <v>2020</v>
      </c>
      <c r="F3907" s="4">
        <v>45240</v>
      </c>
      <c r="G3907" s="3" t="s">
        <v>14</v>
      </c>
      <c r="H3907" s="4">
        <v>45265</v>
      </c>
      <c r="I3907" s="4">
        <f>_xlfn.XLOOKUP(#REF!,[1]!Backup_F8_Previous_Wave[ODINO],[1]!Backup_F8_Previous_Wave[Production Date],"")</f>
      </c>
      <c r="J3907" s="10">
        <f>_xlfn.XLOOKUP(#REF!,[1]!Backup_F8_Previous_Wave[ODINO],[1]!Backup_F8_Previous_Wave[Wave Date],"")</f>
      </c>
      <c r="K3907" s="6">
        <f>_xlfn.XLOOKUP(#REF!,[1]!Backup_F8_Previous_Wave[ODINO],[1]!Backup_F8_Previous_Wave[Full VIN],"")</f>
      </c>
      <c r="L3907" s="3" t="s">
        <v>8164</v>
      </c>
      <c r="M3907" s="3" t="s">
        <v>4</v>
      </c>
      <c r="N3907" s="3" t="s">
        <v>11462</v>
      </c>
      <c r="O3907" s="3" t="s">
        <v>4771</v>
      </c>
      <c r="P3907" s="6">
        <f>_xlfn.XLOOKUP(#REF!,[1]!Table2[BINNING],[1]!Table2[VFG],"")</f>
      </c>
      <c r="Q3907" s="6">
        <f>IF(ISNUMBER(FIND("|",#REF!,1)),LEFT(#REF!,FIND("|",#REF!,1)-2),#REF!)</f>
      </c>
      <c r="R3907" s="6">
        <f>IF(ISNUMBER(FIND("|",#REF!,1)),RIGHT(#REF!,LEN(#REF!)-FIND("|",#REF!,1)-1),"")</f>
      </c>
      <c r="S3907" s="3" t="s">
        <v>7</v>
      </c>
      <c r="T3907" s="3" t="s">
        <v>7</v>
      </c>
      <c r="U3907" s="2">
        <v>0</v>
      </c>
      <c r="V3907" s="2">
        <v>0</v>
      </c>
      <c r="W3907" s="2"/>
      <c r="X3907" s="3" t="s">
        <v>81</v>
      </c>
      <c r="Y3907" s="2"/>
      <c r="Z3907" s="3"/>
      <c r="AA3907" s="3"/>
      <c r="AB3907" s="7" t="s">
        <v>11463</v>
      </c>
      <c r="AC3907" s="3" t="s">
        <v>685</v>
      </c>
      <c r="AD3907" s="3" t="s">
        <v>93</v>
      </c>
      <c r="AE3907" s="3" t="s">
        <v>94</v>
      </c>
      <c r="AF3907" s="3" t="s">
        <v>95</v>
      </c>
      <c r="AG3907" s="4"/>
      <c r="AH3907" s="3"/>
      <c r="AI3907" s="4"/>
      <c r="AJ39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7" s="8">
        <f>IF(#REF!=MAX(#REF!),"New","Old")</f>
      </c>
      <c r="AL3907" s="3"/>
      <c r="AM3907" s="9">
        <f>IF(OR(#REF!="",#REF!=0),"",IF(#REF!&lt;12000,"&lt;12k",IF(AND(#REF!&gt;=12000,#REF!&lt;24000),"12k to 24k",IF(AND(#REF!&gt;=24000,#REF!&lt;=36000),"24k to 36k",IF(#REF!&gt;36000,"&gt;36k","")))))</f>
      </c>
    </row>
    <row x14ac:dyDescent="0.25" r="3908" customHeight="1" ht="18.75">
      <c r="A3908" s="1">
        <v>1947127</v>
      </c>
      <c r="B3908" s="2">
        <v>11558632</v>
      </c>
      <c r="C3908" s="3" t="s">
        <v>0</v>
      </c>
      <c r="D3908" s="3" t="s">
        <v>86</v>
      </c>
      <c r="E3908" s="2">
        <v>2020</v>
      </c>
      <c r="F3908" s="4">
        <v>45208</v>
      </c>
      <c r="G3908" s="3" t="s">
        <v>14</v>
      </c>
      <c r="H3908" s="4">
        <v>45265</v>
      </c>
      <c r="I3908" s="4">
        <f>_xlfn.XLOOKUP(#REF!,[1]!Backup_F8_Previous_Wave[ODINO],[1]!Backup_F8_Previous_Wave[Production Date],"")</f>
      </c>
      <c r="J3908" s="10">
        <f>_xlfn.XLOOKUP(#REF!,[1]!Backup_F8_Previous_Wave[ODINO],[1]!Backup_F8_Previous_Wave[Wave Date],"")</f>
      </c>
      <c r="K3908" s="6">
        <f>_xlfn.XLOOKUP(#REF!,[1]!Backup_F8_Previous_Wave[ODINO],[1]!Backup_F8_Previous_Wave[Full VIN],"")</f>
      </c>
      <c r="L3908" s="3" t="s">
        <v>8112</v>
      </c>
      <c r="M3908" s="3" t="s">
        <v>4</v>
      </c>
      <c r="N3908" s="3" t="s">
        <v>11464</v>
      </c>
      <c r="O3908" s="3" t="s">
        <v>4771</v>
      </c>
      <c r="P3908" s="6">
        <f>_xlfn.XLOOKUP(#REF!,[1]!Table2[BINNING],[1]!Table2[VFG],"")</f>
      </c>
      <c r="Q3908" s="6">
        <f>IF(ISNUMBER(FIND("|",#REF!,1)),LEFT(#REF!,FIND("|",#REF!,1)-2),#REF!)</f>
      </c>
      <c r="R3908" s="6">
        <f>IF(ISNUMBER(FIND("|",#REF!,1)),RIGHT(#REF!,LEN(#REF!)-FIND("|",#REF!,1)-1),"")</f>
      </c>
      <c r="S3908" s="3" t="s">
        <v>7</v>
      </c>
      <c r="T3908" s="3" t="s">
        <v>7</v>
      </c>
      <c r="U3908" s="2">
        <v>0</v>
      </c>
      <c r="V3908" s="2">
        <v>0</v>
      </c>
      <c r="W3908" s="2"/>
      <c r="X3908" s="3" t="s">
        <v>159</v>
      </c>
      <c r="Y3908" s="2">
        <v>0</v>
      </c>
      <c r="Z3908" s="3"/>
      <c r="AA3908" s="3"/>
      <c r="AB3908" s="7" t="s">
        <v>11465</v>
      </c>
      <c r="AC3908" s="3" t="s">
        <v>685</v>
      </c>
      <c r="AD3908" s="3" t="s">
        <v>93</v>
      </c>
      <c r="AE3908" s="3" t="s">
        <v>94</v>
      </c>
      <c r="AF3908" s="3" t="s">
        <v>95</v>
      </c>
      <c r="AG3908" s="4"/>
      <c r="AH3908" s="3"/>
      <c r="AI3908" s="4"/>
      <c r="AJ39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8" s="8">
        <f>IF(#REF!=MAX(#REF!),"New","Old")</f>
      </c>
      <c r="AL3908" s="3"/>
      <c r="AM3908" s="9">
        <f>IF(OR(#REF!="",#REF!=0),"",IF(#REF!&lt;12000,"&lt;12k",IF(AND(#REF!&gt;=12000,#REF!&lt;24000),"12k to 24k",IF(AND(#REF!&gt;=24000,#REF!&lt;=36000),"24k to 36k",IF(#REF!&gt;36000,"&gt;36k","")))))</f>
      </c>
    </row>
    <row x14ac:dyDescent="0.25" r="3909" customHeight="1" ht="18.75">
      <c r="A3909" s="1">
        <v>1947135</v>
      </c>
      <c r="B3909" s="2">
        <v>11558638</v>
      </c>
      <c r="C3909" s="3" t="s">
        <v>0</v>
      </c>
      <c r="D3909" s="3" t="s">
        <v>86</v>
      </c>
      <c r="E3909" s="2">
        <v>2020</v>
      </c>
      <c r="F3909" s="4">
        <v>45258</v>
      </c>
      <c r="G3909" s="3" t="s">
        <v>14</v>
      </c>
      <c r="H3909" s="4">
        <v>45265</v>
      </c>
      <c r="I3909" s="4">
        <f>_xlfn.XLOOKUP(#REF!,[1]!Backup_F8_Previous_Wave[ODINO],[1]!Backup_F8_Previous_Wave[Production Date],"")</f>
      </c>
      <c r="J3909" s="10">
        <f>_xlfn.XLOOKUP(#REF!,[1]!Backup_F8_Previous_Wave[ODINO],[1]!Backup_F8_Previous_Wave[Wave Date],"")</f>
      </c>
      <c r="K3909" s="6">
        <f>_xlfn.XLOOKUP(#REF!,[1]!Backup_F8_Previous_Wave[ODINO],[1]!Backup_F8_Previous_Wave[Full VIN],"")</f>
      </c>
      <c r="L3909" s="3" t="s">
        <v>6413</v>
      </c>
      <c r="M3909" s="3" t="s">
        <v>4</v>
      </c>
      <c r="N3909" s="3" t="s">
        <v>11466</v>
      </c>
      <c r="O3909" s="3" t="s">
        <v>4771</v>
      </c>
      <c r="P3909" s="6">
        <f>_xlfn.XLOOKUP(#REF!,[1]!Table2[BINNING],[1]!Table2[VFG],"")</f>
      </c>
      <c r="Q3909" s="6">
        <f>IF(ISNUMBER(FIND("|",#REF!,1)),LEFT(#REF!,FIND("|",#REF!,1)-2),#REF!)</f>
      </c>
      <c r="R3909" s="6">
        <f>IF(ISNUMBER(FIND("|",#REF!,1)),RIGHT(#REF!,LEN(#REF!)-FIND("|",#REF!,1)-1),"")</f>
      </c>
      <c r="S3909" s="3" t="s">
        <v>7</v>
      </c>
      <c r="T3909" s="3" t="s">
        <v>7</v>
      </c>
      <c r="U3909" s="2">
        <v>0</v>
      </c>
      <c r="V3909" s="2">
        <v>0</v>
      </c>
      <c r="W3909" s="2">
        <v>56000</v>
      </c>
      <c r="X3909" s="3" t="s">
        <v>282</v>
      </c>
      <c r="Y3909" s="2"/>
      <c r="Z3909" s="3" t="s">
        <v>11467</v>
      </c>
      <c r="AA3909" s="3" t="s">
        <v>4038</v>
      </c>
      <c r="AB3909" s="7" t="s">
        <v>11468</v>
      </c>
      <c r="AC3909" s="3" t="s">
        <v>685</v>
      </c>
      <c r="AD3909" s="3" t="s">
        <v>93</v>
      </c>
      <c r="AE3909" s="3" t="s">
        <v>94</v>
      </c>
      <c r="AF3909" s="3" t="s">
        <v>95</v>
      </c>
      <c r="AG3909" s="4"/>
      <c r="AH3909" s="3"/>
      <c r="AI3909" s="4"/>
      <c r="AJ39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09" s="8">
        <f>IF(#REF!=MAX(#REF!),"New","Old")</f>
      </c>
      <c r="AL3909" s="3"/>
      <c r="AM3909" s="9">
        <f>IF(OR(#REF!="",#REF!=0),"",IF(#REF!&lt;12000,"&lt;12k",IF(AND(#REF!&gt;=12000,#REF!&lt;24000),"12k to 24k",IF(AND(#REF!&gt;=24000,#REF!&lt;=36000),"24k to 36k",IF(#REF!&gt;36000,"&gt;36k","")))))</f>
      </c>
    </row>
    <row x14ac:dyDescent="0.25" r="3910" customHeight="1" ht="18.75">
      <c r="A3910" s="1">
        <v>1947137</v>
      </c>
      <c r="B3910" s="2">
        <v>11558640</v>
      </c>
      <c r="C3910" s="3" t="s">
        <v>0</v>
      </c>
      <c r="D3910" s="3" t="s">
        <v>59</v>
      </c>
      <c r="E3910" s="2">
        <v>2009</v>
      </c>
      <c r="F3910" s="4">
        <v>45243</v>
      </c>
      <c r="G3910" s="3" t="s">
        <v>14</v>
      </c>
      <c r="H3910" s="4">
        <v>45265</v>
      </c>
      <c r="I3910" s="4">
        <f>_xlfn.XLOOKUP(#REF!,[1]!Backup_F8_Previous_Wave[ODINO],[1]!Backup_F8_Previous_Wave[Production Date],"")</f>
      </c>
      <c r="J3910" s="10">
        <f>_xlfn.XLOOKUP(#REF!,[1]!Backup_F8_Previous_Wave[ODINO],[1]!Backup_F8_Previous_Wave[Wave Date],"")</f>
      </c>
      <c r="K3910" s="6">
        <f>_xlfn.XLOOKUP(#REF!,[1]!Backup_F8_Previous_Wave[ODINO],[1]!Backup_F8_Previous_Wave[Full VIN],"")</f>
      </c>
      <c r="L3910" s="3" t="s">
        <v>11469</v>
      </c>
      <c r="M3910" s="3" t="s">
        <v>4</v>
      </c>
      <c r="N3910" s="3" t="s">
        <v>11470</v>
      </c>
      <c r="O3910" s="3" t="s">
        <v>62</v>
      </c>
      <c r="P3910" s="6">
        <f>_xlfn.XLOOKUP(#REF!,[1]!Table2[BINNING],[1]!Table2[VFG],"")</f>
      </c>
      <c r="Q3910" s="6">
        <f>IF(ISNUMBER(FIND("|",#REF!,1)),LEFT(#REF!,FIND("|",#REF!,1)-2),#REF!)</f>
      </c>
      <c r="R3910" s="6">
        <f>IF(ISNUMBER(FIND("|",#REF!,1)),RIGHT(#REF!,LEN(#REF!)-FIND("|",#REF!,1)-1),"")</f>
      </c>
      <c r="S3910" s="3" t="s">
        <v>7</v>
      </c>
      <c r="T3910" s="3" t="s">
        <v>7</v>
      </c>
      <c r="U3910" s="2">
        <v>0</v>
      </c>
      <c r="V3910" s="2">
        <v>0</v>
      </c>
      <c r="W3910" s="2">
        <v>100000</v>
      </c>
      <c r="X3910" s="3" t="s">
        <v>229</v>
      </c>
      <c r="Y3910" s="2"/>
      <c r="Z3910" s="3"/>
      <c r="AA3910" s="3"/>
      <c r="AB3910" s="7" t="s">
        <v>11471</v>
      </c>
      <c r="AC3910" s="3" t="s">
        <v>83</v>
      </c>
      <c r="AD3910" s="3" t="s">
        <v>66</v>
      </c>
      <c r="AE3910" s="3" t="s">
        <v>121</v>
      </c>
      <c r="AF3910" s="3" t="s">
        <v>68</v>
      </c>
      <c r="AG3910" s="4"/>
      <c r="AH3910" s="3"/>
      <c r="AI3910" s="4"/>
      <c r="AJ39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0" s="8">
        <f>IF(#REF!=MAX(#REF!),"New","Old")</f>
      </c>
      <c r="AL3910" s="3"/>
      <c r="AM3910" s="9">
        <f>IF(OR(#REF!="",#REF!=0),"",IF(#REF!&lt;12000,"&lt;12k",IF(AND(#REF!&gt;=12000,#REF!&lt;24000),"12k to 24k",IF(AND(#REF!&gt;=24000,#REF!&lt;=36000),"24k to 36k",IF(#REF!&gt;36000,"&gt;36k","")))))</f>
      </c>
    </row>
    <row x14ac:dyDescent="0.25" r="3911" customHeight="1" ht="18.75">
      <c r="A3911" s="1">
        <v>1947149</v>
      </c>
      <c r="B3911" s="2">
        <v>11558647</v>
      </c>
      <c r="C3911" s="3" t="s">
        <v>0</v>
      </c>
      <c r="D3911" s="3" t="s">
        <v>69</v>
      </c>
      <c r="E3911" s="2">
        <v>2014</v>
      </c>
      <c r="F3911" s="4">
        <v>45257</v>
      </c>
      <c r="G3911" s="3" t="s">
        <v>14</v>
      </c>
      <c r="H3911" s="4">
        <v>45265</v>
      </c>
      <c r="I3911" s="4">
        <f>_xlfn.XLOOKUP(#REF!,[1]!Backup_F8_Previous_Wave[ODINO],[1]!Backup_F8_Previous_Wave[Production Date],"")</f>
      </c>
      <c r="J3911" s="10">
        <f>_xlfn.XLOOKUP(#REF!,[1]!Backup_F8_Previous_Wave[ODINO],[1]!Backup_F8_Previous_Wave[Wave Date],"")</f>
      </c>
      <c r="K3911" s="6">
        <f>_xlfn.XLOOKUP(#REF!,[1]!Backup_F8_Previous_Wave[ODINO],[1]!Backup_F8_Previous_Wave[Full VIN],"")</f>
      </c>
      <c r="L3911" s="3" t="s">
        <v>1186</v>
      </c>
      <c r="M3911" s="3" t="s">
        <v>4</v>
      </c>
      <c r="N3911" s="3" t="s">
        <v>11472</v>
      </c>
      <c r="O3911" s="3" t="s">
        <v>31</v>
      </c>
      <c r="P3911" s="6">
        <f>_xlfn.XLOOKUP(#REF!,[1]!Table2[BINNING],[1]!Table2[VFG],"")</f>
      </c>
      <c r="Q3911" s="6">
        <f>IF(ISNUMBER(FIND("|",#REF!,1)),LEFT(#REF!,FIND("|",#REF!,1)-2),#REF!)</f>
      </c>
      <c r="R3911" s="6">
        <f>IF(ISNUMBER(FIND("|",#REF!,1)),RIGHT(#REF!,LEN(#REF!)-FIND("|",#REF!,1)-1),"")</f>
      </c>
      <c r="S3911" s="3" t="s">
        <v>7</v>
      </c>
      <c r="T3911" s="3" t="s">
        <v>7</v>
      </c>
      <c r="U3911" s="2">
        <v>0</v>
      </c>
      <c r="V3911" s="2">
        <v>0</v>
      </c>
      <c r="W3911" s="2"/>
      <c r="X3911" s="3" t="s">
        <v>50</v>
      </c>
      <c r="Y3911" s="2">
        <v>5</v>
      </c>
      <c r="Z3911" s="3"/>
      <c r="AA3911" s="3"/>
      <c r="AB3911" s="7" t="s">
        <v>11473</v>
      </c>
      <c r="AC3911" s="3" t="s">
        <v>395</v>
      </c>
      <c r="AD3911" s="3" t="s">
        <v>75</v>
      </c>
      <c r="AE3911" s="3" t="s">
        <v>76</v>
      </c>
      <c r="AF3911" s="3" t="s">
        <v>77</v>
      </c>
      <c r="AG3911" s="4"/>
      <c r="AH3911" s="3"/>
      <c r="AI3911" s="4"/>
      <c r="AJ39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1" s="8">
        <f>IF(#REF!=MAX(#REF!),"New","Old")</f>
      </c>
      <c r="AL3911" s="3"/>
      <c r="AM3911" s="9">
        <f>IF(OR(#REF!="",#REF!=0),"",IF(#REF!&lt;12000,"&lt;12k",IF(AND(#REF!&gt;=12000,#REF!&lt;24000),"12k to 24k",IF(AND(#REF!&gt;=24000,#REF!&lt;=36000),"24k to 36k",IF(#REF!&gt;36000,"&gt;36k","")))))</f>
      </c>
    </row>
    <row x14ac:dyDescent="0.25" r="3912" customHeight="1" ht="18.75">
      <c r="A3912" s="1">
        <v>1947155</v>
      </c>
      <c r="B3912" s="2">
        <v>11558651</v>
      </c>
      <c r="C3912" s="3" t="s">
        <v>0</v>
      </c>
      <c r="D3912" s="3" t="s">
        <v>181</v>
      </c>
      <c r="E3912" s="2">
        <v>2011</v>
      </c>
      <c r="F3912" s="4">
        <v>45220</v>
      </c>
      <c r="G3912" s="3" t="s">
        <v>14</v>
      </c>
      <c r="H3912" s="4">
        <v>45265</v>
      </c>
      <c r="I3912" s="4"/>
      <c r="J3912" s="10">
        <f>_xlfn.XLOOKUP(#REF!,[1]!Backup_F8_Previous_Wave[ODINO],[1]!Backup_F8_Previous_Wave[Wave Date],"")</f>
      </c>
      <c r="K3912" s="3"/>
      <c r="L3912" s="3" t="s">
        <v>11474</v>
      </c>
      <c r="M3912" s="3" t="s">
        <v>4</v>
      </c>
      <c r="N3912" s="3" t="s">
        <v>11475</v>
      </c>
      <c r="O3912" s="3" t="s">
        <v>196</v>
      </c>
      <c r="P3912" s="6">
        <f>_xlfn.XLOOKUP(#REF!,[1]!Table2[BINNING],[1]!Table2[VFG],"")</f>
      </c>
      <c r="Q3912" s="6">
        <f>IF(ISNUMBER(FIND("|",#REF!,1)),LEFT(#REF!,FIND("|",#REF!,1)-2),#REF!)</f>
      </c>
      <c r="R3912" s="6">
        <f>IF(ISNUMBER(FIND("|",#REF!,1)),RIGHT(#REF!,LEN(#REF!)-FIND("|",#REF!,1)-1),"")</f>
      </c>
      <c r="S3912" s="3" t="s">
        <v>7</v>
      </c>
      <c r="T3912" s="3" t="s">
        <v>7</v>
      </c>
      <c r="U3912" s="2">
        <v>0</v>
      </c>
      <c r="V3912" s="2">
        <v>0</v>
      </c>
      <c r="W3912" s="2"/>
      <c r="X3912" s="3" t="s">
        <v>18</v>
      </c>
      <c r="Y3912" s="2">
        <v>65</v>
      </c>
      <c r="Z3912" s="3"/>
      <c r="AA3912" s="3"/>
      <c r="AB3912" s="7" t="s">
        <v>11476</v>
      </c>
      <c r="AC3912" s="3" t="s">
        <v>44</v>
      </c>
      <c r="AD3912" s="3" t="s">
        <v>44</v>
      </c>
      <c r="AE3912" s="3" t="s">
        <v>44</v>
      </c>
      <c r="AF3912" s="3" t="s">
        <v>44</v>
      </c>
      <c r="AG3912" s="4"/>
      <c r="AH3912" s="3"/>
      <c r="AI3912" s="4"/>
      <c r="AJ39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2" s="8">
        <f>IF(#REF!=MAX(#REF!),"New","Old")</f>
      </c>
      <c r="AL3912" s="3"/>
      <c r="AM3912" s="9">
        <f>IF(OR(#REF!="",#REF!=0),"",IF(#REF!&lt;12000,"&lt;12k",IF(AND(#REF!&gt;=12000,#REF!&lt;24000),"12k to 24k",IF(AND(#REF!&gt;=24000,#REF!&lt;=36000),"24k to 36k",IF(#REF!&gt;36000,"&gt;36k","")))))</f>
      </c>
    </row>
    <row x14ac:dyDescent="0.25" r="3913" customHeight="1" ht="18.75">
      <c r="A3913" s="1">
        <v>1947213</v>
      </c>
      <c r="B3913" s="2">
        <v>11558686</v>
      </c>
      <c r="C3913" s="3" t="s">
        <v>0</v>
      </c>
      <c r="D3913" s="3" t="s">
        <v>86</v>
      </c>
      <c r="E3913" s="2">
        <v>2021</v>
      </c>
      <c r="F3913" s="4">
        <v>44652</v>
      </c>
      <c r="G3913" s="3" t="s">
        <v>108</v>
      </c>
      <c r="H3913" s="4">
        <v>45266</v>
      </c>
      <c r="I3913" s="4">
        <f>_xlfn.XLOOKUP(#REF!,[1]!Backup_F8_Previous_Wave[ODINO],[1]!Backup_F8_Previous_Wave[Production Date],"")</f>
      </c>
      <c r="J3913" s="10">
        <f>_xlfn.XLOOKUP(#REF!,[1]!Backup_F8_Previous_Wave[ODINO],[1]!Backup_F8_Previous_Wave[Wave Date],"")</f>
      </c>
      <c r="K3913" s="6">
        <f>_xlfn.XLOOKUP(#REF!,[1]!Backup_F8_Previous_Wave[ODINO],[1]!Backup_F8_Previous_Wave[Full VIN],"")</f>
      </c>
      <c r="L3913" s="3" t="s">
        <v>11477</v>
      </c>
      <c r="M3913" s="3" t="s">
        <v>4</v>
      </c>
      <c r="N3913" s="3" t="s">
        <v>11478</v>
      </c>
      <c r="O3913" s="3" t="s">
        <v>4771</v>
      </c>
      <c r="P3913" s="6">
        <f>_xlfn.XLOOKUP(#REF!,[1]!Table2[BINNING],[1]!Table2[VFG],"")</f>
      </c>
      <c r="Q3913" s="6">
        <f>IF(ISNUMBER(FIND("|",#REF!,1)),LEFT(#REF!,FIND("|",#REF!,1)-2),#REF!)</f>
      </c>
      <c r="R3913" s="6">
        <f>IF(ISNUMBER(FIND("|",#REF!,1)),RIGHT(#REF!,LEN(#REF!)-FIND("|",#REF!,1)-1),"")</f>
      </c>
      <c r="S3913" s="3" t="s">
        <v>7</v>
      </c>
      <c r="T3913" s="3" t="s">
        <v>7</v>
      </c>
      <c r="U3913" s="2">
        <v>0</v>
      </c>
      <c r="V3913" s="2">
        <v>0</v>
      </c>
      <c r="W3913" s="2"/>
      <c r="X3913" s="3" t="s">
        <v>18</v>
      </c>
      <c r="Y3913" s="2"/>
      <c r="Z3913" s="3"/>
      <c r="AA3913" s="3"/>
      <c r="AB3913" s="7" t="s">
        <v>11479</v>
      </c>
      <c r="AC3913" s="3" t="s">
        <v>685</v>
      </c>
      <c r="AD3913" s="3" t="s">
        <v>93</v>
      </c>
      <c r="AE3913" s="3" t="s">
        <v>94</v>
      </c>
      <c r="AF3913" s="3" t="s">
        <v>95</v>
      </c>
      <c r="AG3913" s="4"/>
      <c r="AH3913" s="3"/>
      <c r="AI3913" s="4"/>
      <c r="AJ39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3" s="8">
        <f>IF(#REF!=MAX(#REF!),"New","Old")</f>
      </c>
      <c r="AL3913" s="3"/>
      <c r="AM3913" s="9">
        <f>IF(OR(#REF!="",#REF!=0),"",IF(#REF!&lt;12000,"&lt;12k",IF(AND(#REF!&gt;=12000,#REF!&lt;24000),"12k to 24k",IF(AND(#REF!&gt;=24000,#REF!&lt;=36000),"24k to 36k",IF(#REF!&gt;36000,"&gt;36k","")))))</f>
      </c>
    </row>
    <row x14ac:dyDescent="0.25" r="3914" customHeight="1" ht="18.75">
      <c r="A3914" s="1">
        <v>1947214</v>
      </c>
      <c r="B3914" s="2">
        <v>11558687</v>
      </c>
      <c r="C3914" s="3" t="s">
        <v>0</v>
      </c>
      <c r="D3914" s="3" t="s">
        <v>86</v>
      </c>
      <c r="E3914" s="2">
        <v>2022</v>
      </c>
      <c r="F3914" s="4">
        <v>45214</v>
      </c>
      <c r="G3914" s="3" t="s">
        <v>14</v>
      </c>
      <c r="H3914" s="4">
        <v>45266</v>
      </c>
      <c r="I3914" s="4">
        <f>_xlfn.XLOOKUP(#REF!,[1]!Backup_F8_Previous_Wave[ODINO],[1]!Backup_F8_Previous_Wave[Production Date],"")</f>
      </c>
      <c r="J3914" s="10">
        <f>_xlfn.XLOOKUP(#REF!,[1]!Backup_F8_Previous_Wave[ODINO],[1]!Backup_F8_Previous_Wave[Wave Date],"")</f>
      </c>
      <c r="K3914" s="6">
        <f>_xlfn.XLOOKUP(#REF!,[1]!Backup_F8_Previous_Wave[ODINO],[1]!Backup_F8_Previous_Wave[Full VIN],"")</f>
      </c>
      <c r="L3914" s="3" t="s">
        <v>11480</v>
      </c>
      <c r="M3914" s="3" t="s">
        <v>4</v>
      </c>
      <c r="N3914" s="3" t="s">
        <v>11481</v>
      </c>
      <c r="O3914" s="3" t="s">
        <v>4771</v>
      </c>
      <c r="P3914" s="6">
        <f>_xlfn.XLOOKUP(#REF!,[1]!Table2[BINNING],[1]!Table2[VFG],"")</f>
      </c>
      <c r="Q3914" s="6">
        <f>IF(ISNUMBER(FIND("|",#REF!,1)),LEFT(#REF!,FIND("|",#REF!,1)-2),#REF!)</f>
      </c>
      <c r="R3914" s="6">
        <f>IF(ISNUMBER(FIND("|",#REF!,1)),RIGHT(#REF!,LEN(#REF!)-FIND("|",#REF!,1)-1),"")</f>
      </c>
      <c r="S3914" s="3" t="s">
        <v>7</v>
      </c>
      <c r="T3914" s="3" t="s">
        <v>7</v>
      </c>
      <c r="U3914" s="2">
        <v>0</v>
      </c>
      <c r="V3914" s="2">
        <v>0</v>
      </c>
      <c r="W3914" s="2"/>
      <c r="X3914" s="3" t="s">
        <v>18</v>
      </c>
      <c r="Y3914" s="2"/>
      <c r="Z3914" s="3"/>
      <c r="AA3914" s="3"/>
      <c r="AB3914" s="7" t="s">
        <v>11482</v>
      </c>
      <c r="AC3914" s="3" t="s">
        <v>685</v>
      </c>
      <c r="AD3914" s="3" t="s">
        <v>93</v>
      </c>
      <c r="AE3914" s="3" t="s">
        <v>94</v>
      </c>
      <c r="AF3914" s="3" t="s">
        <v>95</v>
      </c>
      <c r="AG3914" s="4"/>
      <c r="AH3914" s="3"/>
      <c r="AI3914" s="4"/>
      <c r="AJ39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4" s="8">
        <f>IF(#REF!=MAX(#REF!),"New","Old")</f>
      </c>
      <c r="AL3914" s="3"/>
      <c r="AM3914" s="9">
        <f>IF(OR(#REF!="",#REF!=0),"",IF(#REF!&lt;12000,"&lt;12k",IF(AND(#REF!&gt;=12000,#REF!&lt;24000),"12k to 24k",IF(AND(#REF!&gt;=24000,#REF!&lt;=36000),"24k to 36k",IF(#REF!&gt;36000,"&gt;36k","")))))</f>
      </c>
    </row>
    <row x14ac:dyDescent="0.25" r="3915" customHeight="1" ht="18.75">
      <c r="A3915" s="1">
        <v>1947472</v>
      </c>
      <c r="B3915" s="2">
        <v>11558872</v>
      </c>
      <c r="C3915" s="3" t="s">
        <v>0</v>
      </c>
      <c r="D3915" s="3" t="s">
        <v>86</v>
      </c>
      <c r="E3915" s="2">
        <v>2021</v>
      </c>
      <c r="F3915" s="4">
        <v>45226</v>
      </c>
      <c r="G3915" s="3" t="s">
        <v>14</v>
      </c>
      <c r="H3915" s="4">
        <v>45266</v>
      </c>
      <c r="I3915" s="4">
        <f>_xlfn.XLOOKUP(#REF!,[1]!Backup_F8_Previous_Wave[ODINO],[1]!Backup_F8_Previous_Wave[Production Date],"")</f>
      </c>
      <c r="J3915" s="10">
        <f>_xlfn.XLOOKUP(#REF!,[1]!Backup_F8_Previous_Wave[ODINO],[1]!Backup_F8_Previous_Wave[Wave Date],"")</f>
      </c>
      <c r="K3915" s="6">
        <f>_xlfn.XLOOKUP(#REF!,[1]!Backup_F8_Previous_Wave[ODINO],[1]!Backup_F8_Previous_Wave[Full VIN],"")</f>
      </c>
      <c r="L3915" s="3" t="s">
        <v>9561</v>
      </c>
      <c r="M3915" s="3" t="s">
        <v>4</v>
      </c>
      <c r="N3915" s="3" t="s">
        <v>11483</v>
      </c>
      <c r="O3915" s="3" t="s">
        <v>4771</v>
      </c>
      <c r="P3915" s="6">
        <f>_xlfn.XLOOKUP(#REF!,[1]!Table2[BINNING],[1]!Table2[VFG],"")</f>
      </c>
      <c r="Q3915" s="6">
        <f>IF(ISNUMBER(FIND("|",#REF!,1)),LEFT(#REF!,FIND("|",#REF!,1)-2),#REF!)</f>
      </c>
      <c r="R3915" s="6">
        <f>IF(ISNUMBER(FIND("|",#REF!,1)),RIGHT(#REF!,LEN(#REF!)-FIND("|",#REF!,1)-1),"")</f>
      </c>
      <c r="S3915" s="3" t="s">
        <v>7</v>
      </c>
      <c r="T3915" s="3" t="s">
        <v>7</v>
      </c>
      <c r="U3915" s="2">
        <v>0</v>
      </c>
      <c r="V3915" s="2">
        <v>0</v>
      </c>
      <c r="W3915" s="2"/>
      <c r="X3915" s="3" t="s">
        <v>282</v>
      </c>
      <c r="Y3915" s="2">
        <v>0</v>
      </c>
      <c r="Z3915" s="3"/>
      <c r="AA3915" s="3"/>
      <c r="AB3915" s="7" t="s">
        <v>11484</v>
      </c>
      <c r="AC3915" s="3" t="s">
        <v>685</v>
      </c>
      <c r="AD3915" s="3" t="s">
        <v>93</v>
      </c>
      <c r="AE3915" s="3" t="s">
        <v>94</v>
      </c>
      <c r="AF3915" s="3" t="s">
        <v>95</v>
      </c>
      <c r="AG3915" s="4"/>
      <c r="AH3915" s="3"/>
      <c r="AI3915" s="4"/>
      <c r="AJ39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5" s="8">
        <f>IF(#REF!=MAX(#REF!),"New","Old")</f>
      </c>
      <c r="AL3915" s="3"/>
      <c r="AM3915" s="9">
        <f>IF(OR(#REF!="",#REF!=0),"",IF(#REF!&lt;12000,"&lt;12k",IF(AND(#REF!&gt;=12000,#REF!&lt;24000),"12k to 24k",IF(AND(#REF!&gt;=24000,#REF!&lt;=36000),"24k to 36k",IF(#REF!&gt;36000,"&gt;36k","")))))</f>
      </c>
    </row>
    <row x14ac:dyDescent="0.25" r="3916" customHeight="1" ht="18.75">
      <c r="A3916" s="1">
        <v>1947503</v>
      </c>
      <c r="B3916" s="2">
        <v>11558891</v>
      </c>
      <c r="C3916" s="3" t="s">
        <v>0</v>
      </c>
      <c r="D3916" s="3" t="s">
        <v>1</v>
      </c>
      <c r="E3916" s="2">
        <v>2017</v>
      </c>
      <c r="F3916" s="4">
        <v>44902</v>
      </c>
      <c r="G3916" s="3" t="s">
        <v>14</v>
      </c>
      <c r="H3916" s="4">
        <v>45267</v>
      </c>
      <c r="I3916" s="4">
        <f>_xlfn.XLOOKUP(#REF!,[1]!Backup_F8_Previous_Wave[ODINO],[1]!Backup_F8_Previous_Wave[Production Date],"")</f>
      </c>
      <c r="J3916" s="10">
        <f>_xlfn.XLOOKUP(#REF!,[1]!Backup_F8_Previous_Wave[ODINO],[1]!Backup_F8_Previous_Wave[Wave Date],"")</f>
      </c>
      <c r="K3916" s="6">
        <f>_xlfn.XLOOKUP(#REF!,[1]!Backup_F8_Previous_Wave[ODINO],[1]!Backup_F8_Previous_Wave[Full VIN],"")</f>
      </c>
      <c r="L3916" s="3" t="s">
        <v>3025</v>
      </c>
      <c r="M3916" s="3" t="s">
        <v>4</v>
      </c>
      <c r="N3916" s="3" t="s">
        <v>11485</v>
      </c>
      <c r="O3916" s="3" t="s">
        <v>49</v>
      </c>
      <c r="P3916" s="6">
        <f>_xlfn.XLOOKUP(#REF!,[1]!Table2[BINNING],[1]!Table2[VFG],"")</f>
      </c>
      <c r="Q3916" s="6">
        <f>IF(ISNUMBER(FIND("|",#REF!,1)),LEFT(#REF!,FIND("|",#REF!,1)-2),#REF!)</f>
      </c>
      <c r="R3916" s="6">
        <f>IF(ISNUMBER(FIND("|",#REF!,1)),RIGHT(#REF!,LEN(#REF!)-FIND("|",#REF!,1)-1),"")</f>
      </c>
      <c r="S3916" s="3" t="s">
        <v>7</v>
      </c>
      <c r="T3916" s="3" t="s">
        <v>7</v>
      </c>
      <c r="U3916" s="2">
        <v>0</v>
      </c>
      <c r="V3916" s="2">
        <v>0</v>
      </c>
      <c r="W3916" s="2">
        <v>30000</v>
      </c>
      <c r="X3916" s="3" t="s">
        <v>798</v>
      </c>
      <c r="Y3916" s="2"/>
      <c r="Z3916" s="3" t="s">
        <v>11486</v>
      </c>
      <c r="AA3916" s="3" t="s">
        <v>10054</v>
      </c>
      <c r="AB3916" s="7" t="s">
        <v>11487</v>
      </c>
      <c r="AC3916" s="3" t="s">
        <v>20</v>
      </c>
      <c r="AD3916" s="3" t="s">
        <v>11</v>
      </c>
      <c r="AE3916" s="3" t="s">
        <v>21</v>
      </c>
      <c r="AF3916" s="3" t="s">
        <v>13</v>
      </c>
      <c r="AG3916" s="4"/>
      <c r="AH3916" s="3"/>
      <c r="AI3916" s="4"/>
      <c r="AJ39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6" s="8">
        <f>IF(#REF!=MAX(#REF!),"New","Old")</f>
      </c>
      <c r="AL3916" s="3"/>
      <c r="AM3916" s="9">
        <f>IF(OR(#REF!="",#REF!=0),"",IF(#REF!&lt;12000,"&lt;12k",IF(AND(#REF!&gt;=12000,#REF!&lt;24000),"12k to 24k",IF(AND(#REF!&gt;=24000,#REF!&lt;=36000),"24k to 36k",IF(#REF!&gt;36000,"&gt;36k","")))))</f>
      </c>
    </row>
    <row x14ac:dyDescent="0.25" r="3917" customHeight="1" ht="18.75">
      <c r="A3917" s="1">
        <v>1947684</v>
      </c>
      <c r="B3917" s="2">
        <v>11559023</v>
      </c>
      <c r="C3917" s="3" t="s">
        <v>0</v>
      </c>
      <c r="D3917" s="3" t="s">
        <v>181</v>
      </c>
      <c r="E3917" s="2">
        <v>2018</v>
      </c>
      <c r="F3917" s="4">
        <v>45263</v>
      </c>
      <c r="G3917" s="3" t="s">
        <v>14</v>
      </c>
      <c r="H3917" s="4">
        <v>45267</v>
      </c>
      <c r="I3917" s="4"/>
      <c r="J3917" s="10">
        <f>_xlfn.XLOOKUP(#REF!,[1]!Backup_F8_Previous_Wave[ODINO],[1]!Backup_F8_Previous_Wave[Wave Date],"")</f>
      </c>
      <c r="K3917" s="3"/>
      <c r="L3917" s="3" t="s">
        <v>11488</v>
      </c>
      <c r="M3917" s="3" t="s">
        <v>4</v>
      </c>
      <c r="N3917" s="3" t="s">
        <v>11489</v>
      </c>
      <c r="O3917" s="3" t="s">
        <v>1234</v>
      </c>
      <c r="P3917" s="6">
        <f>_xlfn.XLOOKUP(#REF!,[1]!Table2[BINNING],[1]!Table2[VFG],"")</f>
      </c>
      <c r="Q3917" s="6">
        <f>IF(ISNUMBER(FIND("|",#REF!,1)),LEFT(#REF!,FIND("|",#REF!,1)-2),#REF!)</f>
      </c>
      <c r="R3917" s="6">
        <f>IF(ISNUMBER(FIND("|",#REF!,1)),RIGHT(#REF!,LEN(#REF!)-FIND("|",#REF!,1)-1),"")</f>
      </c>
      <c r="S3917" s="3" t="s">
        <v>7</v>
      </c>
      <c r="T3917" s="3" t="s">
        <v>7</v>
      </c>
      <c r="U3917" s="2">
        <v>0</v>
      </c>
      <c r="V3917" s="2">
        <v>0</v>
      </c>
      <c r="W3917" s="2"/>
      <c r="X3917" s="3" t="s">
        <v>404</v>
      </c>
      <c r="Y3917" s="2">
        <v>60</v>
      </c>
      <c r="Z3917" s="3"/>
      <c r="AA3917" s="3"/>
      <c r="AB3917" s="7" t="s">
        <v>11490</v>
      </c>
      <c r="AC3917" s="3" t="s">
        <v>44</v>
      </c>
      <c r="AD3917" s="3" t="s">
        <v>44</v>
      </c>
      <c r="AE3917" s="3" t="s">
        <v>44</v>
      </c>
      <c r="AF3917" s="3" t="s">
        <v>44</v>
      </c>
      <c r="AG3917" s="4"/>
      <c r="AH3917" s="3"/>
      <c r="AI3917" s="4"/>
      <c r="AJ39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7" s="8">
        <f>IF(#REF!=MAX(#REF!),"New","Old")</f>
      </c>
      <c r="AL3917" s="3"/>
      <c r="AM3917" s="9">
        <f>IF(OR(#REF!="",#REF!=0),"",IF(#REF!&lt;12000,"&lt;12k",IF(AND(#REF!&gt;=12000,#REF!&lt;24000),"12k to 24k",IF(AND(#REF!&gt;=24000,#REF!&lt;=36000),"24k to 36k",IF(#REF!&gt;36000,"&gt;36k","")))))</f>
      </c>
    </row>
    <row x14ac:dyDescent="0.25" r="3918" customHeight="1" ht="18.75">
      <c r="A3918" s="1">
        <v>1947766</v>
      </c>
      <c r="B3918" s="2">
        <v>11559082</v>
      </c>
      <c r="C3918" s="3" t="s">
        <v>0</v>
      </c>
      <c r="D3918" s="3" t="s">
        <v>86</v>
      </c>
      <c r="E3918" s="2">
        <v>2020</v>
      </c>
      <c r="F3918" s="4">
        <v>45268</v>
      </c>
      <c r="G3918" s="3" t="s">
        <v>14</v>
      </c>
      <c r="H3918" s="4">
        <v>45268</v>
      </c>
      <c r="I3918" s="4"/>
      <c r="J3918" s="10">
        <f>_xlfn.XLOOKUP(#REF!,[1]!Backup_F8_Previous_Wave[ODINO],[1]!Backup_F8_Previous_Wave[Wave Date],"")</f>
      </c>
      <c r="K3918" s="3"/>
      <c r="L3918" s="3" t="s">
        <v>6801</v>
      </c>
      <c r="M3918" s="3" t="s">
        <v>4</v>
      </c>
      <c r="N3918" s="3" t="s">
        <v>11491</v>
      </c>
      <c r="O3918" s="3" t="s">
        <v>4771</v>
      </c>
      <c r="P3918" s="6">
        <f>_xlfn.XLOOKUP(#REF!,[1]!Table2[BINNING],[1]!Table2[VFG],"")</f>
      </c>
      <c r="Q3918" s="6">
        <f>IF(ISNUMBER(FIND("|",#REF!,1)),LEFT(#REF!,FIND("|",#REF!,1)-2),#REF!)</f>
      </c>
      <c r="R3918" s="6">
        <f>IF(ISNUMBER(FIND("|",#REF!,1)),RIGHT(#REF!,LEN(#REF!)-FIND("|",#REF!,1)-1),"")</f>
      </c>
      <c r="S3918" s="3" t="s">
        <v>7</v>
      </c>
      <c r="T3918" s="3" t="s">
        <v>7</v>
      </c>
      <c r="U3918" s="2">
        <v>0</v>
      </c>
      <c r="V3918" s="2">
        <v>0</v>
      </c>
      <c r="W3918" s="2"/>
      <c r="X3918" s="3" t="s">
        <v>72</v>
      </c>
      <c r="Y3918" s="2">
        <v>0</v>
      </c>
      <c r="Z3918" s="3"/>
      <c r="AA3918" s="3"/>
      <c r="AB3918" s="7" t="s">
        <v>11492</v>
      </c>
      <c r="AC3918" s="3" t="s">
        <v>44</v>
      </c>
      <c r="AD3918" s="3" t="s">
        <v>44</v>
      </c>
      <c r="AE3918" s="3" t="s">
        <v>44</v>
      </c>
      <c r="AF3918" s="3" t="s">
        <v>44</v>
      </c>
      <c r="AG3918" s="4"/>
      <c r="AH3918" s="3"/>
      <c r="AI3918" s="4"/>
      <c r="AJ39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8" s="8">
        <f>IF(#REF!=MAX(#REF!),"New","Old")</f>
      </c>
      <c r="AL3918" s="3"/>
      <c r="AM3918" s="9">
        <f>IF(OR(#REF!="",#REF!=0),"",IF(#REF!&lt;12000,"&lt;12k",IF(AND(#REF!&gt;=12000,#REF!&lt;24000),"12k to 24k",IF(AND(#REF!&gt;=24000,#REF!&lt;=36000),"24k to 36k",IF(#REF!&gt;36000,"&gt;36k","")))))</f>
      </c>
    </row>
    <row x14ac:dyDescent="0.25" r="3919" customHeight="1" ht="18.75">
      <c r="A3919" s="1">
        <v>1947783</v>
      </c>
      <c r="B3919" s="2">
        <v>11559093</v>
      </c>
      <c r="C3919" s="3" t="s">
        <v>0</v>
      </c>
      <c r="D3919" s="3" t="s">
        <v>86</v>
      </c>
      <c r="E3919" s="2">
        <v>2020</v>
      </c>
      <c r="F3919" s="4">
        <v>45212</v>
      </c>
      <c r="G3919" s="3" t="s">
        <v>14</v>
      </c>
      <c r="H3919" s="4">
        <v>45268</v>
      </c>
      <c r="I3919" s="4"/>
      <c r="J3919" s="10">
        <f>_xlfn.XLOOKUP(#REF!,[1]!Backup_F8_Previous_Wave[ODINO],[1]!Backup_F8_Previous_Wave[Wave Date],"")</f>
      </c>
      <c r="K3919" s="3"/>
      <c r="L3919" s="3" t="s">
        <v>9154</v>
      </c>
      <c r="M3919" s="3" t="s">
        <v>4</v>
      </c>
      <c r="N3919" s="3" t="s">
        <v>11493</v>
      </c>
      <c r="O3919" s="3" t="s">
        <v>4771</v>
      </c>
      <c r="P3919" s="6">
        <f>_xlfn.XLOOKUP(#REF!,[1]!Table2[BINNING],[1]!Table2[VFG],"")</f>
      </c>
      <c r="Q3919" s="6">
        <f>IF(ISNUMBER(FIND("|",#REF!,1)),LEFT(#REF!,FIND("|",#REF!,1)-2),#REF!)</f>
      </c>
      <c r="R3919" s="6">
        <f>IF(ISNUMBER(FIND("|",#REF!,1)),RIGHT(#REF!,LEN(#REF!)-FIND("|",#REF!,1)-1),"")</f>
      </c>
      <c r="S3919" s="3" t="s">
        <v>7</v>
      </c>
      <c r="T3919" s="3" t="s">
        <v>7</v>
      </c>
      <c r="U3919" s="2">
        <v>0</v>
      </c>
      <c r="V3919" s="2">
        <v>0</v>
      </c>
      <c r="W3919" s="2"/>
      <c r="X3919" s="3" t="s">
        <v>50</v>
      </c>
      <c r="Y3919" s="2">
        <v>0</v>
      </c>
      <c r="Z3919" s="3"/>
      <c r="AA3919" s="3"/>
      <c r="AB3919" s="7" t="s">
        <v>11494</v>
      </c>
      <c r="AC3919" s="3" t="s">
        <v>44</v>
      </c>
      <c r="AD3919" s="3" t="s">
        <v>44</v>
      </c>
      <c r="AE3919" s="3" t="s">
        <v>44</v>
      </c>
      <c r="AF3919" s="3" t="s">
        <v>44</v>
      </c>
      <c r="AG3919" s="4"/>
      <c r="AH3919" s="3"/>
      <c r="AI3919" s="4"/>
      <c r="AJ39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19" s="8">
        <f>IF(#REF!=MAX(#REF!),"New","Old")</f>
      </c>
      <c r="AL3919" s="3"/>
      <c r="AM3919" s="9">
        <f>IF(OR(#REF!="",#REF!=0),"",IF(#REF!&lt;12000,"&lt;12k",IF(AND(#REF!&gt;=12000,#REF!&lt;24000),"12k to 24k",IF(AND(#REF!&gt;=24000,#REF!&lt;=36000),"24k to 36k",IF(#REF!&gt;36000,"&gt;36k","")))))</f>
      </c>
    </row>
    <row x14ac:dyDescent="0.25" r="3920" customHeight="1" ht="18.75">
      <c r="A3920" s="1">
        <v>1947808</v>
      </c>
      <c r="B3920" s="2">
        <v>11559114</v>
      </c>
      <c r="C3920" s="3" t="s">
        <v>0</v>
      </c>
      <c r="D3920" s="3" t="s">
        <v>86</v>
      </c>
      <c r="E3920" s="2">
        <v>2020</v>
      </c>
      <c r="F3920" s="4">
        <v>45117</v>
      </c>
      <c r="G3920" s="3" t="s">
        <v>39</v>
      </c>
      <c r="H3920" s="4">
        <v>45268</v>
      </c>
      <c r="I3920" s="4"/>
      <c r="J3920" s="10">
        <f>_xlfn.XLOOKUP(#REF!,[1]!Backup_F8_Previous_Wave[ODINO],[1]!Backup_F8_Previous_Wave[Wave Date],"")</f>
      </c>
      <c r="K3920" s="3"/>
      <c r="L3920" s="3" t="s">
        <v>8440</v>
      </c>
      <c r="M3920" s="3" t="s">
        <v>4</v>
      </c>
      <c r="N3920" s="3" t="s">
        <v>11495</v>
      </c>
      <c r="O3920" s="3" t="s">
        <v>4771</v>
      </c>
      <c r="P3920" s="6">
        <f>_xlfn.XLOOKUP(#REF!,[1]!Table2[BINNING],[1]!Table2[VFG],"")</f>
      </c>
      <c r="Q3920" s="6">
        <f>IF(ISNUMBER(FIND("|",#REF!,1)),LEFT(#REF!,FIND("|",#REF!,1)-2),#REF!)</f>
      </c>
      <c r="R3920" s="6">
        <f>IF(ISNUMBER(FIND("|",#REF!,1)),RIGHT(#REF!,LEN(#REF!)-FIND("|",#REF!,1)-1),"")</f>
      </c>
      <c r="S3920" s="3" t="s">
        <v>7</v>
      </c>
      <c r="T3920" s="3" t="s">
        <v>7</v>
      </c>
      <c r="U3920" s="2">
        <v>0</v>
      </c>
      <c r="V3920" s="2">
        <v>0</v>
      </c>
      <c r="W3920" s="2"/>
      <c r="X3920" s="3" t="s">
        <v>8</v>
      </c>
      <c r="Y3920" s="2"/>
      <c r="Z3920" s="3"/>
      <c r="AA3920" s="3"/>
      <c r="AB3920" s="7" t="s">
        <v>11496</v>
      </c>
      <c r="AC3920" s="3" t="s">
        <v>44</v>
      </c>
      <c r="AD3920" s="3" t="s">
        <v>44</v>
      </c>
      <c r="AE3920" s="3" t="s">
        <v>44</v>
      </c>
      <c r="AF3920" s="3" t="s">
        <v>44</v>
      </c>
      <c r="AG3920" s="4"/>
      <c r="AH3920" s="3"/>
      <c r="AI3920" s="4"/>
      <c r="AJ39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0" s="8">
        <f>IF(#REF!=MAX(#REF!),"New","Old")</f>
      </c>
      <c r="AL3920" s="3"/>
      <c r="AM3920" s="9">
        <f>IF(OR(#REF!="",#REF!=0),"",IF(#REF!&lt;12000,"&lt;12k",IF(AND(#REF!&gt;=12000,#REF!&lt;24000),"12k to 24k",IF(AND(#REF!&gt;=24000,#REF!&lt;=36000),"24k to 36k",IF(#REF!&gt;36000,"&gt;36k","")))))</f>
      </c>
    </row>
    <row x14ac:dyDescent="0.25" r="3921" customHeight="1" ht="18.75">
      <c r="A3921" s="1">
        <v>1947809</v>
      </c>
      <c r="B3921" s="2">
        <v>11559115</v>
      </c>
      <c r="C3921" s="3" t="s">
        <v>0</v>
      </c>
      <c r="D3921" s="3" t="s">
        <v>234</v>
      </c>
      <c r="E3921" s="2">
        <v>2016</v>
      </c>
      <c r="F3921" s="4">
        <v>43831</v>
      </c>
      <c r="G3921" s="3" t="s">
        <v>2</v>
      </c>
      <c r="H3921" s="4">
        <v>45268</v>
      </c>
      <c r="I3921" s="4">
        <f>_xlfn.XLOOKUP(#REF!,[1]!Backup_F8_Previous_Wave[ODINO],[1]!Backup_F8_Previous_Wave[Production Date],"")</f>
      </c>
      <c r="J3921" s="10">
        <f>_xlfn.XLOOKUP(#REF!,[1]!Backup_F8_Previous_Wave[ODINO],[1]!Backup_F8_Previous_Wave[Wave Date],"")</f>
      </c>
      <c r="K3921" s="6">
        <f>_xlfn.XLOOKUP(#REF!,[1]!Backup_F8_Previous_Wave[ODINO],[1]!Backup_F8_Previous_Wave[Full VIN],"")</f>
      </c>
      <c r="L3921" s="3" t="s">
        <v>11497</v>
      </c>
      <c r="M3921" s="3" t="s">
        <v>4</v>
      </c>
      <c r="N3921" s="3" t="s">
        <v>11498</v>
      </c>
      <c r="O3921" s="3" t="s">
        <v>7227</v>
      </c>
      <c r="P3921" s="6">
        <f>_xlfn.XLOOKUP(#REF!,[1]!Table2[BINNING],[1]!Table2[VFG],"")</f>
      </c>
      <c r="Q3921" s="6">
        <f>IF(ISNUMBER(FIND("|",#REF!,1)),LEFT(#REF!,FIND("|",#REF!,1)-2),#REF!)</f>
      </c>
      <c r="R3921" s="6">
        <f>IF(ISNUMBER(FIND("|",#REF!,1)),RIGHT(#REF!,LEN(#REF!)-FIND("|",#REF!,1)-1),"")</f>
      </c>
      <c r="S3921" s="3" t="s">
        <v>7</v>
      </c>
      <c r="T3921" s="3" t="s">
        <v>7</v>
      </c>
      <c r="U3921" s="2">
        <v>0</v>
      </c>
      <c r="V3921" s="2">
        <v>0</v>
      </c>
      <c r="W3921" s="2">
        <v>55000</v>
      </c>
      <c r="X3921" s="3" t="s">
        <v>32</v>
      </c>
      <c r="Y3921" s="2"/>
      <c r="Z3921" s="3"/>
      <c r="AA3921" s="3"/>
      <c r="AB3921" s="7" t="s">
        <v>11499</v>
      </c>
      <c r="AC3921" s="3" t="s">
        <v>10283</v>
      </c>
      <c r="AD3921" s="3" t="s">
        <v>241</v>
      </c>
      <c r="AE3921" s="3" t="s">
        <v>242</v>
      </c>
      <c r="AF3921" s="3" t="s">
        <v>243</v>
      </c>
      <c r="AG3921" s="4"/>
      <c r="AH3921" s="3"/>
      <c r="AI3921" s="4"/>
      <c r="AJ39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1" s="8">
        <f>IF(#REF!=MAX(#REF!),"New","Old")</f>
      </c>
      <c r="AL3921" s="3"/>
      <c r="AM3921" s="9">
        <f>IF(OR(#REF!="",#REF!=0),"",IF(#REF!&lt;12000,"&lt;12k",IF(AND(#REF!&gt;=12000,#REF!&lt;24000),"12k to 24k",IF(AND(#REF!&gt;=24000,#REF!&lt;=36000),"24k to 36k",IF(#REF!&gt;36000,"&gt;36k","")))))</f>
      </c>
    </row>
    <row x14ac:dyDescent="0.25" r="3922" customHeight="1" ht="18.75">
      <c r="A3922" s="1">
        <v>1947889</v>
      </c>
      <c r="B3922" s="2">
        <v>11559177</v>
      </c>
      <c r="C3922" s="3" t="s">
        <v>0</v>
      </c>
      <c r="D3922" s="3" t="s">
        <v>181</v>
      </c>
      <c r="E3922" s="2">
        <v>2013</v>
      </c>
      <c r="F3922" s="4">
        <v>45268</v>
      </c>
      <c r="G3922" s="3" t="s">
        <v>14</v>
      </c>
      <c r="H3922" s="4">
        <v>45268</v>
      </c>
      <c r="I3922" s="4">
        <f>_xlfn.XLOOKUP(#REF!,[1]!Backup_F8_Previous_Wave[ODINO],[1]!Backup_F8_Previous_Wave[Production Date],"")</f>
      </c>
      <c r="J3922" s="10">
        <f>_xlfn.XLOOKUP(#REF!,[1]!Backup_F8_Previous_Wave[ODINO],[1]!Backup_F8_Previous_Wave[Wave Date],"")</f>
      </c>
      <c r="K3922" s="6">
        <f>_xlfn.XLOOKUP(#REF!,[1]!Backup_F8_Previous_Wave[ODINO],[1]!Backup_F8_Previous_Wave[Full VIN],"")</f>
      </c>
      <c r="L3922" s="3" t="s">
        <v>11500</v>
      </c>
      <c r="M3922" s="3" t="s">
        <v>4</v>
      </c>
      <c r="N3922" s="3" t="s">
        <v>11501</v>
      </c>
      <c r="O3922" s="3" t="s">
        <v>196</v>
      </c>
      <c r="P3922" s="6">
        <f>_xlfn.XLOOKUP(#REF!,[1]!Table2[BINNING],[1]!Table2[VFG],"")</f>
      </c>
      <c r="Q3922" s="6">
        <f>IF(ISNUMBER(FIND("|",#REF!,1)),LEFT(#REF!,FIND("|",#REF!,1)-2),#REF!)</f>
      </c>
      <c r="R3922" s="6">
        <f>IF(ISNUMBER(FIND("|",#REF!,1)),RIGHT(#REF!,LEN(#REF!)-FIND("|",#REF!,1)-1),"")</f>
      </c>
      <c r="S3922" s="3" t="s">
        <v>7</v>
      </c>
      <c r="T3922" s="3" t="s">
        <v>7</v>
      </c>
      <c r="U3922" s="2">
        <v>0</v>
      </c>
      <c r="V3922" s="2">
        <v>0</v>
      </c>
      <c r="W3922" s="2"/>
      <c r="X3922" s="3" t="s">
        <v>50</v>
      </c>
      <c r="Y3922" s="2">
        <v>70</v>
      </c>
      <c r="Z3922" s="3"/>
      <c r="AA3922" s="3"/>
      <c r="AB3922" s="7" t="s">
        <v>11502</v>
      </c>
      <c r="AC3922" s="3" t="s">
        <v>297</v>
      </c>
      <c r="AD3922" s="3" t="s">
        <v>298</v>
      </c>
      <c r="AE3922" s="3" t="s">
        <v>299</v>
      </c>
      <c r="AF3922" s="3" t="s">
        <v>198</v>
      </c>
      <c r="AG3922" s="4"/>
      <c r="AH3922" s="3"/>
      <c r="AI3922" s="4"/>
      <c r="AJ39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2" s="8">
        <f>IF(#REF!=MAX(#REF!),"New","Old")</f>
      </c>
      <c r="AL3922" s="3"/>
      <c r="AM3922" s="9">
        <f>IF(OR(#REF!="",#REF!=0),"",IF(#REF!&lt;12000,"&lt;12k",IF(AND(#REF!&gt;=12000,#REF!&lt;24000),"12k to 24k",IF(AND(#REF!&gt;=24000,#REF!&lt;=36000),"24k to 36k",IF(#REF!&gt;36000,"&gt;36k","")))))</f>
      </c>
    </row>
    <row x14ac:dyDescent="0.25" r="3923" customHeight="1" ht="18.75">
      <c r="A3923" s="1">
        <v>1947952</v>
      </c>
      <c r="B3923" s="2">
        <v>11559222</v>
      </c>
      <c r="C3923" s="3" t="s">
        <v>0</v>
      </c>
      <c r="D3923" s="3" t="s">
        <v>1</v>
      </c>
      <c r="E3923" s="2">
        <v>2016</v>
      </c>
      <c r="F3923" s="4">
        <v>45268</v>
      </c>
      <c r="G3923" s="3" t="s">
        <v>14</v>
      </c>
      <c r="H3923" s="4">
        <v>45268</v>
      </c>
      <c r="I3923" s="4">
        <f>_xlfn.XLOOKUP(#REF!,[1]!Backup_F8_Previous_Wave[ODINO],[1]!Backup_F8_Previous_Wave[Production Date],"")</f>
      </c>
      <c r="J3923" s="10">
        <f>_xlfn.XLOOKUP(#REF!,[1]!Backup_F8_Previous_Wave[ODINO],[1]!Backup_F8_Previous_Wave[Wave Date],"")</f>
      </c>
      <c r="K3923" s="6">
        <f>_xlfn.XLOOKUP(#REF!,[1]!Backup_F8_Previous_Wave[ODINO],[1]!Backup_F8_Previous_Wave[Full VIN],"")</f>
      </c>
      <c r="L3923" s="3" t="s">
        <v>2162</v>
      </c>
      <c r="M3923" s="3" t="s">
        <v>4</v>
      </c>
      <c r="N3923" s="3" t="s">
        <v>11503</v>
      </c>
      <c r="O3923" s="3" t="s">
        <v>6</v>
      </c>
      <c r="P3923" s="6">
        <f>_xlfn.XLOOKUP(#REF!,[1]!Table2[BINNING],[1]!Table2[VFG],"")</f>
      </c>
      <c r="Q3923" s="6">
        <f>IF(ISNUMBER(FIND("|",#REF!,1)),LEFT(#REF!,FIND("|",#REF!,1)-2),#REF!)</f>
      </c>
      <c r="R3923" s="6">
        <f>IF(ISNUMBER(FIND("|",#REF!,1)),RIGHT(#REF!,LEN(#REF!)-FIND("|",#REF!,1)-1),"")</f>
      </c>
      <c r="S3923" s="3" t="s">
        <v>7</v>
      </c>
      <c r="T3923" s="3" t="s">
        <v>7</v>
      </c>
      <c r="U3923" s="2">
        <v>0</v>
      </c>
      <c r="V3923" s="2">
        <v>0</v>
      </c>
      <c r="W3923" s="2"/>
      <c r="X3923" s="3" t="s">
        <v>24</v>
      </c>
      <c r="Y3923" s="2">
        <v>0</v>
      </c>
      <c r="Z3923" s="3"/>
      <c r="AA3923" s="3"/>
      <c r="AB3923" s="7" t="s">
        <v>11504</v>
      </c>
      <c r="AC3923" s="3" t="s">
        <v>20</v>
      </c>
      <c r="AD3923" s="3" t="s">
        <v>11</v>
      </c>
      <c r="AE3923" s="3" t="s">
        <v>21</v>
      </c>
      <c r="AF3923" s="3" t="s">
        <v>13</v>
      </c>
      <c r="AG3923" s="4"/>
      <c r="AH3923" s="3"/>
      <c r="AI3923" s="4"/>
      <c r="AJ39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3" s="8">
        <f>IF(#REF!=MAX(#REF!),"New","Old")</f>
      </c>
      <c r="AL3923" s="3"/>
      <c r="AM3923" s="9">
        <f>IF(OR(#REF!="",#REF!=0),"",IF(#REF!&lt;12000,"&lt;12k",IF(AND(#REF!&gt;=12000,#REF!&lt;24000),"12k to 24k",IF(AND(#REF!&gt;=24000,#REF!&lt;=36000),"24k to 36k",IF(#REF!&gt;36000,"&gt;36k","")))))</f>
      </c>
    </row>
    <row x14ac:dyDescent="0.25" r="3924" customHeight="1" ht="18.75">
      <c r="A3924" s="1">
        <v>1948018</v>
      </c>
      <c r="B3924" s="2">
        <v>11559267</v>
      </c>
      <c r="C3924" s="3" t="s">
        <v>0</v>
      </c>
      <c r="D3924" s="3" t="s">
        <v>86</v>
      </c>
      <c r="E3924" s="2">
        <v>2022</v>
      </c>
      <c r="F3924" s="4">
        <v>45262</v>
      </c>
      <c r="G3924" s="3" t="s">
        <v>14</v>
      </c>
      <c r="H3924" s="4">
        <v>45269</v>
      </c>
      <c r="I3924" s="4">
        <f>_xlfn.XLOOKUP(#REF!,[1]!Backup_F8_Previous_Wave[ODINO],[1]!Backup_F8_Previous_Wave[Production Date],"")</f>
      </c>
      <c r="J3924" s="10">
        <f>_xlfn.XLOOKUP(#REF!,[1]!Backup_F8_Previous_Wave[ODINO],[1]!Backup_F8_Previous_Wave[Wave Date],"")</f>
      </c>
      <c r="K3924" s="6">
        <f>_xlfn.XLOOKUP(#REF!,[1]!Backup_F8_Previous_Wave[ODINO],[1]!Backup_F8_Previous_Wave[Full VIN],"")</f>
      </c>
      <c r="L3924" s="3" t="s">
        <v>11505</v>
      </c>
      <c r="M3924" s="3" t="s">
        <v>4</v>
      </c>
      <c r="N3924" s="3" t="s">
        <v>11506</v>
      </c>
      <c r="O3924" s="3" t="s">
        <v>4771</v>
      </c>
      <c r="P3924" s="6">
        <f>_xlfn.XLOOKUP(#REF!,[1]!Table2[BINNING],[1]!Table2[VFG],"")</f>
      </c>
      <c r="Q3924" s="6">
        <f>IF(ISNUMBER(FIND("|",#REF!,1)),LEFT(#REF!,FIND("|",#REF!,1)-2),#REF!)</f>
      </c>
      <c r="R3924" s="6">
        <f>IF(ISNUMBER(FIND("|",#REF!,1)),RIGHT(#REF!,LEN(#REF!)-FIND("|",#REF!,1)-1),"")</f>
      </c>
      <c r="S3924" s="3" t="s">
        <v>7</v>
      </c>
      <c r="T3924" s="3" t="s">
        <v>7</v>
      </c>
      <c r="U3924" s="2">
        <v>0</v>
      </c>
      <c r="V3924" s="2">
        <v>0</v>
      </c>
      <c r="W3924" s="2"/>
      <c r="X3924" s="3" t="s">
        <v>1993</v>
      </c>
      <c r="Y3924" s="2">
        <v>0</v>
      </c>
      <c r="Z3924" s="3"/>
      <c r="AA3924" s="3"/>
      <c r="AB3924" s="7" t="s">
        <v>11507</v>
      </c>
      <c r="AC3924" s="3" t="s">
        <v>685</v>
      </c>
      <c r="AD3924" s="3" t="s">
        <v>93</v>
      </c>
      <c r="AE3924" s="3" t="s">
        <v>94</v>
      </c>
      <c r="AF3924" s="3" t="s">
        <v>95</v>
      </c>
      <c r="AG3924" s="4"/>
      <c r="AH3924" s="3"/>
      <c r="AI3924" s="4"/>
      <c r="AJ39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4" s="8">
        <f>IF(#REF!=MAX(#REF!),"New","Old")</f>
      </c>
      <c r="AL3924" s="3"/>
      <c r="AM3924" s="9">
        <f>IF(OR(#REF!="",#REF!=0),"",IF(#REF!&lt;12000,"&lt;12k",IF(AND(#REF!&gt;=12000,#REF!&lt;24000),"12k to 24k",IF(AND(#REF!&gt;=24000,#REF!&lt;=36000),"24k to 36k",IF(#REF!&gt;36000,"&gt;36k","")))))</f>
      </c>
    </row>
    <row x14ac:dyDescent="0.25" r="3925" customHeight="1" ht="18.75">
      <c r="A3925" s="1">
        <v>1948032</v>
      </c>
      <c r="B3925" s="2">
        <v>11559279</v>
      </c>
      <c r="C3925" s="3" t="s">
        <v>0</v>
      </c>
      <c r="D3925" s="3" t="s">
        <v>86</v>
      </c>
      <c r="E3925" s="2">
        <v>2020</v>
      </c>
      <c r="F3925" s="4">
        <v>45269</v>
      </c>
      <c r="G3925" s="3" t="s">
        <v>14</v>
      </c>
      <c r="H3925" s="4">
        <v>45269</v>
      </c>
      <c r="I3925" s="4">
        <f>_xlfn.XLOOKUP(#REF!,[1]!Backup_F8_Previous_Wave[ODINO],[1]!Backup_F8_Previous_Wave[Production Date],"")</f>
      </c>
      <c r="J3925" s="10">
        <f>_xlfn.XLOOKUP(#REF!,[1]!Backup_F8_Previous_Wave[ODINO],[1]!Backup_F8_Previous_Wave[Wave Date],"")</f>
      </c>
      <c r="K3925" s="6">
        <f>_xlfn.XLOOKUP(#REF!,[1]!Backup_F8_Previous_Wave[ODINO],[1]!Backup_F8_Previous_Wave[Full VIN],"")</f>
      </c>
      <c r="L3925" s="3" t="s">
        <v>8912</v>
      </c>
      <c r="M3925" s="3" t="s">
        <v>4</v>
      </c>
      <c r="N3925" s="3" t="s">
        <v>11508</v>
      </c>
      <c r="O3925" s="3" t="s">
        <v>4771</v>
      </c>
      <c r="P3925" s="6">
        <f>_xlfn.XLOOKUP(#REF!,[1]!Table2[BINNING],[1]!Table2[VFG],"")</f>
      </c>
      <c r="Q3925" s="6">
        <f>IF(ISNUMBER(FIND("|",#REF!,1)),LEFT(#REF!,FIND("|",#REF!,1)-2),#REF!)</f>
      </c>
      <c r="R3925" s="6">
        <f>IF(ISNUMBER(FIND("|",#REF!,1)),RIGHT(#REF!,LEN(#REF!)-FIND("|",#REF!,1)-1),"")</f>
      </c>
      <c r="S3925" s="3" t="s">
        <v>7</v>
      </c>
      <c r="T3925" s="3" t="s">
        <v>7</v>
      </c>
      <c r="U3925" s="2">
        <v>0</v>
      </c>
      <c r="V3925" s="2">
        <v>0</v>
      </c>
      <c r="W3925" s="2"/>
      <c r="X3925" s="3" t="s">
        <v>100</v>
      </c>
      <c r="Y3925" s="2"/>
      <c r="Z3925" s="3"/>
      <c r="AA3925" s="3"/>
      <c r="AB3925" s="7" t="s">
        <v>11509</v>
      </c>
      <c r="AC3925" s="3" t="s">
        <v>685</v>
      </c>
      <c r="AD3925" s="3" t="s">
        <v>1962</v>
      </c>
      <c r="AE3925" s="3" t="s">
        <v>2404</v>
      </c>
      <c r="AF3925" s="3" t="s">
        <v>95</v>
      </c>
      <c r="AG3925" s="4"/>
      <c r="AH3925" s="3"/>
      <c r="AI3925" s="4"/>
      <c r="AJ39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5" s="8">
        <f>IF(#REF!=MAX(#REF!),"New","Old")</f>
      </c>
      <c r="AL3925" s="3"/>
      <c r="AM3925" s="9">
        <f>IF(OR(#REF!="",#REF!=0),"",IF(#REF!&lt;12000,"&lt;12k",IF(AND(#REF!&gt;=12000,#REF!&lt;24000),"12k to 24k",IF(AND(#REF!&gt;=24000,#REF!&lt;=36000),"24k to 36k",IF(#REF!&gt;36000,"&gt;36k","")))))</f>
      </c>
    </row>
    <row x14ac:dyDescent="0.25" r="3926" customHeight="1" ht="18.75">
      <c r="A3926" s="1">
        <v>1948046</v>
      </c>
      <c r="B3926" s="2">
        <v>11559289</v>
      </c>
      <c r="C3926" s="3" t="s">
        <v>0</v>
      </c>
      <c r="D3926" s="3" t="s">
        <v>1</v>
      </c>
      <c r="E3926" s="2">
        <v>2023</v>
      </c>
      <c r="F3926" s="4">
        <v>45269</v>
      </c>
      <c r="G3926" s="3" t="s">
        <v>14</v>
      </c>
      <c r="H3926" s="4">
        <v>45269</v>
      </c>
      <c r="I3926" s="4">
        <f>_xlfn.XLOOKUP(#REF!,[1]!Backup_F8_Previous_Wave[ODINO],[1]!Backup_F8_Previous_Wave[Production Date],"")</f>
      </c>
      <c r="J3926" s="10">
        <f>_xlfn.XLOOKUP(#REF!,[1]!Backup_F8_Previous_Wave[ODINO],[1]!Backup_F8_Previous_Wave[Wave Date],"")</f>
      </c>
      <c r="K3926" s="6">
        <f>_xlfn.XLOOKUP(#REF!,[1]!Backup_F8_Previous_Wave[ODINO],[1]!Backup_F8_Previous_Wave[Full VIN],"")</f>
      </c>
      <c r="L3926" s="3" t="s">
        <v>11510</v>
      </c>
      <c r="M3926" s="3" t="s">
        <v>4</v>
      </c>
      <c r="N3926" s="3" t="s">
        <v>11511</v>
      </c>
      <c r="O3926" s="3" t="s">
        <v>105</v>
      </c>
      <c r="P3926" s="6">
        <f>_xlfn.XLOOKUP(#REF!,[1]!Table2[BINNING],[1]!Table2[VFG],"")</f>
      </c>
      <c r="Q3926" s="6">
        <f>IF(ISNUMBER(FIND("|",#REF!,1)),LEFT(#REF!,FIND("|",#REF!,1)-2),#REF!)</f>
      </c>
      <c r="R3926" s="6">
        <f>IF(ISNUMBER(FIND("|",#REF!,1)),RIGHT(#REF!,LEN(#REF!)-FIND("|",#REF!,1)-1),"")</f>
      </c>
      <c r="S3926" s="3" t="s">
        <v>7</v>
      </c>
      <c r="T3926" s="3" t="s">
        <v>7</v>
      </c>
      <c r="U3926" s="2">
        <v>0</v>
      </c>
      <c r="V3926" s="2">
        <v>0</v>
      </c>
      <c r="W3926" s="2"/>
      <c r="X3926" s="3" t="s">
        <v>317</v>
      </c>
      <c r="Y3926" s="2">
        <v>65</v>
      </c>
      <c r="Z3926" s="3"/>
      <c r="AA3926" s="3"/>
      <c r="AB3926" s="7" t="s">
        <v>11512</v>
      </c>
      <c r="AC3926" s="3" t="s">
        <v>4018</v>
      </c>
      <c r="AD3926" s="3" t="s">
        <v>11</v>
      </c>
      <c r="AE3926" s="3" t="s">
        <v>21</v>
      </c>
      <c r="AF3926" s="3" t="s">
        <v>13</v>
      </c>
      <c r="AG3926" s="4"/>
      <c r="AH3926" s="3"/>
      <c r="AI3926" s="4"/>
      <c r="AJ39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6" s="8">
        <f>IF(#REF!=MAX(#REF!),"New","Old")</f>
      </c>
      <c r="AL3926" s="3"/>
      <c r="AM3926" s="9">
        <f>IF(OR(#REF!="",#REF!=0),"",IF(#REF!&lt;12000,"&lt;12k",IF(AND(#REF!&gt;=12000,#REF!&lt;24000),"12k to 24k",IF(AND(#REF!&gt;=24000,#REF!&lt;=36000),"24k to 36k",IF(#REF!&gt;36000,"&gt;36k","")))))</f>
      </c>
    </row>
    <row x14ac:dyDescent="0.25" r="3927" customHeight="1" ht="18.75">
      <c r="A3927" s="1">
        <v>1948063</v>
      </c>
      <c r="B3927" s="2">
        <v>11559301</v>
      </c>
      <c r="C3927" s="3" t="s">
        <v>0</v>
      </c>
      <c r="D3927" s="3" t="s">
        <v>86</v>
      </c>
      <c r="E3927" s="2">
        <v>2020</v>
      </c>
      <c r="F3927" s="4">
        <v>45267</v>
      </c>
      <c r="G3927" s="3" t="s">
        <v>14</v>
      </c>
      <c r="H3927" s="4">
        <v>45269</v>
      </c>
      <c r="I3927" s="4"/>
      <c r="J3927" s="10">
        <f>_xlfn.XLOOKUP(#REF!,[1]!Backup_F8_Previous_Wave[ODINO],[1]!Backup_F8_Previous_Wave[Wave Date],"")</f>
      </c>
      <c r="K3927" s="3"/>
      <c r="L3927" s="3" t="s">
        <v>9686</v>
      </c>
      <c r="M3927" s="3" t="s">
        <v>4</v>
      </c>
      <c r="N3927" s="3" t="s">
        <v>11513</v>
      </c>
      <c r="O3927" s="3" t="s">
        <v>4771</v>
      </c>
      <c r="P3927" s="6">
        <f>_xlfn.XLOOKUP(#REF!,[1]!Table2[BINNING],[1]!Table2[VFG],"")</f>
      </c>
      <c r="Q3927" s="6">
        <f>IF(ISNUMBER(FIND("|",#REF!,1)),LEFT(#REF!,FIND("|",#REF!,1)-2),#REF!)</f>
      </c>
      <c r="R3927" s="6">
        <f>IF(ISNUMBER(FIND("|",#REF!,1)),RIGHT(#REF!,LEN(#REF!)-FIND("|",#REF!,1)-1),"")</f>
      </c>
      <c r="S3927" s="3" t="s">
        <v>7</v>
      </c>
      <c r="T3927" s="3" t="s">
        <v>7</v>
      </c>
      <c r="U3927" s="2">
        <v>0</v>
      </c>
      <c r="V3927" s="2">
        <v>0</v>
      </c>
      <c r="W3927" s="2"/>
      <c r="X3927" s="3" t="s">
        <v>63</v>
      </c>
      <c r="Y3927" s="2">
        <v>0</v>
      </c>
      <c r="Z3927" s="3"/>
      <c r="AA3927" s="3"/>
      <c r="AB3927" s="7" t="s">
        <v>11514</v>
      </c>
      <c r="AC3927" s="3" t="s">
        <v>44</v>
      </c>
      <c r="AD3927" s="3" t="s">
        <v>44</v>
      </c>
      <c r="AE3927" s="3" t="s">
        <v>44</v>
      </c>
      <c r="AF3927" s="3" t="s">
        <v>44</v>
      </c>
      <c r="AG3927" s="4"/>
      <c r="AH3927" s="3"/>
      <c r="AI3927" s="4"/>
      <c r="AJ39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7" s="8">
        <f>IF(#REF!=MAX(#REF!),"New","Old")</f>
      </c>
      <c r="AL3927" s="3"/>
      <c r="AM3927" s="9">
        <f>IF(OR(#REF!="",#REF!=0),"",IF(#REF!&lt;12000,"&lt;12k",IF(AND(#REF!&gt;=12000,#REF!&lt;24000),"12k to 24k",IF(AND(#REF!&gt;=24000,#REF!&lt;=36000),"24k to 36k",IF(#REF!&gt;36000,"&gt;36k","")))))</f>
      </c>
    </row>
    <row x14ac:dyDescent="0.25" r="3928" customHeight="1" ht="18.75">
      <c r="A3928" s="1">
        <v>1948069</v>
      </c>
      <c r="B3928" s="2">
        <v>11559305</v>
      </c>
      <c r="C3928" s="3" t="s">
        <v>0</v>
      </c>
      <c r="D3928" s="3" t="s">
        <v>1</v>
      </c>
      <c r="E3928" s="2">
        <v>2018</v>
      </c>
      <c r="F3928" s="4">
        <v>44232</v>
      </c>
      <c r="G3928" s="3" t="s">
        <v>2</v>
      </c>
      <c r="H3928" s="4">
        <v>45269</v>
      </c>
      <c r="I3928" s="4">
        <f>_xlfn.XLOOKUP(#REF!,[1]!Backup_F8_Previous_Wave[ODINO],[1]!Backup_F8_Previous_Wave[Production Date],"")</f>
      </c>
      <c r="J3928" s="10">
        <f>_xlfn.XLOOKUP(#REF!,[1]!Backup_F8_Previous_Wave[ODINO],[1]!Backup_F8_Previous_Wave[Wave Date],"")</f>
      </c>
      <c r="K3928" s="6">
        <f>_xlfn.XLOOKUP(#REF!,[1]!Backup_F8_Previous_Wave[ODINO],[1]!Backup_F8_Previous_Wave[Full VIN],"")</f>
      </c>
      <c r="L3928" s="3" t="s">
        <v>10936</v>
      </c>
      <c r="M3928" s="3" t="s">
        <v>4</v>
      </c>
      <c r="N3928" s="3" t="s">
        <v>11515</v>
      </c>
      <c r="O3928" s="3" t="s">
        <v>437</v>
      </c>
      <c r="P3928" s="6">
        <f>_xlfn.XLOOKUP(#REF!,[1]!Table2[BINNING],[1]!Table2[VFG],"")</f>
      </c>
      <c r="Q3928" s="6">
        <f>IF(ISNUMBER(FIND("|",#REF!,1)),LEFT(#REF!,FIND("|",#REF!,1)-2),#REF!)</f>
      </c>
      <c r="R3928" s="6">
        <f>IF(ISNUMBER(FIND("|",#REF!,1)),RIGHT(#REF!,LEN(#REF!)-FIND("|",#REF!,1)-1),"")</f>
      </c>
      <c r="S3928" s="3" t="s">
        <v>7</v>
      </c>
      <c r="T3928" s="3" t="s">
        <v>7</v>
      </c>
      <c r="U3928" s="2">
        <v>0</v>
      </c>
      <c r="V3928" s="2">
        <v>0</v>
      </c>
      <c r="W3928" s="2"/>
      <c r="X3928" s="3" t="s">
        <v>112</v>
      </c>
      <c r="Y3928" s="2">
        <v>0</v>
      </c>
      <c r="Z3928" s="3"/>
      <c r="AA3928" s="3"/>
      <c r="AB3928" s="7" t="s">
        <v>11516</v>
      </c>
      <c r="AC3928" s="3" t="s">
        <v>20</v>
      </c>
      <c r="AD3928" s="3" t="s">
        <v>11</v>
      </c>
      <c r="AE3928" s="3" t="s">
        <v>135</v>
      </c>
      <c r="AF3928" s="3" t="s">
        <v>27</v>
      </c>
      <c r="AG3928" s="4"/>
      <c r="AH3928" s="3"/>
      <c r="AI3928" s="4"/>
      <c r="AJ39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8" s="8">
        <f>IF(#REF!=MAX(#REF!),"New","Old")</f>
      </c>
      <c r="AL3928" s="3"/>
      <c r="AM3928" s="9">
        <f>IF(OR(#REF!="",#REF!=0),"",IF(#REF!&lt;12000,"&lt;12k",IF(AND(#REF!&gt;=12000,#REF!&lt;24000),"12k to 24k",IF(AND(#REF!&gt;=24000,#REF!&lt;=36000),"24k to 36k",IF(#REF!&gt;36000,"&gt;36k","")))))</f>
      </c>
    </row>
    <row x14ac:dyDescent="0.25" r="3929" customHeight="1" ht="18.75">
      <c r="A3929" s="1">
        <v>1948071</v>
      </c>
      <c r="B3929" s="2">
        <v>11559307</v>
      </c>
      <c r="C3929" s="3" t="s">
        <v>0</v>
      </c>
      <c r="D3929" s="3" t="s">
        <v>1</v>
      </c>
      <c r="E3929" s="2">
        <v>2018</v>
      </c>
      <c r="F3929" s="4">
        <v>44287</v>
      </c>
      <c r="G3929" s="3" t="s">
        <v>108</v>
      </c>
      <c r="H3929" s="4">
        <v>45269</v>
      </c>
      <c r="I3929" s="4">
        <f>_xlfn.XLOOKUP(#REF!,[1]!Backup_F8_Previous_Wave[ODINO],[1]!Backup_F8_Previous_Wave[Production Date],"")</f>
      </c>
      <c r="J3929" s="10">
        <f>_xlfn.XLOOKUP(#REF!,[1]!Backup_F8_Previous_Wave[ODINO],[1]!Backup_F8_Previous_Wave[Wave Date],"")</f>
      </c>
      <c r="K3929" s="6">
        <f>_xlfn.XLOOKUP(#REF!,[1]!Backup_F8_Previous_Wave[ODINO],[1]!Backup_F8_Previous_Wave[Full VIN],"")</f>
      </c>
      <c r="L3929" s="3" t="s">
        <v>10936</v>
      </c>
      <c r="M3929" s="3" t="s">
        <v>4</v>
      </c>
      <c r="N3929" s="3" t="s">
        <v>11517</v>
      </c>
      <c r="O3929" s="3" t="s">
        <v>11518</v>
      </c>
      <c r="P3929" s="6">
        <f>_xlfn.XLOOKUP(#REF!,[1]!Table2[BINNING],[1]!Table2[VFG],"")</f>
      </c>
      <c r="Q3929" s="6">
        <f>IF(ISNUMBER(FIND("|",#REF!,1)),LEFT(#REF!,FIND("|",#REF!,1)-2),#REF!)</f>
      </c>
      <c r="R3929" s="6">
        <f>IF(ISNUMBER(FIND("|",#REF!,1)),RIGHT(#REF!,LEN(#REF!)-FIND("|",#REF!,1)-1),"")</f>
      </c>
      <c r="S3929" s="3" t="s">
        <v>7</v>
      </c>
      <c r="T3929" s="3" t="s">
        <v>7</v>
      </c>
      <c r="U3929" s="2">
        <v>0</v>
      </c>
      <c r="V3929" s="2">
        <v>0</v>
      </c>
      <c r="W3929" s="2"/>
      <c r="X3929" s="3" t="s">
        <v>112</v>
      </c>
      <c r="Y3929" s="2">
        <v>0</v>
      </c>
      <c r="Z3929" s="3"/>
      <c r="AA3929" s="3"/>
      <c r="AB3929" s="7" t="s">
        <v>11519</v>
      </c>
      <c r="AC3929" s="3" t="s">
        <v>20</v>
      </c>
      <c r="AD3929" s="3" t="s">
        <v>11</v>
      </c>
      <c r="AE3929" s="3" t="s">
        <v>135</v>
      </c>
      <c r="AF3929" s="3" t="s">
        <v>27</v>
      </c>
      <c r="AG3929" s="4"/>
      <c r="AH3929" s="3"/>
      <c r="AI3929" s="4"/>
      <c r="AJ39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29" s="8">
        <f>IF(#REF!=MAX(#REF!),"New","Old")</f>
      </c>
      <c r="AL3929" s="3"/>
      <c r="AM3929" s="9">
        <f>IF(OR(#REF!="",#REF!=0),"",IF(#REF!&lt;12000,"&lt;12k",IF(AND(#REF!&gt;=12000,#REF!&lt;24000),"12k to 24k",IF(AND(#REF!&gt;=24000,#REF!&lt;=36000),"24k to 36k",IF(#REF!&gt;36000,"&gt;36k","")))))</f>
      </c>
    </row>
    <row x14ac:dyDescent="0.25" r="3930" customHeight="1" ht="18.75">
      <c r="A3930" s="1">
        <v>1948133</v>
      </c>
      <c r="B3930" s="2">
        <v>11559347</v>
      </c>
      <c r="C3930" s="3" t="s">
        <v>0</v>
      </c>
      <c r="D3930" s="3" t="s">
        <v>1</v>
      </c>
      <c r="E3930" s="2">
        <v>2016</v>
      </c>
      <c r="F3930" s="4">
        <v>45259</v>
      </c>
      <c r="G3930" s="3" t="s">
        <v>14</v>
      </c>
      <c r="H3930" s="4">
        <v>45270</v>
      </c>
      <c r="I3930" s="4">
        <f>_xlfn.XLOOKUP(#REF!,[1]!Backup_F8_Previous_Wave[ODINO],[1]!Backup_F8_Previous_Wave[Production Date],"")</f>
      </c>
      <c r="J3930" s="10">
        <f>_xlfn.XLOOKUP(#REF!,[1]!Backup_F8_Previous_Wave[ODINO],[1]!Backup_F8_Previous_Wave[Wave Date],"")</f>
      </c>
      <c r="K3930" s="6">
        <f>_xlfn.XLOOKUP(#REF!,[1]!Backup_F8_Previous_Wave[ODINO],[1]!Backup_F8_Previous_Wave[Full VIN],"")</f>
      </c>
      <c r="L3930" s="3" t="s">
        <v>11520</v>
      </c>
      <c r="M3930" s="3" t="s">
        <v>4</v>
      </c>
      <c r="N3930" s="3" t="s">
        <v>11521</v>
      </c>
      <c r="O3930" s="3" t="s">
        <v>124</v>
      </c>
      <c r="P3930" s="6">
        <f>_xlfn.XLOOKUP(#REF!,[1]!Table2[BINNING],[1]!Table2[VFG],"")</f>
      </c>
      <c r="Q3930" s="6">
        <f>IF(ISNUMBER(FIND("|",#REF!,1)),LEFT(#REF!,FIND("|",#REF!,1)-2),#REF!)</f>
      </c>
      <c r="R3930" s="6">
        <f>IF(ISNUMBER(FIND("|",#REF!,1)),RIGHT(#REF!,LEN(#REF!)-FIND("|",#REF!,1)-1),"")</f>
      </c>
      <c r="S3930" s="3" t="s">
        <v>7</v>
      </c>
      <c r="T3930" s="3" t="s">
        <v>7</v>
      </c>
      <c r="U3930" s="2">
        <v>0</v>
      </c>
      <c r="V3930" s="2">
        <v>0</v>
      </c>
      <c r="W3930" s="2"/>
      <c r="X3930" s="3" t="s">
        <v>72</v>
      </c>
      <c r="Y3930" s="2"/>
      <c r="Z3930" s="3"/>
      <c r="AA3930" s="3"/>
      <c r="AB3930" s="7" t="s">
        <v>11522</v>
      </c>
      <c r="AC3930" s="3" t="s">
        <v>20</v>
      </c>
      <c r="AD3930" s="3" t="s">
        <v>11</v>
      </c>
      <c r="AE3930" s="3" t="s">
        <v>135</v>
      </c>
      <c r="AF3930" s="3" t="s">
        <v>27</v>
      </c>
      <c r="AG3930" s="4"/>
      <c r="AH3930" s="3"/>
      <c r="AI3930" s="4"/>
      <c r="AJ39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0" s="8">
        <f>IF(#REF!=MAX(#REF!),"New","Old")</f>
      </c>
      <c r="AL3930" s="3"/>
      <c r="AM3930" s="9">
        <f>IF(OR(#REF!="",#REF!=0),"",IF(#REF!&lt;12000,"&lt;12k",IF(AND(#REF!&gt;=12000,#REF!&lt;24000),"12k to 24k",IF(AND(#REF!&gt;=24000,#REF!&lt;=36000),"24k to 36k",IF(#REF!&gt;36000,"&gt;36k","")))))</f>
      </c>
    </row>
    <row x14ac:dyDescent="0.25" r="3931" customHeight="1" ht="18.75">
      <c r="A3931" s="1">
        <v>1948166</v>
      </c>
      <c r="B3931" s="2">
        <v>11559369</v>
      </c>
      <c r="C3931" s="3" t="s">
        <v>0</v>
      </c>
      <c r="D3931" s="3" t="s">
        <v>86</v>
      </c>
      <c r="E3931" s="2">
        <v>2020</v>
      </c>
      <c r="F3931" s="4">
        <v>45270</v>
      </c>
      <c r="G3931" s="3" t="s">
        <v>14</v>
      </c>
      <c r="H3931" s="4">
        <v>45270</v>
      </c>
      <c r="I3931" s="4">
        <f>_xlfn.XLOOKUP(#REF!,[1]!Backup_F8_Previous_Wave[ODINO],[1]!Backup_F8_Previous_Wave[Production Date],"")</f>
      </c>
      <c r="J3931" s="10">
        <f>_xlfn.XLOOKUP(#REF!,[1]!Backup_F8_Previous_Wave[ODINO],[1]!Backup_F8_Previous_Wave[Wave Date],"")</f>
      </c>
      <c r="K3931" s="6">
        <f>_xlfn.XLOOKUP(#REF!,[1]!Backup_F8_Previous_Wave[ODINO],[1]!Backup_F8_Previous_Wave[Full VIN],"")</f>
      </c>
      <c r="L3931" s="3" t="s">
        <v>9903</v>
      </c>
      <c r="M3931" s="3" t="s">
        <v>4</v>
      </c>
      <c r="N3931" s="3" t="s">
        <v>11523</v>
      </c>
      <c r="O3931" s="3" t="s">
        <v>4771</v>
      </c>
      <c r="P3931" s="6">
        <f>_xlfn.XLOOKUP(#REF!,[1]!Table2[BINNING],[1]!Table2[VFG],"")</f>
      </c>
      <c r="Q3931" s="6">
        <f>IF(ISNUMBER(FIND("|",#REF!,1)),LEFT(#REF!,FIND("|",#REF!,1)-2),#REF!)</f>
      </c>
      <c r="R3931" s="6">
        <f>IF(ISNUMBER(FIND("|",#REF!,1)),RIGHT(#REF!,LEN(#REF!)-FIND("|",#REF!,1)-1),"")</f>
      </c>
      <c r="S3931" s="3" t="s">
        <v>7</v>
      </c>
      <c r="T3931" s="3" t="s">
        <v>7</v>
      </c>
      <c r="U3931" s="2">
        <v>0</v>
      </c>
      <c r="V3931" s="2">
        <v>0</v>
      </c>
      <c r="W3931" s="2"/>
      <c r="X3931" s="3" t="s">
        <v>202</v>
      </c>
      <c r="Y3931" s="2">
        <v>0</v>
      </c>
      <c r="Z3931" s="3"/>
      <c r="AA3931" s="3"/>
      <c r="AB3931" s="7" t="s">
        <v>11524</v>
      </c>
      <c r="AC3931" s="3" t="s">
        <v>685</v>
      </c>
      <c r="AD3931" s="3" t="s">
        <v>93</v>
      </c>
      <c r="AE3931" s="3" t="s">
        <v>94</v>
      </c>
      <c r="AF3931" s="3" t="s">
        <v>95</v>
      </c>
      <c r="AG3931" s="4"/>
      <c r="AH3931" s="3"/>
      <c r="AI3931" s="4"/>
      <c r="AJ39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1" s="8">
        <f>IF(#REF!=MAX(#REF!),"New","Old")</f>
      </c>
      <c r="AL3931" s="3"/>
      <c r="AM3931" s="9">
        <f>IF(OR(#REF!="",#REF!=0),"",IF(#REF!&lt;12000,"&lt;12k",IF(AND(#REF!&gt;=12000,#REF!&lt;24000),"12k to 24k",IF(AND(#REF!&gt;=24000,#REF!&lt;=36000),"24k to 36k",IF(#REF!&gt;36000,"&gt;36k","")))))</f>
      </c>
    </row>
    <row x14ac:dyDescent="0.25" r="3932" customHeight="1" ht="18.75">
      <c r="A3932" s="1">
        <v>1948213</v>
      </c>
      <c r="B3932" s="2">
        <v>11559398</v>
      </c>
      <c r="C3932" s="3" t="s">
        <v>0</v>
      </c>
      <c r="D3932" s="3" t="s">
        <v>4843</v>
      </c>
      <c r="E3932" s="2">
        <v>2023</v>
      </c>
      <c r="F3932" s="4">
        <v>45118</v>
      </c>
      <c r="G3932" s="3" t="s">
        <v>39</v>
      </c>
      <c r="H3932" s="4">
        <v>45270</v>
      </c>
      <c r="I3932" s="4">
        <f>_xlfn.XLOOKUP(#REF!,[1]!Backup_F8_Previous_Wave[ODINO],[1]!Backup_F8_Previous_Wave[Production Date],"")</f>
      </c>
      <c r="J3932" s="10">
        <f>_xlfn.XLOOKUP(#REF!,[1]!Backup_F8_Previous_Wave[ODINO],[1]!Backup_F8_Previous_Wave[Wave Date],"")</f>
      </c>
      <c r="K3932" s="6">
        <f>_xlfn.XLOOKUP(#REF!,[1]!Backup_F8_Previous_Wave[ODINO],[1]!Backup_F8_Previous_Wave[Full VIN],"")</f>
      </c>
      <c r="L3932" s="3" t="s">
        <v>8345</v>
      </c>
      <c r="M3932" s="3" t="s">
        <v>4</v>
      </c>
      <c r="N3932" s="3" t="s">
        <v>11525</v>
      </c>
      <c r="O3932" s="3" t="s">
        <v>2296</v>
      </c>
      <c r="P3932" s="6">
        <f>_xlfn.XLOOKUP(#REF!,[1]!Table2[BINNING],[1]!Table2[VFG],"")</f>
      </c>
      <c r="Q3932" s="6">
        <f>IF(ISNUMBER(FIND("|",#REF!,1)),LEFT(#REF!,FIND("|",#REF!,1)-2),#REF!)</f>
      </c>
      <c r="R3932" s="6">
        <f>IF(ISNUMBER(FIND("|",#REF!,1)),RIGHT(#REF!,LEN(#REF!)-FIND("|",#REF!,1)-1),"")</f>
      </c>
      <c r="S3932" s="3" t="s">
        <v>7</v>
      </c>
      <c r="T3932" s="3" t="s">
        <v>7</v>
      </c>
      <c r="U3932" s="2">
        <v>0</v>
      </c>
      <c r="V3932" s="2">
        <v>0</v>
      </c>
      <c r="W3932" s="2"/>
      <c r="X3932" s="3" t="s">
        <v>81</v>
      </c>
      <c r="Y3932" s="2"/>
      <c r="Z3932" s="3"/>
      <c r="AA3932" s="3"/>
      <c r="AB3932" s="7" t="s">
        <v>11526</v>
      </c>
      <c r="AC3932" s="3" t="s">
        <v>4847</v>
      </c>
      <c r="AD3932" s="3" t="s">
        <v>4848</v>
      </c>
      <c r="AE3932" s="3" t="s">
        <v>4849</v>
      </c>
      <c r="AF3932" s="3" t="s">
        <v>102</v>
      </c>
      <c r="AG3932" s="4"/>
      <c r="AH3932" s="3"/>
      <c r="AI3932" s="4"/>
      <c r="AJ39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2" s="8">
        <f>IF(#REF!=MAX(#REF!),"New","Old")</f>
      </c>
      <c r="AL3932" s="3"/>
      <c r="AM3932" s="9">
        <f>IF(OR(#REF!="",#REF!=0),"",IF(#REF!&lt;12000,"&lt;12k",IF(AND(#REF!&gt;=12000,#REF!&lt;24000),"12k to 24k",IF(AND(#REF!&gt;=24000,#REF!&lt;=36000),"24k to 36k",IF(#REF!&gt;36000,"&gt;36k","")))))</f>
      </c>
    </row>
    <row x14ac:dyDescent="0.25" r="3933" customHeight="1" ht="18.75">
      <c r="A3933" s="1">
        <v>1948406</v>
      </c>
      <c r="B3933" s="2">
        <v>11559538</v>
      </c>
      <c r="C3933" s="3" t="s">
        <v>0</v>
      </c>
      <c r="D3933" s="3" t="s">
        <v>181</v>
      </c>
      <c r="E3933" s="2">
        <v>2013</v>
      </c>
      <c r="F3933" s="4">
        <v>45261</v>
      </c>
      <c r="G3933" s="3" t="s">
        <v>14</v>
      </c>
      <c r="H3933" s="4">
        <v>45271</v>
      </c>
      <c r="I3933" s="4">
        <f>_xlfn.XLOOKUP(#REF!,[1]!Backup_F8_Previous_Wave[ODINO],[1]!Backup_F8_Previous_Wave[Production Date],"")</f>
      </c>
      <c r="J3933" s="10">
        <f>_xlfn.XLOOKUP(#REF!,[1]!Backup_F8_Previous_Wave[ODINO],[1]!Backup_F8_Previous_Wave[Wave Date],"")</f>
      </c>
      <c r="K3933" s="6">
        <f>_xlfn.XLOOKUP(#REF!,[1]!Backup_F8_Previous_Wave[ODINO],[1]!Backup_F8_Previous_Wave[Full VIN],"")</f>
      </c>
      <c r="L3933" s="3" t="s">
        <v>11527</v>
      </c>
      <c r="M3933" s="3" t="s">
        <v>4</v>
      </c>
      <c r="N3933" s="3" t="s">
        <v>11528</v>
      </c>
      <c r="O3933" s="3" t="s">
        <v>196</v>
      </c>
      <c r="P3933" s="6">
        <f>_xlfn.XLOOKUP(#REF!,[1]!Table2[BINNING],[1]!Table2[VFG],"")</f>
      </c>
      <c r="Q3933" s="6">
        <f>IF(ISNUMBER(FIND("|",#REF!,1)),LEFT(#REF!,FIND("|",#REF!,1)-2),#REF!)</f>
      </c>
      <c r="R3933" s="6">
        <f>IF(ISNUMBER(FIND("|",#REF!,1)),RIGHT(#REF!,LEN(#REF!)-FIND("|",#REF!,1)-1),"")</f>
      </c>
      <c r="S3933" s="3" t="s">
        <v>7</v>
      </c>
      <c r="T3933" s="3" t="s">
        <v>7</v>
      </c>
      <c r="U3933" s="2">
        <v>0</v>
      </c>
      <c r="V3933" s="2">
        <v>0</v>
      </c>
      <c r="W3933" s="2"/>
      <c r="X3933" s="3" t="s">
        <v>81</v>
      </c>
      <c r="Y3933" s="2">
        <v>70</v>
      </c>
      <c r="Z3933" s="3"/>
      <c r="AA3933" s="3"/>
      <c r="AB3933" s="7" t="s">
        <v>11529</v>
      </c>
      <c r="AC3933" s="3" t="s">
        <v>297</v>
      </c>
      <c r="AD3933" s="3" t="s">
        <v>298</v>
      </c>
      <c r="AE3933" s="3" t="s">
        <v>299</v>
      </c>
      <c r="AF3933" s="3" t="s">
        <v>198</v>
      </c>
      <c r="AG3933" s="4"/>
      <c r="AH3933" s="3"/>
      <c r="AI3933" s="4"/>
      <c r="AJ39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3" s="8">
        <f>IF(#REF!=MAX(#REF!),"New","Old")</f>
      </c>
      <c r="AL3933" s="3"/>
      <c r="AM3933" s="9">
        <f>IF(OR(#REF!="",#REF!=0),"",IF(#REF!&lt;12000,"&lt;12k",IF(AND(#REF!&gt;=12000,#REF!&lt;24000),"12k to 24k",IF(AND(#REF!&gt;=24000,#REF!&lt;=36000),"24k to 36k",IF(#REF!&gt;36000,"&gt;36k","")))))</f>
      </c>
    </row>
    <row x14ac:dyDescent="0.25" r="3934" customHeight="1" ht="18.75">
      <c r="A3934" s="1">
        <v>1948431</v>
      </c>
      <c r="B3934" s="2">
        <v>11559556</v>
      </c>
      <c r="C3934" s="3" t="s">
        <v>0</v>
      </c>
      <c r="D3934" s="3" t="s">
        <v>86</v>
      </c>
      <c r="E3934" s="2">
        <v>2020</v>
      </c>
      <c r="F3934" s="4">
        <v>45270</v>
      </c>
      <c r="G3934" s="3" t="s">
        <v>14</v>
      </c>
      <c r="H3934" s="4">
        <v>45271</v>
      </c>
      <c r="I3934" s="4">
        <f>_xlfn.XLOOKUP(#REF!,[1]!Backup_F8_Previous_Wave[ODINO],[1]!Backup_F8_Previous_Wave[Production Date],"")</f>
      </c>
      <c r="J3934" s="10">
        <f>_xlfn.XLOOKUP(#REF!,[1]!Backup_F8_Previous_Wave[ODINO],[1]!Backup_F8_Previous_Wave[Wave Date],"")</f>
      </c>
      <c r="K3934" s="6">
        <f>_xlfn.XLOOKUP(#REF!,[1]!Backup_F8_Previous_Wave[ODINO],[1]!Backup_F8_Previous_Wave[Full VIN],"")</f>
      </c>
      <c r="L3934" s="3" t="s">
        <v>9174</v>
      </c>
      <c r="M3934" s="3" t="s">
        <v>4</v>
      </c>
      <c r="N3934" s="3" t="s">
        <v>11530</v>
      </c>
      <c r="O3934" s="3" t="s">
        <v>4771</v>
      </c>
      <c r="P3934" s="6">
        <f>_xlfn.XLOOKUP(#REF!,[1]!Table2[BINNING],[1]!Table2[VFG],"")</f>
      </c>
      <c r="Q3934" s="6">
        <f>IF(ISNUMBER(FIND("|",#REF!,1)),LEFT(#REF!,FIND("|",#REF!,1)-2),#REF!)</f>
      </c>
      <c r="R3934" s="6">
        <f>IF(ISNUMBER(FIND("|",#REF!,1)),RIGHT(#REF!,LEN(#REF!)-FIND("|",#REF!,1)-1),"")</f>
      </c>
      <c r="S3934" s="3" t="s">
        <v>7</v>
      </c>
      <c r="T3934" s="3" t="s">
        <v>7</v>
      </c>
      <c r="U3934" s="2">
        <v>0</v>
      </c>
      <c r="V3934" s="2">
        <v>0</v>
      </c>
      <c r="W3934" s="2"/>
      <c r="X3934" s="3" t="s">
        <v>63</v>
      </c>
      <c r="Y3934" s="2"/>
      <c r="Z3934" s="3"/>
      <c r="AA3934" s="3"/>
      <c r="AB3934" s="7" t="s">
        <v>11531</v>
      </c>
      <c r="AC3934" s="3" t="s">
        <v>685</v>
      </c>
      <c r="AD3934" s="3" t="s">
        <v>1962</v>
      </c>
      <c r="AE3934" s="3" t="s">
        <v>2404</v>
      </c>
      <c r="AF3934" s="3" t="s">
        <v>95</v>
      </c>
      <c r="AG3934" s="4"/>
      <c r="AH3934" s="3"/>
      <c r="AI3934" s="4"/>
      <c r="AJ39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4" s="8">
        <f>IF(#REF!=MAX(#REF!),"New","Old")</f>
      </c>
      <c r="AL3934" s="3"/>
      <c r="AM3934" s="9">
        <f>IF(OR(#REF!="",#REF!=0),"",IF(#REF!&lt;12000,"&lt;12k",IF(AND(#REF!&gt;=12000,#REF!&lt;24000),"12k to 24k",IF(AND(#REF!&gt;=24000,#REF!&lt;=36000),"24k to 36k",IF(#REF!&gt;36000,"&gt;36k","")))))</f>
      </c>
    </row>
    <row x14ac:dyDescent="0.25" r="3935" customHeight="1" ht="18.75">
      <c r="A3935" s="1">
        <v>1948525</v>
      </c>
      <c r="B3935" s="2">
        <v>11559617</v>
      </c>
      <c r="C3935" s="3" t="s">
        <v>0</v>
      </c>
      <c r="D3935" s="3" t="s">
        <v>86</v>
      </c>
      <c r="E3935" s="2">
        <v>2020</v>
      </c>
      <c r="F3935" s="4">
        <v>45262</v>
      </c>
      <c r="G3935" s="3" t="s">
        <v>14</v>
      </c>
      <c r="H3935" s="4">
        <v>45271</v>
      </c>
      <c r="I3935" s="4">
        <f>_xlfn.XLOOKUP(#REF!,[1]!Backup_F8_Previous_Wave[ODINO],[1]!Backup_F8_Previous_Wave[Production Date],"")</f>
      </c>
      <c r="J3935" s="10">
        <f>_xlfn.XLOOKUP(#REF!,[1]!Backup_F8_Previous_Wave[ODINO],[1]!Backup_F8_Previous_Wave[Wave Date],"")</f>
      </c>
      <c r="K3935" s="6">
        <f>_xlfn.XLOOKUP(#REF!,[1]!Backup_F8_Previous_Wave[ODINO],[1]!Backup_F8_Previous_Wave[Full VIN],"")</f>
      </c>
      <c r="L3935" s="3" t="s">
        <v>6452</v>
      </c>
      <c r="M3935" s="3" t="s">
        <v>4</v>
      </c>
      <c r="N3935" s="3" t="s">
        <v>11532</v>
      </c>
      <c r="O3935" s="3" t="s">
        <v>4771</v>
      </c>
      <c r="P3935" s="6">
        <f>_xlfn.XLOOKUP(#REF!,[1]!Table2[BINNING],[1]!Table2[VFG],"")</f>
      </c>
      <c r="Q3935" s="6">
        <f>IF(ISNUMBER(FIND("|",#REF!,1)),LEFT(#REF!,FIND("|",#REF!,1)-2),#REF!)</f>
      </c>
      <c r="R3935" s="6">
        <f>IF(ISNUMBER(FIND("|",#REF!,1)),RIGHT(#REF!,LEN(#REF!)-FIND("|",#REF!,1)-1),"")</f>
      </c>
      <c r="S3935" s="3" t="s">
        <v>7</v>
      </c>
      <c r="T3935" s="3" t="s">
        <v>7</v>
      </c>
      <c r="U3935" s="2">
        <v>0</v>
      </c>
      <c r="V3935" s="2">
        <v>0</v>
      </c>
      <c r="W3935" s="2"/>
      <c r="X3935" s="3" t="s">
        <v>238</v>
      </c>
      <c r="Y3935" s="2">
        <v>0</v>
      </c>
      <c r="Z3935" s="3"/>
      <c r="AA3935" s="3"/>
      <c r="AB3935" s="7" t="s">
        <v>11533</v>
      </c>
      <c r="AC3935" s="3" t="s">
        <v>685</v>
      </c>
      <c r="AD3935" s="3" t="s">
        <v>93</v>
      </c>
      <c r="AE3935" s="3" t="s">
        <v>94</v>
      </c>
      <c r="AF3935" s="3" t="s">
        <v>95</v>
      </c>
      <c r="AG3935" s="4"/>
      <c r="AH3935" s="3"/>
      <c r="AI3935" s="4"/>
      <c r="AJ39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5" s="8">
        <f>IF(#REF!=MAX(#REF!),"New","Old")</f>
      </c>
      <c r="AL3935" s="3"/>
      <c r="AM3935" s="9">
        <f>IF(OR(#REF!="",#REF!=0),"",IF(#REF!&lt;12000,"&lt;12k",IF(AND(#REF!&gt;=12000,#REF!&lt;24000),"12k to 24k",IF(AND(#REF!&gt;=24000,#REF!&lt;=36000),"24k to 36k",IF(#REF!&gt;36000,"&gt;36k","")))))</f>
      </c>
    </row>
    <row x14ac:dyDescent="0.25" r="3936" customHeight="1" ht="18.75">
      <c r="A3936" s="1">
        <v>1948550</v>
      </c>
      <c r="B3936" s="2">
        <v>11559637</v>
      </c>
      <c r="C3936" s="3" t="s">
        <v>0</v>
      </c>
      <c r="D3936" s="3" t="s">
        <v>86</v>
      </c>
      <c r="E3936" s="2">
        <v>2020</v>
      </c>
      <c r="F3936" s="4">
        <v>45261</v>
      </c>
      <c r="G3936" s="3" t="s">
        <v>14</v>
      </c>
      <c r="H3936" s="4">
        <v>45272</v>
      </c>
      <c r="I3936" s="4"/>
      <c r="J3936" s="10">
        <f>_xlfn.XLOOKUP(#REF!,[1]!Backup_F8_Previous_Wave[ODINO],[1]!Backup_F8_Previous_Wave[Wave Date],"")</f>
      </c>
      <c r="K3936" s="3"/>
      <c r="L3936" s="3" t="s">
        <v>9558</v>
      </c>
      <c r="M3936" s="3" t="s">
        <v>4</v>
      </c>
      <c r="N3936" s="3" t="s">
        <v>11534</v>
      </c>
      <c r="O3936" s="3" t="s">
        <v>4771</v>
      </c>
      <c r="P3936" s="6">
        <f>_xlfn.XLOOKUP(#REF!,[1]!Table2[BINNING],[1]!Table2[VFG],"")</f>
      </c>
      <c r="Q3936" s="6">
        <f>IF(ISNUMBER(FIND("|",#REF!,1)),LEFT(#REF!,FIND("|",#REF!,1)-2),#REF!)</f>
      </c>
      <c r="R3936" s="6">
        <f>IF(ISNUMBER(FIND("|",#REF!,1)),RIGHT(#REF!,LEN(#REF!)-FIND("|",#REF!,1)-1),"")</f>
      </c>
      <c r="S3936" s="3" t="s">
        <v>7</v>
      </c>
      <c r="T3936" s="3" t="s">
        <v>7</v>
      </c>
      <c r="U3936" s="2">
        <v>0</v>
      </c>
      <c r="V3936" s="2">
        <v>0</v>
      </c>
      <c r="W3936" s="2"/>
      <c r="X3936" s="3" t="s">
        <v>305</v>
      </c>
      <c r="Y3936" s="2"/>
      <c r="Z3936" s="3"/>
      <c r="AA3936" s="3"/>
      <c r="AB3936" s="7" t="s">
        <v>11535</v>
      </c>
      <c r="AC3936" s="3" t="s">
        <v>44</v>
      </c>
      <c r="AD3936" s="3" t="s">
        <v>44</v>
      </c>
      <c r="AE3936" s="3" t="s">
        <v>44</v>
      </c>
      <c r="AF3936" s="3" t="s">
        <v>44</v>
      </c>
      <c r="AG3936" s="4"/>
      <c r="AH3936" s="3"/>
      <c r="AI3936" s="4"/>
      <c r="AJ39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6" s="8">
        <f>IF(#REF!=MAX(#REF!),"New","Old")</f>
      </c>
      <c r="AL3936" s="3"/>
      <c r="AM3936" s="9">
        <f>IF(OR(#REF!="",#REF!=0),"",IF(#REF!&lt;12000,"&lt;12k",IF(AND(#REF!&gt;=12000,#REF!&lt;24000),"12k to 24k",IF(AND(#REF!&gt;=24000,#REF!&lt;=36000),"24k to 36k",IF(#REF!&gt;36000,"&gt;36k","")))))</f>
      </c>
    </row>
    <row x14ac:dyDescent="0.25" r="3937" customHeight="1" ht="18.75">
      <c r="A3937" s="1">
        <v>1948561</v>
      </c>
      <c r="B3937" s="2">
        <v>11559642</v>
      </c>
      <c r="C3937" s="3" t="s">
        <v>0</v>
      </c>
      <c r="D3937" s="3" t="s">
        <v>1</v>
      </c>
      <c r="E3937" s="2">
        <v>2017</v>
      </c>
      <c r="F3937" s="4">
        <v>45272</v>
      </c>
      <c r="G3937" s="3" t="s">
        <v>14</v>
      </c>
      <c r="H3937" s="4">
        <v>45272</v>
      </c>
      <c r="I3937" s="4">
        <f>_xlfn.XLOOKUP(#REF!,[1]!Backup_F8_Previous_Wave[ODINO],[1]!Backup_F8_Previous_Wave[Production Date],"")</f>
      </c>
      <c r="J3937" s="10">
        <f>_xlfn.XLOOKUP(#REF!,[1]!Backup_F8_Previous_Wave[ODINO],[1]!Backup_F8_Previous_Wave[Wave Date],"")</f>
      </c>
      <c r="K3937" s="6">
        <f>_xlfn.XLOOKUP(#REF!,[1]!Backup_F8_Previous_Wave[ODINO],[1]!Backup_F8_Previous_Wave[Full VIN],"")</f>
      </c>
      <c r="L3937" s="3" t="s">
        <v>11536</v>
      </c>
      <c r="M3937" s="3" t="s">
        <v>4</v>
      </c>
      <c r="N3937" s="3" t="s">
        <v>11537</v>
      </c>
      <c r="O3937" s="3" t="s">
        <v>49</v>
      </c>
      <c r="P3937" s="6">
        <f>_xlfn.XLOOKUP(#REF!,[1]!Table2[BINNING],[1]!Table2[VFG],"")</f>
      </c>
      <c r="Q3937" s="6">
        <f>IF(ISNUMBER(FIND("|",#REF!,1)),LEFT(#REF!,FIND("|",#REF!,1)-2),#REF!)</f>
      </c>
      <c r="R3937" s="6">
        <f>IF(ISNUMBER(FIND("|",#REF!,1)),RIGHT(#REF!,LEN(#REF!)-FIND("|",#REF!,1)-1),"")</f>
      </c>
      <c r="S3937" s="3" t="s">
        <v>7</v>
      </c>
      <c r="T3937" s="3" t="s">
        <v>7</v>
      </c>
      <c r="U3937" s="2">
        <v>0</v>
      </c>
      <c r="V3937" s="2">
        <v>0</v>
      </c>
      <c r="W3937" s="2"/>
      <c r="X3937" s="3" t="s">
        <v>18</v>
      </c>
      <c r="Y3937" s="2"/>
      <c r="Z3937" s="3"/>
      <c r="AA3937" s="3"/>
      <c r="AB3937" s="7" t="s">
        <v>11538</v>
      </c>
      <c r="AC3937" s="3" t="s">
        <v>20</v>
      </c>
      <c r="AD3937" s="3" t="s">
        <v>11</v>
      </c>
      <c r="AE3937" s="3" t="s">
        <v>21</v>
      </c>
      <c r="AF3937" s="3" t="s">
        <v>13</v>
      </c>
      <c r="AG3937" s="4"/>
      <c r="AH3937" s="3"/>
      <c r="AI3937" s="4"/>
      <c r="AJ39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7" s="8">
        <f>IF(#REF!=MAX(#REF!),"New","Old")</f>
      </c>
      <c r="AL3937" s="3"/>
      <c r="AM3937" s="9">
        <f>IF(OR(#REF!="",#REF!=0),"",IF(#REF!&lt;12000,"&lt;12k",IF(AND(#REF!&gt;=12000,#REF!&lt;24000),"12k to 24k",IF(AND(#REF!&gt;=24000,#REF!&lt;=36000),"24k to 36k",IF(#REF!&gt;36000,"&gt;36k","")))))</f>
      </c>
    </row>
    <row x14ac:dyDescent="0.25" r="3938" customHeight="1" ht="18.75">
      <c r="A3938" s="1">
        <v>1948578</v>
      </c>
      <c r="B3938" s="2">
        <v>11559654</v>
      </c>
      <c r="C3938" s="3" t="s">
        <v>0</v>
      </c>
      <c r="D3938" s="3" t="s">
        <v>187</v>
      </c>
      <c r="E3938" s="2">
        <v>2020</v>
      </c>
      <c r="F3938" s="4">
        <v>45147</v>
      </c>
      <c r="G3938" s="3" t="s">
        <v>39</v>
      </c>
      <c r="H3938" s="4">
        <v>45272</v>
      </c>
      <c r="I3938" s="4">
        <f>_xlfn.XLOOKUP(#REF!,[1]!Backup_F8_Previous_Wave[ODINO],[1]!Backup_F8_Previous_Wave[Production Date],"")</f>
      </c>
      <c r="J3938" s="10">
        <f>_xlfn.XLOOKUP(#REF!,[1]!Backup_F8_Previous_Wave[ODINO],[1]!Backup_F8_Previous_Wave[Wave Date],"")</f>
      </c>
      <c r="K3938" s="6">
        <f>_xlfn.XLOOKUP(#REF!,[1]!Backup_F8_Previous_Wave[ODINO],[1]!Backup_F8_Previous_Wave[Full VIN],"")</f>
      </c>
      <c r="L3938" s="3" t="s">
        <v>3271</v>
      </c>
      <c r="M3938" s="3" t="s">
        <v>4</v>
      </c>
      <c r="N3938" s="3" t="s">
        <v>11539</v>
      </c>
      <c r="O3938" s="3" t="s">
        <v>62</v>
      </c>
      <c r="P3938" s="6">
        <f>_xlfn.XLOOKUP(#REF!,[1]!Table2[BINNING],[1]!Table2[VFG],"")</f>
      </c>
      <c r="Q3938" s="6">
        <f>IF(ISNUMBER(FIND("|",#REF!,1)),LEFT(#REF!,FIND("|",#REF!,1)-2),#REF!)</f>
      </c>
      <c r="R3938" s="6">
        <f>IF(ISNUMBER(FIND("|",#REF!,1)),RIGHT(#REF!,LEN(#REF!)-FIND("|",#REF!,1)-1),"")</f>
      </c>
      <c r="S3938" s="3" t="s">
        <v>7</v>
      </c>
      <c r="T3938" s="3" t="s">
        <v>7</v>
      </c>
      <c r="U3938" s="2">
        <v>0</v>
      </c>
      <c r="V3938" s="2">
        <v>0</v>
      </c>
      <c r="W3938" s="2"/>
      <c r="X3938" s="3" t="s">
        <v>253</v>
      </c>
      <c r="Y3938" s="2">
        <v>0</v>
      </c>
      <c r="Z3938" s="3"/>
      <c r="AA3938" s="3"/>
      <c r="AB3938" s="7" t="s">
        <v>11540</v>
      </c>
      <c r="AC3938" s="3" t="s">
        <v>191</v>
      </c>
      <c r="AD3938" s="3" t="s">
        <v>192</v>
      </c>
      <c r="AE3938" s="3" t="s">
        <v>193</v>
      </c>
      <c r="AF3938" s="3" t="s">
        <v>141</v>
      </c>
      <c r="AG3938" s="4"/>
      <c r="AH3938" s="3"/>
      <c r="AI3938" s="4"/>
      <c r="AJ39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8" s="8">
        <f>IF(#REF!=MAX(#REF!),"New","Old")</f>
      </c>
      <c r="AL3938" s="3"/>
      <c r="AM3938" s="9">
        <f>IF(OR(#REF!="",#REF!=0),"",IF(#REF!&lt;12000,"&lt;12k",IF(AND(#REF!&gt;=12000,#REF!&lt;24000),"12k to 24k",IF(AND(#REF!&gt;=24000,#REF!&lt;=36000),"24k to 36k",IF(#REF!&gt;36000,"&gt;36k","")))))</f>
      </c>
    </row>
    <row x14ac:dyDescent="0.25" r="3939" customHeight="1" ht="18.75">
      <c r="A3939" s="1">
        <v>1948584</v>
      </c>
      <c r="B3939" s="2">
        <v>11559659</v>
      </c>
      <c r="C3939" s="3" t="s">
        <v>0</v>
      </c>
      <c r="D3939" s="3" t="s">
        <v>485</v>
      </c>
      <c r="E3939" s="2">
        <v>2024</v>
      </c>
      <c r="F3939" s="4">
        <v>45272</v>
      </c>
      <c r="G3939" s="3" t="s">
        <v>14</v>
      </c>
      <c r="H3939" s="4">
        <v>45272</v>
      </c>
      <c r="I3939" s="4">
        <f>_xlfn.XLOOKUP(#REF!,[1]!Backup_F8_Previous_Wave[ODINO],[1]!Backup_F8_Previous_Wave[Production Date],"")</f>
      </c>
      <c r="J3939" s="10">
        <f>_xlfn.XLOOKUP(#REF!,[1]!Backup_F8_Previous_Wave[ODINO],[1]!Backup_F8_Previous_Wave[Wave Date],"")</f>
      </c>
      <c r="K3939" s="6">
        <f>_xlfn.XLOOKUP(#REF!,[1]!Backup_F8_Previous_Wave[ODINO],[1]!Backup_F8_Previous_Wave[Full VIN],"")</f>
      </c>
      <c r="L3939" s="3" t="s">
        <v>11541</v>
      </c>
      <c r="M3939" s="3" t="s">
        <v>4</v>
      </c>
      <c r="N3939" s="3" t="s">
        <v>11542</v>
      </c>
      <c r="O3939" s="3" t="s">
        <v>6837</v>
      </c>
      <c r="P3939" s="6">
        <f>_xlfn.XLOOKUP(#REF!,[1]!Table2[BINNING],[1]!Table2[VFG],"")</f>
      </c>
      <c r="Q3939" s="6">
        <f>IF(ISNUMBER(FIND("|",#REF!,1)),LEFT(#REF!,FIND("|",#REF!,1)-2),#REF!)</f>
      </c>
      <c r="R3939" s="6">
        <f>IF(ISNUMBER(FIND("|",#REF!,1)),RIGHT(#REF!,LEN(#REF!)-FIND("|",#REF!,1)-1),"")</f>
      </c>
      <c r="S3939" s="3" t="s">
        <v>7</v>
      </c>
      <c r="T3939" s="3" t="s">
        <v>7</v>
      </c>
      <c r="U3939" s="2">
        <v>0</v>
      </c>
      <c r="V3939" s="2">
        <v>0</v>
      </c>
      <c r="W3939" s="2"/>
      <c r="X3939" s="3" t="s">
        <v>125</v>
      </c>
      <c r="Y3939" s="2"/>
      <c r="Z3939" s="3"/>
      <c r="AA3939" s="3"/>
      <c r="AB3939" s="7" t="s">
        <v>11543</v>
      </c>
      <c r="AC3939" s="3" t="s">
        <v>10827</v>
      </c>
      <c r="AD3939" s="3" t="s">
        <v>490</v>
      </c>
      <c r="AE3939" s="3" t="s">
        <v>491</v>
      </c>
      <c r="AF3939" s="3" t="s">
        <v>211</v>
      </c>
      <c r="AG3939" s="4"/>
      <c r="AH3939" s="3"/>
      <c r="AI3939" s="4"/>
      <c r="AJ39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39" s="8">
        <f>IF(#REF!=MAX(#REF!),"New","Old")</f>
      </c>
      <c r="AL3939" s="3"/>
      <c r="AM3939" s="9">
        <f>IF(OR(#REF!="",#REF!=0),"",IF(#REF!&lt;12000,"&lt;12k",IF(AND(#REF!&gt;=12000,#REF!&lt;24000),"12k to 24k",IF(AND(#REF!&gt;=24000,#REF!&lt;=36000),"24k to 36k",IF(#REF!&gt;36000,"&gt;36k","")))))</f>
      </c>
    </row>
    <row x14ac:dyDescent="0.25" r="3940" customHeight="1" ht="18.75">
      <c r="A3940" s="1">
        <v>1948591</v>
      </c>
      <c r="B3940" s="2">
        <v>11559663</v>
      </c>
      <c r="C3940" s="3" t="s">
        <v>0</v>
      </c>
      <c r="D3940" s="3" t="s">
        <v>86</v>
      </c>
      <c r="E3940" s="2">
        <v>2020</v>
      </c>
      <c r="F3940" s="4">
        <v>45231</v>
      </c>
      <c r="G3940" s="3" t="s">
        <v>14</v>
      </c>
      <c r="H3940" s="4">
        <v>45272</v>
      </c>
      <c r="I3940" s="4">
        <f>_xlfn.XLOOKUP(#REF!,[1]!Backup_F8_Previous_Wave[ODINO],[1]!Backup_F8_Previous_Wave[Production Date],"")</f>
      </c>
      <c r="J3940" s="10">
        <f>_xlfn.XLOOKUP(#REF!,[1]!Backup_F8_Previous_Wave[ODINO],[1]!Backup_F8_Previous_Wave[Wave Date],"")</f>
      </c>
      <c r="K3940" s="6">
        <f>_xlfn.XLOOKUP(#REF!,[1]!Backup_F8_Previous_Wave[ODINO],[1]!Backup_F8_Previous_Wave[Full VIN],"")</f>
      </c>
      <c r="L3940" s="3" t="s">
        <v>6413</v>
      </c>
      <c r="M3940" s="3" t="s">
        <v>4</v>
      </c>
      <c r="N3940" s="3" t="s">
        <v>11544</v>
      </c>
      <c r="O3940" s="3" t="s">
        <v>4771</v>
      </c>
      <c r="P3940" s="6">
        <f>_xlfn.XLOOKUP(#REF!,[1]!Table2[BINNING],[1]!Table2[VFG],"")</f>
      </c>
      <c r="Q3940" s="6">
        <f>IF(ISNUMBER(FIND("|",#REF!,1)),LEFT(#REF!,FIND("|",#REF!,1)-2),#REF!)</f>
      </c>
      <c r="R3940" s="6">
        <f>IF(ISNUMBER(FIND("|",#REF!,1)),RIGHT(#REF!,LEN(#REF!)-FIND("|",#REF!,1)-1),"")</f>
      </c>
      <c r="S3940" s="3" t="s">
        <v>7</v>
      </c>
      <c r="T3940" s="3" t="s">
        <v>7</v>
      </c>
      <c r="U3940" s="2">
        <v>0</v>
      </c>
      <c r="V3940" s="2">
        <v>0</v>
      </c>
      <c r="W3940" s="2"/>
      <c r="X3940" s="3" t="s">
        <v>798</v>
      </c>
      <c r="Y3940" s="2"/>
      <c r="Z3940" s="3"/>
      <c r="AA3940" s="3"/>
      <c r="AB3940" s="7" t="s">
        <v>11545</v>
      </c>
      <c r="AC3940" s="3" t="s">
        <v>685</v>
      </c>
      <c r="AD3940" s="3" t="s">
        <v>93</v>
      </c>
      <c r="AE3940" s="3" t="s">
        <v>94</v>
      </c>
      <c r="AF3940" s="3" t="s">
        <v>95</v>
      </c>
      <c r="AG3940" s="4"/>
      <c r="AH3940" s="3"/>
      <c r="AI3940" s="4"/>
      <c r="AJ39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0" s="8">
        <f>IF(#REF!=MAX(#REF!),"New","Old")</f>
      </c>
      <c r="AL3940" s="3"/>
      <c r="AM3940" s="9">
        <f>IF(OR(#REF!="",#REF!=0),"",IF(#REF!&lt;12000,"&lt;12k",IF(AND(#REF!&gt;=12000,#REF!&lt;24000),"12k to 24k",IF(AND(#REF!&gt;=24000,#REF!&lt;=36000),"24k to 36k",IF(#REF!&gt;36000,"&gt;36k","")))))</f>
      </c>
    </row>
    <row x14ac:dyDescent="0.25" r="3941" customHeight="1" ht="18.75">
      <c r="A3941" s="1">
        <v>1948651</v>
      </c>
      <c r="B3941" s="2">
        <v>11559708</v>
      </c>
      <c r="C3941" s="3" t="s">
        <v>0</v>
      </c>
      <c r="D3941" s="3" t="s">
        <v>86</v>
      </c>
      <c r="E3941" s="2">
        <v>2020</v>
      </c>
      <c r="F3941" s="4">
        <v>45247</v>
      </c>
      <c r="G3941" s="3" t="s">
        <v>14</v>
      </c>
      <c r="H3941" s="4">
        <v>45272</v>
      </c>
      <c r="I3941" s="4"/>
      <c r="J3941" s="10">
        <f>_xlfn.XLOOKUP(#REF!,[1]!Backup_F8_Previous_Wave[ODINO],[1]!Backup_F8_Previous_Wave[Wave Date],"")</f>
      </c>
      <c r="K3941" s="3"/>
      <c r="L3941" s="3" t="s">
        <v>6982</v>
      </c>
      <c r="M3941" s="3" t="s">
        <v>4</v>
      </c>
      <c r="N3941" s="3" t="s">
        <v>11546</v>
      </c>
      <c r="O3941" s="3" t="s">
        <v>4771</v>
      </c>
      <c r="P3941" s="6">
        <f>_xlfn.XLOOKUP(#REF!,[1]!Table2[BINNING],[1]!Table2[VFG],"")</f>
      </c>
      <c r="Q3941" s="6">
        <f>IF(ISNUMBER(FIND("|",#REF!,1)),LEFT(#REF!,FIND("|",#REF!,1)-2),#REF!)</f>
      </c>
      <c r="R3941" s="6">
        <f>IF(ISNUMBER(FIND("|",#REF!,1)),RIGHT(#REF!,LEN(#REF!)-FIND("|",#REF!,1)-1),"")</f>
      </c>
      <c r="S3941" s="3" t="s">
        <v>7</v>
      </c>
      <c r="T3941" s="3" t="s">
        <v>7</v>
      </c>
      <c r="U3941" s="2">
        <v>0</v>
      </c>
      <c r="V3941" s="2">
        <v>0</v>
      </c>
      <c r="W3941" s="2"/>
      <c r="X3941" s="3" t="s">
        <v>467</v>
      </c>
      <c r="Y3941" s="2">
        <v>0</v>
      </c>
      <c r="Z3941" s="3"/>
      <c r="AA3941" s="3"/>
      <c r="AB3941" s="7" t="s">
        <v>11547</v>
      </c>
      <c r="AC3941" s="3" t="s">
        <v>44</v>
      </c>
      <c r="AD3941" s="3" t="s">
        <v>44</v>
      </c>
      <c r="AE3941" s="3" t="s">
        <v>44</v>
      </c>
      <c r="AF3941" s="3" t="s">
        <v>44</v>
      </c>
      <c r="AG3941" s="4"/>
      <c r="AH3941" s="3"/>
      <c r="AI3941" s="4"/>
      <c r="AJ39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1" s="8">
        <f>IF(#REF!=MAX(#REF!),"New","Old")</f>
      </c>
      <c r="AL3941" s="3"/>
      <c r="AM3941" s="9">
        <f>IF(OR(#REF!="",#REF!=0),"",IF(#REF!&lt;12000,"&lt;12k",IF(AND(#REF!&gt;=12000,#REF!&lt;24000),"12k to 24k",IF(AND(#REF!&gt;=24000,#REF!&lt;=36000),"24k to 36k",IF(#REF!&gt;36000,"&gt;36k","")))))</f>
      </c>
    </row>
    <row x14ac:dyDescent="0.25" r="3942" customHeight="1" ht="18.75">
      <c r="A3942" s="1">
        <v>1948667</v>
      </c>
      <c r="B3942" s="2">
        <v>11559719</v>
      </c>
      <c r="C3942" s="3" t="s">
        <v>0</v>
      </c>
      <c r="D3942" s="3" t="s">
        <v>86</v>
      </c>
      <c r="E3942" s="2">
        <v>2020</v>
      </c>
      <c r="F3942" s="4">
        <v>45271</v>
      </c>
      <c r="G3942" s="3" t="s">
        <v>14</v>
      </c>
      <c r="H3942" s="4">
        <v>45272</v>
      </c>
      <c r="I3942" s="4">
        <f>_xlfn.XLOOKUP(#REF!,[1]!Backup_F8_Previous_Wave[ODINO],[1]!Backup_F8_Previous_Wave[Production Date],"")</f>
      </c>
      <c r="J3942" s="10">
        <f>_xlfn.XLOOKUP(#REF!,[1]!Backup_F8_Previous_Wave[ODINO],[1]!Backup_F8_Previous_Wave[Wave Date],"")</f>
      </c>
      <c r="K3942" s="6">
        <f>_xlfn.XLOOKUP(#REF!,[1]!Backup_F8_Previous_Wave[ODINO],[1]!Backup_F8_Previous_Wave[Full VIN],"")</f>
      </c>
      <c r="L3942" s="3" t="s">
        <v>10833</v>
      </c>
      <c r="M3942" s="3" t="s">
        <v>4</v>
      </c>
      <c r="N3942" s="3" t="s">
        <v>11548</v>
      </c>
      <c r="O3942" s="3" t="s">
        <v>4771</v>
      </c>
      <c r="P3942" s="6">
        <f>_xlfn.XLOOKUP(#REF!,[1]!Table2[BINNING],[1]!Table2[VFG],"")</f>
      </c>
      <c r="Q3942" s="6">
        <f>IF(ISNUMBER(FIND("|",#REF!,1)),LEFT(#REF!,FIND("|",#REF!,1)-2),#REF!)</f>
      </c>
      <c r="R3942" s="6">
        <f>IF(ISNUMBER(FIND("|",#REF!,1)),RIGHT(#REF!,LEN(#REF!)-FIND("|",#REF!,1)-1),"")</f>
      </c>
      <c r="S3942" s="3" t="s">
        <v>7</v>
      </c>
      <c r="T3942" s="3" t="s">
        <v>7</v>
      </c>
      <c r="U3942" s="2">
        <v>0</v>
      </c>
      <c r="V3942" s="2">
        <v>0</v>
      </c>
      <c r="W3942" s="2"/>
      <c r="X3942" s="3" t="s">
        <v>317</v>
      </c>
      <c r="Y3942" s="2">
        <v>0</v>
      </c>
      <c r="Z3942" s="3"/>
      <c r="AA3942" s="3"/>
      <c r="AB3942" s="7" t="s">
        <v>11549</v>
      </c>
      <c r="AC3942" s="3" t="s">
        <v>685</v>
      </c>
      <c r="AD3942" s="3" t="s">
        <v>1962</v>
      </c>
      <c r="AE3942" s="3" t="s">
        <v>2404</v>
      </c>
      <c r="AF3942" s="3" t="s">
        <v>95</v>
      </c>
      <c r="AG3942" s="4"/>
      <c r="AH3942" s="3"/>
      <c r="AI3942" s="4"/>
      <c r="AJ39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2" s="8">
        <f>IF(#REF!=MAX(#REF!),"New","Old")</f>
      </c>
      <c r="AL3942" s="3"/>
      <c r="AM3942" s="9">
        <f>IF(OR(#REF!="",#REF!=0),"",IF(#REF!&lt;12000,"&lt;12k",IF(AND(#REF!&gt;=12000,#REF!&lt;24000),"12k to 24k",IF(AND(#REF!&gt;=24000,#REF!&lt;=36000),"24k to 36k",IF(#REF!&gt;36000,"&gt;36k","")))))</f>
      </c>
    </row>
    <row x14ac:dyDescent="0.25" r="3943" customHeight="1" ht="18.75">
      <c r="A3943" s="1">
        <v>1948722</v>
      </c>
      <c r="B3943" s="2">
        <v>11559764</v>
      </c>
      <c r="C3943" s="3" t="s">
        <v>0</v>
      </c>
      <c r="D3943" s="3" t="s">
        <v>86</v>
      </c>
      <c r="E3943" s="2">
        <v>2020</v>
      </c>
      <c r="F3943" s="4">
        <v>45256</v>
      </c>
      <c r="G3943" s="3" t="s">
        <v>14</v>
      </c>
      <c r="H3943" s="4">
        <v>45272</v>
      </c>
      <c r="I3943" s="4">
        <f>_xlfn.XLOOKUP(#REF!,[1]!Backup_F8_Previous_Wave[ODINO],[1]!Backup_F8_Previous_Wave[Production Date],"")</f>
      </c>
      <c r="J3943" s="10">
        <f>_xlfn.XLOOKUP(#REF!,[1]!Backup_F8_Previous_Wave[ODINO],[1]!Backup_F8_Previous_Wave[Wave Date],"")</f>
      </c>
      <c r="K3943" s="6">
        <f>_xlfn.XLOOKUP(#REF!,[1]!Backup_F8_Previous_Wave[ODINO],[1]!Backup_F8_Previous_Wave[Full VIN],"")</f>
      </c>
      <c r="L3943" s="3" t="s">
        <v>8957</v>
      </c>
      <c r="M3943" s="3" t="s">
        <v>4</v>
      </c>
      <c r="N3943" s="3" t="s">
        <v>11550</v>
      </c>
      <c r="O3943" s="3" t="s">
        <v>4771</v>
      </c>
      <c r="P3943" s="6">
        <f>_xlfn.XLOOKUP(#REF!,[1]!Table2[BINNING],[1]!Table2[VFG],"")</f>
      </c>
      <c r="Q3943" s="6">
        <f>IF(ISNUMBER(FIND("|",#REF!,1)),LEFT(#REF!,FIND("|",#REF!,1)-2),#REF!)</f>
      </c>
      <c r="R3943" s="6">
        <f>IF(ISNUMBER(FIND("|",#REF!,1)),RIGHT(#REF!,LEN(#REF!)-FIND("|",#REF!,1)-1),"")</f>
      </c>
      <c r="S3943" s="3" t="s">
        <v>7</v>
      </c>
      <c r="T3943" s="3" t="s">
        <v>7</v>
      </c>
      <c r="U3943" s="2">
        <v>0</v>
      </c>
      <c r="V3943" s="2">
        <v>0</v>
      </c>
      <c r="W3943" s="2"/>
      <c r="X3943" s="3" t="s">
        <v>282</v>
      </c>
      <c r="Y3943" s="2">
        <v>0</v>
      </c>
      <c r="Z3943" s="3"/>
      <c r="AA3943" s="3"/>
      <c r="AB3943" s="7" t="s">
        <v>11551</v>
      </c>
      <c r="AC3943" s="3" t="s">
        <v>685</v>
      </c>
      <c r="AD3943" s="3" t="s">
        <v>93</v>
      </c>
      <c r="AE3943" s="3" t="s">
        <v>94</v>
      </c>
      <c r="AF3943" s="3" t="s">
        <v>95</v>
      </c>
      <c r="AG3943" s="4"/>
      <c r="AH3943" s="3"/>
      <c r="AI3943" s="4"/>
      <c r="AJ39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3" s="8">
        <f>IF(#REF!=MAX(#REF!),"New","Old")</f>
      </c>
      <c r="AL3943" s="3"/>
      <c r="AM3943" s="9">
        <f>IF(OR(#REF!="",#REF!=0),"",IF(#REF!&lt;12000,"&lt;12k",IF(AND(#REF!&gt;=12000,#REF!&lt;24000),"12k to 24k",IF(AND(#REF!&gt;=24000,#REF!&lt;=36000),"24k to 36k",IF(#REF!&gt;36000,"&gt;36k","")))))</f>
      </c>
    </row>
    <row x14ac:dyDescent="0.25" r="3944" customHeight="1" ht="18.75">
      <c r="A3944" s="1">
        <v>1948742</v>
      </c>
      <c r="B3944" s="2">
        <v>11559781</v>
      </c>
      <c r="C3944" s="3" t="s">
        <v>0</v>
      </c>
      <c r="D3944" s="3" t="s">
        <v>187</v>
      </c>
      <c r="E3944" s="2">
        <v>2021</v>
      </c>
      <c r="F3944" s="4">
        <v>45272</v>
      </c>
      <c r="G3944" s="3" t="s">
        <v>14</v>
      </c>
      <c r="H3944" s="4">
        <v>45272</v>
      </c>
      <c r="I3944" s="4">
        <f>_xlfn.XLOOKUP(#REF!,[1]!Backup_F8_Previous_Wave[ODINO],[1]!Backup_F8_Previous_Wave[Production Date],"")</f>
      </c>
      <c r="J3944" s="10">
        <f>_xlfn.XLOOKUP(#REF!,[1]!Backup_F8_Previous_Wave[ODINO],[1]!Backup_F8_Previous_Wave[Wave Date],"")</f>
      </c>
      <c r="K3944" s="6">
        <f>_xlfn.XLOOKUP(#REF!,[1]!Backup_F8_Previous_Wave[ODINO],[1]!Backup_F8_Previous_Wave[Full VIN],"")</f>
      </c>
      <c r="L3944" s="3" t="s">
        <v>11552</v>
      </c>
      <c r="M3944" s="3" t="s">
        <v>4</v>
      </c>
      <c r="N3944" s="3" t="s">
        <v>11553</v>
      </c>
      <c r="O3944" s="3" t="s">
        <v>593</v>
      </c>
      <c r="P3944" s="6">
        <f>_xlfn.XLOOKUP(#REF!,[1]!Table2[BINNING],[1]!Table2[VFG],"")</f>
      </c>
      <c r="Q3944" s="6">
        <f>IF(ISNUMBER(FIND("|",#REF!,1)),LEFT(#REF!,FIND("|",#REF!,1)-2),#REF!)</f>
      </c>
      <c r="R3944" s="6">
        <f>IF(ISNUMBER(FIND("|",#REF!,1)),RIGHT(#REF!,LEN(#REF!)-FIND("|",#REF!,1)-1),"")</f>
      </c>
      <c r="S3944" s="3" t="s">
        <v>7</v>
      </c>
      <c r="T3944" s="3" t="s">
        <v>7</v>
      </c>
      <c r="U3944" s="2">
        <v>0</v>
      </c>
      <c r="V3944" s="2">
        <v>0</v>
      </c>
      <c r="W3944" s="2">
        <v>43808</v>
      </c>
      <c r="X3944" s="3" t="s">
        <v>106</v>
      </c>
      <c r="Y3944" s="2">
        <v>0</v>
      </c>
      <c r="Z3944" s="3"/>
      <c r="AA3944" s="3"/>
      <c r="AB3944" s="7" t="s">
        <v>11554</v>
      </c>
      <c r="AC3944" s="3" t="s">
        <v>191</v>
      </c>
      <c r="AD3944" s="3" t="s">
        <v>192</v>
      </c>
      <c r="AE3944" s="3" t="s">
        <v>193</v>
      </c>
      <c r="AF3944" s="3" t="s">
        <v>141</v>
      </c>
      <c r="AG3944" s="4"/>
      <c r="AH3944" s="3"/>
      <c r="AI3944" s="4"/>
      <c r="AJ39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4" s="8">
        <f>IF(#REF!=MAX(#REF!),"New","Old")</f>
      </c>
      <c r="AL3944" s="3"/>
      <c r="AM3944" s="9">
        <f>IF(OR(#REF!="",#REF!=0),"",IF(#REF!&lt;12000,"&lt;12k",IF(AND(#REF!&gt;=12000,#REF!&lt;24000),"12k to 24k",IF(AND(#REF!&gt;=24000,#REF!&lt;=36000),"24k to 36k",IF(#REF!&gt;36000,"&gt;36k","")))))</f>
      </c>
    </row>
    <row x14ac:dyDescent="0.25" r="3945" customHeight="1" ht="18.75">
      <c r="A3945" s="1">
        <v>1948857</v>
      </c>
      <c r="B3945" s="2">
        <v>11559864</v>
      </c>
      <c r="C3945" s="3" t="s">
        <v>0</v>
      </c>
      <c r="D3945" s="3" t="s">
        <v>86</v>
      </c>
      <c r="E3945" s="2">
        <v>2021</v>
      </c>
      <c r="F3945" s="4">
        <v>45262</v>
      </c>
      <c r="G3945" s="3" t="s">
        <v>14</v>
      </c>
      <c r="H3945" s="4">
        <v>45273</v>
      </c>
      <c r="I3945" s="4">
        <f>_xlfn.XLOOKUP(#REF!,[1]!Backup_F8_Previous_Wave[ODINO],[1]!Backup_F8_Previous_Wave[Production Date],"")</f>
      </c>
      <c r="J3945" s="10">
        <f>_xlfn.XLOOKUP(#REF!,[1]!Backup_F8_Previous_Wave[ODINO],[1]!Backup_F8_Previous_Wave[Wave Date],"")</f>
      </c>
      <c r="K3945" s="6">
        <f>_xlfn.XLOOKUP(#REF!,[1]!Backup_F8_Previous_Wave[ODINO],[1]!Backup_F8_Previous_Wave[Full VIN],"")</f>
      </c>
      <c r="L3945" s="3" t="s">
        <v>11555</v>
      </c>
      <c r="M3945" s="3" t="s">
        <v>4</v>
      </c>
      <c r="N3945" s="3" t="s">
        <v>11556</v>
      </c>
      <c r="O3945" s="3" t="s">
        <v>4771</v>
      </c>
      <c r="P3945" s="6">
        <f>_xlfn.XLOOKUP(#REF!,[1]!Table2[BINNING],[1]!Table2[VFG],"")</f>
      </c>
      <c r="Q3945" s="6">
        <f>IF(ISNUMBER(FIND("|",#REF!,1)),LEFT(#REF!,FIND("|",#REF!,1)-2),#REF!)</f>
      </c>
      <c r="R3945" s="6">
        <f>IF(ISNUMBER(FIND("|",#REF!,1)),RIGHT(#REF!,LEN(#REF!)-FIND("|",#REF!,1)-1),"")</f>
      </c>
      <c r="S3945" s="3" t="s">
        <v>7</v>
      </c>
      <c r="T3945" s="3" t="s">
        <v>7</v>
      </c>
      <c r="U3945" s="2">
        <v>0</v>
      </c>
      <c r="V3945" s="2">
        <v>0</v>
      </c>
      <c r="W3945" s="2"/>
      <c r="X3945" s="3" t="s">
        <v>63</v>
      </c>
      <c r="Y3945" s="2"/>
      <c r="Z3945" s="3"/>
      <c r="AA3945" s="3"/>
      <c r="AB3945" s="7" t="s">
        <v>11557</v>
      </c>
      <c r="AC3945" s="3" t="s">
        <v>685</v>
      </c>
      <c r="AD3945" s="3" t="s">
        <v>93</v>
      </c>
      <c r="AE3945" s="3" t="s">
        <v>94</v>
      </c>
      <c r="AF3945" s="3" t="s">
        <v>95</v>
      </c>
      <c r="AG3945" s="4"/>
      <c r="AH3945" s="3"/>
      <c r="AI3945" s="4"/>
      <c r="AJ39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5" s="8">
        <f>IF(#REF!=MAX(#REF!),"New","Old")</f>
      </c>
      <c r="AL3945" s="3"/>
      <c r="AM3945" s="9">
        <f>IF(OR(#REF!="",#REF!=0),"",IF(#REF!&lt;12000,"&lt;12k",IF(AND(#REF!&gt;=12000,#REF!&lt;24000),"12k to 24k",IF(AND(#REF!&gt;=24000,#REF!&lt;=36000),"24k to 36k",IF(#REF!&gt;36000,"&gt;36k","")))))</f>
      </c>
    </row>
    <row x14ac:dyDescent="0.25" r="3946" customHeight="1" ht="18.75">
      <c r="A3946" s="1">
        <v>1948875</v>
      </c>
      <c r="B3946" s="2">
        <v>11559880</v>
      </c>
      <c r="C3946" s="3" t="s">
        <v>0</v>
      </c>
      <c r="D3946" s="3" t="s">
        <v>86</v>
      </c>
      <c r="E3946" s="2">
        <v>2020</v>
      </c>
      <c r="F3946" s="4">
        <v>45272</v>
      </c>
      <c r="G3946" s="3" t="s">
        <v>14</v>
      </c>
      <c r="H3946" s="4">
        <v>45273</v>
      </c>
      <c r="I3946" s="4">
        <f>_xlfn.XLOOKUP(#REF!,[1]!Backup_F8_Previous_Wave[ODINO],[1]!Backup_F8_Previous_Wave[Production Date],"")</f>
      </c>
      <c r="J3946" s="10">
        <f>_xlfn.XLOOKUP(#REF!,[1]!Backup_F8_Previous_Wave[ODINO],[1]!Backup_F8_Previous_Wave[Wave Date],"")</f>
      </c>
      <c r="K3946" s="6">
        <f>_xlfn.XLOOKUP(#REF!,[1]!Backup_F8_Previous_Wave[ODINO],[1]!Backup_F8_Previous_Wave[Full VIN],"")</f>
      </c>
      <c r="L3946" s="3" t="s">
        <v>10146</v>
      </c>
      <c r="M3946" s="3" t="s">
        <v>4</v>
      </c>
      <c r="N3946" s="3" t="s">
        <v>11558</v>
      </c>
      <c r="O3946" s="3" t="s">
        <v>4771</v>
      </c>
      <c r="P3946" s="6">
        <f>_xlfn.XLOOKUP(#REF!,[1]!Table2[BINNING],[1]!Table2[VFG],"")</f>
      </c>
      <c r="Q3946" s="6">
        <f>IF(ISNUMBER(FIND("|",#REF!,1)),LEFT(#REF!,FIND("|",#REF!,1)-2),#REF!)</f>
      </c>
      <c r="R3946" s="6">
        <f>IF(ISNUMBER(FIND("|",#REF!,1)),RIGHT(#REF!,LEN(#REF!)-FIND("|",#REF!,1)-1),"")</f>
      </c>
      <c r="S3946" s="3" t="s">
        <v>7</v>
      </c>
      <c r="T3946" s="3" t="s">
        <v>7</v>
      </c>
      <c r="U3946" s="2">
        <v>0</v>
      </c>
      <c r="V3946" s="2">
        <v>0</v>
      </c>
      <c r="W3946" s="2"/>
      <c r="X3946" s="3" t="s">
        <v>238</v>
      </c>
      <c r="Y3946" s="2">
        <v>0</v>
      </c>
      <c r="Z3946" s="3"/>
      <c r="AA3946" s="3"/>
      <c r="AB3946" s="7" t="s">
        <v>11559</v>
      </c>
      <c r="AC3946" s="3" t="s">
        <v>685</v>
      </c>
      <c r="AD3946" s="3" t="s">
        <v>93</v>
      </c>
      <c r="AE3946" s="3" t="s">
        <v>94</v>
      </c>
      <c r="AF3946" s="3" t="s">
        <v>95</v>
      </c>
      <c r="AG3946" s="4"/>
      <c r="AH3946" s="3"/>
      <c r="AI3946" s="4"/>
      <c r="AJ39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6" s="8">
        <f>IF(#REF!=MAX(#REF!),"New","Old")</f>
      </c>
      <c r="AL3946" s="3"/>
      <c r="AM3946" s="9">
        <f>IF(OR(#REF!="",#REF!=0),"",IF(#REF!&lt;12000,"&lt;12k",IF(AND(#REF!&gt;=12000,#REF!&lt;24000),"12k to 24k",IF(AND(#REF!&gt;=24000,#REF!&lt;=36000),"24k to 36k",IF(#REF!&gt;36000,"&gt;36k","")))))</f>
      </c>
    </row>
    <row x14ac:dyDescent="0.25" r="3947" customHeight="1" ht="18.75">
      <c r="A3947" s="1">
        <v>1948950</v>
      </c>
      <c r="B3947" s="2">
        <v>11559930</v>
      </c>
      <c r="C3947" s="3" t="s">
        <v>0</v>
      </c>
      <c r="D3947" s="3" t="s">
        <v>86</v>
      </c>
      <c r="E3947" s="2">
        <v>2020</v>
      </c>
      <c r="F3947" s="4">
        <v>45246</v>
      </c>
      <c r="G3947" s="3" t="s">
        <v>14</v>
      </c>
      <c r="H3947" s="4">
        <v>45273</v>
      </c>
      <c r="I3947" s="4">
        <f>_xlfn.XLOOKUP(#REF!,[1]!Backup_F8_Previous_Wave[ODINO],[1]!Backup_F8_Previous_Wave[Production Date],"")</f>
      </c>
      <c r="J3947" s="10">
        <f>_xlfn.XLOOKUP(#REF!,[1]!Backup_F8_Previous_Wave[ODINO],[1]!Backup_F8_Previous_Wave[Wave Date],"")</f>
      </c>
      <c r="K3947" s="6">
        <f>_xlfn.XLOOKUP(#REF!,[1]!Backup_F8_Previous_Wave[ODINO],[1]!Backup_F8_Previous_Wave[Full VIN],"")</f>
      </c>
      <c r="L3947" s="3" t="s">
        <v>8286</v>
      </c>
      <c r="M3947" s="3" t="s">
        <v>4</v>
      </c>
      <c r="N3947" s="3" t="s">
        <v>11560</v>
      </c>
      <c r="O3947" s="3" t="s">
        <v>4771</v>
      </c>
      <c r="P3947" s="6">
        <f>_xlfn.XLOOKUP(#REF!,[1]!Table2[BINNING],[1]!Table2[VFG],"")</f>
      </c>
      <c r="Q3947" s="6">
        <f>IF(ISNUMBER(FIND("|",#REF!,1)),LEFT(#REF!,FIND("|",#REF!,1)-2),#REF!)</f>
      </c>
      <c r="R3947" s="6">
        <f>IF(ISNUMBER(FIND("|",#REF!,1)),RIGHT(#REF!,LEN(#REF!)-FIND("|",#REF!,1)-1),"")</f>
      </c>
      <c r="S3947" s="3" t="s">
        <v>7</v>
      </c>
      <c r="T3947" s="3" t="s">
        <v>7</v>
      </c>
      <c r="U3947" s="2">
        <v>0</v>
      </c>
      <c r="V3947" s="2">
        <v>0</v>
      </c>
      <c r="W3947" s="2"/>
      <c r="X3947" s="3" t="s">
        <v>63</v>
      </c>
      <c r="Y3947" s="2">
        <v>0</v>
      </c>
      <c r="Z3947" s="3"/>
      <c r="AA3947" s="3"/>
      <c r="AB3947" s="7" t="s">
        <v>11561</v>
      </c>
      <c r="AC3947" s="3" t="s">
        <v>685</v>
      </c>
      <c r="AD3947" s="3" t="s">
        <v>93</v>
      </c>
      <c r="AE3947" s="3" t="s">
        <v>94</v>
      </c>
      <c r="AF3947" s="3" t="s">
        <v>95</v>
      </c>
      <c r="AG3947" s="4"/>
      <c r="AH3947" s="3"/>
      <c r="AI3947" s="4"/>
      <c r="AJ39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7" s="8">
        <f>IF(#REF!=MAX(#REF!),"New","Old")</f>
      </c>
      <c r="AL3947" s="3"/>
      <c r="AM3947" s="9">
        <f>IF(OR(#REF!="",#REF!=0),"",IF(#REF!&lt;12000,"&lt;12k",IF(AND(#REF!&gt;=12000,#REF!&lt;24000),"12k to 24k",IF(AND(#REF!&gt;=24000,#REF!&lt;=36000),"24k to 36k",IF(#REF!&gt;36000,"&gt;36k","")))))</f>
      </c>
    </row>
    <row x14ac:dyDescent="0.25" r="3948" customHeight="1" ht="18.75">
      <c r="A3948" s="1">
        <v>1948978</v>
      </c>
      <c r="B3948" s="2">
        <v>11559952</v>
      </c>
      <c r="C3948" s="3" t="s">
        <v>0</v>
      </c>
      <c r="D3948" s="3" t="s">
        <v>59</v>
      </c>
      <c r="E3948" s="2">
        <v>2010</v>
      </c>
      <c r="F3948" s="4">
        <v>45261</v>
      </c>
      <c r="G3948" s="3" t="s">
        <v>14</v>
      </c>
      <c r="H3948" s="4">
        <v>45273</v>
      </c>
      <c r="I3948" s="4"/>
      <c r="J3948" s="10">
        <f>_xlfn.XLOOKUP(#REF!,[1]!Backup_F8_Previous_Wave[ODINO],[1]!Backup_F8_Previous_Wave[Wave Date],"")</f>
      </c>
      <c r="K3948" s="3"/>
      <c r="L3948" s="3" t="s">
        <v>11562</v>
      </c>
      <c r="M3948" s="3" t="s">
        <v>4</v>
      </c>
      <c r="N3948" s="3" t="s">
        <v>11563</v>
      </c>
      <c r="O3948" s="3" t="s">
        <v>111</v>
      </c>
      <c r="P3948" s="6">
        <f>_xlfn.XLOOKUP(#REF!,[1]!Table2[BINNING],[1]!Table2[VFG],"")</f>
      </c>
      <c r="Q3948" s="6">
        <f>IF(ISNUMBER(FIND("|",#REF!,1)),LEFT(#REF!,FIND("|",#REF!,1)-2),#REF!)</f>
      </c>
      <c r="R3948" s="6">
        <f>IF(ISNUMBER(FIND("|",#REF!,1)),RIGHT(#REF!,LEN(#REF!)-FIND("|",#REF!,1)-1),"")</f>
      </c>
      <c r="S3948" s="3" t="s">
        <v>7</v>
      </c>
      <c r="T3948" s="3" t="s">
        <v>7</v>
      </c>
      <c r="U3948" s="2">
        <v>0</v>
      </c>
      <c r="V3948" s="2">
        <v>0</v>
      </c>
      <c r="W3948" s="2"/>
      <c r="X3948" s="3" t="s">
        <v>218</v>
      </c>
      <c r="Y3948" s="2"/>
      <c r="Z3948" s="3"/>
      <c r="AA3948" s="3"/>
      <c r="AB3948" s="7" t="s">
        <v>11564</v>
      </c>
      <c r="AC3948" s="3" t="s">
        <v>44</v>
      </c>
      <c r="AD3948" s="3" t="s">
        <v>44</v>
      </c>
      <c r="AE3948" s="3" t="s">
        <v>44</v>
      </c>
      <c r="AF3948" s="3" t="s">
        <v>44</v>
      </c>
      <c r="AG3948" s="4"/>
      <c r="AH3948" s="3"/>
      <c r="AI3948" s="4"/>
      <c r="AJ39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8" s="8">
        <f>IF(#REF!=MAX(#REF!),"New","Old")</f>
      </c>
      <c r="AL3948" s="3"/>
      <c r="AM3948" s="9">
        <f>IF(OR(#REF!="",#REF!=0),"",IF(#REF!&lt;12000,"&lt;12k",IF(AND(#REF!&gt;=12000,#REF!&lt;24000),"12k to 24k",IF(AND(#REF!&gt;=24000,#REF!&lt;=36000),"24k to 36k",IF(#REF!&gt;36000,"&gt;36k","")))))</f>
      </c>
    </row>
    <row x14ac:dyDescent="0.25" r="3949" customHeight="1" ht="18.75">
      <c r="A3949" s="1">
        <v>1948996</v>
      </c>
      <c r="B3949" s="2">
        <v>11559966</v>
      </c>
      <c r="C3949" s="3" t="s">
        <v>0</v>
      </c>
      <c r="D3949" s="3" t="s">
        <v>86</v>
      </c>
      <c r="E3949" s="2">
        <v>2021</v>
      </c>
      <c r="F3949" s="4">
        <v>45182</v>
      </c>
      <c r="G3949" s="3" t="s">
        <v>39</v>
      </c>
      <c r="H3949" s="4">
        <v>45273</v>
      </c>
      <c r="I3949" s="4">
        <f>_xlfn.XLOOKUP(#REF!,[1]!Backup_F8_Previous_Wave[ODINO],[1]!Backup_F8_Previous_Wave[Production Date],"")</f>
      </c>
      <c r="J3949" s="10">
        <f>_xlfn.XLOOKUP(#REF!,[1]!Backup_F8_Previous_Wave[ODINO],[1]!Backup_F8_Previous_Wave[Wave Date],"")</f>
      </c>
      <c r="K3949" s="6">
        <f>_xlfn.XLOOKUP(#REF!,[1]!Backup_F8_Previous_Wave[ODINO],[1]!Backup_F8_Previous_Wave[Full VIN],"")</f>
      </c>
      <c r="L3949" s="3" t="s">
        <v>11565</v>
      </c>
      <c r="M3949" s="3" t="s">
        <v>4</v>
      </c>
      <c r="N3949" s="3" t="s">
        <v>11566</v>
      </c>
      <c r="O3949" s="3" t="s">
        <v>4771</v>
      </c>
      <c r="P3949" s="6">
        <f>_xlfn.XLOOKUP(#REF!,[1]!Table2[BINNING],[1]!Table2[VFG],"")</f>
      </c>
      <c r="Q3949" s="6">
        <f>IF(ISNUMBER(FIND("|",#REF!,1)),LEFT(#REF!,FIND("|",#REF!,1)-2),#REF!)</f>
      </c>
      <c r="R3949" s="6">
        <f>IF(ISNUMBER(FIND("|",#REF!,1)),RIGHT(#REF!,LEN(#REF!)-FIND("|",#REF!,1)-1),"")</f>
      </c>
      <c r="S3949" s="3" t="s">
        <v>7</v>
      </c>
      <c r="T3949" s="3" t="s">
        <v>7</v>
      </c>
      <c r="U3949" s="2">
        <v>0</v>
      </c>
      <c r="V3949" s="2">
        <v>0</v>
      </c>
      <c r="W3949" s="2"/>
      <c r="X3949" s="3" t="s">
        <v>691</v>
      </c>
      <c r="Y3949" s="2"/>
      <c r="Z3949" s="3"/>
      <c r="AA3949" s="3"/>
      <c r="AB3949" s="7" t="s">
        <v>11567</v>
      </c>
      <c r="AC3949" s="3" t="s">
        <v>685</v>
      </c>
      <c r="AD3949" s="3" t="s">
        <v>1962</v>
      </c>
      <c r="AE3949" s="3" t="s">
        <v>2404</v>
      </c>
      <c r="AF3949" s="3" t="s">
        <v>95</v>
      </c>
      <c r="AG3949" s="4"/>
      <c r="AH3949" s="3"/>
      <c r="AI3949" s="4"/>
      <c r="AJ39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49" s="8">
        <f>IF(#REF!=MAX(#REF!),"New","Old")</f>
      </c>
      <c r="AL3949" s="3"/>
      <c r="AM3949" s="9">
        <f>IF(OR(#REF!="",#REF!=0),"",IF(#REF!&lt;12000,"&lt;12k",IF(AND(#REF!&gt;=12000,#REF!&lt;24000),"12k to 24k",IF(AND(#REF!&gt;=24000,#REF!&lt;=36000),"24k to 36k",IF(#REF!&gt;36000,"&gt;36k","")))))</f>
      </c>
    </row>
    <row x14ac:dyDescent="0.25" r="3950" customHeight="1" ht="18.75">
      <c r="A3950" s="1">
        <v>1949010</v>
      </c>
      <c r="B3950" s="2">
        <v>11559975</v>
      </c>
      <c r="C3950" s="3" t="s">
        <v>0</v>
      </c>
      <c r="D3950" s="3" t="s">
        <v>86</v>
      </c>
      <c r="E3950" s="2">
        <v>2020</v>
      </c>
      <c r="F3950" s="4">
        <v>45271</v>
      </c>
      <c r="G3950" s="3" t="s">
        <v>14</v>
      </c>
      <c r="H3950" s="4">
        <v>45273</v>
      </c>
      <c r="I3950" s="4">
        <f>_xlfn.XLOOKUP(#REF!,[1]!Backup_F8_Previous_Wave[ODINO],[1]!Backup_F8_Previous_Wave[Production Date],"")</f>
      </c>
      <c r="J3950" s="10">
        <f>_xlfn.XLOOKUP(#REF!,[1]!Backup_F8_Previous_Wave[ODINO],[1]!Backup_F8_Previous_Wave[Wave Date],"")</f>
      </c>
      <c r="K3950" s="6">
        <f>_xlfn.XLOOKUP(#REF!,[1]!Backup_F8_Previous_Wave[ODINO],[1]!Backup_F8_Previous_Wave[Full VIN],"")</f>
      </c>
      <c r="L3950" s="3" t="s">
        <v>9507</v>
      </c>
      <c r="M3950" s="3" t="s">
        <v>4</v>
      </c>
      <c r="N3950" s="3" t="s">
        <v>11568</v>
      </c>
      <c r="O3950" s="3" t="s">
        <v>4771</v>
      </c>
      <c r="P3950" s="6">
        <f>_xlfn.XLOOKUP(#REF!,[1]!Table2[BINNING],[1]!Table2[VFG],"")</f>
      </c>
      <c r="Q3950" s="6">
        <f>IF(ISNUMBER(FIND("|",#REF!,1)),LEFT(#REF!,FIND("|",#REF!,1)-2),#REF!)</f>
      </c>
      <c r="R3950" s="6">
        <f>IF(ISNUMBER(FIND("|",#REF!,1)),RIGHT(#REF!,LEN(#REF!)-FIND("|",#REF!,1)-1),"")</f>
      </c>
      <c r="S3950" s="3" t="s">
        <v>7</v>
      </c>
      <c r="T3950" s="3" t="s">
        <v>7</v>
      </c>
      <c r="U3950" s="2">
        <v>0</v>
      </c>
      <c r="V3950" s="2">
        <v>0</v>
      </c>
      <c r="W3950" s="2">
        <v>35000</v>
      </c>
      <c r="X3950" s="3" t="s">
        <v>2931</v>
      </c>
      <c r="Y3950" s="2"/>
      <c r="Z3950" s="3" t="s">
        <v>11569</v>
      </c>
      <c r="AA3950" s="3" t="s">
        <v>6815</v>
      </c>
      <c r="AB3950" s="7" t="s">
        <v>11570</v>
      </c>
      <c r="AC3950" s="3" t="s">
        <v>685</v>
      </c>
      <c r="AD3950" s="3" t="s">
        <v>93</v>
      </c>
      <c r="AE3950" s="3" t="s">
        <v>94</v>
      </c>
      <c r="AF3950" s="3" t="s">
        <v>95</v>
      </c>
      <c r="AG3950" s="4"/>
      <c r="AH3950" s="3"/>
      <c r="AI3950" s="4"/>
      <c r="AJ39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0" s="8">
        <f>IF(#REF!=MAX(#REF!),"New","Old")</f>
      </c>
      <c r="AL3950" s="3"/>
      <c r="AM3950" s="9">
        <f>IF(OR(#REF!="",#REF!=0),"",IF(#REF!&lt;12000,"&lt;12k",IF(AND(#REF!&gt;=12000,#REF!&lt;24000),"12k to 24k",IF(AND(#REF!&gt;=24000,#REF!&lt;=36000),"24k to 36k",IF(#REF!&gt;36000,"&gt;36k","")))))</f>
      </c>
    </row>
    <row x14ac:dyDescent="0.25" r="3951" customHeight="1" ht="18.75">
      <c r="A3951" s="1">
        <v>1949020</v>
      </c>
      <c r="B3951" s="2">
        <v>11559982</v>
      </c>
      <c r="C3951" s="3" t="s">
        <v>0</v>
      </c>
      <c r="D3951" s="3" t="s">
        <v>86</v>
      </c>
      <c r="E3951" s="2">
        <v>2020</v>
      </c>
      <c r="F3951" s="4">
        <v>45238</v>
      </c>
      <c r="G3951" s="3" t="s">
        <v>14</v>
      </c>
      <c r="H3951" s="4">
        <v>45273</v>
      </c>
      <c r="I3951" s="4">
        <f>_xlfn.XLOOKUP(#REF!,[1]!Backup_F8_Previous_Wave[ODINO],[1]!Backup_F8_Previous_Wave[Production Date],"")</f>
      </c>
      <c r="J3951" s="10">
        <f>_xlfn.XLOOKUP(#REF!,[1]!Backup_F8_Previous_Wave[ODINO],[1]!Backup_F8_Previous_Wave[Wave Date],"")</f>
      </c>
      <c r="K3951" s="6">
        <f>_xlfn.XLOOKUP(#REF!,[1]!Backup_F8_Previous_Wave[ODINO],[1]!Backup_F8_Previous_Wave[Full VIN],"")</f>
      </c>
      <c r="L3951" s="3" t="s">
        <v>9507</v>
      </c>
      <c r="M3951" s="3" t="s">
        <v>4</v>
      </c>
      <c r="N3951" s="3" t="s">
        <v>11571</v>
      </c>
      <c r="O3951" s="3" t="s">
        <v>4771</v>
      </c>
      <c r="P3951" s="6">
        <f>_xlfn.XLOOKUP(#REF!,[1]!Table2[BINNING],[1]!Table2[VFG],"")</f>
      </c>
      <c r="Q3951" s="6">
        <f>IF(ISNUMBER(FIND("|",#REF!,1)),LEFT(#REF!,FIND("|",#REF!,1)-2),#REF!)</f>
      </c>
      <c r="R3951" s="6">
        <f>IF(ISNUMBER(FIND("|",#REF!,1)),RIGHT(#REF!,LEN(#REF!)-FIND("|",#REF!,1)-1),"")</f>
      </c>
      <c r="S3951" s="3" t="s">
        <v>7</v>
      </c>
      <c r="T3951" s="3" t="s">
        <v>7</v>
      </c>
      <c r="U3951" s="2">
        <v>0</v>
      </c>
      <c r="V3951" s="2">
        <v>0</v>
      </c>
      <c r="W3951" s="2">
        <v>23000</v>
      </c>
      <c r="X3951" s="3" t="s">
        <v>305</v>
      </c>
      <c r="Y3951" s="2"/>
      <c r="Z3951" s="3" t="s">
        <v>11572</v>
      </c>
      <c r="AA3951" s="3" t="s">
        <v>5645</v>
      </c>
      <c r="AB3951" s="7" t="s">
        <v>11573</v>
      </c>
      <c r="AC3951" s="3" t="s">
        <v>685</v>
      </c>
      <c r="AD3951" s="3" t="s">
        <v>93</v>
      </c>
      <c r="AE3951" s="3" t="s">
        <v>94</v>
      </c>
      <c r="AF3951" s="3" t="s">
        <v>95</v>
      </c>
      <c r="AG3951" s="4"/>
      <c r="AH3951" s="3"/>
      <c r="AI3951" s="4"/>
      <c r="AJ39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1" s="8">
        <f>IF(#REF!=MAX(#REF!),"New","Old")</f>
      </c>
      <c r="AL3951" s="3"/>
      <c r="AM3951" s="9">
        <f>IF(OR(#REF!="",#REF!=0),"",IF(#REF!&lt;12000,"&lt;12k",IF(AND(#REF!&gt;=12000,#REF!&lt;24000),"12k to 24k",IF(AND(#REF!&gt;=24000,#REF!&lt;=36000),"24k to 36k",IF(#REF!&gt;36000,"&gt;36k","")))))</f>
      </c>
    </row>
    <row x14ac:dyDescent="0.25" r="3952" customHeight="1" ht="18.75">
      <c r="A3952" s="1">
        <v>1949182</v>
      </c>
      <c r="B3952" s="2">
        <v>11560089</v>
      </c>
      <c r="C3952" s="3" t="s">
        <v>0</v>
      </c>
      <c r="D3952" s="3" t="s">
        <v>86</v>
      </c>
      <c r="E3952" s="2">
        <v>2020</v>
      </c>
      <c r="F3952" s="4">
        <v>45271</v>
      </c>
      <c r="G3952" s="3" t="s">
        <v>14</v>
      </c>
      <c r="H3952" s="4">
        <v>45274</v>
      </c>
      <c r="I3952" s="4">
        <f>_xlfn.XLOOKUP(#REF!,[1]!Backup_F8_Previous_Wave[ODINO],[1]!Backup_F8_Previous_Wave[Production Date],"")</f>
      </c>
      <c r="J3952" s="10">
        <f>_xlfn.XLOOKUP(#REF!,[1]!Backup_F8_Previous_Wave[ODINO],[1]!Backup_F8_Previous_Wave[Wave Date],"")</f>
      </c>
      <c r="K3952" s="6">
        <f>_xlfn.XLOOKUP(#REF!,[1]!Backup_F8_Previous_Wave[ODINO],[1]!Backup_F8_Previous_Wave[Full VIN],"")</f>
      </c>
      <c r="L3952" s="3" t="s">
        <v>4769</v>
      </c>
      <c r="M3952" s="3" t="s">
        <v>4</v>
      </c>
      <c r="N3952" s="3" t="s">
        <v>11574</v>
      </c>
      <c r="O3952" s="3" t="s">
        <v>4771</v>
      </c>
      <c r="P3952" s="6">
        <f>_xlfn.XLOOKUP(#REF!,[1]!Table2[BINNING],[1]!Table2[VFG],"")</f>
      </c>
      <c r="Q3952" s="6">
        <f>IF(ISNUMBER(FIND("|",#REF!,1)),LEFT(#REF!,FIND("|",#REF!,1)-2),#REF!)</f>
      </c>
      <c r="R3952" s="6">
        <f>IF(ISNUMBER(FIND("|",#REF!,1)),RIGHT(#REF!,LEN(#REF!)-FIND("|",#REF!,1)-1),"")</f>
      </c>
      <c r="S3952" s="3" t="s">
        <v>7</v>
      </c>
      <c r="T3952" s="3" t="s">
        <v>7</v>
      </c>
      <c r="U3952" s="2">
        <v>0</v>
      </c>
      <c r="V3952" s="2">
        <v>0</v>
      </c>
      <c r="W3952" s="2"/>
      <c r="X3952" s="3" t="s">
        <v>24</v>
      </c>
      <c r="Y3952" s="2">
        <v>0</v>
      </c>
      <c r="Z3952" s="3"/>
      <c r="AA3952" s="3"/>
      <c r="AB3952" s="7" t="s">
        <v>11575</v>
      </c>
      <c r="AC3952" s="3" t="s">
        <v>685</v>
      </c>
      <c r="AD3952" s="3" t="s">
        <v>93</v>
      </c>
      <c r="AE3952" s="3" t="s">
        <v>94</v>
      </c>
      <c r="AF3952" s="3" t="s">
        <v>95</v>
      </c>
      <c r="AG3952" s="4"/>
      <c r="AH3952" s="3"/>
      <c r="AI3952" s="4"/>
      <c r="AJ39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2" s="8">
        <f>IF(#REF!=MAX(#REF!),"New","Old")</f>
      </c>
      <c r="AL3952" s="3"/>
      <c r="AM3952" s="9">
        <f>IF(OR(#REF!="",#REF!=0),"",IF(#REF!&lt;12000,"&lt;12k",IF(AND(#REF!&gt;=12000,#REF!&lt;24000),"12k to 24k",IF(AND(#REF!&gt;=24000,#REF!&lt;=36000),"24k to 36k",IF(#REF!&gt;36000,"&gt;36k","")))))</f>
      </c>
    </row>
    <row x14ac:dyDescent="0.25" r="3953" customHeight="1" ht="18.75">
      <c r="A3953" s="1">
        <v>1949207</v>
      </c>
      <c r="B3953" s="2">
        <v>11560109</v>
      </c>
      <c r="C3953" s="3" t="s">
        <v>0</v>
      </c>
      <c r="D3953" s="3" t="s">
        <v>485</v>
      </c>
      <c r="E3953" s="2">
        <v>2022</v>
      </c>
      <c r="F3953" s="4">
        <v>45257</v>
      </c>
      <c r="G3953" s="3" t="s">
        <v>14</v>
      </c>
      <c r="H3953" s="4">
        <v>45274</v>
      </c>
      <c r="I3953" s="4">
        <f>_xlfn.XLOOKUP(#REF!,[1]!Backup_F8_Previous_Wave[ODINO],[1]!Backup_F8_Previous_Wave[Production Date],"")</f>
      </c>
      <c r="J3953" s="10">
        <f>_xlfn.XLOOKUP(#REF!,[1]!Backup_F8_Previous_Wave[ODINO],[1]!Backup_F8_Previous_Wave[Wave Date],"")</f>
      </c>
      <c r="K3953" s="6">
        <f>_xlfn.XLOOKUP(#REF!,[1]!Backup_F8_Previous_Wave[ODINO],[1]!Backup_F8_Previous_Wave[Full VIN],"")</f>
      </c>
      <c r="L3953" s="3" t="s">
        <v>11576</v>
      </c>
      <c r="M3953" s="3" t="s">
        <v>4</v>
      </c>
      <c r="N3953" s="3" t="s">
        <v>11577</v>
      </c>
      <c r="O3953" s="3" t="s">
        <v>6</v>
      </c>
      <c r="P3953" s="6">
        <f>_xlfn.XLOOKUP(#REF!,[1]!Table2[BINNING],[1]!Table2[VFG],"")</f>
      </c>
      <c r="Q3953" s="6">
        <f>IF(ISNUMBER(FIND("|",#REF!,1)),LEFT(#REF!,FIND("|",#REF!,1)-2),#REF!)</f>
      </c>
      <c r="R3953" s="6">
        <f>IF(ISNUMBER(FIND("|",#REF!,1)),RIGHT(#REF!,LEN(#REF!)-FIND("|",#REF!,1)-1),"")</f>
      </c>
      <c r="S3953" s="3" t="s">
        <v>7</v>
      </c>
      <c r="T3953" s="3" t="s">
        <v>7</v>
      </c>
      <c r="U3953" s="2">
        <v>0</v>
      </c>
      <c r="V3953" s="2">
        <v>0</v>
      </c>
      <c r="W3953" s="2"/>
      <c r="X3953" s="3" t="s">
        <v>18</v>
      </c>
      <c r="Y3953" s="2">
        <v>0</v>
      </c>
      <c r="Z3953" s="3"/>
      <c r="AA3953" s="3"/>
      <c r="AB3953" s="7" t="s">
        <v>11578</v>
      </c>
      <c r="AC3953" s="3" t="s">
        <v>489</v>
      </c>
      <c r="AD3953" s="3" t="s">
        <v>490</v>
      </c>
      <c r="AE3953" s="3" t="s">
        <v>491</v>
      </c>
      <c r="AF3953" s="3" t="s">
        <v>211</v>
      </c>
      <c r="AG3953" s="4"/>
      <c r="AH3953" s="3"/>
      <c r="AI3953" s="4"/>
      <c r="AJ39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3" s="8">
        <f>IF(#REF!=MAX(#REF!),"New","Old")</f>
      </c>
      <c r="AL3953" s="3"/>
      <c r="AM3953" s="9">
        <f>IF(OR(#REF!="",#REF!=0),"",IF(#REF!&lt;12000,"&lt;12k",IF(AND(#REF!&gt;=12000,#REF!&lt;24000),"12k to 24k",IF(AND(#REF!&gt;=24000,#REF!&lt;=36000),"24k to 36k",IF(#REF!&gt;36000,"&gt;36k","")))))</f>
      </c>
    </row>
    <row x14ac:dyDescent="0.25" r="3954" customHeight="1" ht="18.75">
      <c r="A3954" s="1">
        <v>1949210</v>
      </c>
      <c r="B3954" s="2">
        <v>11560110</v>
      </c>
      <c r="C3954" s="3" t="s">
        <v>0</v>
      </c>
      <c r="D3954" s="3" t="s">
        <v>86</v>
      </c>
      <c r="E3954" s="2">
        <v>2020</v>
      </c>
      <c r="F3954" s="4">
        <v>45139</v>
      </c>
      <c r="G3954" s="3" t="s">
        <v>39</v>
      </c>
      <c r="H3954" s="4">
        <v>45274</v>
      </c>
      <c r="I3954" s="4">
        <f>_xlfn.XLOOKUP(#REF!,[1]!Backup_F8_Previous_Wave[ODINO],[1]!Backup_F8_Previous_Wave[Production Date],"")</f>
      </c>
      <c r="J3954" s="10">
        <f>_xlfn.XLOOKUP(#REF!,[1]!Backup_F8_Previous_Wave[ODINO],[1]!Backup_F8_Previous_Wave[Wave Date],"")</f>
      </c>
      <c r="K3954" s="6">
        <f>_xlfn.XLOOKUP(#REF!,[1]!Backup_F8_Previous_Wave[ODINO],[1]!Backup_F8_Previous_Wave[Full VIN],"")</f>
      </c>
      <c r="L3954" s="3" t="s">
        <v>6488</v>
      </c>
      <c r="M3954" s="3" t="s">
        <v>4</v>
      </c>
      <c r="N3954" s="3" t="s">
        <v>11579</v>
      </c>
      <c r="O3954" s="3" t="s">
        <v>4771</v>
      </c>
      <c r="P3954" s="6">
        <f>_xlfn.XLOOKUP(#REF!,[1]!Table2[BINNING],[1]!Table2[VFG],"")</f>
      </c>
      <c r="Q3954" s="6">
        <f>IF(ISNUMBER(FIND("|",#REF!,1)),LEFT(#REF!,FIND("|",#REF!,1)-2),#REF!)</f>
      </c>
      <c r="R3954" s="6">
        <f>IF(ISNUMBER(FIND("|",#REF!,1)),RIGHT(#REF!,LEN(#REF!)-FIND("|",#REF!,1)-1),"")</f>
      </c>
      <c r="S3954" s="3" t="s">
        <v>7</v>
      </c>
      <c r="T3954" s="3" t="s">
        <v>7</v>
      </c>
      <c r="U3954" s="2">
        <v>0</v>
      </c>
      <c r="V3954" s="2">
        <v>0</v>
      </c>
      <c r="W3954" s="2"/>
      <c r="X3954" s="3" t="s">
        <v>218</v>
      </c>
      <c r="Y3954" s="2">
        <v>0</v>
      </c>
      <c r="Z3954" s="3"/>
      <c r="AA3954" s="3"/>
      <c r="AB3954" s="7" t="s">
        <v>11580</v>
      </c>
      <c r="AC3954" s="3" t="s">
        <v>685</v>
      </c>
      <c r="AD3954" s="3" t="s">
        <v>93</v>
      </c>
      <c r="AE3954" s="3" t="s">
        <v>94</v>
      </c>
      <c r="AF3954" s="3" t="s">
        <v>95</v>
      </c>
      <c r="AG3954" s="4"/>
      <c r="AH3954" s="3"/>
      <c r="AI3954" s="4"/>
      <c r="AJ39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4" s="8">
        <f>IF(#REF!=MAX(#REF!),"New","Old")</f>
      </c>
      <c r="AL3954" s="3"/>
      <c r="AM3954" s="9">
        <f>IF(OR(#REF!="",#REF!=0),"",IF(#REF!&lt;12000,"&lt;12k",IF(AND(#REF!&gt;=12000,#REF!&lt;24000),"12k to 24k",IF(AND(#REF!&gt;=24000,#REF!&lt;=36000),"24k to 36k",IF(#REF!&gt;36000,"&gt;36k","")))))</f>
      </c>
    </row>
    <row x14ac:dyDescent="0.25" r="3955" customHeight="1" ht="18.75">
      <c r="A3955" s="1">
        <v>1949493</v>
      </c>
      <c r="B3955" s="2">
        <v>11560312</v>
      </c>
      <c r="C3955" s="3" t="s">
        <v>0</v>
      </c>
      <c r="D3955" s="3" t="s">
        <v>86</v>
      </c>
      <c r="E3955" s="2">
        <v>2020</v>
      </c>
      <c r="F3955" s="4">
        <v>45275</v>
      </c>
      <c r="G3955" s="3" t="s">
        <v>14</v>
      </c>
      <c r="H3955" s="4">
        <v>45275</v>
      </c>
      <c r="I3955" s="4">
        <f>_xlfn.XLOOKUP(#REF!,[1]!Backup_F8_Previous_Wave[ODINO],[1]!Backup_F8_Previous_Wave[Production Date],"")</f>
      </c>
      <c r="J3955" s="10">
        <f>_xlfn.XLOOKUP(#REF!,[1]!Backup_F8_Previous_Wave[ODINO],[1]!Backup_F8_Previous_Wave[Wave Date],"")</f>
      </c>
      <c r="K3955" s="6">
        <f>_xlfn.XLOOKUP(#REF!,[1]!Backup_F8_Previous_Wave[ODINO],[1]!Backup_F8_Previous_Wave[Full VIN],"")</f>
      </c>
      <c r="L3955" s="3" t="s">
        <v>8822</v>
      </c>
      <c r="M3955" s="3" t="s">
        <v>4</v>
      </c>
      <c r="N3955" s="3" t="s">
        <v>11581</v>
      </c>
      <c r="O3955" s="3" t="s">
        <v>4771</v>
      </c>
      <c r="P3955" s="6">
        <f>_xlfn.XLOOKUP(#REF!,[1]!Table2[BINNING],[1]!Table2[VFG],"")</f>
      </c>
      <c r="Q3955" s="6">
        <f>IF(ISNUMBER(FIND("|",#REF!,1)),LEFT(#REF!,FIND("|",#REF!,1)-2),#REF!)</f>
      </c>
      <c r="R3955" s="6">
        <f>IF(ISNUMBER(FIND("|",#REF!,1)),RIGHT(#REF!,LEN(#REF!)-FIND("|",#REF!,1)-1),"")</f>
      </c>
      <c r="S3955" s="3" t="s">
        <v>7</v>
      </c>
      <c r="T3955" s="3" t="s">
        <v>7</v>
      </c>
      <c r="U3955" s="2">
        <v>0</v>
      </c>
      <c r="V3955" s="2">
        <v>0</v>
      </c>
      <c r="W3955" s="2"/>
      <c r="X3955" s="3" t="s">
        <v>358</v>
      </c>
      <c r="Y3955" s="2">
        <v>0</v>
      </c>
      <c r="Z3955" s="3"/>
      <c r="AA3955" s="3"/>
      <c r="AB3955" s="7" t="s">
        <v>11582</v>
      </c>
      <c r="AC3955" s="3" t="s">
        <v>685</v>
      </c>
      <c r="AD3955" s="3" t="s">
        <v>93</v>
      </c>
      <c r="AE3955" s="3" t="s">
        <v>94</v>
      </c>
      <c r="AF3955" s="3" t="s">
        <v>95</v>
      </c>
      <c r="AG3955" s="4"/>
      <c r="AH3955" s="3"/>
      <c r="AI3955" s="4"/>
      <c r="AJ39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5" s="8">
        <f>IF(#REF!=MAX(#REF!),"New","Old")</f>
      </c>
      <c r="AL3955" s="3"/>
      <c r="AM3955" s="9">
        <f>IF(OR(#REF!="",#REF!=0),"",IF(#REF!&lt;12000,"&lt;12k",IF(AND(#REF!&gt;=12000,#REF!&lt;24000),"12k to 24k",IF(AND(#REF!&gt;=24000,#REF!&lt;=36000),"24k to 36k",IF(#REF!&gt;36000,"&gt;36k","")))))</f>
      </c>
    </row>
    <row x14ac:dyDescent="0.25" r="3956" customHeight="1" ht="18.75">
      <c r="A3956" s="1">
        <v>1949530</v>
      </c>
      <c r="B3956" s="2">
        <v>11560338</v>
      </c>
      <c r="C3956" s="3" t="s">
        <v>0</v>
      </c>
      <c r="D3956" s="3" t="s">
        <v>187</v>
      </c>
      <c r="E3956" s="2">
        <v>2022</v>
      </c>
      <c r="F3956" s="4">
        <v>45264</v>
      </c>
      <c r="G3956" s="3" t="s">
        <v>14</v>
      </c>
      <c r="H3956" s="4">
        <v>45275</v>
      </c>
      <c r="I3956" s="4">
        <f>_xlfn.XLOOKUP(#REF!,[1]!Backup_F8_Previous_Wave[ODINO],[1]!Backup_F8_Previous_Wave[Production Date],"")</f>
      </c>
      <c r="J3956" s="10">
        <f>_xlfn.XLOOKUP(#REF!,[1]!Backup_F8_Previous_Wave[ODINO],[1]!Backup_F8_Previous_Wave[Wave Date],"")</f>
      </c>
      <c r="K3956" s="6">
        <f>_xlfn.XLOOKUP(#REF!,[1]!Backup_F8_Previous_Wave[ODINO],[1]!Backup_F8_Previous_Wave[Full VIN],"")</f>
      </c>
      <c r="L3956" s="3" t="s">
        <v>11583</v>
      </c>
      <c r="M3956" s="3" t="s">
        <v>4</v>
      </c>
      <c r="N3956" s="3" t="s">
        <v>11584</v>
      </c>
      <c r="O3956" s="3" t="s">
        <v>1871</v>
      </c>
      <c r="P3956" s="6">
        <f>_xlfn.XLOOKUP(#REF!,[1]!Table2[BINNING],[1]!Table2[VFG],"")</f>
      </c>
      <c r="Q3956" s="6">
        <f>IF(ISNUMBER(FIND("|",#REF!,1)),LEFT(#REF!,FIND("|",#REF!,1)-2),#REF!)</f>
      </c>
      <c r="R3956" s="6">
        <f>IF(ISNUMBER(FIND("|",#REF!,1)),RIGHT(#REF!,LEN(#REF!)-FIND("|",#REF!,1)-1),"")</f>
      </c>
      <c r="S3956" s="3" t="s">
        <v>7</v>
      </c>
      <c r="T3956" s="3" t="s">
        <v>7</v>
      </c>
      <c r="U3956" s="2">
        <v>0</v>
      </c>
      <c r="V3956" s="2">
        <v>0</v>
      </c>
      <c r="W3956" s="2">
        <v>2200</v>
      </c>
      <c r="X3956" s="3" t="s">
        <v>100</v>
      </c>
      <c r="Y3956" s="2"/>
      <c r="Z3956" s="3"/>
      <c r="AA3956" s="3"/>
      <c r="AB3956" s="7" t="s">
        <v>11585</v>
      </c>
      <c r="AC3956" s="3" t="s">
        <v>191</v>
      </c>
      <c r="AD3956" s="3" t="s">
        <v>192</v>
      </c>
      <c r="AE3956" s="3" t="s">
        <v>193</v>
      </c>
      <c r="AF3956" s="3" t="s">
        <v>141</v>
      </c>
      <c r="AG3956" s="4"/>
      <c r="AH3956" s="3"/>
      <c r="AI3956" s="4"/>
      <c r="AJ39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6" s="8">
        <f>IF(#REF!=MAX(#REF!),"New","Old")</f>
      </c>
      <c r="AL3956" s="3"/>
      <c r="AM3956" s="9">
        <f>IF(OR(#REF!="",#REF!=0),"",IF(#REF!&lt;12000,"&lt;12k",IF(AND(#REF!&gt;=12000,#REF!&lt;24000),"12k to 24k",IF(AND(#REF!&gt;=24000,#REF!&lt;=36000),"24k to 36k",IF(#REF!&gt;36000,"&gt;36k","")))))</f>
      </c>
    </row>
    <row x14ac:dyDescent="0.25" r="3957" customHeight="1" ht="18.75">
      <c r="A3957" s="1">
        <v>1949544</v>
      </c>
      <c r="B3957" s="2">
        <v>11560348</v>
      </c>
      <c r="C3957" s="3" t="s">
        <v>0</v>
      </c>
      <c r="D3957" s="3" t="s">
        <v>86</v>
      </c>
      <c r="E3957" s="2">
        <v>2021</v>
      </c>
      <c r="F3957" s="4">
        <v>45268</v>
      </c>
      <c r="G3957" s="3" t="s">
        <v>14</v>
      </c>
      <c r="H3957" s="4">
        <v>45275</v>
      </c>
      <c r="I3957" s="4">
        <f>_xlfn.XLOOKUP(#REF!,[1]!Backup_F8_Previous_Wave[ODINO],[1]!Backup_F8_Previous_Wave[Production Date],"")</f>
      </c>
      <c r="J3957" s="10">
        <f>_xlfn.XLOOKUP(#REF!,[1]!Backup_F8_Previous_Wave[ODINO],[1]!Backup_F8_Previous_Wave[Wave Date],"")</f>
      </c>
      <c r="K3957" s="6">
        <f>_xlfn.XLOOKUP(#REF!,[1]!Backup_F8_Previous_Wave[ODINO],[1]!Backup_F8_Previous_Wave[Full VIN],"")</f>
      </c>
      <c r="L3957" s="3" t="s">
        <v>11586</v>
      </c>
      <c r="M3957" s="3" t="s">
        <v>4</v>
      </c>
      <c r="N3957" s="3" t="s">
        <v>11587</v>
      </c>
      <c r="O3957" s="3" t="s">
        <v>4771</v>
      </c>
      <c r="P3957" s="6">
        <f>_xlfn.XLOOKUP(#REF!,[1]!Table2[BINNING],[1]!Table2[VFG],"")</f>
      </c>
      <c r="Q3957" s="6">
        <f>IF(ISNUMBER(FIND("|",#REF!,1)),LEFT(#REF!,FIND("|",#REF!,1)-2),#REF!)</f>
      </c>
      <c r="R3957" s="6">
        <f>IF(ISNUMBER(FIND("|",#REF!,1)),RIGHT(#REF!,LEN(#REF!)-FIND("|",#REF!,1)-1),"")</f>
      </c>
      <c r="S3957" s="3" t="s">
        <v>7</v>
      </c>
      <c r="T3957" s="3" t="s">
        <v>7</v>
      </c>
      <c r="U3957" s="2">
        <v>0</v>
      </c>
      <c r="V3957" s="2">
        <v>0</v>
      </c>
      <c r="W3957" s="2">
        <v>42000</v>
      </c>
      <c r="X3957" s="3" t="s">
        <v>63</v>
      </c>
      <c r="Y3957" s="2"/>
      <c r="Z3957" s="3" t="s">
        <v>11588</v>
      </c>
      <c r="AA3957" s="3" t="s">
        <v>3881</v>
      </c>
      <c r="AB3957" s="7" t="s">
        <v>11589</v>
      </c>
      <c r="AC3957" s="3" t="s">
        <v>685</v>
      </c>
      <c r="AD3957" s="3" t="s">
        <v>93</v>
      </c>
      <c r="AE3957" s="3" t="s">
        <v>94</v>
      </c>
      <c r="AF3957" s="3" t="s">
        <v>95</v>
      </c>
      <c r="AG3957" s="4"/>
      <c r="AH3957" s="3"/>
      <c r="AI3957" s="4"/>
      <c r="AJ39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7" s="8">
        <f>IF(#REF!=MAX(#REF!),"New","Old")</f>
      </c>
      <c r="AL3957" s="3"/>
      <c r="AM3957" s="9">
        <f>IF(OR(#REF!="",#REF!=0),"",IF(#REF!&lt;12000,"&lt;12k",IF(AND(#REF!&gt;=12000,#REF!&lt;24000),"12k to 24k",IF(AND(#REF!&gt;=24000,#REF!&lt;=36000),"24k to 36k",IF(#REF!&gt;36000,"&gt;36k","")))))</f>
      </c>
    </row>
    <row x14ac:dyDescent="0.25" r="3958" customHeight="1" ht="18.75">
      <c r="A3958" s="1">
        <v>1949547</v>
      </c>
      <c r="B3958" s="2">
        <v>11560351</v>
      </c>
      <c r="C3958" s="3" t="s">
        <v>0</v>
      </c>
      <c r="D3958" s="3" t="s">
        <v>181</v>
      </c>
      <c r="E3958" s="2">
        <v>2014</v>
      </c>
      <c r="F3958" s="4">
        <v>45231</v>
      </c>
      <c r="G3958" s="3" t="s">
        <v>14</v>
      </c>
      <c r="H3958" s="4">
        <v>45275</v>
      </c>
      <c r="I3958" s="4">
        <f>_xlfn.XLOOKUP(#REF!,[1]!Backup_F8_Previous_Wave[ODINO],[1]!Backup_F8_Previous_Wave[Production Date],"")</f>
      </c>
      <c r="J3958" s="10">
        <f>_xlfn.XLOOKUP(#REF!,[1]!Backup_F8_Previous_Wave[ODINO],[1]!Backup_F8_Previous_Wave[Wave Date],"")</f>
      </c>
      <c r="K3958" s="6">
        <f>_xlfn.XLOOKUP(#REF!,[1]!Backup_F8_Previous_Wave[ODINO],[1]!Backup_F8_Previous_Wave[Full VIN],"")</f>
      </c>
      <c r="L3958" s="3" t="s">
        <v>11590</v>
      </c>
      <c r="M3958" s="3" t="s">
        <v>4</v>
      </c>
      <c r="N3958" s="3" t="s">
        <v>11591</v>
      </c>
      <c r="O3958" s="3" t="s">
        <v>196</v>
      </c>
      <c r="P3958" s="6">
        <f>_xlfn.XLOOKUP(#REF!,[1]!Table2[BINNING],[1]!Table2[VFG],"")</f>
      </c>
      <c r="Q3958" s="6">
        <f>IF(ISNUMBER(FIND("|",#REF!,1)),LEFT(#REF!,FIND("|",#REF!,1)-2),#REF!)</f>
      </c>
      <c r="R3958" s="6">
        <f>IF(ISNUMBER(FIND("|",#REF!,1)),RIGHT(#REF!,LEN(#REF!)-FIND("|",#REF!,1)-1),"")</f>
      </c>
      <c r="S3958" s="3" t="s">
        <v>7</v>
      </c>
      <c r="T3958" s="3" t="s">
        <v>7</v>
      </c>
      <c r="U3958" s="2">
        <v>0</v>
      </c>
      <c r="V3958" s="2">
        <v>0</v>
      </c>
      <c r="W3958" s="2"/>
      <c r="X3958" s="3" t="s">
        <v>225</v>
      </c>
      <c r="Y3958" s="2">
        <v>65</v>
      </c>
      <c r="Z3958" s="3"/>
      <c r="AA3958" s="3"/>
      <c r="AB3958" s="7" t="s">
        <v>11592</v>
      </c>
      <c r="AC3958" s="3" t="s">
        <v>297</v>
      </c>
      <c r="AD3958" s="3" t="s">
        <v>298</v>
      </c>
      <c r="AE3958" s="3" t="s">
        <v>299</v>
      </c>
      <c r="AF3958" s="3" t="s">
        <v>198</v>
      </c>
      <c r="AG3958" s="4"/>
      <c r="AH3958" s="3"/>
      <c r="AI3958" s="4"/>
      <c r="AJ39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8" s="8">
        <f>IF(#REF!=MAX(#REF!),"New","Old")</f>
      </c>
      <c r="AL3958" s="3"/>
      <c r="AM3958" s="9">
        <f>IF(OR(#REF!="",#REF!=0),"",IF(#REF!&lt;12000,"&lt;12k",IF(AND(#REF!&gt;=12000,#REF!&lt;24000),"12k to 24k",IF(AND(#REF!&gt;=24000,#REF!&lt;=36000),"24k to 36k",IF(#REF!&gt;36000,"&gt;36k","")))))</f>
      </c>
    </row>
    <row x14ac:dyDescent="0.25" r="3959" customHeight="1" ht="18.75">
      <c r="A3959" s="1">
        <v>1949608</v>
      </c>
      <c r="B3959" s="2">
        <v>11560400</v>
      </c>
      <c r="C3959" s="3" t="s">
        <v>173</v>
      </c>
      <c r="D3959" s="3" t="s">
        <v>204</v>
      </c>
      <c r="E3959" s="2">
        <v>2017</v>
      </c>
      <c r="F3959" s="4">
        <v>44896</v>
      </c>
      <c r="G3959" s="3" t="s">
        <v>14</v>
      </c>
      <c r="H3959" s="4">
        <v>45276</v>
      </c>
      <c r="I3959" s="4">
        <f>_xlfn.XLOOKUP(#REF!,[1]!Backup_F8_Previous_Wave[ODINO],[1]!Backup_F8_Previous_Wave[Production Date],"")</f>
      </c>
      <c r="J3959" s="10">
        <f>_xlfn.XLOOKUP(#REF!,[1]!Backup_F8_Previous_Wave[ODINO],[1]!Backup_F8_Previous_Wave[Wave Date],"")</f>
      </c>
      <c r="K3959" s="6">
        <f>_xlfn.XLOOKUP(#REF!,[1]!Backup_F8_Previous_Wave[ODINO],[1]!Backup_F8_Previous_Wave[Full VIN],"")</f>
      </c>
      <c r="L3959" s="3" t="s">
        <v>11593</v>
      </c>
      <c r="M3959" s="3" t="s">
        <v>4</v>
      </c>
      <c r="N3959" s="3" t="s">
        <v>11594</v>
      </c>
      <c r="O3959" s="3" t="s">
        <v>62</v>
      </c>
      <c r="P3959" s="6">
        <f>_xlfn.XLOOKUP(#REF!,[1]!Table2[BINNING],[1]!Table2[VFG],"")</f>
      </c>
      <c r="Q3959" s="6">
        <f>IF(ISNUMBER(FIND("|",#REF!,1)),LEFT(#REF!,FIND("|",#REF!,1)-2),#REF!)</f>
      </c>
      <c r="R3959" s="6">
        <f>IF(ISNUMBER(FIND("|",#REF!,1)),RIGHT(#REF!,LEN(#REF!)-FIND("|",#REF!,1)-1),"")</f>
      </c>
      <c r="S3959" s="3" t="s">
        <v>7</v>
      </c>
      <c r="T3959" s="3" t="s">
        <v>7</v>
      </c>
      <c r="U3959" s="2">
        <v>0</v>
      </c>
      <c r="V3959" s="2">
        <v>0</v>
      </c>
      <c r="W3959" s="2"/>
      <c r="X3959" s="3" t="s">
        <v>317</v>
      </c>
      <c r="Y3959" s="2">
        <v>0</v>
      </c>
      <c r="Z3959" s="3"/>
      <c r="AA3959" s="3"/>
      <c r="AB3959" s="7" t="s">
        <v>11595</v>
      </c>
      <c r="AC3959" s="3" t="s">
        <v>208</v>
      </c>
      <c r="AD3959" s="3" t="s">
        <v>209</v>
      </c>
      <c r="AE3959" s="3" t="s">
        <v>210</v>
      </c>
      <c r="AF3959" s="3" t="s">
        <v>211</v>
      </c>
      <c r="AG3959" s="4"/>
      <c r="AH3959" s="3"/>
      <c r="AI3959" s="4"/>
      <c r="AJ39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59" s="8">
        <f>IF(#REF!=MAX(#REF!),"New","Old")</f>
      </c>
      <c r="AL3959" s="3"/>
      <c r="AM3959" s="9">
        <f>IF(OR(#REF!="",#REF!=0),"",IF(#REF!&lt;12000,"&lt;12k",IF(AND(#REF!&gt;=12000,#REF!&lt;24000),"12k to 24k",IF(AND(#REF!&gt;=24000,#REF!&lt;=36000),"24k to 36k",IF(#REF!&gt;36000,"&gt;36k","")))))</f>
      </c>
    </row>
    <row x14ac:dyDescent="0.25" r="3960" customHeight="1" ht="18.75">
      <c r="A3960" s="1">
        <v>1949729</v>
      </c>
      <c r="B3960" s="2">
        <v>11560478</v>
      </c>
      <c r="C3960" s="3" t="s">
        <v>0</v>
      </c>
      <c r="D3960" s="3" t="s">
        <v>86</v>
      </c>
      <c r="E3960" s="2">
        <v>2020</v>
      </c>
      <c r="F3960" s="4">
        <v>45261</v>
      </c>
      <c r="G3960" s="3" t="s">
        <v>14</v>
      </c>
      <c r="H3960" s="4">
        <v>45276</v>
      </c>
      <c r="I3960" s="4">
        <f>_xlfn.XLOOKUP(#REF!,[1]!Backup_F8_Previous_Wave[ODINO],[1]!Backup_F8_Previous_Wave[Production Date],"")</f>
      </c>
      <c r="J3960" s="10">
        <f>_xlfn.XLOOKUP(#REF!,[1]!Backup_F8_Previous_Wave[ODINO],[1]!Backup_F8_Previous_Wave[Wave Date],"")</f>
      </c>
      <c r="K3960" s="6">
        <f>_xlfn.XLOOKUP(#REF!,[1]!Backup_F8_Previous_Wave[ODINO],[1]!Backup_F8_Previous_Wave[Full VIN],"")</f>
      </c>
      <c r="L3960" s="3" t="s">
        <v>6598</v>
      </c>
      <c r="M3960" s="3" t="s">
        <v>4</v>
      </c>
      <c r="N3960" s="3" t="s">
        <v>11596</v>
      </c>
      <c r="O3960" s="3" t="s">
        <v>4771</v>
      </c>
      <c r="P3960" s="6">
        <f>_xlfn.XLOOKUP(#REF!,[1]!Table2[BINNING],[1]!Table2[VFG],"")</f>
      </c>
      <c r="Q3960" s="6">
        <f>IF(ISNUMBER(FIND("|",#REF!,1)),LEFT(#REF!,FIND("|",#REF!,1)-2),#REF!)</f>
      </c>
      <c r="R3960" s="6">
        <f>IF(ISNUMBER(FIND("|",#REF!,1)),RIGHT(#REF!,LEN(#REF!)-FIND("|",#REF!,1)-1),"")</f>
      </c>
      <c r="S3960" s="3" t="s">
        <v>7</v>
      </c>
      <c r="T3960" s="3" t="s">
        <v>7</v>
      </c>
      <c r="U3960" s="2">
        <v>0</v>
      </c>
      <c r="V3960" s="2">
        <v>0</v>
      </c>
      <c r="W3960" s="2"/>
      <c r="X3960" s="3" t="s">
        <v>100</v>
      </c>
      <c r="Y3960" s="2"/>
      <c r="Z3960" s="3"/>
      <c r="AA3960" s="3"/>
      <c r="AB3960" s="7" t="s">
        <v>11597</v>
      </c>
      <c r="AC3960" s="3" t="s">
        <v>685</v>
      </c>
      <c r="AD3960" s="3" t="s">
        <v>93</v>
      </c>
      <c r="AE3960" s="3" t="s">
        <v>94</v>
      </c>
      <c r="AF3960" s="3" t="s">
        <v>95</v>
      </c>
      <c r="AG3960" s="4"/>
      <c r="AH3960" s="3"/>
      <c r="AI3960" s="4"/>
      <c r="AJ39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0" s="8">
        <f>IF(#REF!=MAX(#REF!),"New","Old")</f>
      </c>
      <c r="AL3960" s="3"/>
      <c r="AM3960" s="9">
        <f>IF(OR(#REF!="",#REF!=0),"",IF(#REF!&lt;12000,"&lt;12k",IF(AND(#REF!&gt;=12000,#REF!&lt;24000),"12k to 24k",IF(AND(#REF!&gt;=24000,#REF!&lt;=36000),"24k to 36k",IF(#REF!&gt;36000,"&gt;36k","")))))</f>
      </c>
    </row>
    <row x14ac:dyDescent="0.25" r="3961" customHeight="1" ht="18.75">
      <c r="A3961" s="1">
        <v>1949782</v>
      </c>
      <c r="B3961" s="2">
        <v>11560517</v>
      </c>
      <c r="C3961" s="3" t="s">
        <v>0</v>
      </c>
      <c r="D3961" s="3" t="s">
        <v>86</v>
      </c>
      <c r="E3961" s="2">
        <v>2020</v>
      </c>
      <c r="F3961" s="4">
        <v>45276</v>
      </c>
      <c r="G3961" s="3" t="s">
        <v>14</v>
      </c>
      <c r="H3961" s="4">
        <v>45277</v>
      </c>
      <c r="I3961" s="4">
        <f>_xlfn.XLOOKUP(#REF!,[1]!Backup_F8_Previous_Wave[ODINO],[1]!Backup_F8_Previous_Wave[Production Date],"")</f>
      </c>
      <c r="J3961" s="10">
        <f>_xlfn.XLOOKUP(#REF!,[1]!Backup_F8_Previous_Wave[ODINO],[1]!Backup_F8_Previous_Wave[Wave Date],"")</f>
      </c>
      <c r="K3961" s="6">
        <f>_xlfn.XLOOKUP(#REF!,[1]!Backup_F8_Previous_Wave[ODINO],[1]!Backup_F8_Previous_Wave[Full VIN],"")</f>
      </c>
      <c r="L3961" s="3" t="s">
        <v>9495</v>
      </c>
      <c r="M3961" s="3" t="s">
        <v>4</v>
      </c>
      <c r="N3961" s="3" t="s">
        <v>11598</v>
      </c>
      <c r="O3961" s="3" t="s">
        <v>4771</v>
      </c>
      <c r="P3961" s="6">
        <f>_xlfn.XLOOKUP(#REF!,[1]!Table2[BINNING],[1]!Table2[VFG],"")</f>
      </c>
      <c r="Q3961" s="6">
        <f>IF(ISNUMBER(FIND("|",#REF!,1)),LEFT(#REF!,FIND("|",#REF!,1)-2),#REF!)</f>
      </c>
      <c r="R3961" s="6">
        <f>IF(ISNUMBER(FIND("|",#REF!,1)),RIGHT(#REF!,LEN(#REF!)-FIND("|",#REF!,1)-1),"")</f>
      </c>
      <c r="S3961" s="3" t="s">
        <v>7</v>
      </c>
      <c r="T3961" s="3" t="s">
        <v>7</v>
      </c>
      <c r="U3961" s="2">
        <v>0</v>
      </c>
      <c r="V3961" s="2">
        <v>0</v>
      </c>
      <c r="W3961" s="2"/>
      <c r="X3961" s="3" t="s">
        <v>112</v>
      </c>
      <c r="Y3961" s="2"/>
      <c r="Z3961" s="3"/>
      <c r="AA3961" s="3"/>
      <c r="AB3961" s="7" t="s">
        <v>11599</v>
      </c>
      <c r="AC3961" s="3" t="s">
        <v>685</v>
      </c>
      <c r="AD3961" s="3" t="s">
        <v>93</v>
      </c>
      <c r="AE3961" s="3" t="s">
        <v>94</v>
      </c>
      <c r="AF3961" s="3" t="s">
        <v>95</v>
      </c>
      <c r="AG3961" s="4"/>
      <c r="AH3961" s="3"/>
      <c r="AI3961" s="4"/>
      <c r="AJ39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1" s="8">
        <f>IF(#REF!=MAX(#REF!),"New","Old")</f>
      </c>
      <c r="AL3961" s="3"/>
      <c r="AM3961" s="9">
        <f>IF(OR(#REF!="",#REF!=0),"",IF(#REF!&lt;12000,"&lt;12k",IF(AND(#REF!&gt;=12000,#REF!&lt;24000),"12k to 24k",IF(AND(#REF!&gt;=24000,#REF!&lt;=36000),"24k to 36k",IF(#REF!&gt;36000,"&gt;36k","")))))</f>
      </c>
    </row>
    <row x14ac:dyDescent="0.25" r="3962" customHeight="1" ht="18.75">
      <c r="A3962" s="1">
        <v>1949959</v>
      </c>
      <c r="B3962" s="2">
        <v>11560624</v>
      </c>
      <c r="C3962" s="3" t="s">
        <v>0</v>
      </c>
      <c r="D3962" s="3" t="s">
        <v>86</v>
      </c>
      <c r="E3962" s="2">
        <v>2020</v>
      </c>
      <c r="F3962" s="4">
        <v>45272</v>
      </c>
      <c r="G3962" s="3" t="s">
        <v>14</v>
      </c>
      <c r="H3962" s="4">
        <v>45278</v>
      </c>
      <c r="I3962" s="4">
        <f>_xlfn.XLOOKUP(#REF!,[1]!Backup_F8_Previous_Wave[ODINO],[1]!Backup_F8_Previous_Wave[Production Date],"")</f>
      </c>
      <c r="J3962" s="10">
        <f>_xlfn.XLOOKUP(#REF!,[1]!Backup_F8_Previous_Wave[ODINO],[1]!Backup_F8_Previous_Wave[Wave Date],"")</f>
      </c>
      <c r="K3962" s="6">
        <f>_xlfn.XLOOKUP(#REF!,[1]!Backup_F8_Previous_Wave[ODINO],[1]!Backup_F8_Previous_Wave[Full VIN],"")</f>
      </c>
      <c r="L3962" s="3" t="s">
        <v>9331</v>
      </c>
      <c r="M3962" s="3" t="s">
        <v>4</v>
      </c>
      <c r="N3962" s="3" t="s">
        <v>11600</v>
      </c>
      <c r="O3962" s="3" t="s">
        <v>4771</v>
      </c>
      <c r="P3962" s="6">
        <f>_xlfn.XLOOKUP(#REF!,[1]!Table2[BINNING],[1]!Table2[VFG],"")</f>
      </c>
      <c r="Q3962" s="6">
        <f>IF(ISNUMBER(FIND("|",#REF!,1)),LEFT(#REF!,FIND("|",#REF!,1)-2),#REF!)</f>
      </c>
      <c r="R3962" s="6">
        <f>IF(ISNUMBER(FIND("|",#REF!,1)),RIGHT(#REF!,LEN(#REF!)-FIND("|",#REF!,1)-1),"")</f>
      </c>
      <c r="S3962" s="3" t="s">
        <v>7</v>
      </c>
      <c r="T3962" s="3" t="s">
        <v>7</v>
      </c>
      <c r="U3962" s="2">
        <v>0</v>
      </c>
      <c r="V3962" s="2">
        <v>0</v>
      </c>
      <c r="W3962" s="2"/>
      <c r="X3962" s="3" t="s">
        <v>525</v>
      </c>
      <c r="Y3962" s="2">
        <v>0</v>
      </c>
      <c r="Z3962" s="3"/>
      <c r="AA3962" s="3"/>
      <c r="AB3962" s="7" t="s">
        <v>11601</v>
      </c>
      <c r="AC3962" s="3" t="s">
        <v>685</v>
      </c>
      <c r="AD3962" s="3" t="s">
        <v>93</v>
      </c>
      <c r="AE3962" s="3" t="s">
        <v>94</v>
      </c>
      <c r="AF3962" s="3" t="s">
        <v>95</v>
      </c>
      <c r="AG3962" s="4"/>
      <c r="AH3962" s="3"/>
      <c r="AI3962" s="4"/>
      <c r="AJ39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2" s="8">
        <f>IF(#REF!=MAX(#REF!),"New","Old")</f>
      </c>
      <c r="AL3962" s="3"/>
      <c r="AM3962" s="9">
        <f>IF(OR(#REF!="",#REF!=0),"",IF(#REF!&lt;12000,"&lt;12k",IF(AND(#REF!&gt;=12000,#REF!&lt;24000),"12k to 24k",IF(AND(#REF!&gt;=24000,#REF!&lt;=36000),"24k to 36k",IF(#REF!&gt;36000,"&gt;36k","")))))</f>
      </c>
    </row>
    <row x14ac:dyDescent="0.25" r="3963" customHeight="1" ht="18.75">
      <c r="A3963" s="1">
        <v>1951590</v>
      </c>
      <c r="B3963" s="2">
        <v>11561745</v>
      </c>
      <c r="C3963" s="3" t="s">
        <v>173</v>
      </c>
      <c r="D3963" s="3" t="s">
        <v>510</v>
      </c>
      <c r="E3963" s="2">
        <v>2020</v>
      </c>
      <c r="F3963" s="4">
        <v>45231</v>
      </c>
      <c r="G3963" s="3" t="s">
        <v>14</v>
      </c>
      <c r="H3963" s="4">
        <v>45285</v>
      </c>
      <c r="I3963" s="4">
        <f>_xlfn.XLOOKUP(#REF!,[1]!Backup_F8_Previous_Wave[ODINO],[1]!Backup_F8_Previous_Wave[Production Date],"")</f>
      </c>
      <c r="J3963" s="10">
        <f>_xlfn.XLOOKUP(#REF!,[1]!Backup_F8_Previous_Wave[ODINO],[1]!Backup_F8_Previous_Wave[Wave Date],"")</f>
      </c>
      <c r="K3963" s="6">
        <f>_xlfn.XLOOKUP(#REF!,[1]!Backup_F8_Previous_Wave[ODINO],[1]!Backup_F8_Previous_Wave[Full VIN],"")</f>
      </c>
      <c r="L3963" s="3" t="s">
        <v>11602</v>
      </c>
      <c r="M3963" s="3" t="s">
        <v>4</v>
      </c>
      <c r="N3963" s="3" t="s">
        <v>11603</v>
      </c>
      <c r="O3963" s="3" t="s">
        <v>7909</v>
      </c>
      <c r="P3963" s="6">
        <f>_xlfn.XLOOKUP(#REF!,[1]!Table2[BINNING],[1]!Table2[VFG],"")</f>
      </c>
      <c r="Q3963" s="6">
        <f>IF(ISNUMBER(FIND("|",#REF!,1)),LEFT(#REF!,FIND("|",#REF!,1)-2),#REF!)</f>
      </c>
      <c r="R3963" s="6">
        <f>IF(ISNUMBER(FIND("|",#REF!,1)),RIGHT(#REF!,LEN(#REF!)-FIND("|",#REF!,1)-1),"")</f>
      </c>
      <c r="S3963" s="3" t="s">
        <v>7</v>
      </c>
      <c r="T3963" s="3" t="s">
        <v>7</v>
      </c>
      <c r="U3963" s="2">
        <v>0</v>
      </c>
      <c r="V3963" s="2">
        <v>0</v>
      </c>
      <c r="W3963" s="2"/>
      <c r="X3963" s="3" t="s">
        <v>63</v>
      </c>
      <c r="Y3963" s="2"/>
      <c r="Z3963" s="3"/>
      <c r="AA3963" s="3"/>
      <c r="AB3963" s="7" t="s">
        <v>11604</v>
      </c>
      <c r="AC3963" s="3" t="s">
        <v>1555</v>
      </c>
      <c r="AD3963" s="3" t="s">
        <v>514</v>
      </c>
      <c r="AE3963" s="3" t="s">
        <v>515</v>
      </c>
      <c r="AF3963" s="3" t="s">
        <v>45</v>
      </c>
      <c r="AG3963" s="4"/>
      <c r="AH3963" s="3"/>
      <c r="AI3963" s="4"/>
      <c r="AJ39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3" s="8">
        <f>IF(#REF!=MAX(#REF!),"New","Old")</f>
      </c>
      <c r="AL3963" s="3"/>
      <c r="AM3963" s="9">
        <f>IF(OR(#REF!="",#REF!=0),"",IF(#REF!&lt;12000,"&lt;12k",IF(AND(#REF!&gt;=12000,#REF!&lt;24000),"12k to 24k",IF(AND(#REF!&gt;=24000,#REF!&lt;=36000),"24k to 36k",IF(#REF!&gt;36000,"&gt;36k","")))))</f>
      </c>
    </row>
    <row x14ac:dyDescent="0.25" r="3964" customHeight="1" ht="18.75">
      <c r="A3964" s="1">
        <v>1950018</v>
      </c>
      <c r="B3964" s="2">
        <v>11560663</v>
      </c>
      <c r="C3964" s="3" t="s">
        <v>0</v>
      </c>
      <c r="D3964" s="3" t="s">
        <v>187</v>
      </c>
      <c r="E3964" s="2">
        <v>2017</v>
      </c>
      <c r="F3964" s="4">
        <v>45272</v>
      </c>
      <c r="G3964" s="3" t="s">
        <v>14</v>
      </c>
      <c r="H3964" s="4">
        <v>45278</v>
      </c>
      <c r="I3964" s="4">
        <f>_xlfn.XLOOKUP(#REF!,[1]!Backup_F8_Previous_Wave[ODINO],[1]!Backup_F8_Previous_Wave[Production Date],"")</f>
      </c>
      <c r="J3964" s="10">
        <f>_xlfn.XLOOKUP(#REF!,[1]!Backup_F8_Previous_Wave[ODINO],[1]!Backup_F8_Previous_Wave[Wave Date],"")</f>
      </c>
      <c r="K3964" s="6">
        <f>_xlfn.XLOOKUP(#REF!,[1]!Backup_F8_Previous_Wave[ODINO],[1]!Backup_F8_Previous_Wave[Full VIN],"")</f>
      </c>
      <c r="L3964" s="3" t="s">
        <v>4588</v>
      </c>
      <c r="M3964" s="3" t="s">
        <v>4</v>
      </c>
      <c r="N3964" s="3" t="s">
        <v>11605</v>
      </c>
      <c r="O3964" s="3" t="s">
        <v>62</v>
      </c>
      <c r="P3964" s="6">
        <f>_xlfn.XLOOKUP(#REF!,[1]!Table2[BINNING],[1]!Table2[VFG],"")</f>
      </c>
      <c r="Q3964" s="6">
        <f>IF(ISNUMBER(FIND("|",#REF!,1)),LEFT(#REF!,FIND("|",#REF!,1)-2),#REF!)</f>
      </c>
      <c r="R3964" s="6">
        <f>IF(ISNUMBER(FIND("|",#REF!,1)),RIGHT(#REF!,LEN(#REF!)-FIND("|",#REF!,1)-1),"")</f>
      </c>
      <c r="S3964" s="3" t="s">
        <v>7</v>
      </c>
      <c r="T3964" s="3" t="s">
        <v>7</v>
      </c>
      <c r="U3964" s="2">
        <v>0</v>
      </c>
      <c r="V3964" s="2">
        <v>0</v>
      </c>
      <c r="W3964" s="2"/>
      <c r="X3964" s="3" t="s">
        <v>24</v>
      </c>
      <c r="Y3964" s="2">
        <v>15</v>
      </c>
      <c r="Z3964" s="3"/>
      <c r="AA3964" s="3"/>
      <c r="AB3964" s="7" t="s">
        <v>11606</v>
      </c>
      <c r="AC3964" s="3" t="s">
        <v>191</v>
      </c>
      <c r="AD3964" s="3" t="s">
        <v>192</v>
      </c>
      <c r="AE3964" s="3" t="s">
        <v>193</v>
      </c>
      <c r="AF3964" s="3" t="s">
        <v>141</v>
      </c>
      <c r="AG3964" s="4"/>
      <c r="AH3964" s="3"/>
      <c r="AI3964" s="4"/>
      <c r="AJ39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4" s="8">
        <f>IF(#REF!=MAX(#REF!),"New","Old")</f>
      </c>
      <c r="AL3964" s="3"/>
      <c r="AM3964" s="9">
        <f>IF(OR(#REF!="",#REF!=0),"",IF(#REF!&lt;12000,"&lt;12k",IF(AND(#REF!&gt;=12000,#REF!&lt;24000),"12k to 24k",IF(AND(#REF!&gt;=24000,#REF!&lt;=36000),"24k to 36k",IF(#REF!&gt;36000,"&gt;36k","")))))</f>
      </c>
    </row>
    <row x14ac:dyDescent="0.25" r="3965" customHeight="1" ht="18.75">
      <c r="A3965" s="1">
        <v>1950056</v>
      </c>
      <c r="B3965" s="2">
        <v>11560693</v>
      </c>
      <c r="C3965" s="3" t="s">
        <v>0</v>
      </c>
      <c r="D3965" s="3" t="s">
        <v>86</v>
      </c>
      <c r="E3965" s="2">
        <v>2020</v>
      </c>
      <c r="F3965" s="4">
        <v>45239</v>
      </c>
      <c r="G3965" s="3" t="s">
        <v>14</v>
      </c>
      <c r="H3965" s="4">
        <v>45278</v>
      </c>
      <c r="I3965" s="4">
        <f>_xlfn.XLOOKUP(#REF!,[1]!Backup_F8_Previous_Wave[ODINO],[1]!Backup_F8_Previous_Wave[Production Date],"")</f>
      </c>
      <c r="J3965" s="10">
        <f>_xlfn.XLOOKUP(#REF!,[1]!Backup_F8_Previous_Wave[ODINO],[1]!Backup_F8_Previous_Wave[Wave Date],"")</f>
      </c>
      <c r="K3965" s="6">
        <f>_xlfn.XLOOKUP(#REF!,[1]!Backup_F8_Previous_Wave[ODINO],[1]!Backup_F8_Previous_Wave[Full VIN],"")</f>
      </c>
      <c r="L3965" s="3" t="s">
        <v>9058</v>
      </c>
      <c r="M3965" s="3" t="s">
        <v>4</v>
      </c>
      <c r="N3965" s="3" t="s">
        <v>11607</v>
      </c>
      <c r="O3965" s="3" t="s">
        <v>4771</v>
      </c>
      <c r="P3965" s="6">
        <f>_xlfn.XLOOKUP(#REF!,[1]!Table2[BINNING],[1]!Table2[VFG],"")</f>
      </c>
      <c r="Q3965" s="6">
        <f>IF(ISNUMBER(FIND("|",#REF!,1)),LEFT(#REF!,FIND("|",#REF!,1)-2),#REF!)</f>
      </c>
      <c r="R3965" s="6">
        <f>IF(ISNUMBER(FIND("|",#REF!,1)),RIGHT(#REF!,LEN(#REF!)-FIND("|",#REF!,1)-1),"")</f>
      </c>
      <c r="S3965" s="3" t="s">
        <v>7</v>
      </c>
      <c r="T3965" s="3" t="s">
        <v>7</v>
      </c>
      <c r="U3965" s="2">
        <v>0</v>
      </c>
      <c r="V3965" s="2">
        <v>0</v>
      </c>
      <c r="W3965" s="2"/>
      <c r="X3965" s="3" t="s">
        <v>139</v>
      </c>
      <c r="Y3965" s="2"/>
      <c r="Z3965" s="3"/>
      <c r="AA3965" s="3"/>
      <c r="AB3965" s="7" t="s">
        <v>11608</v>
      </c>
      <c r="AC3965" s="3" t="s">
        <v>685</v>
      </c>
      <c r="AD3965" s="3" t="s">
        <v>93</v>
      </c>
      <c r="AE3965" s="3" t="s">
        <v>94</v>
      </c>
      <c r="AF3965" s="3" t="s">
        <v>95</v>
      </c>
      <c r="AG3965" s="4"/>
      <c r="AH3965" s="3"/>
      <c r="AI3965" s="4"/>
      <c r="AJ39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5" s="8">
        <f>IF(#REF!=MAX(#REF!),"New","Old")</f>
      </c>
      <c r="AL3965" s="3"/>
      <c r="AM3965" s="9">
        <f>IF(OR(#REF!="",#REF!=0),"",IF(#REF!&lt;12000,"&lt;12k",IF(AND(#REF!&gt;=12000,#REF!&lt;24000),"12k to 24k",IF(AND(#REF!&gt;=24000,#REF!&lt;=36000),"24k to 36k",IF(#REF!&gt;36000,"&gt;36k","")))))</f>
      </c>
    </row>
    <row x14ac:dyDescent="0.25" r="3966" customHeight="1" ht="18.75">
      <c r="A3966" s="1">
        <v>1954293</v>
      </c>
      <c r="B3966" s="2">
        <v>11563592</v>
      </c>
      <c r="C3966" s="3" t="s">
        <v>0</v>
      </c>
      <c r="D3966" s="3" t="s">
        <v>4843</v>
      </c>
      <c r="E3966" s="2">
        <v>2022</v>
      </c>
      <c r="F3966" s="4">
        <v>45083</v>
      </c>
      <c r="G3966" s="3" t="s">
        <v>108</v>
      </c>
      <c r="H3966" s="4">
        <v>45295</v>
      </c>
      <c r="I3966" s="4">
        <f>_xlfn.XLOOKUP(#REF!,[1]!Backup_F8_Previous_Wave[ODINO],[1]!Backup_F8_Previous_Wave[Production Date],"")</f>
      </c>
      <c r="J3966" s="10">
        <f>_xlfn.XLOOKUP(#REF!,[1]!Backup_F8_Previous_Wave[ODINO],[1]!Backup_F8_Previous_Wave[Wave Date],"")</f>
      </c>
      <c r="K3966" s="6">
        <f>_xlfn.XLOOKUP(#REF!,[1]!Backup_F8_Previous_Wave[ODINO],[1]!Backup_F8_Previous_Wave[Full VIN],"")</f>
      </c>
      <c r="L3966" s="3" t="s">
        <v>7327</v>
      </c>
      <c r="M3966" s="3" t="s">
        <v>4</v>
      </c>
      <c r="N3966" s="3" t="s">
        <v>11609</v>
      </c>
      <c r="O3966" s="3" t="s">
        <v>1361</v>
      </c>
      <c r="P3966" s="6">
        <f>_xlfn.XLOOKUP(#REF!,[1]!Table2[BINNING],[1]!Table2[VFG],"")</f>
      </c>
      <c r="Q3966" s="6">
        <f>IF(ISNUMBER(FIND("|",#REF!,1)),LEFT(#REF!,FIND("|",#REF!,1)-2),#REF!)</f>
      </c>
      <c r="R3966" s="6">
        <f>IF(ISNUMBER(FIND("|",#REF!,1)),RIGHT(#REF!,LEN(#REF!)-FIND("|",#REF!,1)-1),"")</f>
      </c>
      <c r="S3966" s="3" t="s">
        <v>7</v>
      </c>
      <c r="T3966" s="3" t="s">
        <v>7</v>
      </c>
      <c r="U3966" s="2">
        <v>0</v>
      </c>
      <c r="V3966" s="2">
        <v>0</v>
      </c>
      <c r="W3966" s="2"/>
      <c r="X3966" s="3" t="s">
        <v>32</v>
      </c>
      <c r="Y3966" s="2">
        <v>35</v>
      </c>
      <c r="Z3966" s="3"/>
      <c r="AA3966" s="3"/>
      <c r="AB3966" s="7" t="s">
        <v>11610</v>
      </c>
      <c r="AC3966" s="3" t="s">
        <v>4847</v>
      </c>
      <c r="AD3966" s="3" t="s">
        <v>4848</v>
      </c>
      <c r="AE3966" s="3" t="s">
        <v>4849</v>
      </c>
      <c r="AF3966" s="3" t="s">
        <v>102</v>
      </c>
      <c r="AG3966" s="4"/>
      <c r="AH3966" s="3"/>
      <c r="AI3966" s="4"/>
      <c r="AJ39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6" s="8">
        <f>IF(#REF!=MAX(#REF!),"New","Old")</f>
      </c>
      <c r="AL3966" s="3"/>
      <c r="AM3966" s="9">
        <f>IF(OR(#REF!="",#REF!=0),"",IF(#REF!&lt;12000,"&lt;12k",IF(AND(#REF!&gt;=12000,#REF!&lt;24000),"12k to 24k",IF(AND(#REF!&gt;=24000,#REF!&lt;=36000),"24k to 36k",IF(#REF!&gt;36000,"&gt;36k","")))))</f>
      </c>
    </row>
    <row x14ac:dyDescent="0.25" r="3967" customHeight="1" ht="18.75">
      <c r="A3967" s="1">
        <v>1950062</v>
      </c>
      <c r="B3967" s="2">
        <v>11560696</v>
      </c>
      <c r="C3967" s="3" t="s">
        <v>0</v>
      </c>
      <c r="D3967" s="3" t="s">
        <v>86</v>
      </c>
      <c r="E3967" s="2">
        <v>2020</v>
      </c>
      <c r="F3967" s="4">
        <v>45248</v>
      </c>
      <c r="G3967" s="3" t="s">
        <v>14</v>
      </c>
      <c r="H3967" s="4">
        <v>45278</v>
      </c>
      <c r="I3967" s="4">
        <f>_xlfn.XLOOKUP(#REF!,[1]!Backup_F8_Previous_Wave[ODINO],[1]!Backup_F8_Previous_Wave[Production Date],"")</f>
      </c>
      <c r="J3967" s="10">
        <f>_xlfn.XLOOKUP(#REF!,[1]!Backup_F8_Previous_Wave[ODINO],[1]!Backup_F8_Previous_Wave[Wave Date],"")</f>
      </c>
      <c r="K3967" s="6">
        <f>_xlfn.XLOOKUP(#REF!,[1]!Backup_F8_Previous_Wave[ODINO],[1]!Backup_F8_Previous_Wave[Full VIN],"")</f>
      </c>
      <c r="L3967" s="3" t="s">
        <v>7318</v>
      </c>
      <c r="M3967" s="3" t="s">
        <v>4</v>
      </c>
      <c r="N3967" s="3" t="s">
        <v>11611</v>
      </c>
      <c r="O3967" s="3" t="s">
        <v>4771</v>
      </c>
      <c r="P3967" s="6">
        <f>_xlfn.XLOOKUP(#REF!,[1]!Table2[BINNING],[1]!Table2[VFG],"")</f>
      </c>
      <c r="Q3967" s="6">
        <f>IF(ISNUMBER(FIND("|",#REF!,1)),LEFT(#REF!,FIND("|",#REF!,1)-2),#REF!)</f>
      </c>
      <c r="R3967" s="6">
        <f>IF(ISNUMBER(FIND("|",#REF!,1)),RIGHT(#REF!,LEN(#REF!)-FIND("|",#REF!,1)-1),"")</f>
      </c>
      <c r="S3967" s="3" t="s">
        <v>7</v>
      </c>
      <c r="T3967" s="3" t="s">
        <v>7</v>
      </c>
      <c r="U3967" s="2">
        <v>0</v>
      </c>
      <c r="V3967" s="2">
        <v>0</v>
      </c>
      <c r="W3967" s="2">
        <v>35000</v>
      </c>
      <c r="X3967" s="3" t="s">
        <v>518</v>
      </c>
      <c r="Y3967" s="2"/>
      <c r="Z3967" s="3" t="s">
        <v>11612</v>
      </c>
      <c r="AA3967" s="3" t="s">
        <v>7469</v>
      </c>
      <c r="AB3967" s="7" t="s">
        <v>11613</v>
      </c>
      <c r="AC3967" s="3" t="s">
        <v>685</v>
      </c>
      <c r="AD3967" s="3" t="s">
        <v>93</v>
      </c>
      <c r="AE3967" s="3" t="s">
        <v>94</v>
      </c>
      <c r="AF3967" s="3" t="s">
        <v>95</v>
      </c>
      <c r="AG3967" s="4"/>
      <c r="AH3967" s="3"/>
      <c r="AI3967" s="4"/>
      <c r="AJ39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7" s="8">
        <f>IF(#REF!=MAX(#REF!),"New","Old")</f>
      </c>
      <c r="AL3967" s="3"/>
      <c r="AM3967" s="9">
        <f>IF(OR(#REF!="",#REF!=0),"",IF(#REF!&lt;12000,"&lt;12k",IF(AND(#REF!&gt;=12000,#REF!&lt;24000),"12k to 24k",IF(AND(#REF!&gt;=24000,#REF!&lt;=36000),"24k to 36k",IF(#REF!&gt;36000,"&gt;36k","")))))</f>
      </c>
    </row>
    <row x14ac:dyDescent="0.25" r="3968" customHeight="1" ht="18.75">
      <c r="A3968" s="1">
        <v>1950102</v>
      </c>
      <c r="B3968" s="2">
        <v>11560727</v>
      </c>
      <c r="C3968" s="3" t="s">
        <v>0</v>
      </c>
      <c r="D3968" s="3" t="s">
        <v>86</v>
      </c>
      <c r="E3968" s="2">
        <v>2020</v>
      </c>
      <c r="F3968" s="4">
        <v>45271</v>
      </c>
      <c r="G3968" s="3" t="s">
        <v>14</v>
      </c>
      <c r="H3968" s="4">
        <v>45278</v>
      </c>
      <c r="I3968" s="4">
        <f>_xlfn.XLOOKUP(#REF!,[1]!Backup_F8_Previous_Wave[ODINO],[1]!Backup_F8_Previous_Wave[Production Date],"")</f>
      </c>
      <c r="J3968" s="10">
        <f>_xlfn.XLOOKUP(#REF!,[1]!Backup_F8_Previous_Wave[ODINO],[1]!Backup_F8_Previous_Wave[Wave Date],"")</f>
      </c>
      <c r="K3968" s="6">
        <f>_xlfn.XLOOKUP(#REF!,[1]!Backup_F8_Previous_Wave[ODINO],[1]!Backup_F8_Previous_Wave[Full VIN],"")</f>
      </c>
      <c r="L3968" s="3" t="s">
        <v>8380</v>
      </c>
      <c r="M3968" s="3" t="s">
        <v>4</v>
      </c>
      <c r="N3968" s="3" t="s">
        <v>11614</v>
      </c>
      <c r="O3968" s="3" t="s">
        <v>4771</v>
      </c>
      <c r="P3968" s="6">
        <f>_xlfn.XLOOKUP(#REF!,[1]!Table2[BINNING],[1]!Table2[VFG],"")</f>
      </c>
      <c r="Q3968" s="6">
        <f>IF(ISNUMBER(FIND("|",#REF!,1)),LEFT(#REF!,FIND("|",#REF!,1)-2),#REF!)</f>
      </c>
      <c r="R3968" s="6">
        <f>IF(ISNUMBER(FIND("|",#REF!,1)),RIGHT(#REF!,LEN(#REF!)-FIND("|",#REF!,1)-1),"")</f>
      </c>
      <c r="S3968" s="3" t="s">
        <v>7</v>
      </c>
      <c r="T3968" s="3" t="s">
        <v>7</v>
      </c>
      <c r="U3968" s="2">
        <v>0</v>
      </c>
      <c r="V3968" s="2">
        <v>0</v>
      </c>
      <c r="W3968" s="2">
        <v>20740</v>
      </c>
      <c r="X3968" s="3" t="s">
        <v>282</v>
      </c>
      <c r="Y3968" s="2">
        <v>0</v>
      </c>
      <c r="Z3968" s="3" t="s">
        <v>11615</v>
      </c>
      <c r="AA3968" s="3" t="s">
        <v>4038</v>
      </c>
      <c r="AB3968" s="7" t="s">
        <v>11616</v>
      </c>
      <c r="AC3968" s="3" t="s">
        <v>685</v>
      </c>
      <c r="AD3968" s="3" t="s">
        <v>93</v>
      </c>
      <c r="AE3968" s="3" t="s">
        <v>94</v>
      </c>
      <c r="AF3968" s="3" t="s">
        <v>95</v>
      </c>
      <c r="AG3968" s="4"/>
      <c r="AH3968" s="3"/>
      <c r="AI3968" s="4"/>
      <c r="AJ39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8" s="8">
        <f>IF(#REF!=MAX(#REF!),"New","Old")</f>
      </c>
      <c r="AL3968" s="3"/>
      <c r="AM3968" s="9">
        <f>IF(OR(#REF!="",#REF!=0),"",IF(#REF!&lt;12000,"&lt;12k",IF(AND(#REF!&gt;=12000,#REF!&lt;24000),"12k to 24k",IF(AND(#REF!&gt;=24000,#REF!&lt;=36000),"24k to 36k",IF(#REF!&gt;36000,"&gt;36k","")))))</f>
      </c>
    </row>
    <row x14ac:dyDescent="0.25" r="3969" customHeight="1" ht="18.75">
      <c r="A3969" s="1">
        <v>1950127</v>
      </c>
      <c r="B3969" s="2">
        <v>11560745</v>
      </c>
      <c r="C3969" s="3" t="s">
        <v>0</v>
      </c>
      <c r="D3969" s="3" t="s">
        <v>86</v>
      </c>
      <c r="E3969" s="2">
        <v>2020</v>
      </c>
      <c r="F3969" s="4">
        <v>45267</v>
      </c>
      <c r="G3969" s="3" t="s">
        <v>14</v>
      </c>
      <c r="H3969" s="4">
        <v>45278</v>
      </c>
      <c r="I3969" s="4">
        <f>_xlfn.XLOOKUP(#REF!,[1]!Backup_F8_Previous_Wave[ODINO],[1]!Backup_F8_Previous_Wave[Production Date],"")</f>
      </c>
      <c r="J3969" s="10">
        <f>_xlfn.XLOOKUP(#REF!,[1]!Backup_F8_Previous_Wave[ODINO],[1]!Backup_F8_Previous_Wave[Wave Date],"")</f>
      </c>
      <c r="K3969" s="6">
        <f>_xlfn.XLOOKUP(#REF!,[1]!Backup_F8_Previous_Wave[ODINO],[1]!Backup_F8_Previous_Wave[Full VIN],"")</f>
      </c>
      <c r="L3969" s="3" t="s">
        <v>8286</v>
      </c>
      <c r="M3969" s="3" t="s">
        <v>4</v>
      </c>
      <c r="N3969" s="3" t="s">
        <v>11617</v>
      </c>
      <c r="O3969" s="3" t="s">
        <v>4771</v>
      </c>
      <c r="P3969" s="6">
        <f>_xlfn.XLOOKUP(#REF!,[1]!Table2[BINNING],[1]!Table2[VFG],"")</f>
      </c>
      <c r="Q3969" s="6">
        <f>IF(ISNUMBER(FIND("|",#REF!,1)),LEFT(#REF!,FIND("|",#REF!,1)-2),#REF!)</f>
      </c>
      <c r="R3969" s="6">
        <f>IF(ISNUMBER(FIND("|",#REF!,1)),RIGHT(#REF!,LEN(#REF!)-FIND("|",#REF!,1)-1),"")</f>
      </c>
      <c r="S3969" s="3" t="s">
        <v>7</v>
      </c>
      <c r="T3969" s="3" t="s">
        <v>7</v>
      </c>
      <c r="U3969" s="2">
        <v>0</v>
      </c>
      <c r="V3969" s="2">
        <v>0</v>
      </c>
      <c r="W3969" s="2"/>
      <c r="X3969" s="3" t="s">
        <v>1993</v>
      </c>
      <c r="Y3969" s="2"/>
      <c r="Z3969" s="3"/>
      <c r="AA3969" s="3"/>
      <c r="AB3969" s="7" t="s">
        <v>11618</v>
      </c>
      <c r="AC3969" s="3" t="s">
        <v>685</v>
      </c>
      <c r="AD3969" s="3" t="s">
        <v>93</v>
      </c>
      <c r="AE3969" s="3" t="s">
        <v>94</v>
      </c>
      <c r="AF3969" s="3" t="s">
        <v>95</v>
      </c>
      <c r="AG3969" s="4"/>
      <c r="AH3969" s="3"/>
      <c r="AI3969" s="4"/>
      <c r="AJ39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69" s="8">
        <f>IF(#REF!=MAX(#REF!),"New","Old")</f>
      </c>
      <c r="AL3969" s="3"/>
      <c r="AM3969" s="9">
        <f>IF(OR(#REF!="",#REF!=0),"",IF(#REF!&lt;12000,"&lt;12k",IF(AND(#REF!&gt;=12000,#REF!&lt;24000),"12k to 24k",IF(AND(#REF!&gt;=24000,#REF!&lt;=36000),"24k to 36k",IF(#REF!&gt;36000,"&gt;36k","")))))</f>
      </c>
    </row>
    <row x14ac:dyDescent="0.25" r="3970" customHeight="1" ht="18.75">
      <c r="A3970" s="1">
        <v>1952622</v>
      </c>
      <c r="B3970" s="2">
        <v>11562458</v>
      </c>
      <c r="C3970" s="3" t="s">
        <v>0</v>
      </c>
      <c r="D3970" s="3" t="s">
        <v>1</v>
      </c>
      <c r="E3970" s="2">
        <v>2019</v>
      </c>
      <c r="F3970" s="4">
        <v>45280</v>
      </c>
      <c r="G3970" s="3" t="s">
        <v>14</v>
      </c>
      <c r="H3970" s="4">
        <v>45288</v>
      </c>
      <c r="I3970" s="4">
        <f>_xlfn.XLOOKUP(#REF!,[1]!Backup_F8_Previous_Wave[ODINO],[1]!Backup_F8_Previous_Wave[Production Date],"")</f>
      </c>
      <c r="J3970" s="10">
        <f>_xlfn.XLOOKUP(#REF!,[1]!Backup_F8_Previous_Wave[ODINO],[1]!Backup_F8_Previous_Wave[Wave Date],"")</f>
      </c>
      <c r="K3970" s="6">
        <f>_xlfn.XLOOKUP(#REF!,[1]!Backup_F8_Previous_Wave[ODINO],[1]!Backup_F8_Previous_Wave[Full VIN],"")</f>
      </c>
      <c r="L3970" s="3" t="s">
        <v>11619</v>
      </c>
      <c r="M3970" s="3" t="s">
        <v>4</v>
      </c>
      <c r="N3970" s="3" t="s">
        <v>11620</v>
      </c>
      <c r="O3970" s="3" t="s">
        <v>7136</v>
      </c>
      <c r="P3970" s="6">
        <f>_xlfn.XLOOKUP(#REF!,[1]!Table2[BINNING],[1]!Table2[VFG],"")</f>
      </c>
      <c r="Q3970" s="6">
        <f>IF(ISNUMBER(FIND("|",#REF!,1)),LEFT(#REF!,FIND("|",#REF!,1)-2),#REF!)</f>
      </c>
      <c r="R3970" s="6">
        <f>IF(ISNUMBER(FIND("|",#REF!,1)),RIGHT(#REF!,LEN(#REF!)-FIND("|",#REF!,1)-1),"")</f>
      </c>
      <c r="S3970" s="3" t="s">
        <v>7</v>
      </c>
      <c r="T3970" s="3" t="s">
        <v>7</v>
      </c>
      <c r="U3970" s="2">
        <v>0</v>
      </c>
      <c r="V3970" s="2">
        <v>0</v>
      </c>
      <c r="W3970" s="2"/>
      <c r="X3970" s="3" t="s">
        <v>5421</v>
      </c>
      <c r="Y3970" s="2">
        <v>0</v>
      </c>
      <c r="Z3970" s="3"/>
      <c r="AA3970" s="3"/>
      <c r="AB3970" s="7" t="s">
        <v>11621</v>
      </c>
      <c r="AC3970" s="3" t="s">
        <v>20</v>
      </c>
      <c r="AD3970" s="3" t="s">
        <v>11</v>
      </c>
      <c r="AE3970" s="3" t="s">
        <v>135</v>
      </c>
      <c r="AF3970" s="3" t="s">
        <v>27</v>
      </c>
      <c r="AG3970" s="4"/>
      <c r="AH3970" s="3"/>
      <c r="AI3970" s="4"/>
      <c r="AJ39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0" s="8">
        <f>IF(#REF!=MAX(#REF!),"New","Old")</f>
      </c>
      <c r="AL3970" s="3"/>
      <c r="AM3970" s="9">
        <f>IF(OR(#REF!="",#REF!=0),"",IF(#REF!&lt;12000,"&lt;12k",IF(AND(#REF!&gt;=12000,#REF!&lt;24000),"12k to 24k",IF(AND(#REF!&gt;=24000,#REF!&lt;=36000),"24k to 36k",IF(#REF!&gt;36000,"&gt;36k","")))))</f>
      </c>
    </row>
    <row x14ac:dyDescent="0.25" r="3971" customHeight="1" ht="18.75">
      <c r="A3971" s="1">
        <v>1950303</v>
      </c>
      <c r="B3971" s="2">
        <v>11560857</v>
      </c>
      <c r="C3971" s="3" t="s">
        <v>0</v>
      </c>
      <c r="D3971" s="3" t="s">
        <v>3638</v>
      </c>
      <c r="E3971" s="2">
        <v>2021</v>
      </c>
      <c r="F3971" s="4">
        <v>45122</v>
      </c>
      <c r="G3971" s="3" t="s">
        <v>39</v>
      </c>
      <c r="H3971" s="4">
        <v>45279</v>
      </c>
      <c r="I3971" s="4">
        <f>_xlfn.XLOOKUP(#REF!,[1]!Backup_F8_Previous_Wave[ODINO],[1]!Backup_F8_Previous_Wave[Production Date],"")</f>
      </c>
      <c r="J3971" s="10">
        <f>_xlfn.XLOOKUP(#REF!,[1]!Backup_F8_Previous_Wave[ODINO],[1]!Backup_F8_Previous_Wave[Wave Date],"")</f>
      </c>
      <c r="K3971" s="6">
        <f>_xlfn.XLOOKUP(#REF!,[1]!Backup_F8_Previous_Wave[ODINO],[1]!Backup_F8_Previous_Wave[Full VIN],"")</f>
      </c>
      <c r="L3971" s="3" t="s">
        <v>11622</v>
      </c>
      <c r="M3971" s="3" t="s">
        <v>4</v>
      </c>
      <c r="N3971" s="3" t="s">
        <v>11623</v>
      </c>
      <c r="O3971" s="3" t="s">
        <v>111</v>
      </c>
      <c r="P3971" s="6">
        <f>_xlfn.XLOOKUP(#REF!,[1]!Table2[BINNING],[1]!Table2[VFG],"")</f>
      </c>
      <c r="Q3971" s="6">
        <f>IF(ISNUMBER(FIND("|",#REF!,1)),LEFT(#REF!,FIND("|",#REF!,1)-2),#REF!)</f>
      </c>
      <c r="R3971" s="6">
        <f>IF(ISNUMBER(FIND("|",#REF!,1)),RIGHT(#REF!,LEN(#REF!)-FIND("|",#REF!,1)-1),"")</f>
      </c>
      <c r="S3971" s="3" t="s">
        <v>7</v>
      </c>
      <c r="T3971" s="3" t="s">
        <v>7</v>
      </c>
      <c r="U3971" s="2">
        <v>0</v>
      </c>
      <c r="V3971" s="2">
        <v>0</v>
      </c>
      <c r="W3971" s="2">
        <v>17000</v>
      </c>
      <c r="X3971" s="3" t="s">
        <v>50</v>
      </c>
      <c r="Y3971" s="2"/>
      <c r="Z3971" s="3" t="s">
        <v>11624</v>
      </c>
      <c r="AA3971" s="3" t="s">
        <v>7595</v>
      </c>
      <c r="AB3971" s="7" t="s">
        <v>11625</v>
      </c>
      <c r="AC3971" s="3" t="s">
        <v>3642</v>
      </c>
      <c r="AD3971" s="3" t="s">
        <v>3643</v>
      </c>
      <c r="AE3971" s="3" t="s">
        <v>3644</v>
      </c>
      <c r="AF3971" s="3" t="s">
        <v>68</v>
      </c>
      <c r="AG3971" s="4"/>
      <c r="AH3971" s="3"/>
      <c r="AI3971" s="4"/>
      <c r="AJ39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1" s="8">
        <f>IF(#REF!=MAX(#REF!),"New","Old")</f>
      </c>
      <c r="AL3971" s="3"/>
      <c r="AM3971" s="9">
        <f>IF(OR(#REF!="",#REF!=0),"",IF(#REF!&lt;12000,"&lt;12k",IF(AND(#REF!&gt;=12000,#REF!&lt;24000),"12k to 24k",IF(AND(#REF!&gt;=24000,#REF!&lt;=36000),"24k to 36k",IF(#REF!&gt;36000,"&gt;36k","")))))</f>
      </c>
    </row>
    <row x14ac:dyDescent="0.25" r="3972" customHeight="1" ht="18.75">
      <c r="A3972" s="1">
        <v>1950349</v>
      </c>
      <c r="B3972" s="2">
        <v>11560891</v>
      </c>
      <c r="C3972" s="3" t="s">
        <v>0</v>
      </c>
      <c r="D3972" s="3" t="s">
        <v>181</v>
      </c>
      <c r="E3972" s="2">
        <v>2016</v>
      </c>
      <c r="F3972" s="4">
        <v>45279</v>
      </c>
      <c r="G3972" s="3" t="s">
        <v>14</v>
      </c>
      <c r="H3972" s="4">
        <v>45279</v>
      </c>
      <c r="I3972" s="4"/>
      <c r="J3972" s="10">
        <f>_xlfn.XLOOKUP(#REF!,[1]!Backup_F8_Previous_Wave[ODINO],[1]!Backup_F8_Previous_Wave[Wave Date],"")</f>
      </c>
      <c r="K3972" s="3"/>
      <c r="L3972" s="3" t="s">
        <v>5138</v>
      </c>
      <c r="M3972" s="3" t="s">
        <v>4</v>
      </c>
      <c r="N3972" s="3" t="s">
        <v>11626</v>
      </c>
      <c r="O3972" s="3" t="s">
        <v>196</v>
      </c>
      <c r="P3972" s="6">
        <f>_xlfn.XLOOKUP(#REF!,[1]!Table2[BINNING],[1]!Table2[VFG],"")</f>
      </c>
      <c r="Q3972" s="6">
        <f>IF(ISNUMBER(FIND("|",#REF!,1)),LEFT(#REF!,FIND("|",#REF!,1)-2),#REF!)</f>
      </c>
      <c r="R3972" s="6">
        <f>IF(ISNUMBER(FIND("|",#REF!,1)),RIGHT(#REF!,LEN(#REF!)-FIND("|",#REF!,1)-1),"")</f>
      </c>
      <c r="S3972" s="3" t="s">
        <v>7</v>
      </c>
      <c r="T3972" s="3" t="s">
        <v>7</v>
      </c>
      <c r="U3972" s="2">
        <v>0</v>
      </c>
      <c r="V3972" s="2">
        <v>0</v>
      </c>
      <c r="W3972" s="2"/>
      <c r="X3972" s="3" t="s">
        <v>238</v>
      </c>
      <c r="Y3972" s="2">
        <v>75</v>
      </c>
      <c r="Z3972" s="3"/>
      <c r="AA3972" s="3"/>
      <c r="AB3972" s="7" t="s">
        <v>11627</v>
      </c>
      <c r="AC3972" s="3" t="s">
        <v>44</v>
      </c>
      <c r="AD3972" s="3" t="s">
        <v>44</v>
      </c>
      <c r="AE3972" s="3" t="s">
        <v>44</v>
      </c>
      <c r="AF3972" s="3" t="s">
        <v>44</v>
      </c>
      <c r="AG3972" s="4"/>
      <c r="AH3972" s="3"/>
      <c r="AI3972" s="4"/>
      <c r="AJ39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2" s="8">
        <f>IF(#REF!=MAX(#REF!),"New","Old")</f>
      </c>
      <c r="AL3972" s="3"/>
      <c r="AM3972" s="9">
        <f>IF(OR(#REF!="",#REF!=0),"",IF(#REF!&lt;12000,"&lt;12k",IF(AND(#REF!&gt;=12000,#REF!&lt;24000),"12k to 24k",IF(AND(#REF!&gt;=24000,#REF!&lt;=36000),"24k to 36k",IF(#REF!&gt;36000,"&gt;36k","")))))</f>
      </c>
    </row>
    <row x14ac:dyDescent="0.25" r="3973" customHeight="1" ht="18.75">
      <c r="A3973" s="1">
        <v>1950414</v>
      </c>
      <c r="B3973" s="2">
        <v>11560938</v>
      </c>
      <c r="C3973" s="3" t="s">
        <v>0</v>
      </c>
      <c r="D3973" s="3" t="s">
        <v>86</v>
      </c>
      <c r="E3973" s="2">
        <v>2020</v>
      </c>
      <c r="F3973" s="4">
        <v>45276</v>
      </c>
      <c r="G3973" s="3" t="s">
        <v>14</v>
      </c>
      <c r="H3973" s="4">
        <v>45279</v>
      </c>
      <c r="I3973" s="4">
        <f>_xlfn.XLOOKUP(#REF!,[1]!Backup_F8_Previous_Wave[ODINO],[1]!Backup_F8_Previous_Wave[Production Date],"")</f>
      </c>
      <c r="J3973" s="10">
        <f>_xlfn.XLOOKUP(#REF!,[1]!Backup_F8_Previous_Wave[ODINO],[1]!Backup_F8_Previous_Wave[Wave Date],"")</f>
      </c>
      <c r="K3973" s="6">
        <f>_xlfn.XLOOKUP(#REF!,[1]!Backup_F8_Previous_Wave[ODINO],[1]!Backup_F8_Previous_Wave[Full VIN],"")</f>
      </c>
      <c r="L3973" s="3" t="s">
        <v>7256</v>
      </c>
      <c r="M3973" s="3" t="s">
        <v>4</v>
      </c>
      <c r="N3973" s="3" t="s">
        <v>11628</v>
      </c>
      <c r="O3973" s="3" t="s">
        <v>4771</v>
      </c>
      <c r="P3973" s="6">
        <f>_xlfn.XLOOKUP(#REF!,[1]!Table2[BINNING],[1]!Table2[VFG],"")</f>
      </c>
      <c r="Q3973" s="6">
        <f>IF(ISNUMBER(FIND("|",#REF!,1)),LEFT(#REF!,FIND("|",#REF!,1)-2),#REF!)</f>
      </c>
      <c r="R3973" s="6">
        <f>IF(ISNUMBER(FIND("|",#REF!,1)),RIGHT(#REF!,LEN(#REF!)-FIND("|",#REF!,1)-1),"")</f>
      </c>
      <c r="S3973" s="3" t="s">
        <v>7</v>
      </c>
      <c r="T3973" s="3" t="s">
        <v>7</v>
      </c>
      <c r="U3973" s="2">
        <v>0</v>
      </c>
      <c r="V3973" s="2">
        <v>0</v>
      </c>
      <c r="W3973" s="2"/>
      <c r="X3973" s="3" t="s">
        <v>106</v>
      </c>
      <c r="Y3973" s="2">
        <v>0</v>
      </c>
      <c r="Z3973" s="3"/>
      <c r="AA3973" s="3"/>
      <c r="AB3973" s="7" t="s">
        <v>11629</v>
      </c>
      <c r="AC3973" s="3" t="s">
        <v>685</v>
      </c>
      <c r="AD3973" s="3" t="s">
        <v>1962</v>
      </c>
      <c r="AE3973" s="3" t="s">
        <v>2404</v>
      </c>
      <c r="AF3973" s="3" t="s">
        <v>95</v>
      </c>
      <c r="AG3973" s="4"/>
      <c r="AH3973" s="3"/>
      <c r="AI3973" s="4"/>
      <c r="AJ39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3" s="8">
        <f>IF(#REF!=MAX(#REF!),"New","Old")</f>
      </c>
      <c r="AL3973" s="3"/>
      <c r="AM3973" s="9">
        <f>IF(OR(#REF!="",#REF!=0),"",IF(#REF!&lt;12000,"&lt;12k",IF(AND(#REF!&gt;=12000,#REF!&lt;24000),"12k to 24k",IF(AND(#REF!&gt;=24000,#REF!&lt;=36000),"24k to 36k",IF(#REF!&gt;36000,"&gt;36k","")))))</f>
      </c>
    </row>
    <row x14ac:dyDescent="0.25" r="3974" customHeight="1" ht="18.75">
      <c r="A3974" s="1">
        <v>1951437</v>
      </c>
      <c r="B3974" s="2">
        <v>11561650</v>
      </c>
      <c r="C3974" s="3" t="s">
        <v>0</v>
      </c>
      <c r="D3974" s="3" t="s">
        <v>1</v>
      </c>
      <c r="E3974" s="2">
        <v>2015</v>
      </c>
      <c r="F3974" s="4">
        <v>45272</v>
      </c>
      <c r="G3974" s="3" t="s">
        <v>14</v>
      </c>
      <c r="H3974" s="4">
        <v>45283</v>
      </c>
      <c r="I3974" s="4">
        <f>_xlfn.XLOOKUP(#REF!,[1]!Backup_F8_Previous_Wave[ODINO],[1]!Backup_F8_Previous_Wave[Production Date],"")</f>
      </c>
      <c r="J3974" s="10">
        <f>_xlfn.XLOOKUP(#REF!,[1]!Backup_F8_Previous_Wave[ODINO],[1]!Backup_F8_Previous_Wave[Wave Date],"")</f>
      </c>
      <c r="K3974" s="6">
        <f>_xlfn.XLOOKUP(#REF!,[1]!Backup_F8_Previous_Wave[ODINO],[1]!Backup_F8_Previous_Wave[Full VIN],"")</f>
      </c>
      <c r="L3974" s="3" t="s">
        <v>11630</v>
      </c>
      <c r="M3974" s="3" t="s">
        <v>4</v>
      </c>
      <c r="N3974" s="3" t="s">
        <v>11631</v>
      </c>
      <c r="O3974" s="3" t="s">
        <v>49</v>
      </c>
      <c r="P3974" s="6">
        <f>_xlfn.XLOOKUP(#REF!,[1]!Table2[BINNING],[1]!Table2[VFG],"")</f>
      </c>
      <c r="Q3974" s="6">
        <f>IF(ISNUMBER(FIND("|",#REF!,1)),LEFT(#REF!,FIND("|",#REF!,1)-2),#REF!)</f>
      </c>
      <c r="R3974" s="6">
        <f>IF(ISNUMBER(FIND("|",#REF!,1)),RIGHT(#REF!,LEN(#REF!)-FIND("|",#REF!,1)-1),"")</f>
      </c>
      <c r="S3974" s="3" t="s">
        <v>7</v>
      </c>
      <c r="T3974" s="3" t="s">
        <v>7</v>
      </c>
      <c r="U3974" s="2">
        <v>0</v>
      </c>
      <c r="V3974" s="2">
        <v>0</v>
      </c>
      <c r="W3974" s="2"/>
      <c r="X3974" s="3" t="s">
        <v>897</v>
      </c>
      <c r="Y3974" s="2">
        <v>0</v>
      </c>
      <c r="Z3974" s="3"/>
      <c r="AA3974" s="3"/>
      <c r="AB3974" s="7" t="s">
        <v>11632</v>
      </c>
      <c r="AC3974" s="3" t="s">
        <v>20</v>
      </c>
      <c r="AD3974" s="3" t="s">
        <v>11</v>
      </c>
      <c r="AE3974" s="3" t="s">
        <v>21</v>
      </c>
      <c r="AF3974" s="3" t="s">
        <v>13</v>
      </c>
      <c r="AG3974" s="4"/>
      <c r="AH3974" s="3"/>
      <c r="AI3974" s="4"/>
      <c r="AJ39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4" s="8">
        <f>IF(#REF!=MAX(#REF!),"New","Old")</f>
      </c>
      <c r="AL3974" s="3"/>
      <c r="AM3974" s="9">
        <f>IF(OR(#REF!="",#REF!=0),"",IF(#REF!&lt;12000,"&lt;12k",IF(AND(#REF!&gt;=12000,#REF!&lt;24000),"12k to 24k",IF(AND(#REF!&gt;=24000,#REF!&lt;=36000),"24k to 36k",IF(#REF!&gt;36000,"&gt;36k","")))))</f>
      </c>
    </row>
    <row x14ac:dyDescent="0.25" r="3975" customHeight="1" ht="18.75">
      <c r="A3975" s="1">
        <v>1950493</v>
      </c>
      <c r="B3975" s="2">
        <v>11560995</v>
      </c>
      <c r="C3975" s="3" t="s">
        <v>0</v>
      </c>
      <c r="D3975" s="3" t="s">
        <v>181</v>
      </c>
      <c r="E3975" s="2">
        <v>2017</v>
      </c>
      <c r="F3975" s="4">
        <v>44844</v>
      </c>
      <c r="G3975" s="3" t="s">
        <v>14</v>
      </c>
      <c r="H3975" s="4">
        <v>45279</v>
      </c>
      <c r="I3975" s="4">
        <f>_xlfn.XLOOKUP(#REF!,[1]!Backup_F8_Previous_Wave[ODINO],[1]!Backup_F8_Previous_Wave[Production Date],"")</f>
      </c>
      <c r="J3975" s="10">
        <f>_xlfn.XLOOKUP(#REF!,[1]!Backup_F8_Previous_Wave[ODINO],[1]!Backup_F8_Previous_Wave[Wave Date],"")</f>
      </c>
      <c r="K3975" s="6">
        <f>_xlfn.XLOOKUP(#REF!,[1]!Backup_F8_Previous_Wave[ODINO],[1]!Backup_F8_Previous_Wave[Full VIN],"")</f>
      </c>
      <c r="L3975" s="3" t="s">
        <v>7162</v>
      </c>
      <c r="M3975" s="3" t="s">
        <v>4</v>
      </c>
      <c r="N3975" s="3" t="s">
        <v>11633</v>
      </c>
      <c r="O3975" s="3" t="s">
        <v>196</v>
      </c>
      <c r="P3975" s="6">
        <f>_xlfn.XLOOKUP(#REF!,[1]!Table2[BINNING],[1]!Table2[VFG],"")</f>
      </c>
      <c r="Q3975" s="6">
        <f>IF(ISNUMBER(FIND("|",#REF!,1)),LEFT(#REF!,FIND("|",#REF!,1)-2),#REF!)</f>
      </c>
      <c r="R3975" s="6">
        <f>IF(ISNUMBER(FIND("|",#REF!,1)),RIGHT(#REF!,LEN(#REF!)-FIND("|",#REF!,1)-1),"")</f>
      </c>
      <c r="S3975" s="3" t="s">
        <v>7</v>
      </c>
      <c r="T3975" s="3" t="s">
        <v>7</v>
      </c>
      <c r="U3975" s="2">
        <v>0</v>
      </c>
      <c r="V3975" s="2">
        <v>0</v>
      </c>
      <c r="W3975" s="2"/>
      <c r="X3975" s="3" t="s">
        <v>100</v>
      </c>
      <c r="Y3975" s="2"/>
      <c r="Z3975" s="3"/>
      <c r="AA3975" s="3"/>
      <c r="AB3975" s="7" t="s">
        <v>11634</v>
      </c>
      <c r="AC3975" s="3" t="s">
        <v>297</v>
      </c>
      <c r="AD3975" s="3" t="s">
        <v>298</v>
      </c>
      <c r="AE3975" s="3" t="s">
        <v>299</v>
      </c>
      <c r="AF3975" s="3" t="s">
        <v>198</v>
      </c>
      <c r="AG3975" s="4"/>
      <c r="AH3975" s="3"/>
      <c r="AI3975" s="4"/>
      <c r="AJ39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5" s="8">
        <f>IF(#REF!=MAX(#REF!),"New","Old")</f>
      </c>
      <c r="AL3975" s="3"/>
      <c r="AM3975" s="9">
        <f>IF(OR(#REF!="",#REF!=0),"",IF(#REF!&lt;12000,"&lt;12k",IF(AND(#REF!&gt;=12000,#REF!&lt;24000),"12k to 24k",IF(AND(#REF!&gt;=24000,#REF!&lt;=36000),"24k to 36k",IF(#REF!&gt;36000,"&gt;36k","")))))</f>
      </c>
    </row>
    <row x14ac:dyDescent="0.25" r="3976" customHeight="1" ht="18.75">
      <c r="A3976" s="1">
        <v>1950517</v>
      </c>
      <c r="B3976" s="2">
        <v>11561012</v>
      </c>
      <c r="C3976" s="3" t="s">
        <v>0</v>
      </c>
      <c r="D3976" s="3" t="s">
        <v>86</v>
      </c>
      <c r="E3976" s="2">
        <v>2020</v>
      </c>
      <c r="F3976" s="4">
        <v>45274</v>
      </c>
      <c r="G3976" s="3" t="s">
        <v>14</v>
      </c>
      <c r="H3976" s="4">
        <v>45279</v>
      </c>
      <c r="I3976" s="4">
        <f>_xlfn.XLOOKUP(#REF!,[1]!Backup_F8_Previous_Wave[ODINO],[1]!Backup_F8_Previous_Wave[Production Date],"")</f>
      </c>
      <c r="J3976" s="10">
        <f>_xlfn.XLOOKUP(#REF!,[1]!Backup_F8_Previous_Wave[ODINO],[1]!Backup_F8_Previous_Wave[Wave Date],"")</f>
      </c>
      <c r="K3976" s="6">
        <f>_xlfn.XLOOKUP(#REF!,[1]!Backup_F8_Previous_Wave[ODINO],[1]!Backup_F8_Previous_Wave[Full VIN],"")</f>
      </c>
      <c r="L3976" s="3" t="s">
        <v>5294</v>
      </c>
      <c r="M3976" s="3" t="s">
        <v>4</v>
      </c>
      <c r="N3976" s="3" t="s">
        <v>11635</v>
      </c>
      <c r="O3976" s="3" t="s">
        <v>4771</v>
      </c>
      <c r="P3976" s="6">
        <f>_xlfn.XLOOKUP(#REF!,[1]!Table2[BINNING],[1]!Table2[VFG],"")</f>
      </c>
      <c r="Q3976" s="6">
        <f>IF(ISNUMBER(FIND("|",#REF!,1)),LEFT(#REF!,FIND("|",#REF!,1)-2),#REF!)</f>
      </c>
      <c r="R3976" s="6">
        <f>IF(ISNUMBER(FIND("|",#REF!,1)),RIGHT(#REF!,LEN(#REF!)-FIND("|",#REF!,1)-1),"")</f>
      </c>
      <c r="S3976" s="3" t="s">
        <v>7</v>
      </c>
      <c r="T3976" s="3" t="s">
        <v>7</v>
      </c>
      <c r="U3976" s="2">
        <v>0</v>
      </c>
      <c r="V3976" s="2">
        <v>0</v>
      </c>
      <c r="W3976" s="2"/>
      <c r="X3976" s="3" t="s">
        <v>282</v>
      </c>
      <c r="Y3976" s="2">
        <v>0</v>
      </c>
      <c r="Z3976" s="3"/>
      <c r="AA3976" s="3"/>
      <c r="AB3976" s="7" t="s">
        <v>11636</v>
      </c>
      <c r="AC3976" s="3" t="s">
        <v>685</v>
      </c>
      <c r="AD3976" s="3" t="s">
        <v>93</v>
      </c>
      <c r="AE3976" s="3" t="s">
        <v>94</v>
      </c>
      <c r="AF3976" s="3" t="s">
        <v>95</v>
      </c>
      <c r="AG3976" s="4"/>
      <c r="AH3976" s="3"/>
      <c r="AI3976" s="4"/>
      <c r="AJ39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6" s="8">
        <f>IF(#REF!=MAX(#REF!),"New","Old")</f>
      </c>
      <c r="AL3976" s="3"/>
      <c r="AM3976" s="9">
        <f>IF(OR(#REF!="",#REF!=0),"",IF(#REF!&lt;12000,"&lt;12k",IF(AND(#REF!&gt;=12000,#REF!&lt;24000),"12k to 24k",IF(AND(#REF!&gt;=24000,#REF!&lt;=36000),"24k to 36k",IF(#REF!&gt;36000,"&gt;36k","")))))</f>
      </c>
    </row>
    <row x14ac:dyDescent="0.25" r="3977" customHeight="1" ht="18.75">
      <c r="A3977" s="1">
        <v>1950571</v>
      </c>
      <c r="B3977" s="2">
        <v>11561043</v>
      </c>
      <c r="C3977" s="3" t="s">
        <v>0</v>
      </c>
      <c r="D3977" s="3" t="s">
        <v>86</v>
      </c>
      <c r="E3977" s="2">
        <v>2020</v>
      </c>
      <c r="F3977" s="4">
        <v>45257</v>
      </c>
      <c r="G3977" s="3" t="s">
        <v>14</v>
      </c>
      <c r="H3977" s="4">
        <v>45280</v>
      </c>
      <c r="I3977" s="4">
        <f>_xlfn.XLOOKUP(#REF!,[1]!Backup_F8_Previous_Wave[ODINO],[1]!Backup_F8_Previous_Wave[Production Date],"")</f>
      </c>
      <c r="J3977" s="10">
        <f>_xlfn.XLOOKUP(#REF!,[1]!Backup_F8_Previous_Wave[ODINO],[1]!Backup_F8_Previous_Wave[Wave Date],"")</f>
      </c>
      <c r="K3977" s="6">
        <f>_xlfn.XLOOKUP(#REF!,[1]!Backup_F8_Previous_Wave[ODINO],[1]!Backup_F8_Previous_Wave[Full VIN],"")</f>
      </c>
      <c r="L3977" s="3" t="s">
        <v>9558</v>
      </c>
      <c r="M3977" s="3" t="s">
        <v>4</v>
      </c>
      <c r="N3977" s="3" t="s">
        <v>11637</v>
      </c>
      <c r="O3977" s="3" t="s">
        <v>4771</v>
      </c>
      <c r="P3977" s="6">
        <f>_xlfn.XLOOKUP(#REF!,[1]!Table2[BINNING],[1]!Table2[VFG],"")</f>
      </c>
      <c r="Q3977" s="6">
        <f>IF(ISNUMBER(FIND("|",#REF!,1)),LEFT(#REF!,FIND("|",#REF!,1)-2),#REF!)</f>
      </c>
      <c r="R3977" s="6">
        <f>IF(ISNUMBER(FIND("|",#REF!,1)),RIGHT(#REF!,LEN(#REF!)-FIND("|",#REF!,1)-1),"")</f>
      </c>
      <c r="S3977" s="3" t="s">
        <v>7</v>
      </c>
      <c r="T3977" s="3" t="s">
        <v>7</v>
      </c>
      <c r="U3977" s="2">
        <v>0</v>
      </c>
      <c r="V3977" s="2">
        <v>0</v>
      </c>
      <c r="W3977" s="2"/>
      <c r="X3977" s="3" t="s">
        <v>282</v>
      </c>
      <c r="Y3977" s="2"/>
      <c r="Z3977" s="3"/>
      <c r="AA3977" s="3"/>
      <c r="AB3977" s="7" t="s">
        <v>11638</v>
      </c>
      <c r="AC3977" s="3" t="s">
        <v>685</v>
      </c>
      <c r="AD3977" s="3" t="s">
        <v>93</v>
      </c>
      <c r="AE3977" s="3" t="s">
        <v>94</v>
      </c>
      <c r="AF3977" s="3" t="s">
        <v>95</v>
      </c>
      <c r="AG3977" s="4"/>
      <c r="AH3977" s="3"/>
      <c r="AI3977" s="4"/>
      <c r="AJ39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7" s="8">
        <f>IF(#REF!=MAX(#REF!),"New","Old")</f>
      </c>
      <c r="AL3977" s="3"/>
      <c r="AM3977" s="9">
        <f>IF(OR(#REF!="",#REF!=0),"",IF(#REF!&lt;12000,"&lt;12k",IF(AND(#REF!&gt;=12000,#REF!&lt;24000),"12k to 24k",IF(AND(#REF!&gt;=24000,#REF!&lt;=36000),"24k to 36k",IF(#REF!&gt;36000,"&gt;36k","")))))</f>
      </c>
    </row>
    <row x14ac:dyDescent="0.25" r="3978" customHeight="1" ht="18.75">
      <c r="A3978" s="1">
        <v>1950618</v>
      </c>
      <c r="B3978" s="2">
        <v>11561076</v>
      </c>
      <c r="C3978" s="3" t="s">
        <v>0</v>
      </c>
      <c r="D3978" s="3" t="s">
        <v>86</v>
      </c>
      <c r="E3978" s="2">
        <v>2020</v>
      </c>
      <c r="F3978" s="4">
        <v>45276</v>
      </c>
      <c r="G3978" s="3" t="s">
        <v>14</v>
      </c>
      <c r="H3978" s="4">
        <v>45280</v>
      </c>
      <c r="I3978" s="4">
        <f>_xlfn.XLOOKUP(#REF!,[1]!Backup_F8_Previous_Wave[ODINO],[1]!Backup_F8_Previous_Wave[Production Date],"")</f>
      </c>
      <c r="J3978" s="10">
        <f>_xlfn.XLOOKUP(#REF!,[1]!Backup_F8_Previous_Wave[ODINO],[1]!Backup_F8_Previous_Wave[Wave Date],"")</f>
      </c>
      <c r="K3978" s="6">
        <f>_xlfn.XLOOKUP(#REF!,[1]!Backup_F8_Previous_Wave[ODINO],[1]!Backup_F8_Previous_Wave[Full VIN],"")</f>
      </c>
      <c r="L3978" s="3" t="s">
        <v>11639</v>
      </c>
      <c r="M3978" s="3" t="s">
        <v>4</v>
      </c>
      <c r="N3978" s="3" t="s">
        <v>11640</v>
      </c>
      <c r="O3978" s="3" t="s">
        <v>4771</v>
      </c>
      <c r="P3978" s="6">
        <f>_xlfn.XLOOKUP(#REF!,[1]!Table2[BINNING],[1]!Table2[VFG],"")</f>
      </c>
      <c r="Q3978" s="6">
        <f>IF(ISNUMBER(FIND("|",#REF!,1)),LEFT(#REF!,FIND("|",#REF!,1)-2),#REF!)</f>
      </c>
      <c r="R3978" s="6">
        <f>IF(ISNUMBER(FIND("|",#REF!,1)),RIGHT(#REF!,LEN(#REF!)-FIND("|",#REF!,1)-1),"")</f>
      </c>
      <c r="S3978" s="3" t="s">
        <v>7</v>
      </c>
      <c r="T3978" s="3" t="s">
        <v>7</v>
      </c>
      <c r="U3978" s="2">
        <v>0</v>
      </c>
      <c r="V3978" s="2">
        <v>0</v>
      </c>
      <c r="W3978" s="2">
        <v>53665</v>
      </c>
      <c r="X3978" s="3" t="s">
        <v>525</v>
      </c>
      <c r="Y3978" s="2">
        <v>0</v>
      </c>
      <c r="Z3978" s="3" t="s">
        <v>11641</v>
      </c>
      <c r="AA3978" s="3" t="s">
        <v>4883</v>
      </c>
      <c r="AB3978" s="7" t="s">
        <v>11642</v>
      </c>
      <c r="AC3978" s="3" t="s">
        <v>685</v>
      </c>
      <c r="AD3978" s="3" t="s">
        <v>93</v>
      </c>
      <c r="AE3978" s="3" t="s">
        <v>94</v>
      </c>
      <c r="AF3978" s="3" t="s">
        <v>95</v>
      </c>
      <c r="AG3978" s="4"/>
      <c r="AH3978" s="3"/>
      <c r="AI3978" s="4"/>
      <c r="AJ39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8" s="8">
        <f>IF(#REF!=MAX(#REF!),"New","Old")</f>
      </c>
      <c r="AL3978" s="3"/>
      <c r="AM3978" s="9">
        <f>IF(OR(#REF!="",#REF!=0),"",IF(#REF!&lt;12000,"&lt;12k",IF(AND(#REF!&gt;=12000,#REF!&lt;24000),"12k to 24k",IF(AND(#REF!&gt;=24000,#REF!&lt;=36000),"24k to 36k",IF(#REF!&gt;36000,"&gt;36k","")))))</f>
      </c>
    </row>
    <row x14ac:dyDescent="0.25" r="3979" customHeight="1" ht="18.75">
      <c r="A3979" s="1">
        <v>1950710</v>
      </c>
      <c r="B3979" s="2">
        <v>11561142</v>
      </c>
      <c r="C3979" s="3" t="s">
        <v>0</v>
      </c>
      <c r="D3979" s="3" t="s">
        <v>69</v>
      </c>
      <c r="E3979" s="2">
        <v>2012</v>
      </c>
      <c r="F3979" s="4">
        <v>45278</v>
      </c>
      <c r="G3979" s="3" t="s">
        <v>14</v>
      </c>
      <c r="H3979" s="4">
        <v>45280</v>
      </c>
      <c r="I3979" s="4">
        <f>_xlfn.XLOOKUP(#REF!,[1]!Backup_F8_Previous_Wave[ODINO],[1]!Backup_F8_Previous_Wave[Production Date],"")</f>
      </c>
      <c r="J3979" s="10">
        <f>_xlfn.XLOOKUP(#REF!,[1]!Backup_F8_Previous_Wave[ODINO],[1]!Backup_F8_Previous_Wave[Wave Date],"")</f>
      </c>
      <c r="K3979" s="6">
        <f>_xlfn.XLOOKUP(#REF!,[1]!Backup_F8_Previous_Wave[ODINO],[1]!Backup_F8_Previous_Wave[Full VIN],"")</f>
      </c>
      <c r="L3979" s="3" t="s">
        <v>11643</v>
      </c>
      <c r="M3979" s="3" t="s">
        <v>4</v>
      </c>
      <c r="N3979" s="3" t="s">
        <v>11644</v>
      </c>
      <c r="O3979" s="3" t="s">
        <v>99</v>
      </c>
      <c r="P3979" s="6">
        <f>_xlfn.XLOOKUP(#REF!,[1]!Table2[BINNING],[1]!Table2[VFG],"")</f>
      </c>
      <c r="Q3979" s="6">
        <f>IF(ISNUMBER(FIND("|",#REF!,1)),LEFT(#REF!,FIND("|",#REF!,1)-2),#REF!)</f>
      </c>
      <c r="R3979" s="6">
        <f>IF(ISNUMBER(FIND("|",#REF!,1)),RIGHT(#REF!,LEN(#REF!)-FIND("|",#REF!,1)-1),"")</f>
      </c>
      <c r="S3979" s="3" t="s">
        <v>7</v>
      </c>
      <c r="T3979" s="3" t="s">
        <v>7</v>
      </c>
      <c r="U3979" s="2">
        <v>0</v>
      </c>
      <c r="V3979" s="2">
        <v>0</v>
      </c>
      <c r="W3979" s="2">
        <v>153000</v>
      </c>
      <c r="X3979" s="3" t="s">
        <v>32</v>
      </c>
      <c r="Y3979" s="2">
        <v>0</v>
      </c>
      <c r="Z3979" s="3"/>
      <c r="AA3979" s="3"/>
      <c r="AB3979" s="7" t="s">
        <v>11645</v>
      </c>
      <c r="AC3979" s="3" t="s">
        <v>74</v>
      </c>
      <c r="AD3979" s="3" t="s">
        <v>75</v>
      </c>
      <c r="AE3979" s="3" t="s">
        <v>76</v>
      </c>
      <c r="AF3979" s="3" t="s">
        <v>77</v>
      </c>
      <c r="AG3979" s="4"/>
      <c r="AH3979" s="3"/>
      <c r="AI3979" s="4"/>
      <c r="AJ39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79" s="8">
        <f>IF(#REF!=MAX(#REF!),"New","Old")</f>
      </c>
      <c r="AL3979" s="3"/>
      <c r="AM3979" s="9">
        <f>IF(OR(#REF!="",#REF!=0),"",IF(#REF!&lt;12000,"&lt;12k",IF(AND(#REF!&gt;=12000,#REF!&lt;24000),"12k to 24k",IF(AND(#REF!&gt;=24000,#REF!&lt;=36000),"24k to 36k",IF(#REF!&gt;36000,"&gt;36k","")))))</f>
      </c>
    </row>
    <row x14ac:dyDescent="0.25" r="3980" customHeight="1" ht="18.75">
      <c r="A3980" s="1">
        <v>1950736</v>
      </c>
      <c r="B3980" s="2">
        <v>11561157</v>
      </c>
      <c r="C3980" s="3" t="s">
        <v>0</v>
      </c>
      <c r="D3980" s="3" t="s">
        <v>86</v>
      </c>
      <c r="E3980" s="2">
        <v>2020</v>
      </c>
      <c r="F3980" s="4">
        <v>45158</v>
      </c>
      <c r="G3980" s="3" t="s">
        <v>39</v>
      </c>
      <c r="H3980" s="4">
        <v>45280</v>
      </c>
      <c r="I3980" s="4">
        <f>_xlfn.XLOOKUP(#REF!,[1]!Backup_F8_Previous_Wave[ODINO],[1]!Backup_F8_Previous_Wave[Production Date],"")</f>
      </c>
      <c r="J3980" s="10">
        <f>_xlfn.XLOOKUP(#REF!,[1]!Backup_F8_Previous_Wave[ODINO],[1]!Backup_F8_Previous_Wave[Wave Date],"")</f>
      </c>
      <c r="K3980" s="6">
        <f>_xlfn.XLOOKUP(#REF!,[1]!Backup_F8_Previous_Wave[ODINO],[1]!Backup_F8_Previous_Wave[Full VIN],"")</f>
      </c>
      <c r="L3980" s="3" t="s">
        <v>6801</v>
      </c>
      <c r="M3980" s="3" t="s">
        <v>4</v>
      </c>
      <c r="N3980" s="3" t="s">
        <v>11646</v>
      </c>
      <c r="O3980" s="3" t="s">
        <v>4771</v>
      </c>
      <c r="P3980" s="6">
        <f>_xlfn.XLOOKUP(#REF!,[1]!Table2[BINNING],[1]!Table2[VFG],"")</f>
      </c>
      <c r="Q3980" s="6">
        <f>IF(ISNUMBER(FIND("|",#REF!,1)),LEFT(#REF!,FIND("|",#REF!,1)-2),#REF!)</f>
      </c>
      <c r="R3980" s="6">
        <f>IF(ISNUMBER(FIND("|",#REF!,1)),RIGHT(#REF!,LEN(#REF!)-FIND("|",#REF!,1)-1),"")</f>
      </c>
      <c r="S3980" s="3" t="s">
        <v>7</v>
      </c>
      <c r="T3980" s="3" t="s">
        <v>7</v>
      </c>
      <c r="U3980" s="2">
        <v>0</v>
      </c>
      <c r="V3980" s="2">
        <v>0</v>
      </c>
      <c r="W3980" s="2">
        <v>58000</v>
      </c>
      <c r="X3980" s="3" t="s">
        <v>63</v>
      </c>
      <c r="Y3980" s="2"/>
      <c r="Z3980" s="3" t="s">
        <v>11647</v>
      </c>
      <c r="AA3980" s="3" t="s">
        <v>3881</v>
      </c>
      <c r="AB3980" s="7" t="s">
        <v>11648</v>
      </c>
      <c r="AC3980" s="3" t="s">
        <v>685</v>
      </c>
      <c r="AD3980" s="3" t="s">
        <v>93</v>
      </c>
      <c r="AE3980" s="3" t="s">
        <v>94</v>
      </c>
      <c r="AF3980" s="3" t="s">
        <v>95</v>
      </c>
      <c r="AG3980" s="4"/>
      <c r="AH3980" s="3"/>
      <c r="AI3980" s="4"/>
      <c r="AJ39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0" s="8">
        <f>IF(#REF!=MAX(#REF!),"New","Old")</f>
      </c>
      <c r="AL3980" s="3"/>
      <c r="AM3980" s="9">
        <f>IF(OR(#REF!="",#REF!=0),"",IF(#REF!&lt;12000,"&lt;12k",IF(AND(#REF!&gt;=12000,#REF!&lt;24000),"12k to 24k",IF(AND(#REF!&gt;=24000,#REF!&lt;=36000),"24k to 36k",IF(#REF!&gt;36000,"&gt;36k","")))))</f>
      </c>
    </row>
    <row x14ac:dyDescent="0.25" r="3981" customHeight="1" ht="18.75">
      <c r="A3981" s="1">
        <v>1950763</v>
      </c>
      <c r="B3981" s="2">
        <v>11561172</v>
      </c>
      <c r="C3981" s="3" t="s">
        <v>0</v>
      </c>
      <c r="D3981" s="3" t="s">
        <v>86</v>
      </c>
      <c r="E3981" s="2">
        <v>2020</v>
      </c>
      <c r="F3981" s="4">
        <v>45280</v>
      </c>
      <c r="G3981" s="3" t="s">
        <v>14</v>
      </c>
      <c r="H3981" s="4">
        <v>45280</v>
      </c>
      <c r="I3981" s="4">
        <f>_xlfn.XLOOKUP(#REF!,[1]!Backup_F8_Previous_Wave[ODINO],[1]!Backup_F8_Previous_Wave[Production Date],"")</f>
      </c>
      <c r="J3981" s="10">
        <f>_xlfn.XLOOKUP(#REF!,[1]!Backup_F8_Previous_Wave[ODINO],[1]!Backup_F8_Previous_Wave[Wave Date],"")</f>
      </c>
      <c r="K3981" s="6">
        <f>_xlfn.XLOOKUP(#REF!,[1]!Backup_F8_Previous_Wave[ODINO],[1]!Backup_F8_Previous_Wave[Full VIN],"")</f>
      </c>
      <c r="L3981" s="3" t="s">
        <v>6982</v>
      </c>
      <c r="M3981" s="3" t="s">
        <v>4</v>
      </c>
      <c r="N3981" s="3" t="s">
        <v>11649</v>
      </c>
      <c r="O3981" s="3" t="s">
        <v>4771</v>
      </c>
      <c r="P3981" s="6">
        <f>_xlfn.XLOOKUP(#REF!,[1]!Table2[BINNING],[1]!Table2[VFG],"")</f>
      </c>
      <c r="Q3981" s="6">
        <f>IF(ISNUMBER(FIND("|",#REF!,1)),LEFT(#REF!,FIND("|",#REF!,1)-2),#REF!)</f>
      </c>
      <c r="R3981" s="6">
        <f>IF(ISNUMBER(FIND("|",#REF!,1)),RIGHT(#REF!,LEN(#REF!)-FIND("|",#REF!,1)-1),"")</f>
      </c>
      <c r="S3981" s="3" t="s">
        <v>7</v>
      </c>
      <c r="T3981" s="3" t="s">
        <v>7</v>
      </c>
      <c r="U3981" s="2">
        <v>0</v>
      </c>
      <c r="V3981" s="2">
        <v>0</v>
      </c>
      <c r="W3981" s="2"/>
      <c r="X3981" s="3" t="s">
        <v>1993</v>
      </c>
      <c r="Y3981" s="2">
        <v>0</v>
      </c>
      <c r="Z3981" s="3"/>
      <c r="AA3981" s="3"/>
      <c r="AB3981" s="7" t="s">
        <v>11650</v>
      </c>
      <c r="AC3981" s="3" t="s">
        <v>685</v>
      </c>
      <c r="AD3981" s="3" t="s">
        <v>93</v>
      </c>
      <c r="AE3981" s="3" t="s">
        <v>94</v>
      </c>
      <c r="AF3981" s="3" t="s">
        <v>95</v>
      </c>
      <c r="AG3981" s="4"/>
      <c r="AH3981" s="3"/>
      <c r="AI3981" s="4"/>
      <c r="AJ39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1" s="8">
        <f>IF(#REF!=MAX(#REF!),"New","Old")</f>
      </c>
      <c r="AL3981" s="3"/>
      <c r="AM3981" s="9">
        <f>IF(OR(#REF!="",#REF!=0),"",IF(#REF!&lt;12000,"&lt;12k",IF(AND(#REF!&gt;=12000,#REF!&lt;24000),"12k to 24k",IF(AND(#REF!&gt;=24000,#REF!&lt;=36000),"24k to 36k",IF(#REF!&gt;36000,"&gt;36k","")))))</f>
      </c>
    </row>
    <row x14ac:dyDescent="0.25" r="3982" customHeight="1" ht="18.75">
      <c r="A3982" s="1">
        <v>1953907</v>
      </c>
      <c r="B3982" s="2">
        <v>11563326</v>
      </c>
      <c r="C3982" s="3" t="s">
        <v>0</v>
      </c>
      <c r="D3982" s="3" t="s">
        <v>1</v>
      </c>
      <c r="E3982" s="2">
        <v>2018</v>
      </c>
      <c r="F3982" s="4">
        <v>45273</v>
      </c>
      <c r="G3982" s="3" t="s">
        <v>14</v>
      </c>
      <c r="H3982" s="4">
        <v>45294</v>
      </c>
      <c r="I3982" s="4">
        <f>_xlfn.XLOOKUP(#REF!,[1]!Backup_F8_Previous_Wave[ODINO],[1]!Backup_F8_Previous_Wave[Production Date],"")</f>
      </c>
      <c r="J3982" s="10">
        <f>_xlfn.XLOOKUP(#REF!,[1]!Backup_F8_Previous_Wave[ODINO],[1]!Backup_F8_Previous_Wave[Wave Date],"")</f>
      </c>
      <c r="K3982" s="6">
        <f>_xlfn.XLOOKUP(#REF!,[1]!Backup_F8_Previous_Wave[ODINO],[1]!Backup_F8_Previous_Wave[Full VIN],"")</f>
      </c>
      <c r="L3982" s="3" t="s">
        <v>11651</v>
      </c>
      <c r="M3982" s="3" t="s">
        <v>4</v>
      </c>
      <c r="N3982" s="3" t="s">
        <v>11652</v>
      </c>
      <c r="O3982" s="3" t="s">
        <v>49</v>
      </c>
      <c r="P3982" s="6">
        <f>_xlfn.XLOOKUP(#REF!,[1]!Table2[BINNING],[1]!Table2[VFG],"")</f>
      </c>
      <c r="Q3982" s="6">
        <f>IF(ISNUMBER(FIND("|",#REF!,1)),LEFT(#REF!,FIND("|",#REF!,1)-2),#REF!)</f>
      </c>
      <c r="R3982" s="6">
        <f>IF(ISNUMBER(FIND("|",#REF!,1)),RIGHT(#REF!,LEN(#REF!)-FIND("|",#REF!,1)-1),"")</f>
      </c>
      <c r="S3982" s="3" t="s">
        <v>7</v>
      </c>
      <c r="T3982" s="3" t="s">
        <v>7</v>
      </c>
      <c r="U3982" s="2">
        <v>0</v>
      </c>
      <c r="V3982" s="2">
        <v>0</v>
      </c>
      <c r="W3982" s="2"/>
      <c r="X3982" s="3" t="s">
        <v>100</v>
      </c>
      <c r="Y3982" s="2">
        <v>0</v>
      </c>
      <c r="Z3982" s="3"/>
      <c r="AA3982" s="3"/>
      <c r="AB3982" s="7" t="s">
        <v>11653</v>
      </c>
      <c r="AC3982" s="3" t="s">
        <v>20</v>
      </c>
      <c r="AD3982" s="3" t="s">
        <v>11</v>
      </c>
      <c r="AE3982" s="3" t="s">
        <v>21</v>
      </c>
      <c r="AF3982" s="3" t="s">
        <v>13</v>
      </c>
      <c r="AG3982" s="4"/>
      <c r="AH3982" s="3"/>
      <c r="AI3982" s="4"/>
      <c r="AJ39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2" s="8">
        <f>IF(#REF!=MAX(#REF!),"New","Old")</f>
      </c>
      <c r="AL3982" s="3"/>
      <c r="AM3982" s="9">
        <f>IF(OR(#REF!="",#REF!=0),"",IF(#REF!&lt;12000,"&lt;12k",IF(AND(#REF!&gt;=12000,#REF!&lt;24000),"12k to 24k",IF(AND(#REF!&gt;=24000,#REF!&lt;=36000),"24k to 36k",IF(#REF!&gt;36000,"&gt;36k","")))))</f>
      </c>
    </row>
    <row x14ac:dyDescent="0.25" r="3983" customHeight="1" ht="18.75">
      <c r="A3983" s="1">
        <v>1950895</v>
      </c>
      <c r="B3983" s="2">
        <v>11561257</v>
      </c>
      <c r="C3983" s="3" t="s">
        <v>0</v>
      </c>
      <c r="D3983" s="3" t="s">
        <v>181</v>
      </c>
      <c r="E3983" s="2">
        <v>2013</v>
      </c>
      <c r="F3983" s="4">
        <v>45278</v>
      </c>
      <c r="G3983" s="3" t="s">
        <v>14</v>
      </c>
      <c r="H3983" s="4">
        <v>45281</v>
      </c>
      <c r="I3983" s="4">
        <f>_xlfn.XLOOKUP(#REF!,[1]!Backup_F8_Previous_Wave[ODINO],[1]!Backup_F8_Previous_Wave[Production Date],"")</f>
      </c>
      <c r="J3983" s="10">
        <f>_xlfn.XLOOKUP(#REF!,[1]!Backup_F8_Previous_Wave[ODINO],[1]!Backup_F8_Previous_Wave[Wave Date],"")</f>
      </c>
      <c r="K3983" s="6">
        <f>_xlfn.XLOOKUP(#REF!,[1]!Backup_F8_Previous_Wave[ODINO],[1]!Backup_F8_Previous_Wave[Full VIN],"")</f>
      </c>
      <c r="L3983" s="3" t="s">
        <v>9208</v>
      </c>
      <c r="M3983" s="3" t="s">
        <v>4</v>
      </c>
      <c r="N3983" s="3" t="s">
        <v>11654</v>
      </c>
      <c r="O3983" s="3" t="s">
        <v>196</v>
      </c>
      <c r="P3983" s="6">
        <f>_xlfn.XLOOKUP(#REF!,[1]!Table2[BINNING],[1]!Table2[VFG],"")</f>
      </c>
      <c r="Q3983" s="6">
        <f>IF(ISNUMBER(FIND("|",#REF!,1)),LEFT(#REF!,FIND("|",#REF!,1)-2),#REF!)</f>
      </c>
      <c r="R3983" s="6">
        <f>IF(ISNUMBER(FIND("|",#REF!,1)),RIGHT(#REF!,LEN(#REF!)-FIND("|",#REF!,1)-1),"")</f>
      </c>
      <c r="S3983" s="3" t="s">
        <v>7</v>
      </c>
      <c r="T3983" s="3" t="s">
        <v>7</v>
      </c>
      <c r="U3983" s="2">
        <v>0</v>
      </c>
      <c r="V3983" s="2">
        <v>0</v>
      </c>
      <c r="W3983" s="2"/>
      <c r="X3983" s="3" t="s">
        <v>63</v>
      </c>
      <c r="Y3983" s="2">
        <v>65</v>
      </c>
      <c r="Z3983" s="3"/>
      <c r="AA3983" s="3"/>
      <c r="AB3983" s="7" t="s">
        <v>11655</v>
      </c>
      <c r="AC3983" s="3" t="s">
        <v>297</v>
      </c>
      <c r="AD3983" s="3" t="s">
        <v>298</v>
      </c>
      <c r="AE3983" s="3" t="s">
        <v>299</v>
      </c>
      <c r="AF3983" s="3" t="s">
        <v>198</v>
      </c>
      <c r="AG3983" s="4"/>
      <c r="AH3983" s="3"/>
      <c r="AI3983" s="4"/>
      <c r="AJ39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3" s="8">
        <f>IF(#REF!=MAX(#REF!),"New","Old")</f>
      </c>
      <c r="AL3983" s="3"/>
      <c r="AM3983" s="9">
        <f>IF(OR(#REF!="",#REF!=0),"",IF(#REF!&lt;12000,"&lt;12k",IF(AND(#REF!&gt;=12000,#REF!&lt;24000),"12k to 24k",IF(AND(#REF!&gt;=24000,#REF!&lt;=36000),"24k to 36k",IF(#REF!&gt;36000,"&gt;36k","")))))</f>
      </c>
    </row>
    <row x14ac:dyDescent="0.25" r="3984" customHeight="1" ht="18.75">
      <c r="A3984" s="1">
        <v>1950916</v>
      </c>
      <c r="B3984" s="2">
        <v>11561273</v>
      </c>
      <c r="C3984" s="3" t="s">
        <v>0</v>
      </c>
      <c r="D3984" s="3" t="s">
        <v>1</v>
      </c>
      <c r="E3984" s="2">
        <v>2020</v>
      </c>
      <c r="F3984" s="4">
        <v>45280</v>
      </c>
      <c r="G3984" s="3" t="s">
        <v>14</v>
      </c>
      <c r="H3984" s="4">
        <v>45281</v>
      </c>
      <c r="I3984" s="4">
        <f>_xlfn.XLOOKUP(#REF!,[1]!Backup_F8_Previous_Wave[ODINO],[1]!Backup_F8_Previous_Wave[Production Date],"")</f>
      </c>
      <c r="J3984" s="10">
        <f>_xlfn.XLOOKUP(#REF!,[1]!Backup_F8_Previous_Wave[ODINO],[1]!Backup_F8_Previous_Wave[Wave Date],"")</f>
      </c>
      <c r="K3984" s="6">
        <f>_xlfn.XLOOKUP(#REF!,[1]!Backup_F8_Previous_Wave[ODINO],[1]!Backup_F8_Previous_Wave[Full VIN],"")</f>
      </c>
      <c r="L3984" s="3" t="s">
        <v>11656</v>
      </c>
      <c r="M3984" s="3" t="s">
        <v>4</v>
      </c>
      <c r="N3984" s="3" t="s">
        <v>11657</v>
      </c>
      <c r="O3984" s="3" t="s">
        <v>6</v>
      </c>
      <c r="P3984" s="6">
        <f>_xlfn.XLOOKUP(#REF!,[1]!Table2[BINNING],[1]!Table2[VFG],"")</f>
      </c>
      <c r="Q3984" s="6">
        <f>IF(ISNUMBER(FIND("|",#REF!,1)),LEFT(#REF!,FIND("|",#REF!,1)-2),#REF!)</f>
      </c>
      <c r="R3984" s="6">
        <f>IF(ISNUMBER(FIND("|",#REF!,1)),RIGHT(#REF!,LEN(#REF!)-FIND("|",#REF!,1)-1),"")</f>
      </c>
      <c r="S3984" s="3" t="s">
        <v>7</v>
      </c>
      <c r="T3984" s="3" t="s">
        <v>7</v>
      </c>
      <c r="U3984" s="2">
        <v>0</v>
      </c>
      <c r="V3984" s="2">
        <v>0</v>
      </c>
      <c r="W3984" s="2"/>
      <c r="X3984" s="3" t="s">
        <v>657</v>
      </c>
      <c r="Y3984" s="2">
        <v>0</v>
      </c>
      <c r="Z3984" s="3"/>
      <c r="AA3984" s="3"/>
      <c r="AB3984" s="7" t="s">
        <v>11658</v>
      </c>
      <c r="AC3984" s="3" t="s">
        <v>20</v>
      </c>
      <c r="AD3984" s="3" t="s">
        <v>11</v>
      </c>
      <c r="AE3984" s="3" t="s">
        <v>21</v>
      </c>
      <c r="AF3984" s="3" t="s">
        <v>13</v>
      </c>
      <c r="AG3984" s="4"/>
      <c r="AH3984" s="3"/>
      <c r="AI3984" s="4"/>
      <c r="AJ39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4" s="8">
        <f>IF(#REF!=MAX(#REF!),"New","Old")</f>
      </c>
      <c r="AL3984" s="3"/>
      <c r="AM3984" s="9">
        <f>IF(OR(#REF!="",#REF!=0),"",IF(#REF!&lt;12000,"&lt;12k",IF(AND(#REF!&gt;=12000,#REF!&lt;24000),"12k to 24k",IF(AND(#REF!&gt;=24000,#REF!&lt;=36000),"24k to 36k",IF(#REF!&gt;36000,"&gt;36k","")))))</f>
      </c>
    </row>
    <row x14ac:dyDescent="0.25" r="3985" customHeight="1" ht="18.75">
      <c r="A3985" s="1">
        <v>1950920</v>
      </c>
      <c r="B3985" s="2">
        <v>11561275</v>
      </c>
      <c r="C3985" s="3" t="s">
        <v>0</v>
      </c>
      <c r="D3985" s="3" t="s">
        <v>181</v>
      </c>
      <c r="E3985" s="2">
        <v>2017</v>
      </c>
      <c r="F3985" s="4">
        <v>45201</v>
      </c>
      <c r="G3985" s="3" t="s">
        <v>14</v>
      </c>
      <c r="H3985" s="4">
        <v>45281</v>
      </c>
      <c r="I3985" s="4">
        <f>_xlfn.XLOOKUP(#REF!,[1]!Backup_F8_Previous_Wave[ODINO],[1]!Backup_F8_Previous_Wave[Production Date],"")</f>
      </c>
      <c r="J3985" s="10">
        <f>_xlfn.XLOOKUP(#REF!,[1]!Backup_F8_Previous_Wave[ODINO],[1]!Backup_F8_Previous_Wave[Wave Date],"")</f>
      </c>
      <c r="K3985" s="6">
        <f>_xlfn.XLOOKUP(#REF!,[1]!Backup_F8_Previous_Wave[ODINO],[1]!Backup_F8_Previous_Wave[Full VIN],"")</f>
      </c>
      <c r="L3985" s="3" t="s">
        <v>6304</v>
      </c>
      <c r="M3985" s="3" t="s">
        <v>4</v>
      </c>
      <c r="N3985" s="3" t="s">
        <v>11659</v>
      </c>
      <c r="O3985" s="3" t="s">
        <v>196</v>
      </c>
      <c r="P3985" s="6">
        <f>_xlfn.XLOOKUP(#REF!,[1]!Table2[BINNING],[1]!Table2[VFG],"")</f>
      </c>
      <c r="Q3985" s="6">
        <f>IF(ISNUMBER(FIND("|",#REF!,1)),LEFT(#REF!,FIND("|",#REF!,1)-2),#REF!)</f>
      </c>
      <c r="R3985" s="6">
        <f>IF(ISNUMBER(FIND("|",#REF!,1)),RIGHT(#REF!,LEN(#REF!)-FIND("|",#REF!,1)-1),"")</f>
      </c>
      <c r="S3985" s="3" t="s">
        <v>7</v>
      </c>
      <c r="T3985" s="3" t="s">
        <v>7</v>
      </c>
      <c r="U3985" s="2">
        <v>0</v>
      </c>
      <c r="V3985" s="2">
        <v>0</v>
      </c>
      <c r="W3985" s="2"/>
      <c r="X3985" s="3" t="s">
        <v>159</v>
      </c>
      <c r="Y3985" s="2">
        <v>75</v>
      </c>
      <c r="Z3985" s="3"/>
      <c r="AA3985" s="3"/>
      <c r="AB3985" s="7" t="s">
        <v>11660</v>
      </c>
      <c r="AC3985" s="3" t="s">
        <v>297</v>
      </c>
      <c r="AD3985" s="3" t="s">
        <v>298</v>
      </c>
      <c r="AE3985" s="3" t="s">
        <v>299</v>
      </c>
      <c r="AF3985" s="3" t="s">
        <v>198</v>
      </c>
      <c r="AG3985" s="4"/>
      <c r="AH3985" s="3"/>
      <c r="AI3985" s="4"/>
      <c r="AJ39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5" s="8">
        <f>IF(#REF!=MAX(#REF!),"New","Old")</f>
      </c>
      <c r="AL3985" s="3"/>
      <c r="AM3985" s="9">
        <f>IF(OR(#REF!="",#REF!=0),"",IF(#REF!&lt;12000,"&lt;12k",IF(AND(#REF!&gt;=12000,#REF!&lt;24000),"12k to 24k",IF(AND(#REF!&gt;=24000,#REF!&lt;=36000),"24k to 36k",IF(#REF!&gt;36000,"&gt;36k","")))))</f>
      </c>
    </row>
    <row x14ac:dyDescent="0.25" r="3986" customHeight="1" ht="18.75">
      <c r="A3986" s="1">
        <v>1951043</v>
      </c>
      <c r="B3986" s="2">
        <v>11561372</v>
      </c>
      <c r="C3986" s="3" t="s">
        <v>0</v>
      </c>
      <c r="D3986" s="3" t="s">
        <v>86</v>
      </c>
      <c r="E3986" s="2">
        <v>2020</v>
      </c>
      <c r="F3986" s="4">
        <v>45280</v>
      </c>
      <c r="G3986" s="3" t="s">
        <v>14</v>
      </c>
      <c r="H3986" s="4">
        <v>45281</v>
      </c>
      <c r="I3986" s="4"/>
      <c r="J3986" s="10">
        <f>_xlfn.XLOOKUP(#REF!,[1]!Backup_F8_Previous_Wave[ODINO],[1]!Backup_F8_Previous_Wave[Wave Date],"")</f>
      </c>
      <c r="K3986" s="3"/>
      <c r="L3986" s="3"/>
      <c r="M3986" s="3" t="s">
        <v>4</v>
      </c>
      <c r="N3986" s="3" t="s">
        <v>11661</v>
      </c>
      <c r="O3986" s="3" t="s">
        <v>4771</v>
      </c>
      <c r="P3986" s="6">
        <f>_xlfn.XLOOKUP(#REF!,[1]!Table2[BINNING],[1]!Table2[VFG],"")</f>
      </c>
      <c r="Q3986" s="6">
        <f>IF(ISNUMBER(FIND("|",#REF!,1)),LEFT(#REF!,FIND("|",#REF!,1)-2),#REF!)</f>
      </c>
      <c r="R3986" s="6">
        <f>IF(ISNUMBER(FIND("|",#REF!,1)),RIGHT(#REF!,LEN(#REF!)-FIND("|",#REF!,1)-1),"")</f>
      </c>
      <c r="S3986" s="3" t="s">
        <v>7</v>
      </c>
      <c r="T3986" s="3" t="s">
        <v>7</v>
      </c>
      <c r="U3986" s="2">
        <v>0</v>
      </c>
      <c r="V3986" s="2">
        <v>0</v>
      </c>
      <c r="W3986" s="2">
        <v>80000</v>
      </c>
      <c r="X3986" s="3" t="s">
        <v>106</v>
      </c>
      <c r="Y3986" s="2"/>
      <c r="Z3986" s="3"/>
      <c r="AA3986" s="3"/>
      <c r="AB3986" s="7" t="s">
        <v>11662</v>
      </c>
      <c r="AC3986" s="3" t="s">
        <v>44</v>
      </c>
      <c r="AD3986" s="3" t="s">
        <v>44</v>
      </c>
      <c r="AE3986" s="3" t="s">
        <v>44</v>
      </c>
      <c r="AF3986" s="3" t="s">
        <v>44</v>
      </c>
      <c r="AG3986" s="4"/>
      <c r="AH3986" s="3"/>
      <c r="AI3986" s="4"/>
      <c r="AJ39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6" s="8">
        <f>IF(#REF!=MAX(#REF!),"New","Old")</f>
      </c>
      <c r="AL3986" s="3"/>
      <c r="AM3986" s="9">
        <f>IF(OR(#REF!="",#REF!=0),"",IF(#REF!&lt;12000,"&lt;12k",IF(AND(#REF!&gt;=12000,#REF!&lt;24000),"12k to 24k",IF(AND(#REF!&gt;=24000,#REF!&lt;=36000),"24k to 36k",IF(#REF!&gt;36000,"&gt;36k","")))))</f>
      </c>
    </row>
    <row x14ac:dyDescent="0.25" r="3987" customHeight="1" ht="18.75">
      <c r="A3987" s="1">
        <v>1954585</v>
      </c>
      <c r="B3987" s="2">
        <v>11563789</v>
      </c>
      <c r="C3987" s="3" t="s">
        <v>0</v>
      </c>
      <c r="D3987" s="3" t="s">
        <v>1</v>
      </c>
      <c r="E3987" s="2">
        <v>2016</v>
      </c>
      <c r="F3987" s="4">
        <v>45296</v>
      </c>
      <c r="G3987" s="3" t="s">
        <v>2</v>
      </c>
      <c r="H3987" s="4">
        <v>45296</v>
      </c>
      <c r="I3987" s="4"/>
      <c r="J3987" s="10">
        <f>_xlfn.XLOOKUP(#REF!,[1]!Backup_F8_Previous_Wave[ODINO],[1]!Backup_F8_Previous_Wave[Wave Date],"")</f>
      </c>
      <c r="K3987" s="3"/>
      <c r="L3987" s="3" t="s">
        <v>2608</v>
      </c>
      <c r="M3987" s="3" t="s">
        <v>4</v>
      </c>
      <c r="N3987" s="3" t="s">
        <v>11663</v>
      </c>
      <c r="O3987" s="3" t="s">
        <v>49</v>
      </c>
      <c r="P3987" s="6">
        <f>_xlfn.XLOOKUP(#REF!,[1]!Table2[BINNING],[1]!Table2[VFG],"")</f>
      </c>
      <c r="Q3987" s="6">
        <f>IF(ISNUMBER(FIND("|",#REF!,1)),LEFT(#REF!,FIND("|",#REF!,1)-2),#REF!)</f>
      </c>
      <c r="R3987" s="6">
        <f>IF(ISNUMBER(FIND("|",#REF!,1)),RIGHT(#REF!,LEN(#REF!)-FIND("|",#REF!,1)-1),"")</f>
      </c>
      <c r="S3987" s="3" t="s">
        <v>7</v>
      </c>
      <c r="T3987" s="3" t="s">
        <v>7</v>
      </c>
      <c r="U3987" s="2">
        <v>0</v>
      </c>
      <c r="V3987" s="2">
        <v>0</v>
      </c>
      <c r="W3987" s="2">
        <v>60000</v>
      </c>
      <c r="X3987" s="3" t="s">
        <v>119</v>
      </c>
      <c r="Y3987" s="2"/>
      <c r="Z3987" s="3"/>
      <c r="AA3987" s="3"/>
      <c r="AB3987" s="7" t="s">
        <v>11664</v>
      </c>
      <c r="AC3987" s="3" t="s">
        <v>44</v>
      </c>
      <c r="AD3987" s="3" t="s">
        <v>44</v>
      </c>
      <c r="AE3987" s="3" t="s">
        <v>44</v>
      </c>
      <c r="AF3987" s="3" t="s">
        <v>44</v>
      </c>
      <c r="AG3987" s="4"/>
      <c r="AH3987" s="3"/>
      <c r="AI3987" s="4"/>
      <c r="AJ39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7" s="8">
        <f>IF(#REF!=MAX(#REF!),"New","Old")</f>
      </c>
      <c r="AL3987" s="3"/>
      <c r="AM3987" s="9">
        <f>IF(OR(#REF!="",#REF!=0),"",IF(#REF!&lt;12000,"&lt;12k",IF(AND(#REF!&gt;=12000,#REF!&lt;24000),"12k to 24k",IF(AND(#REF!&gt;=24000,#REF!&lt;=36000),"24k to 36k",IF(#REF!&gt;36000,"&gt;36k","")))))</f>
      </c>
    </row>
    <row x14ac:dyDescent="0.25" r="3988" customHeight="1" ht="18.75">
      <c r="A3988" s="1">
        <v>1951066</v>
      </c>
      <c r="B3988" s="2">
        <v>11561387</v>
      </c>
      <c r="C3988" s="3" t="s">
        <v>0</v>
      </c>
      <c r="D3988" s="3" t="s">
        <v>86</v>
      </c>
      <c r="E3988" s="2">
        <v>2020</v>
      </c>
      <c r="F3988" s="4">
        <v>45277</v>
      </c>
      <c r="G3988" s="3" t="s">
        <v>14</v>
      </c>
      <c r="H3988" s="4">
        <v>45281</v>
      </c>
      <c r="I3988" s="4"/>
      <c r="J3988" s="10">
        <f>_xlfn.XLOOKUP(#REF!,[1]!Backup_F8_Previous_Wave[ODINO],[1]!Backup_F8_Previous_Wave[Wave Date],"")</f>
      </c>
      <c r="K3988" s="3"/>
      <c r="L3988" s="3" t="s">
        <v>11665</v>
      </c>
      <c r="M3988" s="3" t="s">
        <v>4</v>
      </c>
      <c r="N3988" s="3" t="s">
        <v>11666</v>
      </c>
      <c r="O3988" s="3" t="s">
        <v>4771</v>
      </c>
      <c r="P3988" s="6">
        <f>_xlfn.XLOOKUP(#REF!,[1]!Table2[BINNING],[1]!Table2[VFG],"")</f>
      </c>
      <c r="Q3988" s="6">
        <f>IF(ISNUMBER(FIND("|",#REF!,1)),LEFT(#REF!,FIND("|",#REF!,1)-2),#REF!)</f>
      </c>
      <c r="R3988" s="6">
        <f>IF(ISNUMBER(FIND("|",#REF!,1)),RIGHT(#REF!,LEN(#REF!)-FIND("|",#REF!,1)-1),"")</f>
      </c>
      <c r="S3988" s="3" t="s">
        <v>7</v>
      </c>
      <c r="T3988" s="3" t="s">
        <v>7</v>
      </c>
      <c r="U3988" s="2">
        <v>0</v>
      </c>
      <c r="V3988" s="2">
        <v>0</v>
      </c>
      <c r="W3988" s="2"/>
      <c r="X3988" s="3" t="s">
        <v>583</v>
      </c>
      <c r="Y3988" s="2">
        <v>0</v>
      </c>
      <c r="Z3988" s="3"/>
      <c r="AA3988" s="3"/>
      <c r="AB3988" s="7" t="s">
        <v>11667</v>
      </c>
      <c r="AC3988" s="3" t="s">
        <v>44</v>
      </c>
      <c r="AD3988" s="3" t="s">
        <v>44</v>
      </c>
      <c r="AE3988" s="3" t="s">
        <v>44</v>
      </c>
      <c r="AF3988" s="3" t="s">
        <v>44</v>
      </c>
      <c r="AG3988" s="4"/>
      <c r="AH3988" s="3"/>
      <c r="AI3988" s="4"/>
      <c r="AJ39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8" s="8">
        <f>IF(#REF!=MAX(#REF!),"New","Old")</f>
      </c>
      <c r="AL3988" s="3"/>
      <c r="AM3988" s="9">
        <f>IF(OR(#REF!="",#REF!=0),"",IF(#REF!&lt;12000,"&lt;12k",IF(AND(#REF!&gt;=12000,#REF!&lt;24000),"12k to 24k",IF(AND(#REF!&gt;=24000,#REF!&lt;=36000),"24k to 36k",IF(#REF!&gt;36000,"&gt;36k","")))))</f>
      </c>
    </row>
    <row x14ac:dyDescent="0.25" r="3989" customHeight="1" ht="18.75">
      <c r="A3989" s="1">
        <v>1951116</v>
      </c>
      <c r="B3989" s="2">
        <v>11561424</v>
      </c>
      <c r="C3989" s="3" t="s">
        <v>0</v>
      </c>
      <c r="D3989" s="3" t="s">
        <v>86</v>
      </c>
      <c r="E3989" s="2">
        <v>2020</v>
      </c>
      <c r="F3989" s="4">
        <v>45275</v>
      </c>
      <c r="G3989" s="3" t="s">
        <v>14</v>
      </c>
      <c r="H3989" s="4">
        <v>45282</v>
      </c>
      <c r="I3989" s="4">
        <f>_xlfn.XLOOKUP(#REF!,[1]!Backup_F8_Previous_Wave[ODINO],[1]!Backup_F8_Previous_Wave[Production Date],"")</f>
      </c>
      <c r="J3989" s="10">
        <f>_xlfn.XLOOKUP(#REF!,[1]!Backup_F8_Previous_Wave[ODINO],[1]!Backup_F8_Previous_Wave[Wave Date],"")</f>
      </c>
      <c r="K3989" s="6">
        <f>_xlfn.XLOOKUP(#REF!,[1]!Backup_F8_Previous_Wave[ODINO],[1]!Backup_F8_Previous_Wave[Full VIN],"")</f>
      </c>
      <c r="L3989" s="3" t="s">
        <v>9331</v>
      </c>
      <c r="M3989" s="3" t="s">
        <v>4</v>
      </c>
      <c r="N3989" s="3" t="s">
        <v>11668</v>
      </c>
      <c r="O3989" s="3" t="s">
        <v>4771</v>
      </c>
      <c r="P3989" s="6">
        <f>_xlfn.XLOOKUP(#REF!,[1]!Table2[BINNING],[1]!Table2[VFG],"")</f>
      </c>
      <c r="Q3989" s="6">
        <f>IF(ISNUMBER(FIND("|",#REF!,1)),LEFT(#REF!,FIND("|",#REF!,1)-2),#REF!)</f>
      </c>
      <c r="R3989" s="6">
        <f>IF(ISNUMBER(FIND("|",#REF!,1)),RIGHT(#REF!,LEN(#REF!)-FIND("|",#REF!,1)-1),"")</f>
      </c>
      <c r="S3989" s="3" t="s">
        <v>7</v>
      </c>
      <c r="T3989" s="3" t="s">
        <v>7</v>
      </c>
      <c r="U3989" s="2">
        <v>0</v>
      </c>
      <c r="V3989" s="2">
        <v>0</v>
      </c>
      <c r="W3989" s="2"/>
      <c r="X3989" s="3" t="s">
        <v>106</v>
      </c>
      <c r="Y3989" s="2">
        <v>0</v>
      </c>
      <c r="Z3989" s="3"/>
      <c r="AA3989" s="3"/>
      <c r="AB3989" s="7" t="s">
        <v>11669</v>
      </c>
      <c r="AC3989" s="3" t="s">
        <v>685</v>
      </c>
      <c r="AD3989" s="3" t="s">
        <v>93</v>
      </c>
      <c r="AE3989" s="3" t="s">
        <v>94</v>
      </c>
      <c r="AF3989" s="3" t="s">
        <v>95</v>
      </c>
      <c r="AG3989" s="4"/>
      <c r="AH3989" s="3"/>
      <c r="AI3989" s="4"/>
      <c r="AJ39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89" s="8">
        <f>IF(#REF!=MAX(#REF!),"New","Old")</f>
      </c>
      <c r="AL3989" s="3"/>
      <c r="AM3989" s="9">
        <f>IF(OR(#REF!="",#REF!=0),"",IF(#REF!&lt;12000,"&lt;12k",IF(AND(#REF!&gt;=12000,#REF!&lt;24000),"12k to 24k",IF(AND(#REF!&gt;=24000,#REF!&lt;=36000),"24k to 36k",IF(#REF!&gt;36000,"&gt;36k","")))))</f>
      </c>
    </row>
    <row x14ac:dyDescent="0.25" r="3990" customHeight="1" ht="18.75">
      <c r="A3990" s="1">
        <v>1951170</v>
      </c>
      <c r="B3990" s="2">
        <v>11561460</v>
      </c>
      <c r="C3990" s="3" t="s">
        <v>0</v>
      </c>
      <c r="D3990" s="3" t="s">
        <v>86</v>
      </c>
      <c r="E3990" s="2">
        <v>2020</v>
      </c>
      <c r="F3990" s="4">
        <v>45275</v>
      </c>
      <c r="G3990" s="3" t="s">
        <v>14</v>
      </c>
      <c r="H3990" s="4">
        <v>45282</v>
      </c>
      <c r="I3990" s="4">
        <f>_xlfn.XLOOKUP(#REF!,[1]!Backup_F8_Previous_Wave[ODINO],[1]!Backup_F8_Previous_Wave[Production Date],"")</f>
      </c>
      <c r="J3990" s="10">
        <f>_xlfn.XLOOKUP(#REF!,[1]!Backup_F8_Previous_Wave[ODINO],[1]!Backup_F8_Previous_Wave[Wave Date],"")</f>
      </c>
      <c r="K3990" s="6">
        <f>_xlfn.XLOOKUP(#REF!,[1]!Backup_F8_Previous_Wave[ODINO],[1]!Backup_F8_Previous_Wave[Full VIN],"")</f>
      </c>
      <c r="L3990" s="3" t="s">
        <v>6424</v>
      </c>
      <c r="M3990" s="3" t="s">
        <v>4</v>
      </c>
      <c r="N3990" s="3" t="s">
        <v>11670</v>
      </c>
      <c r="O3990" s="3" t="s">
        <v>4771</v>
      </c>
      <c r="P3990" s="6">
        <f>_xlfn.XLOOKUP(#REF!,[1]!Table2[BINNING],[1]!Table2[VFG],"")</f>
      </c>
      <c r="Q3990" s="6">
        <f>IF(ISNUMBER(FIND("|",#REF!,1)),LEFT(#REF!,FIND("|",#REF!,1)-2),#REF!)</f>
      </c>
      <c r="R3990" s="6">
        <f>IF(ISNUMBER(FIND("|",#REF!,1)),RIGHT(#REF!,LEN(#REF!)-FIND("|",#REF!,1)-1),"")</f>
      </c>
      <c r="S3990" s="3" t="s">
        <v>7</v>
      </c>
      <c r="T3990" s="3" t="s">
        <v>7</v>
      </c>
      <c r="U3990" s="2">
        <v>0</v>
      </c>
      <c r="V3990" s="2">
        <v>0</v>
      </c>
      <c r="W3990" s="2"/>
      <c r="X3990" s="3" t="s">
        <v>72</v>
      </c>
      <c r="Y3990" s="2">
        <v>0</v>
      </c>
      <c r="Z3990" s="3"/>
      <c r="AA3990" s="3"/>
      <c r="AB3990" s="7" t="s">
        <v>11671</v>
      </c>
      <c r="AC3990" s="3" t="s">
        <v>685</v>
      </c>
      <c r="AD3990" s="3" t="s">
        <v>93</v>
      </c>
      <c r="AE3990" s="3" t="s">
        <v>94</v>
      </c>
      <c r="AF3990" s="3" t="s">
        <v>95</v>
      </c>
      <c r="AG3990" s="4"/>
      <c r="AH3990" s="3"/>
      <c r="AI3990" s="4"/>
      <c r="AJ39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0" s="8">
        <f>IF(#REF!=MAX(#REF!),"New","Old")</f>
      </c>
      <c r="AL3990" s="3"/>
      <c r="AM3990" s="9">
        <f>IF(OR(#REF!="",#REF!=0),"",IF(#REF!&lt;12000,"&lt;12k",IF(AND(#REF!&gt;=12000,#REF!&lt;24000),"12k to 24k",IF(AND(#REF!&gt;=24000,#REF!&lt;=36000),"24k to 36k",IF(#REF!&gt;36000,"&gt;36k","")))))</f>
      </c>
    </row>
    <row x14ac:dyDescent="0.25" r="3991" customHeight="1" ht="18.75">
      <c r="A3991" s="1">
        <v>1951185</v>
      </c>
      <c r="B3991" s="2">
        <v>11561472</v>
      </c>
      <c r="C3991" s="3" t="s">
        <v>0</v>
      </c>
      <c r="D3991" s="3" t="s">
        <v>181</v>
      </c>
      <c r="E3991" s="2">
        <v>2013</v>
      </c>
      <c r="F3991" s="4">
        <v>43821</v>
      </c>
      <c r="G3991" s="3" t="s">
        <v>14</v>
      </c>
      <c r="H3991" s="4">
        <v>45282</v>
      </c>
      <c r="I3991" s="4">
        <f>_xlfn.XLOOKUP(#REF!,[1]!Backup_F8_Previous_Wave[ODINO],[1]!Backup_F8_Previous_Wave[Production Date],"")</f>
      </c>
      <c r="J3991" s="10">
        <f>_xlfn.XLOOKUP(#REF!,[1]!Backup_F8_Previous_Wave[ODINO],[1]!Backup_F8_Previous_Wave[Wave Date],"")</f>
      </c>
      <c r="K3991" s="6">
        <f>_xlfn.XLOOKUP(#REF!,[1]!Backup_F8_Previous_Wave[ODINO],[1]!Backup_F8_Previous_Wave[Full VIN],"")</f>
      </c>
      <c r="L3991" s="3" t="s">
        <v>11672</v>
      </c>
      <c r="M3991" s="3" t="s">
        <v>4</v>
      </c>
      <c r="N3991" s="3" t="s">
        <v>11673</v>
      </c>
      <c r="O3991" s="3" t="s">
        <v>423</v>
      </c>
      <c r="P3991" s="6">
        <f>_xlfn.XLOOKUP(#REF!,[1]!Table2[BINNING],[1]!Table2[VFG],"")</f>
      </c>
      <c r="Q3991" s="6">
        <f>IF(ISNUMBER(FIND("|",#REF!,1)),LEFT(#REF!,FIND("|",#REF!,1)-2),#REF!)</f>
      </c>
      <c r="R3991" s="6">
        <f>IF(ISNUMBER(FIND("|",#REF!,1)),RIGHT(#REF!,LEN(#REF!)-FIND("|",#REF!,1)-1),"")</f>
      </c>
      <c r="S3991" s="3" t="s">
        <v>7</v>
      </c>
      <c r="T3991" s="3" t="s">
        <v>7</v>
      </c>
      <c r="U3991" s="2">
        <v>0</v>
      </c>
      <c r="V3991" s="2">
        <v>0</v>
      </c>
      <c r="W3991" s="2"/>
      <c r="X3991" s="3" t="s">
        <v>24</v>
      </c>
      <c r="Y3991" s="2"/>
      <c r="Z3991" s="3" t="s">
        <v>11674</v>
      </c>
      <c r="AA3991" s="3" t="s">
        <v>4474</v>
      </c>
      <c r="AB3991" s="7" t="s">
        <v>11675</v>
      </c>
      <c r="AC3991" s="3" t="s">
        <v>297</v>
      </c>
      <c r="AD3991" s="3" t="s">
        <v>298</v>
      </c>
      <c r="AE3991" s="3" t="s">
        <v>299</v>
      </c>
      <c r="AF3991" s="3" t="s">
        <v>198</v>
      </c>
      <c r="AG3991" s="4"/>
      <c r="AH3991" s="3"/>
      <c r="AI3991" s="4"/>
      <c r="AJ39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1" s="8">
        <f>IF(#REF!=MAX(#REF!),"New","Old")</f>
      </c>
      <c r="AL3991" s="3"/>
      <c r="AM3991" s="9">
        <f>IF(OR(#REF!="",#REF!=0),"",IF(#REF!&lt;12000,"&lt;12k",IF(AND(#REF!&gt;=12000,#REF!&lt;24000),"12k to 24k",IF(AND(#REF!&gt;=24000,#REF!&lt;=36000),"24k to 36k",IF(#REF!&gt;36000,"&gt;36k","")))))</f>
      </c>
    </row>
    <row x14ac:dyDescent="0.25" r="3992" customHeight="1" ht="18.75">
      <c r="A3992" s="1">
        <v>1951194</v>
      </c>
      <c r="B3992" s="2">
        <v>11561480</v>
      </c>
      <c r="C3992" s="3" t="s">
        <v>0</v>
      </c>
      <c r="D3992" s="3" t="s">
        <v>485</v>
      </c>
      <c r="E3992" s="2">
        <v>2017</v>
      </c>
      <c r="F3992" s="4">
        <v>45210</v>
      </c>
      <c r="G3992" s="3" t="s">
        <v>14</v>
      </c>
      <c r="H3992" s="4">
        <v>45282</v>
      </c>
      <c r="I3992" s="4">
        <f>_xlfn.XLOOKUP(#REF!,[1]!Backup_F8_Previous_Wave[ODINO],[1]!Backup_F8_Previous_Wave[Production Date],"")</f>
      </c>
      <c r="J3992" s="10">
        <f>_xlfn.XLOOKUP(#REF!,[1]!Backup_F8_Previous_Wave[ODINO],[1]!Backup_F8_Previous_Wave[Wave Date],"")</f>
      </c>
      <c r="K3992" s="6">
        <f>_xlfn.XLOOKUP(#REF!,[1]!Backup_F8_Previous_Wave[ODINO],[1]!Backup_F8_Previous_Wave[Full VIN],"")</f>
      </c>
      <c r="L3992" s="3" t="s">
        <v>3632</v>
      </c>
      <c r="M3992" s="3" t="s">
        <v>4</v>
      </c>
      <c r="N3992" s="3" t="s">
        <v>11676</v>
      </c>
      <c r="O3992" s="3" t="s">
        <v>31</v>
      </c>
      <c r="P3992" s="6">
        <f>_xlfn.XLOOKUP(#REF!,[1]!Table2[BINNING],[1]!Table2[VFG],"")</f>
      </c>
      <c r="Q3992" s="6">
        <f>IF(ISNUMBER(FIND("|",#REF!,1)),LEFT(#REF!,FIND("|",#REF!,1)-2),#REF!)</f>
      </c>
      <c r="R3992" s="6">
        <f>IF(ISNUMBER(FIND("|",#REF!,1)),RIGHT(#REF!,LEN(#REF!)-FIND("|",#REF!,1)-1),"")</f>
      </c>
      <c r="S3992" s="3" t="s">
        <v>7</v>
      </c>
      <c r="T3992" s="3" t="s">
        <v>7</v>
      </c>
      <c r="U3992" s="2">
        <v>0</v>
      </c>
      <c r="V3992" s="2">
        <v>0</v>
      </c>
      <c r="W3992" s="2">
        <v>140000</v>
      </c>
      <c r="X3992" s="3" t="s">
        <v>238</v>
      </c>
      <c r="Y3992" s="2"/>
      <c r="Z3992" s="3"/>
      <c r="AA3992" s="3"/>
      <c r="AB3992" s="7" t="s">
        <v>11677</v>
      </c>
      <c r="AC3992" s="3" t="s">
        <v>489</v>
      </c>
      <c r="AD3992" s="3" t="s">
        <v>490</v>
      </c>
      <c r="AE3992" s="3" t="s">
        <v>491</v>
      </c>
      <c r="AF3992" s="3" t="s">
        <v>211</v>
      </c>
      <c r="AG3992" s="4"/>
      <c r="AH3992" s="3"/>
      <c r="AI3992" s="4"/>
      <c r="AJ39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2" s="8">
        <f>IF(#REF!=MAX(#REF!),"New","Old")</f>
      </c>
      <c r="AL3992" s="3"/>
      <c r="AM3992" s="9">
        <f>IF(OR(#REF!="",#REF!=0),"",IF(#REF!&lt;12000,"&lt;12k",IF(AND(#REF!&gt;=12000,#REF!&lt;24000),"12k to 24k",IF(AND(#REF!&gt;=24000,#REF!&lt;=36000),"24k to 36k",IF(#REF!&gt;36000,"&gt;36k","")))))</f>
      </c>
    </row>
    <row x14ac:dyDescent="0.25" r="3993" customHeight="1" ht="18.75">
      <c r="A3993" s="1">
        <v>1951243</v>
      </c>
      <c r="B3993" s="2">
        <v>11561516</v>
      </c>
      <c r="C3993" s="3" t="s">
        <v>0</v>
      </c>
      <c r="D3993" s="3" t="s">
        <v>86</v>
      </c>
      <c r="E3993" s="2">
        <v>2020</v>
      </c>
      <c r="F3993" s="4">
        <v>45279</v>
      </c>
      <c r="G3993" s="3" t="s">
        <v>14</v>
      </c>
      <c r="H3993" s="4">
        <v>45282</v>
      </c>
      <c r="I3993" s="4">
        <f>_xlfn.XLOOKUP(#REF!,[1]!Backup_F8_Previous_Wave[ODINO],[1]!Backup_F8_Previous_Wave[Production Date],"")</f>
      </c>
      <c r="J3993" s="10">
        <f>_xlfn.XLOOKUP(#REF!,[1]!Backup_F8_Previous_Wave[ODINO],[1]!Backup_F8_Previous_Wave[Wave Date],"")</f>
      </c>
      <c r="K3993" s="6">
        <f>_xlfn.XLOOKUP(#REF!,[1]!Backup_F8_Previous_Wave[ODINO],[1]!Backup_F8_Previous_Wave[Full VIN],"")</f>
      </c>
      <c r="L3993" s="3" t="s">
        <v>6982</v>
      </c>
      <c r="M3993" s="3" t="s">
        <v>4</v>
      </c>
      <c r="N3993" s="3" t="s">
        <v>11678</v>
      </c>
      <c r="O3993" s="3" t="s">
        <v>4771</v>
      </c>
      <c r="P3993" s="6">
        <f>_xlfn.XLOOKUP(#REF!,[1]!Table2[BINNING],[1]!Table2[VFG],"")</f>
      </c>
      <c r="Q3993" s="6">
        <f>IF(ISNUMBER(FIND("|",#REF!,1)),LEFT(#REF!,FIND("|",#REF!,1)-2),#REF!)</f>
      </c>
      <c r="R3993" s="6">
        <f>IF(ISNUMBER(FIND("|",#REF!,1)),RIGHT(#REF!,LEN(#REF!)-FIND("|",#REF!,1)-1),"")</f>
      </c>
      <c r="S3993" s="3" t="s">
        <v>7</v>
      </c>
      <c r="T3993" s="3" t="s">
        <v>7</v>
      </c>
      <c r="U3993" s="2">
        <v>0</v>
      </c>
      <c r="V3993" s="2">
        <v>0</v>
      </c>
      <c r="W3993" s="2">
        <v>49100</v>
      </c>
      <c r="X3993" s="3" t="s">
        <v>229</v>
      </c>
      <c r="Y3993" s="2"/>
      <c r="Z3993" s="3" t="s">
        <v>11679</v>
      </c>
      <c r="AA3993" s="3" t="s">
        <v>3839</v>
      </c>
      <c r="AB3993" s="7" t="s">
        <v>11680</v>
      </c>
      <c r="AC3993" s="3" t="s">
        <v>685</v>
      </c>
      <c r="AD3993" s="3" t="s">
        <v>93</v>
      </c>
      <c r="AE3993" s="3" t="s">
        <v>94</v>
      </c>
      <c r="AF3993" s="3" t="s">
        <v>95</v>
      </c>
      <c r="AG3993" s="4"/>
      <c r="AH3993" s="3"/>
      <c r="AI3993" s="4"/>
      <c r="AJ39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3" s="8">
        <f>IF(#REF!=MAX(#REF!),"New","Old")</f>
      </c>
      <c r="AL3993" s="3"/>
      <c r="AM3993" s="9">
        <f>IF(OR(#REF!="",#REF!=0),"",IF(#REF!&lt;12000,"&lt;12k",IF(AND(#REF!&gt;=12000,#REF!&lt;24000),"12k to 24k",IF(AND(#REF!&gt;=24000,#REF!&lt;=36000),"24k to 36k",IF(#REF!&gt;36000,"&gt;36k","")))))</f>
      </c>
    </row>
    <row x14ac:dyDescent="0.25" r="3994" customHeight="1" ht="18.75">
      <c r="A3994" s="1">
        <v>1951353</v>
      </c>
      <c r="B3994" s="2">
        <v>11561590</v>
      </c>
      <c r="C3994" s="3" t="s">
        <v>0</v>
      </c>
      <c r="D3994" s="3" t="s">
        <v>181</v>
      </c>
      <c r="E3994" s="2">
        <v>2018</v>
      </c>
      <c r="F3994" s="4">
        <v>45151</v>
      </c>
      <c r="G3994" s="3" t="s">
        <v>39</v>
      </c>
      <c r="H3994" s="4">
        <v>45282</v>
      </c>
      <c r="I3994" s="4"/>
      <c r="J3994" s="10">
        <f>_xlfn.XLOOKUP(#REF!,[1]!Backup_F8_Previous_Wave[ODINO],[1]!Backup_F8_Previous_Wave[Wave Date],"")</f>
      </c>
      <c r="K3994" s="3"/>
      <c r="L3994" s="3" t="s">
        <v>11681</v>
      </c>
      <c r="M3994" s="3" t="s">
        <v>4</v>
      </c>
      <c r="N3994" s="3" t="s">
        <v>11682</v>
      </c>
      <c r="O3994" s="3" t="s">
        <v>196</v>
      </c>
      <c r="P3994" s="6">
        <f>_xlfn.XLOOKUP(#REF!,[1]!Table2[BINNING],[1]!Table2[VFG],"")</f>
      </c>
      <c r="Q3994" s="6">
        <f>IF(ISNUMBER(FIND("|",#REF!,1)),LEFT(#REF!,FIND("|",#REF!,1)-2),#REF!)</f>
      </c>
      <c r="R3994" s="6">
        <f>IF(ISNUMBER(FIND("|",#REF!,1)),RIGHT(#REF!,LEN(#REF!)-FIND("|",#REF!,1)-1),"")</f>
      </c>
      <c r="S3994" s="3" t="s">
        <v>7</v>
      </c>
      <c r="T3994" s="3" t="s">
        <v>7</v>
      </c>
      <c r="U3994" s="2">
        <v>0</v>
      </c>
      <c r="V3994" s="2">
        <v>0</v>
      </c>
      <c r="W3994" s="2"/>
      <c r="X3994" s="3" t="s">
        <v>139</v>
      </c>
      <c r="Y3994" s="2">
        <v>60</v>
      </c>
      <c r="Z3994" s="3"/>
      <c r="AA3994" s="3"/>
      <c r="AB3994" s="7" t="s">
        <v>11683</v>
      </c>
      <c r="AC3994" s="3" t="s">
        <v>44</v>
      </c>
      <c r="AD3994" s="3" t="s">
        <v>44</v>
      </c>
      <c r="AE3994" s="3" t="s">
        <v>44</v>
      </c>
      <c r="AF3994" s="3" t="s">
        <v>44</v>
      </c>
      <c r="AG3994" s="4"/>
      <c r="AH3994" s="3"/>
      <c r="AI3994" s="4"/>
      <c r="AJ39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4" s="8">
        <f>IF(#REF!=MAX(#REF!),"New","Old")</f>
      </c>
      <c r="AL3994" s="3"/>
      <c r="AM3994" s="9">
        <f>IF(OR(#REF!="",#REF!=0),"",IF(#REF!&lt;12000,"&lt;12k",IF(AND(#REF!&gt;=12000,#REF!&lt;24000),"12k to 24k",IF(AND(#REF!&gt;=24000,#REF!&lt;=36000),"24k to 36k",IF(#REF!&gt;36000,"&gt;36k","")))))</f>
      </c>
    </row>
    <row x14ac:dyDescent="0.25" r="3995" customHeight="1" ht="18.75">
      <c r="A3995" s="1">
        <v>1952313</v>
      </c>
      <c r="B3995" s="2">
        <v>11562231</v>
      </c>
      <c r="C3995" s="3" t="s">
        <v>0</v>
      </c>
      <c r="D3995" s="3" t="s">
        <v>1</v>
      </c>
      <c r="E3995" s="2">
        <v>2017</v>
      </c>
      <c r="F3995" s="4">
        <v>45231</v>
      </c>
      <c r="G3995" s="3" t="s">
        <v>14</v>
      </c>
      <c r="H3995" s="4">
        <v>45288</v>
      </c>
      <c r="I3995" s="4">
        <f>_xlfn.XLOOKUP(#REF!,[1]!Backup_F8_Previous_Wave[ODINO],[1]!Backup_F8_Previous_Wave[Production Date],"")</f>
      </c>
      <c r="J3995" s="10">
        <f>_xlfn.XLOOKUP(#REF!,[1]!Backup_F8_Previous_Wave[ODINO],[1]!Backup_F8_Previous_Wave[Wave Date],"")</f>
      </c>
      <c r="K3995" s="6">
        <f>_xlfn.XLOOKUP(#REF!,[1]!Backup_F8_Previous_Wave[ODINO],[1]!Backup_F8_Previous_Wave[Full VIN],"")</f>
      </c>
      <c r="L3995" s="3" t="s">
        <v>2797</v>
      </c>
      <c r="M3995" s="3" t="s">
        <v>4</v>
      </c>
      <c r="N3995" s="3" t="s">
        <v>11684</v>
      </c>
      <c r="O3995" s="3" t="s">
        <v>31</v>
      </c>
      <c r="P3995" s="6">
        <f>_xlfn.XLOOKUP(#REF!,[1]!Table2[BINNING],[1]!Table2[VFG],"")</f>
      </c>
      <c r="Q3995" s="6">
        <f>IF(ISNUMBER(FIND("|",#REF!,1)),LEFT(#REF!,FIND("|",#REF!,1)-2),#REF!)</f>
      </c>
      <c r="R3995" s="6">
        <f>IF(ISNUMBER(FIND("|",#REF!,1)),RIGHT(#REF!,LEN(#REF!)-FIND("|",#REF!,1)-1),"")</f>
      </c>
      <c r="S3995" s="3" t="s">
        <v>7</v>
      </c>
      <c r="T3995" s="3" t="s">
        <v>7</v>
      </c>
      <c r="U3995" s="2">
        <v>0</v>
      </c>
      <c r="V3995" s="2">
        <v>0</v>
      </c>
      <c r="W3995" s="2"/>
      <c r="X3995" s="3" t="s">
        <v>253</v>
      </c>
      <c r="Y3995" s="2"/>
      <c r="Z3995" s="3"/>
      <c r="AA3995" s="3"/>
      <c r="AB3995" s="7" t="s">
        <v>11685</v>
      </c>
      <c r="AC3995" s="3" t="s">
        <v>20</v>
      </c>
      <c r="AD3995" s="3" t="s">
        <v>11</v>
      </c>
      <c r="AE3995" s="3" t="s">
        <v>21</v>
      </c>
      <c r="AF3995" s="3" t="s">
        <v>13</v>
      </c>
      <c r="AG3995" s="4"/>
      <c r="AH3995" s="3"/>
      <c r="AI3995" s="4"/>
      <c r="AJ39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5" s="8">
        <f>IF(#REF!=MAX(#REF!),"New","Old")</f>
      </c>
      <c r="AL3995" s="3"/>
      <c r="AM3995" s="9">
        <f>IF(OR(#REF!="",#REF!=0),"",IF(#REF!&lt;12000,"&lt;12k",IF(AND(#REF!&gt;=12000,#REF!&lt;24000),"12k to 24k",IF(AND(#REF!&gt;=24000,#REF!&lt;=36000),"24k to 36k",IF(#REF!&gt;36000,"&gt;36k","")))))</f>
      </c>
    </row>
    <row x14ac:dyDescent="0.25" r="3996" customHeight="1" ht="18.75">
      <c r="A3996" s="1">
        <v>1951447</v>
      </c>
      <c r="B3996" s="2">
        <v>11561657</v>
      </c>
      <c r="C3996" s="3" t="s">
        <v>0</v>
      </c>
      <c r="D3996" s="3" t="s">
        <v>6109</v>
      </c>
      <c r="E3996" s="2">
        <v>2023</v>
      </c>
      <c r="F3996" s="4">
        <v>45112</v>
      </c>
      <c r="G3996" s="3" t="s">
        <v>39</v>
      </c>
      <c r="H3996" s="4">
        <v>45283</v>
      </c>
      <c r="I3996" s="4">
        <f>_xlfn.XLOOKUP(#REF!,[1]!Backup_F8_Previous_Wave[ODINO],[1]!Backup_F8_Previous_Wave[Production Date],"")</f>
      </c>
      <c r="J3996" s="10">
        <f>_xlfn.XLOOKUP(#REF!,[1]!Backup_F8_Previous_Wave[ODINO],[1]!Backup_F8_Previous_Wave[Wave Date],"")</f>
      </c>
      <c r="K3996" s="6">
        <f>_xlfn.XLOOKUP(#REF!,[1]!Backup_F8_Previous_Wave[ODINO],[1]!Backup_F8_Previous_Wave[Full VIN],"")</f>
      </c>
      <c r="L3996" s="3" t="s">
        <v>10495</v>
      </c>
      <c r="M3996" s="3" t="s">
        <v>4</v>
      </c>
      <c r="N3996" s="3" t="s">
        <v>11686</v>
      </c>
      <c r="O3996" s="3" t="s">
        <v>2296</v>
      </c>
      <c r="P3996" s="6">
        <f>_xlfn.XLOOKUP(#REF!,[1]!Table2[BINNING],[1]!Table2[VFG],"")</f>
      </c>
      <c r="Q3996" s="6">
        <f>IF(ISNUMBER(FIND("|",#REF!,1)),LEFT(#REF!,FIND("|",#REF!,1)-2),#REF!)</f>
      </c>
      <c r="R3996" s="6">
        <f>IF(ISNUMBER(FIND("|",#REF!,1)),RIGHT(#REF!,LEN(#REF!)-FIND("|",#REF!,1)-1),"")</f>
      </c>
      <c r="S3996" s="3" t="s">
        <v>7</v>
      </c>
      <c r="T3996" s="3" t="s">
        <v>7</v>
      </c>
      <c r="U3996" s="2">
        <v>0</v>
      </c>
      <c r="V3996" s="2">
        <v>0</v>
      </c>
      <c r="W3996" s="2"/>
      <c r="X3996" s="3" t="s">
        <v>81</v>
      </c>
      <c r="Y3996" s="2"/>
      <c r="Z3996" s="3"/>
      <c r="AA3996" s="3"/>
      <c r="AB3996" s="7" t="s">
        <v>11687</v>
      </c>
      <c r="AC3996" s="3" t="s">
        <v>6113</v>
      </c>
      <c r="AD3996" s="3" t="s">
        <v>6114</v>
      </c>
      <c r="AE3996" s="3" t="s">
        <v>6115</v>
      </c>
      <c r="AF3996" s="3" t="s">
        <v>68</v>
      </c>
      <c r="AG3996" s="4"/>
      <c r="AH3996" s="3"/>
      <c r="AI3996" s="4"/>
      <c r="AJ39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6" s="8">
        <f>IF(#REF!=MAX(#REF!),"New","Old")</f>
      </c>
      <c r="AL3996" s="3"/>
      <c r="AM3996" s="9">
        <f>IF(OR(#REF!="",#REF!=0),"",IF(#REF!&lt;12000,"&lt;12k",IF(AND(#REF!&gt;=12000,#REF!&lt;24000),"12k to 24k",IF(AND(#REF!&gt;=24000,#REF!&lt;=36000),"24k to 36k",IF(#REF!&gt;36000,"&gt;36k","")))))</f>
      </c>
    </row>
    <row x14ac:dyDescent="0.25" r="3997" customHeight="1" ht="18.75">
      <c r="A3997" s="1">
        <v>1951519</v>
      </c>
      <c r="B3997" s="2">
        <v>11561697</v>
      </c>
      <c r="C3997" s="3" t="s">
        <v>0</v>
      </c>
      <c r="D3997" s="3" t="s">
        <v>181</v>
      </c>
      <c r="E3997" s="2">
        <v>2000</v>
      </c>
      <c r="F3997" s="4">
        <v>45110</v>
      </c>
      <c r="G3997" s="3" t="s">
        <v>39</v>
      </c>
      <c r="H3997" s="4">
        <v>45284</v>
      </c>
      <c r="I3997" s="4"/>
      <c r="J3997" s="10">
        <f>_xlfn.XLOOKUP(#REF!,[1]!Backup_F8_Previous_Wave[ODINO],[1]!Backup_F8_Previous_Wave[Wave Date],"")</f>
      </c>
      <c r="K3997" s="3"/>
      <c r="L3997" s="3" t="s">
        <v>11688</v>
      </c>
      <c r="M3997" s="3" t="s">
        <v>4</v>
      </c>
      <c r="N3997" s="3" t="s">
        <v>11689</v>
      </c>
      <c r="O3997" s="3" t="s">
        <v>217</v>
      </c>
      <c r="P3997" s="6">
        <f>_xlfn.XLOOKUP(#REF!,[1]!Table2[BINNING],[1]!Table2[VFG],"")</f>
      </c>
      <c r="Q3997" s="6">
        <f>IF(ISNUMBER(FIND("|",#REF!,1)),LEFT(#REF!,FIND("|",#REF!,1)-2),#REF!)</f>
      </c>
      <c r="R3997" s="6">
        <f>IF(ISNUMBER(FIND("|",#REF!,1)),RIGHT(#REF!,LEN(#REF!)-FIND("|",#REF!,1)-1),"")</f>
      </c>
      <c r="S3997" s="3" t="s">
        <v>7</v>
      </c>
      <c r="T3997" s="3" t="s">
        <v>7</v>
      </c>
      <c r="U3997" s="2">
        <v>0</v>
      </c>
      <c r="V3997" s="2">
        <v>0</v>
      </c>
      <c r="W3997" s="2"/>
      <c r="X3997" s="3" t="s">
        <v>282</v>
      </c>
      <c r="Y3997" s="2">
        <v>55</v>
      </c>
      <c r="Z3997" s="3"/>
      <c r="AA3997" s="3"/>
      <c r="AB3997" s="7" t="s">
        <v>11690</v>
      </c>
      <c r="AC3997" s="3" t="s">
        <v>44</v>
      </c>
      <c r="AD3997" s="3" t="s">
        <v>44</v>
      </c>
      <c r="AE3997" s="3" t="s">
        <v>44</v>
      </c>
      <c r="AF3997" s="3" t="s">
        <v>44</v>
      </c>
      <c r="AG3997" s="4"/>
      <c r="AH3997" s="3"/>
      <c r="AI3997" s="4"/>
      <c r="AJ39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7" s="8">
        <f>IF(#REF!=MAX(#REF!),"New","Old")</f>
      </c>
      <c r="AL3997" s="3"/>
      <c r="AM3997" s="9">
        <f>IF(OR(#REF!="",#REF!=0),"",IF(#REF!&lt;12000,"&lt;12k",IF(AND(#REF!&gt;=12000,#REF!&lt;24000),"12k to 24k",IF(AND(#REF!&gt;=24000,#REF!&lt;=36000),"24k to 36k",IF(#REF!&gt;36000,"&gt;36k","")))))</f>
      </c>
    </row>
    <row x14ac:dyDescent="0.25" r="3998" customHeight="1" ht="18.75">
      <c r="A3998" s="1">
        <v>1951539</v>
      </c>
      <c r="B3998" s="2">
        <v>11561711</v>
      </c>
      <c r="C3998" s="3" t="s">
        <v>0</v>
      </c>
      <c r="D3998" s="3" t="s">
        <v>86</v>
      </c>
      <c r="E3998" s="2">
        <v>2020</v>
      </c>
      <c r="F3998" s="4">
        <v>45280</v>
      </c>
      <c r="G3998" s="3" t="s">
        <v>14</v>
      </c>
      <c r="H3998" s="4">
        <v>45284</v>
      </c>
      <c r="I3998" s="4">
        <f>_xlfn.XLOOKUP(#REF!,[1]!Backup_F8_Previous_Wave[ODINO],[1]!Backup_F8_Previous_Wave[Production Date],"")</f>
      </c>
      <c r="J3998" s="10">
        <f>_xlfn.XLOOKUP(#REF!,[1]!Backup_F8_Previous_Wave[ODINO],[1]!Backup_F8_Previous_Wave[Wave Date],"")</f>
      </c>
      <c r="K3998" s="6">
        <f>_xlfn.XLOOKUP(#REF!,[1]!Backup_F8_Previous_Wave[ODINO],[1]!Backup_F8_Previous_Wave[Full VIN],"")</f>
      </c>
      <c r="L3998" s="3" t="s">
        <v>3550</v>
      </c>
      <c r="M3998" s="3" t="s">
        <v>4</v>
      </c>
      <c r="N3998" s="3" t="s">
        <v>11691</v>
      </c>
      <c r="O3998" s="3" t="s">
        <v>4771</v>
      </c>
      <c r="P3998" s="6">
        <f>_xlfn.XLOOKUP(#REF!,[1]!Table2[BINNING],[1]!Table2[VFG],"")</f>
      </c>
      <c r="Q3998" s="6">
        <f>IF(ISNUMBER(FIND("|",#REF!,1)),LEFT(#REF!,FIND("|",#REF!,1)-2),#REF!)</f>
      </c>
      <c r="R3998" s="6">
        <f>IF(ISNUMBER(FIND("|",#REF!,1)),RIGHT(#REF!,LEN(#REF!)-FIND("|",#REF!,1)-1),"")</f>
      </c>
      <c r="S3998" s="3" t="s">
        <v>7</v>
      </c>
      <c r="T3998" s="3" t="s">
        <v>7</v>
      </c>
      <c r="U3998" s="2">
        <v>0</v>
      </c>
      <c r="V3998" s="2">
        <v>0</v>
      </c>
      <c r="W3998" s="2"/>
      <c r="X3998" s="3" t="s">
        <v>112</v>
      </c>
      <c r="Y3998" s="2"/>
      <c r="Z3998" s="3"/>
      <c r="AA3998" s="3"/>
      <c r="AB3998" s="7" t="s">
        <v>11692</v>
      </c>
      <c r="AC3998" s="3" t="s">
        <v>685</v>
      </c>
      <c r="AD3998" s="3" t="s">
        <v>93</v>
      </c>
      <c r="AE3998" s="3" t="s">
        <v>94</v>
      </c>
      <c r="AF3998" s="3" t="s">
        <v>95</v>
      </c>
      <c r="AG3998" s="4"/>
      <c r="AH3998" s="3"/>
      <c r="AI3998" s="4"/>
      <c r="AJ39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8" s="8">
        <f>IF(#REF!=MAX(#REF!),"New","Old")</f>
      </c>
      <c r="AL3998" s="3"/>
      <c r="AM3998" s="9">
        <f>IF(OR(#REF!="",#REF!=0),"",IF(#REF!&lt;12000,"&lt;12k",IF(AND(#REF!&gt;=12000,#REF!&lt;24000),"12k to 24k",IF(AND(#REF!&gt;=24000,#REF!&lt;=36000),"24k to 36k",IF(#REF!&gt;36000,"&gt;36k","")))))</f>
      </c>
    </row>
    <row x14ac:dyDescent="0.25" r="3999" customHeight="1" ht="18.75">
      <c r="A3999" s="1">
        <v>1953218</v>
      </c>
      <c r="B3999" s="2">
        <v>11562860</v>
      </c>
      <c r="C3999" s="3" t="s">
        <v>0</v>
      </c>
      <c r="D3999" s="3" t="s">
        <v>86</v>
      </c>
      <c r="E3999" s="2">
        <v>2014</v>
      </c>
      <c r="F3999" s="4">
        <v>44788</v>
      </c>
      <c r="G3999" s="3" t="s">
        <v>39</v>
      </c>
      <c r="H3999" s="4">
        <v>45291</v>
      </c>
      <c r="I3999" s="4">
        <f>_xlfn.XLOOKUP(#REF!,[1]!Backup_F8_Previous_Wave[ODINO],[1]!Backup_F8_Previous_Wave[Production Date],"")</f>
      </c>
      <c r="J3999" s="10">
        <f>_xlfn.XLOOKUP(#REF!,[1]!Backup_F8_Previous_Wave[ODINO],[1]!Backup_F8_Previous_Wave[Wave Date],"")</f>
      </c>
      <c r="K3999" s="6">
        <f>_xlfn.XLOOKUP(#REF!,[1]!Backup_F8_Previous_Wave[ODINO],[1]!Backup_F8_Previous_Wave[Full VIN],"")</f>
      </c>
      <c r="L3999" s="3" t="s">
        <v>11693</v>
      </c>
      <c r="M3999" s="3" t="s">
        <v>4</v>
      </c>
      <c r="N3999" s="3" t="s">
        <v>11694</v>
      </c>
      <c r="O3999" s="3" t="s">
        <v>31</v>
      </c>
      <c r="P3999" s="6">
        <f>_xlfn.XLOOKUP(#REF!,[1]!Table2[BINNING],[1]!Table2[VFG],"")</f>
      </c>
      <c r="Q3999" s="6">
        <f>IF(ISNUMBER(FIND("|",#REF!,1)),LEFT(#REF!,FIND("|",#REF!,1)-2),#REF!)</f>
      </c>
      <c r="R3999" s="6">
        <f>IF(ISNUMBER(FIND("|",#REF!,1)),RIGHT(#REF!,LEN(#REF!)-FIND("|",#REF!,1)-1),"")</f>
      </c>
      <c r="S3999" s="3" t="s">
        <v>7</v>
      </c>
      <c r="T3999" s="3" t="s">
        <v>7</v>
      </c>
      <c r="U3999" s="2">
        <v>0</v>
      </c>
      <c r="V3999" s="2">
        <v>0</v>
      </c>
      <c r="W3999" s="2"/>
      <c r="X3999" s="3" t="s">
        <v>106</v>
      </c>
      <c r="Y3999" s="2">
        <v>25</v>
      </c>
      <c r="Z3999" s="3"/>
      <c r="AA3999" s="3"/>
      <c r="AB3999" s="7" t="s">
        <v>11695</v>
      </c>
      <c r="AC3999" s="3" t="s">
        <v>92</v>
      </c>
      <c r="AD3999" s="3" t="s">
        <v>93</v>
      </c>
      <c r="AE3999" s="3" t="s">
        <v>94</v>
      </c>
      <c r="AF3999" s="3" t="s">
        <v>95</v>
      </c>
      <c r="AG3999" s="4"/>
      <c r="AH3999" s="3"/>
      <c r="AI3999" s="4"/>
      <c r="AJ39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3999" s="8">
        <f>IF(#REF!=MAX(#REF!),"New","Old")</f>
      </c>
      <c r="AL3999" s="3"/>
      <c r="AM3999" s="9">
        <f>IF(OR(#REF!="",#REF!=0),"",IF(#REF!&lt;12000,"&lt;12k",IF(AND(#REF!&gt;=12000,#REF!&lt;24000),"12k to 24k",IF(AND(#REF!&gt;=24000,#REF!&lt;=36000),"24k to 36k",IF(#REF!&gt;36000,"&gt;36k","")))))</f>
      </c>
    </row>
    <row x14ac:dyDescent="0.25" r="4000" customHeight="1" ht="18.75">
      <c r="A4000" s="1">
        <v>1953174</v>
      </c>
      <c r="B4000" s="2">
        <v>11562832</v>
      </c>
      <c r="C4000" s="3" t="s">
        <v>0</v>
      </c>
      <c r="D4000" s="3" t="s">
        <v>1</v>
      </c>
      <c r="E4000" s="2">
        <v>2012</v>
      </c>
      <c r="F4000" s="4">
        <v>45291</v>
      </c>
      <c r="G4000" s="3" t="s">
        <v>14</v>
      </c>
      <c r="H4000" s="4">
        <v>45291</v>
      </c>
      <c r="I4000" s="4">
        <f>_xlfn.XLOOKUP(#REF!,[1]!Backup_F8_Previous_Wave[ODINO],[1]!Backup_F8_Previous_Wave[Production Date],"")</f>
      </c>
      <c r="J4000" s="10">
        <f>_xlfn.XLOOKUP(#REF!,[1]!Backup_F8_Previous_Wave[ODINO],[1]!Backup_F8_Previous_Wave[Wave Date],"")</f>
      </c>
      <c r="K4000" s="6">
        <f>_xlfn.XLOOKUP(#REF!,[1]!Backup_F8_Previous_Wave[ODINO],[1]!Backup_F8_Previous_Wave[Full VIN],"")</f>
      </c>
      <c r="L4000" s="3" t="s">
        <v>11696</v>
      </c>
      <c r="M4000" s="3" t="s">
        <v>4</v>
      </c>
      <c r="N4000" s="3" t="s">
        <v>11697</v>
      </c>
      <c r="O4000" s="3" t="s">
        <v>184</v>
      </c>
      <c r="P4000" s="6">
        <f>_xlfn.XLOOKUP(#REF!,[1]!Table2[BINNING],[1]!Table2[VFG],"")</f>
      </c>
      <c r="Q4000" s="6">
        <f>IF(ISNUMBER(FIND("|",#REF!,1)),LEFT(#REF!,FIND("|",#REF!,1)-2),#REF!)</f>
      </c>
      <c r="R4000" s="6">
        <f>IF(ISNUMBER(FIND("|",#REF!,1)),RIGHT(#REF!,LEN(#REF!)-FIND("|",#REF!,1)-1),"")</f>
      </c>
      <c r="S4000" s="3" t="s">
        <v>7</v>
      </c>
      <c r="T4000" s="3" t="s">
        <v>7</v>
      </c>
      <c r="U4000" s="2">
        <v>0</v>
      </c>
      <c r="V4000" s="2">
        <v>0</v>
      </c>
      <c r="W4000" s="2"/>
      <c r="X4000" s="3" t="s">
        <v>525</v>
      </c>
      <c r="Y4000" s="2"/>
      <c r="Z4000" s="3"/>
      <c r="AA4000" s="3"/>
      <c r="AB4000" s="7" t="s">
        <v>11698</v>
      </c>
      <c r="AC4000" s="3" t="s">
        <v>10</v>
      </c>
      <c r="AD4000" s="3" t="s">
        <v>11</v>
      </c>
      <c r="AE4000" s="3" t="s">
        <v>26</v>
      </c>
      <c r="AF4000" s="3" t="s">
        <v>27</v>
      </c>
      <c r="AG4000" s="4"/>
      <c r="AH4000" s="3"/>
      <c r="AI4000" s="4"/>
      <c r="AJ40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0" s="8">
        <f>IF(#REF!=MAX(#REF!),"New","Old")</f>
      </c>
      <c r="AL4000" s="3"/>
      <c r="AM4000" s="9">
        <f>IF(OR(#REF!="",#REF!=0),"",IF(#REF!&lt;12000,"&lt;12k",IF(AND(#REF!&gt;=12000,#REF!&lt;24000),"12k to 24k",IF(AND(#REF!&gt;=24000,#REF!&lt;=36000),"24k to 36k",IF(#REF!&gt;36000,"&gt;36k","")))))</f>
      </c>
    </row>
    <row x14ac:dyDescent="0.25" r="4001" customHeight="1" ht="18.75">
      <c r="A4001" s="1">
        <v>1951644</v>
      </c>
      <c r="B4001" s="2">
        <v>11561778</v>
      </c>
      <c r="C4001" s="3" t="s">
        <v>0</v>
      </c>
      <c r="D4001" s="3" t="s">
        <v>187</v>
      </c>
      <c r="E4001" s="2">
        <v>2019</v>
      </c>
      <c r="F4001" s="4">
        <v>45246</v>
      </c>
      <c r="G4001" s="3" t="s">
        <v>14</v>
      </c>
      <c r="H4001" s="4">
        <v>45285</v>
      </c>
      <c r="I4001" s="4"/>
      <c r="J4001" s="10">
        <f>_xlfn.XLOOKUP(#REF!,[1]!Backup_F8_Previous_Wave[ODINO],[1]!Backup_F8_Previous_Wave[Wave Date],"")</f>
      </c>
      <c r="K4001" s="3"/>
      <c r="L4001" s="3" t="s">
        <v>1887</v>
      </c>
      <c r="M4001" s="3" t="s">
        <v>4</v>
      </c>
      <c r="N4001" s="3" t="s">
        <v>11699</v>
      </c>
      <c r="O4001" s="3" t="s">
        <v>437</v>
      </c>
      <c r="P4001" s="6">
        <f>_xlfn.XLOOKUP(#REF!,[1]!Table2[BINNING],[1]!Table2[VFG],"")</f>
      </c>
      <c r="Q4001" s="6">
        <f>IF(ISNUMBER(FIND("|",#REF!,1)),LEFT(#REF!,FIND("|",#REF!,1)-2),#REF!)</f>
      </c>
      <c r="R4001" s="6">
        <f>IF(ISNUMBER(FIND("|",#REF!,1)),RIGHT(#REF!,LEN(#REF!)-FIND("|",#REF!,1)-1),"")</f>
      </c>
      <c r="S4001" s="3" t="s">
        <v>7</v>
      </c>
      <c r="T4001" s="3" t="s">
        <v>7</v>
      </c>
      <c r="U4001" s="2">
        <v>0</v>
      </c>
      <c r="V4001" s="2">
        <v>0</v>
      </c>
      <c r="W4001" s="2"/>
      <c r="X4001" s="3" t="s">
        <v>225</v>
      </c>
      <c r="Y4001" s="2"/>
      <c r="Z4001" s="3"/>
      <c r="AA4001" s="3"/>
      <c r="AB4001" s="7" t="s">
        <v>11700</v>
      </c>
      <c r="AC4001" s="3" t="s">
        <v>44</v>
      </c>
      <c r="AD4001" s="3" t="s">
        <v>44</v>
      </c>
      <c r="AE4001" s="3" t="s">
        <v>44</v>
      </c>
      <c r="AF4001" s="3" t="s">
        <v>44</v>
      </c>
      <c r="AG4001" s="4"/>
      <c r="AH4001" s="3"/>
      <c r="AI4001" s="4"/>
      <c r="AJ40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1" s="8">
        <f>IF(#REF!=MAX(#REF!),"New","Old")</f>
      </c>
      <c r="AL4001" s="3"/>
      <c r="AM4001" s="9">
        <f>IF(OR(#REF!="",#REF!=0),"",IF(#REF!&lt;12000,"&lt;12k",IF(AND(#REF!&gt;=12000,#REF!&lt;24000),"12k to 24k",IF(AND(#REF!&gt;=24000,#REF!&lt;=36000),"24k to 36k",IF(#REF!&gt;36000,"&gt;36k","")))))</f>
      </c>
    </row>
    <row x14ac:dyDescent="0.25" r="4002" customHeight="1" ht="18.75">
      <c r="A4002" s="1">
        <v>1952085</v>
      </c>
      <c r="B4002" s="2">
        <v>11562076</v>
      </c>
      <c r="C4002" s="3" t="s">
        <v>0</v>
      </c>
      <c r="D4002" s="3" t="s">
        <v>1</v>
      </c>
      <c r="E4002" s="2">
        <v>2021</v>
      </c>
      <c r="F4002" s="4">
        <v>44925</v>
      </c>
      <c r="G4002" s="3" t="s">
        <v>14</v>
      </c>
      <c r="H4002" s="4">
        <v>45287</v>
      </c>
      <c r="I4002" s="4">
        <f>_xlfn.XLOOKUP(#REF!,[1]!Backup_F8_Previous_Wave[ODINO],[1]!Backup_F8_Previous_Wave[Production Date],"")</f>
      </c>
      <c r="J4002" s="10">
        <f>_xlfn.XLOOKUP(#REF!,[1]!Backup_F8_Previous_Wave[ODINO],[1]!Backup_F8_Previous_Wave[Wave Date],"")</f>
      </c>
      <c r="K4002" s="6">
        <f>_xlfn.XLOOKUP(#REF!,[1]!Backup_F8_Previous_Wave[ODINO],[1]!Backup_F8_Previous_Wave[Full VIN],"")</f>
      </c>
      <c r="L4002" s="3" t="s">
        <v>7722</v>
      </c>
      <c r="M4002" s="3" t="s">
        <v>4</v>
      </c>
      <c r="N4002" s="3" t="s">
        <v>11701</v>
      </c>
      <c r="O4002" s="3" t="s">
        <v>2231</v>
      </c>
      <c r="P4002" s="6">
        <f>_xlfn.XLOOKUP(#REF!,[1]!Table2[BINNING],[1]!Table2[VFG],"")</f>
      </c>
      <c r="Q4002" s="6">
        <f>IF(ISNUMBER(FIND("|",#REF!,1)),LEFT(#REF!,FIND("|",#REF!,1)-2),#REF!)</f>
      </c>
      <c r="R4002" s="6">
        <f>IF(ISNUMBER(FIND("|",#REF!,1)),RIGHT(#REF!,LEN(#REF!)-FIND("|",#REF!,1)-1),"")</f>
      </c>
      <c r="S4002" s="3" t="s">
        <v>7</v>
      </c>
      <c r="T4002" s="3" t="s">
        <v>7</v>
      </c>
      <c r="U4002" s="2">
        <v>0</v>
      </c>
      <c r="V4002" s="2">
        <v>0</v>
      </c>
      <c r="W4002" s="2">
        <v>54556</v>
      </c>
      <c r="X4002" s="3" t="s">
        <v>317</v>
      </c>
      <c r="Y4002" s="2"/>
      <c r="Z4002" s="3" t="s">
        <v>11702</v>
      </c>
      <c r="AA4002" s="3" t="s">
        <v>4544</v>
      </c>
      <c r="AB4002" s="7" t="s">
        <v>11703</v>
      </c>
      <c r="AC4002" s="3" t="s">
        <v>4018</v>
      </c>
      <c r="AD4002" s="3" t="s">
        <v>11</v>
      </c>
      <c r="AE4002" s="3" t="s">
        <v>21</v>
      </c>
      <c r="AF4002" s="3" t="s">
        <v>13</v>
      </c>
      <c r="AG4002" s="4"/>
      <c r="AH4002" s="3"/>
      <c r="AI4002" s="4"/>
      <c r="AJ40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2" s="8">
        <f>IF(#REF!=MAX(#REF!),"New","Old")</f>
      </c>
      <c r="AL4002" s="3"/>
      <c r="AM4002" s="9">
        <f>IF(OR(#REF!="",#REF!=0),"",IF(#REF!&lt;12000,"&lt;12k",IF(AND(#REF!&gt;=12000,#REF!&lt;24000),"12k to 24k",IF(AND(#REF!&gt;=24000,#REF!&lt;=36000),"24k to 36k",IF(#REF!&gt;36000,"&gt;36k","")))))</f>
      </c>
    </row>
    <row x14ac:dyDescent="0.25" r="4003" customHeight="1" ht="18.75">
      <c r="A4003" s="1">
        <v>1951700</v>
      </c>
      <c r="B4003" s="2">
        <v>11561808</v>
      </c>
      <c r="C4003" s="3" t="s">
        <v>0</v>
      </c>
      <c r="D4003" s="3" t="s">
        <v>181</v>
      </c>
      <c r="E4003" s="2">
        <v>2015</v>
      </c>
      <c r="F4003" s="4">
        <v>45214</v>
      </c>
      <c r="G4003" s="3" t="s">
        <v>14</v>
      </c>
      <c r="H4003" s="4">
        <v>45286</v>
      </c>
      <c r="I4003" s="4">
        <f>_xlfn.XLOOKUP(#REF!,[1]!Backup_F8_Previous_Wave[ODINO],[1]!Backup_F8_Previous_Wave[Production Date],"")</f>
      </c>
      <c r="J4003" s="10">
        <f>_xlfn.XLOOKUP(#REF!,[1]!Backup_F8_Previous_Wave[ODINO],[1]!Backup_F8_Previous_Wave[Wave Date],"")</f>
      </c>
      <c r="K4003" s="6">
        <f>_xlfn.XLOOKUP(#REF!,[1]!Backup_F8_Previous_Wave[ODINO],[1]!Backup_F8_Previous_Wave[Full VIN],"")</f>
      </c>
      <c r="L4003" s="3" t="s">
        <v>7705</v>
      </c>
      <c r="M4003" s="3" t="s">
        <v>4</v>
      </c>
      <c r="N4003" s="3" t="s">
        <v>11704</v>
      </c>
      <c r="O4003" s="3" t="s">
        <v>196</v>
      </c>
      <c r="P4003" s="6">
        <f>_xlfn.XLOOKUP(#REF!,[1]!Table2[BINNING],[1]!Table2[VFG],"")</f>
      </c>
      <c r="Q4003" s="6">
        <f>IF(ISNUMBER(FIND("|",#REF!,1)),LEFT(#REF!,FIND("|",#REF!,1)-2),#REF!)</f>
      </c>
      <c r="R4003" s="6">
        <f>IF(ISNUMBER(FIND("|",#REF!,1)),RIGHT(#REF!,LEN(#REF!)-FIND("|",#REF!,1)-1),"")</f>
      </c>
      <c r="S4003" s="3" t="s">
        <v>7</v>
      </c>
      <c r="T4003" s="3" t="s">
        <v>7</v>
      </c>
      <c r="U4003" s="2">
        <v>0</v>
      </c>
      <c r="V4003" s="2">
        <v>0</v>
      </c>
      <c r="W4003" s="2"/>
      <c r="X4003" s="3" t="s">
        <v>238</v>
      </c>
      <c r="Y4003" s="2">
        <v>65</v>
      </c>
      <c r="Z4003" s="3"/>
      <c r="AA4003" s="3"/>
      <c r="AB4003" s="7" t="s">
        <v>11705</v>
      </c>
      <c r="AC4003" s="3" t="s">
        <v>297</v>
      </c>
      <c r="AD4003" s="3" t="s">
        <v>298</v>
      </c>
      <c r="AE4003" s="3" t="s">
        <v>299</v>
      </c>
      <c r="AF4003" s="3" t="s">
        <v>198</v>
      </c>
      <c r="AG4003" s="4"/>
      <c r="AH4003" s="3"/>
      <c r="AI4003" s="4"/>
      <c r="AJ40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3" s="8">
        <f>IF(#REF!=MAX(#REF!),"New","Old")</f>
      </c>
      <c r="AL4003" s="3"/>
      <c r="AM4003" s="9">
        <f>IF(OR(#REF!="",#REF!=0),"",IF(#REF!&lt;12000,"&lt;12k",IF(AND(#REF!&gt;=12000,#REF!&lt;24000),"12k to 24k",IF(AND(#REF!&gt;=24000,#REF!&lt;=36000),"24k to 36k",IF(#REF!&gt;36000,"&gt;36k","")))))</f>
      </c>
    </row>
    <row x14ac:dyDescent="0.25" r="4004" customHeight="1" ht="18.75">
      <c r="A4004" s="1">
        <v>1951701</v>
      </c>
      <c r="B4004" s="2">
        <v>11561809</v>
      </c>
      <c r="C4004" s="3" t="s">
        <v>0</v>
      </c>
      <c r="D4004" s="3" t="s">
        <v>86</v>
      </c>
      <c r="E4004" s="2">
        <v>2020</v>
      </c>
      <c r="F4004" s="4">
        <v>45285</v>
      </c>
      <c r="G4004" s="3" t="s">
        <v>14</v>
      </c>
      <c r="H4004" s="4">
        <v>45286</v>
      </c>
      <c r="I4004" s="4">
        <f>_xlfn.XLOOKUP(#REF!,[1]!Backup_F8_Previous_Wave[ODINO],[1]!Backup_F8_Previous_Wave[Production Date],"")</f>
      </c>
      <c r="J4004" s="10">
        <f>_xlfn.XLOOKUP(#REF!,[1]!Backup_F8_Previous_Wave[ODINO],[1]!Backup_F8_Previous_Wave[Wave Date],"")</f>
      </c>
      <c r="K4004" s="6">
        <f>_xlfn.XLOOKUP(#REF!,[1]!Backup_F8_Previous_Wave[ODINO],[1]!Backup_F8_Previous_Wave[Full VIN],"")</f>
      </c>
      <c r="L4004" s="3" t="s">
        <v>4916</v>
      </c>
      <c r="M4004" s="3" t="s">
        <v>4</v>
      </c>
      <c r="N4004" s="3" t="s">
        <v>11706</v>
      </c>
      <c r="O4004" s="3" t="s">
        <v>11707</v>
      </c>
      <c r="P4004" s="6">
        <f>_xlfn.XLOOKUP(#REF!,[1]!Table2[BINNING],[1]!Table2[VFG],"")</f>
      </c>
      <c r="Q4004" s="6">
        <f>IF(ISNUMBER(FIND("|",#REF!,1)),LEFT(#REF!,FIND("|",#REF!,1)-2),#REF!)</f>
      </c>
      <c r="R4004" s="6">
        <f>IF(ISNUMBER(FIND("|",#REF!,1)),RIGHT(#REF!,LEN(#REF!)-FIND("|",#REF!,1)-1),"")</f>
      </c>
      <c r="S4004" s="3" t="s">
        <v>7</v>
      </c>
      <c r="T4004" s="3" t="s">
        <v>7</v>
      </c>
      <c r="U4004" s="2">
        <v>1</v>
      </c>
      <c r="V4004" s="2">
        <v>0</v>
      </c>
      <c r="W4004" s="2"/>
      <c r="X4004" s="3" t="s">
        <v>106</v>
      </c>
      <c r="Y4004" s="2"/>
      <c r="Z4004" s="3"/>
      <c r="AA4004" s="3"/>
      <c r="AB4004" s="7" t="s">
        <v>11708</v>
      </c>
      <c r="AC4004" s="3" t="s">
        <v>685</v>
      </c>
      <c r="AD4004" s="3" t="s">
        <v>1962</v>
      </c>
      <c r="AE4004" s="3" t="s">
        <v>2404</v>
      </c>
      <c r="AF4004" s="3" t="s">
        <v>95</v>
      </c>
      <c r="AG4004" s="4"/>
      <c r="AH4004" s="3"/>
      <c r="AI4004" s="4"/>
      <c r="AJ40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4" s="8">
        <f>IF(#REF!=MAX(#REF!),"New","Old")</f>
      </c>
      <c r="AL4004" s="3"/>
      <c r="AM4004" s="9">
        <f>IF(OR(#REF!="",#REF!=0),"",IF(#REF!&lt;12000,"&lt;12k",IF(AND(#REF!&gt;=12000,#REF!&lt;24000),"12k to 24k",IF(AND(#REF!&gt;=24000,#REF!&lt;=36000),"24k to 36k",IF(#REF!&gt;36000,"&gt;36k","")))))</f>
      </c>
    </row>
    <row x14ac:dyDescent="0.25" r="4005" customHeight="1" ht="18.75">
      <c r="A4005" s="1">
        <v>1953845</v>
      </c>
      <c r="B4005" s="2">
        <v>11563283</v>
      </c>
      <c r="C4005" s="3" t="s">
        <v>0</v>
      </c>
      <c r="D4005" s="3" t="s">
        <v>1</v>
      </c>
      <c r="E4005" s="2">
        <v>2019</v>
      </c>
      <c r="F4005" s="4">
        <v>45285</v>
      </c>
      <c r="G4005" s="3" t="s">
        <v>14</v>
      </c>
      <c r="H4005" s="4">
        <v>45294</v>
      </c>
      <c r="I4005" s="4">
        <f>_xlfn.XLOOKUP(#REF!,[1]!Backup_F8_Previous_Wave[ODINO],[1]!Backup_F8_Previous_Wave[Production Date],"")</f>
      </c>
      <c r="J4005" s="10">
        <f>_xlfn.XLOOKUP(#REF!,[1]!Backup_F8_Previous_Wave[ODINO],[1]!Backup_F8_Previous_Wave[Wave Date],"")</f>
      </c>
      <c r="K4005" s="6">
        <f>_xlfn.XLOOKUP(#REF!,[1]!Backup_F8_Previous_Wave[ODINO],[1]!Backup_F8_Previous_Wave[Full VIN],"")</f>
      </c>
      <c r="L4005" s="3" t="s">
        <v>11709</v>
      </c>
      <c r="M4005" s="3" t="s">
        <v>4</v>
      </c>
      <c r="N4005" s="3" t="s">
        <v>11710</v>
      </c>
      <c r="O4005" s="3" t="s">
        <v>390</v>
      </c>
      <c r="P4005" s="6">
        <f>_xlfn.XLOOKUP(#REF!,[1]!Table2[BINNING],[1]!Table2[VFG],"")</f>
      </c>
      <c r="Q4005" s="6">
        <f>IF(ISNUMBER(FIND("|",#REF!,1)),LEFT(#REF!,FIND("|",#REF!,1)-2),#REF!)</f>
      </c>
      <c r="R4005" s="6">
        <f>IF(ISNUMBER(FIND("|",#REF!,1)),RIGHT(#REF!,LEN(#REF!)-FIND("|",#REF!,1)-1),"")</f>
      </c>
      <c r="S4005" s="3" t="s">
        <v>7</v>
      </c>
      <c r="T4005" s="3" t="s">
        <v>7</v>
      </c>
      <c r="U4005" s="2">
        <v>0</v>
      </c>
      <c r="V4005" s="2">
        <v>0</v>
      </c>
      <c r="W4005" s="2"/>
      <c r="X4005" s="3" t="s">
        <v>112</v>
      </c>
      <c r="Y4005" s="2">
        <v>60</v>
      </c>
      <c r="Z4005" s="3"/>
      <c r="AA4005" s="3"/>
      <c r="AB4005" s="7" t="s">
        <v>11711</v>
      </c>
      <c r="AC4005" s="3" t="s">
        <v>20</v>
      </c>
      <c r="AD4005" s="3" t="s">
        <v>11</v>
      </c>
      <c r="AE4005" s="3" t="s">
        <v>21</v>
      </c>
      <c r="AF4005" s="3" t="s">
        <v>13</v>
      </c>
      <c r="AG4005" s="4"/>
      <c r="AH4005" s="3"/>
      <c r="AI4005" s="4"/>
      <c r="AJ40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5" s="8">
        <f>IF(#REF!=MAX(#REF!),"New","Old")</f>
      </c>
      <c r="AL4005" s="3"/>
      <c r="AM4005" s="9">
        <f>IF(OR(#REF!="",#REF!=0),"",IF(#REF!&lt;12000,"&lt;12k",IF(AND(#REF!&gt;=12000,#REF!&lt;24000),"12k to 24k",IF(AND(#REF!&gt;=24000,#REF!&lt;=36000),"24k to 36k",IF(#REF!&gt;36000,"&gt;36k","")))))</f>
      </c>
    </row>
    <row x14ac:dyDescent="0.25" r="4006" customHeight="1" ht="18.75">
      <c r="A4006" s="1">
        <v>1951736</v>
      </c>
      <c r="B4006" s="2">
        <v>11561835</v>
      </c>
      <c r="C4006" s="3" t="s">
        <v>0</v>
      </c>
      <c r="D4006" s="3" t="s">
        <v>86</v>
      </c>
      <c r="E4006" s="2">
        <v>2020</v>
      </c>
      <c r="F4006" s="4">
        <v>45264</v>
      </c>
      <c r="G4006" s="3" t="s">
        <v>14</v>
      </c>
      <c r="H4006" s="4">
        <v>45286</v>
      </c>
      <c r="I4006" s="4">
        <f>_xlfn.XLOOKUP(#REF!,[1]!Backup_F8_Previous_Wave[ODINO],[1]!Backup_F8_Previous_Wave[Production Date],"")</f>
      </c>
      <c r="J4006" s="10">
        <f>_xlfn.XLOOKUP(#REF!,[1]!Backup_F8_Previous_Wave[ODINO],[1]!Backup_F8_Previous_Wave[Wave Date],"")</f>
      </c>
      <c r="K4006" s="6">
        <f>_xlfn.XLOOKUP(#REF!,[1]!Backup_F8_Previous_Wave[ODINO],[1]!Backup_F8_Previous_Wave[Full VIN],"")</f>
      </c>
      <c r="L4006" s="3" t="s">
        <v>11066</v>
      </c>
      <c r="M4006" s="3" t="s">
        <v>4</v>
      </c>
      <c r="N4006" s="3" t="s">
        <v>11712</v>
      </c>
      <c r="O4006" s="3" t="s">
        <v>4771</v>
      </c>
      <c r="P4006" s="6">
        <f>_xlfn.XLOOKUP(#REF!,[1]!Table2[BINNING],[1]!Table2[VFG],"")</f>
      </c>
      <c r="Q4006" s="6">
        <f>IF(ISNUMBER(FIND("|",#REF!,1)),LEFT(#REF!,FIND("|",#REF!,1)-2),#REF!)</f>
      </c>
      <c r="R4006" s="6">
        <f>IF(ISNUMBER(FIND("|",#REF!,1)),RIGHT(#REF!,LEN(#REF!)-FIND("|",#REF!,1)-1),"")</f>
      </c>
      <c r="S4006" s="3" t="s">
        <v>7</v>
      </c>
      <c r="T4006" s="3" t="s">
        <v>7</v>
      </c>
      <c r="U4006" s="2">
        <v>0</v>
      </c>
      <c r="V4006" s="2">
        <v>0</v>
      </c>
      <c r="W4006" s="2">
        <v>73093</v>
      </c>
      <c r="X4006" s="3" t="s">
        <v>18</v>
      </c>
      <c r="Y4006" s="2"/>
      <c r="Z4006" s="3" t="s">
        <v>11713</v>
      </c>
      <c r="AA4006" s="3" t="s">
        <v>2949</v>
      </c>
      <c r="AB4006" s="7" t="s">
        <v>11714</v>
      </c>
      <c r="AC4006" s="3" t="s">
        <v>685</v>
      </c>
      <c r="AD4006" s="3" t="s">
        <v>93</v>
      </c>
      <c r="AE4006" s="3" t="s">
        <v>94</v>
      </c>
      <c r="AF4006" s="3" t="s">
        <v>95</v>
      </c>
      <c r="AG4006" s="4"/>
      <c r="AH4006" s="3"/>
      <c r="AI4006" s="4"/>
      <c r="AJ40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6" s="8">
        <f>IF(#REF!=MAX(#REF!),"New","Old")</f>
      </c>
      <c r="AL4006" s="3"/>
      <c r="AM4006" s="9">
        <f>IF(OR(#REF!="",#REF!=0),"",IF(#REF!&lt;12000,"&lt;12k",IF(AND(#REF!&gt;=12000,#REF!&lt;24000),"12k to 24k",IF(AND(#REF!&gt;=24000,#REF!&lt;=36000),"24k to 36k",IF(#REF!&gt;36000,"&gt;36k","")))))</f>
      </c>
    </row>
    <row x14ac:dyDescent="0.25" r="4007" customHeight="1" ht="18.75">
      <c r="A4007" s="1">
        <v>1951778</v>
      </c>
      <c r="B4007" s="2">
        <v>11561869</v>
      </c>
      <c r="C4007" s="3" t="s">
        <v>0</v>
      </c>
      <c r="D4007" s="3" t="s">
        <v>181</v>
      </c>
      <c r="E4007" s="2">
        <v>2016</v>
      </c>
      <c r="F4007" s="4">
        <v>45240</v>
      </c>
      <c r="G4007" s="3" t="s">
        <v>14</v>
      </c>
      <c r="H4007" s="4">
        <v>45286</v>
      </c>
      <c r="I4007" s="4">
        <f>_xlfn.XLOOKUP(#REF!,[1]!Backup_F8_Previous_Wave[ODINO],[1]!Backup_F8_Previous_Wave[Production Date],"")</f>
      </c>
      <c r="J4007" s="10">
        <f>_xlfn.XLOOKUP(#REF!,[1]!Backup_F8_Previous_Wave[ODINO],[1]!Backup_F8_Previous_Wave[Wave Date],"")</f>
      </c>
      <c r="K4007" s="6">
        <f>_xlfn.XLOOKUP(#REF!,[1]!Backup_F8_Previous_Wave[ODINO],[1]!Backup_F8_Previous_Wave[Full VIN],"")</f>
      </c>
      <c r="L4007" s="3" t="s">
        <v>7570</v>
      </c>
      <c r="M4007" s="3" t="s">
        <v>4</v>
      </c>
      <c r="N4007" s="3" t="s">
        <v>11715</v>
      </c>
      <c r="O4007" s="3" t="s">
        <v>196</v>
      </c>
      <c r="P4007" s="6">
        <f>_xlfn.XLOOKUP(#REF!,[1]!Table2[BINNING],[1]!Table2[VFG],"")</f>
      </c>
      <c r="Q4007" s="6">
        <f>IF(ISNUMBER(FIND("|",#REF!,1)),LEFT(#REF!,FIND("|",#REF!,1)-2),#REF!)</f>
      </c>
      <c r="R4007" s="6">
        <f>IF(ISNUMBER(FIND("|",#REF!,1)),RIGHT(#REF!,LEN(#REF!)-FIND("|",#REF!,1)-1),"")</f>
      </c>
      <c r="S4007" s="3" t="s">
        <v>7</v>
      </c>
      <c r="T4007" s="3" t="s">
        <v>7</v>
      </c>
      <c r="U4007" s="2">
        <v>0</v>
      </c>
      <c r="V4007" s="2">
        <v>0</v>
      </c>
      <c r="W4007" s="2"/>
      <c r="X4007" s="3" t="s">
        <v>282</v>
      </c>
      <c r="Y4007" s="2">
        <v>70</v>
      </c>
      <c r="Z4007" s="3"/>
      <c r="AA4007" s="3"/>
      <c r="AB4007" s="7" t="s">
        <v>11716</v>
      </c>
      <c r="AC4007" s="3" t="s">
        <v>297</v>
      </c>
      <c r="AD4007" s="3" t="s">
        <v>298</v>
      </c>
      <c r="AE4007" s="3" t="s">
        <v>299</v>
      </c>
      <c r="AF4007" s="3" t="s">
        <v>198</v>
      </c>
      <c r="AG4007" s="4"/>
      <c r="AH4007" s="3"/>
      <c r="AI4007" s="4"/>
      <c r="AJ40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7" s="8">
        <f>IF(#REF!=MAX(#REF!),"New","Old")</f>
      </c>
      <c r="AL4007" s="3"/>
      <c r="AM4007" s="9">
        <f>IF(OR(#REF!="",#REF!=0),"",IF(#REF!&lt;12000,"&lt;12k",IF(AND(#REF!&gt;=12000,#REF!&lt;24000),"12k to 24k",IF(AND(#REF!&gt;=24000,#REF!&lt;=36000),"24k to 36k",IF(#REF!&gt;36000,"&gt;36k","")))))</f>
      </c>
    </row>
    <row x14ac:dyDescent="0.25" r="4008" customHeight="1" ht="18.75">
      <c r="A4008" s="1">
        <v>1951791</v>
      </c>
      <c r="B4008" s="2">
        <v>11561878</v>
      </c>
      <c r="C4008" s="3" t="s">
        <v>0</v>
      </c>
      <c r="D4008" s="3" t="s">
        <v>1</v>
      </c>
      <c r="E4008" s="2">
        <v>2016</v>
      </c>
      <c r="F4008" s="4">
        <v>45284</v>
      </c>
      <c r="G4008" s="3" t="s">
        <v>14</v>
      </c>
      <c r="H4008" s="4">
        <v>45286</v>
      </c>
      <c r="I4008" s="4">
        <f>_xlfn.XLOOKUP(#REF!,[1]!Backup_F8_Previous_Wave[ODINO],[1]!Backup_F8_Previous_Wave[Production Date],"")</f>
      </c>
      <c r="J4008" s="10">
        <f>_xlfn.XLOOKUP(#REF!,[1]!Backup_F8_Previous_Wave[ODINO],[1]!Backup_F8_Previous_Wave[Wave Date],"")</f>
      </c>
      <c r="K4008" s="6">
        <f>_xlfn.XLOOKUP(#REF!,[1]!Backup_F8_Previous_Wave[ODINO],[1]!Backup_F8_Previous_Wave[Full VIN],"")</f>
      </c>
      <c r="L4008" s="3" t="s">
        <v>11717</v>
      </c>
      <c r="M4008" s="3" t="s">
        <v>4</v>
      </c>
      <c r="N4008" s="3" t="s">
        <v>11718</v>
      </c>
      <c r="O4008" s="3" t="s">
        <v>6</v>
      </c>
      <c r="P4008" s="6">
        <f>_xlfn.XLOOKUP(#REF!,[1]!Table2[BINNING],[1]!Table2[VFG],"")</f>
      </c>
      <c r="Q4008" s="6">
        <f>IF(ISNUMBER(FIND("|",#REF!,1)),LEFT(#REF!,FIND("|",#REF!,1)-2),#REF!)</f>
      </c>
      <c r="R4008" s="6">
        <f>IF(ISNUMBER(FIND("|",#REF!,1)),RIGHT(#REF!,LEN(#REF!)-FIND("|",#REF!,1)-1),"")</f>
      </c>
      <c r="S4008" s="3" t="s">
        <v>7</v>
      </c>
      <c r="T4008" s="3" t="s">
        <v>7</v>
      </c>
      <c r="U4008" s="2">
        <v>0</v>
      </c>
      <c r="V4008" s="2">
        <v>0</v>
      </c>
      <c r="W4008" s="2">
        <v>46750</v>
      </c>
      <c r="X4008" s="3" t="s">
        <v>106</v>
      </c>
      <c r="Y4008" s="2">
        <v>40</v>
      </c>
      <c r="Z4008" s="3" t="s">
        <v>11719</v>
      </c>
      <c r="AA4008" s="3" t="s">
        <v>2104</v>
      </c>
      <c r="AB4008" s="7" t="s">
        <v>11720</v>
      </c>
      <c r="AC4008" s="3" t="s">
        <v>20</v>
      </c>
      <c r="AD4008" s="3" t="s">
        <v>11</v>
      </c>
      <c r="AE4008" s="3" t="s">
        <v>135</v>
      </c>
      <c r="AF4008" s="3" t="s">
        <v>27</v>
      </c>
      <c r="AG4008" s="4"/>
      <c r="AH4008" s="3"/>
      <c r="AI4008" s="4"/>
      <c r="AJ40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8" s="8">
        <f>IF(#REF!=MAX(#REF!),"New","Old")</f>
      </c>
      <c r="AL4008" s="3"/>
      <c r="AM4008" s="9">
        <f>IF(OR(#REF!="",#REF!=0),"",IF(#REF!&lt;12000,"&lt;12k",IF(AND(#REF!&gt;=12000,#REF!&lt;24000),"12k to 24k",IF(AND(#REF!&gt;=24000,#REF!&lt;=36000),"24k to 36k",IF(#REF!&gt;36000,"&gt;36k","")))))</f>
      </c>
    </row>
    <row x14ac:dyDescent="0.25" r="4009" customHeight="1" ht="18.75">
      <c r="A4009" s="1">
        <v>1953985</v>
      </c>
      <c r="B4009" s="2">
        <v>11563383</v>
      </c>
      <c r="C4009" s="3" t="s">
        <v>0</v>
      </c>
      <c r="D4009" s="3" t="s">
        <v>4843</v>
      </c>
      <c r="E4009" s="2">
        <v>2022</v>
      </c>
      <c r="F4009" s="4">
        <v>44621</v>
      </c>
      <c r="G4009" s="3" t="s">
        <v>2</v>
      </c>
      <c r="H4009" s="4">
        <v>45294</v>
      </c>
      <c r="I4009" s="4">
        <f>_xlfn.XLOOKUP(#REF!,[1]!Backup_F8_Previous_Wave[ODINO],[1]!Backup_F8_Previous_Wave[Production Date],"")</f>
      </c>
      <c r="J4009" s="10">
        <f>_xlfn.XLOOKUP(#REF!,[1]!Backup_F8_Previous_Wave[ODINO],[1]!Backup_F8_Previous_Wave[Wave Date],"")</f>
      </c>
      <c r="K4009" s="6">
        <f>_xlfn.XLOOKUP(#REF!,[1]!Backup_F8_Previous_Wave[ODINO],[1]!Backup_F8_Previous_Wave[Full VIN],"")</f>
      </c>
      <c r="L4009" s="3" t="s">
        <v>11721</v>
      </c>
      <c r="M4009" s="3" t="s">
        <v>4</v>
      </c>
      <c r="N4009" s="3" t="s">
        <v>11722</v>
      </c>
      <c r="O4009" s="3" t="s">
        <v>99</v>
      </c>
      <c r="P4009" s="6">
        <f>_xlfn.XLOOKUP(#REF!,[1]!Table2[BINNING],[1]!Table2[VFG],"")</f>
      </c>
      <c r="Q4009" s="6">
        <f>IF(ISNUMBER(FIND("|",#REF!,1)),LEFT(#REF!,FIND("|",#REF!,1)-2),#REF!)</f>
      </c>
      <c r="R4009" s="6">
        <f>IF(ISNUMBER(FIND("|",#REF!,1)),RIGHT(#REF!,LEN(#REF!)-FIND("|",#REF!,1)-1),"")</f>
      </c>
      <c r="S4009" s="3" t="s">
        <v>7</v>
      </c>
      <c r="T4009" s="3" t="s">
        <v>7</v>
      </c>
      <c r="U4009" s="2">
        <v>0</v>
      </c>
      <c r="V4009" s="2">
        <v>0</v>
      </c>
      <c r="W4009" s="2"/>
      <c r="X4009" s="3" t="s">
        <v>159</v>
      </c>
      <c r="Y4009" s="2"/>
      <c r="Z4009" s="3"/>
      <c r="AA4009" s="3"/>
      <c r="AB4009" s="7" t="s">
        <v>11723</v>
      </c>
      <c r="AC4009" s="3" t="s">
        <v>4847</v>
      </c>
      <c r="AD4009" s="3" t="s">
        <v>4848</v>
      </c>
      <c r="AE4009" s="3" t="s">
        <v>4849</v>
      </c>
      <c r="AF4009" s="3" t="s">
        <v>102</v>
      </c>
      <c r="AG4009" s="4"/>
      <c r="AH4009" s="3"/>
      <c r="AI4009" s="4"/>
      <c r="AJ40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09" s="8">
        <f>IF(#REF!=MAX(#REF!),"New","Old")</f>
      </c>
      <c r="AL4009" s="3"/>
      <c r="AM4009" s="9">
        <f>IF(OR(#REF!="",#REF!=0),"",IF(#REF!&lt;12000,"&lt;12k",IF(AND(#REF!&gt;=12000,#REF!&lt;24000),"12k to 24k",IF(AND(#REF!&gt;=24000,#REF!&lt;=36000),"24k to 36k",IF(#REF!&gt;36000,"&gt;36k","")))))</f>
      </c>
    </row>
    <row x14ac:dyDescent="0.25" r="4010" customHeight="1" ht="18.75">
      <c r="A4010" s="1">
        <v>1951803</v>
      </c>
      <c r="B4010" s="2">
        <v>11561887</v>
      </c>
      <c r="C4010" s="3" t="s">
        <v>0</v>
      </c>
      <c r="D4010" s="3" t="s">
        <v>86</v>
      </c>
      <c r="E4010" s="2">
        <v>2021</v>
      </c>
      <c r="F4010" s="4">
        <v>45170</v>
      </c>
      <c r="G4010" s="3" t="s">
        <v>39</v>
      </c>
      <c r="H4010" s="4">
        <v>45286</v>
      </c>
      <c r="I4010" s="4">
        <f>_xlfn.XLOOKUP(#REF!,[1]!Backup_F8_Previous_Wave[ODINO],[1]!Backup_F8_Previous_Wave[Production Date],"")</f>
      </c>
      <c r="J4010" s="10">
        <f>_xlfn.XLOOKUP(#REF!,[1]!Backup_F8_Previous_Wave[ODINO],[1]!Backup_F8_Previous_Wave[Wave Date],"")</f>
      </c>
      <c r="K4010" s="6">
        <f>_xlfn.XLOOKUP(#REF!,[1]!Backup_F8_Previous_Wave[ODINO],[1]!Backup_F8_Previous_Wave[Full VIN],"")</f>
      </c>
      <c r="L4010" s="3" t="s">
        <v>11724</v>
      </c>
      <c r="M4010" s="3" t="s">
        <v>4</v>
      </c>
      <c r="N4010" s="3" t="s">
        <v>11725</v>
      </c>
      <c r="O4010" s="3" t="s">
        <v>4771</v>
      </c>
      <c r="P4010" s="6">
        <f>_xlfn.XLOOKUP(#REF!,[1]!Table2[BINNING],[1]!Table2[VFG],"")</f>
      </c>
      <c r="Q4010" s="6">
        <f>IF(ISNUMBER(FIND("|",#REF!,1)),LEFT(#REF!,FIND("|",#REF!,1)-2),#REF!)</f>
      </c>
      <c r="R4010" s="6">
        <f>IF(ISNUMBER(FIND("|",#REF!,1)),RIGHT(#REF!,LEN(#REF!)-FIND("|",#REF!,1)-1),"")</f>
      </c>
      <c r="S4010" s="3" t="s">
        <v>7</v>
      </c>
      <c r="T4010" s="3" t="s">
        <v>7</v>
      </c>
      <c r="U4010" s="2">
        <v>0</v>
      </c>
      <c r="V4010" s="2">
        <v>0</v>
      </c>
      <c r="W4010" s="2"/>
      <c r="X4010" s="3" t="s">
        <v>112</v>
      </c>
      <c r="Y4010" s="2"/>
      <c r="Z4010" s="3"/>
      <c r="AA4010" s="3"/>
      <c r="AB4010" s="7" t="s">
        <v>11726</v>
      </c>
      <c r="AC4010" s="3" t="s">
        <v>685</v>
      </c>
      <c r="AD4010" s="3" t="s">
        <v>1962</v>
      </c>
      <c r="AE4010" s="3" t="s">
        <v>2404</v>
      </c>
      <c r="AF4010" s="3" t="s">
        <v>95</v>
      </c>
      <c r="AG4010" s="4"/>
      <c r="AH4010" s="3"/>
      <c r="AI4010" s="4"/>
      <c r="AJ40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0" s="8">
        <f>IF(#REF!=MAX(#REF!),"New","Old")</f>
      </c>
      <c r="AL4010" s="3"/>
      <c r="AM4010" s="9">
        <f>IF(OR(#REF!="",#REF!=0),"",IF(#REF!&lt;12000,"&lt;12k",IF(AND(#REF!&gt;=12000,#REF!&lt;24000),"12k to 24k",IF(AND(#REF!&gt;=24000,#REF!&lt;=36000),"24k to 36k",IF(#REF!&gt;36000,"&gt;36k","")))))</f>
      </c>
    </row>
    <row x14ac:dyDescent="0.25" r="4011" customHeight="1" ht="18.75">
      <c r="A4011" s="1">
        <v>1951826</v>
      </c>
      <c r="B4011" s="2">
        <v>11561903</v>
      </c>
      <c r="C4011" s="3" t="s">
        <v>0</v>
      </c>
      <c r="D4011" s="3" t="s">
        <v>1</v>
      </c>
      <c r="E4011" s="2">
        <v>2015</v>
      </c>
      <c r="F4011" s="4">
        <v>45107</v>
      </c>
      <c r="G4011" s="3" t="s">
        <v>108</v>
      </c>
      <c r="H4011" s="4">
        <v>45286</v>
      </c>
      <c r="I4011" s="4">
        <f>_xlfn.XLOOKUP(#REF!,[1]!Backup_F8_Previous_Wave[ODINO],[1]!Backup_F8_Previous_Wave[Production Date],"")</f>
      </c>
      <c r="J4011" s="10">
        <f>_xlfn.XLOOKUP(#REF!,[1]!Backup_F8_Previous_Wave[ODINO],[1]!Backup_F8_Previous_Wave[Wave Date],"")</f>
      </c>
      <c r="K4011" s="6">
        <f>_xlfn.XLOOKUP(#REF!,[1]!Backup_F8_Previous_Wave[ODINO],[1]!Backup_F8_Previous_Wave[Full VIN],"")</f>
      </c>
      <c r="L4011" s="3" t="s">
        <v>11727</v>
      </c>
      <c r="M4011" s="3" t="s">
        <v>4</v>
      </c>
      <c r="N4011" s="3" t="s">
        <v>11728</v>
      </c>
      <c r="O4011" s="3" t="s">
        <v>2137</v>
      </c>
      <c r="P4011" s="6">
        <f>_xlfn.XLOOKUP(#REF!,[1]!Table2[BINNING],[1]!Table2[VFG],"")</f>
      </c>
      <c r="Q4011" s="6">
        <f>IF(ISNUMBER(FIND("|",#REF!,1)),LEFT(#REF!,FIND("|",#REF!,1)-2),#REF!)</f>
      </c>
      <c r="R4011" s="6">
        <f>IF(ISNUMBER(FIND("|",#REF!,1)),RIGHT(#REF!,LEN(#REF!)-FIND("|",#REF!,1)-1),"")</f>
      </c>
      <c r="S4011" s="3" t="s">
        <v>7</v>
      </c>
      <c r="T4011" s="3" t="s">
        <v>7</v>
      </c>
      <c r="U4011" s="2">
        <v>0</v>
      </c>
      <c r="V4011" s="2">
        <v>0</v>
      </c>
      <c r="W4011" s="2"/>
      <c r="X4011" s="3" t="s">
        <v>238</v>
      </c>
      <c r="Y4011" s="2"/>
      <c r="Z4011" s="3"/>
      <c r="AA4011" s="3"/>
      <c r="AB4011" s="7" t="s">
        <v>11729</v>
      </c>
      <c r="AC4011" s="3" t="s">
        <v>20</v>
      </c>
      <c r="AD4011" s="3" t="s">
        <v>11</v>
      </c>
      <c r="AE4011" s="3" t="s">
        <v>135</v>
      </c>
      <c r="AF4011" s="3" t="s">
        <v>27</v>
      </c>
      <c r="AG4011" s="4"/>
      <c r="AH4011" s="3"/>
      <c r="AI4011" s="4"/>
      <c r="AJ40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1" s="8">
        <f>IF(#REF!=MAX(#REF!),"New","Old")</f>
      </c>
      <c r="AL4011" s="3"/>
      <c r="AM4011" s="9">
        <f>IF(OR(#REF!="",#REF!=0),"",IF(#REF!&lt;12000,"&lt;12k",IF(AND(#REF!&gt;=12000,#REF!&lt;24000),"12k to 24k",IF(AND(#REF!&gt;=24000,#REF!&lt;=36000),"24k to 36k",IF(#REF!&gt;36000,"&gt;36k","")))))</f>
      </c>
    </row>
    <row x14ac:dyDescent="0.25" r="4012" customHeight="1" ht="18.75">
      <c r="A4012" s="1">
        <v>1951927</v>
      </c>
      <c r="B4012" s="2">
        <v>11561967</v>
      </c>
      <c r="C4012" s="3" t="s">
        <v>0</v>
      </c>
      <c r="D4012" s="3" t="s">
        <v>86</v>
      </c>
      <c r="E4012" s="2">
        <v>2020</v>
      </c>
      <c r="F4012" s="4">
        <v>45286</v>
      </c>
      <c r="G4012" s="3" t="s">
        <v>14</v>
      </c>
      <c r="H4012" s="4">
        <v>45286</v>
      </c>
      <c r="I4012" s="4"/>
      <c r="J4012" s="10">
        <f>_xlfn.XLOOKUP(#REF!,[1]!Backup_F8_Previous_Wave[ODINO],[1]!Backup_F8_Previous_Wave[Wave Date],"")</f>
      </c>
      <c r="K4012" s="3"/>
      <c r="L4012" s="3" t="s">
        <v>5285</v>
      </c>
      <c r="M4012" s="3" t="s">
        <v>4</v>
      </c>
      <c r="N4012" s="3" t="s">
        <v>11730</v>
      </c>
      <c r="O4012" s="3" t="s">
        <v>4771</v>
      </c>
      <c r="P4012" s="6">
        <f>_xlfn.XLOOKUP(#REF!,[1]!Table2[BINNING],[1]!Table2[VFG],"")</f>
      </c>
      <c r="Q4012" s="6">
        <f>IF(ISNUMBER(FIND("|",#REF!,1)),LEFT(#REF!,FIND("|",#REF!,1)-2),#REF!)</f>
      </c>
      <c r="R4012" s="6">
        <f>IF(ISNUMBER(FIND("|",#REF!,1)),RIGHT(#REF!,LEN(#REF!)-FIND("|",#REF!,1)-1),"")</f>
      </c>
      <c r="S4012" s="3" t="s">
        <v>7</v>
      </c>
      <c r="T4012" s="3" t="s">
        <v>7</v>
      </c>
      <c r="U4012" s="2">
        <v>0</v>
      </c>
      <c r="V4012" s="2">
        <v>0</v>
      </c>
      <c r="W4012" s="2"/>
      <c r="X4012" s="3" t="s">
        <v>282</v>
      </c>
      <c r="Y4012" s="2"/>
      <c r="Z4012" s="3"/>
      <c r="AA4012" s="3"/>
      <c r="AB4012" s="7" t="s">
        <v>11731</v>
      </c>
      <c r="AC4012" s="3" t="s">
        <v>44</v>
      </c>
      <c r="AD4012" s="3" t="s">
        <v>44</v>
      </c>
      <c r="AE4012" s="3" t="s">
        <v>44</v>
      </c>
      <c r="AF4012" s="3" t="s">
        <v>44</v>
      </c>
      <c r="AG4012" s="4"/>
      <c r="AH4012" s="3"/>
      <c r="AI4012" s="4"/>
      <c r="AJ40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2" s="8">
        <f>IF(#REF!=MAX(#REF!),"New","Old")</f>
      </c>
      <c r="AL4012" s="3"/>
      <c r="AM4012" s="9">
        <f>IF(OR(#REF!="",#REF!=0),"",IF(#REF!&lt;12000,"&lt;12k",IF(AND(#REF!&gt;=12000,#REF!&lt;24000),"12k to 24k",IF(AND(#REF!&gt;=24000,#REF!&lt;=36000),"24k to 36k",IF(#REF!&gt;36000,"&gt;36k","")))))</f>
      </c>
    </row>
    <row x14ac:dyDescent="0.25" r="4013" customHeight="1" ht="18.75">
      <c r="A4013" s="1">
        <v>1954709</v>
      </c>
      <c r="B4013" s="2">
        <v>11563882</v>
      </c>
      <c r="C4013" s="3" t="s">
        <v>0</v>
      </c>
      <c r="D4013" s="3" t="s">
        <v>1</v>
      </c>
      <c r="E4013" s="2">
        <v>2022</v>
      </c>
      <c r="F4013" s="4">
        <v>45209</v>
      </c>
      <c r="G4013" s="3" t="s">
        <v>14</v>
      </c>
      <c r="H4013" s="4">
        <v>45297</v>
      </c>
      <c r="I4013" s="4"/>
      <c r="J4013" s="10">
        <f>_xlfn.XLOOKUP(#REF!,[1]!Backup_F8_Previous_Wave[ODINO],[1]!Backup_F8_Previous_Wave[Wave Date],"")</f>
      </c>
      <c r="K4013" s="3"/>
      <c r="L4013" s="3" t="s">
        <v>11732</v>
      </c>
      <c r="M4013" s="3" t="s">
        <v>4</v>
      </c>
      <c r="N4013" s="3" t="s">
        <v>11733</v>
      </c>
      <c r="O4013" s="3" t="s">
        <v>99</v>
      </c>
      <c r="P4013" s="6">
        <f>_xlfn.XLOOKUP(#REF!,[1]!Table2[BINNING],[1]!Table2[VFG],"")</f>
      </c>
      <c r="Q4013" s="6">
        <f>IF(ISNUMBER(FIND("|",#REF!,1)),LEFT(#REF!,FIND("|",#REF!,1)-2),#REF!)</f>
      </c>
      <c r="R4013" s="6">
        <f>IF(ISNUMBER(FIND("|",#REF!,1)),RIGHT(#REF!,LEN(#REF!)-FIND("|",#REF!,1)-1),"")</f>
      </c>
      <c r="S4013" s="3" t="s">
        <v>7</v>
      </c>
      <c r="T4013" s="3" t="s">
        <v>7</v>
      </c>
      <c r="U4013" s="2">
        <v>0</v>
      </c>
      <c r="V4013" s="2">
        <v>0</v>
      </c>
      <c r="W4013" s="2"/>
      <c r="X4013" s="3" t="s">
        <v>24</v>
      </c>
      <c r="Y4013" s="2">
        <v>35</v>
      </c>
      <c r="Z4013" s="3"/>
      <c r="AA4013" s="3"/>
      <c r="AB4013" s="7" t="s">
        <v>11734</v>
      </c>
      <c r="AC4013" s="3" t="s">
        <v>44</v>
      </c>
      <c r="AD4013" s="3" t="s">
        <v>44</v>
      </c>
      <c r="AE4013" s="3" t="s">
        <v>44</v>
      </c>
      <c r="AF4013" s="3" t="s">
        <v>44</v>
      </c>
      <c r="AG4013" s="4"/>
      <c r="AH4013" s="3"/>
      <c r="AI4013" s="4"/>
      <c r="AJ40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3" s="8">
        <f>IF(#REF!=MAX(#REF!),"New","Old")</f>
      </c>
      <c r="AL4013" s="3"/>
      <c r="AM4013" s="9">
        <f>IF(OR(#REF!="",#REF!=0),"",IF(#REF!&lt;12000,"&lt;12k",IF(AND(#REF!&gt;=12000,#REF!&lt;24000),"12k to 24k",IF(AND(#REF!&gt;=24000,#REF!&lt;=36000),"24k to 36k",IF(#REF!&gt;36000,"&gt;36k","")))))</f>
      </c>
    </row>
    <row x14ac:dyDescent="0.25" r="4014" customHeight="1" ht="18.75">
      <c r="A4014" s="1">
        <v>1952036</v>
      </c>
      <c r="B4014" s="2">
        <v>11562041</v>
      </c>
      <c r="C4014" s="3" t="s">
        <v>0</v>
      </c>
      <c r="D4014" s="3" t="s">
        <v>181</v>
      </c>
      <c r="E4014" s="2">
        <v>2017</v>
      </c>
      <c r="F4014" s="4">
        <v>45116</v>
      </c>
      <c r="G4014" s="3" t="s">
        <v>39</v>
      </c>
      <c r="H4014" s="4">
        <v>45287</v>
      </c>
      <c r="I4014" s="4">
        <f>_xlfn.XLOOKUP(#REF!,[1]!Backup_F8_Previous_Wave[ODINO],[1]!Backup_F8_Previous_Wave[Production Date],"")</f>
      </c>
      <c r="J4014" s="10">
        <f>_xlfn.XLOOKUP(#REF!,[1]!Backup_F8_Previous_Wave[ODINO],[1]!Backup_F8_Previous_Wave[Wave Date],"")</f>
      </c>
      <c r="K4014" s="6">
        <f>_xlfn.XLOOKUP(#REF!,[1]!Backup_F8_Previous_Wave[ODINO],[1]!Backup_F8_Previous_Wave[Full VIN],"")</f>
      </c>
      <c r="L4014" s="3" t="s">
        <v>7213</v>
      </c>
      <c r="M4014" s="3" t="s">
        <v>4</v>
      </c>
      <c r="N4014" s="3" t="s">
        <v>11735</v>
      </c>
      <c r="O4014" s="3" t="s">
        <v>196</v>
      </c>
      <c r="P4014" s="6">
        <f>_xlfn.XLOOKUP(#REF!,[1]!Table2[BINNING],[1]!Table2[VFG],"")</f>
      </c>
      <c r="Q4014" s="6">
        <f>IF(ISNUMBER(FIND("|",#REF!,1)),LEFT(#REF!,FIND("|",#REF!,1)-2),#REF!)</f>
      </c>
      <c r="R4014" s="6">
        <f>IF(ISNUMBER(FIND("|",#REF!,1)),RIGHT(#REF!,LEN(#REF!)-FIND("|",#REF!,1)-1),"")</f>
      </c>
      <c r="S4014" s="3" t="s">
        <v>7</v>
      </c>
      <c r="T4014" s="3" t="s">
        <v>7</v>
      </c>
      <c r="U4014" s="2">
        <v>0</v>
      </c>
      <c r="V4014" s="2">
        <v>0</v>
      </c>
      <c r="W4014" s="2"/>
      <c r="X4014" s="3" t="s">
        <v>139</v>
      </c>
      <c r="Y4014" s="2">
        <v>70</v>
      </c>
      <c r="Z4014" s="3"/>
      <c r="AA4014" s="3"/>
      <c r="AB4014" s="7" t="s">
        <v>11736</v>
      </c>
      <c r="AC4014" s="3" t="s">
        <v>297</v>
      </c>
      <c r="AD4014" s="3" t="s">
        <v>298</v>
      </c>
      <c r="AE4014" s="3" t="s">
        <v>299</v>
      </c>
      <c r="AF4014" s="3" t="s">
        <v>198</v>
      </c>
      <c r="AG4014" s="4"/>
      <c r="AH4014" s="3"/>
      <c r="AI4014" s="4"/>
      <c r="AJ40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4" s="8">
        <f>IF(#REF!=MAX(#REF!),"New","Old")</f>
      </c>
      <c r="AL4014" s="3"/>
      <c r="AM4014" s="9">
        <f>IF(OR(#REF!="",#REF!=0),"",IF(#REF!&lt;12000,"&lt;12k",IF(AND(#REF!&gt;=12000,#REF!&lt;24000),"12k to 24k",IF(AND(#REF!&gt;=24000,#REF!&lt;=36000),"24k to 36k",IF(#REF!&gt;36000,"&gt;36k","")))))</f>
      </c>
    </row>
    <row x14ac:dyDescent="0.25" r="4015" customHeight="1" ht="18.75">
      <c r="A4015" s="1">
        <v>1952186</v>
      </c>
      <c r="B4015" s="2">
        <v>11562146</v>
      </c>
      <c r="C4015" s="3" t="s">
        <v>0</v>
      </c>
      <c r="D4015" s="3" t="s">
        <v>86</v>
      </c>
      <c r="E4015" s="2">
        <v>2020</v>
      </c>
      <c r="F4015" s="4">
        <v>45230</v>
      </c>
      <c r="G4015" s="3" t="s">
        <v>14</v>
      </c>
      <c r="H4015" s="4">
        <v>45287</v>
      </c>
      <c r="I4015" s="4"/>
      <c r="J4015" s="10">
        <f>_xlfn.XLOOKUP(#REF!,[1]!Backup_F8_Previous_Wave[ODINO],[1]!Backup_F8_Previous_Wave[Wave Date],"")</f>
      </c>
      <c r="K4015" s="3"/>
      <c r="L4015" s="3" t="s">
        <v>9154</v>
      </c>
      <c r="M4015" s="3" t="s">
        <v>4</v>
      </c>
      <c r="N4015" s="3" t="s">
        <v>11737</v>
      </c>
      <c r="O4015" s="3" t="s">
        <v>4771</v>
      </c>
      <c r="P4015" s="6">
        <f>_xlfn.XLOOKUP(#REF!,[1]!Table2[BINNING],[1]!Table2[VFG],"")</f>
      </c>
      <c r="Q4015" s="6">
        <f>IF(ISNUMBER(FIND("|",#REF!,1)),LEFT(#REF!,FIND("|",#REF!,1)-2),#REF!)</f>
      </c>
      <c r="R4015" s="6">
        <f>IF(ISNUMBER(FIND("|",#REF!,1)),RIGHT(#REF!,LEN(#REF!)-FIND("|",#REF!,1)-1),"")</f>
      </c>
      <c r="S4015" s="3" t="s">
        <v>7</v>
      </c>
      <c r="T4015" s="3" t="s">
        <v>7</v>
      </c>
      <c r="U4015" s="2">
        <v>0</v>
      </c>
      <c r="V4015" s="2">
        <v>0</v>
      </c>
      <c r="W4015" s="2"/>
      <c r="X4015" s="3" t="s">
        <v>139</v>
      </c>
      <c r="Y4015" s="2"/>
      <c r="Z4015" s="3"/>
      <c r="AA4015" s="3"/>
      <c r="AB4015" s="7" t="s">
        <v>11738</v>
      </c>
      <c r="AC4015" s="3" t="s">
        <v>44</v>
      </c>
      <c r="AD4015" s="3" t="s">
        <v>44</v>
      </c>
      <c r="AE4015" s="3" t="s">
        <v>44</v>
      </c>
      <c r="AF4015" s="3" t="s">
        <v>44</v>
      </c>
      <c r="AG4015" s="4"/>
      <c r="AH4015" s="3"/>
      <c r="AI4015" s="4"/>
      <c r="AJ40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5" s="8">
        <f>IF(#REF!=MAX(#REF!),"New","Old")</f>
      </c>
      <c r="AL4015" s="3"/>
      <c r="AM4015" s="9">
        <f>IF(OR(#REF!="",#REF!=0),"",IF(#REF!&lt;12000,"&lt;12k",IF(AND(#REF!&gt;=12000,#REF!&lt;24000),"12k to 24k",IF(AND(#REF!&gt;=24000,#REF!&lt;=36000),"24k to 36k",IF(#REF!&gt;36000,"&gt;36k","")))))</f>
      </c>
    </row>
    <row x14ac:dyDescent="0.25" r="4016" customHeight="1" ht="18.75">
      <c r="A4016" s="1">
        <v>1952226</v>
      </c>
      <c r="B4016" s="2">
        <v>11562179</v>
      </c>
      <c r="C4016" s="3" t="s">
        <v>0</v>
      </c>
      <c r="D4016" s="3" t="s">
        <v>86</v>
      </c>
      <c r="E4016" s="2">
        <v>2020</v>
      </c>
      <c r="F4016" s="4">
        <v>45219</v>
      </c>
      <c r="G4016" s="3" t="s">
        <v>14</v>
      </c>
      <c r="H4016" s="4">
        <v>45287</v>
      </c>
      <c r="I4016" s="4">
        <f>_xlfn.XLOOKUP(#REF!,[1]!Backup_F8_Previous_Wave[ODINO],[1]!Backup_F8_Previous_Wave[Production Date],"")</f>
      </c>
      <c r="J4016" s="10">
        <f>_xlfn.XLOOKUP(#REF!,[1]!Backup_F8_Previous_Wave[ODINO],[1]!Backup_F8_Previous_Wave[Wave Date],"")</f>
      </c>
      <c r="K4016" s="6">
        <f>_xlfn.XLOOKUP(#REF!,[1]!Backup_F8_Previous_Wave[ODINO],[1]!Backup_F8_Previous_Wave[Full VIN],"")</f>
      </c>
      <c r="L4016" s="3" t="s">
        <v>10060</v>
      </c>
      <c r="M4016" s="3" t="s">
        <v>4</v>
      </c>
      <c r="N4016" s="3" t="s">
        <v>11739</v>
      </c>
      <c r="O4016" s="3" t="s">
        <v>4771</v>
      </c>
      <c r="P4016" s="6">
        <f>_xlfn.XLOOKUP(#REF!,[1]!Table2[BINNING],[1]!Table2[VFG],"")</f>
      </c>
      <c r="Q4016" s="6">
        <f>IF(ISNUMBER(FIND("|",#REF!,1)),LEFT(#REF!,FIND("|",#REF!,1)-2),#REF!)</f>
      </c>
      <c r="R4016" s="6">
        <f>IF(ISNUMBER(FIND("|",#REF!,1)),RIGHT(#REF!,LEN(#REF!)-FIND("|",#REF!,1)-1),"")</f>
      </c>
      <c r="S4016" s="3" t="s">
        <v>7</v>
      </c>
      <c r="T4016" s="3" t="s">
        <v>7</v>
      </c>
      <c r="U4016" s="2">
        <v>0</v>
      </c>
      <c r="V4016" s="2">
        <v>0</v>
      </c>
      <c r="W4016" s="2"/>
      <c r="X4016" s="3" t="s">
        <v>100</v>
      </c>
      <c r="Y4016" s="2"/>
      <c r="Z4016" s="3"/>
      <c r="AA4016" s="3"/>
      <c r="AB4016" s="7" t="s">
        <v>11740</v>
      </c>
      <c r="AC4016" s="3" t="s">
        <v>685</v>
      </c>
      <c r="AD4016" s="3" t="s">
        <v>1962</v>
      </c>
      <c r="AE4016" s="3" t="s">
        <v>2404</v>
      </c>
      <c r="AF4016" s="3" t="s">
        <v>95</v>
      </c>
      <c r="AG4016" s="4"/>
      <c r="AH4016" s="3"/>
      <c r="AI4016" s="4"/>
      <c r="AJ40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6" s="8">
        <f>IF(#REF!=MAX(#REF!),"New","Old")</f>
      </c>
      <c r="AL4016" s="3"/>
      <c r="AM4016" s="9">
        <f>IF(OR(#REF!="",#REF!=0),"",IF(#REF!&lt;12000,"&lt;12k",IF(AND(#REF!&gt;=12000,#REF!&lt;24000),"12k to 24k",IF(AND(#REF!&gt;=24000,#REF!&lt;=36000),"24k to 36k",IF(#REF!&gt;36000,"&gt;36k","")))))</f>
      </c>
    </row>
    <row x14ac:dyDescent="0.25" r="4017" customHeight="1" ht="18.75">
      <c r="A4017" s="1">
        <v>1952265</v>
      </c>
      <c r="B4017" s="2">
        <v>11562201</v>
      </c>
      <c r="C4017" s="3" t="s">
        <v>0</v>
      </c>
      <c r="D4017" s="3" t="s">
        <v>86</v>
      </c>
      <c r="E4017" s="2">
        <v>2021</v>
      </c>
      <c r="F4017" s="4">
        <v>45287</v>
      </c>
      <c r="G4017" s="3" t="s">
        <v>14</v>
      </c>
      <c r="H4017" s="4">
        <v>45287</v>
      </c>
      <c r="I4017" s="4">
        <f>_xlfn.XLOOKUP(#REF!,[1]!Backup_F8_Previous_Wave[ODINO],[1]!Backup_F8_Previous_Wave[Production Date],"")</f>
      </c>
      <c r="J4017" s="10">
        <f>_xlfn.XLOOKUP(#REF!,[1]!Backup_F8_Previous_Wave[ODINO],[1]!Backup_F8_Previous_Wave[Wave Date],"")</f>
      </c>
      <c r="K4017" s="6">
        <f>_xlfn.XLOOKUP(#REF!,[1]!Backup_F8_Previous_Wave[ODINO],[1]!Backup_F8_Previous_Wave[Full VIN],"")</f>
      </c>
      <c r="L4017" s="3" t="s">
        <v>10211</v>
      </c>
      <c r="M4017" s="3" t="s">
        <v>4</v>
      </c>
      <c r="N4017" s="3" t="s">
        <v>11741</v>
      </c>
      <c r="O4017" s="3" t="s">
        <v>4771</v>
      </c>
      <c r="P4017" s="6">
        <f>_xlfn.XLOOKUP(#REF!,[1]!Table2[BINNING],[1]!Table2[VFG],"")</f>
      </c>
      <c r="Q4017" s="6">
        <f>IF(ISNUMBER(FIND("|",#REF!,1)),LEFT(#REF!,FIND("|",#REF!,1)-2),#REF!)</f>
      </c>
      <c r="R4017" s="6">
        <f>IF(ISNUMBER(FIND("|",#REF!,1)),RIGHT(#REF!,LEN(#REF!)-FIND("|",#REF!,1)-1),"")</f>
      </c>
      <c r="S4017" s="3" t="s">
        <v>7</v>
      </c>
      <c r="T4017" s="3" t="s">
        <v>7</v>
      </c>
      <c r="U4017" s="2">
        <v>0</v>
      </c>
      <c r="V4017" s="2">
        <v>0</v>
      </c>
      <c r="W4017" s="2"/>
      <c r="X4017" s="3" t="s">
        <v>100</v>
      </c>
      <c r="Y4017" s="2"/>
      <c r="Z4017" s="3"/>
      <c r="AA4017" s="3"/>
      <c r="AB4017" s="7" t="s">
        <v>11742</v>
      </c>
      <c r="AC4017" s="3" t="s">
        <v>685</v>
      </c>
      <c r="AD4017" s="3" t="s">
        <v>93</v>
      </c>
      <c r="AE4017" s="3" t="s">
        <v>94</v>
      </c>
      <c r="AF4017" s="3" t="s">
        <v>95</v>
      </c>
      <c r="AG4017" s="4"/>
      <c r="AH4017" s="3"/>
      <c r="AI4017" s="4"/>
      <c r="AJ40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7" s="8">
        <f>IF(#REF!=MAX(#REF!),"New","Old")</f>
      </c>
      <c r="AL4017" s="3"/>
      <c r="AM4017" s="9">
        <f>IF(OR(#REF!="",#REF!=0),"",IF(#REF!&lt;12000,"&lt;12k",IF(AND(#REF!&gt;=12000,#REF!&lt;24000),"12k to 24k",IF(AND(#REF!&gt;=24000,#REF!&lt;=36000),"24k to 36k",IF(#REF!&gt;36000,"&gt;36k","")))))</f>
      </c>
    </row>
    <row x14ac:dyDescent="0.25" r="4018" customHeight="1" ht="18.75">
      <c r="A4018" s="1">
        <v>1952923</v>
      </c>
      <c r="B4018" s="2">
        <v>11562672</v>
      </c>
      <c r="C4018" s="3" t="s">
        <v>0</v>
      </c>
      <c r="D4018" s="3" t="s">
        <v>181</v>
      </c>
      <c r="E4018" s="2">
        <v>2013</v>
      </c>
      <c r="F4018" s="4">
        <v>45284</v>
      </c>
      <c r="G4018" s="3" t="s">
        <v>14</v>
      </c>
      <c r="H4018" s="4">
        <v>45289</v>
      </c>
      <c r="I4018" s="4">
        <f>_xlfn.XLOOKUP(#REF!,[1]!Backup_F8_Previous_Wave[ODINO],[1]!Backup_F8_Previous_Wave[Production Date],"")</f>
      </c>
      <c r="J4018" s="10">
        <f>_xlfn.XLOOKUP(#REF!,[1]!Backup_F8_Previous_Wave[ODINO],[1]!Backup_F8_Previous_Wave[Wave Date],"")</f>
      </c>
      <c r="K4018" s="6">
        <f>_xlfn.XLOOKUP(#REF!,[1]!Backup_F8_Previous_Wave[ODINO],[1]!Backup_F8_Previous_Wave[Full VIN],"")</f>
      </c>
      <c r="L4018" s="3" t="s">
        <v>2819</v>
      </c>
      <c r="M4018" s="3" t="s">
        <v>4</v>
      </c>
      <c r="N4018" s="3" t="s">
        <v>11743</v>
      </c>
      <c r="O4018" s="3" t="s">
        <v>423</v>
      </c>
      <c r="P4018" s="6">
        <f>_xlfn.XLOOKUP(#REF!,[1]!Table2[BINNING],[1]!Table2[VFG],"")</f>
      </c>
      <c r="Q4018" s="6">
        <f>IF(ISNUMBER(FIND("|",#REF!,1)),LEFT(#REF!,FIND("|",#REF!,1)-2),#REF!)</f>
      </c>
      <c r="R4018" s="6">
        <f>IF(ISNUMBER(FIND("|",#REF!,1)),RIGHT(#REF!,LEN(#REF!)-FIND("|",#REF!,1)-1),"")</f>
      </c>
      <c r="S4018" s="3" t="s">
        <v>7</v>
      </c>
      <c r="T4018" s="3" t="s">
        <v>7</v>
      </c>
      <c r="U4018" s="2">
        <v>0</v>
      </c>
      <c r="V4018" s="2">
        <v>0</v>
      </c>
      <c r="W4018" s="2">
        <v>170000</v>
      </c>
      <c r="X4018" s="3" t="s">
        <v>90</v>
      </c>
      <c r="Y4018" s="2"/>
      <c r="Z4018" s="3" t="s">
        <v>11744</v>
      </c>
      <c r="AA4018" s="3" t="s">
        <v>4626</v>
      </c>
      <c r="AB4018" s="7" t="s">
        <v>11745</v>
      </c>
      <c r="AC4018" s="3" t="s">
        <v>297</v>
      </c>
      <c r="AD4018" s="3" t="s">
        <v>298</v>
      </c>
      <c r="AE4018" s="3" t="s">
        <v>299</v>
      </c>
      <c r="AF4018" s="3" t="s">
        <v>198</v>
      </c>
      <c r="AG4018" s="4"/>
      <c r="AH4018" s="3"/>
      <c r="AI4018" s="4"/>
      <c r="AJ40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8" s="8">
        <f>IF(#REF!=MAX(#REF!),"New","Old")</f>
      </c>
      <c r="AL4018" s="3"/>
      <c r="AM4018" s="9">
        <f>IF(OR(#REF!="",#REF!=0),"",IF(#REF!&lt;12000,"&lt;12k",IF(AND(#REF!&gt;=12000,#REF!&lt;24000),"12k to 24k",IF(AND(#REF!&gt;=24000,#REF!&lt;=36000),"24k to 36k",IF(#REF!&gt;36000,"&gt;36k","")))))</f>
      </c>
    </row>
    <row x14ac:dyDescent="0.25" r="4019" customHeight="1" ht="18.75">
      <c r="A4019" s="1">
        <v>1952385</v>
      </c>
      <c r="B4019" s="2">
        <v>11562284</v>
      </c>
      <c r="C4019" s="3" t="s">
        <v>0</v>
      </c>
      <c r="D4019" s="3" t="s">
        <v>86</v>
      </c>
      <c r="E4019" s="2">
        <v>2021</v>
      </c>
      <c r="F4019" s="4">
        <v>45278</v>
      </c>
      <c r="G4019" s="3" t="s">
        <v>14</v>
      </c>
      <c r="H4019" s="4">
        <v>45288</v>
      </c>
      <c r="I4019" s="4"/>
      <c r="J4019" s="10">
        <f>_xlfn.XLOOKUP(#REF!,[1]!Backup_F8_Previous_Wave[ODINO],[1]!Backup_F8_Previous_Wave[Wave Date],"")</f>
      </c>
      <c r="K4019" s="3"/>
      <c r="L4019" s="3" t="s">
        <v>10414</v>
      </c>
      <c r="M4019" s="3" t="s">
        <v>4</v>
      </c>
      <c r="N4019" s="3" t="s">
        <v>11746</v>
      </c>
      <c r="O4019" s="3" t="s">
        <v>4771</v>
      </c>
      <c r="P4019" s="6">
        <f>_xlfn.XLOOKUP(#REF!,[1]!Table2[BINNING],[1]!Table2[VFG],"")</f>
      </c>
      <c r="Q4019" s="6">
        <f>IF(ISNUMBER(FIND("|",#REF!,1)),LEFT(#REF!,FIND("|",#REF!,1)-2),#REF!)</f>
      </c>
      <c r="R4019" s="6">
        <f>IF(ISNUMBER(FIND("|",#REF!,1)),RIGHT(#REF!,LEN(#REF!)-FIND("|",#REF!,1)-1),"")</f>
      </c>
      <c r="S4019" s="3" t="s">
        <v>7</v>
      </c>
      <c r="T4019" s="3" t="s">
        <v>7</v>
      </c>
      <c r="U4019" s="2">
        <v>0</v>
      </c>
      <c r="V4019" s="2">
        <v>0</v>
      </c>
      <c r="W4019" s="2"/>
      <c r="X4019" s="3" t="s">
        <v>1993</v>
      </c>
      <c r="Y4019" s="2">
        <v>0</v>
      </c>
      <c r="Z4019" s="3"/>
      <c r="AA4019" s="3"/>
      <c r="AB4019" s="7" t="s">
        <v>11747</v>
      </c>
      <c r="AC4019" s="3" t="s">
        <v>44</v>
      </c>
      <c r="AD4019" s="3" t="s">
        <v>44</v>
      </c>
      <c r="AE4019" s="3" t="s">
        <v>44</v>
      </c>
      <c r="AF4019" s="3" t="s">
        <v>44</v>
      </c>
      <c r="AG4019" s="4"/>
      <c r="AH4019" s="3"/>
      <c r="AI4019" s="4"/>
      <c r="AJ40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19" s="8">
        <f>IF(#REF!=MAX(#REF!),"New","Old")</f>
      </c>
      <c r="AL4019" s="3"/>
      <c r="AM4019" s="9">
        <f>IF(OR(#REF!="",#REF!=0),"",IF(#REF!&lt;12000,"&lt;12k",IF(AND(#REF!&gt;=12000,#REF!&lt;24000),"12k to 24k",IF(AND(#REF!&gt;=24000,#REF!&lt;=36000),"24k to 36k",IF(#REF!&gt;36000,"&gt;36k","")))))</f>
      </c>
    </row>
    <row x14ac:dyDescent="0.25" r="4020" customHeight="1" ht="18.75">
      <c r="A4020" s="1">
        <v>1952501</v>
      </c>
      <c r="B4020" s="2">
        <v>11562370</v>
      </c>
      <c r="C4020" s="3" t="s">
        <v>0</v>
      </c>
      <c r="D4020" s="3" t="s">
        <v>187</v>
      </c>
      <c r="E4020" s="2">
        <v>2017</v>
      </c>
      <c r="F4020" s="4">
        <v>45288</v>
      </c>
      <c r="G4020" s="3" t="s">
        <v>14</v>
      </c>
      <c r="H4020" s="4">
        <v>45288</v>
      </c>
      <c r="I4020" s="4">
        <f>_xlfn.XLOOKUP(#REF!,[1]!Backup_F8_Previous_Wave[ODINO],[1]!Backup_F8_Previous_Wave[Production Date],"")</f>
      </c>
      <c r="J4020" s="10">
        <f>_xlfn.XLOOKUP(#REF!,[1]!Backup_F8_Previous_Wave[ODINO],[1]!Backup_F8_Previous_Wave[Wave Date],"")</f>
      </c>
      <c r="K4020" s="6">
        <f>_xlfn.XLOOKUP(#REF!,[1]!Backup_F8_Previous_Wave[ODINO],[1]!Backup_F8_Previous_Wave[Full VIN],"")</f>
      </c>
      <c r="L4020" s="3" t="s">
        <v>11748</v>
      </c>
      <c r="M4020" s="3" t="s">
        <v>4</v>
      </c>
      <c r="N4020" s="3" t="s">
        <v>11749</v>
      </c>
      <c r="O4020" s="3" t="s">
        <v>124</v>
      </c>
      <c r="P4020" s="6">
        <f>_xlfn.XLOOKUP(#REF!,[1]!Table2[BINNING],[1]!Table2[VFG],"")</f>
      </c>
      <c r="Q4020" s="6">
        <f>IF(ISNUMBER(FIND("|",#REF!,1)),LEFT(#REF!,FIND("|",#REF!,1)-2),#REF!)</f>
      </c>
      <c r="R4020" s="6">
        <f>IF(ISNUMBER(FIND("|",#REF!,1)),RIGHT(#REF!,LEN(#REF!)-FIND("|",#REF!,1)-1),"")</f>
      </c>
      <c r="S4020" s="3" t="s">
        <v>7</v>
      </c>
      <c r="T4020" s="3" t="s">
        <v>7</v>
      </c>
      <c r="U4020" s="2">
        <v>0</v>
      </c>
      <c r="V4020" s="2">
        <v>0</v>
      </c>
      <c r="W4020" s="2">
        <v>83000</v>
      </c>
      <c r="X4020" s="3" t="s">
        <v>112</v>
      </c>
      <c r="Y4020" s="2">
        <v>70</v>
      </c>
      <c r="Z4020" s="3"/>
      <c r="AA4020" s="3"/>
      <c r="AB4020" s="7" t="s">
        <v>11750</v>
      </c>
      <c r="AC4020" s="3" t="s">
        <v>191</v>
      </c>
      <c r="AD4020" s="3" t="s">
        <v>192</v>
      </c>
      <c r="AE4020" s="3" t="s">
        <v>193</v>
      </c>
      <c r="AF4020" s="3" t="s">
        <v>141</v>
      </c>
      <c r="AG4020" s="4"/>
      <c r="AH4020" s="3"/>
      <c r="AI4020" s="4"/>
      <c r="AJ40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0" s="8">
        <f>IF(#REF!=MAX(#REF!),"New","Old")</f>
      </c>
      <c r="AL4020" s="3"/>
      <c r="AM4020" s="9">
        <f>IF(OR(#REF!="",#REF!=0),"",IF(#REF!&lt;12000,"&lt;12k",IF(AND(#REF!&gt;=12000,#REF!&lt;24000),"12k to 24k",IF(AND(#REF!&gt;=24000,#REF!&lt;=36000),"24k to 36k",IF(#REF!&gt;36000,"&gt;36k","")))))</f>
      </c>
    </row>
    <row x14ac:dyDescent="0.25" r="4021" customHeight="1" ht="18.75">
      <c r="A4021" s="1">
        <v>1952549</v>
      </c>
      <c r="B4021" s="2">
        <v>11562405</v>
      </c>
      <c r="C4021" s="3" t="s">
        <v>0</v>
      </c>
      <c r="D4021" s="3" t="s">
        <v>86</v>
      </c>
      <c r="E4021" s="2">
        <v>2020</v>
      </c>
      <c r="F4021" s="4">
        <v>45264</v>
      </c>
      <c r="G4021" s="3" t="s">
        <v>14</v>
      </c>
      <c r="H4021" s="4">
        <v>45288</v>
      </c>
      <c r="I4021" s="4">
        <f>_xlfn.XLOOKUP(#REF!,[1]!Backup_F8_Previous_Wave[ODINO],[1]!Backup_F8_Previous_Wave[Production Date],"")</f>
      </c>
      <c r="J4021" s="10">
        <f>_xlfn.XLOOKUP(#REF!,[1]!Backup_F8_Previous_Wave[ODINO],[1]!Backup_F8_Previous_Wave[Wave Date],"")</f>
      </c>
      <c r="K4021" s="6">
        <f>_xlfn.XLOOKUP(#REF!,[1]!Backup_F8_Previous_Wave[ODINO],[1]!Backup_F8_Previous_Wave[Full VIN],"")</f>
      </c>
      <c r="L4021" s="3" t="s">
        <v>8112</v>
      </c>
      <c r="M4021" s="3" t="s">
        <v>4</v>
      </c>
      <c r="N4021" s="3" t="s">
        <v>11751</v>
      </c>
      <c r="O4021" s="3" t="s">
        <v>4771</v>
      </c>
      <c r="P4021" s="6">
        <f>_xlfn.XLOOKUP(#REF!,[1]!Table2[BINNING],[1]!Table2[VFG],"")</f>
      </c>
      <c r="Q4021" s="6">
        <f>IF(ISNUMBER(FIND("|",#REF!,1)),LEFT(#REF!,FIND("|",#REF!,1)-2),#REF!)</f>
      </c>
      <c r="R4021" s="6">
        <f>IF(ISNUMBER(FIND("|",#REF!,1)),RIGHT(#REF!,LEN(#REF!)-FIND("|",#REF!,1)-1),"")</f>
      </c>
      <c r="S4021" s="3" t="s">
        <v>7</v>
      </c>
      <c r="T4021" s="3" t="s">
        <v>7</v>
      </c>
      <c r="U4021" s="2">
        <v>0</v>
      </c>
      <c r="V4021" s="2">
        <v>0</v>
      </c>
      <c r="W4021" s="2"/>
      <c r="X4021" s="3" t="s">
        <v>8</v>
      </c>
      <c r="Y4021" s="2"/>
      <c r="Z4021" s="3"/>
      <c r="AA4021" s="3"/>
      <c r="AB4021" s="7" t="s">
        <v>11752</v>
      </c>
      <c r="AC4021" s="3" t="s">
        <v>685</v>
      </c>
      <c r="AD4021" s="3" t="s">
        <v>93</v>
      </c>
      <c r="AE4021" s="3" t="s">
        <v>94</v>
      </c>
      <c r="AF4021" s="3" t="s">
        <v>95</v>
      </c>
      <c r="AG4021" s="4"/>
      <c r="AH4021" s="3"/>
      <c r="AI4021" s="4"/>
      <c r="AJ40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1" s="8">
        <f>IF(#REF!=MAX(#REF!),"New","Old")</f>
      </c>
      <c r="AL4021" s="3"/>
      <c r="AM4021" s="9">
        <f>IF(OR(#REF!="",#REF!=0),"",IF(#REF!&lt;12000,"&lt;12k",IF(AND(#REF!&gt;=12000,#REF!&lt;24000),"12k to 24k",IF(AND(#REF!&gt;=24000,#REF!&lt;=36000),"24k to 36k",IF(#REF!&gt;36000,"&gt;36k","")))))</f>
      </c>
    </row>
    <row x14ac:dyDescent="0.25" r="4022" customHeight="1" ht="18.75">
      <c r="A4022" s="1">
        <v>1952568</v>
      </c>
      <c r="B4022" s="2">
        <v>11562417</v>
      </c>
      <c r="C4022" s="3" t="s">
        <v>0</v>
      </c>
      <c r="D4022" s="3" t="s">
        <v>181</v>
      </c>
      <c r="E4022" s="2">
        <v>2017</v>
      </c>
      <c r="F4022" s="4">
        <v>45288</v>
      </c>
      <c r="G4022" s="3" t="s">
        <v>14</v>
      </c>
      <c r="H4022" s="4">
        <v>45288</v>
      </c>
      <c r="I4022" s="4">
        <f>_xlfn.XLOOKUP(#REF!,[1]!Backup_F8_Previous_Wave[ODINO],[1]!Backup_F8_Previous_Wave[Production Date],"")</f>
      </c>
      <c r="J4022" s="10">
        <f>_xlfn.XLOOKUP(#REF!,[1]!Backup_F8_Previous_Wave[ODINO],[1]!Backup_F8_Previous_Wave[Wave Date],"")</f>
      </c>
      <c r="K4022" s="6">
        <f>_xlfn.XLOOKUP(#REF!,[1]!Backup_F8_Previous_Wave[ODINO],[1]!Backup_F8_Previous_Wave[Full VIN],"")</f>
      </c>
      <c r="L4022" s="3" t="s">
        <v>8513</v>
      </c>
      <c r="M4022" s="3" t="s">
        <v>4</v>
      </c>
      <c r="N4022" s="3" t="s">
        <v>11753</v>
      </c>
      <c r="O4022" s="3" t="s">
        <v>196</v>
      </c>
      <c r="P4022" s="6">
        <f>_xlfn.XLOOKUP(#REF!,[1]!Table2[BINNING],[1]!Table2[VFG],"")</f>
      </c>
      <c r="Q4022" s="6">
        <f>IF(ISNUMBER(FIND("|",#REF!,1)),LEFT(#REF!,FIND("|",#REF!,1)-2),#REF!)</f>
      </c>
      <c r="R4022" s="6">
        <f>IF(ISNUMBER(FIND("|",#REF!,1)),RIGHT(#REF!,LEN(#REF!)-FIND("|",#REF!,1)-1),"")</f>
      </c>
      <c r="S4022" s="3" t="s">
        <v>7</v>
      </c>
      <c r="T4022" s="3" t="s">
        <v>7</v>
      </c>
      <c r="U4022" s="2">
        <v>0</v>
      </c>
      <c r="V4022" s="2">
        <v>0</v>
      </c>
      <c r="W4022" s="2"/>
      <c r="X4022" s="3" t="s">
        <v>139</v>
      </c>
      <c r="Y4022" s="2">
        <v>55</v>
      </c>
      <c r="Z4022" s="3"/>
      <c r="AA4022" s="3"/>
      <c r="AB4022" s="7" t="s">
        <v>11754</v>
      </c>
      <c r="AC4022" s="3" t="s">
        <v>297</v>
      </c>
      <c r="AD4022" s="3" t="s">
        <v>298</v>
      </c>
      <c r="AE4022" s="3" t="s">
        <v>299</v>
      </c>
      <c r="AF4022" s="3" t="s">
        <v>198</v>
      </c>
      <c r="AG4022" s="4"/>
      <c r="AH4022" s="3"/>
      <c r="AI4022" s="4"/>
      <c r="AJ40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2" s="8">
        <f>IF(#REF!=MAX(#REF!),"New","Old")</f>
      </c>
      <c r="AL4022" s="3"/>
      <c r="AM4022" s="9">
        <f>IF(OR(#REF!="",#REF!=0),"",IF(#REF!&lt;12000,"&lt;12k",IF(AND(#REF!&gt;=12000,#REF!&lt;24000),"12k to 24k",IF(AND(#REF!&gt;=24000,#REF!&lt;=36000),"24k to 36k",IF(#REF!&gt;36000,"&gt;36k","")))))</f>
      </c>
    </row>
    <row x14ac:dyDescent="0.25" r="4023" customHeight="1" ht="18.75">
      <c r="A4023" s="1">
        <v>1955019</v>
      </c>
      <c r="B4023" s="2">
        <v>11564067</v>
      </c>
      <c r="C4023" s="3" t="s">
        <v>0</v>
      </c>
      <c r="D4023" s="3" t="s">
        <v>181</v>
      </c>
      <c r="E4023" s="2">
        <v>2020</v>
      </c>
      <c r="F4023" s="4">
        <v>45298</v>
      </c>
      <c r="G4023" s="3" t="s">
        <v>2</v>
      </c>
      <c r="H4023" s="4">
        <v>45298</v>
      </c>
      <c r="I4023" s="4"/>
      <c r="J4023" s="10">
        <f>_xlfn.XLOOKUP(#REF!,[1]!Backup_F8_Previous_Wave[ODINO],[1]!Backup_F8_Previous_Wave[Wave Date],"")</f>
      </c>
      <c r="K4023" s="3"/>
      <c r="L4023" s="3" t="s">
        <v>11755</v>
      </c>
      <c r="M4023" s="3" t="s">
        <v>4</v>
      </c>
      <c r="N4023" s="3" t="s">
        <v>11756</v>
      </c>
      <c r="O4023" s="3" t="s">
        <v>1980</v>
      </c>
      <c r="P4023" s="6">
        <f>_xlfn.XLOOKUP(#REF!,[1]!Table2[BINNING],[1]!Table2[VFG],"")</f>
      </c>
      <c r="Q4023" s="6">
        <f>IF(ISNUMBER(FIND("|",#REF!,1)),LEFT(#REF!,FIND("|",#REF!,1)-2),#REF!)</f>
      </c>
      <c r="R4023" s="6">
        <f>IF(ISNUMBER(FIND("|",#REF!,1)),RIGHT(#REF!,LEN(#REF!)-FIND("|",#REF!,1)-1),"")</f>
      </c>
      <c r="S4023" s="3" t="s">
        <v>7</v>
      </c>
      <c r="T4023" s="3" t="s">
        <v>7</v>
      </c>
      <c r="U4023" s="2">
        <v>0</v>
      </c>
      <c r="V4023" s="2">
        <v>0</v>
      </c>
      <c r="W4023" s="2"/>
      <c r="X4023" s="3" t="s">
        <v>106</v>
      </c>
      <c r="Y4023" s="2">
        <v>0</v>
      </c>
      <c r="Z4023" s="3"/>
      <c r="AA4023" s="3"/>
      <c r="AB4023" s="7" t="s">
        <v>11757</v>
      </c>
      <c r="AC4023" s="3" t="s">
        <v>44</v>
      </c>
      <c r="AD4023" s="3" t="s">
        <v>44</v>
      </c>
      <c r="AE4023" s="3" t="s">
        <v>44</v>
      </c>
      <c r="AF4023" s="3" t="s">
        <v>44</v>
      </c>
      <c r="AG4023" s="4"/>
      <c r="AH4023" s="3"/>
      <c r="AI4023" s="4"/>
      <c r="AJ40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3" s="8">
        <f>IF(#REF!=MAX(#REF!),"New","Old")</f>
      </c>
      <c r="AL4023" s="3"/>
      <c r="AM4023" s="9">
        <f>IF(OR(#REF!="",#REF!=0),"",IF(#REF!&lt;12000,"&lt;12k",IF(AND(#REF!&gt;=12000,#REF!&lt;24000),"12k to 24k",IF(AND(#REF!&gt;=24000,#REF!&lt;=36000),"24k to 36k",IF(#REF!&gt;36000,"&gt;36k","")))))</f>
      </c>
    </row>
    <row x14ac:dyDescent="0.25" r="4024" customHeight="1" ht="18.75">
      <c r="A4024" s="1">
        <v>1952570</v>
      </c>
      <c r="B4024" s="2">
        <v>11562419</v>
      </c>
      <c r="C4024" s="3" t="s">
        <v>0</v>
      </c>
      <c r="D4024" s="3" t="s">
        <v>181</v>
      </c>
      <c r="E4024" s="2">
        <v>2017</v>
      </c>
      <c r="F4024" s="4">
        <v>45288</v>
      </c>
      <c r="G4024" s="3" t="s">
        <v>14</v>
      </c>
      <c r="H4024" s="4">
        <v>45288</v>
      </c>
      <c r="I4024" s="4">
        <f>_xlfn.XLOOKUP(#REF!,[1]!Backup_F8_Previous_Wave[ODINO],[1]!Backup_F8_Previous_Wave[Production Date],"")</f>
      </c>
      <c r="J4024" s="10">
        <f>_xlfn.XLOOKUP(#REF!,[1]!Backup_F8_Previous_Wave[ODINO],[1]!Backup_F8_Previous_Wave[Wave Date],"")</f>
      </c>
      <c r="K4024" s="6">
        <f>_xlfn.XLOOKUP(#REF!,[1]!Backup_F8_Previous_Wave[ODINO],[1]!Backup_F8_Previous_Wave[Full VIN],"")</f>
      </c>
      <c r="L4024" s="3" t="s">
        <v>8513</v>
      </c>
      <c r="M4024" s="3" t="s">
        <v>4</v>
      </c>
      <c r="N4024" s="3" t="s">
        <v>11758</v>
      </c>
      <c r="O4024" s="3" t="s">
        <v>354</v>
      </c>
      <c r="P4024" s="6">
        <f>_xlfn.XLOOKUP(#REF!,[1]!Table2[BINNING],[1]!Table2[VFG],"")</f>
      </c>
      <c r="Q4024" s="6">
        <f>IF(ISNUMBER(FIND("|",#REF!,1)),LEFT(#REF!,FIND("|",#REF!,1)-2),#REF!)</f>
      </c>
      <c r="R4024" s="6">
        <f>IF(ISNUMBER(FIND("|",#REF!,1)),RIGHT(#REF!,LEN(#REF!)-FIND("|",#REF!,1)-1),"")</f>
      </c>
      <c r="S4024" s="3" t="s">
        <v>7</v>
      </c>
      <c r="T4024" s="3" t="s">
        <v>7</v>
      </c>
      <c r="U4024" s="2">
        <v>0</v>
      </c>
      <c r="V4024" s="2">
        <v>0</v>
      </c>
      <c r="W4024" s="2"/>
      <c r="X4024" s="3" t="s">
        <v>139</v>
      </c>
      <c r="Y4024" s="2">
        <v>0</v>
      </c>
      <c r="Z4024" s="3"/>
      <c r="AA4024" s="3"/>
      <c r="AB4024" s="7" t="s">
        <v>11759</v>
      </c>
      <c r="AC4024" s="3" t="s">
        <v>297</v>
      </c>
      <c r="AD4024" s="3" t="s">
        <v>298</v>
      </c>
      <c r="AE4024" s="3" t="s">
        <v>299</v>
      </c>
      <c r="AF4024" s="3" t="s">
        <v>198</v>
      </c>
      <c r="AG4024" s="4"/>
      <c r="AH4024" s="3"/>
      <c r="AI4024" s="4"/>
      <c r="AJ40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4" s="8">
        <f>IF(#REF!=MAX(#REF!),"New","Old")</f>
      </c>
      <c r="AL4024" s="3"/>
      <c r="AM4024" s="9">
        <f>IF(OR(#REF!="",#REF!=0),"",IF(#REF!&lt;12000,"&lt;12k",IF(AND(#REF!&gt;=12000,#REF!&lt;24000),"12k to 24k",IF(AND(#REF!&gt;=24000,#REF!&lt;=36000),"24k to 36k",IF(#REF!&gt;36000,"&gt;36k","")))))</f>
      </c>
    </row>
    <row x14ac:dyDescent="0.25" r="4025" customHeight="1" ht="18.75">
      <c r="A4025" s="1">
        <v>1952586</v>
      </c>
      <c r="B4025" s="2">
        <v>11562432</v>
      </c>
      <c r="C4025" s="3" t="s">
        <v>0</v>
      </c>
      <c r="D4025" s="3" t="s">
        <v>86</v>
      </c>
      <c r="E4025" s="2">
        <v>2020</v>
      </c>
      <c r="F4025" s="4">
        <v>45215</v>
      </c>
      <c r="G4025" s="3" t="s">
        <v>14</v>
      </c>
      <c r="H4025" s="4">
        <v>45288</v>
      </c>
      <c r="I4025" s="4">
        <f>_xlfn.XLOOKUP(#REF!,[1]!Backup_F8_Previous_Wave[ODINO],[1]!Backup_F8_Previous_Wave[Production Date],"")</f>
      </c>
      <c r="J4025" s="10">
        <f>_xlfn.XLOOKUP(#REF!,[1]!Backup_F8_Previous_Wave[ODINO],[1]!Backup_F8_Previous_Wave[Wave Date],"")</f>
      </c>
      <c r="K4025" s="6">
        <f>_xlfn.XLOOKUP(#REF!,[1]!Backup_F8_Previous_Wave[ODINO],[1]!Backup_F8_Previous_Wave[Full VIN],"")</f>
      </c>
      <c r="L4025" s="3" t="s">
        <v>8957</v>
      </c>
      <c r="M4025" s="3" t="s">
        <v>4</v>
      </c>
      <c r="N4025" s="3" t="s">
        <v>11760</v>
      </c>
      <c r="O4025" s="3" t="s">
        <v>4771</v>
      </c>
      <c r="P4025" s="6">
        <f>_xlfn.XLOOKUP(#REF!,[1]!Table2[BINNING],[1]!Table2[VFG],"")</f>
      </c>
      <c r="Q4025" s="6">
        <f>IF(ISNUMBER(FIND("|",#REF!,1)),LEFT(#REF!,FIND("|",#REF!,1)-2),#REF!)</f>
      </c>
      <c r="R4025" s="6">
        <f>IF(ISNUMBER(FIND("|",#REF!,1)),RIGHT(#REF!,LEN(#REF!)-FIND("|",#REF!,1)-1),"")</f>
      </c>
      <c r="S4025" s="3" t="s">
        <v>7</v>
      </c>
      <c r="T4025" s="3" t="s">
        <v>7</v>
      </c>
      <c r="U4025" s="2">
        <v>0</v>
      </c>
      <c r="V4025" s="2">
        <v>0</v>
      </c>
      <c r="W4025" s="2"/>
      <c r="X4025" s="3" t="s">
        <v>282</v>
      </c>
      <c r="Y4025" s="2"/>
      <c r="Z4025" s="3"/>
      <c r="AA4025" s="3"/>
      <c r="AB4025" s="7" t="s">
        <v>11761</v>
      </c>
      <c r="AC4025" s="3" t="s">
        <v>685</v>
      </c>
      <c r="AD4025" s="3" t="s">
        <v>93</v>
      </c>
      <c r="AE4025" s="3" t="s">
        <v>94</v>
      </c>
      <c r="AF4025" s="3" t="s">
        <v>95</v>
      </c>
      <c r="AG4025" s="4"/>
      <c r="AH4025" s="3"/>
      <c r="AI4025" s="4"/>
      <c r="AJ40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5" s="8">
        <f>IF(#REF!=MAX(#REF!),"New","Old")</f>
      </c>
      <c r="AL4025" s="3"/>
      <c r="AM4025" s="9">
        <f>IF(OR(#REF!="",#REF!=0),"",IF(#REF!&lt;12000,"&lt;12k",IF(AND(#REF!&gt;=12000,#REF!&lt;24000),"12k to 24k",IF(AND(#REF!&gt;=24000,#REF!&lt;=36000),"24k to 36k",IF(#REF!&gt;36000,"&gt;36k","")))))</f>
      </c>
    </row>
    <row x14ac:dyDescent="0.25" r="4026" customHeight="1" ht="18.75">
      <c r="A4026" s="1">
        <v>1952677</v>
      </c>
      <c r="B4026" s="2">
        <v>11562498</v>
      </c>
      <c r="C4026" s="3" t="s">
        <v>0</v>
      </c>
      <c r="D4026" s="3" t="s">
        <v>187</v>
      </c>
      <c r="E4026" s="2">
        <v>2017</v>
      </c>
      <c r="F4026" s="4">
        <v>45289</v>
      </c>
      <c r="G4026" s="3" t="s">
        <v>14</v>
      </c>
      <c r="H4026" s="4">
        <v>45289</v>
      </c>
      <c r="I4026" s="4"/>
      <c r="J4026" s="10">
        <f>_xlfn.XLOOKUP(#REF!,[1]!Backup_F8_Previous_Wave[ODINO],[1]!Backup_F8_Previous_Wave[Wave Date],"")</f>
      </c>
      <c r="K4026" s="3"/>
      <c r="L4026" s="3" t="s">
        <v>527</v>
      </c>
      <c r="M4026" s="3" t="s">
        <v>4</v>
      </c>
      <c r="N4026" s="3" t="s">
        <v>11762</v>
      </c>
      <c r="O4026" s="3" t="s">
        <v>105</v>
      </c>
      <c r="P4026" s="6">
        <f>_xlfn.XLOOKUP(#REF!,[1]!Table2[BINNING],[1]!Table2[VFG],"")</f>
      </c>
      <c r="Q4026" s="6">
        <f>IF(ISNUMBER(FIND("|",#REF!,1)),LEFT(#REF!,FIND("|",#REF!,1)-2),#REF!)</f>
      </c>
      <c r="R4026" s="6">
        <f>IF(ISNUMBER(FIND("|",#REF!,1)),RIGHT(#REF!,LEN(#REF!)-FIND("|",#REF!,1)-1),"")</f>
      </c>
      <c r="S4026" s="3" t="s">
        <v>7</v>
      </c>
      <c r="T4026" s="3" t="s">
        <v>7</v>
      </c>
      <c r="U4026" s="2">
        <v>0</v>
      </c>
      <c r="V4026" s="2">
        <v>0</v>
      </c>
      <c r="W4026" s="2"/>
      <c r="X4026" s="3" t="s">
        <v>159</v>
      </c>
      <c r="Y4026" s="2"/>
      <c r="Z4026" s="3"/>
      <c r="AA4026" s="3"/>
      <c r="AB4026" s="7" t="s">
        <v>11763</v>
      </c>
      <c r="AC4026" s="3" t="s">
        <v>44</v>
      </c>
      <c r="AD4026" s="3" t="s">
        <v>44</v>
      </c>
      <c r="AE4026" s="3" t="s">
        <v>44</v>
      </c>
      <c r="AF4026" s="3" t="s">
        <v>44</v>
      </c>
      <c r="AG4026" s="4"/>
      <c r="AH4026" s="3"/>
      <c r="AI4026" s="4"/>
      <c r="AJ40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6" s="8">
        <f>IF(#REF!=MAX(#REF!),"New","Old")</f>
      </c>
      <c r="AL4026" s="3"/>
      <c r="AM4026" s="9">
        <f>IF(OR(#REF!="",#REF!=0),"",IF(#REF!&lt;12000,"&lt;12k",IF(AND(#REF!&gt;=12000,#REF!&lt;24000),"12k to 24k",IF(AND(#REF!&gt;=24000,#REF!&lt;=36000),"24k to 36k",IF(#REF!&gt;36000,"&gt;36k","")))))</f>
      </c>
    </row>
    <row x14ac:dyDescent="0.25" r="4027" customHeight="1" ht="18.75">
      <c r="A4027" s="1">
        <v>1952623</v>
      </c>
      <c r="B4027" s="2">
        <v>11562459</v>
      </c>
      <c r="C4027" s="3" t="s">
        <v>0</v>
      </c>
      <c r="D4027" s="3" t="s">
        <v>86</v>
      </c>
      <c r="E4027" s="2">
        <v>2020</v>
      </c>
      <c r="F4027" s="4">
        <v>45266</v>
      </c>
      <c r="G4027" s="3" t="s">
        <v>14</v>
      </c>
      <c r="H4027" s="4">
        <v>45288</v>
      </c>
      <c r="I4027" s="4">
        <f>_xlfn.XLOOKUP(#REF!,[1]!Backup_F8_Previous_Wave[ODINO],[1]!Backup_F8_Previous_Wave[Production Date],"")</f>
      </c>
      <c r="J4027" s="10">
        <f>_xlfn.XLOOKUP(#REF!,[1]!Backup_F8_Previous_Wave[ODINO],[1]!Backup_F8_Previous_Wave[Wave Date],"")</f>
      </c>
      <c r="K4027" s="6">
        <f>_xlfn.XLOOKUP(#REF!,[1]!Backup_F8_Previous_Wave[ODINO],[1]!Backup_F8_Previous_Wave[Full VIN],"")</f>
      </c>
      <c r="L4027" s="3" t="s">
        <v>6301</v>
      </c>
      <c r="M4027" s="3" t="s">
        <v>4</v>
      </c>
      <c r="N4027" s="3" t="s">
        <v>11764</v>
      </c>
      <c r="O4027" s="3" t="s">
        <v>4771</v>
      </c>
      <c r="P4027" s="6">
        <f>_xlfn.XLOOKUP(#REF!,[1]!Table2[BINNING],[1]!Table2[VFG],"")</f>
      </c>
      <c r="Q4027" s="6">
        <f>IF(ISNUMBER(FIND("|",#REF!,1)),LEFT(#REF!,FIND("|",#REF!,1)-2),#REF!)</f>
      </c>
      <c r="R4027" s="6">
        <f>IF(ISNUMBER(FIND("|",#REF!,1)),RIGHT(#REF!,LEN(#REF!)-FIND("|",#REF!,1)-1),"")</f>
      </c>
      <c r="S4027" s="3" t="s">
        <v>7</v>
      </c>
      <c r="T4027" s="3" t="s">
        <v>7</v>
      </c>
      <c r="U4027" s="2">
        <v>0</v>
      </c>
      <c r="V4027" s="2">
        <v>0</v>
      </c>
      <c r="W4027" s="2"/>
      <c r="X4027" s="3" t="s">
        <v>119</v>
      </c>
      <c r="Y4027" s="2">
        <v>0</v>
      </c>
      <c r="Z4027" s="3"/>
      <c r="AA4027" s="3"/>
      <c r="AB4027" s="7" t="s">
        <v>11765</v>
      </c>
      <c r="AC4027" s="3" t="s">
        <v>685</v>
      </c>
      <c r="AD4027" s="3" t="s">
        <v>93</v>
      </c>
      <c r="AE4027" s="3" t="s">
        <v>94</v>
      </c>
      <c r="AF4027" s="3" t="s">
        <v>95</v>
      </c>
      <c r="AG4027" s="4"/>
      <c r="AH4027" s="3"/>
      <c r="AI4027" s="4"/>
      <c r="AJ40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7" s="8">
        <f>IF(#REF!=MAX(#REF!),"New","Old")</f>
      </c>
      <c r="AL4027" s="3"/>
      <c r="AM4027" s="9">
        <f>IF(OR(#REF!="",#REF!=0),"",IF(#REF!&lt;12000,"&lt;12k",IF(AND(#REF!&gt;=12000,#REF!&lt;24000),"12k to 24k",IF(AND(#REF!&gt;=24000,#REF!&lt;=36000),"24k to 36k",IF(#REF!&gt;36000,"&gt;36k","")))))</f>
      </c>
    </row>
    <row x14ac:dyDescent="0.25" r="4028" customHeight="1" ht="18.75">
      <c r="A4028" s="1">
        <v>1952704</v>
      </c>
      <c r="B4028" s="2">
        <v>11562515</v>
      </c>
      <c r="C4028" s="3" t="s">
        <v>0</v>
      </c>
      <c r="D4028" s="3" t="s">
        <v>86</v>
      </c>
      <c r="E4028" s="2">
        <v>2020</v>
      </c>
      <c r="F4028" s="4">
        <v>45285</v>
      </c>
      <c r="G4028" s="3" t="s">
        <v>14</v>
      </c>
      <c r="H4028" s="4">
        <v>45289</v>
      </c>
      <c r="I4028" s="4">
        <f>_xlfn.XLOOKUP(#REF!,[1]!Backup_F8_Previous_Wave[ODINO],[1]!Backup_F8_Previous_Wave[Production Date],"")</f>
      </c>
      <c r="J4028" s="10">
        <f>_xlfn.XLOOKUP(#REF!,[1]!Backup_F8_Previous_Wave[ODINO],[1]!Backup_F8_Previous_Wave[Wave Date],"")</f>
      </c>
      <c r="K4028" s="6">
        <f>_xlfn.XLOOKUP(#REF!,[1]!Backup_F8_Previous_Wave[ODINO],[1]!Backup_F8_Previous_Wave[Full VIN],"")</f>
      </c>
      <c r="L4028" s="3" t="s">
        <v>8822</v>
      </c>
      <c r="M4028" s="3" t="s">
        <v>4</v>
      </c>
      <c r="N4028" s="3" t="s">
        <v>11766</v>
      </c>
      <c r="O4028" s="3" t="s">
        <v>4771</v>
      </c>
      <c r="P4028" s="6">
        <f>_xlfn.XLOOKUP(#REF!,[1]!Table2[BINNING],[1]!Table2[VFG],"")</f>
      </c>
      <c r="Q4028" s="6">
        <f>IF(ISNUMBER(FIND("|",#REF!,1)),LEFT(#REF!,FIND("|",#REF!,1)-2),#REF!)</f>
      </c>
      <c r="R4028" s="6">
        <f>IF(ISNUMBER(FIND("|",#REF!,1)),RIGHT(#REF!,LEN(#REF!)-FIND("|",#REF!,1)-1),"")</f>
      </c>
      <c r="S4028" s="3" t="s">
        <v>7</v>
      </c>
      <c r="T4028" s="3" t="s">
        <v>7</v>
      </c>
      <c r="U4028" s="2">
        <v>0</v>
      </c>
      <c r="V4028" s="2">
        <v>0</v>
      </c>
      <c r="W4028" s="2"/>
      <c r="X4028" s="3" t="s">
        <v>24</v>
      </c>
      <c r="Y4028" s="2"/>
      <c r="Z4028" s="3"/>
      <c r="AA4028" s="3"/>
      <c r="AB4028" s="7" t="s">
        <v>11767</v>
      </c>
      <c r="AC4028" s="3" t="s">
        <v>685</v>
      </c>
      <c r="AD4028" s="3" t="s">
        <v>93</v>
      </c>
      <c r="AE4028" s="3" t="s">
        <v>94</v>
      </c>
      <c r="AF4028" s="3" t="s">
        <v>95</v>
      </c>
      <c r="AG4028" s="4"/>
      <c r="AH4028" s="3"/>
      <c r="AI4028" s="4"/>
      <c r="AJ40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8" s="8">
        <f>IF(#REF!=MAX(#REF!),"New","Old")</f>
      </c>
      <c r="AL4028" s="3"/>
      <c r="AM4028" s="9">
        <f>IF(OR(#REF!="",#REF!=0),"",IF(#REF!&lt;12000,"&lt;12k",IF(AND(#REF!&gt;=12000,#REF!&lt;24000),"12k to 24k",IF(AND(#REF!&gt;=24000,#REF!&lt;=36000),"24k to 36k",IF(#REF!&gt;36000,"&gt;36k","")))))</f>
      </c>
    </row>
    <row x14ac:dyDescent="0.25" r="4029" customHeight="1" ht="18.75">
      <c r="A4029" s="1">
        <v>1952751</v>
      </c>
      <c r="B4029" s="2">
        <v>11562555</v>
      </c>
      <c r="C4029" s="3" t="s">
        <v>0</v>
      </c>
      <c r="D4029" s="3" t="s">
        <v>86</v>
      </c>
      <c r="E4029" s="2">
        <v>2021</v>
      </c>
      <c r="F4029" s="4">
        <v>45278</v>
      </c>
      <c r="G4029" s="3" t="s">
        <v>14</v>
      </c>
      <c r="H4029" s="4">
        <v>45289</v>
      </c>
      <c r="I4029" s="4">
        <f>_xlfn.XLOOKUP(#REF!,[1]!Backup_F8_Previous_Wave[ODINO],[1]!Backup_F8_Previous_Wave[Production Date],"")</f>
      </c>
      <c r="J4029" s="10">
        <f>_xlfn.XLOOKUP(#REF!,[1]!Backup_F8_Previous_Wave[ODINO],[1]!Backup_F8_Previous_Wave[Wave Date],"")</f>
      </c>
      <c r="K4029" s="6">
        <f>_xlfn.XLOOKUP(#REF!,[1]!Backup_F8_Previous_Wave[ODINO],[1]!Backup_F8_Previous_Wave[Full VIN],"")</f>
      </c>
      <c r="L4029" s="3" t="s">
        <v>11768</v>
      </c>
      <c r="M4029" s="3" t="s">
        <v>4</v>
      </c>
      <c r="N4029" s="3" t="s">
        <v>11769</v>
      </c>
      <c r="O4029" s="3" t="s">
        <v>4771</v>
      </c>
      <c r="P4029" s="6">
        <f>_xlfn.XLOOKUP(#REF!,[1]!Table2[BINNING],[1]!Table2[VFG],"")</f>
      </c>
      <c r="Q4029" s="6">
        <f>IF(ISNUMBER(FIND("|",#REF!,1)),LEFT(#REF!,FIND("|",#REF!,1)-2),#REF!)</f>
      </c>
      <c r="R4029" s="6">
        <f>IF(ISNUMBER(FIND("|",#REF!,1)),RIGHT(#REF!,LEN(#REF!)-FIND("|",#REF!,1)-1),"")</f>
      </c>
      <c r="S4029" s="3" t="s">
        <v>7</v>
      </c>
      <c r="T4029" s="3" t="s">
        <v>7</v>
      </c>
      <c r="U4029" s="2">
        <v>0</v>
      </c>
      <c r="V4029" s="2">
        <v>0</v>
      </c>
      <c r="W4029" s="2">
        <v>97700</v>
      </c>
      <c r="X4029" s="3" t="s">
        <v>881</v>
      </c>
      <c r="Y4029" s="2"/>
      <c r="Z4029" s="3"/>
      <c r="AA4029" s="3"/>
      <c r="AB4029" s="7" t="s">
        <v>11770</v>
      </c>
      <c r="AC4029" s="3" t="s">
        <v>685</v>
      </c>
      <c r="AD4029" s="3" t="s">
        <v>93</v>
      </c>
      <c r="AE4029" s="3" t="s">
        <v>94</v>
      </c>
      <c r="AF4029" s="3" t="s">
        <v>95</v>
      </c>
      <c r="AG4029" s="4"/>
      <c r="AH4029" s="3"/>
      <c r="AI4029" s="4"/>
      <c r="AJ40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29" s="8">
        <f>IF(#REF!=MAX(#REF!),"New","Old")</f>
      </c>
      <c r="AL4029" s="3"/>
      <c r="AM4029" s="9">
        <f>IF(OR(#REF!="",#REF!=0),"",IF(#REF!&lt;12000,"&lt;12k",IF(AND(#REF!&gt;=12000,#REF!&lt;24000),"12k to 24k",IF(AND(#REF!&gt;=24000,#REF!&lt;=36000),"24k to 36k",IF(#REF!&gt;36000,"&gt;36k","")))))</f>
      </c>
    </row>
    <row x14ac:dyDescent="0.25" r="4030" customHeight="1" ht="18.75">
      <c r="A4030" s="1">
        <v>1952827</v>
      </c>
      <c r="B4030" s="2">
        <v>11562607</v>
      </c>
      <c r="C4030" s="3" t="s">
        <v>0</v>
      </c>
      <c r="D4030" s="3" t="s">
        <v>181</v>
      </c>
      <c r="E4030" s="2">
        <v>2016</v>
      </c>
      <c r="F4030" s="4">
        <v>45283</v>
      </c>
      <c r="G4030" s="3" t="s">
        <v>14</v>
      </c>
      <c r="H4030" s="4">
        <v>45289</v>
      </c>
      <c r="I4030" s="4">
        <f>_xlfn.XLOOKUP(#REF!,[1]!Backup_F8_Previous_Wave[ODINO],[1]!Backup_F8_Previous_Wave[Production Date],"")</f>
      </c>
      <c r="J4030" s="10">
        <f>_xlfn.XLOOKUP(#REF!,[1]!Backup_F8_Previous_Wave[ODINO],[1]!Backup_F8_Previous_Wave[Wave Date],"")</f>
      </c>
      <c r="K4030" s="6">
        <f>_xlfn.XLOOKUP(#REF!,[1]!Backup_F8_Previous_Wave[ODINO],[1]!Backup_F8_Previous_Wave[Full VIN],"")</f>
      </c>
      <c r="L4030" s="3" t="s">
        <v>10428</v>
      </c>
      <c r="M4030" s="3" t="s">
        <v>4</v>
      </c>
      <c r="N4030" s="3" t="s">
        <v>11771</v>
      </c>
      <c r="O4030" s="3" t="s">
        <v>196</v>
      </c>
      <c r="P4030" s="6">
        <f>_xlfn.XLOOKUP(#REF!,[1]!Table2[BINNING],[1]!Table2[VFG],"")</f>
      </c>
      <c r="Q4030" s="6">
        <f>IF(ISNUMBER(FIND("|",#REF!,1)),LEFT(#REF!,FIND("|",#REF!,1)-2),#REF!)</f>
      </c>
      <c r="R4030" s="6">
        <f>IF(ISNUMBER(FIND("|",#REF!,1)),RIGHT(#REF!,LEN(#REF!)-FIND("|",#REF!,1)-1),"")</f>
      </c>
      <c r="S4030" s="3" t="s">
        <v>7</v>
      </c>
      <c r="T4030" s="3" t="s">
        <v>7</v>
      </c>
      <c r="U4030" s="2">
        <v>0</v>
      </c>
      <c r="V4030" s="2">
        <v>0</v>
      </c>
      <c r="W4030" s="2"/>
      <c r="X4030" s="3" t="s">
        <v>518</v>
      </c>
      <c r="Y4030" s="2">
        <v>55</v>
      </c>
      <c r="Z4030" s="3"/>
      <c r="AA4030" s="3"/>
      <c r="AB4030" s="7" t="s">
        <v>11772</v>
      </c>
      <c r="AC4030" s="3" t="s">
        <v>297</v>
      </c>
      <c r="AD4030" s="3" t="s">
        <v>298</v>
      </c>
      <c r="AE4030" s="3" t="s">
        <v>299</v>
      </c>
      <c r="AF4030" s="3" t="s">
        <v>198</v>
      </c>
      <c r="AG4030" s="4"/>
      <c r="AH4030" s="3"/>
      <c r="AI4030" s="4"/>
      <c r="AJ40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0" s="8">
        <f>IF(#REF!=MAX(#REF!),"New","Old")</f>
      </c>
      <c r="AL4030" s="3"/>
      <c r="AM4030" s="9">
        <f>IF(OR(#REF!="",#REF!=0),"",IF(#REF!&lt;12000,"&lt;12k",IF(AND(#REF!&gt;=12000,#REF!&lt;24000),"12k to 24k",IF(AND(#REF!&gt;=24000,#REF!&lt;=36000),"24k to 36k",IF(#REF!&gt;36000,"&gt;36k","")))))</f>
      </c>
    </row>
    <row x14ac:dyDescent="0.25" r="4031" customHeight="1" ht="18.75">
      <c r="A4031" s="1">
        <v>1952833</v>
      </c>
      <c r="B4031" s="2">
        <v>11562611</v>
      </c>
      <c r="C4031" s="3" t="s">
        <v>0</v>
      </c>
      <c r="D4031" s="3" t="s">
        <v>86</v>
      </c>
      <c r="E4031" s="2">
        <v>2020</v>
      </c>
      <c r="F4031" s="4">
        <v>45275</v>
      </c>
      <c r="G4031" s="3" t="s">
        <v>14</v>
      </c>
      <c r="H4031" s="4">
        <v>45289</v>
      </c>
      <c r="I4031" s="4">
        <f>_xlfn.XLOOKUP(#REF!,[1]!Backup_F8_Previous_Wave[ODINO],[1]!Backup_F8_Previous_Wave[Production Date],"")</f>
      </c>
      <c r="J4031" s="10">
        <f>_xlfn.XLOOKUP(#REF!,[1]!Backup_F8_Previous_Wave[ODINO],[1]!Backup_F8_Previous_Wave[Wave Date],"")</f>
      </c>
      <c r="K4031" s="6">
        <f>_xlfn.XLOOKUP(#REF!,[1]!Backup_F8_Previous_Wave[ODINO],[1]!Backup_F8_Previous_Wave[Full VIN],"")</f>
      </c>
      <c r="L4031" s="3" t="s">
        <v>6801</v>
      </c>
      <c r="M4031" s="3" t="s">
        <v>4</v>
      </c>
      <c r="N4031" s="3" t="s">
        <v>11773</v>
      </c>
      <c r="O4031" s="3" t="s">
        <v>4771</v>
      </c>
      <c r="P4031" s="6">
        <f>_xlfn.XLOOKUP(#REF!,[1]!Table2[BINNING],[1]!Table2[VFG],"")</f>
      </c>
      <c r="Q4031" s="6">
        <f>IF(ISNUMBER(FIND("|",#REF!,1)),LEFT(#REF!,FIND("|",#REF!,1)-2),#REF!)</f>
      </c>
      <c r="R4031" s="6">
        <f>IF(ISNUMBER(FIND("|",#REF!,1)),RIGHT(#REF!,LEN(#REF!)-FIND("|",#REF!,1)-1),"")</f>
      </c>
      <c r="S4031" s="3" t="s">
        <v>7</v>
      </c>
      <c r="T4031" s="3" t="s">
        <v>7</v>
      </c>
      <c r="U4031" s="2">
        <v>0</v>
      </c>
      <c r="V4031" s="2">
        <v>0</v>
      </c>
      <c r="W4031" s="2">
        <v>84000</v>
      </c>
      <c r="X4031" s="3" t="s">
        <v>229</v>
      </c>
      <c r="Y4031" s="2"/>
      <c r="Z4031" s="3" t="s">
        <v>11774</v>
      </c>
      <c r="AA4031" s="3" t="s">
        <v>3839</v>
      </c>
      <c r="AB4031" s="7" t="s">
        <v>11775</v>
      </c>
      <c r="AC4031" s="3" t="s">
        <v>685</v>
      </c>
      <c r="AD4031" s="3" t="s">
        <v>93</v>
      </c>
      <c r="AE4031" s="3" t="s">
        <v>94</v>
      </c>
      <c r="AF4031" s="3" t="s">
        <v>95</v>
      </c>
      <c r="AG4031" s="4"/>
      <c r="AH4031" s="3"/>
      <c r="AI4031" s="4"/>
      <c r="AJ40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1" s="8">
        <f>IF(#REF!=MAX(#REF!),"New","Old")</f>
      </c>
      <c r="AL4031" s="3"/>
      <c r="AM4031" s="9">
        <f>IF(OR(#REF!="",#REF!=0),"",IF(#REF!&lt;12000,"&lt;12k",IF(AND(#REF!&gt;=12000,#REF!&lt;24000),"12k to 24k",IF(AND(#REF!&gt;=24000,#REF!&lt;=36000),"24k to 36k",IF(#REF!&gt;36000,"&gt;36k","")))))</f>
      </c>
    </row>
    <row x14ac:dyDescent="0.25" r="4032" customHeight="1" ht="18.75">
      <c r="A4032" s="1">
        <v>1952894</v>
      </c>
      <c r="B4032" s="2">
        <v>11562651</v>
      </c>
      <c r="C4032" s="3" t="s">
        <v>0</v>
      </c>
      <c r="D4032" s="3" t="s">
        <v>485</v>
      </c>
      <c r="E4032" s="2">
        <v>2024</v>
      </c>
      <c r="F4032" s="4">
        <v>45287</v>
      </c>
      <c r="G4032" s="3" t="s">
        <v>14</v>
      </c>
      <c r="H4032" s="4">
        <v>45289</v>
      </c>
      <c r="I4032" s="4"/>
      <c r="J4032" s="10">
        <f>_xlfn.XLOOKUP(#REF!,[1]!Backup_F8_Previous_Wave[ODINO],[1]!Backup_F8_Previous_Wave[Wave Date],"")</f>
      </c>
      <c r="K4032" s="3"/>
      <c r="L4032" s="3" t="s">
        <v>11541</v>
      </c>
      <c r="M4032" s="3" t="s">
        <v>4</v>
      </c>
      <c r="N4032" s="3" t="s">
        <v>11776</v>
      </c>
      <c r="O4032" s="3" t="s">
        <v>593</v>
      </c>
      <c r="P4032" s="6">
        <f>_xlfn.XLOOKUP(#REF!,[1]!Table2[BINNING],[1]!Table2[VFG],"")</f>
      </c>
      <c r="Q4032" s="6">
        <f>IF(ISNUMBER(FIND("|",#REF!,1)),LEFT(#REF!,FIND("|",#REF!,1)-2),#REF!)</f>
      </c>
      <c r="R4032" s="6">
        <f>IF(ISNUMBER(FIND("|",#REF!,1)),RIGHT(#REF!,LEN(#REF!)-FIND("|",#REF!,1)-1),"")</f>
      </c>
      <c r="S4032" s="3" t="s">
        <v>7</v>
      </c>
      <c r="T4032" s="3" t="s">
        <v>7</v>
      </c>
      <c r="U4032" s="2">
        <v>0</v>
      </c>
      <c r="V4032" s="2">
        <v>0</v>
      </c>
      <c r="W4032" s="2"/>
      <c r="X4032" s="3" t="s">
        <v>125</v>
      </c>
      <c r="Y4032" s="2"/>
      <c r="Z4032" s="3"/>
      <c r="AA4032" s="3"/>
      <c r="AB4032" s="7" t="s">
        <v>11777</v>
      </c>
      <c r="AC4032" s="3" t="s">
        <v>44</v>
      </c>
      <c r="AD4032" s="3" t="s">
        <v>44</v>
      </c>
      <c r="AE4032" s="3" t="s">
        <v>44</v>
      </c>
      <c r="AF4032" s="3" t="s">
        <v>44</v>
      </c>
      <c r="AG4032" s="4"/>
      <c r="AH4032" s="3"/>
      <c r="AI4032" s="4"/>
      <c r="AJ40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2" s="8">
        <f>IF(#REF!=MAX(#REF!),"New","Old")</f>
      </c>
      <c r="AL4032" s="3"/>
      <c r="AM4032" s="9">
        <f>IF(OR(#REF!="",#REF!=0),"",IF(#REF!&lt;12000,"&lt;12k",IF(AND(#REF!&gt;=12000,#REF!&lt;24000),"12k to 24k",IF(AND(#REF!&gt;=24000,#REF!&lt;=36000),"24k to 36k",IF(#REF!&gt;36000,"&gt;36k","")))))</f>
      </c>
    </row>
    <row x14ac:dyDescent="0.25" r="4033" customHeight="1" ht="18.75">
      <c r="A4033" s="1">
        <v>1953025</v>
      </c>
      <c r="B4033" s="2">
        <v>11562737</v>
      </c>
      <c r="C4033" s="3" t="s">
        <v>0</v>
      </c>
      <c r="D4033" s="3" t="s">
        <v>187</v>
      </c>
      <c r="E4033" s="2">
        <v>2020</v>
      </c>
      <c r="F4033" s="4">
        <v>45205</v>
      </c>
      <c r="G4033" s="3" t="s">
        <v>14</v>
      </c>
      <c r="H4033" s="4">
        <v>45290</v>
      </c>
      <c r="I4033" s="4">
        <f>_xlfn.XLOOKUP(#REF!,[1]!Backup_F8_Previous_Wave[ODINO],[1]!Backup_F8_Previous_Wave[Production Date],"")</f>
      </c>
      <c r="J4033" s="10">
        <f>_xlfn.XLOOKUP(#REF!,[1]!Backup_F8_Previous_Wave[ODINO],[1]!Backup_F8_Previous_Wave[Wave Date],"")</f>
      </c>
      <c r="K4033" s="6">
        <f>_xlfn.XLOOKUP(#REF!,[1]!Backup_F8_Previous_Wave[ODINO],[1]!Backup_F8_Previous_Wave[Full VIN],"")</f>
      </c>
      <c r="L4033" s="3" t="s">
        <v>4351</v>
      </c>
      <c r="M4033" s="3" t="s">
        <v>4</v>
      </c>
      <c r="N4033" s="3" t="s">
        <v>11778</v>
      </c>
      <c r="O4033" s="3" t="s">
        <v>124</v>
      </c>
      <c r="P4033" s="6">
        <f>_xlfn.XLOOKUP(#REF!,[1]!Table2[BINNING],[1]!Table2[VFG],"")</f>
      </c>
      <c r="Q4033" s="6">
        <f>IF(ISNUMBER(FIND("|",#REF!,1)),LEFT(#REF!,FIND("|",#REF!,1)-2),#REF!)</f>
      </c>
      <c r="R4033" s="6">
        <f>IF(ISNUMBER(FIND("|",#REF!,1)),RIGHT(#REF!,LEN(#REF!)-FIND("|",#REF!,1)-1),"")</f>
      </c>
      <c r="S4033" s="3" t="s">
        <v>7</v>
      </c>
      <c r="T4033" s="3" t="s">
        <v>7</v>
      </c>
      <c r="U4033" s="2">
        <v>0</v>
      </c>
      <c r="V4033" s="2">
        <v>0</v>
      </c>
      <c r="W4033" s="2"/>
      <c r="X4033" s="3" t="s">
        <v>380</v>
      </c>
      <c r="Y4033" s="2">
        <v>15</v>
      </c>
      <c r="Z4033" s="3"/>
      <c r="AA4033" s="3"/>
      <c r="AB4033" s="7" t="s">
        <v>11779</v>
      </c>
      <c r="AC4033" s="3" t="s">
        <v>191</v>
      </c>
      <c r="AD4033" s="3" t="s">
        <v>192</v>
      </c>
      <c r="AE4033" s="3" t="s">
        <v>193</v>
      </c>
      <c r="AF4033" s="3" t="s">
        <v>141</v>
      </c>
      <c r="AG4033" s="4"/>
      <c r="AH4033" s="3"/>
      <c r="AI4033" s="4"/>
      <c r="AJ40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3" s="8">
        <f>IF(#REF!=MAX(#REF!),"New","Old")</f>
      </c>
      <c r="AL4033" s="3"/>
      <c r="AM4033" s="9">
        <f>IF(OR(#REF!="",#REF!=0),"",IF(#REF!&lt;12000,"&lt;12k",IF(AND(#REF!&gt;=12000,#REF!&lt;24000),"12k to 24k",IF(AND(#REF!&gt;=24000,#REF!&lt;=36000),"24k to 36k",IF(#REF!&gt;36000,"&gt;36k","")))))</f>
      </c>
    </row>
    <row x14ac:dyDescent="0.25" r="4034" customHeight="1" ht="18.75">
      <c r="A4034" s="1">
        <v>1953036</v>
      </c>
      <c r="B4034" s="2">
        <v>11562744</v>
      </c>
      <c r="C4034" s="3" t="s">
        <v>0</v>
      </c>
      <c r="D4034" s="3" t="s">
        <v>86</v>
      </c>
      <c r="E4034" s="2">
        <v>2020</v>
      </c>
      <c r="F4034" s="4">
        <v>45200</v>
      </c>
      <c r="G4034" s="3" t="s">
        <v>14</v>
      </c>
      <c r="H4034" s="4">
        <v>45290</v>
      </c>
      <c r="I4034" s="4">
        <f>_xlfn.XLOOKUP(#REF!,[1]!Backup_F8_Previous_Wave[ODINO],[1]!Backup_F8_Previous_Wave[Production Date],"")</f>
      </c>
      <c r="J4034" s="10">
        <f>_xlfn.XLOOKUP(#REF!,[1]!Backup_F8_Previous_Wave[ODINO],[1]!Backup_F8_Previous_Wave[Wave Date],"")</f>
      </c>
      <c r="K4034" s="6">
        <f>_xlfn.XLOOKUP(#REF!,[1]!Backup_F8_Previous_Wave[ODINO],[1]!Backup_F8_Previous_Wave[Full VIN],"")</f>
      </c>
      <c r="L4034" s="3" t="s">
        <v>2146</v>
      </c>
      <c r="M4034" s="3" t="s">
        <v>4</v>
      </c>
      <c r="N4034" s="3" t="s">
        <v>11780</v>
      </c>
      <c r="O4034" s="3" t="s">
        <v>4771</v>
      </c>
      <c r="P4034" s="6">
        <f>_xlfn.XLOOKUP(#REF!,[1]!Table2[BINNING],[1]!Table2[VFG],"")</f>
      </c>
      <c r="Q4034" s="6">
        <f>IF(ISNUMBER(FIND("|",#REF!,1)),LEFT(#REF!,FIND("|",#REF!,1)-2),#REF!)</f>
      </c>
      <c r="R4034" s="6">
        <f>IF(ISNUMBER(FIND("|",#REF!,1)),RIGHT(#REF!,LEN(#REF!)-FIND("|",#REF!,1)-1),"")</f>
      </c>
      <c r="S4034" s="3" t="s">
        <v>7</v>
      </c>
      <c r="T4034" s="3" t="s">
        <v>7</v>
      </c>
      <c r="U4034" s="2">
        <v>0</v>
      </c>
      <c r="V4034" s="2">
        <v>0</v>
      </c>
      <c r="W4034" s="2"/>
      <c r="X4034" s="3" t="s">
        <v>404</v>
      </c>
      <c r="Y4034" s="2"/>
      <c r="Z4034" s="3"/>
      <c r="AA4034" s="3"/>
      <c r="AB4034" s="7" t="s">
        <v>11781</v>
      </c>
      <c r="AC4034" s="3" t="s">
        <v>685</v>
      </c>
      <c r="AD4034" s="3" t="s">
        <v>93</v>
      </c>
      <c r="AE4034" s="3" t="s">
        <v>94</v>
      </c>
      <c r="AF4034" s="3" t="s">
        <v>95</v>
      </c>
      <c r="AG4034" s="4"/>
      <c r="AH4034" s="3"/>
      <c r="AI4034" s="4"/>
      <c r="AJ40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4" s="8">
        <f>IF(#REF!=MAX(#REF!),"New","Old")</f>
      </c>
      <c r="AL4034" s="3"/>
      <c r="AM4034" s="9">
        <f>IF(OR(#REF!="",#REF!=0),"",IF(#REF!&lt;12000,"&lt;12k",IF(AND(#REF!&gt;=12000,#REF!&lt;24000),"12k to 24k",IF(AND(#REF!&gt;=24000,#REF!&lt;=36000),"24k to 36k",IF(#REF!&gt;36000,"&gt;36k","")))))</f>
      </c>
    </row>
    <row x14ac:dyDescent="0.25" r="4035" customHeight="1" ht="18.75">
      <c r="A4035" s="1">
        <v>1953191</v>
      </c>
      <c r="B4035" s="2">
        <v>11562843</v>
      </c>
      <c r="C4035" s="3" t="s">
        <v>0</v>
      </c>
      <c r="D4035" s="3" t="s">
        <v>86</v>
      </c>
      <c r="E4035" s="2">
        <v>2020</v>
      </c>
      <c r="F4035" s="4">
        <v>45291</v>
      </c>
      <c r="G4035" s="3" t="s">
        <v>14</v>
      </c>
      <c r="H4035" s="4">
        <v>45291</v>
      </c>
      <c r="I4035" s="4">
        <f>_xlfn.XLOOKUP(#REF!,[1]!Backup_F8_Previous_Wave[ODINO],[1]!Backup_F8_Previous_Wave[Production Date],"")</f>
      </c>
      <c r="J4035" s="10">
        <f>_xlfn.XLOOKUP(#REF!,[1]!Backup_F8_Previous_Wave[ODINO],[1]!Backup_F8_Previous_Wave[Wave Date],"")</f>
      </c>
      <c r="K4035" s="6">
        <f>_xlfn.XLOOKUP(#REF!,[1]!Backup_F8_Previous_Wave[ODINO],[1]!Backup_F8_Previous_Wave[Full VIN],"")</f>
      </c>
      <c r="L4035" s="3" t="s">
        <v>6413</v>
      </c>
      <c r="M4035" s="3" t="s">
        <v>4</v>
      </c>
      <c r="N4035" s="3" t="s">
        <v>11782</v>
      </c>
      <c r="O4035" s="3" t="s">
        <v>4771</v>
      </c>
      <c r="P4035" s="6">
        <f>_xlfn.XLOOKUP(#REF!,[1]!Table2[BINNING],[1]!Table2[VFG],"")</f>
      </c>
      <c r="Q4035" s="6">
        <f>IF(ISNUMBER(FIND("|",#REF!,1)),LEFT(#REF!,FIND("|",#REF!,1)-2),#REF!)</f>
      </c>
      <c r="R4035" s="6">
        <f>IF(ISNUMBER(FIND("|",#REF!,1)),RIGHT(#REF!,LEN(#REF!)-FIND("|",#REF!,1)-1),"")</f>
      </c>
      <c r="S4035" s="3" t="s">
        <v>7</v>
      </c>
      <c r="T4035" s="3" t="s">
        <v>7</v>
      </c>
      <c r="U4035" s="2">
        <v>0</v>
      </c>
      <c r="V4035" s="2">
        <v>0</v>
      </c>
      <c r="W4035" s="2"/>
      <c r="X4035" s="3" t="s">
        <v>32</v>
      </c>
      <c r="Y4035" s="2"/>
      <c r="Z4035" s="3"/>
      <c r="AA4035" s="3"/>
      <c r="AB4035" s="7" t="s">
        <v>11783</v>
      </c>
      <c r="AC4035" s="3" t="s">
        <v>685</v>
      </c>
      <c r="AD4035" s="3" t="s">
        <v>93</v>
      </c>
      <c r="AE4035" s="3" t="s">
        <v>94</v>
      </c>
      <c r="AF4035" s="3" t="s">
        <v>95</v>
      </c>
      <c r="AG4035" s="4"/>
      <c r="AH4035" s="3"/>
      <c r="AI4035" s="4"/>
      <c r="AJ40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5" s="8">
        <f>IF(#REF!=MAX(#REF!),"New","Old")</f>
      </c>
      <c r="AL4035" s="3"/>
      <c r="AM4035" s="9">
        <f>IF(OR(#REF!="",#REF!=0),"",IF(#REF!&lt;12000,"&lt;12k",IF(AND(#REF!&gt;=12000,#REF!&lt;24000),"12k to 24k",IF(AND(#REF!&gt;=24000,#REF!&lt;=36000),"24k to 36k",IF(#REF!&gt;36000,"&gt;36k","")))))</f>
      </c>
    </row>
    <row x14ac:dyDescent="0.25" r="4036" customHeight="1" ht="18.75">
      <c r="A4036" s="1">
        <v>1953206</v>
      </c>
      <c r="B4036" s="2">
        <v>11562851</v>
      </c>
      <c r="C4036" s="3" t="s">
        <v>0</v>
      </c>
      <c r="D4036" s="3" t="s">
        <v>86</v>
      </c>
      <c r="E4036" s="2">
        <v>2020</v>
      </c>
      <c r="F4036" s="4">
        <v>45289</v>
      </c>
      <c r="G4036" s="3" t="s">
        <v>14</v>
      </c>
      <c r="H4036" s="4">
        <v>45291</v>
      </c>
      <c r="I4036" s="4">
        <f>_xlfn.XLOOKUP(#REF!,[1]!Backup_F8_Previous_Wave[ODINO],[1]!Backup_F8_Previous_Wave[Production Date],"")</f>
      </c>
      <c r="J4036" s="10">
        <f>_xlfn.XLOOKUP(#REF!,[1]!Backup_F8_Previous_Wave[ODINO],[1]!Backup_F8_Previous_Wave[Wave Date],"")</f>
      </c>
      <c r="K4036" s="6">
        <f>_xlfn.XLOOKUP(#REF!,[1]!Backup_F8_Previous_Wave[ODINO],[1]!Backup_F8_Previous_Wave[Full VIN],"")</f>
      </c>
      <c r="L4036" s="3" t="s">
        <v>6801</v>
      </c>
      <c r="M4036" s="3" t="s">
        <v>4</v>
      </c>
      <c r="N4036" s="3" t="s">
        <v>11784</v>
      </c>
      <c r="O4036" s="3" t="s">
        <v>4771</v>
      </c>
      <c r="P4036" s="6">
        <f>_xlfn.XLOOKUP(#REF!,[1]!Table2[BINNING],[1]!Table2[VFG],"")</f>
      </c>
      <c r="Q4036" s="6">
        <f>IF(ISNUMBER(FIND("|",#REF!,1)),LEFT(#REF!,FIND("|",#REF!,1)-2),#REF!)</f>
      </c>
      <c r="R4036" s="6">
        <f>IF(ISNUMBER(FIND("|",#REF!,1)),RIGHT(#REF!,LEN(#REF!)-FIND("|",#REF!,1)-1),"")</f>
      </c>
      <c r="S4036" s="3" t="s">
        <v>7</v>
      </c>
      <c r="T4036" s="3" t="s">
        <v>7</v>
      </c>
      <c r="U4036" s="2">
        <v>0</v>
      </c>
      <c r="V4036" s="2">
        <v>0</v>
      </c>
      <c r="W4036" s="2"/>
      <c r="X4036" s="3" t="s">
        <v>63</v>
      </c>
      <c r="Y4036" s="2"/>
      <c r="Z4036" s="3"/>
      <c r="AA4036" s="3"/>
      <c r="AB4036" s="7" t="s">
        <v>11785</v>
      </c>
      <c r="AC4036" s="3" t="s">
        <v>685</v>
      </c>
      <c r="AD4036" s="3" t="s">
        <v>93</v>
      </c>
      <c r="AE4036" s="3" t="s">
        <v>94</v>
      </c>
      <c r="AF4036" s="3" t="s">
        <v>95</v>
      </c>
      <c r="AG4036" s="4"/>
      <c r="AH4036" s="3"/>
      <c r="AI4036" s="4"/>
      <c r="AJ40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6" s="8">
        <f>IF(#REF!=MAX(#REF!),"New","Old")</f>
      </c>
      <c r="AL4036" s="3"/>
      <c r="AM4036" s="9">
        <f>IF(OR(#REF!="",#REF!=0),"",IF(#REF!&lt;12000,"&lt;12k",IF(AND(#REF!&gt;=12000,#REF!&lt;24000),"12k to 24k",IF(AND(#REF!&gt;=24000,#REF!&lt;=36000),"24k to 36k",IF(#REF!&gt;36000,"&gt;36k","")))))</f>
      </c>
    </row>
    <row x14ac:dyDescent="0.25" r="4037" customHeight="1" ht="18.75">
      <c r="A4037" s="1">
        <v>1953254</v>
      </c>
      <c r="B4037" s="2">
        <v>11562884</v>
      </c>
      <c r="C4037" s="3" t="s">
        <v>0</v>
      </c>
      <c r="D4037" s="3" t="s">
        <v>86</v>
      </c>
      <c r="E4037" s="2">
        <v>2020</v>
      </c>
      <c r="F4037" s="4">
        <v>45289</v>
      </c>
      <c r="G4037" s="3" t="s">
        <v>14</v>
      </c>
      <c r="H4037" s="4">
        <v>45292</v>
      </c>
      <c r="I4037" s="4">
        <f>_xlfn.XLOOKUP(#REF!,[1]!Backup_F8_Previous_Wave[ODINO],[1]!Backup_F8_Previous_Wave[Production Date],"")</f>
      </c>
      <c r="J4037" s="10">
        <f>_xlfn.XLOOKUP(#REF!,[1]!Backup_F8_Previous_Wave[ODINO],[1]!Backup_F8_Previous_Wave[Wave Date],"")</f>
      </c>
      <c r="K4037" s="6">
        <f>_xlfn.XLOOKUP(#REF!,[1]!Backup_F8_Previous_Wave[ODINO],[1]!Backup_F8_Previous_Wave[Full VIN],"")</f>
      </c>
      <c r="L4037" s="3" t="s">
        <v>9895</v>
      </c>
      <c r="M4037" s="3" t="s">
        <v>4</v>
      </c>
      <c r="N4037" s="3" t="s">
        <v>11786</v>
      </c>
      <c r="O4037" s="3" t="s">
        <v>4771</v>
      </c>
      <c r="P4037" s="6">
        <f>_xlfn.XLOOKUP(#REF!,[1]!Table2[BINNING],[1]!Table2[VFG],"")</f>
      </c>
      <c r="Q4037" s="6">
        <f>IF(ISNUMBER(FIND("|",#REF!,1)),LEFT(#REF!,FIND("|",#REF!,1)-2),#REF!)</f>
      </c>
      <c r="R4037" s="6">
        <f>IF(ISNUMBER(FIND("|",#REF!,1)),RIGHT(#REF!,LEN(#REF!)-FIND("|",#REF!,1)-1),"")</f>
      </c>
      <c r="S4037" s="3" t="s">
        <v>7</v>
      </c>
      <c r="T4037" s="3" t="s">
        <v>7</v>
      </c>
      <c r="U4037" s="2">
        <v>0</v>
      </c>
      <c r="V4037" s="2">
        <v>0</v>
      </c>
      <c r="W4037" s="2"/>
      <c r="X4037" s="3" t="s">
        <v>125</v>
      </c>
      <c r="Y4037" s="2"/>
      <c r="Z4037" s="3"/>
      <c r="AA4037" s="3"/>
      <c r="AB4037" s="7" t="s">
        <v>11787</v>
      </c>
      <c r="AC4037" s="3" t="s">
        <v>685</v>
      </c>
      <c r="AD4037" s="3" t="s">
        <v>93</v>
      </c>
      <c r="AE4037" s="3" t="s">
        <v>94</v>
      </c>
      <c r="AF4037" s="3" t="s">
        <v>95</v>
      </c>
      <c r="AG4037" s="4"/>
      <c r="AH4037" s="3"/>
      <c r="AI4037" s="4"/>
      <c r="AJ40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7" s="8">
        <f>IF(#REF!=MAX(#REF!),"New","Old")</f>
      </c>
      <c r="AL4037" s="3"/>
      <c r="AM4037" s="9">
        <f>IF(OR(#REF!="",#REF!=0),"",IF(#REF!&lt;12000,"&lt;12k",IF(AND(#REF!&gt;=12000,#REF!&lt;24000),"12k to 24k",IF(AND(#REF!&gt;=24000,#REF!&lt;=36000),"24k to 36k",IF(#REF!&gt;36000,"&gt;36k","")))))</f>
      </c>
    </row>
    <row x14ac:dyDescent="0.25" r="4038" customHeight="1" ht="18.75">
      <c r="A4038" s="1">
        <v>1953355</v>
      </c>
      <c r="B4038" s="2">
        <v>11562946</v>
      </c>
      <c r="C4038" s="3" t="s">
        <v>0</v>
      </c>
      <c r="D4038" s="3" t="s">
        <v>4843</v>
      </c>
      <c r="E4038" s="2">
        <v>2022</v>
      </c>
      <c r="F4038" s="4">
        <v>44895</v>
      </c>
      <c r="G4038" s="3" t="s">
        <v>14</v>
      </c>
      <c r="H4038" s="4">
        <v>45292</v>
      </c>
      <c r="I4038" s="4">
        <f>_xlfn.XLOOKUP(#REF!,[1]!Backup_F8_Previous_Wave[ODINO],[1]!Backup_F8_Previous_Wave[Production Date],"")</f>
      </c>
      <c r="J4038" s="10">
        <f>_xlfn.XLOOKUP(#REF!,[1]!Backup_F8_Previous_Wave[ODINO],[1]!Backup_F8_Previous_Wave[Wave Date],"")</f>
      </c>
      <c r="K4038" s="6">
        <f>_xlfn.XLOOKUP(#REF!,[1]!Backup_F8_Previous_Wave[ODINO],[1]!Backup_F8_Previous_Wave[Full VIN],"")</f>
      </c>
      <c r="L4038" s="3" t="s">
        <v>8398</v>
      </c>
      <c r="M4038" s="3" t="s">
        <v>4</v>
      </c>
      <c r="N4038" s="3" t="s">
        <v>11788</v>
      </c>
      <c r="O4038" s="3" t="s">
        <v>11789</v>
      </c>
      <c r="P4038" s="6">
        <f>_xlfn.XLOOKUP(#REF!,[1]!Table2[BINNING],[1]!Table2[VFG],"")</f>
      </c>
      <c r="Q4038" s="6">
        <f>IF(ISNUMBER(FIND("|",#REF!,1)),LEFT(#REF!,FIND("|",#REF!,1)-2),#REF!)</f>
      </c>
      <c r="R4038" s="6">
        <f>IF(ISNUMBER(FIND("|",#REF!,1)),RIGHT(#REF!,LEN(#REF!)-FIND("|",#REF!,1)-1),"")</f>
      </c>
      <c r="S4038" s="3" t="s">
        <v>7</v>
      </c>
      <c r="T4038" s="3" t="s">
        <v>7</v>
      </c>
      <c r="U4038" s="2">
        <v>0</v>
      </c>
      <c r="V4038" s="2">
        <v>0</v>
      </c>
      <c r="W4038" s="2"/>
      <c r="X4038" s="3" t="s">
        <v>282</v>
      </c>
      <c r="Y4038" s="2"/>
      <c r="Z4038" s="3"/>
      <c r="AA4038" s="3"/>
      <c r="AB4038" s="7" t="s">
        <v>11790</v>
      </c>
      <c r="AC4038" s="3" t="s">
        <v>4847</v>
      </c>
      <c r="AD4038" s="3" t="s">
        <v>4848</v>
      </c>
      <c r="AE4038" s="3" t="s">
        <v>4849</v>
      </c>
      <c r="AF4038" s="3" t="s">
        <v>102</v>
      </c>
      <c r="AG4038" s="4"/>
      <c r="AH4038" s="3"/>
      <c r="AI4038" s="4"/>
      <c r="AJ40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8" s="8">
        <f>IF(#REF!=MAX(#REF!),"New","Old")</f>
      </c>
      <c r="AL4038" s="3"/>
      <c r="AM4038" s="9">
        <f>IF(OR(#REF!="",#REF!=0),"",IF(#REF!&lt;12000,"&lt;12k",IF(AND(#REF!&gt;=12000,#REF!&lt;24000),"12k to 24k",IF(AND(#REF!&gt;=24000,#REF!&lt;=36000),"24k to 36k",IF(#REF!&gt;36000,"&gt;36k","")))))</f>
      </c>
    </row>
    <row x14ac:dyDescent="0.25" r="4039" customHeight="1" ht="18.75">
      <c r="A4039" s="1">
        <v>1953396</v>
      </c>
      <c r="B4039" s="2">
        <v>11562975</v>
      </c>
      <c r="C4039" s="3" t="s">
        <v>0</v>
      </c>
      <c r="D4039" s="3" t="s">
        <v>181</v>
      </c>
      <c r="E4039" s="2">
        <v>2018</v>
      </c>
      <c r="F4039" s="4">
        <v>45280</v>
      </c>
      <c r="G4039" s="3" t="s">
        <v>14</v>
      </c>
      <c r="H4039" s="4">
        <v>45293</v>
      </c>
      <c r="I4039" s="4"/>
      <c r="J4039" s="10">
        <f>_xlfn.XLOOKUP(#REF!,[1]!Backup_F8_Previous_Wave[ODINO],[1]!Backup_F8_Previous_Wave[Wave Date],"")</f>
      </c>
      <c r="K4039" s="3"/>
      <c r="L4039" s="3"/>
      <c r="M4039" s="3" t="s">
        <v>4</v>
      </c>
      <c r="N4039" s="3" t="s">
        <v>11791</v>
      </c>
      <c r="O4039" s="3" t="s">
        <v>196</v>
      </c>
      <c r="P4039" s="6">
        <f>_xlfn.XLOOKUP(#REF!,[1]!Table2[BINNING],[1]!Table2[VFG],"")</f>
      </c>
      <c r="Q4039" s="6">
        <f>IF(ISNUMBER(FIND("|",#REF!,1)),LEFT(#REF!,FIND("|",#REF!,1)-2),#REF!)</f>
      </c>
      <c r="R4039" s="6">
        <f>IF(ISNUMBER(FIND("|",#REF!,1)),RIGHT(#REF!,LEN(#REF!)-FIND("|",#REF!,1)-1),"")</f>
      </c>
      <c r="S4039" s="3" t="s">
        <v>7</v>
      </c>
      <c r="T4039" s="3" t="s">
        <v>7</v>
      </c>
      <c r="U4039" s="2">
        <v>0</v>
      </c>
      <c r="V4039" s="2">
        <v>0</v>
      </c>
      <c r="W4039" s="2">
        <v>99800</v>
      </c>
      <c r="X4039" s="3" t="s">
        <v>798</v>
      </c>
      <c r="Y4039" s="2">
        <v>55</v>
      </c>
      <c r="Z4039" s="3" t="s">
        <v>11792</v>
      </c>
      <c r="AA4039" s="3" t="s">
        <v>10054</v>
      </c>
      <c r="AB4039" s="7" t="s">
        <v>11793</v>
      </c>
      <c r="AC4039" s="3" t="s">
        <v>44</v>
      </c>
      <c r="AD4039" s="3" t="s">
        <v>44</v>
      </c>
      <c r="AE4039" s="3" t="s">
        <v>44</v>
      </c>
      <c r="AF4039" s="3" t="s">
        <v>44</v>
      </c>
      <c r="AG4039" s="4"/>
      <c r="AH4039" s="3"/>
      <c r="AI4039" s="4"/>
      <c r="AJ40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39" s="8">
        <f>IF(#REF!=MAX(#REF!),"New","Old")</f>
      </c>
      <c r="AL4039" s="3"/>
      <c r="AM4039" s="9">
        <f>IF(OR(#REF!="",#REF!=0),"",IF(#REF!&lt;12000,"&lt;12k",IF(AND(#REF!&gt;=12000,#REF!&lt;24000),"12k to 24k",IF(AND(#REF!&gt;=24000,#REF!&lt;=36000),"24k to 36k",IF(#REF!&gt;36000,"&gt;36k","")))))</f>
      </c>
    </row>
    <row x14ac:dyDescent="0.25" r="4040" customHeight="1" ht="18.75">
      <c r="A4040" s="1">
        <v>1954953</v>
      </c>
      <c r="B4040" s="2">
        <v>11564022</v>
      </c>
      <c r="C4040" s="3" t="s">
        <v>0</v>
      </c>
      <c r="D4040" s="3" t="s">
        <v>1</v>
      </c>
      <c r="E4040" s="2">
        <v>2017</v>
      </c>
      <c r="F4040" s="4">
        <v>45286</v>
      </c>
      <c r="G4040" s="3" t="s">
        <v>14</v>
      </c>
      <c r="H4040" s="4">
        <v>45298</v>
      </c>
      <c r="I4040" s="4"/>
      <c r="J4040" s="10">
        <f>_xlfn.XLOOKUP(#REF!,[1]!Backup_F8_Previous_Wave[ODINO],[1]!Backup_F8_Previous_Wave[Wave Date],"")</f>
      </c>
      <c r="K4040" s="3"/>
      <c r="L4040" s="3" t="s">
        <v>11794</v>
      </c>
      <c r="M4040" s="3" t="s">
        <v>4</v>
      </c>
      <c r="N4040" s="3" t="s">
        <v>11795</v>
      </c>
      <c r="O4040" s="3" t="s">
        <v>6</v>
      </c>
      <c r="P4040" s="6">
        <f>_xlfn.XLOOKUP(#REF!,[1]!Table2[BINNING],[1]!Table2[VFG],"")</f>
      </c>
      <c r="Q4040" s="6">
        <f>IF(ISNUMBER(FIND("|",#REF!,1)),LEFT(#REF!,FIND("|",#REF!,1)-2),#REF!)</f>
      </c>
      <c r="R4040" s="6">
        <f>IF(ISNUMBER(FIND("|",#REF!,1)),RIGHT(#REF!,LEN(#REF!)-FIND("|",#REF!,1)-1),"")</f>
      </c>
      <c r="S4040" s="3" t="s">
        <v>7</v>
      </c>
      <c r="T4040" s="3" t="s">
        <v>7</v>
      </c>
      <c r="U4040" s="2">
        <v>0</v>
      </c>
      <c r="V4040" s="2">
        <v>0</v>
      </c>
      <c r="W4040" s="2"/>
      <c r="X4040" s="3" t="s">
        <v>229</v>
      </c>
      <c r="Y4040" s="2"/>
      <c r="Z4040" s="3"/>
      <c r="AA4040" s="3"/>
      <c r="AB4040" s="7" t="s">
        <v>11796</v>
      </c>
      <c r="AC4040" s="3" t="s">
        <v>44</v>
      </c>
      <c r="AD4040" s="3" t="s">
        <v>44</v>
      </c>
      <c r="AE4040" s="3" t="s">
        <v>44</v>
      </c>
      <c r="AF4040" s="3" t="s">
        <v>44</v>
      </c>
      <c r="AG4040" s="4"/>
      <c r="AH4040" s="3"/>
      <c r="AI4040" s="4"/>
      <c r="AJ40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0" s="8">
        <f>IF(#REF!=MAX(#REF!),"New","Old")</f>
      </c>
      <c r="AL4040" s="3"/>
      <c r="AM4040" s="9">
        <f>IF(OR(#REF!="",#REF!=0),"",IF(#REF!&lt;12000,"&lt;12k",IF(AND(#REF!&gt;=12000,#REF!&lt;24000),"12k to 24k",IF(AND(#REF!&gt;=24000,#REF!&lt;=36000),"24k to 36k",IF(#REF!&gt;36000,"&gt;36k","")))))</f>
      </c>
    </row>
    <row x14ac:dyDescent="0.25" r="4041" customHeight="1" ht="18.75">
      <c r="A4041" s="1">
        <v>1953443</v>
      </c>
      <c r="B4041" s="2">
        <v>11563009</v>
      </c>
      <c r="C4041" s="3" t="s">
        <v>0</v>
      </c>
      <c r="D4041" s="3" t="s">
        <v>86</v>
      </c>
      <c r="E4041" s="2">
        <v>2020</v>
      </c>
      <c r="F4041" s="4">
        <v>45290</v>
      </c>
      <c r="G4041" s="3" t="s">
        <v>14</v>
      </c>
      <c r="H4041" s="4">
        <v>45293</v>
      </c>
      <c r="I4041" s="4">
        <f>_xlfn.XLOOKUP(#REF!,[1]!Backup_F8_Previous_Wave[ODINO],[1]!Backup_F8_Previous_Wave[Production Date],"")</f>
      </c>
      <c r="J4041" s="10">
        <f>_xlfn.XLOOKUP(#REF!,[1]!Backup_F8_Previous_Wave[ODINO],[1]!Backup_F8_Previous_Wave[Wave Date],"")</f>
      </c>
      <c r="K4041" s="6">
        <f>_xlfn.XLOOKUP(#REF!,[1]!Backup_F8_Previous_Wave[ODINO],[1]!Backup_F8_Previous_Wave[Full VIN],"")</f>
      </c>
      <c r="L4041" s="3" t="s">
        <v>4650</v>
      </c>
      <c r="M4041" s="3" t="s">
        <v>4</v>
      </c>
      <c r="N4041" s="3" t="s">
        <v>11797</v>
      </c>
      <c r="O4041" s="3" t="s">
        <v>4771</v>
      </c>
      <c r="P4041" s="6">
        <f>_xlfn.XLOOKUP(#REF!,[1]!Table2[BINNING],[1]!Table2[VFG],"")</f>
      </c>
      <c r="Q4041" s="6">
        <f>IF(ISNUMBER(FIND("|",#REF!,1)),LEFT(#REF!,FIND("|",#REF!,1)-2),#REF!)</f>
      </c>
      <c r="R4041" s="6">
        <f>IF(ISNUMBER(FIND("|",#REF!,1)),RIGHT(#REF!,LEN(#REF!)-FIND("|",#REF!,1)-1),"")</f>
      </c>
      <c r="S4041" s="3" t="s">
        <v>7</v>
      </c>
      <c r="T4041" s="3" t="s">
        <v>7</v>
      </c>
      <c r="U4041" s="2">
        <v>0</v>
      </c>
      <c r="V4041" s="2">
        <v>0</v>
      </c>
      <c r="W4041" s="2">
        <v>73820</v>
      </c>
      <c r="X4041" s="3" t="s">
        <v>202</v>
      </c>
      <c r="Y4041" s="2"/>
      <c r="Z4041" s="3"/>
      <c r="AA4041" s="3"/>
      <c r="AB4041" s="7" t="s">
        <v>11798</v>
      </c>
      <c r="AC4041" s="3" t="s">
        <v>685</v>
      </c>
      <c r="AD4041" s="3" t="s">
        <v>93</v>
      </c>
      <c r="AE4041" s="3" t="s">
        <v>94</v>
      </c>
      <c r="AF4041" s="3" t="s">
        <v>95</v>
      </c>
      <c r="AG4041" s="4"/>
      <c r="AH4041" s="3"/>
      <c r="AI4041" s="4"/>
      <c r="AJ40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1" s="8">
        <f>IF(#REF!=MAX(#REF!),"New","Old")</f>
      </c>
      <c r="AL4041" s="3"/>
      <c r="AM4041" s="9">
        <f>IF(OR(#REF!="",#REF!=0),"",IF(#REF!&lt;12000,"&lt;12k",IF(AND(#REF!&gt;=12000,#REF!&lt;24000),"12k to 24k",IF(AND(#REF!&gt;=24000,#REF!&lt;=36000),"24k to 36k",IF(#REF!&gt;36000,"&gt;36k","")))))</f>
      </c>
    </row>
    <row x14ac:dyDescent="0.25" r="4042" customHeight="1" ht="18.75">
      <c r="A4042" s="1">
        <v>1953467</v>
      </c>
      <c r="B4042" s="2">
        <v>11563026</v>
      </c>
      <c r="C4042" s="3" t="s">
        <v>0</v>
      </c>
      <c r="D4042" s="3" t="s">
        <v>86</v>
      </c>
      <c r="E4042" s="2">
        <v>2022</v>
      </c>
      <c r="F4042" s="4">
        <v>45196</v>
      </c>
      <c r="G4042" s="3" t="s">
        <v>39</v>
      </c>
      <c r="H4042" s="4">
        <v>45293</v>
      </c>
      <c r="I4042" s="4">
        <f>_xlfn.XLOOKUP(#REF!,[1]!Backup_F8_Previous_Wave[ODINO],[1]!Backup_F8_Previous_Wave[Production Date],"")</f>
      </c>
      <c r="J4042" s="10">
        <f>_xlfn.XLOOKUP(#REF!,[1]!Backup_F8_Previous_Wave[ODINO],[1]!Backup_F8_Previous_Wave[Wave Date],"")</f>
      </c>
      <c r="K4042" s="6">
        <f>_xlfn.XLOOKUP(#REF!,[1]!Backup_F8_Previous_Wave[ODINO],[1]!Backup_F8_Previous_Wave[Full VIN],"")</f>
      </c>
      <c r="L4042" s="3" t="s">
        <v>11799</v>
      </c>
      <c r="M4042" s="3" t="s">
        <v>4</v>
      </c>
      <c r="N4042" s="3" t="s">
        <v>11800</v>
      </c>
      <c r="O4042" s="3" t="s">
        <v>11801</v>
      </c>
      <c r="P4042" s="6">
        <f>_xlfn.XLOOKUP(#REF!,[1]!Table2[BINNING],[1]!Table2[VFG],"")</f>
      </c>
      <c r="Q4042" s="6">
        <f>IF(ISNUMBER(FIND("|",#REF!,1)),LEFT(#REF!,FIND("|",#REF!,1)-2),#REF!)</f>
      </c>
      <c r="R4042" s="6">
        <f>IF(ISNUMBER(FIND("|",#REF!,1)),RIGHT(#REF!,LEN(#REF!)-FIND("|",#REF!,1)-1),"")</f>
      </c>
      <c r="S4042" s="3" t="s">
        <v>7</v>
      </c>
      <c r="T4042" s="3" t="s">
        <v>7</v>
      </c>
      <c r="U4042" s="2">
        <v>0</v>
      </c>
      <c r="V4042" s="2">
        <v>0</v>
      </c>
      <c r="W4042" s="2">
        <v>10000</v>
      </c>
      <c r="X4042" s="3" t="s">
        <v>72</v>
      </c>
      <c r="Y4042" s="2">
        <v>25</v>
      </c>
      <c r="Z4042" s="3" t="s">
        <v>11802</v>
      </c>
      <c r="AA4042" s="3"/>
      <c r="AB4042" s="7" t="s">
        <v>11803</v>
      </c>
      <c r="AC4042" s="3" t="s">
        <v>685</v>
      </c>
      <c r="AD4042" s="3" t="s">
        <v>93</v>
      </c>
      <c r="AE4042" s="3" t="s">
        <v>94</v>
      </c>
      <c r="AF4042" s="3" t="s">
        <v>95</v>
      </c>
      <c r="AG4042" s="4"/>
      <c r="AH4042" s="3"/>
      <c r="AI4042" s="4"/>
      <c r="AJ40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2" s="8">
        <f>IF(#REF!=MAX(#REF!),"New","Old")</f>
      </c>
      <c r="AL4042" s="3"/>
      <c r="AM4042" s="9">
        <f>IF(OR(#REF!="",#REF!=0),"",IF(#REF!&lt;12000,"&lt;12k",IF(AND(#REF!&gt;=12000,#REF!&lt;24000),"12k to 24k",IF(AND(#REF!&gt;=24000,#REF!&lt;=36000),"24k to 36k",IF(#REF!&gt;36000,"&gt;36k","")))))</f>
      </c>
    </row>
    <row x14ac:dyDescent="0.25" r="4043" customHeight="1" ht="18.75">
      <c r="A4043" s="1">
        <v>1953473</v>
      </c>
      <c r="B4043" s="2">
        <v>11563029</v>
      </c>
      <c r="C4043" s="3" t="s">
        <v>0</v>
      </c>
      <c r="D4043" s="3" t="s">
        <v>86</v>
      </c>
      <c r="E4043" s="2">
        <v>2020</v>
      </c>
      <c r="F4043" s="4">
        <v>45272</v>
      </c>
      <c r="G4043" s="3" t="s">
        <v>14</v>
      </c>
      <c r="H4043" s="4">
        <v>45293</v>
      </c>
      <c r="I4043" s="4">
        <f>_xlfn.XLOOKUP(#REF!,[1]!Backup_F8_Previous_Wave[ODINO],[1]!Backup_F8_Previous_Wave[Production Date],"")</f>
      </c>
      <c r="J4043" s="10">
        <f>_xlfn.XLOOKUP(#REF!,[1]!Backup_F8_Previous_Wave[ODINO],[1]!Backup_F8_Previous_Wave[Wave Date],"")</f>
      </c>
      <c r="K4043" s="6">
        <f>_xlfn.XLOOKUP(#REF!,[1]!Backup_F8_Previous_Wave[ODINO],[1]!Backup_F8_Previous_Wave[Full VIN],"")</f>
      </c>
      <c r="L4043" s="3" t="s">
        <v>11066</v>
      </c>
      <c r="M4043" s="3" t="s">
        <v>4</v>
      </c>
      <c r="N4043" s="3" t="s">
        <v>11804</v>
      </c>
      <c r="O4043" s="3" t="s">
        <v>4771</v>
      </c>
      <c r="P4043" s="6">
        <f>_xlfn.XLOOKUP(#REF!,[1]!Table2[BINNING],[1]!Table2[VFG],"")</f>
      </c>
      <c r="Q4043" s="6">
        <f>IF(ISNUMBER(FIND("|",#REF!,1)),LEFT(#REF!,FIND("|",#REF!,1)-2),#REF!)</f>
      </c>
      <c r="R4043" s="6">
        <f>IF(ISNUMBER(FIND("|",#REF!,1)),RIGHT(#REF!,LEN(#REF!)-FIND("|",#REF!,1)-1),"")</f>
      </c>
      <c r="S4043" s="3" t="s">
        <v>7</v>
      </c>
      <c r="T4043" s="3" t="s">
        <v>7</v>
      </c>
      <c r="U4043" s="2">
        <v>0</v>
      </c>
      <c r="V4043" s="2">
        <v>0</v>
      </c>
      <c r="W4043" s="2">
        <v>29500</v>
      </c>
      <c r="X4043" s="3" t="s">
        <v>81</v>
      </c>
      <c r="Y4043" s="2"/>
      <c r="Z4043" s="3" t="s">
        <v>11805</v>
      </c>
      <c r="AA4043" s="3" t="s">
        <v>2700</v>
      </c>
      <c r="AB4043" s="7" t="s">
        <v>11806</v>
      </c>
      <c r="AC4043" s="3" t="s">
        <v>685</v>
      </c>
      <c r="AD4043" s="3" t="s">
        <v>93</v>
      </c>
      <c r="AE4043" s="3" t="s">
        <v>94</v>
      </c>
      <c r="AF4043" s="3" t="s">
        <v>95</v>
      </c>
      <c r="AG4043" s="4"/>
      <c r="AH4043" s="3"/>
      <c r="AI4043" s="4"/>
      <c r="AJ40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3" s="8">
        <f>IF(#REF!=MAX(#REF!),"New","Old")</f>
      </c>
      <c r="AL4043" s="3"/>
      <c r="AM4043" s="9">
        <f>IF(OR(#REF!="",#REF!=0),"",IF(#REF!&lt;12000,"&lt;12k",IF(AND(#REF!&gt;=12000,#REF!&lt;24000),"12k to 24k",IF(AND(#REF!&gt;=24000,#REF!&lt;=36000),"24k to 36k",IF(#REF!&gt;36000,"&gt;36k","")))))</f>
      </c>
    </row>
    <row x14ac:dyDescent="0.25" r="4044" customHeight="1" ht="18.75">
      <c r="A4044" s="1">
        <v>1953838</v>
      </c>
      <c r="B4044" s="2">
        <v>11563277</v>
      </c>
      <c r="C4044" s="3" t="s">
        <v>0</v>
      </c>
      <c r="D4044" s="3" t="s">
        <v>86</v>
      </c>
      <c r="E4044" s="2">
        <v>2020</v>
      </c>
      <c r="F4044" s="4">
        <v>45293</v>
      </c>
      <c r="G4044" s="3" t="s">
        <v>2</v>
      </c>
      <c r="H4044" s="4">
        <v>45294</v>
      </c>
      <c r="I4044" s="4">
        <f>_xlfn.XLOOKUP(#REF!,[1]!Backup_F8_Previous_Wave[ODINO],[1]!Backup_F8_Previous_Wave[Production Date],"")</f>
      </c>
      <c r="J4044" s="10">
        <f>_xlfn.XLOOKUP(#REF!,[1]!Backup_F8_Previous_Wave[ODINO],[1]!Backup_F8_Previous_Wave[Wave Date],"")</f>
      </c>
      <c r="K4044" s="6">
        <f>_xlfn.XLOOKUP(#REF!,[1]!Backup_F8_Previous_Wave[ODINO],[1]!Backup_F8_Previous_Wave[Full VIN],"")</f>
      </c>
      <c r="L4044" s="3" t="s">
        <v>9058</v>
      </c>
      <c r="M4044" s="3" t="s">
        <v>4</v>
      </c>
      <c r="N4044" s="3" t="s">
        <v>11807</v>
      </c>
      <c r="O4044" s="3" t="s">
        <v>4771</v>
      </c>
      <c r="P4044" s="6">
        <f>_xlfn.XLOOKUP(#REF!,[1]!Table2[BINNING],[1]!Table2[VFG],"")</f>
      </c>
      <c r="Q4044" s="6">
        <f>IF(ISNUMBER(FIND("|",#REF!,1)),LEFT(#REF!,FIND("|",#REF!,1)-2),#REF!)</f>
      </c>
      <c r="R4044" s="6">
        <f>IF(ISNUMBER(FIND("|",#REF!,1)),RIGHT(#REF!,LEN(#REF!)-FIND("|",#REF!,1)-1),"")</f>
      </c>
      <c r="S4044" s="3" t="s">
        <v>7</v>
      </c>
      <c r="T4044" s="3" t="s">
        <v>7</v>
      </c>
      <c r="U4044" s="2">
        <v>0</v>
      </c>
      <c r="V4044" s="2">
        <v>0</v>
      </c>
      <c r="W4044" s="2"/>
      <c r="X4044" s="3" t="s">
        <v>358</v>
      </c>
      <c r="Y4044" s="2">
        <v>0</v>
      </c>
      <c r="Z4044" s="3"/>
      <c r="AA4044" s="3"/>
      <c r="AB4044" s="7" t="s">
        <v>11808</v>
      </c>
      <c r="AC4044" s="3" t="s">
        <v>685</v>
      </c>
      <c r="AD4044" s="3" t="s">
        <v>93</v>
      </c>
      <c r="AE4044" s="3" t="s">
        <v>94</v>
      </c>
      <c r="AF4044" s="3" t="s">
        <v>95</v>
      </c>
      <c r="AG4044" s="4"/>
      <c r="AH4044" s="3"/>
      <c r="AI4044" s="4"/>
      <c r="AJ40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4" s="8">
        <f>IF(#REF!=MAX(#REF!),"New","Old")</f>
      </c>
      <c r="AL4044" s="3"/>
      <c r="AM4044" s="9">
        <f>IF(OR(#REF!="",#REF!=0),"",IF(#REF!&lt;12000,"&lt;12k",IF(AND(#REF!&gt;=12000,#REF!&lt;24000),"12k to 24k",IF(AND(#REF!&gt;=24000,#REF!&lt;=36000),"24k to 36k",IF(#REF!&gt;36000,"&gt;36k","")))))</f>
      </c>
    </row>
    <row x14ac:dyDescent="0.25" r="4045" customHeight="1" ht="18.75">
      <c r="A4045" s="1">
        <v>1954008</v>
      </c>
      <c r="B4045" s="2">
        <v>11563399</v>
      </c>
      <c r="C4045" s="3" t="s">
        <v>0</v>
      </c>
      <c r="D4045" s="3" t="s">
        <v>1</v>
      </c>
      <c r="E4045" s="2">
        <v>2017</v>
      </c>
      <c r="F4045" s="4">
        <v>45261</v>
      </c>
      <c r="G4045" s="3" t="s">
        <v>14</v>
      </c>
      <c r="H4045" s="4">
        <v>45294</v>
      </c>
      <c r="I4045" s="4">
        <f>_xlfn.XLOOKUP(#REF!,[1]!Backup_F8_Previous_Wave[ODINO],[1]!Backup_F8_Previous_Wave[Production Date],"")</f>
      </c>
      <c r="J4045" s="10">
        <f>_xlfn.XLOOKUP(#REF!,[1]!Backup_F8_Previous_Wave[ODINO],[1]!Backup_F8_Previous_Wave[Wave Date],"")</f>
      </c>
      <c r="K4045" s="6">
        <f>_xlfn.XLOOKUP(#REF!,[1]!Backup_F8_Previous_Wave[ODINO],[1]!Backup_F8_Previous_Wave[Full VIN],"")</f>
      </c>
      <c r="L4045" s="3" t="s">
        <v>11809</v>
      </c>
      <c r="M4045" s="3" t="s">
        <v>4</v>
      </c>
      <c r="N4045" s="3" t="s">
        <v>11810</v>
      </c>
      <c r="O4045" s="3" t="s">
        <v>313</v>
      </c>
      <c r="P4045" s="6">
        <f>_xlfn.XLOOKUP(#REF!,[1]!Table2[BINNING],[1]!Table2[VFG],"")</f>
      </c>
      <c r="Q4045" s="6">
        <f>IF(ISNUMBER(FIND("|",#REF!,1)),LEFT(#REF!,FIND("|",#REF!,1)-2),#REF!)</f>
      </c>
      <c r="R4045" s="6">
        <f>IF(ISNUMBER(FIND("|",#REF!,1)),RIGHT(#REF!,LEN(#REF!)-FIND("|",#REF!,1)-1),"")</f>
      </c>
      <c r="S4045" s="3" t="s">
        <v>7</v>
      </c>
      <c r="T4045" s="3" t="s">
        <v>7</v>
      </c>
      <c r="U4045" s="2">
        <v>0</v>
      </c>
      <c r="V4045" s="2">
        <v>0</v>
      </c>
      <c r="W4045" s="2"/>
      <c r="X4045" s="3" t="s">
        <v>139</v>
      </c>
      <c r="Y4045" s="2">
        <v>55</v>
      </c>
      <c r="Z4045" s="3"/>
      <c r="AA4045" s="3"/>
      <c r="AB4045" s="7" t="s">
        <v>11811</v>
      </c>
      <c r="AC4045" s="3" t="s">
        <v>20</v>
      </c>
      <c r="AD4045" s="3" t="s">
        <v>11</v>
      </c>
      <c r="AE4045" s="3" t="s">
        <v>21</v>
      </c>
      <c r="AF4045" s="3" t="s">
        <v>13</v>
      </c>
      <c r="AG4045" s="4"/>
      <c r="AH4045" s="3"/>
      <c r="AI4045" s="4"/>
      <c r="AJ40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5" s="8">
        <f>IF(#REF!=MAX(#REF!),"New","Old")</f>
      </c>
      <c r="AL4045" s="3"/>
      <c r="AM4045" s="9">
        <f>IF(OR(#REF!="",#REF!=0),"",IF(#REF!&lt;12000,"&lt;12k",IF(AND(#REF!&gt;=12000,#REF!&lt;24000),"12k to 24k",IF(AND(#REF!&gt;=24000,#REF!&lt;=36000),"24k to 36k",IF(#REF!&gt;36000,"&gt;36k","")))))</f>
      </c>
    </row>
    <row x14ac:dyDescent="0.25" r="4046" customHeight="1" ht="18.75">
      <c r="A4046" s="1">
        <v>1953863</v>
      </c>
      <c r="B4046" s="2">
        <v>11563297</v>
      </c>
      <c r="C4046" s="3" t="s">
        <v>0</v>
      </c>
      <c r="D4046" s="3" t="s">
        <v>86</v>
      </c>
      <c r="E4046" s="2">
        <v>2020</v>
      </c>
      <c r="F4046" s="4">
        <v>45282</v>
      </c>
      <c r="G4046" s="3" t="s">
        <v>14</v>
      </c>
      <c r="H4046" s="4">
        <v>45294</v>
      </c>
      <c r="I4046" s="4">
        <f>_xlfn.XLOOKUP(#REF!,[1]!Backup_F8_Previous_Wave[ODINO],[1]!Backup_F8_Previous_Wave[Production Date],"")</f>
      </c>
      <c r="J4046" s="10">
        <f>_xlfn.XLOOKUP(#REF!,[1]!Backup_F8_Previous_Wave[ODINO],[1]!Backup_F8_Previous_Wave[Wave Date],"")</f>
      </c>
      <c r="K4046" s="6">
        <f>_xlfn.XLOOKUP(#REF!,[1]!Backup_F8_Previous_Wave[ODINO],[1]!Backup_F8_Previous_Wave[Full VIN],"")</f>
      </c>
      <c r="L4046" s="3" t="s">
        <v>7886</v>
      </c>
      <c r="M4046" s="3" t="s">
        <v>4</v>
      </c>
      <c r="N4046" s="3" t="s">
        <v>11812</v>
      </c>
      <c r="O4046" s="3" t="s">
        <v>4771</v>
      </c>
      <c r="P4046" s="6">
        <f>_xlfn.XLOOKUP(#REF!,[1]!Table2[BINNING],[1]!Table2[VFG],"")</f>
      </c>
      <c r="Q4046" s="6">
        <f>IF(ISNUMBER(FIND("|",#REF!,1)),LEFT(#REF!,FIND("|",#REF!,1)-2),#REF!)</f>
      </c>
      <c r="R4046" s="6">
        <f>IF(ISNUMBER(FIND("|",#REF!,1)),RIGHT(#REF!,LEN(#REF!)-FIND("|",#REF!,1)-1),"")</f>
      </c>
      <c r="S4046" s="3" t="s">
        <v>7</v>
      </c>
      <c r="T4046" s="3" t="s">
        <v>7</v>
      </c>
      <c r="U4046" s="2">
        <v>0</v>
      </c>
      <c r="V4046" s="2">
        <v>0</v>
      </c>
      <c r="W4046" s="2"/>
      <c r="X4046" s="3" t="s">
        <v>282</v>
      </c>
      <c r="Y4046" s="2"/>
      <c r="Z4046" s="3"/>
      <c r="AA4046" s="3"/>
      <c r="AB4046" s="7" t="s">
        <v>11813</v>
      </c>
      <c r="AC4046" s="3" t="s">
        <v>685</v>
      </c>
      <c r="AD4046" s="3" t="s">
        <v>93</v>
      </c>
      <c r="AE4046" s="3" t="s">
        <v>94</v>
      </c>
      <c r="AF4046" s="3" t="s">
        <v>95</v>
      </c>
      <c r="AG4046" s="4"/>
      <c r="AH4046" s="3"/>
      <c r="AI4046" s="4"/>
      <c r="AJ40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6" s="8">
        <f>IF(#REF!=MAX(#REF!),"New","Old")</f>
      </c>
      <c r="AL4046" s="3"/>
      <c r="AM4046" s="9">
        <f>IF(OR(#REF!="",#REF!=0),"",IF(#REF!&lt;12000,"&lt;12k",IF(AND(#REF!&gt;=12000,#REF!&lt;24000),"12k to 24k",IF(AND(#REF!&gt;=24000,#REF!&lt;=36000),"24k to 36k",IF(#REF!&gt;36000,"&gt;36k","")))))</f>
      </c>
    </row>
    <row x14ac:dyDescent="0.25" r="4047" customHeight="1" ht="18.75">
      <c r="A4047" s="1">
        <v>1953909</v>
      </c>
      <c r="B4047" s="2">
        <v>11563328</v>
      </c>
      <c r="C4047" s="3" t="s">
        <v>0</v>
      </c>
      <c r="D4047" s="3" t="s">
        <v>181</v>
      </c>
      <c r="E4047" s="2">
        <v>2019</v>
      </c>
      <c r="F4047" s="4">
        <v>45280</v>
      </c>
      <c r="G4047" s="3" t="s">
        <v>14</v>
      </c>
      <c r="H4047" s="4">
        <v>45294</v>
      </c>
      <c r="I4047" s="4">
        <f>_xlfn.XLOOKUP(#REF!,[1]!Backup_F8_Previous_Wave[ODINO],[1]!Backup_F8_Previous_Wave[Production Date],"")</f>
      </c>
      <c r="J4047" s="10">
        <f>_xlfn.XLOOKUP(#REF!,[1]!Backup_F8_Previous_Wave[ODINO],[1]!Backup_F8_Previous_Wave[Wave Date],"")</f>
      </c>
      <c r="K4047" s="6">
        <f>_xlfn.XLOOKUP(#REF!,[1]!Backup_F8_Previous_Wave[ODINO],[1]!Backup_F8_Previous_Wave[Full VIN],"")</f>
      </c>
      <c r="L4047" s="3" t="s">
        <v>11814</v>
      </c>
      <c r="M4047" s="3" t="s">
        <v>4</v>
      </c>
      <c r="N4047" s="3" t="s">
        <v>11815</v>
      </c>
      <c r="O4047" s="3" t="s">
        <v>196</v>
      </c>
      <c r="P4047" s="6">
        <f>_xlfn.XLOOKUP(#REF!,[1]!Table2[BINNING],[1]!Table2[VFG],"")</f>
      </c>
      <c r="Q4047" s="6">
        <f>IF(ISNUMBER(FIND("|",#REF!,1)),LEFT(#REF!,FIND("|",#REF!,1)-2),#REF!)</f>
      </c>
      <c r="R4047" s="6">
        <f>IF(ISNUMBER(FIND("|",#REF!,1)),RIGHT(#REF!,LEN(#REF!)-FIND("|",#REF!,1)-1),"")</f>
      </c>
      <c r="S4047" s="3" t="s">
        <v>7</v>
      </c>
      <c r="T4047" s="3" t="s">
        <v>7</v>
      </c>
      <c r="U4047" s="2">
        <v>0</v>
      </c>
      <c r="V4047" s="2">
        <v>0</v>
      </c>
      <c r="W4047" s="2"/>
      <c r="X4047" s="3" t="s">
        <v>18</v>
      </c>
      <c r="Y4047" s="2">
        <v>65</v>
      </c>
      <c r="Z4047" s="3"/>
      <c r="AA4047" s="3"/>
      <c r="AB4047" s="7" t="s">
        <v>11816</v>
      </c>
      <c r="AC4047" s="3" t="s">
        <v>297</v>
      </c>
      <c r="AD4047" s="3" t="s">
        <v>298</v>
      </c>
      <c r="AE4047" s="3" t="s">
        <v>299</v>
      </c>
      <c r="AF4047" s="3" t="s">
        <v>198</v>
      </c>
      <c r="AG4047" s="4"/>
      <c r="AH4047" s="3"/>
      <c r="AI4047" s="4"/>
      <c r="AJ40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7" s="8">
        <f>IF(#REF!=MAX(#REF!),"New","Old")</f>
      </c>
      <c r="AL4047" s="3"/>
      <c r="AM4047" s="9">
        <f>IF(OR(#REF!="",#REF!=0),"",IF(#REF!&lt;12000,"&lt;12k",IF(AND(#REF!&gt;=12000,#REF!&lt;24000),"12k to 24k",IF(AND(#REF!&gt;=24000,#REF!&lt;=36000),"24k to 36k",IF(#REF!&gt;36000,"&gt;36k","")))))</f>
      </c>
    </row>
    <row x14ac:dyDescent="0.25" r="4048" customHeight="1" ht="18.75">
      <c r="A4048" s="1">
        <v>1953951</v>
      </c>
      <c r="B4048" s="2">
        <v>11563356</v>
      </c>
      <c r="C4048" s="3" t="s">
        <v>0</v>
      </c>
      <c r="D4048" s="3" t="s">
        <v>86</v>
      </c>
      <c r="E4048" s="2">
        <v>2020</v>
      </c>
      <c r="F4048" s="4">
        <v>45294</v>
      </c>
      <c r="G4048" s="3" t="s">
        <v>2</v>
      </c>
      <c r="H4048" s="4">
        <v>45294</v>
      </c>
      <c r="I4048" s="4">
        <f>_xlfn.XLOOKUP(#REF!,[1]!Backup_F8_Previous_Wave[ODINO],[1]!Backup_F8_Previous_Wave[Production Date],"")</f>
      </c>
      <c r="J4048" s="10">
        <f>_xlfn.XLOOKUP(#REF!,[1]!Backup_F8_Previous_Wave[ODINO],[1]!Backup_F8_Previous_Wave[Wave Date],"")</f>
      </c>
      <c r="K4048" s="6">
        <f>_xlfn.XLOOKUP(#REF!,[1]!Backup_F8_Previous_Wave[ODINO],[1]!Backup_F8_Previous_Wave[Full VIN],"")</f>
      </c>
      <c r="L4048" s="3" t="s">
        <v>7396</v>
      </c>
      <c r="M4048" s="3" t="s">
        <v>4</v>
      </c>
      <c r="N4048" s="3" t="s">
        <v>11817</v>
      </c>
      <c r="O4048" s="3" t="s">
        <v>4771</v>
      </c>
      <c r="P4048" s="6">
        <f>_xlfn.XLOOKUP(#REF!,[1]!Table2[BINNING],[1]!Table2[VFG],"")</f>
      </c>
      <c r="Q4048" s="6">
        <f>IF(ISNUMBER(FIND("|",#REF!,1)),LEFT(#REF!,FIND("|",#REF!,1)-2),#REF!)</f>
      </c>
      <c r="R4048" s="6">
        <f>IF(ISNUMBER(FIND("|",#REF!,1)),RIGHT(#REF!,LEN(#REF!)-FIND("|",#REF!,1)-1),"")</f>
      </c>
      <c r="S4048" s="3" t="s">
        <v>7</v>
      </c>
      <c r="T4048" s="3" t="s">
        <v>7</v>
      </c>
      <c r="U4048" s="2">
        <v>0</v>
      </c>
      <c r="V4048" s="2">
        <v>0</v>
      </c>
      <c r="W4048" s="2"/>
      <c r="X4048" s="3" t="s">
        <v>282</v>
      </c>
      <c r="Y4048" s="2">
        <v>0</v>
      </c>
      <c r="Z4048" s="3"/>
      <c r="AA4048" s="3"/>
      <c r="AB4048" s="7" t="s">
        <v>11818</v>
      </c>
      <c r="AC4048" s="3" t="s">
        <v>685</v>
      </c>
      <c r="AD4048" s="3" t="s">
        <v>93</v>
      </c>
      <c r="AE4048" s="3" t="s">
        <v>94</v>
      </c>
      <c r="AF4048" s="3" t="s">
        <v>95</v>
      </c>
      <c r="AG4048" s="4"/>
      <c r="AH4048" s="3"/>
      <c r="AI4048" s="4"/>
      <c r="AJ40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8" s="8">
        <f>IF(#REF!=MAX(#REF!),"New","Old")</f>
      </c>
      <c r="AL4048" s="3"/>
      <c r="AM4048" s="9">
        <f>IF(OR(#REF!="",#REF!=0),"",IF(#REF!&lt;12000,"&lt;12k",IF(AND(#REF!&gt;=12000,#REF!&lt;24000),"12k to 24k",IF(AND(#REF!&gt;=24000,#REF!&lt;=36000),"24k to 36k",IF(#REF!&gt;36000,"&gt;36k","")))))</f>
      </c>
    </row>
    <row x14ac:dyDescent="0.25" r="4049" customHeight="1" ht="18.75">
      <c r="A4049" s="1">
        <v>1954002</v>
      </c>
      <c r="B4049" s="2">
        <v>11563393</v>
      </c>
      <c r="C4049" s="3" t="s">
        <v>0</v>
      </c>
      <c r="D4049" s="3" t="s">
        <v>86</v>
      </c>
      <c r="E4049" s="2">
        <v>2020</v>
      </c>
      <c r="F4049" s="4">
        <v>45245</v>
      </c>
      <c r="G4049" s="3" t="s">
        <v>14</v>
      </c>
      <c r="H4049" s="4">
        <v>45294</v>
      </c>
      <c r="I4049" s="4">
        <f>_xlfn.XLOOKUP(#REF!,[1]!Backup_F8_Previous_Wave[ODINO],[1]!Backup_F8_Previous_Wave[Production Date],"")</f>
      </c>
      <c r="J4049" s="10">
        <f>_xlfn.XLOOKUP(#REF!,[1]!Backup_F8_Previous_Wave[ODINO],[1]!Backup_F8_Previous_Wave[Wave Date],"")</f>
      </c>
      <c r="K4049" s="6">
        <f>_xlfn.XLOOKUP(#REF!,[1]!Backup_F8_Previous_Wave[ODINO],[1]!Backup_F8_Previous_Wave[Full VIN],"")</f>
      </c>
      <c r="L4049" s="3" t="s">
        <v>3604</v>
      </c>
      <c r="M4049" s="3" t="s">
        <v>4</v>
      </c>
      <c r="N4049" s="3" t="s">
        <v>11819</v>
      </c>
      <c r="O4049" s="3" t="s">
        <v>4771</v>
      </c>
      <c r="P4049" s="6">
        <f>_xlfn.XLOOKUP(#REF!,[1]!Table2[BINNING],[1]!Table2[VFG],"")</f>
      </c>
      <c r="Q4049" s="6">
        <f>IF(ISNUMBER(FIND("|",#REF!,1)),LEFT(#REF!,FIND("|",#REF!,1)-2),#REF!)</f>
      </c>
      <c r="R4049" s="6">
        <f>IF(ISNUMBER(FIND("|",#REF!,1)),RIGHT(#REF!,LEN(#REF!)-FIND("|",#REF!,1)-1),"")</f>
      </c>
      <c r="S4049" s="3" t="s">
        <v>7</v>
      </c>
      <c r="T4049" s="3" t="s">
        <v>7</v>
      </c>
      <c r="U4049" s="2">
        <v>0</v>
      </c>
      <c r="V4049" s="2">
        <v>0</v>
      </c>
      <c r="W4049" s="2"/>
      <c r="X4049" s="3" t="s">
        <v>518</v>
      </c>
      <c r="Y4049" s="2"/>
      <c r="Z4049" s="3"/>
      <c r="AA4049" s="3"/>
      <c r="AB4049" s="7" t="s">
        <v>11820</v>
      </c>
      <c r="AC4049" s="3" t="s">
        <v>685</v>
      </c>
      <c r="AD4049" s="3" t="s">
        <v>93</v>
      </c>
      <c r="AE4049" s="3" t="s">
        <v>94</v>
      </c>
      <c r="AF4049" s="3" t="s">
        <v>95</v>
      </c>
      <c r="AG4049" s="4"/>
      <c r="AH4049" s="3"/>
      <c r="AI4049" s="4"/>
      <c r="AJ40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49" s="8">
        <f>IF(#REF!=MAX(#REF!),"New","Old")</f>
      </c>
      <c r="AL4049" s="3"/>
      <c r="AM4049" s="9">
        <f>IF(OR(#REF!="",#REF!=0),"",IF(#REF!&lt;12000,"&lt;12k",IF(AND(#REF!&gt;=12000,#REF!&lt;24000),"12k to 24k",IF(AND(#REF!&gt;=24000,#REF!&lt;=36000),"24k to 36k",IF(#REF!&gt;36000,"&gt;36k","")))))</f>
      </c>
    </row>
    <row x14ac:dyDescent="0.25" r="4050" customHeight="1" ht="18.75">
      <c r="A4050" s="1">
        <v>1954024</v>
      </c>
      <c r="B4050" s="2">
        <v>11563409</v>
      </c>
      <c r="C4050" s="3" t="s">
        <v>0</v>
      </c>
      <c r="D4050" s="3" t="s">
        <v>86</v>
      </c>
      <c r="E4050" s="2">
        <v>2020</v>
      </c>
      <c r="F4050" s="4">
        <v>45293</v>
      </c>
      <c r="G4050" s="3" t="s">
        <v>2</v>
      </c>
      <c r="H4050" s="4">
        <v>45294</v>
      </c>
      <c r="I4050" s="4">
        <f>_xlfn.XLOOKUP(#REF!,[1]!Backup_F8_Previous_Wave[ODINO],[1]!Backup_F8_Previous_Wave[Production Date],"")</f>
      </c>
      <c r="J4050" s="10">
        <f>_xlfn.XLOOKUP(#REF!,[1]!Backup_F8_Previous_Wave[ODINO],[1]!Backup_F8_Previous_Wave[Wave Date],"")</f>
      </c>
      <c r="K4050" s="6">
        <f>_xlfn.XLOOKUP(#REF!,[1]!Backup_F8_Previous_Wave[ODINO],[1]!Backup_F8_Previous_Wave[Full VIN],"")</f>
      </c>
      <c r="L4050" s="3" t="s">
        <v>4769</v>
      </c>
      <c r="M4050" s="3" t="s">
        <v>4</v>
      </c>
      <c r="N4050" s="3" t="s">
        <v>11821</v>
      </c>
      <c r="O4050" s="3" t="s">
        <v>4771</v>
      </c>
      <c r="P4050" s="6">
        <f>_xlfn.XLOOKUP(#REF!,[1]!Table2[BINNING],[1]!Table2[VFG],"")</f>
      </c>
      <c r="Q4050" s="6">
        <f>IF(ISNUMBER(FIND("|",#REF!,1)),LEFT(#REF!,FIND("|",#REF!,1)-2),#REF!)</f>
      </c>
      <c r="R4050" s="6">
        <f>IF(ISNUMBER(FIND("|",#REF!,1)),RIGHT(#REF!,LEN(#REF!)-FIND("|",#REF!,1)-1),"")</f>
      </c>
      <c r="S4050" s="3" t="s">
        <v>7</v>
      </c>
      <c r="T4050" s="3" t="s">
        <v>7</v>
      </c>
      <c r="U4050" s="2">
        <v>0</v>
      </c>
      <c r="V4050" s="2">
        <v>0</v>
      </c>
      <c r="W4050" s="2"/>
      <c r="X4050" s="3" t="s">
        <v>100</v>
      </c>
      <c r="Y4050" s="2"/>
      <c r="Z4050" s="3"/>
      <c r="AA4050" s="3"/>
      <c r="AB4050" s="7" t="s">
        <v>11822</v>
      </c>
      <c r="AC4050" s="3" t="s">
        <v>685</v>
      </c>
      <c r="AD4050" s="3" t="s">
        <v>93</v>
      </c>
      <c r="AE4050" s="3" t="s">
        <v>94</v>
      </c>
      <c r="AF4050" s="3" t="s">
        <v>95</v>
      </c>
      <c r="AG4050" s="4"/>
      <c r="AH4050" s="3"/>
      <c r="AI4050" s="4"/>
      <c r="AJ40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0" s="8">
        <f>IF(#REF!=MAX(#REF!),"New","Old")</f>
      </c>
      <c r="AL4050" s="3"/>
      <c r="AM4050" s="9">
        <f>IF(OR(#REF!="",#REF!=0),"",IF(#REF!&lt;12000,"&lt;12k",IF(AND(#REF!&gt;=12000,#REF!&lt;24000),"12k to 24k",IF(AND(#REF!&gt;=24000,#REF!&lt;=36000),"24k to 36k",IF(#REF!&gt;36000,"&gt;36k","")))))</f>
      </c>
    </row>
    <row x14ac:dyDescent="0.25" r="4051" customHeight="1" ht="18.75">
      <c r="A4051" s="1">
        <v>1954026</v>
      </c>
      <c r="B4051" s="2">
        <v>11563411</v>
      </c>
      <c r="C4051" s="3" t="s">
        <v>0</v>
      </c>
      <c r="D4051" s="3" t="s">
        <v>86</v>
      </c>
      <c r="E4051" s="2">
        <v>2020</v>
      </c>
      <c r="F4051" s="4">
        <v>45294</v>
      </c>
      <c r="G4051" s="3" t="s">
        <v>2</v>
      </c>
      <c r="H4051" s="4">
        <v>45294</v>
      </c>
      <c r="I4051" s="4"/>
      <c r="J4051" s="10">
        <f>_xlfn.XLOOKUP(#REF!,[1]!Backup_F8_Previous_Wave[ODINO],[1]!Backup_F8_Previous_Wave[Wave Date],"")</f>
      </c>
      <c r="K4051" s="3"/>
      <c r="L4051" s="3" t="s">
        <v>6413</v>
      </c>
      <c r="M4051" s="3" t="s">
        <v>4</v>
      </c>
      <c r="N4051" s="3" t="s">
        <v>11823</v>
      </c>
      <c r="O4051" s="3" t="s">
        <v>4771</v>
      </c>
      <c r="P4051" s="6">
        <f>_xlfn.XLOOKUP(#REF!,[1]!Table2[BINNING],[1]!Table2[VFG],"")</f>
      </c>
      <c r="Q4051" s="6">
        <f>IF(ISNUMBER(FIND("|",#REF!,1)),LEFT(#REF!,FIND("|",#REF!,1)-2),#REF!)</f>
      </c>
      <c r="R4051" s="6">
        <f>IF(ISNUMBER(FIND("|",#REF!,1)),RIGHT(#REF!,LEN(#REF!)-FIND("|",#REF!,1)-1),"")</f>
      </c>
      <c r="S4051" s="3" t="s">
        <v>7</v>
      </c>
      <c r="T4051" s="3" t="s">
        <v>7</v>
      </c>
      <c r="U4051" s="2">
        <v>0</v>
      </c>
      <c r="V4051" s="2">
        <v>0</v>
      </c>
      <c r="W4051" s="2"/>
      <c r="X4051" s="3" t="s">
        <v>229</v>
      </c>
      <c r="Y4051" s="2"/>
      <c r="Z4051" s="3"/>
      <c r="AA4051" s="3"/>
      <c r="AB4051" s="7" t="s">
        <v>11824</v>
      </c>
      <c r="AC4051" s="3" t="s">
        <v>44</v>
      </c>
      <c r="AD4051" s="3" t="s">
        <v>44</v>
      </c>
      <c r="AE4051" s="3" t="s">
        <v>44</v>
      </c>
      <c r="AF4051" s="3" t="s">
        <v>44</v>
      </c>
      <c r="AG4051" s="4"/>
      <c r="AH4051" s="3"/>
      <c r="AI4051" s="4"/>
      <c r="AJ40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1" s="8">
        <f>IF(#REF!=MAX(#REF!),"New","Old")</f>
      </c>
      <c r="AL4051" s="3"/>
      <c r="AM4051" s="9">
        <f>IF(OR(#REF!="",#REF!=0),"",IF(#REF!&lt;12000,"&lt;12k",IF(AND(#REF!&gt;=12000,#REF!&lt;24000),"12k to 24k",IF(AND(#REF!&gt;=24000,#REF!&lt;=36000),"24k to 36k",IF(#REF!&gt;36000,"&gt;36k","")))))</f>
      </c>
    </row>
    <row x14ac:dyDescent="0.25" r="4052" customHeight="1" ht="18.75">
      <c r="A4052" s="1">
        <v>1954042</v>
      </c>
      <c r="B4052" s="2">
        <v>11563421</v>
      </c>
      <c r="C4052" s="3" t="s">
        <v>0</v>
      </c>
      <c r="D4052" s="3" t="s">
        <v>86</v>
      </c>
      <c r="E4052" s="2">
        <v>2020</v>
      </c>
      <c r="F4052" s="4">
        <v>45117</v>
      </c>
      <c r="G4052" s="3" t="s">
        <v>39</v>
      </c>
      <c r="H4052" s="4">
        <v>45294</v>
      </c>
      <c r="I4052" s="4"/>
      <c r="J4052" s="10">
        <f>_xlfn.XLOOKUP(#REF!,[1]!Backup_F8_Previous_Wave[ODINO],[1]!Backup_F8_Previous_Wave[Wave Date],"")</f>
      </c>
      <c r="K4052" s="3"/>
      <c r="L4052" s="3" t="s">
        <v>7396</v>
      </c>
      <c r="M4052" s="3" t="s">
        <v>4</v>
      </c>
      <c r="N4052" s="3" t="s">
        <v>11825</v>
      </c>
      <c r="O4052" s="3" t="s">
        <v>4771</v>
      </c>
      <c r="P4052" s="6">
        <f>_xlfn.XLOOKUP(#REF!,[1]!Table2[BINNING],[1]!Table2[VFG],"")</f>
      </c>
      <c r="Q4052" s="6">
        <f>IF(ISNUMBER(FIND("|",#REF!,1)),LEFT(#REF!,FIND("|",#REF!,1)-2),#REF!)</f>
      </c>
      <c r="R4052" s="6">
        <f>IF(ISNUMBER(FIND("|",#REF!,1)),RIGHT(#REF!,LEN(#REF!)-FIND("|",#REF!,1)-1),"")</f>
      </c>
      <c r="S4052" s="3" t="s">
        <v>7</v>
      </c>
      <c r="T4052" s="3" t="s">
        <v>7</v>
      </c>
      <c r="U4052" s="2">
        <v>0</v>
      </c>
      <c r="V4052" s="2">
        <v>0</v>
      </c>
      <c r="W4052" s="2"/>
      <c r="X4052" s="3" t="s">
        <v>100</v>
      </c>
      <c r="Y4052" s="2"/>
      <c r="Z4052" s="3"/>
      <c r="AA4052" s="3"/>
      <c r="AB4052" s="7" t="s">
        <v>11826</v>
      </c>
      <c r="AC4052" s="3" t="s">
        <v>44</v>
      </c>
      <c r="AD4052" s="3" t="s">
        <v>44</v>
      </c>
      <c r="AE4052" s="3" t="s">
        <v>44</v>
      </c>
      <c r="AF4052" s="3" t="s">
        <v>44</v>
      </c>
      <c r="AG4052" s="4"/>
      <c r="AH4052" s="3"/>
      <c r="AI4052" s="4"/>
      <c r="AJ40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2" s="8">
        <f>IF(#REF!=MAX(#REF!),"New","Old")</f>
      </c>
      <c r="AL4052" s="3"/>
      <c r="AM4052" s="9">
        <f>IF(OR(#REF!="",#REF!=0),"",IF(#REF!&lt;12000,"&lt;12k",IF(AND(#REF!&gt;=12000,#REF!&lt;24000),"12k to 24k",IF(AND(#REF!&gt;=24000,#REF!&lt;=36000),"24k to 36k",IF(#REF!&gt;36000,"&gt;36k","")))))</f>
      </c>
    </row>
    <row x14ac:dyDescent="0.25" r="4053" customHeight="1" ht="18.75">
      <c r="A4053" s="1">
        <v>1954079</v>
      </c>
      <c r="B4053" s="2">
        <v>11563445</v>
      </c>
      <c r="C4053" s="3" t="s">
        <v>0</v>
      </c>
      <c r="D4053" s="3" t="s">
        <v>181</v>
      </c>
      <c r="E4053" s="2">
        <v>2017</v>
      </c>
      <c r="F4053" s="4">
        <v>45216</v>
      </c>
      <c r="G4053" s="3" t="s">
        <v>14</v>
      </c>
      <c r="H4053" s="4">
        <v>45295</v>
      </c>
      <c r="I4053" s="4">
        <f>_xlfn.XLOOKUP(#REF!,[1]!Backup_F8_Previous_Wave[ODINO],[1]!Backup_F8_Previous_Wave[Production Date],"")</f>
      </c>
      <c r="J4053" s="10">
        <f>_xlfn.XLOOKUP(#REF!,[1]!Backup_F8_Previous_Wave[ODINO],[1]!Backup_F8_Previous_Wave[Wave Date],"")</f>
      </c>
      <c r="K4053" s="6">
        <f>_xlfn.XLOOKUP(#REF!,[1]!Backup_F8_Previous_Wave[ODINO],[1]!Backup_F8_Previous_Wave[Full VIN],"")</f>
      </c>
      <c r="L4053" s="3" t="s">
        <v>1308</v>
      </c>
      <c r="M4053" s="3" t="s">
        <v>4</v>
      </c>
      <c r="N4053" s="3" t="s">
        <v>11827</v>
      </c>
      <c r="O4053" s="3" t="s">
        <v>3919</v>
      </c>
      <c r="P4053" s="6">
        <f>_xlfn.XLOOKUP(#REF!,[1]!Table2[BINNING],[1]!Table2[VFG],"")</f>
      </c>
      <c r="Q4053" s="6">
        <f>IF(ISNUMBER(FIND("|",#REF!,1)),LEFT(#REF!,FIND("|",#REF!,1)-2),#REF!)</f>
      </c>
      <c r="R4053" s="6">
        <f>IF(ISNUMBER(FIND("|",#REF!,1)),RIGHT(#REF!,LEN(#REF!)-FIND("|",#REF!,1)-1),"")</f>
      </c>
      <c r="S4053" s="3" t="s">
        <v>7</v>
      </c>
      <c r="T4053" s="3" t="s">
        <v>7</v>
      </c>
      <c r="U4053" s="2">
        <v>0</v>
      </c>
      <c r="V4053" s="2">
        <v>0</v>
      </c>
      <c r="W4053" s="2"/>
      <c r="X4053" s="3" t="s">
        <v>166</v>
      </c>
      <c r="Y4053" s="2">
        <v>65</v>
      </c>
      <c r="Z4053" s="3"/>
      <c r="AA4053" s="3"/>
      <c r="AB4053" s="7" t="s">
        <v>11828</v>
      </c>
      <c r="AC4053" s="3" t="s">
        <v>297</v>
      </c>
      <c r="AD4053" s="3" t="s">
        <v>298</v>
      </c>
      <c r="AE4053" s="3" t="s">
        <v>299</v>
      </c>
      <c r="AF4053" s="3" t="s">
        <v>198</v>
      </c>
      <c r="AG4053" s="4"/>
      <c r="AH4053" s="3"/>
      <c r="AI4053" s="4"/>
      <c r="AJ40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3" s="8">
        <f>IF(#REF!=MAX(#REF!),"New","Old")</f>
      </c>
      <c r="AL4053" s="3"/>
      <c r="AM4053" s="9">
        <f>IF(OR(#REF!="",#REF!=0),"",IF(#REF!&lt;12000,"&lt;12k",IF(AND(#REF!&gt;=12000,#REF!&lt;24000),"12k to 24k",IF(AND(#REF!&gt;=24000,#REF!&lt;=36000),"24k to 36k",IF(#REF!&gt;36000,"&gt;36k","")))))</f>
      </c>
    </row>
    <row x14ac:dyDescent="0.25" r="4054" customHeight="1" ht="18.75">
      <c r="A4054" s="1">
        <v>1954081</v>
      </c>
      <c r="B4054" s="2">
        <v>11563447</v>
      </c>
      <c r="C4054" s="3" t="s">
        <v>0</v>
      </c>
      <c r="D4054" s="3" t="s">
        <v>86</v>
      </c>
      <c r="E4054" s="2">
        <v>2021</v>
      </c>
      <c r="F4054" s="4">
        <v>45283</v>
      </c>
      <c r="G4054" s="3" t="s">
        <v>14</v>
      </c>
      <c r="H4054" s="4">
        <v>45295</v>
      </c>
      <c r="I4054" s="4">
        <f>_xlfn.XLOOKUP(#REF!,[1]!Backup_F8_Previous_Wave[ODINO],[1]!Backup_F8_Previous_Wave[Production Date],"")</f>
      </c>
      <c r="J4054" s="10">
        <f>_xlfn.XLOOKUP(#REF!,[1]!Backup_F8_Previous_Wave[ODINO],[1]!Backup_F8_Previous_Wave[Wave Date],"")</f>
      </c>
      <c r="K4054" s="6">
        <f>_xlfn.XLOOKUP(#REF!,[1]!Backup_F8_Previous_Wave[ODINO],[1]!Backup_F8_Previous_Wave[Full VIN],"")</f>
      </c>
      <c r="L4054" s="3" t="s">
        <v>11829</v>
      </c>
      <c r="M4054" s="3" t="s">
        <v>4</v>
      </c>
      <c r="N4054" s="3" t="s">
        <v>11830</v>
      </c>
      <c r="O4054" s="3" t="s">
        <v>4771</v>
      </c>
      <c r="P4054" s="6">
        <f>_xlfn.XLOOKUP(#REF!,[1]!Table2[BINNING],[1]!Table2[VFG],"")</f>
      </c>
      <c r="Q4054" s="6">
        <f>IF(ISNUMBER(FIND("|",#REF!,1)),LEFT(#REF!,FIND("|",#REF!,1)-2),#REF!)</f>
      </c>
      <c r="R4054" s="6">
        <f>IF(ISNUMBER(FIND("|",#REF!,1)),RIGHT(#REF!,LEN(#REF!)-FIND("|",#REF!,1)-1),"")</f>
      </c>
      <c r="S4054" s="3" t="s">
        <v>7</v>
      </c>
      <c r="T4054" s="3" t="s">
        <v>7</v>
      </c>
      <c r="U4054" s="2">
        <v>0</v>
      </c>
      <c r="V4054" s="2">
        <v>0</v>
      </c>
      <c r="W4054" s="2"/>
      <c r="X4054" s="3" t="s">
        <v>63</v>
      </c>
      <c r="Y4054" s="2"/>
      <c r="Z4054" s="3"/>
      <c r="AA4054" s="3"/>
      <c r="AB4054" s="7" t="s">
        <v>11831</v>
      </c>
      <c r="AC4054" s="3" t="s">
        <v>685</v>
      </c>
      <c r="AD4054" s="3" t="s">
        <v>93</v>
      </c>
      <c r="AE4054" s="3" t="s">
        <v>94</v>
      </c>
      <c r="AF4054" s="3" t="s">
        <v>95</v>
      </c>
      <c r="AG4054" s="4"/>
      <c r="AH4054" s="3"/>
      <c r="AI4054" s="4"/>
      <c r="AJ40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4" s="8">
        <f>IF(#REF!=MAX(#REF!),"New","Old")</f>
      </c>
      <c r="AL4054" s="3"/>
      <c r="AM4054" s="9">
        <f>IF(OR(#REF!="",#REF!=0),"",IF(#REF!&lt;12000,"&lt;12k",IF(AND(#REF!&gt;=12000,#REF!&lt;24000),"12k to 24k",IF(AND(#REF!&gt;=24000,#REF!&lt;=36000),"24k to 36k",IF(#REF!&gt;36000,"&gt;36k","")))))</f>
      </c>
    </row>
    <row x14ac:dyDescent="0.25" r="4055" customHeight="1" ht="18.75">
      <c r="A4055" s="1">
        <v>1954094</v>
      </c>
      <c r="B4055" s="2">
        <v>11563454</v>
      </c>
      <c r="C4055" s="3" t="s">
        <v>0</v>
      </c>
      <c r="D4055" s="3" t="s">
        <v>86</v>
      </c>
      <c r="E4055" s="2">
        <v>2020</v>
      </c>
      <c r="F4055" s="4">
        <v>45292</v>
      </c>
      <c r="G4055" s="3" t="s">
        <v>2</v>
      </c>
      <c r="H4055" s="4">
        <v>45295</v>
      </c>
      <c r="I4055" s="4">
        <f>_xlfn.XLOOKUP(#REF!,[1]!Backup_F8_Previous_Wave[ODINO],[1]!Backup_F8_Previous_Wave[Production Date],"")</f>
      </c>
      <c r="J4055" s="10">
        <f>_xlfn.XLOOKUP(#REF!,[1]!Backup_F8_Previous_Wave[ODINO],[1]!Backup_F8_Previous_Wave[Wave Date],"")</f>
      </c>
      <c r="K4055" s="6">
        <f>_xlfn.XLOOKUP(#REF!,[1]!Backup_F8_Previous_Wave[ODINO],[1]!Backup_F8_Previous_Wave[Full VIN],"")</f>
      </c>
      <c r="L4055" s="3" t="s">
        <v>8307</v>
      </c>
      <c r="M4055" s="3" t="s">
        <v>4</v>
      </c>
      <c r="N4055" s="3" t="s">
        <v>11832</v>
      </c>
      <c r="O4055" s="3" t="s">
        <v>4771</v>
      </c>
      <c r="P4055" s="6">
        <f>_xlfn.XLOOKUP(#REF!,[1]!Table2[BINNING],[1]!Table2[VFG],"")</f>
      </c>
      <c r="Q4055" s="6">
        <f>IF(ISNUMBER(FIND("|",#REF!,1)),LEFT(#REF!,FIND("|",#REF!,1)-2),#REF!)</f>
      </c>
      <c r="R4055" s="6">
        <f>IF(ISNUMBER(FIND("|",#REF!,1)),RIGHT(#REF!,LEN(#REF!)-FIND("|",#REF!,1)-1),"")</f>
      </c>
      <c r="S4055" s="3" t="s">
        <v>7</v>
      </c>
      <c r="T4055" s="3" t="s">
        <v>7</v>
      </c>
      <c r="U4055" s="2">
        <v>0</v>
      </c>
      <c r="V4055" s="2">
        <v>0</v>
      </c>
      <c r="W4055" s="2"/>
      <c r="X4055" s="3" t="s">
        <v>246</v>
      </c>
      <c r="Y4055" s="2"/>
      <c r="Z4055" s="3"/>
      <c r="AA4055" s="3"/>
      <c r="AB4055" s="7" t="s">
        <v>11833</v>
      </c>
      <c r="AC4055" s="3" t="s">
        <v>685</v>
      </c>
      <c r="AD4055" s="3" t="s">
        <v>93</v>
      </c>
      <c r="AE4055" s="3" t="s">
        <v>94</v>
      </c>
      <c r="AF4055" s="3" t="s">
        <v>95</v>
      </c>
      <c r="AG4055" s="4"/>
      <c r="AH4055" s="3"/>
      <c r="AI4055" s="4"/>
      <c r="AJ40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5" s="8">
        <f>IF(#REF!=MAX(#REF!),"New","Old")</f>
      </c>
      <c r="AL4055" s="3"/>
      <c r="AM4055" s="9">
        <f>IF(OR(#REF!="",#REF!=0),"",IF(#REF!&lt;12000,"&lt;12k",IF(AND(#REF!&gt;=12000,#REF!&lt;24000),"12k to 24k",IF(AND(#REF!&gt;=24000,#REF!&lt;=36000),"24k to 36k",IF(#REF!&gt;36000,"&gt;36k","")))))</f>
      </c>
    </row>
    <row x14ac:dyDescent="0.25" r="4056" customHeight="1" ht="18.75">
      <c r="A4056" s="1">
        <v>1954103</v>
      </c>
      <c r="B4056" s="2">
        <v>11563458</v>
      </c>
      <c r="C4056" s="3" t="s">
        <v>0</v>
      </c>
      <c r="D4056" s="3" t="s">
        <v>86</v>
      </c>
      <c r="E4056" s="2">
        <v>2020</v>
      </c>
      <c r="F4056" s="4">
        <v>45293</v>
      </c>
      <c r="G4056" s="3" t="s">
        <v>2</v>
      </c>
      <c r="H4056" s="4">
        <v>45295</v>
      </c>
      <c r="I4056" s="4"/>
      <c r="J4056" s="10">
        <f>_xlfn.XLOOKUP(#REF!,[1]!Backup_F8_Previous_Wave[ODINO],[1]!Backup_F8_Previous_Wave[Wave Date],"")</f>
      </c>
      <c r="K4056" s="3"/>
      <c r="L4056" s="3" t="s">
        <v>8307</v>
      </c>
      <c r="M4056" s="3" t="s">
        <v>4</v>
      </c>
      <c r="N4056" s="3" t="s">
        <v>11834</v>
      </c>
      <c r="O4056" s="3" t="s">
        <v>4771</v>
      </c>
      <c r="P4056" s="6">
        <f>_xlfn.XLOOKUP(#REF!,[1]!Table2[BINNING],[1]!Table2[VFG],"")</f>
      </c>
      <c r="Q4056" s="6">
        <f>IF(ISNUMBER(FIND("|",#REF!,1)),LEFT(#REF!,FIND("|",#REF!,1)-2),#REF!)</f>
      </c>
      <c r="R4056" s="6">
        <f>IF(ISNUMBER(FIND("|",#REF!,1)),RIGHT(#REF!,LEN(#REF!)-FIND("|",#REF!,1)-1),"")</f>
      </c>
      <c r="S4056" s="3" t="s">
        <v>7</v>
      </c>
      <c r="T4056" s="3" t="s">
        <v>7</v>
      </c>
      <c r="U4056" s="2">
        <v>0</v>
      </c>
      <c r="V4056" s="2">
        <v>0</v>
      </c>
      <c r="W4056" s="2"/>
      <c r="X4056" s="3" t="s">
        <v>72</v>
      </c>
      <c r="Y4056" s="2"/>
      <c r="Z4056" s="3"/>
      <c r="AA4056" s="3"/>
      <c r="AB4056" s="7" t="s">
        <v>11835</v>
      </c>
      <c r="AC4056" s="3" t="s">
        <v>44</v>
      </c>
      <c r="AD4056" s="3" t="s">
        <v>44</v>
      </c>
      <c r="AE4056" s="3" t="s">
        <v>44</v>
      </c>
      <c r="AF4056" s="3" t="s">
        <v>44</v>
      </c>
      <c r="AG4056" s="4"/>
      <c r="AH4056" s="3"/>
      <c r="AI4056" s="4"/>
      <c r="AJ40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6" s="8">
        <f>IF(#REF!=MAX(#REF!),"New","Old")</f>
      </c>
      <c r="AL4056" s="3"/>
      <c r="AM4056" s="9">
        <f>IF(OR(#REF!="",#REF!=0),"",IF(#REF!&lt;12000,"&lt;12k",IF(AND(#REF!&gt;=12000,#REF!&lt;24000),"12k to 24k",IF(AND(#REF!&gt;=24000,#REF!&lt;=36000),"24k to 36k",IF(#REF!&gt;36000,"&gt;36k","")))))</f>
      </c>
    </row>
    <row x14ac:dyDescent="0.25" r="4057" customHeight="1" ht="18.75">
      <c r="A4057" s="1">
        <v>1954133</v>
      </c>
      <c r="B4057" s="2">
        <v>11563484</v>
      </c>
      <c r="C4057" s="3" t="s">
        <v>0</v>
      </c>
      <c r="D4057" s="3" t="s">
        <v>181</v>
      </c>
      <c r="E4057" s="2">
        <v>2019</v>
      </c>
      <c r="F4057" s="4">
        <v>44784</v>
      </c>
      <c r="G4057" s="3" t="s">
        <v>39</v>
      </c>
      <c r="H4057" s="4">
        <v>45295</v>
      </c>
      <c r="I4057" s="4">
        <f>_xlfn.XLOOKUP(#REF!,[1]!Backup_F8_Previous_Wave[ODINO],[1]!Backup_F8_Previous_Wave[Production Date],"")</f>
      </c>
      <c r="J4057" s="10">
        <f>_xlfn.XLOOKUP(#REF!,[1]!Backup_F8_Previous_Wave[ODINO],[1]!Backup_F8_Previous_Wave[Wave Date],"")</f>
      </c>
      <c r="K4057" s="6">
        <f>_xlfn.XLOOKUP(#REF!,[1]!Backup_F8_Previous_Wave[ODINO],[1]!Backup_F8_Previous_Wave[Full VIN],"")</f>
      </c>
      <c r="L4057" s="3" t="s">
        <v>11836</v>
      </c>
      <c r="M4057" s="3" t="s">
        <v>4</v>
      </c>
      <c r="N4057" s="3" t="s">
        <v>11837</v>
      </c>
      <c r="O4057" s="3" t="s">
        <v>196</v>
      </c>
      <c r="P4057" s="6">
        <f>_xlfn.XLOOKUP(#REF!,[1]!Table2[BINNING],[1]!Table2[VFG],"")</f>
      </c>
      <c r="Q4057" s="6">
        <f>IF(ISNUMBER(FIND("|",#REF!,1)),LEFT(#REF!,FIND("|",#REF!,1)-2),#REF!)</f>
      </c>
      <c r="R4057" s="6">
        <f>IF(ISNUMBER(FIND("|",#REF!,1)),RIGHT(#REF!,LEN(#REF!)-FIND("|",#REF!,1)-1),"")</f>
      </c>
      <c r="S4057" s="3" t="s">
        <v>7</v>
      </c>
      <c r="T4057" s="3" t="s">
        <v>7</v>
      </c>
      <c r="U4057" s="2">
        <v>0</v>
      </c>
      <c r="V4057" s="2">
        <v>0</v>
      </c>
      <c r="W4057" s="2">
        <v>50000</v>
      </c>
      <c r="X4057" s="3" t="s">
        <v>139</v>
      </c>
      <c r="Y4057" s="2"/>
      <c r="Z4057" s="3" t="s">
        <v>11838</v>
      </c>
      <c r="AA4057" s="3" t="s">
        <v>4198</v>
      </c>
      <c r="AB4057" s="7" t="s">
        <v>11839</v>
      </c>
      <c r="AC4057" s="3" t="s">
        <v>297</v>
      </c>
      <c r="AD4057" s="3" t="s">
        <v>298</v>
      </c>
      <c r="AE4057" s="3" t="s">
        <v>299</v>
      </c>
      <c r="AF4057" s="3" t="s">
        <v>198</v>
      </c>
      <c r="AG4057" s="4"/>
      <c r="AH4057" s="3"/>
      <c r="AI4057" s="4"/>
      <c r="AJ40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7" s="8">
        <f>IF(#REF!=MAX(#REF!),"New","Old")</f>
      </c>
      <c r="AL4057" s="3"/>
      <c r="AM4057" s="9">
        <f>IF(OR(#REF!="",#REF!=0),"",IF(#REF!&lt;12000,"&lt;12k",IF(AND(#REF!&gt;=12000,#REF!&lt;24000),"12k to 24k",IF(AND(#REF!&gt;=24000,#REF!&lt;=36000),"24k to 36k",IF(#REF!&gt;36000,"&gt;36k","")))))</f>
      </c>
    </row>
    <row x14ac:dyDescent="0.25" r="4058" customHeight="1" ht="18.75">
      <c r="A4058" s="1">
        <v>1954155</v>
      </c>
      <c r="B4058" s="2">
        <v>11563499</v>
      </c>
      <c r="C4058" s="3" t="s">
        <v>0</v>
      </c>
      <c r="D4058" s="3" t="s">
        <v>86</v>
      </c>
      <c r="E4058" s="2">
        <v>2020</v>
      </c>
      <c r="F4058" s="4">
        <v>45095</v>
      </c>
      <c r="G4058" s="3" t="s">
        <v>108</v>
      </c>
      <c r="H4058" s="4">
        <v>45295</v>
      </c>
      <c r="I4058" s="4">
        <f>_xlfn.XLOOKUP(#REF!,[1]!Backup_F8_Previous_Wave[ODINO],[1]!Backup_F8_Previous_Wave[Production Date],"")</f>
      </c>
      <c r="J4058" s="10">
        <f>_xlfn.XLOOKUP(#REF!,[1]!Backup_F8_Previous_Wave[ODINO],[1]!Backup_F8_Previous_Wave[Wave Date],"")</f>
      </c>
      <c r="K4058" s="6">
        <f>_xlfn.XLOOKUP(#REF!,[1]!Backup_F8_Previous_Wave[ODINO],[1]!Backup_F8_Previous_Wave[Full VIN],"")</f>
      </c>
      <c r="L4058" s="3" t="s">
        <v>9154</v>
      </c>
      <c r="M4058" s="3" t="s">
        <v>4</v>
      </c>
      <c r="N4058" s="3" t="s">
        <v>11840</v>
      </c>
      <c r="O4058" s="3" t="s">
        <v>4771</v>
      </c>
      <c r="P4058" s="6">
        <f>_xlfn.XLOOKUP(#REF!,[1]!Table2[BINNING],[1]!Table2[VFG],"")</f>
      </c>
      <c r="Q4058" s="6">
        <f>IF(ISNUMBER(FIND("|",#REF!,1)),LEFT(#REF!,FIND("|",#REF!,1)-2),#REF!)</f>
      </c>
      <c r="R4058" s="6">
        <f>IF(ISNUMBER(FIND("|",#REF!,1)),RIGHT(#REF!,LEN(#REF!)-FIND("|",#REF!,1)-1),"")</f>
      </c>
      <c r="S4058" s="3" t="s">
        <v>7</v>
      </c>
      <c r="T4058" s="3" t="s">
        <v>7</v>
      </c>
      <c r="U4058" s="2">
        <v>0</v>
      </c>
      <c r="V4058" s="2">
        <v>0</v>
      </c>
      <c r="W4058" s="2"/>
      <c r="X4058" s="3" t="s">
        <v>72</v>
      </c>
      <c r="Y4058" s="2">
        <v>0</v>
      </c>
      <c r="Z4058" s="3"/>
      <c r="AA4058" s="3"/>
      <c r="AB4058" s="7" t="s">
        <v>11841</v>
      </c>
      <c r="AC4058" s="3" t="s">
        <v>685</v>
      </c>
      <c r="AD4058" s="3" t="s">
        <v>93</v>
      </c>
      <c r="AE4058" s="3" t="s">
        <v>94</v>
      </c>
      <c r="AF4058" s="3" t="s">
        <v>95</v>
      </c>
      <c r="AG4058" s="4"/>
      <c r="AH4058" s="3"/>
      <c r="AI4058" s="4"/>
      <c r="AJ40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8" s="8">
        <f>IF(#REF!=MAX(#REF!),"New","Old")</f>
      </c>
      <c r="AL4058" s="3"/>
      <c r="AM4058" s="9">
        <f>IF(OR(#REF!="",#REF!=0),"",IF(#REF!&lt;12000,"&lt;12k",IF(AND(#REF!&gt;=12000,#REF!&lt;24000),"12k to 24k",IF(AND(#REF!&gt;=24000,#REF!&lt;=36000),"24k to 36k",IF(#REF!&gt;36000,"&gt;36k","")))))</f>
      </c>
    </row>
    <row x14ac:dyDescent="0.25" r="4059" customHeight="1" ht="18.75">
      <c r="A4059" s="1">
        <v>1954160</v>
      </c>
      <c r="B4059" s="2">
        <v>11563503</v>
      </c>
      <c r="C4059" s="3" t="s">
        <v>0</v>
      </c>
      <c r="D4059" s="3" t="s">
        <v>86</v>
      </c>
      <c r="E4059" s="2">
        <v>2020</v>
      </c>
      <c r="F4059" s="4">
        <v>45274</v>
      </c>
      <c r="G4059" s="3" t="s">
        <v>14</v>
      </c>
      <c r="H4059" s="4">
        <v>45295</v>
      </c>
      <c r="I4059" s="4">
        <f>_xlfn.XLOOKUP(#REF!,[1]!Backup_F8_Previous_Wave[ODINO],[1]!Backup_F8_Previous_Wave[Production Date],"")</f>
      </c>
      <c r="J4059" s="10">
        <f>_xlfn.XLOOKUP(#REF!,[1]!Backup_F8_Previous_Wave[ODINO],[1]!Backup_F8_Previous_Wave[Wave Date],"")</f>
      </c>
      <c r="K4059" s="6">
        <f>_xlfn.XLOOKUP(#REF!,[1]!Backup_F8_Previous_Wave[ODINO],[1]!Backup_F8_Previous_Wave[Full VIN],"")</f>
      </c>
      <c r="L4059" s="3" t="s">
        <v>6301</v>
      </c>
      <c r="M4059" s="3" t="s">
        <v>4</v>
      </c>
      <c r="N4059" s="3" t="s">
        <v>11842</v>
      </c>
      <c r="O4059" s="3" t="s">
        <v>4771</v>
      </c>
      <c r="P4059" s="6">
        <f>_xlfn.XLOOKUP(#REF!,[1]!Table2[BINNING],[1]!Table2[VFG],"")</f>
      </c>
      <c r="Q4059" s="6">
        <f>IF(ISNUMBER(FIND("|",#REF!,1)),LEFT(#REF!,FIND("|",#REF!,1)-2),#REF!)</f>
      </c>
      <c r="R4059" s="6">
        <f>IF(ISNUMBER(FIND("|",#REF!,1)),RIGHT(#REF!,LEN(#REF!)-FIND("|",#REF!,1)-1),"")</f>
      </c>
      <c r="S4059" s="3" t="s">
        <v>7</v>
      </c>
      <c r="T4059" s="3" t="s">
        <v>7</v>
      </c>
      <c r="U4059" s="2">
        <v>0</v>
      </c>
      <c r="V4059" s="2">
        <v>0</v>
      </c>
      <c r="W4059" s="2"/>
      <c r="X4059" s="3" t="s">
        <v>100</v>
      </c>
      <c r="Y4059" s="2"/>
      <c r="Z4059" s="3"/>
      <c r="AA4059" s="3"/>
      <c r="AB4059" s="7" t="s">
        <v>11843</v>
      </c>
      <c r="AC4059" s="3" t="s">
        <v>685</v>
      </c>
      <c r="AD4059" s="3" t="s">
        <v>93</v>
      </c>
      <c r="AE4059" s="3" t="s">
        <v>94</v>
      </c>
      <c r="AF4059" s="3" t="s">
        <v>95</v>
      </c>
      <c r="AG4059" s="4"/>
      <c r="AH4059" s="3"/>
      <c r="AI4059" s="4"/>
      <c r="AJ40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59" s="8">
        <f>IF(#REF!=MAX(#REF!),"New","Old")</f>
      </c>
      <c r="AL4059" s="3"/>
      <c r="AM4059" s="9">
        <f>IF(OR(#REF!="",#REF!=0),"",IF(#REF!&lt;12000,"&lt;12k",IF(AND(#REF!&gt;=12000,#REF!&lt;24000),"12k to 24k",IF(AND(#REF!&gt;=24000,#REF!&lt;=36000),"24k to 36k",IF(#REF!&gt;36000,"&gt;36k","")))))</f>
      </c>
    </row>
    <row x14ac:dyDescent="0.25" r="4060" customHeight="1" ht="18.75">
      <c r="A4060" s="1">
        <v>1954228</v>
      </c>
      <c r="B4060" s="2">
        <v>11563550</v>
      </c>
      <c r="C4060" s="3" t="s">
        <v>0</v>
      </c>
      <c r="D4060" s="3" t="s">
        <v>86</v>
      </c>
      <c r="E4060" s="2">
        <v>2020</v>
      </c>
      <c r="F4060" s="4">
        <v>45285</v>
      </c>
      <c r="G4060" s="3" t="s">
        <v>14</v>
      </c>
      <c r="H4060" s="4">
        <v>45295</v>
      </c>
      <c r="I4060" s="4">
        <f>_xlfn.XLOOKUP(#REF!,[1]!Backup_F8_Previous_Wave[ODINO],[1]!Backup_F8_Previous_Wave[Production Date],"")</f>
      </c>
      <c r="J4060" s="10">
        <f>_xlfn.XLOOKUP(#REF!,[1]!Backup_F8_Previous_Wave[ODINO],[1]!Backup_F8_Previous_Wave[Wave Date],"")</f>
      </c>
      <c r="K4060" s="6">
        <f>_xlfn.XLOOKUP(#REF!,[1]!Backup_F8_Previous_Wave[ODINO],[1]!Backup_F8_Previous_Wave[Full VIN],"")</f>
      </c>
      <c r="L4060" s="3" t="s">
        <v>2401</v>
      </c>
      <c r="M4060" s="3" t="s">
        <v>4</v>
      </c>
      <c r="N4060" s="3" t="s">
        <v>11844</v>
      </c>
      <c r="O4060" s="3" t="s">
        <v>4771</v>
      </c>
      <c r="P4060" s="6">
        <f>_xlfn.XLOOKUP(#REF!,[1]!Table2[BINNING],[1]!Table2[VFG],"")</f>
      </c>
      <c r="Q4060" s="6">
        <f>IF(ISNUMBER(FIND("|",#REF!,1)),LEFT(#REF!,FIND("|",#REF!,1)-2),#REF!)</f>
      </c>
      <c r="R4060" s="6">
        <f>IF(ISNUMBER(FIND("|",#REF!,1)),RIGHT(#REF!,LEN(#REF!)-FIND("|",#REF!,1)-1),"")</f>
      </c>
      <c r="S4060" s="3" t="s">
        <v>7</v>
      </c>
      <c r="T4060" s="3" t="s">
        <v>7</v>
      </c>
      <c r="U4060" s="2">
        <v>0</v>
      </c>
      <c r="V4060" s="2">
        <v>0</v>
      </c>
      <c r="W4060" s="2">
        <v>58000</v>
      </c>
      <c r="X4060" s="3" t="s">
        <v>106</v>
      </c>
      <c r="Y4060" s="2"/>
      <c r="Z4060" s="3"/>
      <c r="AA4060" s="3"/>
      <c r="AB4060" s="7" t="s">
        <v>11845</v>
      </c>
      <c r="AC4060" s="3" t="s">
        <v>685</v>
      </c>
      <c r="AD4060" s="3" t="s">
        <v>1962</v>
      </c>
      <c r="AE4060" s="3" t="s">
        <v>2404</v>
      </c>
      <c r="AF4060" s="3" t="s">
        <v>95</v>
      </c>
      <c r="AG4060" s="4"/>
      <c r="AH4060" s="3"/>
      <c r="AI4060" s="4"/>
      <c r="AJ40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0" s="8">
        <f>IF(#REF!=MAX(#REF!),"New","Old")</f>
      </c>
      <c r="AL4060" s="3"/>
      <c r="AM4060" s="9">
        <f>IF(OR(#REF!="",#REF!=0),"",IF(#REF!&lt;12000,"&lt;12k",IF(AND(#REF!&gt;=12000,#REF!&lt;24000),"12k to 24k",IF(AND(#REF!&gt;=24000,#REF!&lt;=36000),"24k to 36k",IF(#REF!&gt;36000,"&gt;36k","")))))</f>
      </c>
    </row>
    <row x14ac:dyDescent="0.25" r="4061" customHeight="1" ht="18.75">
      <c r="A4061" s="1">
        <v>1954260</v>
      </c>
      <c r="B4061" s="2">
        <v>11563573</v>
      </c>
      <c r="C4061" s="3" t="s">
        <v>0</v>
      </c>
      <c r="D4061" s="3" t="s">
        <v>1</v>
      </c>
      <c r="E4061" s="2">
        <v>2022</v>
      </c>
      <c r="F4061" s="4">
        <v>45231</v>
      </c>
      <c r="G4061" s="3" t="s">
        <v>14</v>
      </c>
      <c r="H4061" s="4">
        <v>45295</v>
      </c>
      <c r="I4061" s="4">
        <f>_xlfn.XLOOKUP(#REF!,[1]!Backup_F8_Previous_Wave[ODINO],[1]!Backup_F8_Previous_Wave[Production Date],"")</f>
      </c>
      <c r="J4061" s="10">
        <f>_xlfn.XLOOKUP(#REF!,[1]!Backup_F8_Previous_Wave[ODINO],[1]!Backup_F8_Previous_Wave[Wave Date],"")</f>
      </c>
      <c r="K4061" s="6">
        <f>_xlfn.XLOOKUP(#REF!,[1]!Backup_F8_Previous_Wave[ODINO],[1]!Backup_F8_Previous_Wave[Full VIN],"")</f>
      </c>
      <c r="L4061" s="3" t="s">
        <v>9283</v>
      </c>
      <c r="M4061" s="3" t="s">
        <v>4</v>
      </c>
      <c r="N4061" s="3" t="s">
        <v>11846</v>
      </c>
      <c r="O4061" s="3" t="s">
        <v>2296</v>
      </c>
      <c r="P4061" s="6">
        <f>_xlfn.XLOOKUP(#REF!,[1]!Table2[BINNING],[1]!Table2[VFG],"")</f>
      </c>
      <c r="Q4061" s="6">
        <f>IF(ISNUMBER(FIND("|",#REF!,1)),LEFT(#REF!,FIND("|",#REF!,1)-2),#REF!)</f>
      </c>
      <c r="R4061" s="6">
        <f>IF(ISNUMBER(FIND("|",#REF!,1)),RIGHT(#REF!,LEN(#REF!)-FIND("|",#REF!,1)-1),"")</f>
      </c>
      <c r="S4061" s="3" t="s">
        <v>7</v>
      </c>
      <c r="T4061" s="3" t="s">
        <v>7</v>
      </c>
      <c r="U4061" s="2">
        <v>0</v>
      </c>
      <c r="V4061" s="2">
        <v>0</v>
      </c>
      <c r="W4061" s="2"/>
      <c r="X4061" s="3" t="s">
        <v>139</v>
      </c>
      <c r="Y4061" s="2"/>
      <c r="Z4061" s="3"/>
      <c r="AA4061" s="3"/>
      <c r="AB4061" s="7" t="s">
        <v>11847</v>
      </c>
      <c r="AC4061" s="3" t="s">
        <v>4018</v>
      </c>
      <c r="AD4061" s="3" t="s">
        <v>11</v>
      </c>
      <c r="AE4061" s="3" t="s">
        <v>135</v>
      </c>
      <c r="AF4061" s="3" t="s">
        <v>27</v>
      </c>
      <c r="AG4061" s="4"/>
      <c r="AH4061" s="3"/>
      <c r="AI4061" s="4"/>
      <c r="AJ40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1" s="8">
        <f>IF(#REF!=MAX(#REF!),"New","Old")</f>
      </c>
      <c r="AL4061" s="3"/>
      <c r="AM4061" s="9">
        <f>IF(OR(#REF!="",#REF!=0),"",IF(#REF!&lt;12000,"&lt;12k",IF(AND(#REF!&gt;=12000,#REF!&lt;24000),"12k to 24k",IF(AND(#REF!&gt;=24000,#REF!&lt;=36000),"24k to 36k",IF(#REF!&gt;36000,"&gt;36k","")))))</f>
      </c>
    </row>
    <row x14ac:dyDescent="0.25" r="4062" customHeight="1" ht="18.75">
      <c r="A4062" s="1">
        <v>1954266</v>
      </c>
      <c r="B4062" s="2">
        <v>11563577</v>
      </c>
      <c r="C4062" s="3" t="s">
        <v>0</v>
      </c>
      <c r="D4062" s="3" t="s">
        <v>86</v>
      </c>
      <c r="E4062" s="2">
        <v>2020</v>
      </c>
      <c r="F4062" s="4">
        <v>45289</v>
      </c>
      <c r="G4062" s="3" t="s">
        <v>14</v>
      </c>
      <c r="H4062" s="4">
        <v>45295</v>
      </c>
      <c r="I4062" s="4">
        <f>_xlfn.XLOOKUP(#REF!,[1]!Backup_F8_Previous_Wave[ODINO],[1]!Backup_F8_Previous_Wave[Production Date],"")</f>
      </c>
      <c r="J4062" s="10">
        <f>_xlfn.XLOOKUP(#REF!,[1]!Backup_F8_Previous_Wave[ODINO],[1]!Backup_F8_Previous_Wave[Wave Date],"")</f>
      </c>
      <c r="K4062" s="6">
        <f>_xlfn.XLOOKUP(#REF!,[1]!Backup_F8_Previous_Wave[ODINO],[1]!Backup_F8_Previous_Wave[Full VIN],"")</f>
      </c>
      <c r="L4062" s="3" t="s">
        <v>4702</v>
      </c>
      <c r="M4062" s="3" t="s">
        <v>4</v>
      </c>
      <c r="N4062" s="3" t="s">
        <v>11848</v>
      </c>
      <c r="O4062" s="3" t="s">
        <v>4771</v>
      </c>
      <c r="P4062" s="6">
        <f>_xlfn.XLOOKUP(#REF!,[1]!Table2[BINNING],[1]!Table2[VFG],"")</f>
      </c>
      <c r="Q4062" s="6">
        <f>IF(ISNUMBER(FIND("|",#REF!,1)),LEFT(#REF!,FIND("|",#REF!,1)-2),#REF!)</f>
      </c>
      <c r="R4062" s="6">
        <f>IF(ISNUMBER(FIND("|",#REF!,1)),RIGHT(#REF!,LEN(#REF!)-FIND("|",#REF!,1)-1),"")</f>
      </c>
      <c r="S4062" s="3" t="s">
        <v>7</v>
      </c>
      <c r="T4062" s="3" t="s">
        <v>7</v>
      </c>
      <c r="U4062" s="2">
        <v>0</v>
      </c>
      <c r="V4062" s="2">
        <v>0</v>
      </c>
      <c r="W4062" s="2"/>
      <c r="X4062" s="3" t="s">
        <v>32</v>
      </c>
      <c r="Y4062" s="2">
        <v>0</v>
      </c>
      <c r="Z4062" s="3"/>
      <c r="AA4062" s="3"/>
      <c r="AB4062" s="7" t="s">
        <v>11849</v>
      </c>
      <c r="AC4062" s="3" t="s">
        <v>685</v>
      </c>
      <c r="AD4062" s="3" t="s">
        <v>93</v>
      </c>
      <c r="AE4062" s="3" t="s">
        <v>94</v>
      </c>
      <c r="AF4062" s="3" t="s">
        <v>95</v>
      </c>
      <c r="AG4062" s="4"/>
      <c r="AH4062" s="3"/>
      <c r="AI4062" s="4"/>
      <c r="AJ40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2" s="8">
        <f>IF(#REF!=MAX(#REF!),"New","Old")</f>
      </c>
      <c r="AL4062" s="3"/>
      <c r="AM4062" s="9">
        <f>IF(OR(#REF!="",#REF!=0),"",IF(#REF!&lt;12000,"&lt;12k",IF(AND(#REF!&gt;=12000,#REF!&lt;24000),"12k to 24k",IF(AND(#REF!&gt;=24000,#REF!&lt;=36000),"24k to 36k",IF(#REF!&gt;36000,"&gt;36k","")))))</f>
      </c>
    </row>
    <row x14ac:dyDescent="0.25" r="4063" customHeight="1" ht="18.75">
      <c r="A4063" s="1">
        <v>1954413</v>
      </c>
      <c r="B4063" s="2">
        <v>11563671</v>
      </c>
      <c r="C4063" s="3" t="s">
        <v>0</v>
      </c>
      <c r="D4063" s="3" t="s">
        <v>86</v>
      </c>
      <c r="E4063" s="2">
        <v>2020</v>
      </c>
      <c r="F4063" s="4">
        <v>45293</v>
      </c>
      <c r="G4063" s="3" t="s">
        <v>2</v>
      </c>
      <c r="H4063" s="4">
        <v>45296</v>
      </c>
      <c r="I4063" s="4">
        <f>_xlfn.XLOOKUP(#REF!,[1]!Backup_F8_Previous_Wave[ODINO],[1]!Backup_F8_Previous_Wave[Production Date],"")</f>
      </c>
      <c r="J4063" s="10">
        <f>_xlfn.XLOOKUP(#REF!,[1]!Backup_F8_Previous_Wave[ODINO],[1]!Backup_F8_Previous_Wave[Wave Date],"")</f>
      </c>
      <c r="K4063" s="6">
        <f>_xlfn.XLOOKUP(#REF!,[1]!Backup_F8_Previous_Wave[ODINO],[1]!Backup_F8_Previous_Wave[Full VIN],"")</f>
      </c>
      <c r="L4063" s="3" t="s">
        <v>11850</v>
      </c>
      <c r="M4063" s="3" t="s">
        <v>4</v>
      </c>
      <c r="N4063" s="3" t="s">
        <v>11851</v>
      </c>
      <c r="O4063" s="3" t="s">
        <v>4771</v>
      </c>
      <c r="P4063" s="6">
        <f>_xlfn.XLOOKUP(#REF!,[1]!Table2[BINNING],[1]!Table2[VFG],"")</f>
      </c>
      <c r="Q4063" s="6">
        <f>IF(ISNUMBER(FIND("|",#REF!,1)),LEFT(#REF!,FIND("|",#REF!,1)-2),#REF!)</f>
      </c>
      <c r="R4063" s="6">
        <f>IF(ISNUMBER(FIND("|",#REF!,1)),RIGHT(#REF!,LEN(#REF!)-FIND("|",#REF!,1)-1),"")</f>
      </c>
      <c r="S4063" s="3" t="s">
        <v>7</v>
      </c>
      <c r="T4063" s="3" t="s">
        <v>7</v>
      </c>
      <c r="U4063" s="2">
        <v>0</v>
      </c>
      <c r="V4063" s="2">
        <v>0</v>
      </c>
      <c r="W4063" s="2"/>
      <c r="X4063" s="3" t="s">
        <v>238</v>
      </c>
      <c r="Y4063" s="2"/>
      <c r="Z4063" s="3"/>
      <c r="AA4063" s="3"/>
      <c r="AB4063" s="7" t="s">
        <v>11852</v>
      </c>
      <c r="AC4063" s="3" t="s">
        <v>685</v>
      </c>
      <c r="AD4063" s="3" t="s">
        <v>93</v>
      </c>
      <c r="AE4063" s="3" t="s">
        <v>93</v>
      </c>
      <c r="AF4063" s="3" t="s">
        <v>95</v>
      </c>
      <c r="AG4063" s="4"/>
      <c r="AH4063" s="3"/>
      <c r="AI4063" s="4"/>
      <c r="AJ40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3" s="8">
        <f>IF(#REF!=MAX(#REF!),"New","Old")</f>
      </c>
      <c r="AL4063" s="3"/>
      <c r="AM4063" s="9">
        <f>IF(OR(#REF!="",#REF!=0),"",IF(#REF!&lt;12000,"&lt;12k",IF(AND(#REF!&gt;=12000,#REF!&lt;24000),"12k to 24k",IF(AND(#REF!&gt;=24000,#REF!&lt;=36000),"24k to 36k",IF(#REF!&gt;36000,"&gt;36k","")))))</f>
      </c>
    </row>
    <row x14ac:dyDescent="0.25" r="4064" customHeight="1" ht="18.75">
      <c r="A4064" s="1">
        <v>1954620</v>
      </c>
      <c r="B4064" s="2">
        <v>11563814</v>
      </c>
      <c r="C4064" s="3" t="s">
        <v>0</v>
      </c>
      <c r="D4064" s="3" t="s">
        <v>86</v>
      </c>
      <c r="E4064" s="2">
        <v>2020</v>
      </c>
      <c r="F4064" s="4">
        <v>45295</v>
      </c>
      <c r="G4064" s="3" t="s">
        <v>2</v>
      </c>
      <c r="H4064" s="4">
        <v>45296</v>
      </c>
      <c r="I4064" s="4">
        <f>_xlfn.XLOOKUP(#REF!,[1]!Backup_F8_Previous_Wave[ODINO],[1]!Backup_F8_Previous_Wave[Production Date],"")</f>
      </c>
      <c r="J4064" s="10">
        <f>_xlfn.XLOOKUP(#REF!,[1]!Backup_F8_Previous_Wave[ODINO],[1]!Backup_F8_Previous_Wave[Wave Date],"")</f>
      </c>
      <c r="K4064" s="6">
        <f>_xlfn.XLOOKUP(#REF!,[1]!Backup_F8_Previous_Wave[ODINO],[1]!Backup_F8_Previous_Wave[Full VIN],"")</f>
      </c>
      <c r="L4064" s="3" t="s">
        <v>9919</v>
      </c>
      <c r="M4064" s="3" t="s">
        <v>4</v>
      </c>
      <c r="N4064" s="3" t="s">
        <v>11853</v>
      </c>
      <c r="O4064" s="3" t="s">
        <v>4771</v>
      </c>
      <c r="P4064" s="6">
        <f>_xlfn.XLOOKUP(#REF!,[1]!Table2[BINNING],[1]!Table2[VFG],"")</f>
      </c>
      <c r="Q4064" s="6">
        <f>IF(ISNUMBER(FIND("|",#REF!,1)),LEFT(#REF!,FIND("|",#REF!,1)-2),#REF!)</f>
      </c>
      <c r="R4064" s="6">
        <f>IF(ISNUMBER(FIND("|",#REF!,1)),RIGHT(#REF!,LEN(#REF!)-FIND("|",#REF!,1)-1),"")</f>
      </c>
      <c r="S4064" s="3" t="s">
        <v>7</v>
      </c>
      <c r="T4064" s="3" t="s">
        <v>7</v>
      </c>
      <c r="U4064" s="2">
        <v>0</v>
      </c>
      <c r="V4064" s="2">
        <v>0</v>
      </c>
      <c r="W4064" s="2">
        <v>26000</v>
      </c>
      <c r="X4064" s="3" t="s">
        <v>282</v>
      </c>
      <c r="Y4064" s="2">
        <v>0</v>
      </c>
      <c r="Z4064" s="3" t="s">
        <v>11854</v>
      </c>
      <c r="AA4064" s="3" t="s">
        <v>4038</v>
      </c>
      <c r="AB4064" s="7" t="s">
        <v>11855</v>
      </c>
      <c r="AC4064" s="3" t="s">
        <v>685</v>
      </c>
      <c r="AD4064" s="3" t="s">
        <v>93</v>
      </c>
      <c r="AE4064" s="3" t="s">
        <v>93</v>
      </c>
      <c r="AF4064" s="3" t="s">
        <v>95</v>
      </c>
      <c r="AG4064" s="4"/>
      <c r="AH4064" s="3"/>
      <c r="AI4064" s="4"/>
      <c r="AJ40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4" s="8">
        <f>IF(#REF!=MAX(#REF!),"New","Old")</f>
      </c>
      <c r="AL4064" s="3"/>
      <c r="AM4064" s="9">
        <f>IF(OR(#REF!="",#REF!=0),"",IF(#REF!&lt;12000,"&lt;12k",IF(AND(#REF!&gt;=12000,#REF!&lt;24000),"12k to 24k",IF(AND(#REF!&gt;=24000,#REF!&lt;=36000),"24k to 36k",IF(#REF!&gt;36000,"&gt;36k","")))))</f>
      </c>
    </row>
    <row x14ac:dyDescent="0.25" r="4065" customHeight="1" ht="18.75">
      <c r="A4065" s="1">
        <v>1954659</v>
      </c>
      <c r="B4065" s="2">
        <v>11563847</v>
      </c>
      <c r="C4065" s="3" t="s">
        <v>0</v>
      </c>
      <c r="D4065" s="3" t="s">
        <v>86</v>
      </c>
      <c r="E4065" s="2">
        <v>2020</v>
      </c>
      <c r="F4065" s="4">
        <v>45284</v>
      </c>
      <c r="G4065" s="3" t="s">
        <v>14</v>
      </c>
      <c r="H4065" s="4">
        <v>45296</v>
      </c>
      <c r="I4065" s="4">
        <f>_xlfn.XLOOKUP(#REF!,[1]!Backup_F8_Previous_Wave[ODINO],[1]!Backup_F8_Previous_Wave[Production Date],"")</f>
      </c>
      <c r="J4065" s="10">
        <f>_xlfn.XLOOKUP(#REF!,[1]!Backup_F8_Previous_Wave[ODINO],[1]!Backup_F8_Previous_Wave[Wave Date],"")</f>
      </c>
      <c r="K4065" s="6">
        <f>_xlfn.XLOOKUP(#REF!,[1]!Backup_F8_Previous_Wave[ODINO],[1]!Backup_F8_Previous_Wave[Full VIN],"")</f>
      </c>
      <c r="L4065" s="3" t="s">
        <v>8380</v>
      </c>
      <c r="M4065" s="3" t="s">
        <v>4</v>
      </c>
      <c r="N4065" s="3" t="s">
        <v>11856</v>
      </c>
      <c r="O4065" s="3" t="s">
        <v>4771</v>
      </c>
      <c r="P4065" s="6">
        <f>_xlfn.XLOOKUP(#REF!,[1]!Table2[BINNING],[1]!Table2[VFG],"")</f>
      </c>
      <c r="Q4065" s="6">
        <f>IF(ISNUMBER(FIND("|",#REF!,1)),LEFT(#REF!,FIND("|",#REF!,1)-2),#REF!)</f>
      </c>
      <c r="R4065" s="6">
        <f>IF(ISNUMBER(FIND("|",#REF!,1)),RIGHT(#REF!,LEN(#REF!)-FIND("|",#REF!,1)-1),"")</f>
      </c>
      <c r="S4065" s="3" t="s">
        <v>7</v>
      </c>
      <c r="T4065" s="3" t="s">
        <v>7</v>
      </c>
      <c r="U4065" s="2">
        <v>0</v>
      </c>
      <c r="V4065" s="2">
        <v>0</v>
      </c>
      <c r="W4065" s="2"/>
      <c r="X4065" s="3" t="s">
        <v>72</v>
      </c>
      <c r="Y4065" s="2"/>
      <c r="Z4065" s="3"/>
      <c r="AA4065" s="3"/>
      <c r="AB4065" s="7" t="s">
        <v>11857</v>
      </c>
      <c r="AC4065" s="3" t="s">
        <v>685</v>
      </c>
      <c r="AD4065" s="3" t="s">
        <v>93</v>
      </c>
      <c r="AE4065" s="3" t="s">
        <v>93</v>
      </c>
      <c r="AF4065" s="3" t="s">
        <v>95</v>
      </c>
      <c r="AG4065" s="4"/>
      <c r="AH4065" s="3"/>
      <c r="AI4065" s="4"/>
      <c r="AJ40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5" s="8">
        <f>IF(#REF!=MAX(#REF!),"New","Old")</f>
      </c>
      <c r="AL4065" s="3"/>
      <c r="AM4065" s="9">
        <f>IF(OR(#REF!="",#REF!=0),"",IF(#REF!&lt;12000,"&lt;12k",IF(AND(#REF!&gt;=12000,#REF!&lt;24000),"12k to 24k",IF(AND(#REF!&gt;=24000,#REF!&lt;=36000),"24k to 36k",IF(#REF!&gt;36000,"&gt;36k","")))))</f>
      </c>
    </row>
    <row x14ac:dyDescent="0.25" r="4066" customHeight="1" ht="18.75">
      <c r="A4066" s="1">
        <v>1954685</v>
      </c>
      <c r="B4066" s="2">
        <v>11563862</v>
      </c>
      <c r="C4066" s="3" t="s">
        <v>0</v>
      </c>
      <c r="D4066" s="3" t="s">
        <v>86</v>
      </c>
      <c r="E4066" s="2">
        <v>2020</v>
      </c>
      <c r="F4066" s="4">
        <v>45289</v>
      </c>
      <c r="G4066" s="3" t="s">
        <v>14</v>
      </c>
      <c r="H4066" s="4">
        <v>45296</v>
      </c>
      <c r="I4066" s="4">
        <f>_xlfn.XLOOKUP(#REF!,[1]!Backup_F8_Previous_Wave[ODINO],[1]!Backup_F8_Previous_Wave[Production Date],"")</f>
      </c>
      <c r="J4066" s="10">
        <f>_xlfn.XLOOKUP(#REF!,[1]!Backup_F8_Previous_Wave[ODINO],[1]!Backup_F8_Previous_Wave[Wave Date],"")</f>
      </c>
      <c r="K4066" s="6">
        <f>_xlfn.XLOOKUP(#REF!,[1]!Backup_F8_Previous_Wave[ODINO],[1]!Backup_F8_Previous_Wave[Full VIN],"")</f>
      </c>
      <c r="L4066" s="3" t="s">
        <v>7886</v>
      </c>
      <c r="M4066" s="3" t="s">
        <v>4</v>
      </c>
      <c r="N4066" s="3" t="s">
        <v>11858</v>
      </c>
      <c r="O4066" s="3" t="s">
        <v>4771</v>
      </c>
      <c r="P4066" s="6">
        <f>_xlfn.XLOOKUP(#REF!,[1]!Table2[BINNING],[1]!Table2[VFG],"")</f>
      </c>
      <c r="Q4066" s="6">
        <f>IF(ISNUMBER(FIND("|",#REF!,1)),LEFT(#REF!,FIND("|",#REF!,1)-2),#REF!)</f>
      </c>
      <c r="R4066" s="6">
        <f>IF(ISNUMBER(FIND("|",#REF!,1)),RIGHT(#REF!,LEN(#REF!)-FIND("|",#REF!,1)-1),"")</f>
      </c>
      <c r="S4066" s="3" t="s">
        <v>7</v>
      </c>
      <c r="T4066" s="3" t="s">
        <v>7</v>
      </c>
      <c r="U4066" s="2">
        <v>0</v>
      </c>
      <c r="V4066" s="2">
        <v>0</v>
      </c>
      <c r="W4066" s="2"/>
      <c r="X4066" s="3" t="s">
        <v>8</v>
      </c>
      <c r="Y4066" s="2">
        <v>0</v>
      </c>
      <c r="Z4066" s="3"/>
      <c r="AA4066" s="3"/>
      <c r="AB4066" s="7" t="s">
        <v>11859</v>
      </c>
      <c r="AC4066" s="3" t="s">
        <v>685</v>
      </c>
      <c r="AD4066" s="3" t="s">
        <v>93</v>
      </c>
      <c r="AE4066" s="3" t="s">
        <v>93</v>
      </c>
      <c r="AF4066" s="3" t="s">
        <v>95</v>
      </c>
      <c r="AG4066" s="4"/>
      <c r="AH4066" s="3"/>
      <c r="AI4066" s="4"/>
      <c r="AJ40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6" s="8">
        <f>IF(#REF!=MAX(#REF!),"New","Old")</f>
      </c>
      <c r="AL4066" s="3"/>
      <c r="AM4066" s="9">
        <f>IF(OR(#REF!="",#REF!=0),"",IF(#REF!&lt;12000,"&lt;12k",IF(AND(#REF!&gt;=12000,#REF!&lt;24000),"12k to 24k",IF(AND(#REF!&gt;=24000,#REF!&lt;=36000),"24k to 36k",IF(#REF!&gt;36000,"&gt;36k","")))))</f>
      </c>
    </row>
    <row x14ac:dyDescent="0.25" r="4067" customHeight="1" ht="18.75">
      <c r="A4067" s="1">
        <v>1954870</v>
      </c>
      <c r="B4067" s="2">
        <v>11563979</v>
      </c>
      <c r="C4067" s="3" t="s">
        <v>0</v>
      </c>
      <c r="D4067" s="3" t="s">
        <v>86</v>
      </c>
      <c r="E4067" s="2">
        <v>2020</v>
      </c>
      <c r="F4067" s="4">
        <v>44918</v>
      </c>
      <c r="G4067" s="3" t="s">
        <v>14</v>
      </c>
      <c r="H4067" s="4">
        <v>45298</v>
      </c>
      <c r="I4067" s="4">
        <f>_xlfn.XLOOKUP(#REF!,[1]!Backup_F8_Previous_Wave[ODINO],[1]!Backup_F8_Previous_Wave[Production Date],"")</f>
      </c>
      <c r="J4067" s="10">
        <f>_xlfn.XLOOKUP(#REF!,[1]!Backup_F8_Previous_Wave[ODINO],[1]!Backup_F8_Previous_Wave[Wave Date],"")</f>
      </c>
      <c r="K4067" s="6">
        <f>_xlfn.XLOOKUP(#REF!,[1]!Backup_F8_Previous_Wave[ODINO],[1]!Backup_F8_Previous_Wave[Full VIN],"")</f>
      </c>
      <c r="L4067" s="3" t="s">
        <v>2275</v>
      </c>
      <c r="M4067" s="3" t="s">
        <v>4</v>
      </c>
      <c r="N4067" s="3" t="s">
        <v>11860</v>
      </c>
      <c r="O4067" s="3" t="s">
        <v>4771</v>
      </c>
      <c r="P4067" s="6">
        <f>_xlfn.XLOOKUP(#REF!,[1]!Table2[BINNING],[1]!Table2[VFG],"")</f>
      </c>
      <c r="Q4067" s="6">
        <f>IF(ISNUMBER(FIND("|",#REF!,1)),LEFT(#REF!,FIND("|",#REF!,1)-2),#REF!)</f>
      </c>
      <c r="R4067" s="6">
        <f>IF(ISNUMBER(FIND("|",#REF!,1)),RIGHT(#REF!,LEN(#REF!)-FIND("|",#REF!,1)-1),"")</f>
      </c>
      <c r="S4067" s="3" t="s">
        <v>7</v>
      </c>
      <c r="T4067" s="3" t="s">
        <v>7</v>
      </c>
      <c r="U4067" s="2">
        <v>0</v>
      </c>
      <c r="V4067" s="2">
        <v>0</v>
      </c>
      <c r="W4067" s="2"/>
      <c r="X4067" s="3" t="s">
        <v>63</v>
      </c>
      <c r="Y4067" s="2">
        <v>0</v>
      </c>
      <c r="Z4067" s="3"/>
      <c r="AA4067" s="3"/>
      <c r="AB4067" s="7" t="s">
        <v>11861</v>
      </c>
      <c r="AC4067" s="3" t="s">
        <v>685</v>
      </c>
      <c r="AD4067" s="3" t="s">
        <v>93</v>
      </c>
      <c r="AE4067" s="3" t="s">
        <v>93</v>
      </c>
      <c r="AF4067" s="3" t="s">
        <v>95</v>
      </c>
      <c r="AG4067" s="4"/>
      <c r="AH4067" s="3"/>
      <c r="AI4067" s="4"/>
      <c r="AJ40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7" s="8">
        <f>IF(#REF!=MAX(#REF!),"New","Old")</f>
      </c>
      <c r="AL4067" s="3"/>
      <c r="AM4067" s="9">
        <f>IF(OR(#REF!="",#REF!=0),"",IF(#REF!&lt;12000,"&lt;12k",IF(AND(#REF!&gt;=12000,#REF!&lt;24000),"12k to 24k",IF(AND(#REF!&gt;=24000,#REF!&lt;=36000),"24k to 36k",IF(#REF!&gt;36000,"&gt;36k","")))))</f>
      </c>
    </row>
    <row x14ac:dyDescent="0.25" r="4068" customHeight="1" ht="18.75">
      <c r="A4068" s="1">
        <v>1954991</v>
      </c>
      <c r="B4068" s="2">
        <v>11564048</v>
      </c>
      <c r="C4068" s="3" t="s">
        <v>0</v>
      </c>
      <c r="D4068" s="3" t="s">
        <v>86</v>
      </c>
      <c r="E4068" s="2">
        <v>2020</v>
      </c>
      <c r="F4068" s="4">
        <v>45297</v>
      </c>
      <c r="G4068" s="3" t="s">
        <v>2</v>
      </c>
      <c r="H4068" s="4">
        <v>45298</v>
      </c>
      <c r="I4068" s="4">
        <f>_xlfn.XLOOKUP(#REF!,[1]!Backup_F8_Previous_Wave[ODINO],[1]!Backup_F8_Previous_Wave[Production Date],"")</f>
      </c>
      <c r="J4068" s="10">
        <f>_xlfn.XLOOKUP(#REF!,[1]!Backup_F8_Previous_Wave[ODINO],[1]!Backup_F8_Previous_Wave[Wave Date],"")</f>
      </c>
      <c r="K4068" s="6">
        <f>_xlfn.XLOOKUP(#REF!,[1]!Backup_F8_Previous_Wave[ODINO],[1]!Backup_F8_Previous_Wave[Full VIN],"")</f>
      </c>
      <c r="L4068" s="3" t="s">
        <v>2521</v>
      </c>
      <c r="M4068" s="3" t="s">
        <v>4</v>
      </c>
      <c r="N4068" s="3" t="s">
        <v>11862</v>
      </c>
      <c r="O4068" s="3" t="s">
        <v>4771</v>
      </c>
      <c r="P4068" s="6">
        <f>_xlfn.XLOOKUP(#REF!,[1]!Table2[BINNING],[1]!Table2[VFG],"")</f>
      </c>
      <c r="Q4068" s="6">
        <f>IF(ISNUMBER(FIND("|",#REF!,1)),LEFT(#REF!,FIND("|",#REF!,1)-2),#REF!)</f>
      </c>
      <c r="R4068" s="6">
        <f>IF(ISNUMBER(FIND("|",#REF!,1)),RIGHT(#REF!,LEN(#REF!)-FIND("|",#REF!,1)-1),"")</f>
      </c>
      <c r="S4068" s="3" t="s">
        <v>7</v>
      </c>
      <c r="T4068" s="3" t="s">
        <v>7</v>
      </c>
      <c r="U4068" s="2">
        <v>0</v>
      </c>
      <c r="V4068" s="2">
        <v>0</v>
      </c>
      <c r="W4068" s="2"/>
      <c r="X4068" s="3" t="s">
        <v>72</v>
      </c>
      <c r="Y4068" s="2"/>
      <c r="Z4068" s="3"/>
      <c r="AA4068" s="3"/>
      <c r="AB4068" s="7" t="s">
        <v>11863</v>
      </c>
      <c r="AC4068" s="3" t="s">
        <v>685</v>
      </c>
      <c r="AD4068" s="3" t="s">
        <v>93</v>
      </c>
      <c r="AE4068" s="3" t="s">
        <v>93</v>
      </c>
      <c r="AF4068" s="3" t="s">
        <v>95</v>
      </c>
      <c r="AG4068" s="4"/>
      <c r="AH4068" s="3"/>
      <c r="AI4068" s="4"/>
      <c r="AJ40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8" s="8">
        <f>IF(#REF!=MAX(#REF!),"New","Old")</f>
      </c>
      <c r="AL4068" s="3"/>
      <c r="AM4068" s="9">
        <f>IF(OR(#REF!="",#REF!=0),"",IF(#REF!&lt;12000,"&lt;12k",IF(AND(#REF!&gt;=12000,#REF!&lt;24000),"12k to 24k",IF(AND(#REF!&gt;=24000,#REF!&lt;=36000),"24k to 36k",IF(#REF!&gt;36000,"&gt;36k","")))))</f>
      </c>
    </row>
    <row x14ac:dyDescent="0.25" r="4069" customHeight="1" ht="18.75">
      <c r="A4069" s="1">
        <v>1955071</v>
      </c>
      <c r="B4069" s="2">
        <v>11564098</v>
      </c>
      <c r="C4069" s="3" t="s">
        <v>0</v>
      </c>
      <c r="D4069" s="3" t="s">
        <v>1</v>
      </c>
      <c r="E4069" s="2">
        <v>2018</v>
      </c>
      <c r="F4069" s="4">
        <v>45299</v>
      </c>
      <c r="G4069" s="3" t="s">
        <v>2</v>
      </c>
      <c r="H4069" s="4">
        <v>45299</v>
      </c>
      <c r="I4069" s="4"/>
      <c r="J4069" s="10">
        <f>_xlfn.XLOOKUP(#REF!,[1]!Backup_F8_Previous_Wave[ODINO],[1]!Backup_F8_Previous_Wave[Wave Date],"")</f>
      </c>
      <c r="K4069" s="3"/>
      <c r="L4069" s="3" t="s">
        <v>11864</v>
      </c>
      <c r="M4069" s="3" t="s">
        <v>4</v>
      </c>
      <c r="N4069" s="3" t="s">
        <v>11865</v>
      </c>
      <c r="O4069" s="3" t="s">
        <v>49</v>
      </c>
      <c r="P4069" s="6">
        <f>_xlfn.XLOOKUP(#REF!,[1]!Table2[BINNING],[1]!Table2[VFG],"")</f>
      </c>
      <c r="Q4069" s="6">
        <f>IF(ISNUMBER(FIND("|",#REF!,1)),LEFT(#REF!,FIND("|",#REF!,1)-2),#REF!)</f>
      </c>
      <c r="R4069" s="6">
        <f>IF(ISNUMBER(FIND("|",#REF!,1)),RIGHT(#REF!,LEN(#REF!)-FIND("|",#REF!,1)-1),"")</f>
      </c>
      <c r="S4069" s="3" t="s">
        <v>7</v>
      </c>
      <c r="T4069" s="3" t="s">
        <v>7</v>
      </c>
      <c r="U4069" s="2">
        <v>0</v>
      </c>
      <c r="V4069" s="2">
        <v>0</v>
      </c>
      <c r="W4069" s="2"/>
      <c r="X4069" s="3" t="s">
        <v>358</v>
      </c>
      <c r="Y4069" s="2"/>
      <c r="Z4069" s="3"/>
      <c r="AA4069" s="3"/>
      <c r="AB4069" s="7" t="s">
        <v>11866</v>
      </c>
      <c r="AC4069" s="3" t="s">
        <v>44</v>
      </c>
      <c r="AD4069" s="3" t="s">
        <v>44</v>
      </c>
      <c r="AE4069" s="3" t="s">
        <v>44</v>
      </c>
      <c r="AF4069" s="3" t="s">
        <v>44</v>
      </c>
      <c r="AG4069" s="4"/>
      <c r="AH4069" s="3"/>
      <c r="AI4069" s="4"/>
      <c r="AJ40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69" s="8">
        <f>IF(#REF!=MAX(#REF!),"New","Old")</f>
      </c>
      <c r="AL4069" s="3"/>
      <c r="AM4069" s="9">
        <f>IF(OR(#REF!="",#REF!=0),"",IF(#REF!&lt;12000,"&lt;12k",IF(AND(#REF!&gt;=12000,#REF!&lt;24000),"12k to 24k",IF(AND(#REF!&gt;=24000,#REF!&lt;=36000),"24k to 36k",IF(#REF!&gt;36000,"&gt;36k","")))))</f>
      </c>
    </row>
    <row x14ac:dyDescent="0.25" r="4070" customHeight="1" ht="18.75">
      <c r="A4070" s="1">
        <v>1955175</v>
      </c>
      <c r="B4070" s="2">
        <v>11564179</v>
      </c>
      <c r="C4070" s="3" t="s">
        <v>0</v>
      </c>
      <c r="D4070" s="3" t="s">
        <v>86</v>
      </c>
      <c r="E4070" s="2">
        <v>2020</v>
      </c>
      <c r="F4070" s="4">
        <v>45299</v>
      </c>
      <c r="G4070" s="3" t="s">
        <v>2</v>
      </c>
      <c r="H4070" s="4">
        <v>45299</v>
      </c>
      <c r="I4070" s="4">
        <f>_xlfn.XLOOKUP(#REF!,[1]!Backup_F8_Previous_Wave[ODINO],[1]!Backup_F8_Previous_Wave[Production Date],"")</f>
      </c>
      <c r="J4070" s="10">
        <f>_xlfn.XLOOKUP(#REF!,[1]!Backup_F8_Previous_Wave[ODINO],[1]!Backup_F8_Previous_Wave[Wave Date],"")</f>
      </c>
      <c r="K4070" s="6">
        <f>_xlfn.XLOOKUP(#REF!,[1]!Backup_F8_Previous_Wave[ODINO],[1]!Backup_F8_Previous_Wave[Full VIN],"")</f>
      </c>
      <c r="L4070" s="3" t="s">
        <v>7886</v>
      </c>
      <c r="M4070" s="3" t="s">
        <v>4</v>
      </c>
      <c r="N4070" s="3" t="s">
        <v>11867</v>
      </c>
      <c r="O4070" s="3" t="s">
        <v>4771</v>
      </c>
      <c r="P4070" s="6">
        <f>_xlfn.XLOOKUP(#REF!,[1]!Table2[BINNING],[1]!Table2[VFG],"")</f>
      </c>
      <c r="Q4070" s="6">
        <f>IF(ISNUMBER(FIND("|",#REF!,1)),LEFT(#REF!,FIND("|",#REF!,1)-2),#REF!)</f>
      </c>
      <c r="R4070" s="6">
        <f>IF(ISNUMBER(FIND("|",#REF!,1)),RIGHT(#REF!,LEN(#REF!)-FIND("|",#REF!,1)-1),"")</f>
      </c>
      <c r="S4070" s="3" t="s">
        <v>7</v>
      </c>
      <c r="T4070" s="3" t="s">
        <v>7</v>
      </c>
      <c r="U4070" s="2">
        <v>0</v>
      </c>
      <c r="V4070" s="2">
        <v>0</v>
      </c>
      <c r="W4070" s="2"/>
      <c r="X4070" s="3" t="s">
        <v>238</v>
      </c>
      <c r="Y4070" s="2"/>
      <c r="Z4070" s="3"/>
      <c r="AA4070" s="3"/>
      <c r="AB4070" s="7" t="s">
        <v>11868</v>
      </c>
      <c r="AC4070" s="3" t="s">
        <v>685</v>
      </c>
      <c r="AD4070" s="3" t="s">
        <v>93</v>
      </c>
      <c r="AE4070" s="3" t="s">
        <v>93</v>
      </c>
      <c r="AF4070" s="3" t="s">
        <v>95</v>
      </c>
      <c r="AG4070" s="4"/>
      <c r="AH4070" s="3"/>
      <c r="AI4070" s="4"/>
      <c r="AJ40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0" s="8">
        <f>IF(#REF!=MAX(#REF!),"New","Old")</f>
      </c>
      <c r="AL4070" s="3"/>
      <c r="AM4070" s="9">
        <f>IF(OR(#REF!="",#REF!=0),"",IF(#REF!&lt;12000,"&lt;12k",IF(AND(#REF!&gt;=12000,#REF!&lt;24000),"12k to 24k",IF(AND(#REF!&gt;=24000,#REF!&lt;=36000),"24k to 36k",IF(#REF!&gt;36000,"&gt;36k","")))))</f>
      </c>
    </row>
    <row x14ac:dyDescent="0.25" r="4071" customHeight="1" ht="18.75">
      <c r="A4071" s="1">
        <v>1955187</v>
      </c>
      <c r="B4071" s="2">
        <v>11564187</v>
      </c>
      <c r="C4071" s="3" t="s">
        <v>0</v>
      </c>
      <c r="D4071" s="3" t="s">
        <v>86</v>
      </c>
      <c r="E4071" s="2">
        <v>2020</v>
      </c>
      <c r="F4071" s="4">
        <v>45264</v>
      </c>
      <c r="G4071" s="3" t="s">
        <v>14</v>
      </c>
      <c r="H4071" s="4">
        <v>45299</v>
      </c>
      <c r="I4071" s="4">
        <f>_xlfn.XLOOKUP(#REF!,[1]!Backup_F8_Previous_Wave[ODINO],[1]!Backup_F8_Previous_Wave[Production Date],"")</f>
      </c>
      <c r="J4071" s="10">
        <f>_xlfn.XLOOKUP(#REF!,[1]!Backup_F8_Previous_Wave[ODINO],[1]!Backup_F8_Previous_Wave[Wave Date],"")</f>
      </c>
      <c r="K4071" s="6">
        <f>_xlfn.XLOOKUP(#REF!,[1]!Backup_F8_Previous_Wave[ODINO],[1]!Backup_F8_Previous_Wave[Full VIN],"")</f>
      </c>
      <c r="L4071" s="3" t="s">
        <v>9490</v>
      </c>
      <c r="M4071" s="3" t="s">
        <v>4</v>
      </c>
      <c r="N4071" s="3" t="s">
        <v>11869</v>
      </c>
      <c r="O4071" s="3" t="s">
        <v>4771</v>
      </c>
      <c r="P4071" s="6">
        <f>_xlfn.XLOOKUP(#REF!,[1]!Table2[BINNING],[1]!Table2[VFG],"")</f>
      </c>
      <c r="Q4071" s="6">
        <f>IF(ISNUMBER(FIND("|",#REF!,1)),LEFT(#REF!,FIND("|",#REF!,1)-2),#REF!)</f>
      </c>
      <c r="R4071" s="6">
        <f>IF(ISNUMBER(FIND("|",#REF!,1)),RIGHT(#REF!,LEN(#REF!)-FIND("|",#REF!,1)-1),"")</f>
      </c>
      <c r="S4071" s="3" t="s">
        <v>7</v>
      </c>
      <c r="T4071" s="3" t="s">
        <v>7</v>
      </c>
      <c r="U4071" s="2">
        <v>0</v>
      </c>
      <c r="V4071" s="2">
        <v>0</v>
      </c>
      <c r="W4071" s="2"/>
      <c r="X4071" s="3" t="s">
        <v>106</v>
      </c>
      <c r="Y4071" s="2"/>
      <c r="Z4071" s="3"/>
      <c r="AA4071" s="3"/>
      <c r="AB4071" s="7" t="s">
        <v>11870</v>
      </c>
      <c r="AC4071" s="3" t="s">
        <v>685</v>
      </c>
      <c r="AD4071" s="3" t="s">
        <v>93</v>
      </c>
      <c r="AE4071" s="3" t="s">
        <v>93</v>
      </c>
      <c r="AF4071" s="3" t="s">
        <v>95</v>
      </c>
      <c r="AG4071" s="4"/>
      <c r="AH4071" s="3"/>
      <c r="AI4071" s="4"/>
      <c r="AJ40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1" s="8">
        <f>IF(#REF!=MAX(#REF!),"New","Old")</f>
      </c>
      <c r="AL4071" s="3"/>
      <c r="AM4071" s="9">
        <f>IF(OR(#REF!="",#REF!=0),"",IF(#REF!&lt;12000,"&lt;12k",IF(AND(#REF!&gt;=12000,#REF!&lt;24000),"12k to 24k",IF(AND(#REF!&gt;=24000,#REF!&lt;=36000),"24k to 36k",IF(#REF!&gt;36000,"&gt;36k","")))))</f>
      </c>
    </row>
    <row x14ac:dyDescent="0.25" r="4072" customHeight="1" ht="18.75">
      <c r="A4072" s="1">
        <v>1955223</v>
      </c>
      <c r="B4072" s="2">
        <v>11564217</v>
      </c>
      <c r="C4072" s="3" t="s">
        <v>0</v>
      </c>
      <c r="D4072" s="3" t="s">
        <v>86</v>
      </c>
      <c r="E4072" s="2">
        <v>2021</v>
      </c>
      <c r="F4072" s="4">
        <v>44935</v>
      </c>
      <c r="G4072" s="3" t="s">
        <v>2</v>
      </c>
      <c r="H4072" s="4">
        <v>45299</v>
      </c>
      <c r="I4072" s="4">
        <f>_xlfn.XLOOKUP(#REF!,[1]!Backup_F8_Previous_Wave[ODINO],[1]!Backup_F8_Previous_Wave[Production Date],"")</f>
      </c>
      <c r="J4072" s="10">
        <f>_xlfn.XLOOKUP(#REF!,[1]!Backup_F8_Previous_Wave[ODINO],[1]!Backup_F8_Previous_Wave[Wave Date],"")</f>
      </c>
      <c r="K4072" s="6">
        <f>_xlfn.XLOOKUP(#REF!,[1]!Backup_F8_Previous_Wave[ODINO],[1]!Backup_F8_Previous_Wave[Full VIN],"")</f>
      </c>
      <c r="L4072" s="3" t="s">
        <v>10610</v>
      </c>
      <c r="M4072" s="3" t="s">
        <v>4</v>
      </c>
      <c r="N4072" s="3" t="s">
        <v>11871</v>
      </c>
      <c r="O4072" s="3" t="s">
        <v>4771</v>
      </c>
      <c r="P4072" s="6">
        <f>_xlfn.XLOOKUP(#REF!,[1]!Table2[BINNING],[1]!Table2[VFG],"")</f>
      </c>
      <c r="Q4072" s="6">
        <f>IF(ISNUMBER(FIND("|",#REF!,1)),LEFT(#REF!,FIND("|",#REF!,1)-2),#REF!)</f>
      </c>
      <c r="R4072" s="6">
        <f>IF(ISNUMBER(FIND("|",#REF!,1)),RIGHT(#REF!,LEN(#REF!)-FIND("|",#REF!,1)-1),"")</f>
      </c>
      <c r="S4072" s="3" t="s">
        <v>7</v>
      </c>
      <c r="T4072" s="3" t="s">
        <v>7</v>
      </c>
      <c r="U4072" s="2">
        <v>0</v>
      </c>
      <c r="V4072" s="2">
        <v>0</v>
      </c>
      <c r="W4072" s="2"/>
      <c r="X4072" s="3" t="s">
        <v>229</v>
      </c>
      <c r="Y4072" s="2">
        <v>0</v>
      </c>
      <c r="Z4072" s="3"/>
      <c r="AA4072" s="3"/>
      <c r="AB4072" s="7" t="s">
        <v>11872</v>
      </c>
      <c r="AC4072" s="3" t="s">
        <v>685</v>
      </c>
      <c r="AD4072" s="3" t="s">
        <v>1962</v>
      </c>
      <c r="AE4072" s="3" t="s">
        <v>1962</v>
      </c>
      <c r="AF4072" s="3" t="s">
        <v>95</v>
      </c>
      <c r="AG4072" s="4"/>
      <c r="AH4072" s="3"/>
      <c r="AI4072" s="4"/>
      <c r="AJ40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2" s="8">
        <f>IF(#REF!=MAX(#REF!),"New","Old")</f>
      </c>
      <c r="AL4072" s="3"/>
      <c r="AM4072" s="9">
        <f>IF(OR(#REF!="",#REF!=0),"",IF(#REF!&lt;12000,"&lt;12k",IF(AND(#REF!&gt;=12000,#REF!&lt;24000),"12k to 24k",IF(AND(#REF!&gt;=24000,#REF!&lt;=36000),"24k to 36k",IF(#REF!&gt;36000,"&gt;36k","")))))</f>
      </c>
    </row>
    <row x14ac:dyDescent="0.25" r="4073" customHeight="1" ht="18.75">
      <c r="A4073" s="1">
        <v>1955307</v>
      </c>
      <c r="B4073" s="2">
        <v>11564277</v>
      </c>
      <c r="C4073" s="3" t="s">
        <v>0</v>
      </c>
      <c r="D4073" s="3" t="s">
        <v>86</v>
      </c>
      <c r="E4073" s="2">
        <v>2020</v>
      </c>
      <c r="F4073" s="4">
        <v>45299</v>
      </c>
      <c r="G4073" s="3" t="s">
        <v>2</v>
      </c>
      <c r="H4073" s="4">
        <v>45299</v>
      </c>
      <c r="I4073" s="4">
        <f>_xlfn.XLOOKUP(#REF!,[1]!Backup_F8_Previous_Wave[ODINO],[1]!Backup_F8_Previous_Wave[Production Date],"")</f>
      </c>
      <c r="J4073" s="10">
        <f>_xlfn.XLOOKUP(#REF!,[1]!Backup_F8_Previous_Wave[ODINO],[1]!Backup_F8_Previous_Wave[Wave Date],"")</f>
      </c>
      <c r="K4073" s="6">
        <f>_xlfn.XLOOKUP(#REF!,[1]!Backup_F8_Previous_Wave[ODINO],[1]!Backup_F8_Previous_Wave[Full VIN],"")</f>
      </c>
      <c r="L4073" s="3" t="s">
        <v>6647</v>
      </c>
      <c r="M4073" s="3" t="s">
        <v>4</v>
      </c>
      <c r="N4073" s="3" t="s">
        <v>11873</v>
      </c>
      <c r="O4073" s="3" t="s">
        <v>4771</v>
      </c>
      <c r="P4073" s="6">
        <f>_xlfn.XLOOKUP(#REF!,[1]!Table2[BINNING],[1]!Table2[VFG],"")</f>
      </c>
      <c r="Q4073" s="6">
        <f>IF(ISNUMBER(FIND("|",#REF!,1)),LEFT(#REF!,FIND("|",#REF!,1)-2),#REF!)</f>
      </c>
      <c r="R4073" s="6">
        <f>IF(ISNUMBER(FIND("|",#REF!,1)),RIGHT(#REF!,LEN(#REF!)-FIND("|",#REF!,1)-1),"")</f>
      </c>
      <c r="S4073" s="3" t="s">
        <v>7</v>
      </c>
      <c r="T4073" s="3" t="s">
        <v>7</v>
      </c>
      <c r="U4073" s="2">
        <v>0</v>
      </c>
      <c r="V4073" s="2">
        <v>0</v>
      </c>
      <c r="W4073" s="2"/>
      <c r="X4073" s="3" t="s">
        <v>63</v>
      </c>
      <c r="Y4073" s="2"/>
      <c r="Z4073" s="3"/>
      <c r="AA4073" s="3"/>
      <c r="AB4073" s="7" t="s">
        <v>11874</v>
      </c>
      <c r="AC4073" s="3" t="s">
        <v>685</v>
      </c>
      <c r="AD4073" s="3" t="s">
        <v>93</v>
      </c>
      <c r="AE4073" s="3" t="s">
        <v>93</v>
      </c>
      <c r="AF4073" s="3" t="s">
        <v>95</v>
      </c>
      <c r="AG4073" s="4"/>
      <c r="AH4073" s="3"/>
      <c r="AI4073" s="4"/>
      <c r="AJ40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3" s="8">
        <f>IF(#REF!=MAX(#REF!),"New","Old")</f>
      </c>
      <c r="AL4073" s="3"/>
      <c r="AM4073" s="9">
        <f>IF(OR(#REF!="",#REF!=0),"",IF(#REF!&lt;12000,"&lt;12k",IF(AND(#REF!&gt;=12000,#REF!&lt;24000),"12k to 24k",IF(AND(#REF!&gt;=24000,#REF!&lt;=36000),"24k to 36k",IF(#REF!&gt;36000,"&gt;36k","")))))</f>
      </c>
    </row>
    <row x14ac:dyDescent="0.25" r="4074" customHeight="1" ht="18.75">
      <c r="A4074" s="1">
        <v>1955368</v>
      </c>
      <c r="B4074" s="2">
        <v>11564312</v>
      </c>
      <c r="C4074" s="3" t="s">
        <v>0</v>
      </c>
      <c r="D4074" s="3" t="s">
        <v>86</v>
      </c>
      <c r="E4074" s="2">
        <v>2020</v>
      </c>
      <c r="F4074" s="4">
        <v>44963</v>
      </c>
      <c r="G4074" s="3" t="s">
        <v>2</v>
      </c>
      <c r="H4074" s="4">
        <v>45300</v>
      </c>
      <c r="I4074" s="4"/>
      <c r="J4074" s="10">
        <f>_xlfn.XLOOKUP(#REF!,[1]!Backup_F8_Previous_Wave[ODINO],[1]!Backup_F8_Previous_Wave[Wave Date],"")</f>
      </c>
      <c r="K4074" s="3"/>
      <c r="L4074" s="3" t="s">
        <v>11063</v>
      </c>
      <c r="M4074" s="3" t="s">
        <v>4</v>
      </c>
      <c r="N4074" s="3" t="s">
        <v>11875</v>
      </c>
      <c r="O4074" s="3" t="s">
        <v>4771</v>
      </c>
      <c r="P4074" s="6">
        <f>_xlfn.XLOOKUP(#REF!,[1]!Table2[BINNING],[1]!Table2[VFG],"")</f>
      </c>
      <c r="Q4074" s="6">
        <f>IF(ISNUMBER(FIND("|",#REF!,1)),LEFT(#REF!,FIND("|",#REF!,1)-2),#REF!)</f>
      </c>
      <c r="R4074" s="6">
        <f>IF(ISNUMBER(FIND("|",#REF!,1)),RIGHT(#REF!,LEN(#REF!)-FIND("|",#REF!,1)-1),"")</f>
      </c>
      <c r="S4074" s="3" t="s">
        <v>7</v>
      </c>
      <c r="T4074" s="3" t="s">
        <v>7</v>
      </c>
      <c r="U4074" s="2">
        <v>0</v>
      </c>
      <c r="V4074" s="2">
        <v>0</v>
      </c>
      <c r="W4074" s="2"/>
      <c r="X4074" s="3" t="s">
        <v>525</v>
      </c>
      <c r="Y4074" s="2"/>
      <c r="Z4074" s="3"/>
      <c r="AA4074" s="3"/>
      <c r="AB4074" s="7" t="s">
        <v>11876</v>
      </c>
      <c r="AC4074" s="3" t="s">
        <v>44</v>
      </c>
      <c r="AD4074" s="3" t="s">
        <v>44</v>
      </c>
      <c r="AE4074" s="3" t="s">
        <v>44</v>
      </c>
      <c r="AF4074" s="3" t="s">
        <v>44</v>
      </c>
      <c r="AG4074" s="4"/>
      <c r="AH4074" s="3"/>
      <c r="AI4074" s="4"/>
      <c r="AJ40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4" s="8">
        <f>IF(#REF!=MAX(#REF!),"New","Old")</f>
      </c>
      <c r="AL4074" s="3"/>
      <c r="AM4074" s="9">
        <f>IF(OR(#REF!="",#REF!=0),"",IF(#REF!&lt;12000,"&lt;12k",IF(AND(#REF!&gt;=12000,#REF!&lt;24000),"12k to 24k",IF(AND(#REF!&gt;=24000,#REF!&lt;=36000),"24k to 36k",IF(#REF!&gt;36000,"&gt;36k","")))))</f>
      </c>
    </row>
    <row x14ac:dyDescent="0.25" r="4075" customHeight="1" ht="18.75">
      <c r="A4075" s="1">
        <v>1955448</v>
      </c>
      <c r="B4075" s="2">
        <v>11564364</v>
      </c>
      <c r="C4075" s="3" t="s">
        <v>0</v>
      </c>
      <c r="D4075" s="3" t="s">
        <v>86</v>
      </c>
      <c r="E4075" s="2">
        <v>2019</v>
      </c>
      <c r="F4075" s="4">
        <v>45290</v>
      </c>
      <c r="G4075" s="3" t="s">
        <v>14</v>
      </c>
      <c r="H4075" s="4">
        <v>45300</v>
      </c>
      <c r="I4075" s="4"/>
      <c r="J4075" s="10">
        <f>_xlfn.XLOOKUP(#REF!,[1]!Backup_F8_Previous_Wave[ODINO],[1]!Backup_F8_Previous_Wave[Wave Date],"")</f>
      </c>
      <c r="K4075" s="3"/>
      <c r="L4075" s="3" t="s">
        <v>11877</v>
      </c>
      <c r="M4075" s="3" t="s">
        <v>4</v>
      </c>
      <c r="N4075" s="3" t="s">
        <v>11878</v>
      </c>
      <c r="O4075" s="3" t="s">
        <v>11879</v>
      </c>
      <c r="P4075" s="6">
        <f>_xlfn.XLOOKUP(#REF!,[1]!Table2[BINNING],[1]!Table2[VFG],"")</f>
      </c>
      <c r="Q4075" s="6">
        <f>IF(ISNUMBER(FIND("|",#REF!,1)),LEFT(#REF!,FIND("|",#REF!,1)-2),#REF!)</f>
      </c>
      <c r="R4075" s="6">
        <f>IF(ISNUMBER(FIND("|",#REF!,1)),RIGHT(#REF!,LEN(#REF!)-FIND("|",#REF!,1)-1),"")</f>
      </c>
      <c r="S4075" s="3" t="s">
        <v>7</v>
      </c>
      <c r="T4075" s="3" t="s">
        <v>7</v>
      </c>
      <c r="U4075" s="2">
        <v>0</v>
      </c>
      <c r="V4075" s="2">
        <v>0</v>
      </c>
      <c r="W4075" s="2"/>
      <c r="X4075" s="3" t="s">
        <v>139</v>
      </c>
      <c r="Y4075" s="2"/>
      <c r="Z4075" s="3"/>
      <c r="AA4075" s="3"/>
      <c r="AB4075" s="7" t="s">
        <v>11880</v>
      </c>
      <c r="AC4075" s="3" t="s">
        <v>44</v>
      </c>
      <c r="AD4075" s="3" t="s">
        <v>44</v>
      </c>
      <c r="AE4075" s="3" t="s">
        <v>44</v>
      </c>
      <c r="AF4075" s="3" t="s">
        <v>44</v>
      </c>
      <c r="AG4075" s="4"/>
      <c r="AH4075" s="3"/>
      <c r="AI4075" s="4"/>
      <c r="AJ40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5" s="8">
        <f>IF(#REF!=MAX(#REF!),"New","Old")</f>
      </c>
      <c r="AL4075" s="3"/>
      <c r="AM4075" s="9">
        <f>IF(OR(#REF!="",#REF!=0),"",IF(#REF!&lt;12000,"&lt;12k",IF(AND(#REF!&gt;=12000,#REF!&lt;24000),"12k to 24k",IF(AND(#REF!&gt;=24000,#REF!&lt;=36000),"24k to 36k",IF(#REF!&gt;36000,"&gt;36k","")))))</f>
      </c>
    </row>
    <row x14ac:dyDescent="0.25" r="4076" customHeight="1" ht="18.75">
      <c r="A4076" s="1">
        <v>1955563</v>
      </c>
      <c r="B4076" s="2">
        <v>11564437</v>
      </c>
      <c r="C4076" s="3" t="s">
        <v>0</v>
      </c>
      <c r="D4076" s="3" t="s">
        <v>86</v>
      </c>
      <c r="E4076" s="2">
        <v>2020</v>
      </c>
      <c r="F4076" s="4">
        <v>45119</v>
      </c>
      <c r="G4076" s="3" t="s">
        <v>39</v>
      </c>
      <c r="H4076" s="4">
        <v>45300</v>
      </c>
      <c r="I4076" s="4">
        <f>_xlfn.XLOOKUP(#REF!,[1]!Backup_F8_Previous_Wave[ODINO],[1]!Backup_F8_Previous_Wave[Production Date],"")</f>
      </c>
      <c r="J4076" s="10">
        <f>_xlfn.XLOOKUP(#REF!,[1]!Backup_F8_Previous_Wave[ODINO],[1]!Backup_F8_Previous_Wave[Wave Date],"")</f>
      </c>
      <c r="K4076" s="6">
        <f>_xlfn.XLOOKUP(#REF!,[1]!Backup_F8_Previous_Wave[ODINO],[1]!Backup_F8_Previous_Wave[Full VIN],"")</f>
      </c>
      <c r="L4076" s="3" t="s">
        <v>3604</v>
      </c>
      <c r="M4076" s="3" t="s">
        <v>4</v>
      </c>
      <c r="N4076" s="3" t="s">
        <v>11881</v>
      </c>
      <c r="O4076" s="3" t="s">
        <v>4771</v>
      </c>
      <c r="P4076" s="6">
        <f>_xlfn.XLOOKUP(#REF!,[1]!Table2[BINNING],[1]!Table2[VFG],"")</f>
      </c>
      <c r="Q4076" s="6">
        <f>IF(ISNUMBER(FIND("|",#REF!,1)),LEFT(#REF!,FIND("|",#REF!,1)-2),#REF!)</f>
      </c>
      <c r="R4076" s="6">
        <f>IF(ISNUMBER(FIND("|",#REF!,1)),RIGHT(#REF!,LEN(#REF!)-FIND("|",#REF!,1)-1),"")</f>
      </c>
      <c r="S4076" s="3" t="s">
        <v>7</v>
      </c>
      <c r="T4076" s="3" t="s">
        <v>7</v>
      </c>
      <c r="U4076" s="2">
        <v>0</v>
      </c>
      <c r="V4076" s="2">
        <v>0</v>
      </c>
      <c r="W4076" s="2"/>
      <c r="X4076" s="3" t="s">
        <v>253</v>
      </c>
      <c r="Y4076" s="2">
        <v>0</v>
      </c>
      <c r="Z4076" s="3"/>
      <c r="AA4076" s="3"/>
      <c r="AB4076" s="7" t="s">
        <v>11882</v>
      </c>
      <c r="AC4076" s="3" t="s">
        <v>685</v>
      </c>
      <c r="AD4076" s="3" t="s">
        <v>93</v>
      </c>
      <c r="AE4076" s="3" t="s">
        <v>93</v>
      </c>
      <c r="AF4076" s="3" t="s">
        <v>95</v>
      </c>
      <c r="AG4076" s="4"/>
      <c r="AH4076" s="3"/>
      <c r="AI4076" s="4"/>
      <c r="AJ40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6" s="8">
        <f>IF(#REF!=MAX(#REF!),"New","Old")</f>
      </c>
      <c r="AL4076" s="3"/>
      <c r="AM4076" s="9">
        <f>IF(OR(#REF!="",#REF!=0),"",IF(#REF!&lt;12000,"&lt;12k",IF(AND(#REF!&gt;=12000,#REF!&lt;24000),"12k to 24k",IF(AND(#REF!&gt;=24000,#REF!&lt;=36000),"24k to 36k",IF(#REF!&gt;36000,"&gt;36k","")))))</f>
      </c>
    </row>
    <row x14ac:dyDescent="0.25" r="4077" customHeight="1" ht="18.75">
      <c r="A4077" s="1">
        <v>1955673</v>
      </c>
      <c r="B4077" s="2">
        <v>11564508</v>
      </c>
      <c r="C4077" s="3" t="s">
        <v>0</v>
      </c>
      <c r="D4077" s="3" t="s">
        <v>86</v>
      </c>
      <c r="E4077" s="2">
        <v>2020</v>
      </c>
      <c r="F4077" s="4">
        <v>45292</v>
      </c>
      <c r="G4077" s="3" t="s">
        <v>2</v>
      </c>
      <c r="H4077" s="4">
        <v>45300</v>
      </c>
      <c r="I4077" s="4"/>
      <c r="J4077" s="10">
        <f>_xlfn.XLOOKUP(#REF!,[1]!Backup_F8_Previous_Wave[ODINO],[1]!Backup_F8_Previous_Wave[Wave Date],"")</f>
      </c>
      <c r="K4077" s="3"/>
      <c r="L4077" s="3" t="s">
        <v>8182</v>
      </c>
      <c r="M4077" s="3" t="s">
        <v>4</v>
      </c>
      <c r="N4077" s="3" t="s">
        <v>11883</v>
      </c>
      <c r="O4077" s="3" t="s">
        <v>4771</v>
      </c>
      <c r="P4077" s="6">
        <f>_xlfn.XLOOKUP(#REF!,[1]!Table2[BINNING],[1]!Table2[VFG],"")</f>
      </c>
      <c r="Q4077" s="6">
        <f>IF(ISNUMBER(FIND("|",#REF!,1)),LEFT(#REF!,FIND("|",#REF!,1)-2),#REF!)</f>
      </c>
      <c r="R4077" s="6">
        <f>IF(ISNUMBER(FIND("|",#REF!,1)),RIGHT(#REF!,LEN(#REF!)-FIND("|",#REF!,1)-1),"")</f>
      </c>
      <c r="S4077" s="3" t="s">
        <v>7</v>
      </c>
      <c r="T4077" s="3" t="s">
        <v>7</v>
      </c>
      <c r="U4077" s="2">
        <v>0</v>
      </c>
      <c r="V4077" s="2">
        <v>0</v>
      </c>
      <c r="W4077" s="2"/>
      <c r="X4077" s="3" t="s">
        <v>897</v>
      </c>
      <c r="Y4077" s="2"/>
      <c r="Z4077" s="3"/>
      <c r="AA4077" s="3"/>
      <c r="AB4077" s="7" t="s">
        <v>11884</v>
      </c>
      <c r="AC4077" s="3" t="s">
        <v>44</v>
      </c>
      <c r="AD4077" s="3" t="s">
        <v>44</v>
      </c>
      <c r="AE4077" s="3" t="s">
        <v>44</v>
      </c>
      <c r="AF4077" s="3" t="s">
        <v>44</v>
      </c>
      <c r="AG4077" s="4"/>
      <c r="AH4077" s="3"/>
      <c r="AI4077" s="4"/>
      <c r="AJ40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7" s="8">
        <f>IF(#REF!=MAX(#REF!),"New","Old")</f>
      </c>
      <c r="AL4077" s="3"/>
      <c r="AM4077" s="9">
        <f>IF(OR(#REF!="",#REF!=0),"",IF(#REF!&lt;12000,"&lt;12k",IF(AND(#REF!&gt;=12000,#REF!&lt;24000),"12k to 24k",IF(AND(#REF!&gt;=24000,#REF!&lt;=36000),"24k to 36k",IF(#REF!&gt;36000,"&gt;36k","")))))</f>
      </c>
    </row>
    <row x14ac:dyDescent="0.25" r="4078" customHeight="1" ht="18.75">
      <c r="A4078" s="1">
        <v>1955695</v>
      </c>
      <c r="B4078" s="2">
        <v>11564523</v>
      </c>
      <c r="C4078" s="3" t="s">
        <v>0</v>
      </c>
      <c r="D4078" s="3" t="s">
        <v>181</v>
      </c>
      <c r="E4078" s="2">
        <v>2014</v>
      </c>
      <c r="F4078" s="4">
        <v>45293</v>
      </c>
      <c r="G4078" s="3" t="s">
        <v>2</v>
      </c>
      <c r="H4078" s="4">
        <v>45301</v>
      </c>
      <c r="I4078" s="4">
        <f>_xlfn.XLOOKUP(#REF!,[1]!Backup_F8_Previous_Wave[ODINO],[1]!Backup_F8_Previous_Wave[Production Date],"")</f>
      </c>
      <c r="J4078" s="10">
        <f>_xlfn.XLOOKUP(#REF!,[1]!Backup_F8_Previous_Wave[ODINO],[1]!Backup_F8_Previous_Wave[Wave Date],"")</f>
      </c>
      <c r="K4078" s="6">
        <f>_xlfn.XLOOKUP(#REF!,[1]!Backup_F8_Previous_Wave[ODINO],[1]!Backup_F8_Previous_Wave[Full VIN],"")</f>
      </c>
      <c r="L4078" s="3" t="s">
        <v>11885</v>
      </c>
      <c r="M4078" s="3" t="s">
        <v>4</v>
      </c>
      <c r="N4078" s="3" t="s">
        <v>11886</v>
      </c>
      <c r="O4078" s="3" t="s">
        <v>196</v>
      </c>
      <c r="P4078" s="6">
        <f>_xlfn.XLOOKUP(#REF!,[1]!Table2[BINNING],[1]!Table2[VFG],"")</f>
      </c>
      <c r="Q4078" s="6">
        <f>IF(ISNUMBER(FIND("|",#REF!,1)),LEFT(#REF!,FIND("|",#REF!,1)-2),#REF!)</f>
      </c>
      <c r="R4078" s="6">
        <f>IF(ISNUMBER(FIND("|",#REF!,1)),RIGHT(#REF!,LEN(#REF!)-FIND("|",#REF!,1)-1),"")</f>
      </c>
      <c r="S4078" s="3" t="s">
        <v>7</v>
      </c>
      <c r="T4078" s="3" t="s">
        <v>7</v>
      </c>
      <c r="U4078" s="2">
        <v>0</v>
      </c>
      <c r="V4078" s="2">
        <v>0</v>
      </c>
      <c r="W4078" s="2"/>
      <c r="X4078" s="3" t="s">
        <v>18</v>
      </c>
      <c r="Y4078" s="2">
        <v>65</v>
      </c>
      <c r="Z4078" s="3"/>
      <c r="AA4078" s="3"/>
      <c r="AB4078" s="7" t="s">
        <v>11887</v>
      </c>
      <c r="AC4078" s="3" t="s">
        <v>297</v>
      </c>
      <c r="AD4078" s="3" t="s">
        <v>298</v>
      </c>
      <c r="AE4078" s="3" t="s">
        <v>298</v>
      </c>
      <c r="AF4078" s="3" t="s">
        <v>198</v>
      </c>
      <c r="AG4078" s="4"/>
      <c r="AH4078" s="3"/>
      <c r="AI4078" s="4"/>
      <c r="AJ40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8" s="8">
        <f>IF(#REF!=MAX(#REF!),"New","Old")</f>
      </c>
      <c r="AL4078" s="3"/>
      <c r="AM4078" s="9">
        <f>IF(OR(#REF!="",#REF!=0),"",IF(#REF!&lt;12000,"&lt;12k",IF(AND(#REF!&gt;=12000,#REF!&lt;24000),"12k to 24k",IF(AND(#REF!&gt;=24000,#REF!&lt;=36000),"24k to 36k",IF(#REF!&gt;36000,"&gt;36k","")))))</f>
      </c>
    </row>
    <row x14ac:dyDescent="0.25" r="4079" customHeight="1" ht="18.75">
      <c r="A4079" s="1">
        <v>1955706</v>
      </c>
      <c r="B4079" s="2">
        <v>11564530</v>
      </c>
      <c r="C4079" s="3" t="s">
        <v>0</v>
      </c>
      <c r="D4079" s="3" t="s">
        <v>181</v>
      </c>
      <c r="E4079" s="2">
        <v>2020</v>
      </c>
      <c r="F4079" s="4">
        <v>45299</v>
      </c>
      <c r="G4079" s="3" t="s">
        <v>2</v>
      </c>
      <c r="H4079" s="4">
        <v>45301</v>
      </c>
      <c r="I4079" s="4">
        <f>_xlfn.XLOOKUP(#REF!,[1]!Backup_F8_Previous_Wave[ODINO],[1]!Backup_F8_Previous_Wave[Production Date],"")</f>
      </c>
      <c r="J4079" s="10">
        <f>_xlfn.XLOOKUP(#REF!,[1]!Backup_F8_Previous_Wave[ODINO],[1]!Backup_F8_Previous_Wave[Wave Date],"")</f>
      </c>
      <c r="K4079" s="6">
        <f>_xlfn.XLOOKUP(#REF!,[1]!Backup_F8_Previous_Wave[ODINO],[1]!Backup_F8_Previous_Wave[Full VIN],"")</f>
      </c>
      <c r="L4079" s="3" t="s">
        <v>11888</v>
      </c>
      <c r="M4079" s="3" t="s">
        <v>4</v>
      </c>
      <c r="N4079" s="3" t="s">
        <v>11889</v>
      </c>
      <c r="O4079" s="3" t="s">
        <v>99</v>
      </c>
      <c r="P4079" s="6">
        <f>_xlfn.XLOOKUP(#REF!,[1]!Table2[BINNING],[1]!Table2[VFG],"")</f>
      </c>
      <c r="Q4079" s="6">
        <f>IF(ISNUMBER(FIND("|",#REF!,1)),LEFT(#REF!,FIND("|",#REF!,1)-2),#REF!)</f>
      </c>
      <c r="R4079" s="6">
        <f>IF(ISNUMBER(FIND("|",#REF!,1)),RIGHT(#REF!,LEN(#REF!)-FIND("|",#REF!,1)-1),"")</f>
      </c>
      <c r="S4079" s="3" t="s">
        <v>7</v>
      </c>
      <c r="T4079" s="3" t="s">
        <v>7</v>
      </c>
      <c r="U4079" s="2">
        <v>0</v>
      </c>
      <c r="V4079" s="2">
        <v>0</v>
      </c>
      <c r="W4079" s="2"/>
      <c r="X4079" s="3" t="s">
        <v>229</v>
      </c>
      <c r="Y4079" s="2"/>
      <c r="Z4079" s="3"/>
      <c r="AA4079" s="3"/>
      <c r="AB4079" s="7" t="s">
        <v>11890</v>
      </c>
      <c r="AC4079" s="3" t="s">
        <v>11891</v>
      </c>
      <c r="AD4079" s="3" t="s">
        <v>298</v>
      </c>
      <c r="AE4079" s="3" t="s">
        <v>298</v>
      </c>
      <c r="AF4079" s="3" t="s">
        <v>198</v>
      </c>
      <c r="AG4079" s="4"/>
      <c r="AH4079" s="3"/>
      <c r="AI4079" s="4"/>
      <c r="AJ40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79" s="8">
        <f>IF(#REF!=MAX(#REF!),"New","Old")</f>
      </c>
      <c r="AL4079" s="3"/>
      <c r="AM4079" s="9">
        <f>IF(OR(#REF!="",#REF!=0),"",IF(#REF!&lt;12000,"&lt;12k",IF(AND(#REF!&gt;=12000,#REF!&lt;24000),"12k to 24k",IF(AND(#REF!&gt;=24000,#REF!&lt;=36000),"24k to 36k",IF(#REF!&gt;36000,"&gt;36k","")))))</f>
      </c>
    </row>
    <row x14ac:dyDescent="0.25" r="4080" customHeight="1" ht="18.75">
      <c r="A4080" s="1">
        <v>1955768</v>
      </c>
      <c r="B4080" s="2">
        <v>11564577</v>
      </c>
      <c r="C4080" s="3" t="s">
        <v>0</v>
      </c>
      <c r="D4080" s="3" t="s">
        <v>1</v>
      </c>
      <c r="E4080" s="2">
        <v>2017</v>
      </c>
      <c r="F4080" s="4">
        <v>45301</v>
      </c>
      <c r="G4080" s="3" t="s">
        <v>2</v>
      </c>
      <c r="H4080" s="4">
        <v>45301</v>
      </c>
      <c r="I4080" s="4">
        <f>_xlfn.XLOOKUP(#REF!,[1]!Backup_F8_Previous_Wave[ODINO],[1]!Backup_F8_Previous_Wave[Production Date],"")</f>
      </c>
      <c r="J4080" s="10">
        <f>_xlfn.XLOOKUP(#REF!,[1]!Backup_F8_Previous_Wave[ODINO],[1]!Backup_F8_Previous_Wave[Wave Date],"")</f>
      </c>
      <c r="K4080" s="6">
        <f>_xlfn.XLOOKUP(#REF!,[1]!Backup_F8_Previous_Wave[ODINO],[1]!Backup_F8_Previous_Wave[Full VIN],"")</f>
      </c>
      <c r="L4080" s="3" t="s">
        <v>11892</v>
      </c>
      <c r="M4080" s="3" t="s">
        <v>4</v>
      </c>
      <c r="N4080" s="3" t="s">
        <v>11893</v>
      </c>
      <c r="O4080" s="3" t="s">
        <v>124</v>
      </c>
      <c r="P4080" s="6">
        <f>_xlfn.XLOOKUP(#REF!,[1]!Table2[BINNING],[1]!Table2[VFG],"")</f>
      </c>
      <c r="Q4080" s="6">
        <f>IF(ISNUMBER(FIND("|",#REF!,1)),LEFT(#REF!,FIND("|",#REF!,1)-2),#REF!)</f>
      </c>
      <c r="R4080" s="6">
        <f>IF(ISNUMBER(FIND("|",#REF!,1)),RIGHT(#REF!,LEN(#REF!)-FIND("|",#REF!,1)-1),"")</f>
      </c>
      <c r="S4080" s="3" t="s">
        <v>7</v>
      </c>
      <c r="T4080" s="3" t="s">
        <v>7</v>
      </c>
      <c r="U4080" s="2">
        <v>0</v>
      </c>
      <c r="V4080" s="2">
        <v>0</v>
      </c>
      <c r="W4080" s="2"/>
      <c r="X4080" s="3" t="s">
        <v>253</v>
      </c>
      <c r="Y4080" s="2"/>
      <c r="Z4080" s="3"/>
      <c r="AA4080" s="3"/>
      <c r="AB4080" s="7" t="s">
        <v>11894</v>
      </c>
      <c r="AC4080" s="3" t="s">
        <v>20</v>
      </c>
      <c r="AD4080" s="3" t="s">
        <v>11</v>
      </c>
      <c r="AE4080" s="3" t="s">
        <v>11</v>
      </c>
      <c r="AF4080" s="3" t="s">
        <v>13</v>
      </c>
      <c r="AG4080" s="4"/>
      <c r="AH4080" s="3"/>
      <c r="AI4080" s="4"/>
      <c r="AJ40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0" s="8">
        <f>IF(#REF!=MAX(#REF!),"New","Old")</f>
      </c>
      <c r="AL4080" s="3"/>
      <c r="AM4080" s="9">
        <f>IF(OR(#REF!="",#REF!=0),"",IF(#REF!&lt;12000,"&lt;12k",IF(AND(#REF!&gt;=12000,#REF!&lt;24000),"12k to 24k",IF(AND(#REF!&gt;=24000,#REF!&lt;=36000),"24k to 36k",IF(#REF!&gt;36000,"&gt;36k","")))))</f>
      </c>
    </row>
    <row x14ac:dyDescent="0.25" r="4081" customHeight="1" ht="18.75">
      <c r="A4081" s="1">
        <v>1955820</v>
      </c>
      <c r="B4081" s="2">
        <v>11564613</v>
      </c>
      <c r="C4081" s="3" t="s">
        <v>0</v>
      </c>
      <c r="D4081" s="3" t="s">
        <v>86</v>
      </c>
      <c r="E4081" s="2">
        <v>2020</v>
      </c>
      <c r="F4081" s="4">
        <v>45300</v>
      </c>
      <c r="G4081" s="3" t="s">
        <v>2</v>
      </c>
      <c r="H4081" s="4">
        <v>45301</v>
      </c>
      <c r="I4081" s="4">
        <f>_xlfn.XLOOKUP(#REF!,[1]!Backup_F8_Previous_Wave[ODINO],[1]!Backup_F8_Previous_Wave[Production Date],"")</f>
      </c>
      <c r="J4081" s="10">
        <f>_xlfn.XLOOKUP(#REF!,[1]!Backup_F8_Previous_Wave[ODINO],[1]!Backup_F8_Previous_Wave[Wave Date],"")</f>
      </c>
      <c r="K4081" s="6">
        <f>_xlfn.XLOOKUP(#REF!,[1]!Backup_F8_Previous_Wave[ODINO],[1]!Backup_F8_Previous_Wave[Full VIN],"")</f>
      </c>
      <c r="L4081" s="3" t="s">
        <v>9174</v>
      </c>
      <c r="M4081" s="3" t="s">
        <v>4</v>
      </c>
      <c r="N4081" s="3" t="s">
        <v>11895</v>
      </c>
      <c r="O4081" s="3" t="s">
        <v>4771</v>
      </c>
      <c r="P4081" s="6">
        <f>_xlfn.XLOOKUP(#REF!,[1]!Table2[BINNING],[1]!Table2[VFG],"")</f>
      </c>
      <c r="Q4081" s="6">
        <f>IF(ISNUMBER(FIND("|",#REF!,1)),LEFT(#REF!,FIND("|",#REF!,1)-2),#REF!)</f>
      </c>
      <c r="R4081" s="6">
        <f>IF(ISNUMBER(FIND("|",#REF!,1)),RIGHT(#REF!,LEN(#REF!)-FIND("|",#REF!,1)-1),"")</f>
      </c>
      <c r="S4081" s="3" t="s">
        <v>7</v>
      </c>
      <c r="T4081" s="3" t="s">
        <v>7</v>
      </c>
      <c r="U4081" s="2">
        <v>0</v>
      </c>
      <c r="V4081" s="2">
        <v>0</v>
      </c>
      <c r="W4081" s="2"/>
      <c r="X4081" s="3" t="s">
        <v>139</v>
      </c>
      <c r="Y4081" s="2"/>
      <c r="Z4081" s="3"/>
      <c r="AA4081" s="3"/>
      <c r="AB4081" s="7" t="s">
        <v>11896</v>
      </c>
      <c r="AC4081" s="3" t="s">
        <v>685</v>
      </c>
      <c r="AD4081" s="3" t="s">
        <v>1962</v>
      </c>
      <c r="AE4081" s="3" t="s">
        <v>1962</v>
      </c>
      <c r="AF4081" s="3" t="s">
        <v>95</v>
      </c>
      <c r="AG4081" s="4"/>
      <c r="AH4081" s="3"/>
      <c r="AI4081" s="4"/>
      <c r="AJ40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1" s="8">
        <f>IF(#REF!=MAX(#REF!),"New","Old")</f>
      </c>
      <c r="AL4081" s="3"/>
      <c r="AM4081" s="9">
        <f>IF(OR(#REF!="",#REF!=0),"",IF(#REF!&lt;12000,"&lt;12k",IF(AND(#REF!&gt;=12000,#REF!&lt;24000),"12k to 24k",IF(AND(#REF!&gt;=24000,#REF!&lt;=36000),"24k to 36k",IF(#REF!&gt;36000,"&gt;36k","")))))</f>
      </c>
    </row>
    <row x14ac:dyDescent="0.25" r="4082" customHeight="1" ht="18.75">
      <c r="A4082" s="1">
        <v>1955848</v>
      </c>
      <c r="B4082" s="2">
        <v>11564629</v>
      </c>
      <c r="C4082" s="3" t="s">
        <v>0</v>
      </c>
      <c r="D4082" s="3" t="s">
        <v>1</v>
      </c>
      <c r="E4082" s="2">
        <v>2017</v>
      </c>
      <c r="F4082" s="4">
        <v>45301</v>
      </c>
      <c r="G4082" s="3" t="s">
        <v>2</v>
      </c>
      <c r="H4082" s="4">
        <v>45301</v>
      </c>
      <c r="I4082" s="4">
        <f>_xlfn.XLOOKUP(#REF!,[1]!Backup_F8_Previous_Wave[ODINO],[1]!Backup_F8_Previous_Wave[Production Date],"")</f>
      </c>
      <c r="J4082" s="10">
        <f>_xlfn.XLOOKUP(#REF!,[1]!Backup_F8_Previous_Wave[ODINO],[1]!Backup_F8_Previous_Wave[Wave Date],"")</f>
      </c>
      <c r="K4082" s="6">
        <f>_xlfn.XLOOKUP(#REF!,[1]!Backup_F8_Previous_Wave[ODINO],[1]!Backup_F8_Previous_Wave[Full VIN],"")</f>
      </c>
      <c r="L4082" s="3" t="s">
        <v>11897</v>
      </c>
      <c r="M4082" s="3" t="s">
        <v>4</v>
      </c>
      <c r="N4082" s="3" t="s">
        <v>11898</v>
      </c>
      <c r="O4082" s="3" t="s">
        <v>62</v>
      </c>
      <c r="P4082" s="6">
        <f>_xlfn.XLOOKUP(#REF!,[1]!Table2[BINNING],[1]!Table2[VFG],"")</f>
      </c>
      <c r="Q4082" s="6">
        <f>IF(ISNUMBER(FIND("|",#REF!,1)),LEFT(#REF!,FIND("|",#REF!,1)-2),#REF!)</f>
      </c>
      <c r="R4082" s="6">
        <f>IF(ISNUMBER(FIND("|",#REF!,1)),RIGHT(#REF!,LEN(#REF!)-FIND("|",#REF!,1)-1),"")</f>
      </c>
      <c r="S4082" s="3" t="s">
        <v>7</v>
      </c>
      <c r="T4082" s="3" t="s">
        <v>7</v>
      </c>
      <c r="U4082" s="2">
        <v>0</v>
      </c>
      <c r="V4082" s="2">
        <v>0</v>
      </c>
      <c r="W4082" s="2"/>
      <c r="X4082" s="3" t="s">
        <v>50</v>
      </c>
      <c r="Y4082" s="2"/>
      <c r="Z4082" s="3"/>
      <c r="AA4082" s="3"/>
      <c r="AB4082" s="7" t="s">
        <v>11899</v>
      </c>
      <c r="AC4082" s="3" t="s">
        <v>20</v>
      </c>
      <c r="AD4082" s="3" t="s">
        <v>11</v>
      </c>
      <c r="AE4082" s="3" t="s">
        <v>11</v>
      </c>
      <c r="AF4082" s="3" t="s">
        <v>27</v>
      </c>
      <c r="AG4082" s="4"/>
      <c r="AH4082" s="3"/>
      <c r="AI4082" s="4"/>
      <c r="AJ40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2" s="8">
        <f>IF(#REF!=MAX(#REF!),"New","Old")</f>
      </c>
      <c r="AL4082" s="3"/>
      <c r="AM4082" s="9">
        <f>IF(OR(#REF!="",#REF!=0),"",IF(#REF!&lt;12000,"&lt;12k",IF(AND(#REF!&gt;=12000,#REF!&lt;24000),"12k to 24k",IF(AND(#REF!&gt;=24000,#REF!&lt;=36000),"24k to 36k",IF(#REF!&gt;36000,"&gt;36k","")))))</f>
      </c>
    </row>
    <row x14ac:dyDescent="0.25" r="4083" customHeight="1" ht="18.75">
      <c r="A4083" s="1">
        <v>1955986</v>
      </c>
      <c r="B4083" s="2">
        <v>11564725</v>
      </c>
      <c r="C4083" s="3" t="s">
        <v>0</v>
      </c>
      <c r="D4083" s="3" t="s">
        <v>86</v>
      </c>
      <c r="E4083" s="2">
        <v>2021</v>
      </c>
      <c r="F4083" s="4">
        <v>45258</v>
      </c>
      <c r="G4083" s="3" t="s">
        <v>14</v>
      </c>
      <c r="H4083" s="4">
        <v>45301</v>
      </c>
      <c r="I4083" s="4">
        <f>_xlfn.XLOOKUP(#REF!,[1]!Backup_F8_Previous_Wave[ODINO],[1]!Backup_F8_Previous_Wave[Production Date],"")</f>
      </c>
      <c r="J4083" s="10">
        <f>_xlfn.XLOOKUP(#REF!,[1]!Backup_F8_Previous_Wave[ODINO],[1]!Backup_F8_Previous_Wave[Wave Date],"")</f>
      </c>
      <c r="K4083" s="6">
        <f>_xlfn.XLOOKUP(#REF!,[1]!Backup_F8_Previous_Wave[ODINO],[1]!Backup_F8_Previous_Wave[Full VIN],"")</f>
      </c>
      <c r="L4083" s="3" t="s">
        <v>10713</v>
      </c>
      <c r="M4083" s="3" t="s">
        <v>4</v>
      </c>
      <c r="N4083" s="3" t="s">
        <v>11900</v>
      </c>
      <c r="O4083" s="3" t="s">
        <v>4771</v>
      </c>
      <c r="P4083" s="6">
        <f>_xlfn.XLOOKUP(#REF!,[1]!Table2[BINNING],[1]!Table2[VFG],"")</f>
      </c>
      <c r="Q4083" s="6">
        <f>IF(ISNUMBER(FIND("|",#REF!,1)),LEFT(#REF!,FIND("|",#REF!,1)-2),#REF!)</f>
      </c>
      <c r="R4083" s="6">
        <f>IF(ISNUMBER(FIND("|",#REF!,1)),RIGHT(#REF!,LEN(#REF!)-FIND("|",#REF!,1)-1),"")</f>
      </c>
      <c r="S4083" s="3" t="s">
        <v>7</v>
      </c>
      <c r="T4083" s="3" t="s">
        <v>7</v>
      </c>
      <c r="U4083" s="2">
        <v>0</v>
      </c>
      <c r="V4083" s="2">
        <v>0</v>
      </c>
      <c r="W4083" s="2"/>
      <c r="X4083" s="3" t="s">
        <v>229</v>
      </c>
      <c r="Y4083" s="2"/>
      <c r="Z4083" s="3"/>
      <c r="AA4083" s="3"/>
      <c r="AB4083" s="7" t="s">
        <v>11901</v>
      </c>
      <c r="AC4083" s="3" t="s">
        <v>685</v>
      </c>
      <c r="AD4083" s="3" t="s">
        <v>93</v>
      </c>
      <c r="AE4083" s="3" t="s">
        <v>93</v>
      </c>
      <c r="AF4083" s="3" t="s">
        <v>95</v>
      </c>
      <c r="AG4083" s="4"/>
      <c r="AH4083" s="3"/>
      <c r="AI4083" s="4"/>
      <c r="AJ40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3" s="8">
        <f>IF(#REF!=MAX(#REF!),"New","Old")</f>
      </c>
      <c r="AL4083" s="3"/>
      <c r="AM4083" s="9">
        <f>IF(OR(#REF!="",#REF!=0),"",IF(#REF!&lt;12000,"&lt;12k",IF(AND(#REF!&gt;=12000,#REF!&lt;24000),"12k to 24k",IF(AND(#REF!&gt;=24000,#REF!&lt;=36000),"24k to 36k",IF(#REF!&gt;36000,"&gt;36k","")))))</f>
      </c>
    </row>
    <row x14ac:dyDescent="0.25" r="4084" customHeight="1" ht="18.75">
      <c r="A4084" s="1">
        <v>1955991</v>
      </c>
      <c r="B4084" s="2">
        <v>11564728</v>
      </c>
      <c r="C4084" s="3" t="s">
        <v>0</v>
      </c>
      <c r="D4084" s="3" t="s">
        <v>86</v>
      </c>
      <c r="E4084" s="2">
        <v>2020</v>
      </c>
      <c r="F4084" s="4">
        <v>45183</v>
      </c>
      <c r="G4084" s="3" t="s">
        <v>39</v>
      </c>
      <c r="H4084" s="4">
        <v>45301</v>
      </c>
      <c r="I4084" s="4">
        <f>_xlfn.XLOOKUP(#REF!,[1]!Backup_F8_Previous_Wave[ODINO],[1]!Backup_F8_Previous_Wave[Production Date],"")</f>
      </c>
      <c r="J4084" s="10">
        <f>_xlfn.XLOOKUP(#REF!,[1]!Backup_F8_Previous_Wave[ODINO],[1]!Backup_F8_Previous_Wave[Wave Date],"")</f>
      </c>
      <c r="K4084" s="6">
        <f>_xlfn.XLOOKUP(#REF!,[1]!Backup_F8_Previous_Wave[ODINO],[1]!Backup_F8_Previous_Wave[Full VIN],"")</f>
      </c>
      <c r="L4084" s="3" t="s">
        <v>6452</v>
      </c>
      <c r="M4084" s="3" t="s">
        <v>4</v>
      </c>
      <c r="N4084" s="3" t="s">
        <v>11902</v>
      </c>
      <c r="O4084" s="3" t="s">
        <v>4771</v>
      </c>
      <c r="P4084" s="6">
        <f>_xlfn.XLOOKUP(#REF!,[1]!Table2[BINNING],[1]!Table2[VFG],"")</f>
      </c>
      <c r="Q4084" s="6">
        <f>IF(ISNUMBER(FIND("|",#REF!,1)),LEFT(#REF!,FIND("|",#REF!,1)-2),#REF!)</f>
      </c>
      <c r="R4084" s="6">
        <f>IF(ISNUMBER(FIND("|",#REF!,1)),RIGHT(#REF!,LEN(#REF!)-FIND("|",#REF!,1)-1),"")</f>
      </c>
      <c r="S4084" s="3" t="s">
        <v>7</v>
      </c>
      <c r="T4084" s="3" t="s">
        <v>7</v>
      </c>
      <c r="U4084" s="2">
        <v>0</v>
      </c>
      <c r="V4084" s="2">
        <v>0</v>
      </c>
      <c r="W4084" s="2"/>
      <c r="X4084" s="3" t="s">
        <v>229</v>
      </c>
      <c r="Y4084" s="2"/>
      <c r="Z4084" s="3"/>
      <c r="AA4084" s="3"/>
      <c r="AB4084" s="7" t="s">
        <v>11903</v>
      </c>
      <c r="AC4084" s="3" t="s">
        <v>685</v>
      </c>
      <c r="AD4084" s="3" t="s">
        <v>93</v>
      </c>
      <c r="AE4084" s="3" t="s">
        <v>93</v>
      </c>
      <c r="AF4084" s="3" t="s">
        <v>95</v>
      </c>
      <c r="AG4084" s="4"/>
      <c r="AH4084" s="3"/>
      <c r="AI4084" s="4"/>
      <c r="AJ40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4" s="8">
        <f>IF(#REF!=MAX(#REF!),"New","Old")</f>
      </c>
      <c r="AL4084" s="3"/>
      <c r="AM4084" s="9">
        <f>IF(OR(#REF!="",#REF!=0),"",IF(#REF!&lt;12000,"&lt;12k",IF(AND(#REF!&gt;=12000,#REF!&lt;24000),"12k to 24k",IF(AND(#REF!&gt;=24000,#REF!&lt;=36000),"24k to 36k",IF(#REF!&gt;36000,"&gt;36k","")))))</f>
      </c>
    </row>
    <row x14ac:dyDescent="0.25" r="4085" customHeight="1" ht="18.75">
      <c r="A4085" s="1">
        <v>1955992</v>
      </c>
      <c r="B4085" s="2">
        <v>11564729</v>
      </c>
      <c r="C4085" s="3" t="s">
        <v>0</v>
      </c>
      <c r="D4085" s="3" t="s">
        <v>86</v>
      </c>
      <c r="E4085" s="2">
        <v>2020</v>
      </c>
      <c r="F4085" s="4">
        <v>45139</v>
      </c>
      <c r="G4085" s="3" t="s">
        <v>39</v>
      </c>
      <c r="H4085" s="4">
        <v>45301</v>
      </c>
      <c r="I4085" s="4">
        <f>_xlfn.XLOOKUP(#REF!,[1]!Backup_F8_Previous_Wave[ODINO],[1]!Backup_F8_Previous_Wave[Production Date],"")</f>
      </c>
      <c r="J4085" s="10">
        <f>_xlfn.XLOOKUP(#REF!,[1]!Backup_F8_Previous_Wave[ODINO],[1]!Backup_F8_Previous_Wave[Wave Date],"")</f>
      </c>
      <c r="K4085" s="6">
        <f>_xlfn.XLOOKUP(#REF!,[1]!Backup_F8_Previous_Wave[ODINO],[1]!Backup_F8_Previous_Wave[Full VIN],"")</f>
      </c>
      <c r="L4085" s="3" t="s">
        <v>7728</v>
      </c>
      <c r="M4085" s="3" t="s">
        <v>4</v>
      </c>
      <c r="N4085" s="3" t="s">
        <v>11904</v>
      </c>
      <c r="O4085" s="3" t="s">
        <v>4771</v>
      </c>
      <c r="P4085" s="6">
        <f>_xlfn.XLOOKUP(#REF!,[1]!Table2[BINNING],[1]!Table2[VFG],"")</f>
      </c>
      <c r="Q4085" s="6">
        <f>IF(ISNUMBER(FIND("|",#REF!,1)),LEFT(#REF!,FIND("|",#REF!,1)-2),#REF!)</f>
      </c>
      <c r="R4085" s="6">
        <f>IF(ISNUMBER(FIND("|",#REF!,1)),RIGHT(#REF!,LEN(#REF!)-FIND("|",#REF!,1)-1),"")</f>
      </c>
      <c r="S4085" s="3" t="s">
        <v>7</v>
      </c>
      <c r="T4085" s="3" t="s">
        <v>7</v>
      </c>
      <c r="U4085" s="2">
        <v>0</v>
      </c>
      <c r="V4085" s="2">
        <v>0</v>
      </c>
      <c r="W4085" s="2"/>
      <c r="X4085" s="3" t="s">
        <v>229</v>
      </c>
      <c r="Y4085" s="2"/>
      <c r="Z4085" s="3"/>
      <c r="AA4085" s="3"/>
      <c r="AB4085" s="7" t="s">
        <v>11905</v>
      </c>
      <c r="AC4085" s="3" t="s">
        <v>685</v>
      </c>
      <c r="AD4085" s="3" t="s">
        <v>93</v>
      </c>
      <c r="AE4085" s="3" t="s">
        <v>93</v>
      </c>
      <c r="AF4085" s="3" t="s">
        <v>95</v>
      </c>
      <c r="AG4085" s="4"/>
      <c r="AH4085" s="3"/>
      <c r="AI4085" s="4"/>
      <c r="AJ40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5" s="8">
        <f>IF(#REF!=MAX(#REF!),"New","Old")</f>
      </c>
      <c r="AL4085" s="3"/>
      <c r="AM4085" s="9">
        <f>IF(OR(#REF!="",#REF!=0),"",IF(#REF!&lt;12000,"&lt;12k",IF(AND(#REF!&gt;=12000,#REF!&lt;24000),"12k to 24k",IF(AND(#REF!&gt;=24000,#REF!&lt;=36000),"24k to 36k",IF(#REF!&gt;36000,"&gt;36k","")))))</f>
      </c>
    </row>
    <row x14ac:dyDescent="0.25" r="4086" customHeight="1" ht="18.75">
      <c r="A4086" s="1">
        <v>1955999</v>
      </c>
      <c r="B4086" s="2">
        <v>11564735</v>
      </c>
      <c r="C4086" s="3" t="s">
        <v>0</v>
      </c>
      <c r="D4086" s="3" t="s">
        <v>3129</v>
      </c>
      <c r="E4086" s="2">
        <v>2018</v>
      </c>
      <c r="F4086" s="4">
        <v>44571</v>
      </c>
      <c r="G4086" s="3" t="s">
        <v>2</v>
      </c>
      <c r="H4086" s="4">
        <v>45301</v>
      </c>
      <c r="I4086" s="4">
        <f>_xlfn.XLOOKUP(#REF!,[1]!Backup_F8_Previous_Wave[ODINO],[1]!Backup_F8_Previous_Wave[Production Date],"")</f>
      </c>
      <c r="J4086" s="10">
        <f>_xlfn.XLOOKUP(#REF!,[1]!Backup_F8_Previous_Wave[ODINO],[1]!Backup_F8_Previous_Wave[Wave Date],"")</f>
      </c>
      <c r="K4086" s="6">
        <f>_xlfn.XLOOKUP(#REF!,[1]!Backup_F8_Previous_Wave[ODINO],[1]!Backup_F8_Previous_Wave[Full VIN],"")</f>
      </c>
      <c r="L4086" s="3" t="s">
        <v>11906</v>
      </c>
      <c r="M4086" s="3" t="s">
        <v>4</v>
      </c>
      <c r="N4086" s="3" t="s">
        <v>11907</v>
      </c>
      <c r="O4086" s="3" t="s">
        <v>124</v>
      </c>
      <c r="P4086" s="6">
        <f>_xlfn.XLOOKUP(#REF!,[1]!Table2[BINNING],[1]!Table2[VFG],"")</f>
      </c>
      <c r="Q4086" s="6">
        <f>IF(ISNUMBER(FIND("|",#REF!,1)),LEFT(#REF!,FIND("|",#REF!,1)-2),#REF!)</f>
      </c>
      <c r="R4086" s="6">
        <f>IF(ISNUMBER(FIND("|",#REF!,1)),RIGHT(#REF!,LEN(#REF!)-FIND("|",#REF!,1)-1),"")</f>
      </c>
      <c r="S4086" s="3" t="s">
        <v>7</v>
      </c>
      <c r="T4086" s="3" t="s">
        <v>7</v>
      </c>
      <c r="U4086" s="2">
        <v>0</v>
      </c>
      <c r="V4086" s="2">
        <v>0</v>
      </c>
      <c r="W4086" s="2"/>
      <c r="X4086" s="3" t="s">
        <v>380</v>
      </c>
      <c r="Y4086" s="2">
        <v>35</v>
      </c>
      <c r="Z4086" s="3"/>
      <c r="AA4086" s="3"/>
      <c r="AB4086" s="7" t="s">
        <v>11908</v>
      </c>
      <c r="AC4086" s="3" t="s">
        <v>5102</v>
      </c>
      <c r="AD4086" s="3" t="s">
        <v>5103</v>
      </c>
      <c r="AE4086" s="3" t="s">
        <v>5103</v>
      </c>
      <c r="AF4086" s="3" t="s">
        <v>3134</v>
      </c>
      <c r="AG4086" s="4"/>
      <c r="AH4086" s="3"/>
      <c r="AI4086" s="4"/>
      <c r="AJ40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6" s="8">
        <f>IF(#REF!=MAX(#REF!),"New","Old")</f>
      </c>
      <c r="AL4086" s="3"/>
      <c r="AM4086" s="9">
        <f>IF(OR(#REF!="",#REF!=0),"",IF(#REF!&lt;12000,"&lt;12k",IF(AND(#REF!&gt;=12000,#REF!&lt;24000),"12k to 24k",IF(AND(#REF!&gt;=24000,#REF!&lt;=36000),"24k to 36k",IF(#REF!&gt;36000,"&gt;36k","")))))</f>
      </c>
    </row>
    <row x14ac:dyDescent="0.25" r="4087" customHeight="1" ht="18.75">
      <c r="A4087" s="1">
        <v>1956048</v>
      </c>
      <c r="B4087" s="2">
        <v>11564764</v>
      </c>
      <c r="C4087" s="3" t="s">
        <v>0</v>
      </c>
      <c r="D4087" s="3" t="s">
        <v>1</v>
      </c>
      <c r="E4087" s="2">
        <v>2019</v>
      </c>
      <c r="F4087" s="4">
        <v>45300</v>
      </c>
      <c r="G4087" s="3" t="s">
        <v>2</v>
      </c>
      <c r="H4087" s="4">
        <v>45301</v>
      </c>
      <c r="I4087" s="4"/>
      <c r="J4087" s="10">
        <f>_xlfn.XLOOKUP(#REF!,[1]!Backup_F8_Previous_Wave[ODINO],[1]!Backup_F8_Previous_Wave[Wave Date],"")</f>
      </c>
      <c r="K4087" s="3"/>
      <c r="L4087" s="3" t="s">
        <v>11909</v>
      </c>
      <c r="M4087" s="3" t="s">
        <v>4</v>
      </c>
      <c r="N4087" s="3" t="s">
        <v>11910</v>
      </c>
      <c r="O4087" s="3" t="s">
        <v>49</v>
      </c>
      <c r="P4087" s="6">
        <f>_xlfn.XLOOKUP(#REF!,[1]!Table2[BINNING],[1]!Table2[VFG],"")</f>
      </c>
      <c r="Q4087" s="6">
        <f>IF(ISNUMBER(FIND("|",#REF!,1)),LEFT(#REF!,FIND("|",#REF!,1)-2),#REF!)</f>
      </c>
      <c r="R4087" s="6">
        <f>IF(ISNUMBER(FIND("|",#REF!,1)),RIGHT(#REF!,LEN(#REF!)-FIND("|",#REF!,1)-1),"")</f>
      </c>
      <c r="S4087" s="3" t="s">
        <v>7</v>
      </c>
      <c r="T4087" s="3" t="s">
        <v>7</v>
      </c>
      <c r="U4087" s="2">
        <v>0</v>
      </c>
      <c r="V4087" s="2">
        <v>0</v>
      </c>
      <c r="W4087" s="2"/>
      <c r="X4087" s="3" t="s">
        <v>90</v>
      </c>
      <c r="Y4087" s="2"/>
      <c r="Z4087" s="3"/>
      <c r="AA4087" s="3"/>
      <c r="AB4087" s="7" t="s">
        <v>11911</v>
      </c>
      <c r="AC4087" s="3" t="s">
        <v>44</v>
      </c>
      <c r="AD4087" s="3" t="s">
        <v>44</v>
      </c>
      <c r="AE4087" s="3" t="s">
        <v>44</v>
      </c>
      <c r="AF4087" s="3" t="s">
        <v>44</v>
      </c>
      <c r="AG4087" s="4"/>
      <c r="AH4087" s="3"/>
      <c r="AI4087" s="4"/>
      <c r="AJ40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7" s="8">
        <f>IF(#REF!=MAX(#REF!),"New","Old")</f>
      </c>
      <c r="AL4087" s="3"/>
      <c r="AM4087" s="9">
        <f>IF(OR(#REF!="",#REF!=0),"",IF(#REF!&lt;12000,"&lt;12k",IF(AND(#REF!&gt;=12000,#REF!&lt;24000),"12k to 24k",IF(AND(#REF!&gt;=24000,#REF!&lt;=36000),"24k to 36k",IF(#REF!&gt;36000,"&gt;36k","")))))</f>
      </c>
    </row>
    <row x14ac:dyDescent="0.25" r="4088" customHeight="1" ht="18.75">
      <c r="A4088" s="1">
        <v>1956073</v>
      </c>
      <c r="B4088" s="2">
        <v>11564780</v>
      </c>
      <c r="C4088" s="3" t="s">
        <v>0</v>
      </c>
      <c r="D4088" s="3" t="s">
        <v>181</v>
      </c>
      <c r="E4088" s="2">
        <v>2018</v>
      </c>
      <c r="F4088" s="4">
        <v>45301</v>
      </c>
      <c r="G4088" s="3" t="s">
        <v>2</v>
      </c>
      <c r="H4088" s="4">
        <v>45302</v>
      </c>
      <c r="I4088" s="4">
        <f>_xlfn.XLOOKUP(#REF!,[1]!Backup_F8_Previous_Wave[ODINO],[1]!Backup_F8_Previous_Wave[Production Date],"")</f>
      </c>
      <c r="J4088" s="10">
        <f>_xlfn.XLOOKUP(#REF!,[1]!Backup_F8_Previous_Wave[ODINO],[1]!Backup_F8_Previous_Wave[Wave Date],"")</f>
      </c>
      <c r="K4088" s="6">
        <f>_xlfn.XLOOKUP(#REF!,[1]!Backup_F8_Previous_Wave[ODINO],[1]!Backup_F8_Previous_Wave[Full VIN],"")</f>
      </c>
      <c r="L4088" s="3" t="s">
        <v>11912</v>
      </c>
      <c r="M4088" s="3" t="s">
        <v>4</v>
      </c>
      <c r="N4088" s="3" t="s">
        <v>11913</v>
      </c>
      <c r="O4088" s="3" t="s">
        <v>196</v>
      </c>
      <c r="P4088" s="6">
        <f>_xlfn.XLOOKUP(#REF!,[1]!Table2[BINNING],[1]!Table2[VFG],"")</f>
      </c>
      <c r="Q4088" s="6">
        <f>IF(ISNUMBER(FIND("|",#REF!,1)),LEFT(#REF!,FIND("|",#REF!,1)-2),#REF!)</f>
      </c>
      <c r="R4088" s="6">
        <f>IF(ISNUMBER(FIND("|",#REF!,1)),RIGHT(#REF!,LEN(#REF!)-FIND("|",#REF!,1)-1),"")</f>
      </c>
      <c r="S4088" s="3" t="s">
        <v>7</v>
      </c>
      <c r="T4088" s="3" t="s">
        <v>7</v>
      </c>
      <c r="U4088" s="2">
        <v>0</v>
      </c>
      <c r="V4088" s="2">
        <v>0</v>
      </c>
      <c r="W4088" s="2"/>
      <c r="X4088" s="3" t="s">
        <v>166</v>
      </c>
      <c r="Y4088" s="2">
        <v>70</v>
      </c>
      <c r="Z4088" s="3"/>
      <c r="AA4088" s="3"/>
      <c r="AB4088" s="7" t="s">
        <v>11914</v>
      </c>
      <c r="AC4088" s="3" t="s">
        <v>297</v>
      </c>
      <c r="AD4088" s="3" t="s">
        <v>298</v>
      </c>
      <c r="AE4088" s="3" t="s">
        <v>298</v>
      </c>
      <c r="AF4088" s="3" t="s">
        <v>198</v>
      </c>
      <c r="AG4088" s="4"/>
      <c r="AH4088" s="3"/>
      <c r="AI4088" s="4"/>
      <c r="AJ40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8" s="8">
        <f>IF(#REF!=MAX(#REF!),"New","Old")</f>
      </c>
      <c r="AL4088" s="3"/>
      <c r="AM4088" s="9">
        <f>IF(OR(#REF!="",#REF!=0),"",IF(#REF!&lt;12000,"&lt;12k",IF(AND(#REF!&gt;=12000,#REF!&lt;24000),"12k to 24k",IF(AND(#REF!&gt;=24000,#REF!&lt;=36000),"24k to 36k",IF(#REF!&gt;36000,"&gt;36k","")))))</f>
      </c>
    </row>
    <row x14ac:dyDescent="0.25" r="4089" customHeight="1" ht="18.75">
      <c r="A4089" s="1">
        <v>1956155</v>
      </c>
      <c r="B4089" s="2">
        <v>11564836</v>
      </c>
      <c r="C4089" s="3" t="s">
        <v>0</v>
      </c>
      <c r="D4089" s="3" t="s">
        <v>86</v>
      </c>
      <c r="E4089" s="2">
        <v>2020</v>
      </c>
      <c r="F4089" s="4">
        <v>45271</v>
      </c>
      <c r="G4089" s="3" t="s">
        <v>14</v>
      </c>
      <c r="H4089" s="4">
        <v>45302</v>
      </c>
      <c r="I4089" s="4">
        <f>_xlfn.XLOOKUP(#REF!,[1]!Backup_F8_Previous_Wave[ODINO],[1]!Backup_F8_Previous_Wave[Production Date],"")</f>
      </c>
      <c r="J4089" s="10">
        <f>_xlfn.XLOOKUP(#REF!,[1]!Backup_F8_Previous_Wave[ODINO],[1]!Backup_F8_Previous_Wave[Wave Date],"")</f>
      </c>
      <c r="K4089" s="6">
        <f>_xlfn.XLOOKUP(#REF!,[1]!Backup_F8_Previous_Wave[ODINO],[1]!Backup_F8_Previous_Wave[Full VIN],"")</f>
      </c>
      <c r="L4089" s="3" t="s">
        <v>11915</v>
      </c>
      <c r="M4089" s="3" t="s">
        <v>4</v>
      </c>
      <c r="N4089" s="3" t="s">
        <v>11916</v>
      </c>
      <c r="O4089" s="3" t="s">
        <v>4771</v>
      </c>
      <c r="P4089" s="6">
        <f>_xlfn.XLOOKUP(#REF!,[1]!Table2[BINNING],[1]!Table2[VFG],"")</f>
      </c>
      <c r="Q4089" s="6">
        <f>IF(ISNUMBER(FIND("|",#REF!,1)),LEFT(#REF!,FIND("|",#REF!,1)-2),#REF!)</f>
      </c>
      <c r="R4089" s="6">
        <f>IF(ISNUMBER(FIND("|",#REF!,1)),RIGHT(#REF!,LEN(#REF!)-FIND("|",#REF!,1)-1),"")</f>
      </c>
      <c r="S4089" s="3" t="s">
        <v>7</v>
      </c>
      <c r="T4089" s="3" t="s">
        <v>7</v>
      </c>
      <c r="U4089" s="2">
        <v>0</v>
      </c>
      <c r="V4089" s="2">
        <v>0</v>
      </c>
      <c r="W4089" s="2">
        <v>30000</v>
      </c>
      <c r="X4089" s="3" t="s">
        <v>100</v>
      </c>
      <c r="Y4089" s="2">
        <v>0</v>
      </c>
      <c r="Z4089" s="3" t="s">
        <v>11917</v>
      </c>
      <c r="AA4089" s="3" t="s">
        <v>2631</v>
      </c>
      <c r="AB4089" s="7" t="s">
        <v>11918</v>
      </c>
      <c r="AC4089" s="3" t="s">
        <v>685</v>
      </c>
      <c r="AD4089" s="3" t="s">
        <v>1962</v>
      </c>
      <c r="AE4089" s="3" t="s">
        <v>1962</v>
      </c>
      <c r="AF4089" s="3" t="s">
        <v>95</v>
      </c>
      <c r="AG4089" s="4"/>
      <c r="AH4089" s="3"/>
      <c r="AI4089" s="4"/>
      <c r="AJ40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89" s="8">
        <f>IF(#REF!=MAX(#REF!),"New","Old")</f>
      </c>
      <c r="AL4089" s="3"/>
      <c r="AM4089" s="9">
        <f>IF(OR(#REF!="",#REF!=0),"",IF(#REF!&lt;12000,"&lt;12k",IF(AND(#REF!&gt;=12000,#REF!&lt;24000),"12k to 24k",IF(AND(#REF!&gt;=24000,#REF!&lt;=36000),"24k to 36k",IF(#REF!&gt;36000,"&gt;36k","")))))</f>
      </c>
    </row>
    <row x14ac:dyDescent="0.25" r="4090" customHeight="1" ht="18.75">
      <c r="A4090" s="1">
        <v>1956217</v>
      </c>
      <c r="B4090" s="2">
        <v>11564883</v>
      </c>
      <c r="C4090" s="3" t="s">
        <v>0</v>
      </c>
      <c r="D4090" s="3" t="s">
        <v>181</v>
      </c>
      <c r="E4090" s="2">
        <v>2021</v>
      </c>
      <c r="F4090" s="4">
        <v>45262</v>
      </c>
      <c r="G4090" s="3" t="s">
        <v>14</v>
      </c>
      <c r="H4090" s="4">
        <v>45302</v>
      </c>
      <c r="I4090" s="4">
        <f>_xlfn.XLOOKUP(#REF!,[1]!Backup_F8_Previous_Wave[ODINO],[1]!Backup_F8_Previous_Wave[Production Date],"")</f>
      </c>
      <c r="J4090" s="10">
        <f>_xlfn.XLOOKUP(#REF!,[1]!Backup_F8_Previous_Wave[ODINO],[1]!Backup_F8_Previous_Wave[Wave Date],"")</f>
      </c>
      <c r="K4090" s="6">
        <f>_xlfn.XLOOKUP(#REF!,[1]!Backup_F8_Previous_Wave[ODINO],[1]!Backup_F8_Previous_Wave[Full VIN],"")</f>
      </c>
      <c r="L4090" s="3" t="s">
        <v>11919</v>
      </c>
      <c r="M4090" s="3" t="s">
        <v>4</v>
      </c>
      <c r="N4090" s="3" t="s">
        <v>11920</v>
      </c>
      <c r="O4090" s="3" t="s">
        <v>3149</v>
      </c>
      <c r="P4090" s="6">
        <f>_xlfn.XLOOKUP(#REF!,[1]!Table2[BINNING],[1]!Table2[VFG],"")</f>
      </c>
      <c r="Q4090" s="6">
        <f>IF(ISNUMBER(FIND("|",#REF!,1)),LEFT(#REF!,FIND("|",#REF!,1)-2),#REF!)</f>
      </c>
      <c r="R4090" s="6">
        <f>IF(ISNUMBER(FIND("|",#REF!,1)),RIGHT(#REF!,LEN(#REF!)-FIND("|",#REF!,1)-1),"")</f>
      </c>
      <c r="S4090" s="3" t="s">
        <v>7</v>
      </c>
      <c r="T4090" s="3" t="s">
        <v>7</v>
      </c>
      <c r="U4090" s="2">
        <v>0</v>
      </c>
      <c r="V4090" s="2">
        <v>0</v>
      </c>
      <c r="W4090" s="2"/>
      <c r="X4090" s="3" t="s">
        <v>106</v>
      </c>
      <c r="Y4090" s="2">
        <v>0</v>
      </c>
      <c r="Z4090" s="3"/>
      <c r="AA4090" s="3"/>
      <c r="AB4090" s="7" t="s">
        <v>11921</v>
      </c>
      <c r="AC4090" s="3" t="s">
        <v>11891</v>
      </c>
      <c r="AD4090" s="3" t="s">
        <v>298</v>
      </c>
      <c r="AE4090" s="3" t="s">
        <v>298</v>
      </c>
      <c r="AF4090" s="3" t="s">
        <v>198</v>
      </c>
      <c r="AG4090" s="4"/>
      <c r="AH4090" s="3"/>
      <c r="AI4090" s="4"/>
      <c r="AJ40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0" s="8">
        <f>IF(#REF!=MAX(#REF!),"New","Old")</f>
      </c>
      <c r="AL4090" s="3"/>
      <c r="AM4090" s="9">
        <f>IF(OR(#REF!="",#REF!=0),"",IF(#REF!&lt;12000,"&lt;12k",IF(AND(#REF!&gt;=12000,#REF!&lt;24000),"12k to 24k",IF(AND(#REF!&gt;=24000,#REF!&lt;=36000),"24k to 36k",IF(#REF!&gt;36000,"&gt;36k","")))))</f>
      </c>
    </row>
    <row x14ac:dyDescent="0.25" r="4091" customHeight="1" ht="18.75">
      <c r="A4091" s="1">
        <v>1956240</v>
      </c>
      <c r="B4091" s="2">
        <v>11564895</v>
      </c>
      <c r="C4091" s="3" t="s">
        <v>0</v>
      </c>
      <c r="D4091" s="3" t="s">
        <v>4843</v>
      </c>
      <c r="E4091" s="2">
        <v>2023</v>
      </c>
      <c r="F4091" s="4">
        <v>45299</v>
      </c>
      <c r="G4091" s="3" t="s">
        <v>2</v>
      </c>
      <c r="H4091" s="4">
        <v>45302</v>
      </c>
      <c r="I4091" s="4">
        <f>_xlfn.XLOOKUP(#REF!,[1]!Backup_F8_Previous_Wave[ODINO],[1]!Backup_F8_Previous_Wave[Production Date],"")</f>
      </c>
      <c r="J4091" s="10">
        <f>_xlfn.XLOOKUP(#REF!,[1]!Backup_F8_Previous_Wave[ODINO],[1]!Backup_F8_Previous_Wave[Wave Date],"")</f>
      </c>
      <c r="K4091" s="6">
        <f>_xlfn.XLOOKUP(#REF!,[1]!Backup_F8_Previous_Wave[ODINO],[1]!Backup_F8_Previous_Wave[Full VIN],"")</f>
      </c>
      <c r="L4091" s="3" t="s">
        <v>8129</v>
      </c>
      <c r="M4091" s="3" t="s">
        <v>4</v>
      </c>
      <c r="N4091" s="3" t="s">
        <v>11922</v>
      </c>
      <c r="O4091" s="3" t="s">
        <v>11923</v>
      </c>
      <c r="P4091" s="6">
        <f>_xlfn.XLOOKUP(#REF!,[1]!Table2[BINNING],[1]!Table2[VFG],"")</f>
      </c>
      <c r="Q4091" s="6">
        <f>IF(ISNUMBER(FIND("|",#REF!,1)),LEFT(#REF!,FIND("|",#REF!,1)-2),#REF!)</f>
      </c>
      <c r="R4091" s="6">
        <f>IF(ISNUMBER(FIND("|",#REF!,1)),RIGHT(#REF!,LEN(#REF!)-FIND("|",#REF!,1)-1),"")</f>
      </c>
      <c r="S4091" s="3" t="s">
        <v>7</v>
      </c>
      <c r="T4091" s="3" t="s">
        <v>7</v>
      </c>
      <c r="U4091" s="2">
        <v>0</v>
      </c>
      <c r="V4091" s="2">
        <v>0</v>
      </c>
      <c r="W4091" s="2"/>
      <c r="X4091" s="3" t="s">
        <v>404</v>
      </c>
      <c r="Y4091" s="2">
        <v>35</v>
      </c>
      <c r="Z4091" s="3"/>
      <c r="AA4091" s="3"/>
      <c r="AB4091" s="7" t="s">
        <v>11924</v>
      </c>
      <c r="AC4091" s="3" t="s">
        <v>4847</v>
      </c>
      <c r="AD4091" s="3" t="s">
        <v>4848</v>
      </c>
      <c r="AE4091" s="3" t="s">
        <v>4848</v>
      </c>
      <c r="AF4091" s="3" t="s">
        <v>102</v>
      </c>
      <c r="AG4091" s="4"/>
      <c r="AH4091" s="3"/>
      <c r="AI4091" s="4"/>
      <c r="AJ40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1" s="8">
        <f>IF(#REF!=MAX(#REF!),"New","Old")</f>
      </c>
      <c r="AL4091" s="3"/>
      <c r="AM4091" s="9">
        <f>IF(OR(#REF!="",#REF!=0),"",IF(#REF!&lt;12000,"&lt;12k",IF(AND(#REF!&gt;=12000,#REF!&lt;24000),"12k to 24k",IF(AND(#REF!&gt;=24000,#REF!&lt;=36000),"24k to 36k",IF(#REF!&gt;36000,"&gt;36k","")))))</f>
      </c>
    </row>
    <row x14ac:dyDescent="0.25" r="4092" customHeight="1" ht="18.75">
      <c r="A4092" s="1">
        <v>1956255</v>
      </c>
      <c r="B4092" s="2">
        <v>11564906</v>
      </c>
      <c r="C4092" s="3" t="s">
        <v>0</v>
      </c>
      <c r="D4092" s="3" t="s">
        <v>4843</v>
      </c>
      <c r="E4092" s="2">
        <v>2022</v>
      </c>
      <c r="F4092" s="4">
        <v>44571</v>
      </c>
      <c r="G4092" s="3" t="s">
        <v>2</v>
      </c>
      <c r="H4092" s="4">
        <v>45302</v>
      </c>
      <c r="I4092" s="4">
        <f>_xlfn.XLOOKUP(#REF!,[1]!Backup_F8_Previous_Wave[ODINO],[1]!Backup_F8_Previous_Wave[Production Date],"")</f>
      </c>
      <c r="J4092" s="10">
        <f>_xlfn.XLOOKUP(#REF!,[1]!Backup_F8_Previous_Wave[ODINO],[1]!Backup_F8_Previous_Wave[Wave Date],"")</f>
      </c>
      <c r="K4092" s="6">
        <f>_xlfn.XLOOKUP(#REF!,[1]!Backup_F8_Previous_Wave[ODINO],[1]!Backup_F8_Previous_Wave[Full VIN],"")</f>
      </c>
      <c r="L4092" s="3" t="s">
        <v>8126</v>
      </c>
      <c r="M4092" s="3" t="s">
        <v>4</v>
      </c>
      <c r="N4092" s="3" t="s">
        <v>11925</v>
      </c>
      <c r="O4092" s="3" t="s">
        <v>11923</v>
      </c>
      <c r="P4092" s="6">
        <f>_xlfn.XLOOKUP(#REF!,[1]!Table2[BINNING],[1]!Table2[VFG],"")</f>
      </c>
      <c r="Q4092" s="6">
        <f>IF(ISNUMBER(FIND("|",#REF!,1)),LEFT(#REF!,FIND("|",#REF!,1)-2),#REF!)</f>
      </c>
      <c r="R4092" s="6">
        <f>IF(ISNUMBER(FIND("|",#REF!,1)),RIGHT(#REF!,LEN(#REF!)-FIND("|",#REF!,1)-1),"")</f>
      </c>
      <c r="S4092" s="3" t="s">
        <v>7</v>
      </c>
      <c r="T4092" s="3" t="s">
        <v>7</v>
      </c>
      <c r="U4092" s="2">
        <v>0</v>
      </c>
      <c r="V4092" s="2">
        <v>0</v>
      </c>
      <c r="W4092" s="2">
        <v>700</v>
      </c>
      <c r="X4092" s="3" t="s">
        <v>380</v>
      </c>
      <c r="Y4092" s="2"/>
      <c r="Z4092" s="3"/>
      <c r="AA4092" s="3"/>
      <c r="AB4092" s="7" t="s">
        <v>11926</v>
      </c>
      <c r="AC4092" s="3" t="s">
        <v>4847</v>
      </c>
      <c r="AD4092" s="3" t="s">
        <v>4848</v>
      </c>
      <c r="AE4092" s="3" t="s">
        <v>4848</v>
      </c>
      <c r="AF4092" s="3" t="s">
        <v>102</v>
      </c>
      <c r="AG4092" s="4"/>
      <c r="AH4092" s="3"/>
      <c r="AI4092" s="4"/>
      <c r="AJ40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2" s="8">
        <f>IF(#REF!=MAX(#REF!),"New","Old")</f>
      </c>
      <c r="AL4092" s="3"/>
      <c r="AM4092" s="9">
        <f>IF(OR(#REF!="",#REF!=0),"",IF(#REF!&lt;12000,"&lt;12k",IF(AND(#REF!&gt;=12000,#REF!&lt;24000),"12k to 24k",IF(AND(#REF!&gt;=24000,#REF!&lt;=36000),"24k to 36k",IF(#REF!&gt;36000,"&gt;36k","")))))</f>
      </c>
    </row>
    <row x14ac:dyDescent="0.25" r="4093" customHeight="1" ht="18.75">
      <c r="A4093" s="1">
        <v>1956349</v>
      </c>
      <c r="B4093" s="2">
        <v>11564977</v>
      </c>
      <c r="C4093" s="3" t="s">
        <v>0</v>
      </c>
      <c r="D4093" s="3" t="s">
        <v>86</v>
      </c>
      <c r="E4093" s="2">
        <v>2020</v>
      </c>
      <c r="F4093" s="4">
        <v>45301</v>
      </c>
      <c r="G4093" s="3" t="s">
        <v>2</v>
      </c>
      <c r="H4093" s="4">
        <v>45302</v>
      </c>
      <c r="I4093" s="4">
        <f>_xlfn.XLOOKUP(#REF!,[1]!Backup_F8_Previous_Wave[ODINO],[1]!Backup_F8_Previous_Wave[Production Date],"")</f>
      </c>
      <c r="J4093" s="10">
        <f>_xlfn.XLOOKUP(#REF!,[1]!Backup_F8_Previous_Wave[ODINO],[1]!Backup_F8_Previous_Wave[Wave Date],"")</f>
      </c>
      <c r="K4093" s="6">
        <f>_xlfn.XLOOKUP(#REF!,[1]!Backup_F8_Previous_Wave[ODINO],[1]!Backup_F8_Previous_Wave[Full VIN],"")</f>
      </c>
      <c r="L4093" s="3" t="s">
        <v>2146</v>
      </c>
      <c r="M4093" s="3" t="s">
        <v>4</v>
      </c>
      <c r="N4093" s="3" t="s">
        <v>11927</v>
      </c>
      <c r="O4093" s="3" t="s">
        <v>4771</v>
      </c>
      <c r="P4093" s="6">
        <f>_xlfn.XLOOKUP(#REF!,[1]!Table2[BINNING],[1]!Table2[VFG],"")</f>
      </c>
      <c r="Q4093" s="6">
        <f>IF(ISNUMBER(FIND("|",#REF!,1)),LEFT(#REF!,FIND("|",#REF!,1)-2),#REF!)</f>
      </c>
      <c r="R4093" s="6">
        <f>IF(ISNUMBER(FIND("|",#REF!,1)),RIGHT(#REF!,LEN(#REF!)-FIND("|",#REF!,1)-1),"")</f>
      </c>
      <c r="S4093" s="3" t="s">
        <v>7</v>
      </c>
      <c r="T4093" s="3" t="s">
        <v>7</v>
      </c>
      <c r="U4093" s="2">
        <v>0</v>
      </c>
      <c r="V4093" s="2">
        <v>0</v>
      </c>
      <c r="W4093" s="2"/>
      <c r="X4093" s="3" t="s">
        <v>8</v>
      </c>
      <c r="Y4093" s="2">
        <v>0</v>
      </c>
      <c r="Z4093" s="3"/>
      <c r="AA4093" s="3"/>
      <c r="AB4093" s="7" t="s">
        <v>11928</v>
      </c>
      <c r="AC4093" s="3" t="s">
        <v>685</v>
      </c>
      <c r="AD4093" s="3" t="s">
        <v>93</v>
      </c>
      <c r="AE4093" s="3" t="s">
        <v>93</v>
      </c>
      <c r="AF4093" s="3" t="s">
        <v>95</v>
      </c>
      <c r="AG4093" s="4"/>
      <c r="AH4093" s="3"/>
      <c r="AI4093" s="4"/>
      <c r="AJ40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3" s="8">
        <f>IF(#REF!=MAX(#REF!),"New","Old")</f>
      </c>
      <c r="AL4093" s="3"/>
      <c r="AM4093" s="9">
        <f>IF(OR(#REF!="",#REF!=0),"",IF(#REF!&lt;12000,"&lt;12k",IF(AND(#REF!&gt;=12000,#REF!&lt;24000),"12k to 24k",IF(AND(#REF!&gt;=24000,#REF!&lt;=36000),"24k to 36k",IF(#REF!&gt;36000,"&gt;36k","")))))</f>
      </c>
    </row>
    <row x14ac:dyDescent="0.25" r="4094" customHeight="1" ht="18.75">
      <c r="A4094" s="1">
        <v>1956376</v>
      </c>
      <c r="B4094" s="2">
        <v>11564993</v>
      </c>
      <c r="C4094" s="3" t="s">
        <v>0</v>
      </c>
      <c r="D4094" s="3" t="s">
        <v>4843</v>
      </c>
      <c r="E4094" s="2">
        <v>2023</v>
      </c>
      <c r="F4094" s="4">
        <v>45251</v>
      </c>
      <c r="G4094" s="3" t="s">
        <v>14</v>
      </c>
      <c r="H4094" s="4">
        <v>45302</v>
      </c>
      <c r="I4094" s="4">
        <f>_xlfn.XLOOKUP(#REF!,[1]!Backup_F8_Previous_Wave[ODINO],[1]!Backup_F8_Previous_Wave[Production Date],"")</f>
      </c>
      <c r="J4094" s="10">
        <f>_xlfn.XLOOKUP(#REF!,[1]!Backup_F8_Previous_Wave[ODINO],[1]!Backup_F8_Previous_Wave[Wave Date],"")</f>
      </c>
      <c r="K4094" s="6">
        <f>_xlfn.XLOOKUP(#REF!,[1]!Backup_F8_Previous_Wave[ODINO],[1]!Backup_F8_Previous_Wave[Full VIN],"")</f>
      </c>
      <c r="L4094" s="3" t="s">
        <v>8587</v>
      </c>
      <c r="M4094" s="3" t="s">
        <v>4</v>
      </c>
      <c r="N4094" s="3" t="s">
        <v>11929</v>
      </c>
      <c r="O4094" s="3" t="s">
        <v>3849</v>
      </c>
      <c r="P4094" s="6">
        <f>_xlfn.XLOOKUP(#REF!,[1]!Table2[BINNING],[1]!Table2[VFG],"")</f>
      </c>
      <c r="Q4094" s="6">
        <f>IF(ISNUMBER(FIND("|",#REF!,1)),LEFT(#REF!,FIND("|",#REF!,1)-2),#REF!)</f>
      </c>
      <c r="R4094" s="6">
        <f>IF(ISNUMBER(FIND("|",#REF!,1)),RIGHT(#REF!,LEN(#REF!)-FIND("|",#REF!,1)-1),"")</f>
      </c>
      <c r="S4094" s="3" t="s">
        <v>7</v>
      </c>
      <c r="T4094" s="3" t="s">
        <v>7</v>
      </c>
      <c r="U4094" s="2">
        <v>0</v>
      </c>
      <c r="V4094" s="2">
        <v>0</v>
      </c>
      <c r="W4094" s="2"/>
      <c r="X4094" s="3" t="s">
        <v>100</v>
      </c>
      <c r="Y4094" s="2"/>
      <c r="Z4094" s="3"/>
      <c r="AA4094" s="3"/>
      <c r="AB4094" s="7" t="s">
        <v>11930</v>
      </c>
      <c r="AC4094" s="3" t="s">
        <v>4847</v>
      </c>
      <c r="AD4094" s="3" t="s">
        <v>4848</v>
      </c>
      <c r="AE4094" s="3" t="s">
        <v>4848</v>
      </c>
      <c r="AF4094" s="3" t="s">
        <v>102</v>
      </c>
      <c r="AG4094" s="4"/>
      <c r="AH4094" s="3"/>
      <c r="AI4094" s="4"/>
      <c r="AJ40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4" s="8">
        <f>IF(#REF!=MAX(#REF!),"New","Old")</f>
      </c>
      <c r="AL4094" s="3"/>
      <c r="AM4094" s="9">
        <f>IF(OR(#REF!="",#REF!=0),"",IF(#REF!&lt;12000,"&lt;12k",IF(AND(#REF!&gt;=12000,#REF!&lt;24000),"12k to 24k",IF(AND(#REF!&gt;=24000,#REF!&lt;=36000),"24k to 36k",IF(#REF!&gt;36000,"&gt;36k","")))))</f>
      </c>
    </row>
    <row x14ac:dyDescent="0.25" r="4095" customHeight="1" ht="18.75">
      <c r="A4095" s="1">
        <v>1956386</v>
      </c>
      <c r="B4095" s="2">
        <v>11564999</v>
      </c>
      <c r="C4095" s="3" t="s">
        <v>0</v>
      </c>
      <c r="D4095" s="3" t="s">
        <v>1</v>
      </c>
      <c r="E4095" s="2">
        <v>2017</v>
      </c>
      <c r="F4095" s="4">
        <v>45302</v>
      </c>
      <c r="G4095" s="3" t="s">
        <v>2</v>
      </c>
      <c r="H4095" s="4">
        <v>45302</v>
      </c>
      <c r="I4095" s="4">
        <f>_xlfn.XLOOKUP(#REF!,[1]!Backup_F8_Previous_Wave[ODINO],[1]!Backup_F8_Previous_Wave[Production Date],"")</f>
      </c>
      <c r="J4095" s="10">
        <f>_xlfn.XLOOKUP(#REF!,[1]!Backup_F8_Previous_Wave[ODINO],[1]!Backup_F8_Previous_Wave[Wave Date],"")</f>
      </c>
      <c r="K4095" s="6">
        <f>_xlfn.XLOOKUP(#REF!,[1]!Backup_F8_Previous_Wave[ODINO],[1]!Backup_F8_Previous_Wave[Full VIN],"")</f>
      </c>
      <c r="L4095" s="3" t="s">
        <v>625</v>
      </c>
      <c r="M4095" s="3" t="s">
        <v>4</v>
      </c>
      <c r="N4095" s="3" t="s">
        <v>11931</v>
      </c>
      <c r="O4095" s="3" t="s">
        <v>62</v>
      </c>
      <c r="P4095" s="6">
        <f>_xlfn.XLOOKUP(#REF!,[1]!Table2[BINNING],[1]!Table2[VFG],"")</f>
      </c>
      <c r="Q4095" s="6">
        <f>IF(ISNUMBER(FIND("|",#REF!,1)),LEFT(#REF!,FIND("|",#REF!,1)-2),#REF!)</f>
      </c>
      <c r="R4095" s="6">
        <f>IF(ISNUMBER(FIND("|",#REF!,1)),RIGHT(#REF!,LEN(#REF!)-FIND("|",#REF!,1)-1),"")</f>
      </c>
      <c r="S4095" s="3" t="s">
        <v>7</v>
      </c>
      <c r="T4095" s="3" t="s">
        <v>7</v>
      </c>
      <c r="U4095" s="2">
        <v>0</v>
      </c>
      <c r="V4095" s="2">
        <v>0</v>
      </c>
      <c r="W4095" s="2"/>
      <c r="X4095" s="3" t="s">
        <v>24</v>
      </c>
      <c r="Y4095" s="2">
        <v>0</v>
      </c>
      <c r="Z4095" s="3"/>
      <c r="AA4095" s="3"/>
      <c r="AB4095" s="7" t="s">
        <v>11932</v>
      </c>
      <c r="AC4095" s="3" t="s">
        <v>20</v>
      </c>
      <c r="AD4095" s="3" t="s">
        <v>11</v>
      </c>
      <c r="AE4095" s="3" t="s">
        <v>11</v>
      </c>
      <c r="AF4095" s="3" t="s">
        <v>13</v>
      </c>
      <c r="AG4095" s="4"/>
      <c r="AH4095" s="3"/>
      <c r="AI4095" s="4"/>
      <c r="AJ40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5" s="8">
        <f>IF(#REF!=MAX(#REF!),"New","Old")</f>
      </c>
      <c r="AL4095" s="3"/>
      <c r="AM4095" s="9">
        <f>IF(OR(#REF!="",#REF!=0),"",IF(#REF!&lt;12000,"&lt;12k",IF(AND(#REF!&gt;=12000,#REF!&lt;24000),"12k to 24k",IF(AND(#REF!&gt;=24000,#REF!&lt;=36000),"24k to 36k",IF(#REF!&gt;36000,"&gt;36k","")))))</f>
      </c>
    </row>
    <row x14ac:dyDescent="0.25" r="4096" customHeight="1" ht="18.75">
      <c r="A4096" s="1">
        <v>1956406</v>
      </c>
      <c r="B4096" s="2">
        <v>11565014</v>
      </c>
      <c r="C4096" s="3" t="s">
        <v>0</v>
      </c>
      <c r="D4096" s="3" t="s">
        <v>86</v>
      </c>
      <c r="E4096" s="2">
        <v>2020</v>
      </c>
      <c r="F4096" s="4">
        <v>45300</v>
      </c>
      <c r="G4096" s="3" t="s">
        <v>2</v>
      </c>
      <c r="H4096" s="4">
        <v>45302</v>
      </c>
      <c r="I4096" s="4">
        <f>_xlfn.XLOOKUP(#REF!,[1]!Backup_F8_Previous_Wave[ODINO],[1]!Backup_F8_Previous_Wave[Production Date],"")</f>
      </c>
      <c r="J4096" s="10">
        <f>_xlfn.XLOOKUP(#REF!,[1]!Backup_F8_Previous_Wave[ODINO],[1]!Backup_F8_Previous_Wave[Wave Date],"")</f>
      </c>
      <c r="K4096" s="6">
        <f>_xlfn.XLOOKUP(#REF!,[1]!Backup_F8_Previous_Wave[ODINO],[1]!Backup_F8_Previous_Wave[Full VIN],"")</f>
      </c>
      <c r="L4096" s="3" t="s">
        <v>6424</v>
      </c>
      <c r="M4096" s="3" t="s">
        <v>4</v>
      </c>
      <c r="N4096" s="3" t="s">
        <v>11933</v>
      </c>
      <c r="O4096" s="3" t="s">
        <v>4771</v>
      </c>
      <c r="P4096" s="6">
        <f>_xlfn.XLOOKUP(#REF!,[1]!Table2[BINNING],[1]!Table2[VFG],"")</f>
      </c>
      <c r="Q4096" s="6">
        <f>IF(ISNUMBER(FIND("|",#REF!,1)),LEFT(#REF!,FIND("|",#REF!,1)-2),#REF!)</f>
      </c>
      <c r="R4096" s="6">
        <f>IF(ISNUMBER(FIND("|",#REF!,1)),RIGHT(#REF!,LEN(#REF!)-FIND("|",#REF!,1)-1),"")</f>
      </c>
      <c r="S4096" s="3" t="s">
        <v>7</v>
      </c>
      <c r="T4096" s="3" t="s">
        <v>7</v>
      </c>
      <c r="U4096" s="2">
        <v>0</v>
      </c>
      <c r="V4096" s="2">
        <v>0</v>
      </c>
      <c r="W4096" s="2"/>
      <c r="X4096" s="3" t="s">
        <v>1507</v>
      </c>
      <c r="Y4096" s="2"/>
      <c r="Z4096" s="3"/>
      <c r="AA4096" s="3"/>
      <c r="AB4096" s="7" t="s">
        <v>11934</v>
      </c>
      <c r="AC4096" s="3" t="s">
        <v>685</v>
      </c>
      <c r="AD4096" s="3" t="s">
        <v>93</v>
      </c>
      <c r="AE4096" s="3" t="s">
        <v>93</v>
      </c>
      <c r="AF4096" s="3" t="s">
        <v>95</v>
      </c>
      <c r="AG4096" s="4"/>
      <c r="AH4096" s="3"/>
      <c r="AI4096" s="4"/>
      <c r="AJ40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6" s="8">
        <f>IF(#REF!=MAX(#REF!),"New","Old")</f>
      </c>
      <c r="AL4096" s="3"/>
      <c r="AM4096" s="9">
        <f>IF(OR(#REF!="",#REF!=0),"",IF(#REF!&lt;12000,"&lt;12k",IF(AND(#REF!&gt;=12000,#REF!&lt;24000),"12k to 24k",IF(AND(#REF!&gt;=24000,#REF!&lt;=36000),"24k to 36k",IF(#REF!&gt;36000,"&gt;36k","")))))</f>
      </c>
    </row>
    <row x14ac:dyDescent="0.25" r="4097" customHeight="1" ht="18.75">
      <c r="A4097" s="1">
        <v>1956462</v>
      </c>
      <c r="B4097" s="2">
        <v>11565054</v>
      </c>
      <c r="C4097" s="3" t="s">
        <v>0</v>
      </c>
      <c r="D4097" s="3" t="s">
        <v>181</v>
      </c>
      <c r="E4097" s="2">
        <v>2016</v>
      </c>
      <c r="F4097" s="4">
        <v>45303</v>
      </c>
      <c r="G4097" s="3" t="s">
        <v>2</v>
      </c>
      <c r="H4097" s="4">
        <v>45303</v>
      </c>
      <c r="I4097" s="4"/>
      <c r="J4097" s="10">
        <f>_xlfn.XLOOKUP(#REF!,[1]!Backup_F8_Previous_Wave[ODINO],[1]!Backup_F8_Previous_Wave[Wave Date],"")</f>
      </c>
      <c r="K4097" s="6">
        <f>_xlfn.XLOOKUP(#REF!,[1]!Backup_F8_Previous_Wave[ODINO],[1]!Backup_F8_Previous_Wave[Full VIN],"")</f>
      </c>
      <c r="L4097" s="3" t="s">
        <v>11935</v>
      </c>
      <c r="M4097" s="3" t="s">
        <v>4</v>
      </c>
      <c r="N4097" s="3" t="s">
        <v>11936</v>
      </c>
      <c r="O4097" s="3" t="s">
        <v>196</v>
      </c>
      <c r="P4097" s="6">
        <f>_xlfn.XLOOKUP(#REF!,[1]!Table2[BINNING],[1]!Table2[VFG],"")</f>
      </c>
      <c r="Q4097" s="6">
        <f>IF(ISNUMBER(FIND("|",#REF!,1)),LEFT(#REF!,FIND("|",#REF!,1)-2),#REF!)</f>
      </c>
      <c r="R4097" s="6">
        <f>IF(ISNUMBER(FIND("|",#REF!,1)),RIGHT(#REF!,LEN(#REF!)-FIND("|",#REF!,1)-1),"")</f>
      </c>
      <c r="S4097" s="3" t="s">
        <v>7</v>
      </c>
      <c r="T4097" s="3" t="s">
        <v>7</v>
      </c>
      <c r="U4097" s="2">
        <v>0</v>
      </c>
      <c r="V4097" s="2">
        <v>0</v>
      </c>
      <c r="W4097" s="2"/>
      <c r="X4097" s="3" t="s">
        <v>63</v>
      </c>
      <c r="Y4097" s="2"/>
      <c r="Z4097" s="3"/>
      <c r="AA4097" s="3"/>
      <c r="AB4097" s="7" t="s">
        <v>11937</v>
      </c>
      <c r="AC4097" s="3"/>
      <c r="AD4097" s="3"/>
      <c r="AE4097" s="3"/>
      <c r="AF4097" s="3"/>
      <c r="AG4097" s="4"/>
      <c r="AH4097" s="3"/>
      <c r="AI4097" s="4"/>
      <c r="AJ40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7" s="8">
        <f>IF(#REF!=MAX(#REF!),"New","Old")</f>
      </c>
      <c r="AL4097" s="3"/>
      <c r="AM4097" s="9">
        <f>IF(OR(#REF!="",#REF!=0),"",IF(#REF!&lt;12000,"&lt;12k",IF(AND(#REF!&gt;=12000,#REF!&lt;24000),"12k to 24k",IF(AND(#REF!&gt;=24000,#REF!&lt;=36000),"24k to 36k",IF(#REF!&gt;36000,"&gt;36k","")))))</f>
      </c>
    </row>
    <row x14ac:dyDescent="0.25" r="4098" customHeight="1" ht="18.75">
      <c r="A4098" s="1">
        <v>1956511</v>
      </c>
      <c r="B4098" s="2">
        <v>11565089</v>
      </c>
      <c r="C4098" s="3" t="s">
        <v>0</v>
      </c>
      <c r="D4098" s="3" t="s">
        <v>1</v>
      </c>
      <c r="E4098" s="2">
        <v>2020</v>
      </c>
      <c r="F4098" s="4">
        <v>44211</v>
      </c>
      <c r="G4098" s="3" t="s">
        <v>2</v>
      </c>
      <c r="H4098" s="4">
        <v>45303</v>
      </c>
      <c r="I4098" s="4">
        <f>_xlfn.XLOOKUP(#REF!,[1]!Backup_F8_Previous_Wave[ODINO],[1]!Backup_F8_Previous_Wave[Production Date],"")</f>
      </c>
      <c r="J4098" s="10">
        <f>_xlfn.XLOOKUP(#REF!,[1]!Backup_F8_Previous_Wave[ODINO],[1]!Backup_F8_Previous_Wave[Wave Date],"")</f>
      </c>
      <c r="K4098" s="6">
        <f>_xlfn.XLOOKUP(#REF!,[1]!Backup_F8_Previous_Wave[ODINO],[1]!Backup_F8_Previous_Wave[Full VIN],"")</f>
      </c>
      <c r="L4098" s="3" t="s">
        <v>11076</v>
      </c>
      <c r="M4098" s="3" t="s">
        <v>4</v>
      </c>
      <c r="N4098" s="3" t="s">
        <v>11938</v>
      </c>
      <c r="O4098" s="3" t="s">
        <v>62</v>
      </c>
      <c r="P4098" s="6">
        <f>_xlfn.XLOOKUP(#REF!,[1]!Table2[BINNING],[1]!Table2[VFG],"")</f>
      </c>
      <c r="Q4098" s="6">
        <f>IF(ISNUMBER(FIND("|",#REF!,1)),LEFT(#REF!,FIND("|",#REF!,1)-2),#REF!)</f>
      </c>
      <c r="R4098" s="6">
        <f>IF(ISNUMBER(FIND("|",#REF!,1)),RIGHT(#REF!,LEN(#REF!)-FIND("|",#REF!,1)-1),"")</f>
      </c>
      <c r="S4098" s="3" t="s">
        <v>7</v>
      </c>
      <c r="T4098" s="3" t="s">
        <v>7</v>
      </c>
      <c r="U4098" s="2">
        <v>0</v>
      </c>
      <c r="V4098" s="2">
        <v>0</v>
      </c>
      <c r="W4098" s="2"/>
      <c r="X4098" s="3" t="s">
        <v>72</v>
      </c>
      <c r="Y4098" s="2"/>
      <c r="Z4098" s="3"/>
      <c r="AA4098" s="3"/>
      <c r="AB4098" s="7" t="s">
        <v>11939</v>
      </c>
      <c r="AC4098" s="3" t="s">
        <v>20</v>
      </c>
      <c r="AD4098" s="3" t="s">
        <v>11</v>
      </c>
      <c r="AE4098" s="3" t="s">
        <v>21</v>
      </c>
      <c r="AF4098" s="3" t="s">
        <v>13</v>
      </c>
      <c r="AG4098" s="4"/>
      <c r="AH4098" s="3"/>
      <c r="AI4098" s="4"/>
      <c r="AJ40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8" s="8">
        <f>IF(#REF!=MAX(#REF!),"New","Old")</f>
      </c>
      <c r="AL4098" s="3"/>
      <c r="AM4098" s="9">
        <f>IF(OR(#REF!="",#REF!=0),"",IF(#REF!&lt;12000,"&lt;12k",IF(AND(#REF!&gt;=12000,#REF!&lt;24000),"12k to 24k",IF(AND(#REF!&gt;=24000,#REF!&lt;=36000),"24k to 36k",IF(#REF!&gt;36000,"&gt;36k","")))))</f>
      </c>
    </row>
    <row x14ac:dyDescent="0.25" r="4099" customHeight="1" ht="18.75">
      <c r="A4099" s="1">
        <v>1956565</v>
      </c>
      <c r="B4099" s="2">
        <v>11565130</v>
      </c>
      <c r="C4099" s="3" t="s">
        <v>0</v>
      </c>
      <c r="D4099" s="3" t="s">
        <v>86</v>
      </c>
      <c r="E4099" s="2">
        <v>2020</v>
      </c>
      <c r="F4099" s="4">
        <v>45301</v>
      </c>
      <c r="G4099" s="3" t="s">
        <v>2</v>
      </c>
      <c r="H4099" s="4">
        <v>45303</v>
      </c>
      <c r="I4099" s="4">
        <f>_xlfn.XLOOKUP(#REF!,[1]!Backup_F8_Previous_Wave[ODINO],[1]!Backup_F8_Previous_Wave[Production Date],"")</f>
      </c>
      <c r="J4099" s="10">
        <f>_xlfn.XLOOKUP(#REF!,[1]!Backup_F8_Previous_Wave[ODINO],[1]!Backup_F8_Previous_Wave[Wave Date],"")</f>
      </c>
      <c r="K4099" s="6">
        <f>_xlfn.XLOOKUP(#REF!,[1]!Backup_F8_Previous_Wave[ODINO],[1]!Backup_F8_Previous_Wave[Full VIN],"")</f>
      </c>
      <c r="L4099" s="3" t="s">
        <v>8286</v>
      </c>
      <c r="M4099" s="3" t="s">
        <v>4</v>
      </c>
      <c r="N4099" s="3" t="s">
        <v>11940</v>
      </c>
      <c r="O4099" s="3" t="s">
        <v>4771</v>
      </c>
      <c r="P4099" s="6">
        <f>_xlfn.XLOOKUP(#REF!,[1]!Table2[BINNING],[1]!Table2[VFG],"")</f>
      </c>
      <c r="Q4099" s="6">
        <f>IF(ISNUMBER(FIND("|",#REF!,1)),LEFT(#REF!,FIND("|",#REF!,1)-2),#REF!)</f>
      </c>
      <c r="R4099" s="6">
        <f>IF(ISNUMBER(FIND("|",#REF!,1)),RIGHT(#REF!,LEN(#REF!)-FIND("|",#REF!,1)-1),"")</f>
      </c>
      <c r="S4099" s="3" t="s">
        <v>7</v>
      </c>
      <c r="T4099" s="3" t="s">
        <v>7</v>
      </c>
      <c r="U4099" s="2">
        <v>0</v>
      </c>
      <c r="V4099" s="2">
        <v>0</v>
      </c>
      <c r="W4099" s="2"/>
      <c r="X4099" s="3" t="s">
        <v>253</v>
      </c>
      <c r="Y4099" s="2"/>
      <c r="Z4099" s="3"/>
      <c r="AA4099" s="3"/>
      <c r="AB4099" s="7" t="s">
        <v>11941</v>
      </c>
      <c r="AC4099" s="3" t="s">
        <v>685</v>
      </c>
      <c r="AD4099" s="3" t="s">
        <v>93</v>
      </c>
      <c r="AE4099" s="3" t="s">
        <v>94</v>
      </c>
      <c r="AF4099" s="3" t="s">
        <v>95</v>
      </c>
      <c r="AG4099" s="4"/>
      <c r="AH4099" s="3"/>
      <c r="AI4099" s="4"/>
      <c r="AJ40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099" s="8">
        <f>IF(#REF!=MAX(#REF!),"New","Old")</f>
      </c>
      <c r="AL4099" s="3"/>
      <c r="AM4099" s="9">
        <f>IF(OR(#REF!="",#REF!=0),"",IF(#REF!&lt;12000,"&lt;12k",IF(AND(#REF!&gt;=12000,#REF!&lt;24000),"12k to 24k",IF(AND(#REF!&gt;=24000,#REF!&lt;=36000),"24k to 36k",IF(#REF!&gt;36000,"&gt;36k","")))))</f>
      </c>
    </row>
    <row x14ac:dyDescent="0.25" r="4100" customHeight="1" ht="18.75">
      <c r="A4100" s="1">
        <v>1956569</v>
      </c>
      <c r="B4100" s="2">
        <v>11565134</v>
      </c>
      <c r="C4100" s="3" t="s">
        <v>0</v>
      </c>
      <c r="D4100" s="3" t="s">
        <v>86</v>
      </c>
      <c r="E4100" s="2">
        <v>2020</v>
      </c>
      <c r="F4100" s="4">
        <v>45303</v>
      </c>
      <c r="G4100" s="3" t="s">
        <v>2</v>
      </c>
      <c r="H4100" s="4">
        <v>45303</v>
      </c>
      <c r="I4100" s="4">
        <f>_xlfn.XLOOKUP(#REF!,[1]!Backup_F8_Previous_Wave[ODINO],[1]!Backup_F8_Previous_Wave[Production Date],"")</f>
      </c>
      <c r="J4100" s="10">
        <f>_xlfn.XLOOKUP(#REF!,[1]!Backup_F8_Previous_Wave[ODINO],[1]!Backup_F8_Previous_Wave[Wave Date],"")</f>
      </c>
      <c r="K4100" s="6">
        <f>_xlfn.XLOOKUP(#REF!,[1]!Backup_F8_Previous_Wave[ODINO],[1]!Backup_F8_Previous_Wave[Full VIN],"")</f>
      </c>
      <c r="L4100" s="3" t="s">
        <v>8912</v>
      </c>
      <c r="M4100" s="3" t="s">
        <v>4</v>
      </c>
      <c r="N4100" s="3" t="s">
        <v>11942</v>
      </c>
      <c r="O4100" s="3" t="s">
        <v>4771</v>
      </c>
      <c r="P4100" s="6">
        <f>_xlfn.XLOOKUP(#REF!,[1]!Table2[BINNING],[1]!Table2[VFG],"")</f>
      </c>
      <c r="Q4100" s="6">
        <f>IF(ISNUMBER(FIND("|",#REF!,1)),LEFT(#REF!,FIND("|",#REF!,1)-2),#REF!)</f>
      </c>
      <c r="R4100" s="6">
        <f>IF(ISNUMBER(FIND("|",#REF!,1)),RIGHT(#REF!,LEN(#REF!)-FIND("|",#REF!,1)-1),"")</f>
      </c>
      <c r="S4100" s="3" t="s">
        <v>7</v>
      </c>
      <c r="T4100" s="3" t="s">
        <v>7</v>
      </c>
      <c r="U4100" s="2">
        <v>0</v>
      </c>
      <c r="V4100" s="2">
        <v>0</v>
      </c>
      <c r="W4100" s="2">
        <v>79000</v>
      </c>
      <c r="X4100" s="3" t="s">
        <v>81</v>
      </c>
      <c r="Y4100" s="2"/>
      <c r="Z4100" s="3" t="s">
        <v>6191</v>
      </c>
      <c r="AA4100" s="3" t="s">
        <v>2700</v>
      </c>
      <c r="AB4100" s="7" t="s">
        <v>11943</v>
      </c>
      <c r="AC4100" s="3" t="s">
        <v>685</v>
      </c>
      <c r="AD4100" s="3" t="s">
        <v>1962</v>
      </c>
      <c r="AE4100" s="3" t="s">
        <v>2404</v>
      </c>
      <c r="AF4100" s="3" t="s">
        <v>95</v>
      </c>
      <c r="AG4100" s="4"/>
      <c r="AH4100" s="3"/>
      <c r="AI4100" s="4"/>
      <c r="AJ41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0" s="8">
        <f>IF(#REF!=MAX(#REF!),"New","Old")</f>
      </c>
      <c r="AL4100" s="3"/>
      <c r="AM4100" s="9">
        <f>IF(OR(#REF!="",#REF!=0),"",IF(#REF!&lt;12000,"&lt;12k",IF(AND(#REF!&gt;=12000,#REF!&lt;24000),"12k to 24k",IF(AND(#REF!&gt;=24000,#REF!&lt;=36000),"24k to 36k",IF(#REF!&gt;36000,"&gt;36k","")))))</f>
      </c>
    </row>
    <row x14ac:dyDescent="0.25" r="4101" customHeight="1" ht="18.75">
      <c r="A4101" s="1">
        <v>1956608</v>
      </c>
      <c r="B4101" s="2">
        <v>11565164</v>
      </c>
      <c r="C4101" s="3" t="s">
        <v>0</v>
      </c>
      <c r="D4101" s="3" t="s">
        <v>86</v>
      </c>
      <c r="E4101" s="2">
        <v>2020</v>
      </c>
      <c r="F4101" s="4">
        <v>45302</v>
      </c>
      <c r="G4101" s="3" t="s">
        <v>2</v>
      </c>
      <c r="H4101" s="4">
        <v>45303</v>
      </c>
      <c r="I4101" s="4">
        <f>_xlfn.XLOOKUP(#REF!,[1]!Backup_F8_Previous_Wave[ODINO],[1]!Backup_F8_Previous_Wave[Production Date],"")</f>
      </c>
      <c r="J4101" s="10">
        <f>_xlfn.XLOOKUP(#REF!,[1]!Backup_F8_Previous_Wave[ODINO],[1]!Backup_F8_Previous_Wave[Wave Date],"")</f>
      </c>
      <c r="K4101" s="6">
        <f>_xlfn.XLOOKUP(#REF!,[1]!Backup_F8_Previous_Wave[ODINO],[1]!Backup_F8_Previous_Wave[Full VIN],"")</f>
      </c>
      <c r="L4101" s="3" t="s">
        <v>6722</v>
      </c>
      <c r="M4101" s="3" t="s">
        <v>4</v>
      </c>
      <c r="N4101" s="3" t="s">
        <v>11944</v>
      </c>
      <c r="O4101" s="3" t="s">
        <v>4771</v>
      </c>
      <c r="P4101" s="6">
        <f>_xlfn.XLOOKUP(#REF!,[1]!Table2[BINNING],[1]!Table2[VFG],"")</f>
      </c>
      <c r="Q4101" s="6">
        <f>IF(ISNUMBER(FIND("|",#REF!,1)),LEFT(#REF!,FIND("|",#REF!,1)-2),#REF!)</f>
      </c>
      <c r="R4101" s="6">
        <f>IF(ISNUMBER(FIND("|",#REF!,1)),RIGHT(#REF!,LEN(#REF!)-FIND("|",#REF!,1)-1),"")</f>
      </c>
      <c r="S4101" s="3" t="s">
        <v>7</v>
      </c>
      <c r="T4101" s="3" t="s">
        <v>7</v>
      </c>
      <c r="U4101" s="2">
        <v>0</v>
      </c>
      <c r="V4101" s="2">
        <v>0</v>
      </c>
      <c r="W4101" s="2"/>
      <c r="X4101" s="3" t="s">
        <v>166</v>
      </c>
      <c r="Y4101" s="2"/>
      <c r="Z4101" s="3"/>
      <c r="AA4101" s="3"/>
      <c r="AB4101" s="7" t="s">
        <v>11945</v>
      </c>
      <c r="AC4101" s="3" t="s">
        <v>685</v>
      </c>
      <c r="AD4101" s="3" t="s">
        <v>93</v>
      </c>
      <c r="AE4101" s="3" t="s">
        <v>94</v>
      </c>
      <c r="AF4101" s="3" t="s">
        <v>95</v>
      </c>
      <c r="AG4101" s="4"/>
      <c r="AH4101" s="3"/>
      <c r="AI4101" s="4"/>
      <c r="AJ41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1" s="8">
        <f>IF(#REF!=MAX(#REF!),"New","Old")</f>
      </c>
      <c r="AL4101" s="3"/>
      <c r="AM4101" s="9">
        <f>IF(OR(#REF!="",#REF!=0),"",IF(#REF!&lt;12000,"&lt;12k",IF(AND(#REF!&gt;=12000,#REF!&lt;24000),"12k to 24k",IF(AND(#REF!&gt;=24000,#REF!&lt;=36000),"24k to 36k",IF(#REF!&gt;36000,"&gt;36k","")))))</f>
      </c>
    </row>
    <row x14ac:dyDescent="0.25" r="4102" customHeight="1" ht="18.75">
      <c r="A4102" s="1">
        <v>1956665</v>
      </c>
      <c r="B4102" s="2">
        <v>11565214</v>
      </c>
      <c r="C4102" s="3" t="s">
        <v>0</v>
      </c>
      <c r="D4102" s="3" t="s">
        <v>86</v>
      </c>
      <c r="E4102" s="2">
        <v>2020</v>
      </c>
      <c r="F4102" s="4">
        <v>45285</v>
      </c>
      <c r="G4102" s="3" t="s">
        <v>14</v>
      </c>
      <c r="H4102" s="4">
        <v>45303</v>
      </c>
      <c r="I4102" s="4"/>
      <c r="J4102" s="10">
        <f>_xlfn.XLOOKUP(#REF!,[1]!Backup_F8_Previous_Wave[ODINO],[1]!Backup_F8_Previous_Wave[Wave Date],"")</f>
      </c>
      <c r="K4102" s="6">
        <f>_xlfn.XLOOKUP(#REF!,[1]!Backup_F8_Previous_Wave[ODINO],[1]!Backup_F8_Previous_Wave[Full VIN],"")</f>
      </c>
      <c r="L4102" s="3" t="s">
        <v>9490</v>
      </c>
      <c r="M4102" s="3" t="s">
        <v>4</v>
      </c>
      <c r="N4102" s="3" t="s">
        <v>11946</v>
      </c>
      <c r="O4102" s="3" t="s">
        <v>4771</v>
      </c>
      <c r="P4102" s="6">
        <f>_xlfn.XLOOKUP(#REF!,[1]!Table2[BINNING],[1]!Table2[VFG],"")</f>
      </c>
      <c r="Q4102" s="6">
        <f>IF(ISNUMBER(FIND("|",#REF!,1)),LEFT(#REF!,FIND("|",#REF!,1)-2),#REF!)</f>
      </c>
      <c r="R4102" s="6">
        <f>IF(ISNUMBER(FIND("|",#REF!,1)),RIGHT(#REF!,LEN(#REF!)-FIND("|",#REF!,1)-1),"")</f>
      </c>
      <c r="S4102" s="3" t="s">
        <v>7</v>
      </c>
      <c r="T4102" s="3" t="s">
        <v>7</v>
      </c>
      <c r="U4102" s="2">
        <v>0</v>
      </c>
      <c r="V4102" s="2">
        <v>0</v>
      </c>
      <c r="W4102" s="2"/>
      <c r="X4102" s="3" t="s">
        <v>72</v>
      </c>
      <c r="Y4102" s="2">
        <v>0</v>
      </c>
      <c r="Z4102" s="3"/>
      <c r="AA4102" s="3"/>
      <c r="AB4102" s="7" t="s">
        <v>11947</v>
      </c>
      <c r="AC4102" s="3" t="s">
        <v>44</v>
      </c>
      <c r="AD4102" s="3" t="s">
        <v>44</v>
      </c>
      <c r="AE4102" s="3" t="s">
        <v>44</v>
      </c>
      <c r="AF4102" s="3" t="s">
        <v>44</v>
      </c>
      <c r="AG4102" s="4"/>
      <c r="AH4102" s="3"/>
      <c r="AI4102" s="4"/>
      <c r="AJ41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2" s="8">
        <f>IF(#REF!=MAX(#REF!),"New","Old")</f>
      </c>
      <c r="AL4102" s="3"/>
      <c r="AM4102" s="9">
        <f>IF(OR(#REF!="",#REF!=0),"",IF(#REF!&lt;12000,"&lt;12k",IF(AND(#REF!&gt;=12000,#REF!&lt;24000),"12k to 24k",IF(AND(#REF!&gt;=24000,#REF!&lt;=36000),"24k to 36k",IF(#REF!&gt;36000,"&gt;36k","")))))</f>
      </c>
    </row>
    <row x14ac:dyDescent="0.25" r="4103" customHeight="1" ht="18.75">
      <c r="A4103" s="1">
        <v>1956701</v>
      </c>
      <c r="B4103" s="2">
        <v>11565239</v>
      </c>
      <c r="C4103" s="3" t="s">
        <v>0</v>
      </c>
      <c r="D4103" s="3" t="s">
        <v>86</v>
      </c>
      <c r="E4103" s="2">
        <v>2022</v>
      </c>
      <c r="F4103" s="4">
        <v>45289</v>
      </c>
      <c r="G4103" s="3" t="s">
        <v>14</v>
      </c>
      <c r="H4103" s="4">
        <v>45303</v>
      </c>
      <c r="I4103" s="4">
        <f>_xlfn.XLOOKUP(#REF!,[1]!Backup_F8_Previous_Wave[ODINO],[1]!Backup_F8_Previous_Wave[Production Date],"")</f>
      </c>
      <c r="J4103" s="10">
        <f>_xlfn.XLOOKUP(#REF!,[1]!Backup_F8_Previous_Wave[ODINO],[1]!Backup_F8_Previous_Wave[Wave Date],"")</f>
      </c>
      <c r="K4103" s="6">
        <f>_xlfn.XLOOKUP(#REF!,[1]!Backup_F8_Previous_Wave[ODINO],[1]!Backup_F8_Previous_Wave[Full VIN],"")</f>
      </c>
      <c r="L4103" s="3" t="s">
        <v>11948</v>
      </c>
      <c r="M4103" s="3" t="s">
        <v>4</v>
      </c>
      <c r="N4103" s="3" t="s">
        <v>11949</v>
      </c>
      <c r="O4103" s="3" t="s">
        <v>4771</v>
      </c>
      <c r="P4103" s="6">
        <f>_xlfn.XLOOKUP(#REF!,[1]!Table2[BINNING],[1]!Table2[VFG],"")</f>
      </c>
      <c r="Q4103" s="6">
        <f>IF(ISNUMBER(FIND("|",#REF!,1)),LEFT(#REF!,FIND("|",#REF!,1)-2),#REF!)</f>
      </c>
      <c r="R4103" s="6">
        <f>IF(ISNUMBER(FIND("|",#REF!,1)),RIGHT(#REF!,LEN(#REF!)-FIND("|",#REF!,1)-1),"")</f>
      </c>
      <c r="S4103" s="3" t="s">
        <v>7</v>
      </c>
      <c r="T4103" s="3" t="s">
        <v>7</v>
      </c>
      <c r="U4103" s="2">
        <v>0</v>
      </c>
      <c r="V4103" s="2">
        <v>0</v>
      </c>
      <c r="W4103" s="2"/>
      <c r="X4103" s="3" t="s">
        <v>317</v>
      </c>
      <c r="Y4103" s="2"/>
      <c r="Z4103" s="3"/>
      <c r="AA4103" s="3"/>
      <c r="AB4103" s="7" t="s">
        <v>11950</v>
      </c>
      <c r="AC4103" s="3" t="s">
        <v>685</v>
      </c>
      <c r="AD4103" s="3" t="s">
        <v>93</v>
      </c>
      <c r="AE4103" s="3" t="s">
        <v>94</v>
      </c>
      <c r="AF4103" s="3" t="s">
        <v>95</v>
      </c>
      <c r="AG4103" s="4"/>
      <c r="AH4103" s="3"/>
      <c r="AI4103" s="4"/>
      <c r="AJ41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3" s="8">
        <f>IF(#REF!=MAX(#REF!),"New","Old")</f>
      </c>
      <c r="AL4103" s="3"/>
      <c r="AM4103" s="9">
        <f>IF(OR(#REF!="",#REF!=0),"",IF(#REF!&lt;12000,"&lt;12k",IF(AND(#REF!&gt;=12000,#REF!&lt;24000),"12k to 24k",IF(AND(#REF!&gt;=24000,#REF!&lt;=36000),"24k to 36k",IF(#REF!&gt;36000,"&gt;36k","")))))</f>
      </c>
    </row>
    <row x14ac:dyDescent="0.25" r="4104" customHeight="1" ht="18.75">
      <c r="A4104" s="1">
        <v>1956713</v>
      </c>
      <c r="B4104" s="2">
        <v>11565249</v>
      </c>
      <c r="C4104" s="3" t="s">
        <v>0</v>
      </c>
      <c r="D4104" s="3" t="s">
        <v>1</v>
      </c>
      <c r="E4104" s="2">
        <v>2017</v>
      </c>
      <c r="F4104" s="4">
        <v>45302</v>
      </c>
      <c r="G4104" s="3" t="s">
        <v>2</v>
      </c>
      <c r="H4104" s="4">
        <v>45304</v>
      </c>
      <c r="I4104" s="4"/>
      <c r="J4104" s="10">
        <f>_xlfn.XLOOKUP(#REF!,[1]!Backup_F8_Previous_Wave[ODINO],[1]!Backup_F8_Previous_Wave[Wave Date],"")</f>
      </c>
      <c r="K4104" s="6">
        <f>_xlfn.XLOOKUP(#REF!,[1]!Backup_F8_Previous_Wave[ODINO],[1]!Backup_F8_Previous_Wave[Full VIN],"")</f>
      </c>
      <c r="L4104" s="3" t="s">
        <v>11951</v>
      </c>
      <c r="M4104" s="3" t="s">
        <v>4</v>
      </c>
      <c r="N4104" s="3" t="s">
        <v>11952</v>
      </c>
      <c r="O4104" s="3" t="s">
        <v>31</v>
      </c>
      <c r="P4104" s="6">
        <f>_xlfn.XLOOKUP(#REF!,[1]!Table2[BINNING],[1]!Table2[VFG],"")</f>
      </c>
      <c r="Q4104" s="6">
        <f>IF(ISNUMBER(FIND("|",#REF!,1)),LEFT(#REF!,FIND("|",#REF!,1)-2),#REF!)</f>
      </c>
      <c r="R4104" s="6">
        <f>IF(ISNUMBER(FIND("|",#REF!,1)),RIGHT(#REF!,LEN(#REF!)-FIND("|",#REF!,1)-1),"")</f>
      </c>
      <c r="S4104" s="3" t="s">
        <v>957</v>
      </c>
      <c r="T4104" s="3" t="s">
        <v>7</v>
      </c>
      <c r="U4104" s="2">
        <v>4</v>
      </c>
      <c r="V4104" s="2">
        <v>0</v>
      </c>
      <c r="W4104" s="2"/>
      <c r="X4104" s="3" t="s">
        <v>90</v>
      </c>
      <c r="Y4104" s="2">
        <v>10</v>
      </c>
      <c r="Z4104" s="3"/>
      <c r="AA4104" s="3"/>
      <c r="AB4104" s="7" t="s">
        <v>11953</v>
      </c>
      <c r="AC4104" s="3" t="s">
        <v>44</v>
      </c>
      <c r="AD4104" s="3" t="s">
        <v>44</v>
      </c>
      <c r="AE4104" s="3" t="s">
        <v>44</v>
      </c>
      <c r="AF4104" s="3" t="s">
        <v>44</v>
      </c>
      <c r="AG4104" s="4"/>
      <c r="AH4104" s="3"/>
      <c r="AI4104" s="4"/>
      <c r="AJ41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4" s="8">
        <f>IF(#REF!=MAX(#REF!),"New","Old")</f>
      </c>
      <c r="AL4104" s="3"/>
      <c r="AM4104" s="9">
        <f>IF(OR(#REF!="",#REF!=0),"",IF(#REF!&lt;12000,"&lt;12k",IF(AND(#REF!&gt;=12000,#REF!&lt;24000),"12k to 24k",IF(AND(#REF!&gt;=24000,#REF!&lt;=36000),"24k to 36k",IF(#REF!&gt;36000,"&gt;36k","")))))</f>
      </c>
    </row>
    <row x14ac:dyDescent="0.25" r="4105" customHeight="1" ht="18.75">
      <c r="A4105" s="1">
        <v>1956715</v>
      </c>
      <c r="B4105" s="2">
        <v>11565250</v>
      </c>
      <c r="C4105" s="3" t="s">
        <v>0</v>
      </c>
      <c r="D4105" s="3" t="s">
        <v>1</v>
      </c>
      <c r="E4105" s="2">
        <v>2017</v>
      </c>
      <c r="F4105" s="4">
        <v>45303</v>
      </c>
      <c r="G4105" s="3" t="s">
        <v>2</v>
      </c>
      <c r="H4105" s="4">
        <v>45304</v>
      </c>
      <c r="I4105" s="4"/>
      <c r="J4105" s="10">
        <f>_xlfn.XLOOKUP(#REF!,[1]!Backup_F8_Previous_Wave[ODINO],[1]!Backup_F8_Previous_Wave[Wave Date],"")</f>
      </c>
      <c r="K4105" s="6">
        <f>_xlfn.XLOOKUP(#REF!,[1]!Backup_F8_Previous_Wave[ODINO],[1]!Backup_F8_Previous_Wave[Full VIN],"")</f>
      </c>
      <c r="L4105" s="3" t="s">
        <v>11951</v>
      </c>
      <c r="M4105" s="3" t="s">
        <v>4</v>
      </c>
      <c r="N4105" s="3" t="s">
        <v>11954</v>
      </c>
      <c r="O4105" s="3" t="s">
        <v>49</v>
      </c>
      <c r="P4105" s="6">
        <f>_xlfn.XLOOKUP(#REF!,[1]!Table2[BINNING],[1]!Table2[VFG],"")</f>
      </c>
      <c r="Q4105" s="6">
        <f>IF(ISNUMBER(FIND("|",#REF!,1)),LEFT(#REF!,FIND("|",#REF!,1)-2),#REF!)</f>
      </c>
      <c r="R4105" s="6">
        <f>IF(ISNUMBER(FIND("|",#REF!,1)),RIGHT(#REF!,LEN(#REF!)-FIND("|",#REF!,1)-1),"")</f>
      </c>
      <c r="S4105" s="3" t="s">
        <v>7</v>
      </c>
      <c r="T4105" s="3" t="s">
        <v>7</v>
      </c>
      <c r="U4105" s="2">
        <v>0</v>
      </c>
      <c r="V4105" s="2">
        <v>0</v>
      </c>
      <c r="W4105" s="2"/>
      <c r="X4105" s="3" t="s">
        <v>90</v>
      </c>
      <c r="Y4105" s="2">
        <v>0</v>
      </c>
      <c r="Z4105" s="3"/>
      <c r="AA4105" s="3"/>
      <c r="AB4105" s="7" t="s">
        <v>11955</v>
      </c>
      <c r="AC4105" s="3" t="s">
        <v>44</v>
      </c>
      <c r="AD4105" s="3" t="s">
        <v>44</v>
      </c>
      <c r="AE4105" s="3" t="s">
        <v>44</v>
      </c>
      <c r="AF4105" s="3" t="s">
        <v>44</v>
      </c>
      <c r="AG4105" s="4"/>
      <c r="AH4105" s="3"/>
      <c r="AI4105" s="4"/>
      <c r="AJ41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5" s="8">
        <f>IF(#REF!=MAX(#REF!),"New","Old")</f>
      </c>
      <c r="AL4105" s="3"/>
      <c r="AM4105" s="9">
        <f>IF(OR(#REF!="",#REF!=0),"",IF(#REF!&lt;12000,"&lt;12k",IF(AND(#REF!&gt;=12000,#REF!&lt;24000),"12k to 24k",IF(AND(#REF!&gt;=24000,#REF!&lt;=36000),"24k to 36k",IF(#REF!&gt;36000,"&gt;36k","")))))</f>
      </c>
    </row>
    <row x14ac:dyDescent="0.25" r="4106" customHeight="1" ht="18.75">
      <c r="A4106" s="1">
        <v>1956795</v>
      </c>
      <c r="B4106" s="2">
        <v>11565317</v>
      </c>
      <c r="C4106" s="3" t="s">
        <v>0</v>
      </c>
      <c r="D4106" s="3" t="s">
        <v>1</v>
      </c>
      <c r="E4106" s="2">
        <v>2018</v>
      </c>
      <c r="F4106" s="4">
        <v>45304</v>
      </c>
      <c r="G4106" s="3" t="s">
        <v>2</v>
      </c>
      <c r="H4106" s="4">
        <v>45304</v>
      </c>
      <c r="I4106" s="4">
        <f>_xlfn.XLOOKUP(#REF!,[1]!Backup_F8_Previous_Wave[ODINO],[1]!Backup_F8_Previous_Wave[Production Date],"")</f>
      </c>
      <c r="J4106" s="10">
        <f>_xlfn.XLOOKUP(#REF!,[1]!Backup_F8_Previous_Wave[ODINO],[1]!Backup_F8_Previous_Wave[Wave Date],"")</f>
      </c>
      <c r="K4106" s="6">
        <f>_xlfn.XLOOKUP(#REF!,[1]!Backup_F8_Previous_Wave[ODINO],[1]!Backup_F8_Previous_Wave[Full VIN],"")</f>
      </c>
      <c r="L4106" s="3" t="s">
        <v>4529</v>
      </c>
      <c r="M4106" s="3" t="s">
        <v>4</v>
      </c>
      <c r="N4106" s="3" t="s">
        <v>11956</v>
      </c>
      <c r="O4106" s="3" t="s">
        <v>49</v>
      </c>
      <c r="P4106" s="6">
        <f>_xlfn.XLOOKUP(#REF!,[1]!Table2[BINNING],[1]!Table2[VFG],"")</f>
      </c>
      <c r="Q4106" s="6">
        <f>IF(ISNUMBER(FIND("|",#REF!,1)),LEFT(#REF!,FIND("|",#REF!,1)-2),#REF!)</f>
      </c>
      <c r="R4106" s="6">
        <f>IF(ISNUMBER(FIND("|",#REF!,1)),RIGHT(#REF!,LEN(#REF!)-FIND("|",#REF!,1)-1),"")</f>
      </c>
      <c r="S4106" s="3" t="s">
        <v>7</v>
      </c>
      <c r="T4106" s="3" t="s">
        <v>7</v>
      </c>
      <c r="U4106" s="2">
        <v>0</v>
      </c>
      <c r="V4106" s="2">
        <v>0</v>
      </c>
      <c r="W4106" s="2"/>
      <c r="X4106" s="3" t="s">
        <v>583</v>
      </c>
      <c r="Y4106" s="2">
        <v>25</v>
      </c>
      <c r="Z4106" s="3"/>
      <c r="AA4106" s="3"/>
      <c r="AB4106" s="7" t="s">
        <v>11957</v>
      </c>
      <c r="AC4106" s="3" t="s">
        <v>20</v>
      </c>
      <c r="AD4106" s="3" t="s">
        <v>11</v>
      </c>
      <c r="AE4106" s="3" t="s">
        <v>135</v>
      </c>
      <c r="AF4106" s="3" t="s">
        <v>27</v>
      </c>
      <c r="AG4106" s="4"/>
      <c r="AH4106" s="3"/>
      <c r="AI4106" s="4"/>
      <c r="AJ41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6" s="8">
        <f>IF(#REF!=MAX(#REF!),"New","Old")</f>
      </c>
      <c r="AL4106" s="3"/>
      <c r="AM4106" s="9">
        <f>IF(OR(#REF!="",#REF!=0),"",IF(#REF!&lt;12000,"&lt;12k",IF(AND(#REF!&gt;=12000,#REF!&lt;24000),"12k to 24k",IF(AND(#REF!&gt;=24000,#REF!&lt;=36000),"24k to 36k",IF(#REF!&gt;36000,"&gt;36k","")))))</f>
      </c>
    </row>
    <row x14ac:dyDescent="0.25" r="4107" customHeight="1" ht="18.75">
      <c r="A4107" s="1">
        <v>1956796</v>
      </c>
      <c r="B4107" s="2">
        <v>11565318</v>
      </c>
      <c r="C4107" s="3" t="s">
        <v>0</v>
      </c>
      <c r="D4107" s="3" t="s">
        <v>181</v>
      </c>
      <c r="E4107" s="2">
        <v>2018</v>
      </c>
      <c r="F4107" s="4">
        <v>45300</v>
      </c>
      <c r="G4107" s="3" t="s">
        <v>2</v>
      </c>
      <c r="H4107" s="4">
        <v>45304</v>
      </c>
      <c r="I4107" s="4">
        <f>_xlfn.XLOOKUP(#REF!,[1]!Backup_F8_Previous_Wave[ODINO],[1]!Backup_F8_Previous_Wave[Production Date],"")</f>
      </c>
      <c r="J4107" s="10">
        <f>_xlfn.XLOOKUP(#REF!,[1]!Backup_F8_Previous_Wave[ODINO],[1]!Backup_F8_Previous_Wave[Wave Date],"")</f>
      </c>
      <c r="K4107" s="6">
        <f>_xlfn.XLOOKUP(#REF!,[1]!Backup_F8_Previous_Wave[ODINO],[1]!Backup_F8_Previous_Wave[Full VIN],"")</f>
      </c>
      <c r="L4107" s="3" t="s">
        <v>5493</v>
      </c>
      <c r="M4107" s="3" t="s">
        <v>4</v>
      </c>
      <c r="N4107" s="3" t="s">
        <v>11958</v>
      </c>
      <c r="O4107" s="3" t="s">
        <v>196</v>
      </c>
      <c r="P4107" s="6">
        <f>_xlfn.XLOOKUP(#REF!,[1]!Table2[BINNING],[1]!Table2[VFG],"")</f>
      </c>
      <c r="Q4107" s="6">
        <f>IF(ISNUMBER(FIND("|",#REF!,1)),LEFT(#REF!,FIND("|",#REF!,1)-2),#REF!)</f>
      </c>
      <c r="R4107" s="6">
        <f>IF(ISNUMBER(FIND("|",#REF!,1)),RIGHT(#REF!,LEN(#REF!)-FIND("|",#REF!,1)-1),"")</f>
      </c>
      <c r="S4107" s="3" t="s">
        <v>957</v>
      </c>
      <c r="T4107" s="3" t="s">
        <v>7</v>
      </c>
      <c r="U4107" s="2">
        <v>0</v>
      </c>
      <c r="V4107" s="2">
        <v>0</v>
      </c>
      <c r="W4107" s="2"/>
      <c r="X4107" s="3" t="s">
        <v>63</v>
      </c>
      <c r="Y4107" s="2">
        <v>70</v>
      </c>
      <c r="Z4107" s="3"/>
      <c r="AA4107" s="3"/>
      <c r="AB4107" s="7" t="s">
        <v>11959</v>
      </c>
      <c r="AC4107" s="3" t="s">
        <v>297</v>
      </c>
      <c r="AD4107" s="3" t="s">
        <v>298</v>
      </c>
      <c r="AE4107" s="3" t="s">
        <v>299</v>
      </c>
      <c r="AF4107" s="3" t="s">
        <v>198</v>
      </c>
      <c r="AG4107" s="4"/>
      <c r="AH4107" s="3"/>
      <c r="AI4107" s="4"/>
      <c r="AJ41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7" s="8">
        <f>IF(#REF!=MAX(#REF!),"New","Old")</f>
      </c>
      <c r="AL4107" s="3"/>
      <c r="AM4107" s="9">
        <f>IF(OR(#REF!="",#REF!=0),"",IF(#REF!&lt;12000,"&lt;12k",IF(AND(#REF!&gt;=12000,#REF!&lt;24000),"12k to 24k",IF(AND(#REF!&gt;=24000,#REF!&lt;=36000),"24k to 36k",IF(#REF!&gt;36000,"&gt;36k","")))))</f>
      </c>
    </row>
    <row x14ac:dyDescent="0.25" r="4108" customHeight="1" ht="18.75">
      <c r="A4108" s="1">
        <v>1956869</v>
      </c>
      <c r="B4108" s="2">
        <v>11565373</v>
      </c>
      <c r="C4108" s="3" t="s">
        <v>0</v>
      </c>
      <c r="D4108" s="3" t="s">
        <v>181</v>
      </c>
      <c r="E4108" s="2">
        <v>2017</v>
      </c>
      <c r="F4108" s="4">
        <v>45304</v>
      </c>
      <c r="G4108" s="3" t="s">
        <v>2</v>
      </c>
      <c r="H4108" s="4">
        <v>45304</v>
      </c>
      <c r="I4108" s="4">
        <f>_xlfn.XLOOKUP(#REF!,[1]!Backup_F8_Previous_Wave[ODINO],[1]!Backup_F8_Previous_Wave[Production Date],"")</f>
      </c>
      <c r="J4108" s="10">
        <f>_xlfn.XLOOKUP(#REF!,[1]!Backup_F8_Previous_Wave[ODINO],[1]!Backup_F8_Previous_Wave[Wave Date],"")</f>
      </c>
      <c r="K4108" s="6">
        <f>_xlfn.XLOOKUP(#REF!,[1]!Backup_F8_Previous_Wave[ODINO],[1]!Backup_F8_Previous_Wave[Full VIN],"")</f>
      </c>
      <c r="L4108" s="3" t="s">
        <v>11960</v>
      </c>
      <c r="M4108" s="3" t="s">
        <v>4</v>
      </c>
      <c r="N4108" s="3" t="s">
        <v>11961</v>
      </c>
      <c r="O4108" s="3" t="s">
        <v>196</v>
      </c>
      <c r="P4108" s="6">
        <f>_xlfn.XLOOKUP(#REF!,[1]!Table2[BINNING],[1]!Table2[VFG],"")</f>
      </c>
      <c r="Q4108" s="6">
        <f>IF(ISNUMBER(FIND("|",#REF!,1)),LEFT(#REF!,FIND("|",#REF!,1)-2),#REF!)</f>
      </c>
      <c r="R4108" s="6">
        <f>IF(ISNUMBER(FIND("|",#REF!,1)),RIGHT(#REF!,LEN(#REF!)-FIND("|",#REF!,1)-1),"")</f>
      </c>
      <c r="S4108" s="3" t="s">
        <v>7</v>
      </c>
      <c r="T4108" s="3" t="s">
        <v>7</v>
      </c>
      <c r="U4108" s="2">
        <v>0</v>
      </c>
      <c r="V4108" s="2">
        <v>0</v>
      </c>
      <c r="W4108" s="2"/>
      <c r="X4108" s="3" t="s">
        <v>8</v>
      </c>
      <c r="Y4108" s="2">
        <v>65</v>
      </c>
      <c r="Z4108" s="3"/>
      <c r="AA4108" s="3"/>
      <c r="AB4108" s="7" t="s">
        <v>11962</v>
      </c>
      <c r="AC4108" s="3" t="s">
        <v>297</v>
      </c>
      <c r="AD4108" s="3" t="s">
        <v>298</v>
      </c>
      <c r="AE4108" s="3" t="s">
        <v>299</v>
      </c>
      <c r="AF4108" s="3" t="s">
        <v>198</v>
      </c>
      <c r="AG4108" s="4"/>
      <c r="AH4108" s="3"/>
      <c r="AI4108" s="4"/>
      <c r="AJ41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8" s="8">
        <f>IF(#REF!=MAX(#REF!),"New","Old")</f>
      </c>
      <c r="AL4108" s="3"/>
      <c r="AM4108" s="9">
        <f>IF(OR(#REF!="",#REF!=0),"",IF(#REF!&lt;12000,"&lt;12k",IF(AND(#REF!&gt;=12000,#REF!&lt;24000),"12k to 24k",IF(AND(#REF!&gt;=24000,#REF!&lt;=36000),"24k to 36k",IF(#REF!&gt;36000,"&gt;36k","")))))</f>
      </c>
    </row>
    <row x14ac:dyDescent="0.25" r="4109" customHeight="1" ht="18.75">
      <c r="A4109" s="1">
        <v>1956900</v>
      </c>
      <c r="B4109" s="2">
        <v>11565394</v>
      </c>
      <c r="C4109" s="3" t="s">
        <v>0</v>
      </c>
      <c r="D4109" s="3" t="s">
        <v>86</v>
      </c>
      <c r="E4109" s="2">
        <v>2017</v>
      </c>
      <c r="F4109" s="4">
        <v>45304</v>
      </c>
      <c r="G4109" s="3" t="s">
        <v>2</v>
      </c>
      <c r="H4109" s="4">
        <v>45305</v>
      </c>
      <c r="I4109" s="4">
        <f>_xlfn.XLOOKUP(#REF!,[1]!Backup_F8_Previous_Wave[ODINO],[1]!Backup_F8_Previous_Wave[Production Date],"")</f>
      </c>
      <c r="J4109" s="10">
        <f>_xlfn.XLOOKUP(#REF!,[1]!Backup_F8_Previous_Wave[ODINO],[1]!Backup_F8_Previous_Wave[Wave Date],"")</f>
      </c>
      <c r="K4109" s="6">
        <f>_xlfn.XLOOKUP(#REF!,[1]!Backup_F8_Previous_Wave[ODINO],[1]!Backup_F8_Previous_Wave[Full VIN],"")</f>
      </c>
      <c r="L4109" s="3" t="s">
        <v>5812</v>
      </c>
      <c r="M4109" s="3" t="s">
        <v>4</v>
      </c>
      <c r="N4109" s="3" t="s">
        <v>11963</v>
      </c>
      <c r="O4109" s="3" t="s">
        <v>99</v>
      </c>
      <c r="P4109" s="6">
        <f>_xlfn.XLOOKUP(#REF!,[1]!Table2[BINNING],[1]!Table2[VFG],"")</f>
      </c>
      <c r="Q4109" s="6">
        <f>IF(ISNUMBER(FIND("|",#REF!,1)),LEFT(#REF!,FIND("|",#REF!,1)-2),#REF!)</f>
      </c>
      <c r="R4109" s="6">
        <f>IF(ISNUMBER(FIND("|",#REF!,1)),RIGHT(#REF!,LEN(#REF!)-FIND("|",#REF!,1)-1),"")</f>
      </c>
      <c r="S4109" s="3" t="s">
        <v>7</v>
      </c>
      <c r="T4109" s="3" t="s">
        <v>7</v>
      </c>
      <c r="U4109" s="2">
        <v>0</v>
      </c>
      <c r="V4109" s="2">
        <v>0</v>
      </c>
      <c r="W4109" s="2"/>
      <c r="X4109" s="3" t="s">
        <v>404</v>
      </c>
      <c r="Y4109" s="2"/>
      <c r="Z4109" s="3"/>
      <c r="AA4109" s="3"/>
      <c r="AB4109" s="7" t="s">
        <v>11964</v>
      </c>
      <c r="AC4109" s="3" t="s">
        <v>92</v>
      </c>
      <c r="AD4109" s="3" t="s">
        <v>93</v>
      </c>
      <c r="AE4109" s="3" t="s">
        <v>94</v>
      </c>
      <c r="AF4109" s="3" t="s">
        <v>95</v>
      </c>
      <c r="AG4109" s="4"/>
      <c r="AH4109" s="3"/>
      <c r="AI4109" s="4"/>
      <c r="AJ41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09" s="8">
        <f>IF(#REF!=MAX(#REF!),"New","Old")</f>
      </c>
      <c r="AL4109" s="3"/>
      <c r="AM4109" s="9">
        <f>IF(OR(#REF!="",#REF!=0),"",IF(#REF!&lt;12000,"&lt;12k",IF(AND(#REF!&gt;=12000,#REF!&lt;24000),"12k to 24k",IF(AND(#REF!&gt;=24000,#REF!&lt;=36000),"24k to 36k",IF(#REF!&gt;36000,"&gt;36k","")))))</f>
      </c>
    </row>
    <row x14ac:dyDescent="0.25" r="4110" customHeight="1" ht="18.75">
      <c r="A4110" s="1">
        <v>1956912</v>
      </c>
      <c r="B4110" s="2">
        <v>11565400</v>
      </c>
      <c r="C4110" s="3" t="s">
        <v>0</v>
      </c>
      <c r="D4110" s="3" t="s">
        <v>560</v>
      </c>
      <c r="E4110" s="2">
        <v>2013</v>
      </c>
      <c r="F4110" s="4">
        <v>45277</v>
      </c>
      <c r="G4110" s="3" t="s">
        <v>14</v>
      </c>
      <c r="H4110" s="4">
        <v>45305</v>
      </c>
      <c r="I4110" s="4">
        <f>_xlfn.XLOOKUP(#REF!,[1]!Backup_F8_Previous_Wave[ODINO],[1]!Backup_F8_Previous_Wave[Production Date],"")</f>
      </c>
      <c r="J4110" s="10">
        <f>_xlfn.XLOOKUP(#REF!,[1]!Backup_F8_Previous_Wave[ODINO],[1]!Backup_F8_Previous_Wave[Wave Date],"")</f>
      </c>
      <c r="K4110" s="6">
        <f>_xlfn.XLOOKUP(#REF!,[1]!Backup_F8_Previous_Wave[ODINO],[1]!Backup_F8_Previous_Wave[Full VIN],"")</f>
      </c>
      <c r="L4110" s="3" t="s">
        <v>11965</v>
      </c>
      <c r="M4110" s="3" t="s">
        <v>4</v>
      </c>
      <c r="N4110" s="3" t="s">
        <v>11966</v>
      </c>
      <c r="O4110" s="3" t="s">
        <v>89</v>
      </c>
      <c r="P4110" s="6">
        <f>_xlfn.XLOOKUP(#REF!,[1]!Table2[BINNING],[1]!Table2[VFG],"")</f>
      </c>
      <c r="Q4110" s="6">
        <f>IF(ISNUMBER(FIND("|",#REF!,1)),LEFT(#REF!,FIND("|",#REF!,1)-2),#REF!)</f>
      </c>
      <c r="R4110" s="6">
        <f>IF(ISNUMBER(FIND("|",#REF!,1)),RIGHT(#REF!,LEN(#REF!)-FIND("|",#REF!,1)-1),"")</f>
      </c>
      <c r="S4110" s="3" t="s">
        <v>7</v>
      </c>
      <c r="T4110" s="3" t="s">
        <v>7</v>
      </c>
      <c r="U4110" s="2">
        <v>0</v>
      </c>
      <c r="V4110" s="2">
        <v>0</v>
      </c>
      <c r="W4110" s="2"/>
      <c r="X4110" s="3" t="s">
        <v>139</v>
      </c>
      <c r="Y4110" s="2">
        <v>10</v>
      </c>
      <c r="Z4110" s="3"/>
      <c r="AA4110" s="3"/>
      <c r="AB4110" s="7" t="s">
        <v>11967</v>
      </c>
      <c r="AC4110" s="3" t="s">
        <v>2077</v>
      </c>
      <c r="AD4110" s="3" t="s">
        <v>2078</v>
      </c>
      <c r="AE4110" s="3" t="s">
        <v>9162</v>
      </c>
      <c r="AF4110" s="3" t="s">
        <v>198</v>
      </c>
      <c r="AG4110" s="4"/>
      <c r="AH4110" s="3"/>
      <c r="AI4110" s="4"/>
      <c r="AJ41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0" s="8">
        <f>IF(#REF!=MAX(#REF!),"New","Old")</f>
      </c>
      <c r="AL4110" s="3"/>
      <c r="AM4110" s="9">
        <f>IF(OR(#REF!="",#REF!=0),"",IF(#REF!&lt;12000,"&lt;12k",IF(AND(#REF!&gt;=12000,#REF!&lt;24000),"12k to 24k",IF(AND(#REF!&gt;=24000,#REF!&lt;=36000),"24k to 36k",IF(#REF!&gt;36000,"&gt;36k","")))))</f>
      </c>
    </row>
    <row x14ac:dyDescent="0.25" r="4111" customHeight="1" ht="18.75">
      <c r="A4111" s="1">
        <v>1956923</v>
      </c>
      <c r="B4111" s="2">
        <v>11565407</v>
      </c>
      <c r="C4111" s="3" t="s">
        <v>0</v>
      </c>
      <c r="D4111" s="3" t="s">
        <v>1</v>
      </c>
      <c r="E4111" s="2">
        <v>2016</v>
      </c>
      <c r="F4111" s="4">
        <v>45305</v>
      </c>
      <c r="G4111" s="3" t="s">
        <v>2</v>
      </c>
      <c r="H4111" s="4">
        <v>45305</v>
      </c>
      <c r="I4111" s="4">
        <f>_xlfn.XLOOKUP(#REF!,[1]!Backup_F8_Previous_Wave[ODINO],[1]!Backup_F8_Previous_Wave[Production Date],"")</f>
      </c>
      <c r="J4111" s="10">
        <f>_xlfn.XLOOKUP(#REF!,[1]!Backup_F8_Previous_Wave[ODINO],[1]!Backup_F8_Previous_Wave[Wave Date],"")</f>
      </c>
      <c r="K4111" s="6">
        <f>_xlfn.XLOOKUP(#REF!,[1]!Backup_F8_Previous_Wave[ODINO],[1]!Backup_F8_Previous_Wave[Full VIN],"")</f>
      </c>
      <c r="L4111" s="3" t="s">
        <v>11968</v>
      </c>
      <c r="M4111" s="3" t="s">
        <v>4</v>
      </c>
      <c r="N4111" s="3" t="s">
        <v>11969</v>
      </c>
      <c r="O4111" s="3" t="s">
        <v>49</v>
      </c>
      <c r="P4111" s="6">
        <f>_xlfn.XLOOKUP(#REF!,[1]!Table2[BINNING],[1]!Table2[VFG],"")</f>
      </c>
      <c r="Q4111" s="6">
        <f>IF(ISNUMBER(FIND("|",#REF!,1)),LEFT(#REF!,FIND("|",#REF!,1)-2),#REF!)</f>
      </c>
      <c r="R4111" s="6">
        <f>IF(ISNUMBER(FIND("|",#REF!,1)),RIGHT(#REF!,LEN(#REF!)-FIND("|",#REF!,1)-1),"")</f>
      </c>
      <c r="S4111" s="3" t="s">
        <v>7</v>
      </c>
      <c r="T4111" s="3" t="s">
        <v>7</v>
      </c>
      <c r="U4111" s="2">
        <v>0</v>
      </c>
      <c r="V4111" s="2">
        <v>0</v>
      </c>
      <c r="W4111" s="2"/>
      <c r="X4111" s="3" t="s">
        <v>8</v>
      </c>
      <c r="Y4111" s="2">
        <v>30</v>
      </c>
      <c r="Z4111" s="3"/>
      <c r="AA4111" s="3"/>
      <c r="AB4111" s="7" t="s">
        <v>11970</v>
      </c>
      <c r="AC4111" s="3" t="s">
        <v>20</v>
      </c>
      <c r="AD4111" s="3" t="s">
        <v>11</v>
      </c>
      <c r="AE4111" s="3" t="s">
        <v>135</v>
      </c>
      <c r="AF4111" s="3" t="s">
        <v>27</v>
      </c>
      <c r="AG4111" s="4"/>
      <c r="AH4111" s="3"/>
      <c r="AI4111" s="4"/>
      <c r="AJ41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1" s="8">
        <f>IF(#REF!=MAX(#REF!),"New","Old")</f>
      </c>
      <c r="AL4111" s="3"/>
      <c r="AM4111" s="9">
        <f>IF(OR(#REF!="",#REF!=0),"",IF(#REF!&lt;12000,"&lt;12k",IF(AND(#REF!&gt;=12000,#REF!&lt;24000),"12k to 24k",IF(AND(#REF!&gt;=24000,#REF!&lt;=36000),"24k to 36k",IF(#REF!&gt;36000,"&gt;36k","")))))</f>
      </c>
    </row>
    <row x14ac:dyDescent="0.25" r="4112" customHeight="1" ht="18.75">
      <c r="A4112" s="1">
        <v>1956932</v>
      </c>
      <c r="B4112" s="2">
        <v>11565414</v>
      </c>
      <c r="C4112" s="3" t="s">
        <v>0</v>
      </c>
      <c r="D4112" s="3" t="s">
        <v>38</v>
      </c>
      <c r="E4112" s="2">
        <v>2011</v>
      </c>
      <c r="F4112" s="4">
        <v>45295</v>
      </c>
      <c r="G4112" s="3" t="s">
        <v>2</v>
      </c>
      <c r="H4112" s="4">
        <v>45305</v>
      </c>
      <c r="I4112" s="4">
        <f>_xlfn.XLOOKUP(#REF!,[1]!Backup_F8_Previous_Wave[ODINO],[1]!Backup_F8_Previous_Wave[Production Date],"")</f>
      </c>
      <c r="J4112" s="10">
        <f>_xlfn.XLOOKUP(#REF!,[1]!Backup_F8_Previous_Wave[ODINO],[1]!Backup_F8_Previous_Wave[Wave Date],"")</f>
      </c>
      <c r="K4112" s="6">
        <f>_xlfn.XLOOKUP(#REF!,[1]!Backup_F8_Previous_Wave[ODINO],[1]!Backup_F8_Previous_Wave[Full VIN],"")</f>
      </c>
      <c r="L4112" s="3" t="s">
        <v>5650</v>
      </c>
      <c r="M4112" s="3" t="s">
        <v>4</v>
      </c>
      <c r="N4112" s="3" t="s">
        <v>11971</v>
      </c>
      <c r="O4112" s="3" t="s">
        <v>99</v>
      </c>
      <c r="P4112" s="6">
        <f>_xlfn.XLOOKUP(#REF!,[1]!Table2[BINNING],[1]!Table2[VFG],"")</f>
      </c>
      <c r="Q4112" s="6">
        <f>IF(ISNUMBER(FIND("|",#REF!,1)),LEFT(#REF!,FIND("|",#REF!,1)-2),#REF!)</f>
      </c>
      <c r="R4112" s="6">
        <f>IF(ISNUMBER(FIND("|",#REF!,1)),RIGHT(#REF!,LEN(#REF!)-FIND("|",#REF!,1)-1),"")</f>
      </c>
      <c r="S4112" s="3" t="s">
        <v>7</v>
      </c>
      <c r="T4112" s="3" t="s">
        <v>7</v>
      </c>
      <c r="U4112" s="2">
        <v>0</v>
      </c>
      <c r="V4112" s="2">
        <v>0</v>
      </c>
      <c r="W4112" s="2"/>
      <c r="X4112" s="3" t="s">
        <v>100</v>
      </c>
      <c r="Y4112" s="2"/>
      <c r="Z4112" s="3"/>
      <c r="AA4112" s="3"/>
      <c r="AB4112" s="7" t="s">
        <v>11972</v>
      </c>
      <c r="AC4112" s="3" t="s">
        <v>146</v>
      </c>
      <c r="AD4112" s="3" t="s">
        <v>147</v>
      </c>
      <c r="AE4112" s="3" t="s">
        <v>148</v>
      </c>
      <c r="AF4112" s="3" t="s">
        <v>45</v>
      </c>
      <c r="AG4112" s="4"/>
      <c r="AH4112" s="3"/>
      <c r="AI4112" s="4"/>
      <c r="AJ41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2" s="8">
        <f>IF(#REF!=MAX(#REF!),"New","Old")</f>
      </c>
      <c r="AL4112" s="3"/>
      <c r="AM4112" s="9">
        <f>IF(OR(#REF!="",#REF!=0),"",IF(#REF!&lt;12000,"&lt;12k",IF(AND(#REF!&gt;=12000,#REF!&lt;24000),"12k to 24k",IF(AND(#REF!&gt;=24000,#REF!&lt;=36000),"24k to 36k",IF(#REF!&gt;36000,"&gt;36k","")))))</f>
      </c>
    </row>
    <row x14ac:dyDescent="0.25" r="4113" customHeight="1" ht="18.75">
      <c r="A4113" s="1">
        <v>1956972</v>
      </c>
      <c r="B4113" s="2">
        <v>11565443</v>
      </c>
      <c r="C4113" s="3" t="s">
        <v>0</v>
      </c>
      <c r="D4113" s="3" t="s">
        <v>1</v>
      </c>
      <c r="E4113" s="2">
        <v>2017</v>
      </c>
      <c r="F4113" s="4">
        <v>45305</v>
      </c>
      <c r="G4113" s="3" t="s">
        <v>2</v>
      </c>
      <c r="H4113" s="4">
        <v>45305</v>
      </c>
      <c r="I4113" s="4">
        <f>_xlfn.XLOOKUP(#REF!,[1]!Backup_F8_Previous_Wave[ODINO],[1]!Backup_F8_Previous_Wave[Production Date],"")</f>
      </c>
      <c r="J4113" s="10">
        <f>_xlfn.XLOOKUP(#REF!,[1]!Backup_F8_Previous_Wave[ODINO],[1]!Backup_F8_Previous_Wave[Wave Date],"")</f>
      </c>
      <c r="K4113" s="6">
        <f>_xlfn.XLOOKUP(#REF!,[1]!Backup_F8_Previous_Wave[ODINO],[1]!Backup_F8_Previous_Wave[Full VIN],"")</f>
      </c>
      <c r="L4113" s="3" t="s">
        <v>2797</v>
      </c>
      <c r="M4113" s="3" t="s">
        <v>4</v>
      </c>
      <c r="N4113" s="3" t="s">
        <v>11973</v>
      </c>
      <c r="O4113" s="3" t="s">
        <v>31</v>
      </c>
      <c r="P4113" s="6">
        <f>_xlfn.XLOOKUP(#REF!,[1]!Table2[BINNING],[1]!Table2[VFG],"")</f>
      </c>
      <c r="Q4113" s="6">
        <f>IF(ISNUMBER(FIND("|",#REF!,1)),LEFT(#REF!,FIND("|",#REF!,1)-2),#REF!)</f>
      </c>
      <c r="R4113" s="6">
        <f>IF(ISNUMBER(FIND("|",#REF!,1)),RIGHT(#REF!,LEN(#REF!)-FIND("|",#REF!,1)-1),"")</f>
      </c>
      <c r="S4113" s="3" t="s">
        <v>7</v>
      </c>
      <c r="T4113" s="3" t="s">
        <v>7</v>
      </c>
      <c r="U4113" s="2">
        <v>0</v>
      </c>
      <c r="V4113" s="2">
        <v>0</v>
      </c>
      <c r="W4113" s="2"/>
      <c r="X4113" s="3" t="s">
        <v>358</v>
      </c>
      <c r="Y4113" s="2">
        <v>35</v>
      </c>
      <c r="Z4113" s="3"/>
      <c r="AA4113" s="3"/>
      <c r="AB4113" s="7" t="s">
        <v>11974</v>
      </c>
      <c r="AC4113" s="3" t="s">
        <v>20</v>
      </c>
      <c r="AD4113" s="3" t="s">
        <v>11</v>
      </c>
      <c r="AE4113" s="3" t="s">
        <v>21</v>
      </c>
      <c r="AF4113" s="3" t="s">
        <v>13</v>
      </c>
      <c r="AG4113" s="4"/>
      <c r="AH4113" s="3"/>
      <c r="AI4113" s="4"/>
      <c r="AJ41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3" s="8">
        <f>IF(#REF!=MAX(#REF!),"New","Old")</f>
      </c>
      <c r="AL4113" s="3"/>
      <c r="AM4113" s="9">
        <f>IF(OR(#REF!="",#REF!=0),"",IF(#REF!&lt;12000,"&lt;12k",IF(AND(#REF!&gt;=12000,#REF!&lt;24000),"12k to 24k",IF(AND(#REF!&gt;=24000,#REF!&lt;=36000),"24k to 36k",IF(#REF!&gt;36000,"&gt;36k","")))))</f>
      </c>
    </row>
    <row x14ac:dyDescent="0.25" r="4114" customHeight="1" ht="18.75">
      <c r="A4114" s="1">
        <v>1956998</v>
      </c>
      <c r="B4114" s="2">
        <v>11565462</v>
      </c>
      <c r="C4114" s="3" t="s">
        <v>0</v>
      </c>
      <c r="D4114" s="3" t="s">
        <v>86</v>
      </c>
      <c r="E4114" s="2">
        <v>2020</v>
      </c>
      <c r="F4114" s="4">
        <v>45304</v>
      </c>
      <c r="G4114" s="3" t="s">
        <v>2</v>
      </c>
      <c r="H4114" s="4">
        <v>45305</v>
      </c>
      <c r="I4114" s="4"/>
      <c r="J4114" s="10">
        <f>_xlfn.XLOOKUP(#REF!,[1]!Backup_F8_Previous_Wave[ODINO],[1]!Backup_F8_Previous_Wave[Wave Date],"")</f>
      </c>
      <c r="K4114" s="6">
        <f>_xlfn.XLOOKUP(#REF!,[1]!Backup_F8_Previous_Wave[ODINO],[1]!Backup_F8_Previous_Wave[Full VIN],"")</f>
      </c>
      <c r="L4114" s="3" t="s">
        <v>9602</v>
      </c>
      <c r="M4114" s="3" t="s">
        <v>4</v>
      </c>
      <c r="N4114" s="3" t="s">
        <v>11975</v>
      </c>
      <c r="O4114" s="3" t="s">
        <v>4771</v>
      </c>
      <c r="P4114" s="6">
        <f>_xlfn.XLOOKUP(#REF!,[1]!Table2[BINNING],[1]!Table2[VFG],"")</f>
      </c>
      <c r="Q4114" s="6">
        <f>IF(ISNUMBER(FIND("|",#REF!,1)),LEFT(#REF!,FIND("|",#REF!,1)-2),#REF!)</f>
      </c>
      <c r="R4114" s="6">
        <f>IF(ISNUMBER(FIND("|",#REF!,1)),RIGHT(#REF!,LEN(#REF!)-FIND("|",#REF!,1)-1),"")</f>
      </c>
      <c r="S4114" s="3" t="s">
        <v>7</v>
      </c>
      <c r="T4114" s="3" t="s">
        <v>7</v>
      </c>
      <c r="U4114" s="2">
        <v>0</v>
      </c>
      <c r="V4114" s="2">
        <v>0</v>
      </c>
      <c r="W4114" s="2"/>
      <c r="X4114" s="3" t="s">
        <v>18</v>
      </c>
      <c r="Y4114" s="2">
        <v>55</v>
      </c>
      <c r="Z4114" s="3"/>
      <c r="AA4114" s="3"/>
      <c r="AB4114" s="7" t="s">
        <v>11976</v>
      </c>
      <c r="AC4114" s="3" t="s">
        <v>44</v>
      </c>
      <c r="AD4114" s="3" t="s">
        <v>44</v>
      </c>
      <c r="AE4114" s="3" t="s">
        <v>44</v>
      </c>
      <c r="AF4114" s="3" t="s">
        <v>44</v>
      </c>
      <c r="AG4114" s="4"/>
      <c r="AH4114" s="3"/>
      <c r="AI4114" s="4"/>
      <c r="AJ41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4" s="8">
        <f>IF(#REF!=MAX(#REF!),"New","Old")</f>
      </c>
      <c r="AL4114" s="3"/>
      <c r="AM4114" s="9">
        <f>IF(OR(#REF!="",#REF!=0),"",IF(#REF!&lt;12000,"&lt;12k",IF(AND(#REF!&gt;=12000,#REF!&lt;24000),"12k to 24k",IF(AND(#REF!&gt;=24000,#REF!&lt;=36000),"24k to 36k",IF(#REF!&gt;36000,"&gt;36k","")))))</f>
      </c>
    </row>
    <row x14ac:dyDescent="0.25" r="4115" customHeight="1" ht="18.75">
      <c r="A4115" s="1">
        <v>1957091</v>
      </c>
      <c r="B4115" s="2">
        <v>11565527</v>
      </c>
      <c r="C4115" s="3" t="s">
        <v>0</v>
      </c>
      <c r="D4115" s="3" t="s">
        <v>1</v>
      </c>
      <c r="E4115" s="2">
        <v>2019</v>
      </c>
      <c r="F4115" s="4">
        <v>45305</v>
      </c>
      <c r="G4115" s="3" t="s">
        <v>2</v>
      </c>
      <c r="H4115" s="4">
        <v>45306</v>
      </c>
      <c r="I4115" s="4">
        <f>_xlfn.XLOOKUP(#REF!,[1]!Backup_F8_Previous_Wave[ODINO],[1]!Backup_F8_Previous_Wave[Production Date],"")</f>
      </c>
      <c r="J4115" s="10">
        <f>_xlfn.XLOOKUP(#REF!,[1]!Backup_F8_Previous_Wave[ODINO],[1]!Backup_F8_Previous_Wave[Wave Date],"")</f>
      </c>
      <c r="K4115" s="6">
        <f>_xlfn.XLOOKUP(#REF!,[1]!Backup_F8_Previous_Wave[ODINO],[1]!Backup_F8_Previous_Wave[Full VIN],"")</f>
      </c>
      <c r="L4115" s="3" t="s">
        <v>11977</v>
      </c>
      <c r="M4115" s="3" t="s">
        <v>4</v>
      </c>
      <c r="N4115" s="3" t="s">
        <v>11978</v>
      </c>
      <c r="O4115" s="3" t="s">
        <v>6</v>
      </c>
      <c r="P4115" s="6">
        <f>_xlfn.XLOOKUP(#REF!,[1]!Table2[BINNING],[1]!Table2[VFG],"")</f>
      </c>
      <c r="Q4115" s="6">
        <f>IF(ISNUMBER(FIND("|",#REF!,1)),LEFT(#REF!,FIND("|",#REF!,1)-2),#REF!)</f>
      </c>
      <c r="R4115" s="6">
        <f>IF(ISNUMBER(FIND("|",#REF!,1)),RIGHT(#REF!,LEN(#REF!)-FIND("|",#REF!,1)-1),"")</f>
      </c>
      <c r="S4115" s="3" t="s">
        <v>7</v>
      </c>
      <c r="T4115" s="3" t="s">
        <v>7</v>
      </c>
      <c r="U4115" s="2">
        <v>0</v>
      </c>
      <c r="V4115" s="2">
        <v>0</v>
      </c>
      <c r="W4115" s="2"/>
      <c r="X4115" s="3" t="s">
        <v>525</v>
      </c>
      <c r="Y4115" s="2">
        <v>1</v>
      </c>
      <c r="Z4115" s="3"/>
      <c r="AA4115" s="3"/>
      <c r="AB4115" s="7" t="s">
        <v>11979</v>
      </c>
      <c r="AC4115" s="3" t="s">
        <v>20</v>
      </c>
      <c r="AD4115" s="3" t="s">
        <v>11</v>
      </c>
      <c r="AE4115" s="3" t="s">
        <v>135</v>
      </c>
      <c r="AF4115" s="3" t="s">
        <v>27</v>
      </c>
      <c r="AG4115" s="4"/>
      <c r="AH4115" s="3"/>
      <c r="AI4115" s="4"/>
      <c r="AJ41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5" s="8">
        <f>IF(#REF!=MAX(#REF!),"New","Old")</f>
      </c>
      <c r="AL4115" s="3"/>
      <c r="AM4115" s="9">
        <f>IF(OR(#REF!="",#REF!=0),"",IF(#REF!&lt;12000,"&lt;12k",IF(AND(#REF!&gt;=12000,#REF!&lt;24000),"12k to 24k",IF(AND(#REF!&gt;=24000,#REF!&lt;=36000),"24k to 36k",IF(#REF!&gt;36000,"&gt;36k","")))))</f>
      </c>
    </row>
    <row x14ac:dyDescent="0.25" r="4116" customHeight="1" ht="18.75">
      <c r="A4116" s="1">
        <v>1957108</v>
      </c>
      <c r="B4116" s="2">
        <v>11565535</v>
      </c>
      <c r="C4116" s="3" t="s">
        <v>0</v>
      </c>
      <c r="D4116" s="3" t="s">
        <v>86</v>
      </c>
      <c r="E4116" s="2">
        <v>2020</v>
      </c>
      <c r="F4116" s="4">
        <v>45295</v>
      </c>
      <c r="G4116" s="3" t="s">
        <v>2</v>
      </c>
      <c r="H4116" s="4">
        <v>45306</v>
      </c>
      <c r="I4116" s="4">
        <f>_xlfn.XLOOKUP(#REF!,[1]!Backup_F8_Previous_Wave[ODINO],[1]!Backup_F8_Previous_Wave[Production Date],"")</f>
      </c>
      <c r="J4116" s="10">
        <f>_xlfn.XLOOKUP(#REF!,[1]!Backup_F8_Previous_Wave[ODINO],[1]!Backup_F8_Previous_Wave[Wave Date],"")</f>
      </c>
      <c r="K4116" s="6">
        <f>_xlfn.XLOOKUP(#REF!,[1]!Backup_F8_Previous_Wave[ODINO],[1]!Backup_F8_Previous_Wave[Full VIN],"")</f>
      </c>
      <c r="L4116" s="3" t="s">
        <v>3007</v>
      </c>
      <c r="M4116" s="3" t="s">
        <v>4</v>
      </c>
      <c r="N4116" s="3" t="s">
        <v>11980</v>
      </c>
      <c r="O4116" s="3" t="s">
        <v>4771</v>
      </c>
      <c r="P4116" s="6">
        <f>_xlfn.XLOOKUP(#REF!,[1]!Table2[BINNING],[1]!Table2[VFG],"")</f>
      </c>
      <c r="Q4116" s="6">
        <f>IF(ISNUMBER(FIND("|",#REF!,1)),LEFT(#REF!,FIND("|",#REF!,1)-2),#REF!)</f>
      </c>
      <c r="R4116" s="6">
        <f>IF(ISNUMBER(FIND("|",#REF!,1)),RIGHT(#REF!,LEN(#REF!)-FIND("|",#REF!,1)-1),"")</f>
      </c>
      <c r="S4116" s="3" t="s">
        <v>7</v>
      </c>
      <c r="T4116" s="3" t="s">
        <v>7</v>
      </c>
      <c r="U4116" s="2">
        <v>0</v>
      </c>
      <c r="V4116" s="2">
        <v>0</v>
      </c>
      <c r="W4116" s="2"/>
      <c r="X4116" s="3" t="s">
        <v>2157</v>
      </c>
      <c r="Y4116" s="2">
        <v>0</v>
      </c>
      <c r="Z4116" s="3"/>
      <c r="AA4116" s="3"/>
      <c r="AB4116" s="7" t="s">
        <v>11981</v>
      </c>
      <c r="AC4116" s="3" t="s">
        <v>685</v>
      </c>
      <c r="AD4116" s="3" t="s">
        <v>93</v>
      </c>
      <c r="AE4116" s="3" t="s">
        <v>94</v>
      </c>
      <c r="AF4116" s="3" t="s">
        <v>95</v>
      </c>
      <c r="AG4116" s="4"/>
      <c r="AH4116" s="3"/>
      <c r="AI4116" s="4"/>
      <c r="AJ41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6" s="8">
        <f>IF(#REF!=MAX(#REF!),"New","Old")</f>
      </c>
      <c r="AL4116" s="3"/>
      <c r="AM4116" s="9">
        <f>IF(OR(#REF!="",#REF!=0),"",IF(#REF!&lt;12000,"&lt;12k",IF(AND(#REF!&gt;=12000,#REF!&lt;24000),"12k to 24k",IF(AND(#REF!&gt;=24000,#REF!&lt;=36000),"24k to 36k",IF(#REF!&gt;36000,"&gt;36k","")))))</f>
      </c>
    </row>
    <row x14ac:dyDescent="0.25" r="4117" customHeight="1" ht="18.75">
      <c r="A4117" s="1">
        <v>1957167</v>
      </c>
      <c r="B4117" s="2">
        <v>11565578</v>
      </c>
      <c r="C4117" s="3" t="s">
        <v>0</v>
      </c>
      <c r="D4117" s="3" t="s">
        <v>86</v>
      </c>
      <c r="E4117" s="2">
        <v>2020</v>
      </c>
      <c r="F4117" s="4">
        <v>45209</v>
      </c>
      <c r="G4117" s="3" t="s">
        <v>14</v>
      </c>
      <c r="H4117" s="4">
        <v>45306</v>
      </c>
      <c r="I4117" s="4"/>
      <c r="J4117" s="10">
        <f>_xlfn.XLOOKUP(#REF!,[1]!Backup_F8_Previous_Wave[ODINO],[1]!Backup_F8_Previous_Wave[Wave Date],"")</f>
      </c>
      <c r="K4117" s="6">
        <f>_xlfn.XLOOKUP(#REF!,[1]!Backup_F8_Previous_Wave[ODINO],[1]!Backup_F8_Previous_Wave[Full VIN],"")</f>
      </c>
      <c r="L4117" s="3" t="s">
        <v>11360</v>
      </c>
      <c r="M4117" s="3" t="s">
        <v>4</v>
      </c>
      <c r="N4117" s="3" t="s">
        <v>11982</v>
      </c>
      <c r="O4117" s="3" t="s">
        <v>4771</v>
      </c>
      <c r="P4117" s="6">
        <f>_xlfn.XLOOKUP(#REF!,[1]!Table2[BINNING],[1]!Table2[VFG],"")</f>
      </c>
      <c r="Q4117" s="6">
        <f>IF(ISNUMBER(FIND("|",#REF!,1)),LEFT(#REF!,FIND("|",#REF!,1)-2),#REF!)</f>
      </c>
      <c r="R4117" s="6">
        <f>IF(ISNUMBER(FIND("|",#REF!,1)),RIGHT(#REF!,LEN(#REF!)-FIND("|",#REF!,1)-1),"")</f>
      </c>
      <c r="S4117" s="3" t="s">
        <v>7</v>
      </c>
      <c r="T4117" s="3" t="s">
        <v>7</v>
      </c>
      <c r="U4117" s="2">
        <v>0</v>
      </c>
      <c r="V4117" s="2">
        <v>0</v>
      </c>
      <c r="W4117" s="2"/>
      <c r="X4117" s="3" t="s">
        <v>305</v>
      </c>
      <c r="Y4117" s="2"/>
      <c r="Z4117" s="3"/>
      <c r="AA4117" s="3"/>
      <c r="AB4117" s="7" t="s">
        <v>11983</v>
      </c>
      <c r="AC4117" s="3" t="s">
        <v>44</v>
      </c>
      <c r="AD4117" s="3" t="s">
        <v>44</v>
      </c>
      <c r="AE4117" s="3" t="s">
        <v>44</v>
      </c>
      <c r="AF4117" s="3" t="s">
        <v>44</v>
      </c>
      <c r="AG4117" s="4"/>
      <c r="AH4117" s="3"/>
      <c r="AI4117" s="4"/>
      <c r="AJ41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7" s="8">
        <f>IF(#REF!=MAX(#REF!),"New","Old")</f>
      </c>
      <c r="AL4117" s="3"/>
      <c r="AM4117" s="9">
        <f>IF(OR(#REF!="",#REF!=0),"",IF(#REF!&lt;12000,"&lt;12k",IF(AND(#REF!&gt;=12000,#REF!&lt;24000),"12k to 24k",IF(AND(#REF!&gt;=24000,#REF!&lt;=36000),"24k to 36k",IF(#REF!&gt;36000,"&gt;36k","")))))</f>
      </c>
    </row>
    <row x14ac:dyDescent="0.25" r="4118" customHeight="1" ht="18.75">
      <c r="A4118" s="1">
        <v>1957197</v>
      </c>
      <c r="B4118" s="2">
        <v>11565597</v>
      </c>
      <c r="C4118" s="3" t="s">
        <v>0</v>
      </c>
      <c r="D4118" s="3" t="s">
        <v>1</v>
      </c>
      <c r="E4118" s="2">
        <v>2017</v>
      </c>
      <c r="F4118" s="4">
        <v>45305</v>
      </c>
      <c r="G4118" s="3" t="s">
        <v>2</v>
      </c>
      <c r="H4118" s="4">
        <v>45306</v>
      </c>
      <c r="I4118" s="4">
        <f>_xlfn.XLOOKUP(#REF!,[1]!Backup_F8_Previous_Wave[ODINO],[1]!Backup_F8_Previous_Wave[Production Date],"")</f>
      </c>
      <c r="J4118" s="10">
        <f>_xlfn.XLOOKUP(#REF!,[1]!Backup_F8_Previous_Wave[ODINO],[1]!Backup_F8_Previous_Wave[Wave Date],"")</f>
      </c>
      <c r="K4118" s="6">
        <f>_xlfn.XLOOKUP(#REF!,[1]!Backup_F8_Previous_Wave[ODINO],[1]!Backup_F8_Previous_Wave[Full VIN],"")</f>
      </c>
      <c r="L4118" s="3" t="s">
        <v>2844</v>
      </c>
      <c r="M4118" s="3" t="s">
        <v>4</v>
      </c>
      <c r="N4118" s="3" t="s">
        <v>11984</v>
      </c>
      <c r="O4118" s="3" t="s">
        <v>49</v>
      </c>
      <c r="P4118" s="6">
        <f>_xlfn.XLOOKUP(#REF!,[1]!Table2[BINNING],[1]!Table2[VFG],"")</f>
      </c>
      <c r="Q4118" s="6">
        <f>IF(ISNUMBER(FIND("|",#REF!,1)),LEFT(#REF!,FIND("|",#REF!,1)-2),#REF!)</f>
      </c>
      <c r="R4118" s="6">
        <f>IF(ISNUMBER(FIND("|",#REF!,1)),RIGHT(#REF!,LEN(#REF!)-FIND("|",#REF!,1)-1),"")</f>
      </c>
      <c r="S4118" s="3" t="s">
        <v>7</v>
      </c>
      <c r="T4118" s="3" t="s">
        <v>7</v>
      </c>
      <c r="U4118" s="2">
        <v>0</v>
      </c>
      <c r="V4118" s="2">
        <v>0</v>
      </c>
      <c r="W4118" s="2"/>
      <c r="X4118" s="3" t="s">
        <v>8</v>
      </c>
      <c r="Y4118" s="2">
        <v>0</v>
      </c>
      <c r="Z4118" s="3"/>
      <c r="AA4118" s="3"/>
      <c r="AB4118" s="7" t="s">
        <v>11985</v>
      </c>
      <c r="AC4118" s="3" t="s">
        <v>20</v>
      </c>
      <c r="AD4118" s="3" t="s">
        <v>11</v>
      </c>
      <c r="AE4118" s="3" t="s">
        <v>21</v>
      </c>
      <c r="AF4118" s="3" t="s">
        <v>13</v>
      </c>
      <c r="AG4118" s="4"/>
      <c r="AH4118" s="3"/>
      <c r="AI4118" s="4"/>
      <c r="AJ41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8" s="8">
        <f>IF(#REF!=MAX(#REF!),"New","Old")</f>
      </c>
      <c r="AL4118" s="3"/>
      <c r="AM4118" s="9">
        <f>IF(OR(#REF!="",#REF!=0),"",IF(#REF!&lt;12000,"&lt;12k",IF(AND(#REF!&gt;=12000,#REF!&lt;24000),"12k to 24k",IF(AND(#REF!&gt;=24000,#REF!&lt;=36000),"24k to 36k",IF(#REF!&gt;36000,"&gt;36k","")))))</f>
      </c>
    </row>
    <row x14ac:dyDescent="0.25" r="4119" customHeight="1" ht="18.75">
      <c r="A4119" s="1">
        <v>1957199</v>
      </c>
      <c r="B4119" s="2">
        <v>11565598</v>
      </c>
      <c r="C4119" s="3" t="s">
        <v>0</v>
      </c>
      <c r="D4119" s="3" t="s">
        <v>181</v>
      </c>
      <c r="E4119" s="2">
        <v>2021</v>
      </c>
      <c r="F4119" s="4">
        <v>45301</v>
      </c>
      <c r="G4119" s="3" t="s">
        <v>2</v>
      </c>
      <c r="H4119" s="4">
        <v>45306</v>
      </c>
      <c r="I4119" s="4">
        <f>_xlfn.XLOOKUP(#REF!,[1]!Backup_F8_Previous_Wave[ODINO],[1]!Backup_F8_Previous_Wave[Production Date],"")</f>
      </c>
      <c r="J4119" s="10">
        <f>_xlfn.XLOOKUP(#REF!,[1]!Backup_F8_Previous_Wave[ODINO],[1]!Backup_F8_Previous_Wave[Wave Date],"")</f>
      </c>
      <c r="K4119" s="6">
        <f>_xlfn.XLOOKUP(#REF!,[1]!Backup_F8_Previous_Wave[ODINO],[1]!Backup_F8_Previous_Wave[Full VIN],"")</f>
      </c>
      <c r="L4119" s="3" t="s">
        <v>11986</v>
      </c>
      <c r="M4119" s="3" t="s">
        <v>4</v>
      </c>
      <c r="N4119" s="3" t="s">
        <v>11987</v>
      </c>
      <c r="O4119" s="3" t="s">
        <v>11988</v>
      </c>
      <c r="P4119" s="6">
        <f>_xlfn.XLOOKUP(#REF!,[1]!Table2[BINNING],[1]!Table2[VFG],"")</f>
      </c>
      <c r="Q4119" s="6">
        <f>IF(ISNUMBER(FIND("|",#REF!,1)),LEFT(#REF!,FIND("|",#REF!,1)-2),#REF!)</f>
      </c>
      <c r="R4119" s="6">
        <f>IF(ISNUMBER(FIND("|",#REF!,1)),RIGHT(#REF!,LEN(#REF!)-FIND("|",#REF!,1)-1),"")</f>
      </c>
      <c r="S4119" s="3" t="s">
        <v>7</v>
      </c>
      <c r="T4119" s="3" t="s">
        <v>7</v>
      </c>
      <c r="U4119" s="2">
        <v>0</v>
      </c>
      <c r="V4119" s="2">
        <v>0</v>
      </c>
      <c r="W4119" s="2"/>
      <c r="X4119" s="3" t="s">
        <v>1993</v>
      </c>
      <c r="Y4119" s="2"/>
      <c r="Z4119" s="3"/>
      <c r="AA4119" s="3"/>
      <c r="AB4119" s="7" t="s">
        <v>11989</v>
      </c>
      <c r="AC4119" s="3" t="s">
        <v>11891</v>
      </c>
      <c r="AD4119" s="3" t="s">
        <v>298</v>
      </c>
      <c r="AE4119" s="3" t="s">
        <v>299</v>
      </c>
      <c r="AF4119" s="3" t="s">
        <v>198</v>
      </c>
      <c r="AG4119" s="4"/>
      <c r="AH4119" s="3"/>
      <c r="AI4119" s="4"/>
      <c r="AJ41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19" s="8">
        <f>IF(#REF!=MAX(#REF!),"New","Old")</f>
      </c>
      <c r="AL4119" s="3"/>
      <c r="AM4119" s="9">
        <f>IF(OR(#REF!="",#REF!=0),"",IF(#REF!&lt;12000,"&lt;12k",IF(AND(#REF!&gt;=12000,#REF!&lt;24000),"12k to 24k",IF(AND(#REF!&gt;=24000,#REF!&lt;=36000),"24k to 36k",IF(#REF!&gt;36000,"&gt;36k","")))))</f>
      </c>
    </row>
    <row x14ac:dyDescent="0.25" r="4120" customHeight="1" ht="18.75">
      <c r="A4120" s="1">
        <v>1957240</v>
      </c>
      <c r="B4120" s="2">
        <v>11565624</v>
      </c>
      <c r="C4120" s="3" t="s">
        <v>0</v>
      </c>
      <c r="D4120" s="3" t="s">
        <v>86</v>
      </c>
      <c r="E4120" s="2">
        <v>2020</v>
      </c>
      <c r="F4120" s="4">
        <v>45306</v>
      </c>
      <c r="G4120" s="3" t="s">
        <v>2</v>
      </c>
      <c r="H4120" s="4">
        <v>45306</v>
      </c>
      <c r="I4120" s="4">
        <f>_xlfn.XLOOKUP(#REF!,[1]!Backup_F8_Previous_Wave[ODINO],[1]!Backup_F8_Previous_Wave[Production Date],"")</f>
      </c>
      <c r="J4120" s="10">
        <f>_xlfn.XLOOKUP(#REF!,[1]!Backup_F8_Previous_Wave[ODINO],[1]!Backup_F8_Previous_Wave[Wave Date],"")</f>
      </c>
      <c r="K4120" s="6">
        <f>_xlfn.XLOOKUP(#REF!,[1]!Backup_F8_Previous_Wave[ODINO],[1]!Backup_F8_Previous_Wave[Full VIN],"")</f>
      </c>
      <c r="L4120" s="3" t="s">
        <v>8112</v>
      </c>
      <c r="M4120" s="3" t="s">
        <v>4</v>
      </c>
      <c r="N4120" s="3" t="s">
        <v>11990</v>
      </c>
      <c r="O4120" s="3" t="s">
        <v>4771</v>
      </c>
      <c r="P4120" s="6">
        <f>_xlfn.XLOOKUP(#REF!,[1]!Table2[BINNING],[1]!Table2[VFG],"")</f>
      </c>
      <c r="Q4120" s="6">
        <f>IF(ISNUMBER(FIND("|",#REF!,1)),LEFT(#REF!,FIND("|",#REF!,1)-2),#REF!)</f>
      </c>
      <c r="R4120" s="6">
        <f>IF(ISNUMBER(FIND("|",#REF!,1)),RIGHT(#REF!,LEN(#REF!)-FIND("|",#REF!,1)-1),"")</f>
      </c>
      <c r="S4120" s="3" t="s">
        <v>7</v>
      </c>
      <c r="T4120" s="3" t="s">
        <v>7</v>
      </c>
      <c r="U4120" s="2">
        <v>0</v>
      </c>
      <c r="V4120" s="2">
        <v>0</v>
      </c>
      <c r="W4120" s="2"/>
      <c r="X4120" s="3" t="s">
        <v>2157</v>
      </c>
      <c r="Y4120" s="2"/>
      <c r="Z4120" s="3"/>
      <c r="AA4120" s="3"/>
      <c r="AB4120" s="7" t="s">
        <v>11991</v>
      </c>
      <c r="AC4120" s="3" t="s">
        <v>685</v>
      </c>
      <c r="AD4120" s="3" t="s">
        <v>93</v>
      </c>
      <c r="AE4120" s="3" t="s">
        <v>94</v>
      </c>
      <c r="AF4120" s="3" t="s">
        <v>95</v>
      </c>
      <c r="AG4120" s="4"/>
      <c r="AH4120" s="3"/>
      <c r="AI4120" s="4"/>
      <c r="AJ41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0" s="8">
        <f>IF(#REF!=MAX(#REF!),"New","Old")</f>
      </c>
      <c r="AL4120" s="3"/>
      <c r="AM4120" s="9">
        <f>IF(OR(#REF!="",#REF!=0),"",IF(#REF!&lt;12000,"&lt;12k",IF(AND(#REF!&gt;=12000,#REF!&lt;24000),"12k to 24k",IF(AND(#REF!&gt;=24000,#REF!&lt;=36000),"24k to 36k",IF(#REF!&gt;36000,"&gt;36k","")))))</f>
      </c>
    </row>
    <row x14ac:dyDescent="0.25" r="4121" customHeight="1" ht="18.75">
      <c r="A4121" s="1">
        <v>1957276</v>
      </c>
      <c r="B4121" s="2">
        <v>11565647</v>
      </c>
      <c r="C4121" s="3" t="s">
        <v>0</v>
      </c>
      <c r="D4121" s="3" t="s">
        <v>181</v>
      </c>
      <c r="E4121" s="2">
        <v>2021</v>
      </c>
      <c r="F4121" s="4">
        <v>45306</v>
      </c>
      <c r="G4121" s="3" t="s">
        <v>2</v>
      </c>
      <c r="H4121" s="4">
        <v>45306</v>
      </c>
      <c r="I4121" s="4"/>
      <c r="J4121" s="10">
        <f>_xlfn.XLOOKUP(#REF!,[1]!Backup_F8_Previous_Wave[ODINO],[1]!Backup_F8_Previous_Wave[Wave Date],"")</f>
      </c>
      <c r="K4121" s="6">
        <f>_xlfn.XLOOKUP(#REF!,[1]!Backup_F8_Previous_Wave[ODINO],[1]!Backup_F8_Previous_Wave[Full VIN],"")</f>
      </c>
      <c r="L4121" s="3" t="s">
        <v>11986</v>
      </c>
      <c r="M4121" s="3" t="s">
        <v>4</v>
      </c>
      <c r="N4121" s="3" t="s">
        <v>11992</v>
      </c>
      <c r="O4121" s="3" t="s">
        <v>151</v>
      </c>
      <c r="P4121" s="6">
        <f>_xlfn.XLOOKUP(#REF!,[1]!Table2[BINNING],[1]!Table2[VFG],"")</f>
      </c>
      <c r="Q4121" s="6">
        <f>IF(ISNUMBER(FIND("|",#REF!,1)),LEFT(#REF!,FIND("|",#REF!,1)-2),#REF!)</f>
      </c>
      <c r="R4121" s="6">
        <f>IF(ISNUMBER(FIND("|",#REF!,1)),RIGHT(#REF!,LEN(#REF!)-FIND("|",#REF!,1)-1),"")</f>
      </c>
      <c r="S4121" s="3" t="s">
        <v>7</v>
      </c>
      <c r="T4121" s="3" t="s">
        <v>7</v>
      </c>
      <c r="U4121" s="2">
        <v>0</v>
      </c>
      <c r="V4121" s="2">
        <v>0</v>
      </c>
      <c r="W4121" s="2"/>
      <c r="X4121" s="3" t="s">
        <v>229</v>
      </c>
      <c r="Y4121" s="2">
        <v>30</v>
      </c>
      <c r="Z4121" s="3"/>
      <c r="AA4121" s="3"/>
      <c r="AB4121" s="7" t="s">
        <v>11993</v>
      </c>
      <c r="AC4121" s="3" t="s">
        <v>44</v>
      </c>
      <c r="AD4121" s="3" t="s">
        <v>44</v>
      </c>
      <c r="AE4121" s="3" t="s">
        <v>44</v>
      </c>
      <c r="AF4121" s="3" t="s">
        <v>44</v>
      </c>
      <c r="AG4121" s="4"/>
      <c r="AH4121" s="3"/>
      <c r="AI4121" s="4"/>
      <c r="AJ41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1" s="8">
        <f>IF(#REF!=MAX(#REF!),"New","Old")</f>
      </c>
      <c r="AL4121" s="3"/>
      <c r="AM4121" s="9">
        <f>IF(OR(#REF!="",#REF!=0),"",IF(#REF!&lt;12000,"&lt;12k",IF(AND(#REF!&gt;=12000,#REF!&lt;24000),"12k to 24k",IF(AND(#REF!&gt;=24000,#REF!&lt;=36000),"24k to 36k",IF(#REF!&gt;36000,"&gt;36k","")))))</f>
      </c>
    </row>
    <row x14ac:dyDescent="0.25" r="4122" customHeight="1" ht="18.75">
      <c r="A4122" s="1">
        <v>1957304</v>
      </c>
      <c r="B4122" s="2">
        <v>11565661</v>
      </c>
      <c r="C4122" s="3" t="s">
        <v>0</v>
      </c>
      <c r="D4122" s="3" t="s">
        <v>86</v>
      </c>
      <c r="E4122" s="2">
        <v>2020</v>
      </c>
      <c r="F4122" s="4">
        <v>45025</v>
      </c>
      <c r="G4122" s="3" t="s">
        <v>108</v>
      </c>
      <c r="H4122" s="4">
        <v>45306</v>
      </c>
      <c r="I4122" s="4">
        <f>_xlfn.XLOOKUP(#REF!,[1]!Backup_F8_Previous_Wave[ODINO],[1]!Backup_F8_Previous_Wave[Production Date],"")</f>
      </c>
      <c r="J4122" s="10">
        <f>_xlfn.XLOOKUP(#REF!,[1]!Backup_F8_Previous_Wave[ODINO],[1]!Backup_F8_Previous_Wave[Wave Date],"")</f>
      </c>
      <c r="K4122" s="6">
        <f>_xlfn.XLOOKUP(#REF!,[1]!Backup_F8_Previous_Wave[ODINO],[1]!Backup_F8_Previous_Wave[Full VIN],"")</f>
      </c>
      <c r="L4122" s="3" t="s">
        <v>8087</v>
      </c>
      <c r="M4122" s="3" t="s">
        <v>4</v>
      </c>
      <c r="N4122" s="3" t="s">
        <v>11994</v>
      </c>
      <c r="O4122" s="3" t="s">
        <v>4771</v>
      </c>
      <c r="P4122" s="6">
        <f>_xlfn.XLOOKUP(#REF!,[1]!Table2[BINNING],[1]!Table2[VFG],"")</f>
      </c>
      <c r="Q4122" s="6">
        <f>IF(ISNUMBER(FIND("|",#REF!,1)),LEFT(#REF!,FIND("|",#REF!,1)-2),#REF!)</f>
      </c>
      <c r="R4122" s="6">
        <f>IF(ISNUMBER(FIND("|",#REF!,1)),RIGHT(#REF!,LEN(#REF!)-FIND("|",#REF!,1)-1),"")</f>
      </c>
      <c r="S4122" s="3" t="s">
        <v>7</v>
      </c>
      <c r="T4122" s="3" t="s">
        <v>7</v>
      </c>
      <c r="U4122" s="2">
        <v>0</v>
      </c>
      <c r="V4122" s="2">
        <v>0</v>
      </c>
      <c r="W4122" s="2"/>
      <c r="X4122" s="3" t="s">
        <v>72</v>
      </c>
      <c r="Y4122" s="2"/>
      <c r="Z4122" s="3"/>
      <c r="AA4122" s="3"/>
      <c r="AB4122" s="7" t="s">
        <v>11995</v>
      </c>
      <c r="AC4122" s="3" t="s">
        <v>685</v>
      </c>
      <c r="AD4122" s="3" t="s">
        <v>93</v>
      </c>
      <c r="AE4122" s="3" t="s">
        <v>94</v>
      </c>
      <c r="AF4122" s="3" t="s">
        <v>95</v>
      </c>
      <c r="AG4122" s="4"/>
      <c r="AH4122" s="3"/>
      <c r="AI4122" s="4"/>
      <c r="AJ41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2" s="8">
        <f>IF(#REF!=MAX(#REF!),"New","Old")</f>
      </c>
      <c r="AL4122" s="3"/>
      <c r="AM4122" s="9">
        <f>IF(OR(#REF!="",#REF!=0),"",IF(#REF!&lt;12000,"&lt;12k",IF(AND(#REF!&gt;=12000,#REF!&lt;24000),"12k to 24k",IF(AND(#REF!&gt;=24000,#REF!&lt;=36000),"24k to 36k",IF(#REF!&gt;36000,"&gt;36k","")))))</f>
      </c>
    </row>
    <row x14ac:dyDescent="0.25" r="4123" customHeight="1" ht="18.75">
      <c r="A4123" s="1">
        <v>1957379</v>
      </c>
      <c r="B4123" s="2">
        <v>11565711</v>
      </c>
      <c r="C4123" s="3" t="s">
        <v>0</v>
      </c>
      <c r="D4123" s="3" t="s">
        <v>69</v>
      </c>
      <c r="E4123" s="2">
        <v>2012</v>
      </c>
      <c r="F4123" s="4">
        <v>44926</v>
      </c>
      <c r="G4123" s="3" t="s">
        <v>14</v>
      </c>
      <c r="H4123" s="4">
        <v>45307</v>
      </c>
      <c r="I4123" s="4">
        <f>_xlfn.XLOOKUP(#REF!,[1]!Backup_F8_Previous_Wave[ODINO],[1]!Backup_F8_Previous_Wave[Production Date],"")</f>
      </c>
      <c r="J4123" s="10">
        <f>_xlfn.XLOOKUP(#REF!,[1]!Backup_F8_Previous_Wave[ODINO],[1]!Backup_F8_Previous_Wave[Wave Date],"")</f>
      </c>
      <c r="K4123" s="6">
        <f>_xlfn.XLOOKUP(#REF!,[1]!Backup_F8_Previous_Wave[ODINO],[1]!Backup_F8_Previous_Wave[Full VIN],"")</f>
      </c>
      <c r="L4123" s="3" t="s">
        <v>11996</v>
      </c>
      <c r="M4123" s="3" t="s">
        <v>4</v>
      </c>
      <c r="N4123" s="3" t="s">
        <v>11997</v>
      </c>
      <c r="O4123" s="3" t="s">
        <v>99</v>
      </c>
      <c r="P4123" s="6">
        <f>_xlfn.XLOOKUP(#REF!,[1]!Table2[BINNING],[1]!Table2[VFG],"")</f>
      </c>
      <c r="Q4123" s="6">
        <f>IF(ISNUMBER(FIND("|",#REF!,1)),LEFT(#REF!,FIND("|",#REF!,1)-2),#REF!)</f>
      </c>
      <c r="R4123" s="6">
        <f>IF(ISNUMBER(FIND("|",#REF!,1)),RIGHT(#REF!,LEN(#REF!)-FIND("|",#REF!,1)-1),"")</f>
      </c>
      <c r="S4123" s="3" t="s">
        <v>7</v>
      </c>
      <c r="T4123" s="3" t="s">
        <v>7</v>
      </c>
      <c r="U4123" s="2">
        <v>0</v>
      </c>
      <c r="V4123" s="2">
        <v>0</v>
      </c>
      <c r="W4123" s="2">
        <v>91000</v>
      </c>
      <c r="X4123" s="3" t="s">
        <v>8</v>
      </c>
      <c r="Y4123" s="2">
        <v>70</v>
      </c>
      <c r="Z4123" s="3" t="s">
        <v>11998</v>
      </c>
      <c r="AA4123" s="3" t="s">
        <v>4511</v>
      </c>
      <c r="AB4123" s="7" t="s">
        <v>11999</v>
      </c>
      <c r="AC4123" s="3" t="s">
        <v>74</v>
      </c>
      <c r="AD4123" s="3" t="s">
        <v>75</v>
      </c>
      <c r="AE4123" s="3" t="s">
        <v>76</v>
      </c>
      <c r="AF4123" s="3" t="s">
        <v>77</v>
      </c>
      <c r="AG4123" s="4"/>
      <c r="AH4123" s="3"/>
      <c r="AI4123" s="4"/>
      <c r="AJ41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3" s="8">
        <f>IF(#REF!=MAX(#REF!),"New","Old")</f>
      </c>
      <c r="AL4123" s="3"/>
      <c r="AM4123" s="9">
        <f>IF(OR(#REF!="",#REF!=0),"",IF(#REF!&lt;12000,"&lt;12k",IF(AND(#REF!&gt;=12000,#REF!&lt;24000),"12k to 24k",IF(AND(#REF!&gt;=24000,#REF!&lt;=36000),"24k to 36k",IF(#REF!&gt;36000,"&gt;36k","")))))</f>
      </c>
    </row>
    <row x14ac:dyDescent="0.25" r="4124" customHeight="1" ht="18.75">
      <c r="A4124" s="1">
        <v>1957397</v>
      </c>
      <c r="B4124" s="2">
        <v>11565726</v>
      </c>
      <c r="C4124" s="3" t="s">
        <v>0</v>
      </c>
      <c r="D4124" s="3" t="s">
        <v>187</v>
      </c>
      <c r="E4124" s="2">
        <v>2017</v>
      </c>
      <c r="F4124" s="4">
        <v>45307</v>
      </c>
      <c r="G4124" s="3" t="s">
        <v>2</v>
      </c>
      <c r="H4124" s="4">
        <v>45307</v>
      </c>
      <c r="I4124" s="4">
        <f>_xlfn.XLOOKUP(#REF!,[1]!Backup_F8_Previous_Wave[ODINO],[1]!Backup_F8_Previous_Wave[Production Date],"")</f>
      </c>
      <c r="J4124" s="10">
        <f>_xlfn.XLOOKUP(#REF!,[1]!Backup_F8_Previous_Wave[ODINO],[1]!Backup_F8_Previous_Wave[Wave Date],"")</f>
      </c>
      <c r="K4124" s="6">
        <f>_xlfn.XLOOKUP(#REF!,[1]!Backup_F8_Previous_Wave[ODINO],[1]!Backup_F8_Previous_Wave[Full VIN],"")</f>
      </c>
      <c r="L4124" s="3" t="s">
        <v>4085</v>
      </c>
      <c r="M4124" s="3" t="s">
        <v>4</v>
      </c>
      <c r="N4124" s="3" t="s">
        <v>12000</v>
      </c>
      <c r="O4124" s="3" t="s">
        <v>49</v>
      </c>
      <c r="P4124" s="6">
        <f>_xlfn.XLOOKUP(#REF!,[1]!Table2[BINNING],[1]!Table2[VFG],"")</f>
      </c>
      <c r="Q4124" s="6">
        <f>IF(ISNUMBER(FIND("|",#REF!,1)),LEFT(#REF!,FIND("|",#REF!,1)-2),#REF!)</f>
      </c>
      <c r="R4124" s="6">
        <f>IF(ISNUMBER(FIND("|",#REF!,1)),RIGHT(#REF!,LEN(#REF!)-FIND("|",#REF!,1)-1),"")</f>
      </c>
      <c r="S4124" s="3" t="s">
        <v>7</v>
      </c>
      <c r="T4124" s="3" t="s">
        <v>7</v>
      </c>
      <c r="U4124" s="2">
        <v>0</v>
      </c>
      <c r="V4124" s="2">
        <v>0</v>
      </c>
      <c r="W4124" s="2">
        <v>40000</v>
      </c>
      <c r="X4124" s="3" t="s">
        <v>72</v>
      </c>
      <c r="Y4124" s="2"/>
      <c r="Z4124" s="3" t="s">
        <v>12001</v>
      </c>
      <c r="AA4124" s="3"/>
      <c r="AB4124" s="7" t="s">
        <v>12002</v>
      </c>
      <c r="AC4124" s="3" t="s">
        <v>191</v>
      </c>
      <c r="AD4124" s="3" t="s">
        <v>192</v>
      </c>
      <c r="AE4124" s="3" t="s">
        <v>193</v>
      </c>
      <c r="AF4124" s="3" t="s">
        <v>141</v>
      </c>
      <c r="AG4124" s="4"/>
      <c r="AH4124" s="3"/>
      <c r="AI4124" s="4"/>
      <c r="AJ41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4" s="8">
        <f>IF(#REF!=MAX(#REF!),"New","Old")</f>
      </c>
      <c r="AL4124" s="3"/>
      <c r="AM4124" s="9">
        <f>IF(OR(#REF!="",#REF!=0),"",IF(#REF!&lt;12000,"&lt;12k",IF(AND(#REF!&gt;=12000,#REF!&lt;24000),"12k to 24k",IF(AND(#REF!&gt;=24000,#REF!&lt;=36000),"24k to 36k",IF(#REF!&gt;36000,"&gt;36k","")))))</f>
      </c>
    </row>
    <row x14ac:dyDescent="0.25" r="4125" customHeight="1" ht="18.75">
      <c r="A4125" s="1">
        <v>1957423</v>
      </c>
      <c r="B4125" s="2">
        <v>11565748</v>
      </c>
      <c r="C4125" s="3" t="s">
        <v>0</v>
      </c>
      <c r="D4125" s="3" t="s">
        <v>1</v>
      </c>
      <c r="E4125" s="2">
        <v>2019</v>
      </c>
      <c r="F4125" s="4">
        <v>45304</v>
      </c>
      <c r="G4125" s="3" t="s">
        <v>2</v>
      </c>
      <c r="H4125" s="4">
        <v>45307</v>
      </c>
      <c r="I4125" s="4">
        <f>_xlfn.XLOOKUP(#REF!,[1]!Backup_F8_Previous_Wave[ODINO],[1]!Backup_F8_Previous_Wave[Production Date],"")</f>
      </c>
      <c r="J4125" s="10">
        <f>_xlfn.XLOOKUP(#REF!,[1]!Backup_F8_Previous_Wave[ODINO],[1]!Backup_F8_Previous_Wave[Wave Date],"")</f>
      </c>
      <c r="K4125" s="6">
        <f>_xlfn.XLOOKUP(#REF!,[1]!Backup_F8_Previous_Wave[ODINO],[1]!Backup_F8_Previous_Wave[Full VIN],"")</f>
      </c>
      <c r="L4125" s="3" t="s">
        <v>756</v>
      </c>
      <c r="M4125" s="3" t="s">
        <v>4</v>
      </c>
      <c r="N4125" s="3" t="s">
        <v>12003</v>
      </c>
      <c r="O4125" s="3" t="s">
        <v>31</v>
      </c>
      <c r="P4125" s="6">
        <f>_xlfn.XLOOKUP(#REF!,[1]!Table2[BINNING],[1]!Table2[VFG],"")</f>
      </c>
      <c r="Q4125" s="6">
        <f>IF(ISNUMBER(FIND("|",#REF!,1)),LEFT(#REF!,FIND("|",#REF!,1)-2),#REF!)</f>
      </c>
      <c r="R4125" s="6">
        <f>IF(ISNUMBER(FIND("|",#REF!,1)),RIGHT(#REF!,LEN(#REF!)-FIND("|",#REF!,1)-1),"")</f>
      </c>
      <c r="S4125" s="3" t="s">
        <v>7</v>
      </c>
      <c r="T4125" s="3" t="s">
        <v>7</v>
      </c>
      <c r="U4125" s="2">
        <v>0</v>
      </c>
      <c r="V4125" s="2">
        <v>0</v>
      </c>
      <c r="W4125" s="2">
        <v>45750</v>
      </c>
      <c r="X4125" s="3" t="s">
        <v>229</v>
      </c>
      <c r="Y4125" s="2"/>
      <c r="Z4125" s="3"/>
      <c r="AA4125" s="3"/>
      <c r="AB4125" s="7" t="s">
        <v>12004</v>
      </c>
      <c r="AC4125" s="3" t="s">
        <v>20</v>
      </c>
      <c r="AD4125" s="3" t="s">
        <v>11</v>
      </c>
      <c r="AE4125" s="3" t="s">
        <v>21</v>
      </c>
      <c r="AF4125" s="3" t="s">
        <v>13</v>
      </c>
      <c r="AG4125" s="4"/>
      <c r="AH4125" s="3"/>
      <c r="AI4125" s="4"/>
      <c r="AJ41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5" s="8">
        <f>IF(#REF!=MAX(#REF!),"New","Old")</f>
      </c>
      <c r="AL4125" s="3"/>
      <c r="AM4125" s="9">
        <f>IF(OR(#REF!="",#REF!=0),"",IF(#REF!&lt;12000,"&lt;12k",IF(AND(#REF!&gt;=12000,#REF!&lt;24000),"12k to 24k",IF(AND(#REF!&gt;=24000,#REF!&lt;=36000),"24k to 36k",IF(#REF!&gt;36000,"&gt;36k","")))))</f>
      </c>
    </row>
    <row x14ac:dyDescent="0.25" r="4126" customHeight="1" ht="18.75">
      <c r="A4126" s="1">
        <v>1957567</v>
      </c>
      <c r="B4126" s="2">
        <v>11565855</v>
      </c>
      <c r="C4126" s="3" t="s">
        <v>0</v>
      </c>
      <c r="D4126" s="3" t="s">
        <v>234</v>
      </c>
      <c r="E4126" s="2">
        <v>2015</v>
      </c>
      <c r="F4126" s="4">
        <v>45307</v>
      </c>
      <c r="G4126" s="3" t="s">
        <v>2</v>
      </c>
      <c r="H4126" s="4">
        <v>45307</v>
      </c>
      <c r="I4126" s="4">
        <f>_xlfn.XLOOKUP(#REF!,[1]!Backup_F8_Previous_Wave[ODINO],[1]!Backup_F8_Previous_Wave[Production Date],"")</f>
      </c>
      <c r="J4126" s="10">
        <f>_xlfn.XLOOKUP(#REF!,[1]!Backup_F8_Previous_Wave[ODINO],[1]!Backup_F8_Previous_Wave[Wave Date],"")</f>
      </c>
      <c r="K4126" s="6">
        <f>_xlfn.XLOOKUP(#REF!,[1]!Backup_F8_Previous_Wave[ODINO],[1]!Backup_F8_Previous_Wave[Full VIN],"")</f>
      </c>
      <c r="L4126" s="3" t="s">
        <v>12005</v>
      </c>
      <c r="M4126" s="3" t="s">
        <v>4</v>
      </c>
      <c r="N4126" s="3" t="s">
        <v>12006</v>
      </c>
      <c r="O4126" s="3" t="s">
        <v>62</v>
      </c>
      <c r="P4126" s="6">
        <f>_xlfn.XLOOKUP(#REF!,[1]!Table2[BINNING],[1]!Table2[VFG],"")</f>
      </c>
      <c r="Q4126" s="6">
        <f>IF(ISNUMBER(FIND("|",#REF!,1)),LEFT(#REF!,FIND("|",#REF!,1)-2),#REF!)</f>
      </c>
      <c r="R4126" s="6">
        <f>IF(ISNUMBER(FIND("|",#REF!,1)),RIGHT(#REF!,LEN(#REF!)-FIND("|",#REF!,1)-1),"")</f>
      </c>
      <c r="S4126" s="3" t="s">
        <v>7</v>
      </c>
      <c r="T4126" s="3" t="s">
        <v>7</v>
      </c>
      <c r="U4126" s="2">
        <v>0</v>
      </c>
      <c r="V4126" s="2">
        <v>0</v>
      </c>
      <c r="W4126" s="2"/>
      <c r="X4126" s="3" t="s">
        <v>63</v>
      </c>
      <c r="Y4126" s="2"/>
      <c r="Z4126" s="3"/>
      <c r="AA4126" s="3"/>
      <c r="AB4126" s="7" t="s">
        <v>12007</v>
      </c>
      <c r="AC4126" s="3" t="s">
        <v>10283</v>
      </c>
      <c r="AD4126" s="3" t="s">
        <v>241</v>
      </c>
      <c r="AE4126" s="3" t="s">
        <v>242</v>
      </c>
      <c r="AF4126" s="3" t="s">
        <v>243</v>
      </c>
      <c r="AG4126" s="4"/>
      <c r="AH4126" s="3"/>
      <c r="AI4126" s="4"/>
      <c r="AJ41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6" s="8">
        <f>IF(#REF!=MAX(#REF!),"New","Old")</f>
      </c>
      <c r="AL4126" s="3"/>
      <c r="AM4126" s="9">
        <f>IF(OR(#REF!="",#REF!=0),"",IF(#REF!&lt;12000,"&lt;12k",IF(AND(#REF!&gt;=12000,#REF!&lt;24000),"12k to 24k",IF(AND(#REF!&gt;=24000,#REF!&lt;=36000),"24k to 36k",IF(#REF!&gt;36000,"&gt;36k","")))))</f>
      </c>
    </row>
    <row x14ac:dyDescent="0.25" r="4127" customHeight="1" ht="18.75">
      <c r="A4127" s="1">
        <v>1957572</v>
      </c>
      <c r="B4127" s="2">
        <v>11565858</v>
      </c>
      <c r="C4127" s="3" t="s">
        <v>0</v>
      </c>
      <c r="D4127" s="3" t="s">
        <v>4843</v>
      </c>
      <c r="E4127" s="2">
        <v>2022</v>
      </c>
      <c r="F4127" s="4">
        <v>44942</v>
      </c>
      <c r="G4127" s="3" t="s">
        <v>2</v>
      </c>
      <c r="H4127" s="4">
        <v>45307</v>
      </c>
      <c r="I4127" s="4">
        <f>_xlfn.XLOOKUP(#REF!,[1]!Backup_F8_Previous_Wave[ODINO],[1]!Backup_F8_Previous_Wave[Production Date],"")</f>
      </c>
      <c r="J4127" s="10">
        <f>_xlfn.XLOOKUP(#REF!,[1]!Backup_F8_Previous_Wave[ODINO],[1]!Backup_F8_Previous_Wave[Wave Date],"")</f>
      </c>
      <c r="K4127" s="6">
        <f>_xlfn.XLOOKUP(#REF!,[1]!Backup_F8_Previous_Wave[ODINO],[1]!Backup_F8_Previous_Wave[Full VIN],"")</f>
      </c>
      <c r="L4127" s="3" t="s">
        <v>8202</v>
      </c>
      <c r="M4127" s="3" t="s">
        <v>4</v>
      </c>
      <c r="N4127" s="3" t="s">
        <v>12008</v>
      </c>
      <c r="O4127" s="3" t="s">
        <v>2907</v>
      </c>
      <c r="P4127" s="6">
        <f>_xlfn.XLOOKUP(#REF!,[1]!Table2[BINNING],[1]!Table2[VFG],"")</f>
      </c>
      <c r="Q4127" s="6">
        <f>IF(ISNUMBER(FIND("|",#REF!,1)),LEFT(#REF!,FIND("|",#REF!,1)-2),#REF!)</f>
      </c>
      <c r="R4127" s="6">
        <f>IF(ISNUMBER(FIND("|",#REF!,1)),RIGHT(#REF!,LEN(#REF!)-FIND("|",#REF!,1)-1),"")</f>
      </c>
      <c r="S4127" s="3" t="s">
        <v>7</v>
      </c>
      <c r="T4127" s="3" t="s">
        <v>7</v>
      </c>
      <c r="U4127" s="2">
        <v>0</v>
      </c>
      <c r="V4127" s="2">
        <v>0</v>
      </c>
      <c r="W4127" s="2"/>
      <c r="X4127" s="3" t="s">
        <v>282</v>
      </c>
      <c r="Y4127" s="2"/>
      <c r="Z4127" s="3"/>
      <c r="AA4127" s="3"/>
      <c r="AB4127" s="7" t="s">
        <v>12009</v>
      </c>
      <c r="AC4127" s="3" t="s">
        <v>4847</v>
      </c>
      <c r="AD4127" s="3" t="s">
        <v>4848</v>
      </c>
      <c r="AE4127" s="3" t="s">
        <v>4849</v>
      </c>
      <c r="AF4127" s="3" t="s">
        <v>102</v>
      </c>
      <c r="AG4127" s="4"/>
      <c r="AH4127" s="3"/>
      <c r="AI4127" s="4"/>
      <c r="AJ41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7" s="8">
        <f>IF(#REF!=MAX(#REF!),"New","Old")</f>
      </c>
      <c r="AL4127" s="3"/>
      <c r="AM4127" s="9">
        <f>IF(OR(#REF!="",#REF!=0),"",IF(#REF!&lt;12000,"&lt;12k",IF(AND(#REF!&gt;=12000,#REF!&lt;24000),"12k to 24k",IF(AND(#REF!&gt;=24000,#REF!&lt;=36000),"24k to 36k",IF(#REF!&gt;36000,"&gt;36k","")))))</f>
      </c>
    </row>
    <row x14ac:dyDescent="0.25" r="4128" customHeight="1" ht="18.75">
      <c r="A4128" s="1">
        <v>1957603</v>
      </c>
      <c r="B4128" s="2">
        <v>11565878</v>
      </c>
      <c r="C4128" s="3" t="s">
        <v>0</v>
      </c>
      <c r="D4128" s="3" t="s">
        <v>86</v>
      </c>
      <c r="E4128" s="2">
        <v>2020</v>
      </c>
      <c r="F4128" s="4">
        <v>45307</v>
      </c>
      <c r="G4128" s="3" t="s">
        <v>2</v>
      </c>
      <c r="H4128" s="4">
        <v>45307</v>
      </c>
      <c r="I4128" s="4">
        <f>_xlfn.XLOOKUP(#REF!,[1]!Backup_F8_Previous_Wave[ODINO],[1]!Backup_F8_Previous_Wave[Production Date],"")</f>
      </c>
      <c r="J4128" s="10">
        <f>_xlfn.XLOOKUP(#REF!,[1]!Backup_F8_Previous_Wave[ODINO],[1]!Backup_F8_Previous_Wave[Wave Date],"")</f>
      </c>
      <c r="K4128" s="6">
        <f>_xlfn.XLOOKUP(#REF!,[1]!Backup_F8_Previous_Wave[ODINO],[1]!Backup_F8_Previous_Wave[Full VIN],"")</f>
      </c>
      <c r="L4128" s="3" t="s">
        <v>9154</v>
      </c>
      <c r="M4128" s="3" t="s">
        <v>4</v>
      </c>
      <c r="N4128" s="3" t="s">
        <v>12010</v>
      </c>
      <c r="O4128" s="3" t="s">
        <v>4771</v>
      </c>
      <c r="P4128" s="6">
        <f>_xlfn.XLOOKUP(#REF!,[1]!Table2[BINNING],[1]!Table2[VFG],"")</f>
      </c>
      <c r="Q4128" s="6">
        <f>IF(ISNUMBER(FIND("|",#REF!,1)),LEFT(#REF!,FIND("|",#REF!,1)-2),#REF!)</f>
      </c>
      <c r="R4128" s="6">
        <f>IF(ISNUMBER(FIND("|",#REF!,1)),RIGHT(#REF!,LEN(#REF!)-FIND("|",#REF!,1)-1),"")</f>
      </c>
      <c r="S4128" s="3" t="s">
        <v>7</v>
      </c>
      <c r="T4128" s="3" t="s">
        <v>7</v>
      </c>
      <c r="U4128" s="2">
        <v>0</v>
      </c>
      <c r="V4128" s="2">
        <v>0</v>
      </c>
      <c r="W4128" s="2"/>
      <c r="X4128" s="3" t="s">
        <v>24</v>
      </c>
      <c r="Y4128" s="2"/>
      <c r="Z4128" s="3"/>
      <c r="AA4128" s="3"/>
      <c r="AB4128" s="7" t="s">
        <v>12011</v>
      </c>
      <c r="AC4128" s="3" t="s">
        <v>685</v>
      </c>
      <c r="AD4128" s="3" t="s">
        <v>93</v>
      </c>
      <c r="AE4128" s="3" t="s">
        <v>94</v>
      </c>
      <c r="AF4128" s="3" t="s">
        <v>95</v>
      </c>
      <c r="AG4128" s="4"/>
      <c r="AH4128" s="3"/>
      <c r="AI4128" s="4"/>
      <c r="AJ41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8" s="8">
        <f>IF(#REF!=MAX(#REF!),"New","Old")</f>
      </c>
      <c r="AL4128" s="3"/>
      <c r="AM4128" s="9">
        <f>IF(OR(#REF!="",#REF!=0),"",IF(#REF!&lt;12000,"&lt;12k",IF(AND(#REF!&gt;=12000,#REF!&lt;24000),"12k to 24k",IF(AND(#REF!&gt;=24000,#REF!&lt;=36000),"24k to 36k",IF(#REF!&gt;36000,"&gt;36k","")))))</f>
      </c>
    </row>
    <row x14ac:dyDescent="0.25" r="4129" customHeight="1" ht="18.75">
      <c r="A4129" s="1">
        <v>1957623</v>
      </c>
      <c r="B4129" s="2">
        <v>11565890</v>
      </c>
      <c r="C4129" s="3" t="s">
        <v>0</v>
      </c>
      <c r="D4129" s="3" t="s">
        <v>86</v>
      </c>
      <c r="E4129" s="2">
        <v>2020</v>
      </c>
      <c r="F4129" s="4">
        <v>45047</v>
      </c>
      <c r="G4129" s="3" t="s">
        <v>108</v>
      </c>
      <c r="H4129" s="4">
        <v>45307</v>
      </c>
      <c r="I4129" s="4"/>
      <c r="J4129" s="10">
        <f>_xlfn.XLOOKUP(#REF!,[1]!Backup_F8_Previous_Wave[ODINO],[1]!Backup_F8_Previous_Wave[Wave Date],"")</f>
      </c>
      <c r="K4129" s="6">
        <f>_xlfn.XLOOKUP(#REF!,[1]!Backup_F8_Previous_Wave[ODINO],[1]!Backup_F8_Previous_Wave[Full VIN],"")</f>
      </c>
      <c r="L4129" s="3" t="s">
        <v>8957</v>
      </c>
      <c r="M4129" s="3" t="s">
        <v>4</v>
      </c>
      <c r="N4129" s="3" t="s">
        <v>12012</v>
      </c>
      <c r="O4129" s="3" t="s">
        <v>4771</v>
      </c>
      <c r="P4129" s="6">
        <f>_xlfn.XLOOKUP(#REF!,[1]!Table2[BINNING],[1]!Table2[VFG],"")</f>
      </c>
      <c r="Q4129" s="6">
        <f>IF(ISNUMBER(FIND("|",#REF!,1)),LEFT(#REF!,FIND("|",#REF!,1)-2),#REF!)</f>
      </c>
      <c r="R4129" s="6">
        <f>IF(ISNUMBER(FIND("|",#REF!,1)),RIGHT(#REF!,LEN(#REF!)-FIND("|",#REF!,1)-1),"")</f>
      </c>
      <c r="S4129" s="3" t="s">
        <v>7</v>
      </c>
      <c r="T4129" s="3" t="s">
        <v>7</v>
      </c>
      <c r="U4129" s="2">
        <v>0</v>
      </c>
      <c r="V4129" s="2">
        <v>0</v>
      </c>
      <c r="W4129" s="2"/>
      <c r="X4129" s="3" t="s">
        <v>282</v>
      </c>
      <c r="Y4129" s="2"/>
      <c r="Z4129" s="3"/>
      <c r="AA4129" s="3"/>
      <c r="AB4129" s="7" t="s">
        <v>12013</v>
      </c>
      <c r="AC4129" s="3" t="s">
        <v>44</v>
      </c>
      <c r="AD4129" s="3" t="s">
        <v>44</v>
      </c>
      <c r="AE4129" s="3" t="s">
        <v>44</v>
      </c>
      <c r="AF4129" s="3" t="s">
        <v>44</v>
      </c>
      <c r="AG4129" s="4"/>
      <c r="AH4129" s="3"/>
      <c r="AI4129" s="4"/>
      <c r="AJ41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29" s="8">
        <f>IF(#REF!=MAX(#REF!),"New","Old")</f>
      </c>
      <c r="AL4129" s="3"/>
      <c r="AM4129" s="9">
        <f>IF(OR(#REF!="",#REF!=0),"",IF(#REF!&lt;12000,"&lt;12k",IF(AND(#REF!&gt;=12000,#REF!&lt;24000),"12k to 24k",IF(AND(#REF!&gt;=24000,#REF!&lt;=36000),"24k to 36k",IF(#REF!&gt;36000,"&gt;36k","")))))</f>
      </c>
    </row>
    <row x14ac:dyDescent="0.25" r="4130" customHeight="1" ht="18.75">
      <c r="A4130" s="1">
        <v>1957635</v>
      </c>
      <c r="B4130" s="2">
        <v>11565898</v>
      </c>
      <c r="C4130" s="3" t="s">
        <v>0</v>
      </c>
      <c r="D4130" s="3" t="s">
        <v>38</v>
      </c>
      <c r="E4130" s="2">
        <v>2010</v>
      </c>
      <c r="F4130" s="4">
        <v>43831</v>
      </c>
      <c r="G4130" s="3" t="s">
        <v>2</v>
      </c>
      <c r="H4130" s="4">
        <v>45307</v>
      </c>
      <c r="I4130" s="4">
        <f>_xlfn.XLOOKUP(#REF!,[1]!Backup_F8_Previous_Wave[ODINO],[1]!Backup_F8_Previous_Wave[Production Date],"")</f>
      </c>
      <c r="J4130" s="10">
        <f>_xlfn.XLOOKUP(#REF!,[1]!Backup_F8_Previous_Wave[ODINO],[1]!Backup_F8_Previous_Wave[Wave Date],"")</f>
      </c>
      <c r="K4130" s="6">
        <f>_xlfn.XLOOKUP(#REF!,[1]!Backup_F8_Previous_Wave[ODINO],[1]!Backup_F8_Previous_Wave[Full VIN],"")</f>
      </c>
      <c r="L4130" s="3" t="s">
        <v>12014</v>
      </c>
      <c r="M4130" s="3" t="s">
        <v>4</v>
      </c>
      <c r="N4130" s="3" t="s">
        <v>12015</v>
      </c>
      <c r="O4130" s="3" t="s">
        <v>144</v>
      </c>
      <c r="P4130" s="6">
        <f>_xlfn.XLOOKUP(#REF!,[1]!Table2[BINNING],[1]!Table2[VFG],"")</f>
      </c>
      <c r="Q4130" s="6">
        <f>IF(ISNUMBER(FIND("|",#REF!,1)),LEFT(#REF!,FIND("|",#REF!,1)-2),#REF!)</f>
      </c>
      <c r="R4130" s="6">
        <f>IF(ISNUMBER(FIND("|",#REF!,1)),RIGHT(#REF!,LEN(#REF!)-FIND("|",#REF!,1)-1),"")</f>
      </c>
      <c r="S4130" s="3" t="s">
        <v>7</v>
      </c>
      <c r="T4130" s="3" t="s">
        <v>7</v>
      </c>
      <c r="U4130" s="2">
        <v>0</v>
      </c>
      <c r="V4130" s="2">
        <v>0</v>
      </c>
      <c r="W4130" s="2"/>
      <c r="X4130" s="3" t="s">
        <v>106</v>
      </c>
      <c r="Y4130" s="2"/>
      <c r="Z4130" s="3"/>
      <c r="AA4130" s="3"/>
      <c r="AB4130" s="7" t="s">
        <v>12016</v>
      </c>
      <c r="AC4130" s="3" t="s">
        <v>146</v>
      </c>
      <c r="AD4130" s="3" t="s">
        <v>147</v>
      </c>
      <c r="AE4130" s="3" t="s">
        <v>148</v>
      </c>
      <c r="AF4130" s="3" t="s">
        <v>45</v>
      </c>
      <c r="AG4130" s="4"/>
      <c r="AH4130" s="3"/>
      <c r="AI4130" s="4"/>
      <c r="AJ41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0" s="8">
        <f>IF(#REF!=MAX(#REF!),"New","Old")</f>
      </c>
      <c r="AL4130" s="3"/>
      <c r="AM4130" s="9">
        <f>IF(OR(#REF!="",#REF!=0),"",IF(#REF!&lt;12000,"&lt;12k",IF(AND(#REF!&gt;=12000,#REF!&lt;24000),"12k to 24k",IF(AND(#REF!&gt;=24000,#REF!&lt;=36000),"24k to 36k",IF(#REF!&gt;36000,"&gt;36k","")))))</f>
      </c>
    </row>
    <row x14ac:dyDescent="0.25" r="4131" customHeight="1" ht="18.75">
      <c r="A4131" s="1">
        <v>1957709</v>
      </c>
      <c r="B4131" s="2">
        <v>11565946</v>
      </c>
      <c r="C4131" s="3" t="s">
        <v>0</v>
      </c>
      <c r="D4131" s="3" t="s">
        <v>181</v>
      </c>
      <c r="E4131" s="2">
        <v>2020</v>
      </c>
      <c r="F4131" s="4">
        <v>45247</v>
      </c>
      <c r="G4131" s="3" t="s">
        <v>14</v>
      </c>
      <c r="H4131" s="4">
        <v>45308</v>
      </c>
      <c r="I4131" s="4"/>
      <c r="J4131" s="10">
        <f>_xlfn.XLOOKUP(#REF!,[1]!Backup_F8_Previous_Wave[ODINO],[1]!Backup_F8_Previous_Wave[Wave Date],"")</f>
      </c>
      <c r="K4131" s="6">
        <f>_xlfn.XLOOKUP(#REF!,[1]!Backup_F8_Previous_Wave[ODINO],[1]!Backup_F8_Previous_Wave[Full VIN],"")</f>
      </c>
      <c r="L4131" s="3" t="s">
        <v>4340</v>
      </c>
      <c r="M4131" s="3" t="s">
        <v>4</v>
      </c>
      <c r="N4131" s="3" t="s">
        <v>12017</v>
      </c>
      <c r="O4131" s="3" t="s">
        <v>12018</v>
      </c>
      <c r="P4131" s="6">
        <f>_xlfn.XLOOKUP(#REF!,[1]!Table2[BINNING],[1]!Table2[VFG],"")</f>
      </c>
      <c r="Q4131" s="6">
        <f>IF(ISNUMBER(FIND("|",#REF!,1)),LEFT(#REF!,FIND("|",#REF!,1)-2),#REF!)</f>
      </c>
      <c r="R4131" s="6">
        <f>IF(ISNUMBER(FIND("|",#REF!,1)),RIGHT(#REF!,LEN(#REF!)-FIND("|",#REF!,1)-1),"")</f>
      </c>
      <c r="S4131" s="3" t="s">
        <v>7</v>
      </c>
      <c r="T4131" s="3" t="s">
        <v>7</v>
      </c>
      <c r="U4131" s="2">
        <v>0</v>
      </c>
      <c r="V4131" s="2">
        <v>0</v>
      </c>
      <c r="W4131" s="2"/>
      <c r="X4131" s="3" t="s">
        <v>246</v>
      </c>
      <c r="Y4131" s="2"/>
      <c r="Z4131" s="3"/>
      <c r="AA4131" s="3"/>
      <c r="AB4131" s="7" t="s">
        <v>12019</v>
      </c>
      <c r="AC4131" s="3" t="s">
        <v>44</v>
      </c>
      <c r="AD4131" s="3" t="s">
        <v>44</v>
      </c>
      <c r="AE4131" s="3" t="s">
        <v>44</v>
      </c>
      <c r="AF4131" s="3" t="s">
        <v>44</v>
      </c>
      <c r="AG4131" s="4"/>
      <c r="AH4131" s="3"/>
      <c r="AI4131" s="4"/>
      <c r="AJ41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1" s="8">
        <f>IF(#REF!=MAX(#REF!),"New","Old")</f>
      </c>
      <c r="AL4131" s="3"/>
      <c r="AM4131" s="9">
        <f>IF(OR(#REF!="",#REF!=0),"",IF(#REF!&lt;12000,"&lt;12k",IF(AND(#REF!&gt;=12000,#REF!&lt;24000),"12k to 24k",IF(AND(#REF!&gt;=24000,#REF!&lt;=36000),"24k to 36k",IF(#REF!&gt;36000,"&gt;36k","")))))</f>
      </c>
    </row>
    <row x14ac:dyDescent="0.25" r="4132" customHeight="1" ht="18.75">
      <c r="A4132" s="1">
        <v>1957804</v>
      </c>
      <c r="B4132" s="2">
        <v>11566015</v>
      </c>
      <c r="C4132" s="3" t="s">
        <v>0</v>
      </c>
      <c r="D4132" s="3" t="s">
        <v>86</v>
      </c>
      <c r="E4132" s="2">
        <v>2020</v>
      </c>
      <c r="F4132" s="4">
        <v>45281</v>
      </c>
      <c r="G4132" s="3" t="s">
        <v>14</v>
      </c>
      <c r="H4132" s="4">
        <v>45308</v>
      </c>
      <c r="I4132" s="4">
        <f>_xlfn.XLOOKUP(#REF!,[1]!Backup_F8_Previous_Wave[ODINO],[1]!Backup_F8_Previous_Wave[Production Date],"")</f>
      </c>
      <c r="J4132" s="10">
        <f>_xlfn.XLOOKUP(#REF!,[1]!Backup_F8_Previous_Wave[ODINO],[1]!Backup_F8_Previous_Wave[Wave Date],"")</f>
      </c>
      <c r="K4132" s="6">
        <f>_xlfn.XLOOKUP(#REF!,[1]!Backup_F8_Previous_Wave[ODINO],[1]!Backup_F8_Previous_Wave[Full VIN],"")</f>
      </c>
      <c r="L4132" s="3" t="s">
        <v>7396</v>
      </c>
      <c r="M4132" s="3" t="s">
        <v>4</v>
      </c>
      <c r="N4132" s="3" t="s">
        <v>12020</v>
      </c>
      <c r="O4132" s="3" t="s">
        <v>4771</v>
      </c>
      <c r="P4132" s="6">
        <f>_xlfn.XLOOKUP(#REF!,[1]!Table2[BINNING],[1]!Table2[VFG],"")</f>
      </c>
      <c r="Q4132" s="6">
        <f>IF(ISNUMBER(FIND("|",#REF!,1)),LEFT(#REF!,FIND("|",#REF!,1)-2),#REF!)</f>
      </c>
      <c r="R4132" s="6">
        <f>IF(ISNUMBER(FIND("|",#REF!,1)),RIGHT(#REF!,LEN(#REF!)-FIND("|",#REF!,1)-1),"")</f>
      </c>
      <c r="S4132" s="3" t="s">
        <v>7</v>
      </c>
      <c r="T4132" s="3" t="s">
        <v>7</v>
      </c>
      <c r="U4132" s="2">
        <v>0</v>
      </c>
      <c r="V4132" s="2">
        <v>0</v>
      </c>
      <c r="W4132" s="2"/>
      <c r="X4132" s="3" t="s">
        <v>282</v>
      </c>
      <c r="Y4132" s="2"/>
      <c r="Z4132" s="3"/>
      <c r="AA4132" s="3"/>
      <c r="AB4132" s="7" t="s">
        <v>12021</v>
      </c>
      <c r="AC4132" s="3" t="s">
        <v>685</v>
      </c>
      <c r="AD4132" s="3" t="s">
        <v>93</v>
      </c>
      <c r="AE4132" s="3" t="s">
        <v>94</v>
      </c>
      <c r="AF4132" s="3" t="s">
        <v>95</v>
      </c>
      <c r="AG4132" s="4"/>
      <c r="AH4132" s="3"/>
      <c r="AI4132" s="4"/>
      <c r="AJ41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2" s="8">
        <f>IF(#REF!=MAX(#REF!),"New","Old")</f>
      </c>
      <c r="AL4132" s="3"/>
      <c r="AM4132" s="9">
        <f>IF(OR(#REF!="",#REF!=0),"",IF(#REF!&lt;12000,"&lt;12k",IF(AND(#REF!&gt;=12000,#REF!&lt;24000),"12k to 24k",IF(AND(#REF!&gt;=24000,#REF!&lt;=36000),"24k to 36k",IF(#REF!&gt;36000,"&gt;36k","")))))</f>
      </c>
    </row>
    <row x14ac:dyDescent="0.25" r="4133" customHeight="1" ht="18.75">
      <c r="A4133" s="1">
        <v>1957827</v>
      </c>
      <c r="B4133" s="2">
        <v>11566031</v>
      </c>
      <c r="C4133" s="3" t="s">
        <v>0</v>
      </c>
      <c r="D4133" s="3" t="s">
        <v>1</v>
      </c>
      <c r="E4133" s="2">
        <v>2018</v>
      </c>
      <c r="F4133" s="4">
        <v>45303</v>
      </c>
      <c r="G4133" s="3" t="s">
        <v>2</v>
      </c>
      <c r="H4133" s="4">
        <v>45308</v>
      </c>
      <c r="I4133" s="4">
        <f>_xlfn.XLOOKUP(#REF!,[1]!Backup_F8_Previous_Wave[ODINO],[1]!Backup_F8_Previous_Wave[Production Date],"")</f>
      </c>
      <c r="J4133" s="10">
        <f>_xlfn.XLOOKUP(#REF!,[1]!Backup_F8_Previous_Wave[ODINO],[1]!Backup_F8_Previous_Wave[Wave Date],"")</f>
      </c>
      <c r="K4133" s="6">
        <f>_xlfn.XLOOKUP(#REF!,[1]!Backup_F8_Previous_Wave[ODINO],[1]!Backup_F8_Previous_Wave[Full VIN],"")</f>
      </c>
      <c r="L4133" s="3" t="s">
        <v>12022</v>
      </c>
      <c r="M4133" s="3" t="s">
        <v>4</v>
      </c>
      <c r="N4133" s="3" t="s">
        <v>12023</v>
      </c>
      <c r="O4133" s="3" t="s">
        <v>49</v>
      </c>
      <c r="P4133" s="6">
        <f>_xlfn.XLOOKUP(#REF!,[1]!Table2[BINNING],[1]!Table2[VFG],"")</f>
      </c>
      <c r="Q4133" s="6">
        <f>IF(ISNUMBER(FIND("|",#REF!,1)),LEFT(#REF!,FIND("|",#REF!,1)-2),#REF!)</f>
      </c>
      <c r="R4133" s="6">
        <f>IF(ISNUMBER(FIND("|",#REF!,1)),RIGHT(#REF!,LEN(#REF!)-FIND("|",#REF!,1)-1),"")</f>
      </c>
      <c r="S4133" s="3" t="s">
        <v>7</v>
      </c>
      <c r="T4133" s="3" t="s">
        <v>7</v>
      </c>
      <c r="U4133" s="2">
        <v>0</v>
      </c>
      <c r="V4133" s="2">
        <v>0</v>
      </c>
      <c r="W4133" s="2"/>
      <c r="X4133" s="3" t="s">
        <v>72</v>
      </c>
      <c r="Y4133" s="2"/>
      <c r="Z4133" s="3"/>
      <c r="AA4133" s="3"/>
      <c r="AB4133" s="7" t="s">
        <v>12024</v>
      </c>
      <c r="AC4133" s="3" t="s">
        <v>20</v>
      </c>
      <c r="AD4133" s="3" t="s">
        <v>11</v>
      </c>
      <c r="AE4133" s="3" t="s">
        <v>21</v>
      </c>
      <c r="AF4133" s="3" t="s">
        <v>13</v>
      </c>
      <c r="AG4133" s="4"/>
      <c r="AH4133" s="3"/>
      <c r="AI4133" s="4"/>
      <c r="AJ41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3" s="8">
        <f>IF(#REF!=MAX(#REF!),"New","Old")</f>
      </c>
      <c r="AL4133" s="3"/>
      <c r="AM4133" s="9">
        <f>IF(OR(#REF!="",#REF!=0),"",IF(#REF!&lt;12000,"&lt;12k",IF(AND(#REF!&gt;=12000,#REF!&lt;24000),"12k to 24k",IF(AND(#REF!&gt;=24000,#REF!&lt;=36000),"24k to 36k",IF(#REF!&gt;36000,"&gt;36k","")))))</f>
      </c>
    </row>
    <row x14ac:dyDescent="0.25" r="4134" customHeight="1" ht="18.75">
      <c r="A4134" s="1">
        <v>1957850</v>
      </c>
      <c r="B4134" s="2">
        <v>11566046</v>
      </c>
      <c r="C4134" s="3" t="s">
        <v>0</v>
      </c>
      <c r="D4134" s="3" t="s">
        <v>86</v>
      </c>
      <c r="E4134" s="2">
        <v>2019</v>
      </c>
      <c r="F4134" s="4">
        <v>45286</v>
      </c>
      <c r="G4134" s="3" t="s">
        <v>14</v>
      </c>
      <c r="H4134" s="4">
        <v>45308</v>
      </c>
      <c r="I4134" s="4">
        <f>_xlfn.XLOOKUP(#REF!,[1]!Backup_F8_Previous_Wave[ODINO],[1]!Backup_F8_Previous_Wave[Production Date],"")</f>
      </c>
      <c r="J4134" s="10">
        <f>_xlfn.XLOOKUP(#REF!,[1]!Backup_F8_Previous_Wave[ODINO],[1]!Backup_F8_Previous_Wave[Wave Date],"")</f>
      </c>
      <c r="K4134" s="6">
        <f>_xlfn.XLOOKUP(#REF!,[1]!Backup_F8_Previous_Wave[ODINO],[1]!Backup_F8_Previous_Wave[Full VIN],"")</f>
      </c>
      <c r="L4134" s="3" t="s">
        <v>12025</v>
      </c>
      <c r="M4134" s="3" t="s">
        <v>4</v>
      </c>
      <c r="N4134" s="3" t="s">
        <v>12026</v>
      </c>
      <c r="O4134" s="3" t="s">
        <v>1004</v>
      </c>
      <c r="P4134" s="6">
        <f>_xlfn.XLOOKUP(#REF!,[1]!Table2[BINNING],[1]!Table2[VFG],"")</f>
      </c>
      <c r="Q4134" s="6">
        <f>IF(ISNUMBER(FIND("|",#REF!,1)),LEFT(#REF!,FIND("|",#REF!,1)-2),#REF!)</f>
      </c>
      <c r="R4134" s="6">
        <f>IF(ISNUMBER(FIND("|",#REF!,1)),RIGHT(#REF!,LEN(#REF!)-FIND("|",#REF!,1)-1),"")</f>
      </c>
      <c r="S4134" s="3" t="s">
        <v>7</v>
      </c>
      <c r="T4134" s="3" t="s">
        <v>7</v>
      </c>
      <c r="U4134" s="2">
        <v>0</v>
      </c>
      <c r="V4134" s="2">
        <v>0</v>
      </c>
      <c r="W4134" s="2">
        <v>57598</v>
      </c>
      <c r="X4134" s="3" t="s">
        <v>282</v>
      </c>
      <c r="Y4134" s="2"/>
      <c r="Z4134" s="3" t="s">
        <v>12027</v>
      </c>
      <c r="AA4134" s="3" t="s">
        <v>4038</v>
      </c>
      <c r="AB4134" s="7" t="s">
        <v>12028</v>
      </c>
      <c r="AC4134" s="3" t="s">
        <v>92</v>
      </c>
      <c r="AD4134" s="3" t="s">
        <v>93</v>
      </c>
      <c r="AE4134" s="3" t="s">
        <v>94</v>
      </c>
      <c r="AF4134" s="3" t="s">
        <v>95</v>
      </c>
      <c r="AG4134" s="4"/>
      <c r="AH4134" s="3"/>
      <c r="AI4134" s="4"/>
      <c r="AJ41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4" s="8">
        <f>IF(#REF!=MAX(#REF!),"New","Old")</f>
      </c>
      <c r="AL4134" s="3"/>
      <c r="AM4134" s="9">
        <f>IF(OR(#REF!="",#REF!=0),"",IF(#REF!&lt;12000,"&lt;12k",IF(AND(#REF!&gt;=12000,#REF!&lt;24000),"12k to 24k",IF(AND(#REF!&gt;=24000,#REF!&lt;=36000),"24k to 36k",IF(#REF!&gt;36000,"&gt;36k","")))))</f>
      </c>
    </row>
    <row x14ac:dyDescent="0.25" r="4135" customHeight="1" ht="18.75">
      <c r="A4135" s="1">
        <v>1957948</v>
      </c>
      <c r="B4135" s="2">
        <v>11566116</v>
      </c>
      <c r="C4135" s="3" t="s">
        <v>0</v>
      </c>
      <c r="D4135" s="3" t="s">
        <v>187</v>
      </c>
      <c r="E4135" s="2">
        <v>2020</v>
      </c>
      <c r="F4135" s="4">
        <v>45307</v>
      </c>
      <c r="G4135" s="3" t="s">
        <v>2</v>
      </c>
      <c r="H4135" s="4">
        <v>45308</v>
      </c>
      <c r="I4135" s="4">
        <f>_xlfn.XLOOKUP(#REF!,[1]!Backup_F8_Previous_Wave[ODINO],[1]!Backup_F8_Previous_Wave[Production Date],"")</f>
      </c>
      <c r="J4135" s="10">
        <f>_xlfn.XLOOKUP(#REF!,[1]!Backup_F8_Previous_Wave[ODINO],[1]!Backup_F8_Previous_Wave[Wave Date],"")</f>
      </c>
      <c r="K4135" s="6">
        <f>_xlfn.XLOOKUP(#REF!,[1]!Backup_F8_Previous_Wave[ODINO],[1]!Backup_F8_Previous_Wave[Full VIN],"")</f>
      </c>
      <c r="L4135" s="3" t="s">
        <v>12029</v>
      </c>
      <c r="M4135" s="3" t="s">
        <v>4</v>
      </c>
      <c r="N4135" s="3" t="s">
        <v>12030</v>
      </c>
      <c r="O4135" s="3" t="s">
        <v>12031</v>
      </c>
      <c r="P4135" s="6">
        <f>_xlfn.XLOOKUP(#REF!,[1]!Table2[BINNING],[1]!Table2[VFG],"")</f>
      </c>
      <c r="Q4135" s="6">
        <f>IF(ISNUMBER(FIND("|",#REF!,1)),LEFT(#REF!,FIND("|",#REF!,1)-2),#REF!)</f>
      </c>
      <c r="R4135" s="6">
        <f>IF(ISNUMBER(FIND("|",#REF!,1)),RIGHT(#REF!,LEN(#REF!)-FIND("|",#REF!,1)-1),"")</f>
      </c>
      <c r="S4135" s="3" t="s">
        <v>7</v>
      </c>
      <c r="T4135" s="3" t="s">
        <v>7</v>
      </c>
      <c r="U4135" s="2">
        <v>0</v>
      </c>
      <c r="V4135" s="2">
        <v>0</v>
      </c>
      <c r="W4135" s="2"/>
      <c r="X4135" s="3" t="s">
        <v>63</v>
      </c>
      <c r="Y4135" s="2"/>
      <c r="Z4135" s="3"/>
      <c r="AA4135" s="3"/>
      <c r="AB4135" s="7" t="s">
        <v>12032</v>
      </c>
      <c r="AC4135" s="3" t="s">
        <v>191</v>
      </c>
      <c r="AD4135" s="3" t="s">
        <v>192</v>
      </c>
      <c r="AE4135" s="3" t="s">
        <v>193</v>
      </c>
      <c r="AF4135" s="3" t="s">
        <v>141</v>
      </c>
      <c r="AG4135" s="4"/>
      <c r="AH4135" s="3"/>
      <c r="AI4135" s="4"/>
      <c r="AJ41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5" s="8">
        <f>IF(#REF!=MAX(#REF!),"New","Old")</f>
      </c>
      <c r="AL4135" s="3"/>
      <c r="AM4135" s="9">
        <f>IF(OR(#REF!="",#REF!=0),"",IF(#REF!&lt;12000,"&lt;12k",IF(AND(#REF!&gt;=12000,#REF!&lt;24000),"12k to 24k",IF(AND(#REF!&gt;=24000,#REF!&lt;=36000),"24k to 36k",IF(#REF!&gt;36000,"&gt;36k","")))))</f>
      </c>
    </row>
    <row x14ac:dyDescent="0.25" r="4136" customHeight="1" ht="18.75">
      <c r="A4136" s="1">
        <v>1958058</v>
      </c>
      <c r="B4136" s="2">
        <v>11566186</v>
      </c>
      <c r="C4136" s="3" t="s">
        <v>0</v>
      </c>
      <c r="D4136" s="3" t="s">
        <v>1</v>
      </c>
      <c r="E4136" s="2">
        <v>2018</v>
      </c>
      <c r="F4136" s="4">
        <v>45306</v>
      </c>
      <c r="G4136" s="3" t="s">
        <v>2</v>
      </c>
      <c r="H4136" s="4">
        <v>45309</v>
      </c>
      <c r="I4136" s="4">
        <f>_xlfn.XLOOKUP(#REF!,[1]!Backup_F8_Previous_Wave[ODINO],[1]!Backup_F8_Previous_Wave[Production Date],"")</f>
      </c>
      <c r="J4136" s="10">
        <f>_xlfn.XLOOKUP(#REF!,[1]!Backup_F8_Previous_Wave[ODINO],[1]!Backup_F8_Previous_Wave[Wave Date],"")</f>
      </c>
      <c r="K4136" s="6">
        <f>_xlfn.XLOOKUP(#REF!,[1]!Backup_F8_Previous_Wave[ODINO],[1]!Backup_F8_Previous_Wave[Full VIN],"")</f>
      </c>
      <c r="L4136" s="3" t="s">
        <v>122</v>
      </c>
      <c r="M4136" s="3" t="s">
        <v>4</v>
      </c>
      <c r="N4136" s="3" t="s">
        <v>12033</v>
      </c>
      <c r="O4136" s="3" t="s">
        <v>49</v>
      </c>
      <c r="P4136" s="6">
        <f>_xlfn.XLOOKUP(#REF!,[1]!Table2[BINNING],[1]!Table2[VFG],"")</f>
      </c>
      <c r="Q4136" s="6">
        <f>IF(ISNUMBER(FIND("|",#REF!,1)),LEFT(#REF!,FIND("|",#REF!,1)-2),#REF!)</f>
      </c>
      <c r="R4136" s="6">
        <f>IF(ISNUMBER(FIND("|",#REF!,1)),RIGHT(#REF!,LEN(#REF!)-FIND("|",#REF!,1)-1),"")</f>
      </c>
      <c r="S4136" s="3" t="s">
        <v>7</v>
      </c>
      <c r="T4136" s="3" t="s">
        <v>7</v>
      </c>
      <c r="U4136" s="2">
        <v>0</v>
      </c>
      <c r="V4136" s="2">
        <v>0</v>
      </c>
      <c r="W4136" s="2"/>
      <c r="X4136" s="3" t="s">
        <v>282</v>
      </c>
      <c r="Y4136" s="2">
        <v>40</v>
      </c>
      <c r="Z4136" s="3"/>
      <c r="AA4136" s="3"/>
      <c r="AB4136" s="7" t="s">
        <v>12034</v>
      </c>
      <c r="AC4136" s="3" t="s">
        <v>20</v>
      </c>
      <c r="AD4136" s="3" t="s">
        <v>11</v>
      </c>
      <c r="AE4136" s="3" t="s">
        <v>21</v>
      </c>
      <c r="AF4136" s="3" t="s">
        <v>13</v>
      </c>
      <c r="AG4136" s="4"/>
      <c r="AH4136" s="3"/>
      <c r="AI4136" s="4"/>
      <c r="AJ41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6" s="8">
        <f>IF(#REF!=MAX(#REF!),"New","Old")</f>
      </c>
      <c r="AL4136" s="3"/>
      <c r="AM4136" s="9">
        <f>IF(OR(#REF!="",#REF!=0),"",IF(#REF!&lt;12000,"&lt;12k",IF(AND(#REF!&gt;=12000,#REF!&lt;24000),"12k to 24k",IF(AND(#REF!&gt;=24000,#REF!&lt;=36000),"24k to 36k",IF(#REF!&gt;36000,"&gt;36k","")))))</f>
      </c>
    </row>
    <row x14ac:dyDescent="0.25" r="4137" customHeight="1" ht="18.75">
      <c r="A4137" s="1">
        <v>1958086</v>
      </c>
      <c r="B4137" s="2">
        <v>11566207</v>
      </c>
      <c r="C4137" s="3" t="s">
        <v>0</v>
      </c>
      <c r="D4137" s="3" t="s">
        <v>181</v>
      </c>
      <c r="E4137" s="2">
        <v>2016</v>
      </c>
      <c r="F4137" s="4">
        <v>45309</v>
      </c>
      <c r="G4137" s="3" t="s">
        <v>2</v>
      </c>
      <c r="H4137" s="4">
        <v>45309</v>
      </c>
      <c r="I4137" s="4">
        <f>_xlfn.XLOOKUP(#REF!,[1]!Backup_F8_Previous_Wave[ODINO],[1]!Backup_F8_Previous_Wave[Production Date],"")</f>
      </c>
      <c r="J4137" s="10">
        <f>_xlfn.XLOOKUP(#REF!,[1]!Backup_F8_Previous_Wave[ODINO],[1]!Backup_F8_Previous_Wave[Wave Date],"")</f>
      </c>
      <c r="K4137" s="6">
        <f>_xlfn.XLOOKUP(#REF!,[1]!Backup_F8_Previous_Wave[ODINO],[1]!Backup_F8_Previous_Wave[Full VIN],"")</f>
      </c>
      <c r="L4137" s="3" t="s">
        <v>12035</v>
      </c>
      <c r="M4137" s="3" t="s">
        <v>4</v>
      </c>
      <c r="N4137" s="3" t="s">
        <v>12036</v>
      </c>
      <c r="O4137" s="3" t="s">
        <v>4225</v>
      </c>
      <c r="P4137" s="6">
        <f>_xlfn.XLOOKUP(#REF!,[1]!Table2[BINNING],[1]!Table2[VFG],"")</f>
      </c>
      <c r="Q4137" s="6">
        <f>IF(ISNUMBER(FIND("|",#REF!,1)),LEFT(#REF!,FIND("|",#REF!,1)-2),#REF!)</f>
      </c>
      <c r="R4137" s="6">
        <f>IF(ISNUMBER(FIND("|",#REF!,1)),RIGHT(#REF!,LEN(#REF!)-FIND("|",#REF!,1)-1),"")</f>
      </c>
      <c r="S4137" s="3" t="s">
        <v>7</v>
      </c>
      <c r="T4137" s="3" t="s">
        <v>7</v>
      </c>
      <c r="U4137" s="2">
        <v>0</v>
      </c>
      <c r="V4137" s="2">
        <v>0</v>
      </c>
      <c r="W4137" s="2"/>
      <c r="X4137" s="3" t="s">
        <v>100</v>
      </c>
      <c r="Y4137" s="2">
        <v>55</v>
      </c>
      <c r="Z4137" s="3"/>
      <c r="AA4137" s="3"/>
      <c r="AB4137" s="7" t="s">
        <v>12037</v>
      </c>
      <c r="AC4137" s="3" t="s">
        <v>297</v>
      </c>
      <c r="AD4137" s="3" t="s">
        <v>298</v>
      </c>
      <c r="AE4137" s="3" t="s">
        <v>299</v>
      </c>
      <c r="AF4137" s="3" t="s">
        <v>198</v>
      </c>
      <c r="AG4137" s="4"/>
      <c r="AH4137" s="3"/>
      <c r="AI4137" s="4"/>
      <c r="AJ41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7" s="8">
        <f>IF(#REF!=MAX(#REF!),"New","Old")</f>
      </c>
      <c r="AL4137" s="3"/>
      <c r="AM4137" s="9">
        <f>IF(OR(#REF!="",#REF!=0),"",IF(#REF!&lt;12000,"&lt;12k",IF(AND(#REF!&gt;=12000,#REF!&lt;24000),"12k to 24k",IF(AND(#REF!&gt;=24000,#REF!&lt;=36000),"24k to 36k",IF(#REF!&gt;36000,"&gt;36k","")))))</f>
      </c>
    </row>
    <row x14ac:dyDescent="0.25" r="4138" customHeight="1" ht="18.75">
      <c r="A4138" s="1">
        <v>1958094</v>
      </c>
      <c r="B4138" s="2">
        <v>11566214</v>
      </c>
      <c r="C4138" s="3" t="s">
        <v>0</v>
      </c>
      <c r="D4138" s="3" t="s">
        <v>136</v>
      </c>
      <c r="E4138" s="2">
        <v>2020</v>
      </c>
      <c r="F4138" s="4">
        <v>45304</v>
      </c>
      <c r="G4138" s="3" t="s">
        <v>2</v>
      </c>
      <c r="H4138" s="4">
        <v>45309</v>
      </c>
      <c r="I4138" s="4">
        <f>_xlfn.XLOOKUP(#REF!,[1]!Backup_F8_Previous_Wave[ODINO],[1]!Backup_F8_Previous_Wave[Production Date],"")</f>
      </c>
      <c r="J4138" s="10">
        <f>_xlfn.XLOOKUP(#REF!,[1]!Backup_F8_Previous_Wave[ODINO],[1]!Backup_F8_Previous_Wave[Wave Date],"")</f>
      </c>
      <c r="K4138" s="6">
        <f>_xlfn.XLOOKUP(#REF!,[1]!Backup_F8_Previous_Wave[ODINO],[1]!Backup_F8_Previous_Wave[Full VIN],"")</f>
      </c>
      <c r="L4138" s="3" t="s">
        <v>10980</v>
      </c>
      <c r="M4138" s="3" t="s">
        <v>4</v>
      </c>
      <c r="N4138" s="3" t="s">
        <v>12038</v>
      </c>
      <c r="O4138" s="3" t="s">
        <v>49</v>
      </c>
      <c r="P4138" s="6">
        <f>_xlfn.XLOOKUP(#REF!,[1]!Table2[BINNING],[1]!Table2[VFG],"")</f>
      </c>
      <c r="Q4138" s="6">
        <f>IF(ISNUMBER(FIND("|",#REF!,1)),LEFT(#REF!,FIND("|",#REF!,1)-2),#REF!)</f>
      </c>
      <c r="R4138" s="6">
        <f>IF(ISNUMBER(FIND("|",#REF!,1)),RIGHT(#REF!,LEN(#REF!)-FIND("|",#REF!,1)-1),"")</f>
      </c>
      <c r="S4138" s="3" t="s">
        <v>7</v>
      </c>
      <c r="T4138" s="3" t="s">
        <v>7</v>
      </c>
      <c r="U4138" s="2">
        <v>0</v>
      </c>
      <c r="V4138" s="2">
        <v>0</v>
      </c>
      <c r="W4138" s="2"/>
      <c r="X4138" s="3" t="s">
        <v>282</v>
      </c>
      <c r="Y4138" s="2"/>
      <c r="Z4138" s="3"/>
      <c r="AA4138" s="3"/>
      <c r="AB4138" s="7" t="s">
        <v>12039</v>
      </c>
      <c r="AC4138" s="3" t="s">
        <v>341</v>
      </c>
      <c r="AD4138" s="3" t="s">
        <v>342</v>
      </c>
      <c r="AE4138" s="3" t="s">
        <v>343</v>
      </c>
      <c r="AF4138" s="3" t="s">
        <v>141</v>
      </c>
      <c r="AG4138" s="4"/>
      <c r="AH4138" s="3"/>
      <c r="AI4138" s="4"/>
      <c r="AJ41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8" s="8">
        <f>IF(#REF!=MAX(#REF!),"New","Old")</f>
      </c>
      <c r="AL4138" s="3"/>
      <c r="AM4138" s="9">
        <f>IF(OR(#REF!="",#REF!=0),"",IF(#REF!&lt;12000,"&lt;12k",IF(AND(#REF!&gt;=12000,#REF!&lt;24000),"12k to 24k",IF(AND(#REF!&gt;=24000,#REF!&lt;=36000),"24k to 36k",IF(#REF!&gt;36000,"&gt;36k","")))))</f>
      </c>
    </row>
    <row x14ac:dyDescent="0.25" r="4139" customHeight="1" ht="18.75">
      <c r="A4139" s="1">
        <v>1958185</v>
      </c>
      <c r="B4139" s="2">
        <v>11566276</v>
      </c>
      <c r="C4139" s="3" t="s">
        <v>0</v>
      </c>
      <c r="D4139" s="3" t="s">
        <v>1</v>
      </c>
      <c r="E4139" s="2">
        <v>2018</v>
      </c>
      <c r="F4139" s="4">
        <v>45309</v>
      </c>
      <c r="G4139" s="3" t="s">
        <v>2</v>
      </c>
      <c r="H4139" s="4">
        <v>45309</v>
      </c>
      <c r="I4139" s="4"/>
      <c r="J4139" s="10">
        <f>_xlfn.XLOOKUP(#REF!,[1]!Backup_F8_Previous_Wave[ODINO],[1]!Backup_F8_Previous_Wave[Wave Date],"")</f>
      </c>
      <c r="K4139" s="6">
        <f>_xlfn.XLOOKUP(#REF!,[1]!Backup_F8_Previous_Wave[ODINO],[1]!Backup_F8_Previous_Wave[Full VIN],"")</f>
      </c>
      <c r="L4139" s="3"/>
      <c r="M4139" s="3" t="s">
        <v>4</v>
      </c>
      <c r="N4139" s="3" t="s">
        <v>12040</v>
      </c>
      <c r="O4139" s="3" t="s">
        <v>62</v>
      </c>
      <c r="P4139" s="6">
        <f>_xlfn.XLOOKUP(#REF!,[1]!Table2[BINNING],[1]!Table2[VFG],"")</f>
      </c>
      <c r="Q4139" s="6">
        <f>IF(ISNUMBER(FIND("|",#REF!,1)),LEFT(#REF!,FIND("|",#REF!,1)-2),#REF!)</f>
      </c>
      <c r="R4139" s="6">
        <f>IF(ISNUMBER(FIND("|",#REF!,1)),RIGHT(#REF!,LEN(#REF!)-FIND("|",#REF!,1)-1),"")</f>
      </c>
      <c r="S4139" s="3" t="s">
        <v>7</v>
      </c>
      <c r="T4139" s="3" t="s">
        <v>7</v>
      </c>
      <c r="U4139" s="2">
        <v>0</v>
      </c>
      <c r="V4139" s="2">
        <v>0</v>
      </c>
      <c r="W4139" s="2">
        <v>42000</v>
      </c>
      <c r="X4139" s="3" t="s">
        <v>881</v>
      </c>
      <c r="Y4139" s="2"/>
      <c r="Z4139" s="3" t="s">
        <v>12041</v>
      </c>
      <c r="AA4139" s="3" t="s">
        <v>10157</v>
      </c>
      <c r="AB4139" s="7" t="s">
        <v>12042</v>
      </c>
      <c r="AC4139" s="3" t="s">
        <v>44</v>
      </c>
      <c r="AD4139" s="3" t="s">
        <v>44</v>
      </c>
      <c r="AE4139" s="3" t="s">
        <v>44</v>
      </c>
      <c r="AF4139" s="3" t="s">
        <v>44</v>
      </c>
      <c r="AG4139" s="4"/>
      <c r="AH4139" s="3"/>
      <c r="AI4139" s="4"/>
      <c r="AJ41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39" s="8">
        <f>IF(#REF!=MAX(#REF!),"New","Old")</f>
      </c>
      <c r="AL4139" s="3"/>
      <c r="AM4139" s="9">
        <f>IF(OR(#REF!="",#REF!=0),"",IF(#REF!&lt;12000,"&lt;12k",IF(AND(#REF!&gt;=12000,#REF!&lt;24000),"12k to 24k",IF(AND(#REF!&gt;=24000,#REF!&lt;=36000),"24k to 36k",IF(#REF!&gt;36000,"&gt;36k","")))))</f>
      </c>
    </row>
    <row x14ac:dyDescent="0.25" r="4140" customHeight="1" ht="18.75">
      <c r="A4140" s="1">
        <v>1958188</v>
      </c>
      <c r="B4140" s="2">
        <v>11566279</v>
      </c>
      <c r="C4140" s="3" t="s">
        <v>0</v>
      </c>
      <c r="D4140" s="3" t="s">
        <v>3638</v>
      </c>
      <c r="E4140" s="2">
        <v>2022</v>
      </c>
      <c r="F4140" s="4">
        <v>45279</v>
      </c>
      <c r="G4140" s="3" t="s">
        <v>14</v>
      </c>
      <c r="H4140" s="4">
        <v>45309</v>
      </c>
      <c r="I4140" s="4">
        <f>_xlfn.XLOOKUP(#REF!,[1]!Backup_F8_Previous_Wave[ODINO],[1]!Backup_F8_Previous_Wave[Production Date],"")</f>
      </c>
      <c r="J4140" s="10">
        <f>_xlfn.XLOOKUP(#REF!,[1]!Backup_F8_Previous_Wave[ODINO],[1]!Backup_F8_Previous_Wave[Wave Date],"")</f>
      </c>
      <c r="K4140" s="6">
        <f>_xlfn.XLOOKUP(#REF!,[1]!Backup_F8_Previous_Wave[ODINO],[1]!Backup_F8_Previous_Wave[Full VIN],"")</f>
      </c>
      <c r="L4140" s="3" t="s">
        <v>7205</v>
      </c>
      <c r="M4140" s="3" t="s">
        <v>4</v>
      </c>
      <c r="N4140" s="3" t="s">
        <v>12043</v>
      </c>
      <c r="O4140" s="3" t="s">
        <v>3149</v>
      </c>
      <c r="P4140" s="6">
        <f>_xlfn.XLOOKUP(#REF!,[1]!Table2[BINNING],[1]!Table2[VFG],"")</f>
      </c>
      <c r="Q4140" s="6">
        <f>IF(ISNUMBER(FIND("|",#REF!,1)),LEFT(#REF!,FIND("|",#REF!,1)-2),#REF!)</f>
      </c>
      <c r="R4140" s="6">
        <f>IF(ISNUMBER(FIND("|",#REF!,1)),RIGHT(#REF!,LEN(#REF!)-FIND("|",#REF!,1)-1),"")</f>
      </c>
      <c r="S4140" s="3" t="s">
        <v>7</v>
      </c>
      <c r="T4140" s="3" t="s">
        <v>7</v>
      </c>
      <c r="U4140" s="2">
        <v>0</v>
      </c>
      <c r="V4140" s="2">
        <v>0</v>
      </c>
      <c r="W4140" s="2"/>
      <c r="X4140" s="3" t="s">
        <v>166</v>
      </c>
      <c r="Y4140" s="2">
        <v>0</v>
      </c>
      <c r="Z4140" s="3"/>
      <c r="AA4140" s="3"/>
      <c r="AB4140" s="7" t="s">
        <v>12044</v>
      </c>
      <c r="AC4140" s="3" t="s">
        <v>3642</v>
      </c>
      <c r="AD4140" s="3" t="s">
        <v>3643</v>
      </c>
      <c r="AE4140" s="3" t="s">
        <v>3644</v>
      </c>
      <c r="AF4140" s="3" t="s">
        <v>68</v>
      </c>
      <c r="AG4140" s="4"/>
      <c r="AH4140" s="3"/>
      <c r="AI4140" s="4"/>
      <c r="AJ41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0" s="8">
        <f>IF(#REF!=MAX(#REF!),"New","Old")</f>
      </c>
      <c r="AL4140" s="3"/>
      <c r="AM4140" s="9">
        <f>IF(OR(#REF!="",#REF!=0),"",IF(#REF!&lt;12000,"&lt;12k",IF(AND(#REF!&gt;=12000,#REF!&lt;24000),"12k to 24k",IF(AND(#REF!&gt;=24000,#REF!&lt;=36000),"24k to 36k",IF(#REF!&gt;36000,"&gt;36k","")))))</f>
      </c>
    </row>
    <row x14ac:dyDescent="0.25" r="4141" customHeight="1" ht="18.75">
      <c r="A4141" s="1">
        <v>1958197</v>
      </c>
      <c r="B4141" s="2">
        <v>11566287</v>
      </c>
      <c r="C4141" s="3" t="s">
        <v>0</v>
      </c>
      <c r="D4141" s="3" t="s">
        <v>86</v>
      </c>
      <c r="E4141" s="2">
        <v>2020</v>
      </c>
      <c r="F4141" s="4">
        <v>45305</v>
      </c>
      <c r="G4141" s="3" t="s">
        <v>2</v>
      </c>
      <c r="H4141" s="4">
        <v>45309</v>
      </c>
      <c r="I4141" s="4">
        <f>_xlfn.XLOOKUP(#REF!,[1]!Backup_F8_Previous_Wave[ODINO],[1]!Backup_F8_Previous_Wave[Production Date],"")</f>
      </c>
      <c r="J4141" s="10">
        <f>_xlfn.XLOOKUP(#REF!,[1]!Backup_F8_Previous_Wave[ODINO],[1]!Backup_F8_Previous_Wave[Wave Date],"")</f>
      </c>
      <c r="K4141" s="6">
        <f>_xlfn.XLOOKUP(#REF!,[1]!Backup_F8_Previous_Wave[ODINO],[1]!Backup_F8_Previous_Wave[Full VIN],"")</f>
      </c>
      <c r="L4141" s="3" t="s">
        <v>6647</v>
      </c>
      <c r="M4141" s="3" t="s">
        <v>4</v>
      </c>
      <c r="N4141" s="3" t="s">
        <v>12045</v>
      </c>
      <c r="O4141" s="3" t="s">
        <v>4771</v>
      </c>
      <c r="P4141" s="6">
        <f>_xlfn.XLOOKUP(#REF!,[1]!Table2[BINNING],[1]!Table2[VFG],"")</f>
      </c>
      <c r="Q4141" s="6">
        <f>IF(ISNUMBER(FIND("|",#REF!,1)),LEFT(#REF!,FIND("|",#REF!,1)-2),#REF!)</f>
      </c>
      <c r="R4141" s="6">
        <f>IF(ISNUMBER(FIND("|",#REF!,1)),RIGHT(#REF!,LEN(#REF!)-FIND("|",#REF!,1)-1),"")</f>
      </c>
      <c r="S4141" s="3" t="s">
        <v>7</v>
      </c>
      <c r="T4141" s="3" t="s">
        <v>7</v>
      </c>
      <c r="U4141" s="2">
        <v>0</v>
      </c>
      <c r="V4141" s="2">
        <v>0</v>
      </c>
      <c r="W4141" s="2"/>
      <c r="X4141" s="3" t="s">
        <v>1993</v>
      </c>
      <c r="Y4141" s="2">
        <v>0</v>
      </c>
      <c r="Z4141" s="3"/>
      <c r="AA4141" s="3"/>
      <c r="AB4141" s="7" t="s">
        <v>12046</v>
      </c>
      <c r="AC4141" s="3" t="s">
        <v>685</v>
      </c>
      <c r="AD4141" s="3" t="s">
        <v>93</v>
      </c>
      <c r="AE4141" s="3" t="s">
        <v>94</v>
      </c>
      <c r="AF4141" s="3" t="s">
        <v>95</v>
      </c>
      <c r="AG4141" s="4"/>
      <c r="AH4141" s="3"/>
      <c r="AI4141" s="4"/>
      <c r="AJ41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1" s="8">
        <f>IF(#REF!=MAX(#REF!),"New","Old")</f>
      </c>
      <c r="AL4141" s="3"/>
      <c r="AM4141" s="9">
        <f>IF(OR(#REF!="",#REF!=0),"",IF(#REF!&lt;12000,"&lt;12k",IF(AND(#REF!&gt;=12000,#REF!&lt;24000),"12k to 24k",IF(AND(#REF!&gt;=24000,#REF!&lt;=36000),"24k to 36k",IF(#REF!&gt;36000,"&gt;36k","")))))</f>
      </c>
    </row>
    <row x14ac:dyDescent="0.25" r="4142" customHeight="1" ht="18.75">
      <c r="A4142" s="1">
        <v>1958257</v>
      </c>
      <c r="B4142" s="2">
        <v>11566334</v>
      </c>
      <c r="C4142" s="3" t="s">
        <v>0</v>
      </c>
      <c r="D4142" s="3" t="s">
        <v>3638</v>
      </c>
      <c r="E4142" s="2">
        <v>2022</v>
      </c>
      <c r="F4142" s="4">
        <v>45308</v>
      </c>
      <c r="G4142" s="3" t="s">
        <v>2</v>
      </c>
      <c r="H4142" s="4">
        <v>45309</v>
      </c>
      <c r="I4142" s="4">
        <f>_xlfn.XLOOKUP(#REF!,[1]!Backup_F8_Previous_Wave[ODINO],[1]!Backup_F8_Previous_Wave[Production Date],"")</f>
      </c>
      <c r="J4142" s="10">
        <f>_xlfn.XLOOKUP(#REF!,[1]!Backup_F8_Previous_Wave[ODINO],[1]!Backup_F8_Previous_Wave[Wave Date],"")</f>
      </c>
      <c r="K4142" s="6">
        <f>_xlfn.XLOOKUP(#REF!,[1]!Backup_F8_Previous_Wave[ODINO],[1]!Backup_F8_Previous_Wave[Full VIN],"")</f>
      </c>
      <c r="L4142" s="3" t="s">
        <v>12047</v>
      </c>
      <c r="M4142" s="3" t="s">
        <v>4</v>
      </c>
      <c r="N4142" s="3" t="s">
        <v>12048</v>
      </c>
      <c r="O4142" s="3" t="s">
        <v>3149</v>
      </c>
      <c r="P4142" s="6">
        <f>_xlfn.XLOOKUP(#REF!,[1]!Table2[BINNING],[1]!Table2[VFG],"")</f>
      </c>
      <c r="Q4142" s="6">
        <f>IF(ISNUMBER(FIND("|",#REF!,1)),LEFT(#REF!,FIND("|",#REF!,1)-2),#REF!)</f>
      </c>
      <c r="R4142" s="6">
        <f>IF(ISNUMBER(FIND("|",#REF!,1)),RIGHT(#REF!,LEN(#REF!)-FIND("|",#REF!,1)-1),"")</f>
      </c>
      <c r="S4142" s="3" t="s">
        <v>7</v>
      </c>
      <c r="T4142" s="3" t="s">
        <v>7</v>
      </c>
      <c r="U4142" s="2">
        <v>0</v>
      </c>
      <c r="V4142" s="2">
        <v>0</v>
      </c>
      <c r="W4142" s="2"/>
      <c r="X4142" s="3" t="s">
        <v>81</v>
      </c>
      <c r="Y4142" s="2"/>
      <c r="Z4142" s="3"/>
      <c r="AA4142" s="3"/>
      <c r="AB4142" s="7" t="s">
        <v>12049</v>
      </c>
      <c r="AC4142" s="3" t="s">
        <v>3642</v>
      </c>
      <c r="AD4142" s="3" t="s">
        <v>3643</v>
      </c>
      <c r="AE4142" s="3" t="s">
        <v>3644</v>
      </c>
      <c r="AF4142" s="3" t="s">
        <v>68</v>
      </c>
      <c r="AG4142" s="4"/>
      <c r="AH4142" s="3"/>
      <c r="AI4142" s="4"/>
      <c r="AJ41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2" s="8">
        <f>IF(#REF!=MAX(#REF!),"New","Old")</f>
      </c>
      <c r="AL4142" s="3"/>
      <c r="AM4142" s="9">
        <f>IF(OR(#REF!="",#REF!=0),"",IF(#REF!&lt;12000,"&lt;12k",IF(AND(#REF!&gt;=12000,#REF!&lt;24000),"12k to 24k",IF(AND(#REF!&gt;=24000,#REF!&lt;=36000),"24k to 36k",IF(#REF!&gt;36000,"&gt;36k","")))))</f>
      </c>
    </row>
    <row x14ac:dyDescent="0.25" r="4143" customHeight="1" ht="18.75">
      <c r="A4143" s="1">
        <v>1958294</v>
      </c>
      <c r="B4143" s="2">
        <v>11566357</v>
      </c>
      <c r="C4143" s="3" t="s">
        <v>0</v>
      </c>
      <c r="D4143" s="3" t="s">
        <v>181</v>
      </c>
      <c r="E4143" s="2">
        <v>2020</v>
      </c>
      <c r="F4143" s="4">
        <v>45304</v>
      </c>
      <c r="G4143" s="3" t="s">
        <v>2</v>
      </c>
      <c r="H4143" s="4">
        <v>45309</v>
      </c>
      <c r="I4143" s="4">
        <f>_xlfn.XLOOKUP(#REF!,[1]!Backup_F8_Previous_Wave[ODINO],[1]!Backup_F8_Previous_Wave[Production Date],"")</f>
      </c>
      <c r="J4143" s="10">
        <f>_xlfn.XLOOKUP(#REF!,[1]!Backup_F8_Previous_Wave[ODINO],[1]!Backup_F8_Previous_Wave[Wave Date],"")</f>
      </c>
      <c r="K4143" s="6">
        <f>_xlfn.XLOOKUP(#REF!,[1]!Backup_F8_Previous_Wave[ODINO],[1]!Backup_F8_Previous_Wave[Full VIN],"")</f>
      </c>
      <c r="L4143" s="3" t="s">
        <v>5961</v>
      </c>
      <c r="M4143" s="3" t="s">
        <v>4</v>
      </c>
      <c r="N4143" s="3" t="s">
        <v>12050</v>
      </c>
      <c r="O4143" s="3" t="s">
        <v>328</v>
      </c>
      <c r="P4143" s="6">
        <f>_xlfn.XLOOKUP(#REF!,[1]!Table2[BINNING],[1]!Table2[VFG],"")</f>
      </c>
      <c r="Q4143" s="6">
        <f>IF(ISNUMBER(FIND("|",#REF!,1)),LEFT(#REF!,FIND("|",#REF!,1)-2),#REF!)</f>
      </c>
      <c r="R4143" s="6">
        <f>IF(ISNUMBER(FIND("|",#REF!,1)),RIGHT(#REF!,LEN(#REF!)-FIND("|",#REF!,1)-1),"")</f>
      </c>
      <c r="S4143" s="3" t="s">
        <v>7</v>
      </c>
      <c r="T4143" s="3" t="s">
        <v>7</v>
      </c>
      <c r="U4143" s="2">
        <v>0</v>
      </c>
      <c r="V4143" s="2">
        <v>0</v>
      </c>
      <c r="W4143" s="2"/>
      <c r="X4143" s="3" t="s">
        <v>525</v>
      </c>
      <c r="Y4143" s="2"/>
      <c r="Z4143" s="3"/>
      <c r="AA4143" s="3"/>
      <c r="AB4143" s="7" t="s">
        <v>12051</v>
      </c>
      <c r="AC4143" s="3" t="s">
        <v>11891</v>
      </c>
      <c r="AD4143" s="3" t="s">
        <v>298</v>
      </c>
      <c r="AE4143" s="3" t="s">
        <v>299</v>
      </c>
      <c r="AF4143" s="3" t="s">
        <v>198</v>
      </c>
      <c r="AG4143" s="4"/>
      <c r="AH4143" s="3"/>
      <c r="AI4143" s="4"/>
      <c r="AJ41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3" s="8">
        <f>IF(#REF!=MAX(#REF!),"New","Old")</f>
      </c>
      <c r="AL4143" s="3"/>
      <c r="AM4143" s="9">
        <f>IF(OR(#REF!="",#REF!=0),"",IF(#REF!&lt;12000,"&lt;12k",IF(AND(#REF!&gt;=12000,#REF!&lt;24000),"12k to 24k",IF(AND(#REF!&gt;=24000,#REF!&lt;=36000),"24k to 36k",IF(#REF!&gt;36000,"&gt;36k","")))))</f>
      </c>
    </row>
    <row x14ac:dyDescent="0.25" r="4144" customHeight="1" ht="18.75">
      <c r="A4144" s="1">
        <v>1958331</v>
      </c>
      <c r="B4144" s="2">
        <v>11566382</v>
      </c>
      <c r="C4144" s="3" t="s">
        <v>0</v>
      </c>
      <c r="D4144" s="3" t="s">
        <v>1</v>
      </c>
      <c r="E4144" s="2">
        <v>2018</v>
      </c>
      <c r="F4144" s="4">
        <v>45307</v>
      </c>
      <c r="G4144" s="3" t="s">
        <v>2</v>
      </c>
      <c r="H4144" s="4">
        <v>45309</v>
      </c>
      <c r="I4144" s="4">
        <f>_xlfn.XLOOKUP(#REF!,[1]!Backup_F8_Previous_Wave[ODINO],[1]!Backup_F8_Previous_Wave[Production Date],"")</f>
      </c>
      <c r="J4144" s="10">
        <f>_xlfn.XLOOKUP(#REF!,[1]!Backup_F8_Previous_Wave[ODINO],[1]!Backup_F8_Previous_Wave[Wave Date],"")</f>
      </c>
      <c r="K4144" s="6">
        <f>_xlfn.XLOOKUP(#REF!,[1]!Backup_F8_Previous_Wave[ODINO],[1]!Backup_F8_Previous_Wave[Full VIN],"")</f>
      </c>
      <c r="L4144" s="3" t="s">
        <v>12052</v>
      </c>
      <c r="M4144" s="3" t="s">
        <v>4</v>
      </c>
      <c r="N4144" s="3" t="s">
        <v>12053</v>
      </c>
      <c r="O4144" s="3" t="s">
        <v>49</v>
      </c>
      <c r="P4144" s="6">
        <f>_xlfn.XLOOKUP(#REF!,[1]!Table2[BINNING],[1]!Table2[VFG],"")</f>
      </c>
      <c r="Q4144" s="6">
        <f>IF(ISNUMBER(FIND("|",#REF!,1)),LEFT(#REF!,FIND("|",#REF!,1)-2),#REF!)</f>
      </c>
      <c r="R4144" s="6">
        <f>IF(ISNUMBER(FIND("|",#REF!,1)),RIGHT(#REF!,LEN(#REF!)-FIND("|",#REF!,1)-1),"")</f>
      </c>
      <c r="S4144" s="3" t="s">
        <v>7</v>
      </c>
      <c r="T4144" s="3" t="s">
        <v>7</v>
      </c>
      <c r="U4144" s="2">
        <v>0</v>
      </c>
      <c r="V4144" s="2">
        <v>0</v>
      </c>
      <c r="W4144" s="2"/>
      <c r="X4144" s="3" t="s">
        <v>404</v>
      </c>
      <c r="Y4144" s="2">
        <v>0</v>
      </c>
      <c r="Z4144" s="3"/>
      <c r="AA4144" s="3"/>
      <c r="AB4144" s="7" t="s">
        <v>12054</v>
      </c>
      <c r="AC4144" s="3" t="s">
        <v>20</v>
      </c>
      <c r="AD4144" s="3" t="s">
        <v>11</v>
      </c>
      <c r="AE4144" s="3" t="s">
        <v>21</v>
      </c>
      <c r="AF4144" s="3" t="s">
        <v>13</v>
      </c>
      <c r="AG4144" s="4"/>
      <c r="AH4144" s="3"/>
      <c r="AI4144" s="4"/>
      <c r="AJ41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4" s="8">
        <f>IF(#REF!=MAX(#REF!),"New","Old")</f>
      </c>
      <c r="AL4144" s="3"/>
      <c r="AM4144" s="9">
        <f>IF(OR(#REF!="",#REF!=0),"",IF(#REF!&lt;12000,"&lt;12k",IF(AND(#REF!&gt;=12000,#REF!&lt;24000),"12k to 24k",IF(AND(#REF!&gt;=24000,#REF!&lt;=36000),"24k to 36k",IF(#REF!&gt;36000,"&gt;36k","")))))</f>
      </c>
    </row>
    <row x14ac:dyDescent="0.25" r="4145" customHeight="1" ht="18.75">
      <c r="A4145" s="1">
        <v>1958332</v>
      </c>
      <c r="B4145" s="2">
        <v>11566383</v>
      </c>
      <c r="C4145" s="3" t="s">
        <v>0</v>
      </c>
      <c r="D4145" s="3" t="s">
        <v>1</v>
      </c>
      <c r="E4145" s="2">
        <v>2018</v>
      </c>
      <c r="F4145" s="4">
        <v>45308</v>
      </c>
      <c r="G4145" s="3" t="s">
        <v>2</v>
      </c>
      <c r="H4145" s="4">
        <v>45309</v>
      </c>
      <c r="I4145" s="4">
        <f>_xlfn.XLOOKUP(#REF!,[1]!Backup_F8_Previous_Wave[ODINO],[1]!Backup_F8_Previous_Wave[Production Date],"")</f>
      </c>
      <c r="J4145" s="10">
        <f>_xlfn.XLOOKUP(#REF!,[1]!Backup_F8_Previous_Wave[ODINO],[1]!Backup_F8_Previous_Wave[Wave Date],"")</f>
      </c>
      <c r="K4145" s="6">
        <f>_xlfn.XLOOKUP(#REF!,[1]!Backup_F8_Previous_Wave[ODINO],[1]!Backup_F8_Previous_Wave[Full VIN],"")</f>
      </c>
      <c r="L4145" s="3" t="s">
        <v>12052</v>
      </c>
      <c r="M4145" s="3" t="s">
        <v>4</v>
      </c>
      <c r="N4145" s="3" t="s">
        <v>12055</v>
      </c>
      <c r="O4145" s="3" t="s">
        <v>437</v>
      </c>
      <c r="P4145" s="6">
        <f>_xlfn.XLOOKUP(#REF!,[1]!Table2[BINNING],[1]!Table2[VFG],"")</f>
      </c>
      <c r="Q4145" s="6">
        <f>IF(ISNUMBER(FIND("|",#REF!,1)),LEFT(#REF!,FIND("|",#REF!,1)-2),#REF!)</f>
      </c>
      <c r="R4145" s="6">
        <f>IF(ISNUMBER(FIND("|",#REF!,1)),RIGHT(#REF!,LEN(#REF!)-FIND("|",#REF!,1)-1),"")</f>
      </c>
      <c r="S4145" s="3" t="s">
        <v>7</v>
      </c>
      <c r="T4145" s="3" t="s">
        <v>7</v>
      </c>
      <c r="U4145" s="2">
        <v>0</v>
      </c>
      <c r="V4145" s="2">
        <v>0</v>
      </c>
      <c r="W4145" s="2"/>
      <c r="X4145" s="3" t="s">
        <v>404</v>
      </c>
      <c r="Y4145" s="2">
        <v>0</v>
      </c>
      <c r="Z4145" s="3"/>
      <c r="AA4145" s="3"/>
      <c r="AB4145" s="7" t="s">
        <v>12056</v>
      </c>
      <c r="AC4145" s="3" t="s">
        <v>20</v>
      </c>
      <c r="AD4145" s="3" t="s">
        <v>11</v>
      </c>
      <c r="AE4145" s="3" t="s">
        <v>21</v>
      </c>
      <c r="AF4145" s="3" t="s">
        <v>13</v>
      </c>
      <c r="AG4145" s="4"/>
      <c r="AH4145" s="3"/>
      <c r="AI4145" s="4"/>
      <c r="AJ41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5" s="8">
        <f>IF(#REF!=MAX(#REF!),"New","Old")</f>
      </c>
      <c r="AL4145" s="3"/>
      <c r="AM4145" s="9">
        <f>IF(OR(#REF!="",#REF!=0),"",IF(#REF!&lt;12000,"&lt;12k",IF(AND(#REF!&gt;=12000,#REF!&lt;24000),"12k to 24k",IF(AND(#REF!&gt;=24000,#REF!&lt;=36000),"24k to 36k",IF(#REF!&gt;36000,"&gt;36k","")))))</f>
      </c>
    </row>
    <row x14ac:dyDescent="0.25" r="4146" customHeight="1" ht="18.75">
      <c r="A4146" s="1">
        <v>1958384</v>
      </c>
      <c r="B4146" s="2">
        <v>11566416</v>
      </c>
      <c r="C4146" s="3" t="s">
        <v>0</v>
      </c>
      <c r="D4146" s="3" t="s">
        <v>1</v>
      </c>
      <c r="E4146" s="2">
        <v>2017</v>
      </c>
      <c r="F4146" s="4">
        <v>45310</v>
      </c>
      <c r="G4146" s="3" t="s">
        <v>2</v>
      </c>
      <c r="H4146" s="4">
        <v>45310</v>
      </c>
      <c r="I4146" s="4"/>
      <c r="J4146" s="10">
        <f>_xlfn.XLOOKUP(#REF!,[1]!Backup_F8_Previous_Wave[ODINO],[1]!Backup_F8_Previous_Wave[Wave Date],"")</f>
      </c>
      <c r="K4146" s="6">
        <f>_xlfn.XLOOKUP(#REF!,[1]!Backup_F8_Previous_Wave[ODINO],[1]!Backup_F8_Previous_Wave[Full VIN],"")</f>
      </c>
      <c r="L4146" s="3" t="s">
        <v>5949</v>
      </c>
      <c r="M4146" s="3" t="s">
        <v>4</v>
      </c>
      <c r="N4146" s="3" t="s">
        <v>12057</v>
      </c>
      <c r="O4146" s="3" t="s">
        <v>49</v>
      </c>
      <c r="P4146" s="6">
        <f>_xlfn.XLOOKUP(#REF!,[1]!Table2[BINNING],[1]!Table2[VFG],"")</f>
      </c>
      <c r="Q4146" s="6">
        <f>IF(ISNUMBER(FIND("|",#REF!,1)),LEFT(#REF!,FIND("|",#REF!,1)-2),#REF!)</f>
      </c>
      <c r="R4146" s="6">
        <f>IF(ISNUMBER(FIND("|",#REF!,1)),RIGHT(#REF!,LEN(#REF!)-FIND("|",#REF!,1)-1),"")</f>
      </c>
      <c r="S4146" s="3" t="s">
        <v>7</v>
      </c>
      <c r="T4146" s="3" t="s">
        <v>7</v>
      </c>
      <c r="U4146" s="2">
        <v>0</v>
      </c>
      <c r="V4146" s="2">
        <v>0</v>
      </c>
      <c r="W4146" s="2"/>
      <c r="X4146" s="3" t="s">
        <v>358</v>
      </c>
      <c r="Y4146" s="2">
        <v>0</v>
      </c>
      <c r="Z4146" s="3"/>
      <c r="AA4146" s="3"/>
      <c r="AB4146" s="7" t="s">
        <v>12058</v>
      </c>
      <c r="AC4146" s="3" t="s">
        <v>44</v>
      </c>
      <c r="AD4146" s="3" t="s">
        <v>44</v>
      </c>
      <c r="AE4146" s="3" t="s">
        <v>44</v>
      </c>
      <c r="AF4146" s="3" t="s">
        <v>44</v>
      </c>
      <c r="AG4146" s="4"/>
      <c r="AH4146" s="3"/>
      <c r="AI4146" s="4"/>
      <c r="AJ41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6" s="8">
        <f>IF(#REF!=MAX(#REF!),"New","Old")</f>
      </c>
      <c r="AL4146" s="3"/>
      <c r="AM4146" s="9">
        <f>IF(OR(#REF!="",#REF!=0),"",IF(#REF!&lt;12000,"&lt;12k",IF(AND(#REF!&gt;=12000,#REF!&lt;24000),"12k to 24k",IF(AND(#REF!&gt;=24000,#REF!&lt;=36000),"24k to 36k",IF(#REF!&gt;36000,"&gt;36k","")))))</f>
      </c>
    </row>
    <row x14ac:dyDescent="0.25" r="4147" customHeight="1" ht="18.75">
      <c r="A4147" s="1">
        <v>1958393</v>
      </c>
      <c r="B4147" s="2">
        <v>11566422</v>
      </c>
      <c r="C4147" s="3" t="s">
        <v>0</v>
      </c>
      <c r="D4147" s="3" t="s">
        <v>187</v>
      </c>
      <c r="E4147" s="2">
        <v>2019</v>
      </c>
      <c r="F4147" s="4">
        <v>44986</v>
      </c>
      <c r="G4147" s="3" t="s">
        <v>2</v>
      </c>
      <c r="H4147" s="4">
        <v>45310</v>
      </c>
      <c r="I4147" s="4">
        <f>_xlfn.XLOOKUP(#REF!,[1]!Backup_F8_Previous_Wave[ODINO],[1]!Backup_F8_Previous_Wave[Production Date],"")</f>
      </c>
      <c r="J4147" s="10">
        <f>_xlfn.XLOOKUP(#REF!,[1]!Backup_F8_Previous_Wave[ODINO],[1]!Backup_F8_Previous_Wave[Wave Date],"")</f>
      </c>
      <c r="K4147" s="6">
        <f>_xlfn.XLOOKUP(#REF!,[1]!Backup_F8_Previous_Wave[ODINO],[1]!Backup_F8_Previous_Wave[Full VIN],"")</f>
      </c>
      <c r="L4147" s="3" t="s">
        <v>3851</v>
      </c>
      <c r="M4147" s="3" t="s">
        <v>4</v>
      </c>
      <c r="N4147" s="3" t="s">
        <v>12059</v>
      </c>
      <c r="O4147" s="3" t="s">
        <v>49</v>
      </c>
      <c r="P4147" s="6">
        <f>_xlfn.XLOOKUP(#REF!,[1]!Table2[BINNING],[1]!Table2[VFG],"")</f>
      </c>
      <c r="Q4147" s="6">
        <f>IF(ISNUMBER(FIND("|",#REF!,1)),LEFT(#REF!,FIND("|",#REF!,1)-2),#REF!)</f>
      </c>
      <c r="R4147" s="6">
        <f>IF(ISNUMBER(FIND("|",#REF!,1)),RIGHT(#REF!,LEN(#REF!)-FIND("|",#REF!,1)-1),"")</f>
      </c>
      <c r="S4147" s="3" t="s">
        <v>7</v>
      </c>
      <c r="T4147" s="3" t="s">
        <v>7</v>
      </c>
      <c r="U4147" s="2">
        <v>0</v>
      </c>
      <c r="V4147" s="2">
        <v>0</v>
      </c>
      <c r="W4147" s="2">
        <v>25000</v>
      </c>
      <c r="X4147" s="3" t="s">
        <v>253</v>
      </c>
      <c r="Y4147" s="2"/>
      <c r="Z4147" s="3"/>
      <c r="AA4147" s="3"/>
      <c r="AB4147" s="7" t="s">
        <v>12060</v>
      </c>
      <c r="AC4147" s="3" t="s">
        <v>191</v>
      </c>
      <c r="AD4147" s="3" t="s">
        <v>192</v>
      </c>
      <c r="AE4147" s="3" t="s">
        <v>193</v>
      </c>
      <c r="AF4147" s="3" t="s">
        <v>141</v>
      </c>
      <c r="AG4147" s="4"/>
      <c r="AH4147" s="3"/>
      <c r="AI4147" s="4"/>
      <c r="AJ41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7" s="8">
        <f>IF(#REF!=MAX(#REF!),"New","Old")</f>
      </c>
      <c r="AL4147" s="3"/>
      <c r="AM4147" s="9">
        <f>IF(OR(#REF!="",#REF!=0),"",IF(#REF!&lt;12000,"&lt;12k",IF(AND(#REF!&gt;=12000,#REF!&lt;24000),"12k to 24k",IF(AND(#REF!&gt;=24000,#REF!&lt;=36000),"24k to 36k",IF(#REF!&gt;36000,"&gt;36k","")))))</f>
      </c>
    </row>
    <row x14ac:dyDescent="0.25" r="4148" customHeight="1" ht="18.75">
      <c r="A4148" s="1">
        <v>1958401</v>
      </c>
      <c r="B4148" s="2">
        <v>11566428</v>
      </c>
      <c r="C4148" s="3" t="s">
        <v>0</v>
      </c>
      <c r="D4148" s="3" t="s">
        <v>1</v>
      </c>
      <c r="E4148" s="2">
        <v>2016</v>
      </c>
      <c r="F4148" s="4">
        <v>45310</v>
      </c>
      <c r="G4148" s="3" t="s">
        <v>2</v>
      </c>
      <c r="H4148" s="4">
        <v>45310</v>
      </c>
      <c r="I4148" s="4">
        <f>_xlfn.XLOOKUP(#REF!,[1]!Backup_F8_Previous_Wave[ODINO],[1]!Backup_F8_Previous_Wave[Production Date],"")</f>
      </c>
      <c r="J4148" s="10">
        <f>_xlfn.XLOOKUP(#REF!,[1]!Backup_F8_Previous_Wave[ODINO],[1]!Backup_F8_Previous_Wave[Wave Date],"")</f>
      </c>
      <c r="K4148" s="6">
        <f>_xlfn.XLOOKUP(#REF!,[1]!Backup_F8_Previous_Wave[ODINO],[1]!Backup_F8_Previous_Wave[Full VIN],"")</f>
      </c>
      <c r="L4148" s="3" t="s">
        <v>3202</v>
      </c>
      <c r="M4148" s="3" t="s">
        <v>4</v>
      </c>
      <c r="N4148" s="3" t="s">
        <v>12061</v>
      </c>
      <c r="O4148" s="3" t="s">
        <v>600</v>
      </c>
      <c r="P4148" s="6">
        <f>_xlfn.XLOOKUP(#REF!,[1]!Table2[BINNING],[1]!Table2[VFG],"")</f>
      </c>
      <c r="Q4148" s="6">
        <f>IF(ISNUMBER(FIND("|",#REF!,1)),LEFT(#REF!,FIND("|",#REF!,1)-2),#REF!)</f>
      </c>
      <c r="R4148" s="6">
        <f>IF(ISNUMBER(FIND("|",#REF!,1)),RIGHT(#REF!,LEN(#REF!)-FIND("|",#REF!,1)-1),"")</f>
      </c>
      <c r="S4148" s="3" t="s">
        <v>7</v>
      </c>
      <c r="T4148" s="3" t="s">
        <v>7</v>
      </c>
      <c r="U4148" s="2">
        <v>0</v>
      </c>
      <c r="V4148" s="2">
        <v>0</v>
      </c>
      <c r="W4148" s="2">
        <v>90000</v>
      </c>
      <c r="X4148" s="3" t="s">
        <v>63</v>
      </c>
      <c r="Y4148" s="2"/>
      <c r="Z4148" s="3" t="s">
        <v>12062</v>
      </c>
      <c r="AA4148" s="3" t="s">
        <v>3881</v>
      </c>
      <c r="AB4148" s="7" t="s">
        <v>12063</v>
      </c>
      <c r="AC4148" s="3" t="s">
        <v>20</v>
      </c>
      <c r="AD4148" s="3" t="s">
        <v>11</v>
      </c>
      <c r="AE4148" s="3" t="s">
        <v>135</v>
      </c>
      <c r="AF4148" s="3" t="s">
        <v>27</v>
      </c>
      <c r="AG4148" s="4"/>
      <c r="AH4148" s="3"/>
      <c r="AI4148" s="4"/>
      <c r="AJ41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8" s="8">
        <f>IF(#REF!=MAX(#REF!),"New","Old")</f>
      </c>
      <c r="AL4148" s="3"/>
      <c r="AM4148" s="9">
        <f>IF(OR(#REF!="",#REF!=0),"",IF(#REF!&lt;12000,"&lt;12k",IF(AND(#REF!&gt;=12000,#REF!&lt;24000),"12k to 24k",IF(AND(#REF!&gt;=24000,#REF!&lt;=36000),"24k to 36k",IF(#REF!&gt;36000,"&gt;36k","")))))</f>
      </c>
    </row>
    <row x14ac:dyDescent="0.25" r="4149" customHeight="1" ht="18.75">
      <c r="A4149" s="1">
        <v>1958477</v>
      </c>
      <c r="B4149" s="2">
        <v>11566492</v>
      </c>
      <c r="C4149" s="3" t="s">
        <v>0</v>
      </c>
      <c r="D4149" s="3" t="s">
        <v>38</v>
      </c>
      <c r="E4149" s="2">
        <v>2022</v>
      </c>
      <c r="F4149" s="4">
        <v>45218</v>
      </c>
      <c r="G4149" s="3" t="s">
        <v>14</v>
      </c>
      <c r="H4149" s="4">
        <v>45310</v>
      </c>
      <c r="I4149" s="4">
        <f>_xlfn.XLOOKUP(#REF!,[1]!Backup_F8_Previous_Wave[ODINO],[1]!Backup_F8_Previous_Wave[Production Date],"")</f>
      </c>
      <c r="J4149" s="10">
        <f>_xlfn.XLOOKUP(#REF!,[1]!Backup_F8_Previous_Wave[ODINO],[1]!Backup_F8_Previous_Wave[Wave Date],"")</f>
      </c>
      <c r="K4149" s="6">
        <f>_xlfn.XLOOKUP(#REF!,[1]!Backup_F8_Previous_Wave[ODINO],[1]!Backup_F8_Previous_Wave[Full VIN],"")</f>
      </c>
      <c r="L4149" s="3" t="s">
        <v>12064</v>
      </c>
      <c r="M4149" s="3" t="s">
        <v>4</v>
      </c>
      <c r="N4149" s="3" t="s">
        <v>12065</v>
      </c>
      <c r="O4149" s="3" t="s">
        <v>12066</v>
      </c>
      <c r="P4149" s="6">
        <f>_xlfn.XLOOKUP(#REF!,[1]!Table2[BINNING],[1]!Table2[VFG],"")</f>
      </c>
      <c r="Q4149" s="6">
        <f>IF(ISNUMBER(FIND("|",#REF!,1)),LEFT(#REF!,FIND("|",#REF!,1)-2),#REF!)</f>
      </c>
      <c r="R4149" s="6">
        <f>IF(ISNUMBER(FIND("|",#REF!,1)),RIGHT(#REF!,LEN(#REF!)-FIND("|",#REF!,1)-1),"")</f>
      </c>
      <c r="S4149" s="3" t="s">
        <v>7</v>
      </c>
      <c r="T4149" s="3" t="s">
        <v>7</v>
      </c>
      <c r="U4149" s="2">
        <v>0</v>
      </c>
      <c r="V4149" s="2">
        <v>0</v>
      </c>
      <c r="W4149" s="2">
        <v>11000</v>
      </c>
      <c r="X4149" s="3" t="s">
        <v>253</v>
      </c>
      <c r="Y4149" s="2">
        <v>65</v>
      </c>
      <c r="Z4149" s="3" t="s">
        <v>12067</v>
      </c>
      <c r="AA4149" s="3" t="s">
        <v>4986</v>
      </c>
      <c r="AB4149" s="7" t="s">
        <v>12068</v>
      </c>
      <c r="AC4149" s="3" t="s">
        <v>826</v>
      </c>
      <c r="AD4149" s="3" t="s">
        <v>147</v>
      </c>
      <c r="AE4149" s="3" t="s">
        <v>148</v>
      </c>
      <c r="AF4149" s="3" t="s">
        <v>45</v>
      </c>
      <c r="AG4149" s="4"/>
      <c r="AH4149" s="3"/>
      <c r="AI4149" s="4"/>
      <c r="AJ41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49" s="8">
        <f>IF(#REF!=MAX(#REF!),"New","Old")</f>
      </c>
      <c r="AL4149" s="3"/>
      <c r="AM4149" s="9">
        <f>IF(OR(#REF!="",#REF!=0),"",IF(#REF!&lt;12000,"&lt;12k",IF(AND(#REF!&gt;=12000,#REF!&lt;24000),"12k to 24k",IF(AND(#REF!&gt;=24000,#REF!&lt;=36000),"24k to 36k",IF(#REF!&gt;36000,"&gt;36k","")))))</f>
      </c>
    </row>
    <row x14ac:dyDescent="0.25" r="4150" customHeight="1" ht="18.75">
      <c r="A4150" s="1">
        <v>1958490</v>
      </c>
      <c r="B4150" s="2">
        <v>11566501</v>
      </c>
      <c r="C4150" s="3" t="s">
        <v>0</v>
      </c>
      <c r="D4150" s="3" t="s">
        <v>4621</v>
      </c>
      <c r="E4150" s="2">
        <v>2021</v>
      </c>
      <c r="F4150" s="4">
        <v>45310</v>
      </c>
      <c r="G4150" s="3" t="s">
        <v>2</v>
      </c>
      <c r="H4150" s="4">
        <v>45310</v>
      </c>
      <c r="I4150" s="4">
        <f>_xlfn.XLOOKUP(#REF!,[1]!Backup_F8_Previous_Wave[ODINO],[1]!Backup_F8_Previous_Wave[Production Date],"")</f>
      </c>
      <c r="J4150" s="10">
        <f>_xlfn.XLOOKUP(#REF!,[1]!Backup_F8_Previous_Wave[ODINO],[1]!Backup_F8_Previous_Wave[Wave Date],"")</f>
      </c>
      <c r="K4150" s="6">
        <f>_xlfn.XLOOKUP(#REF!,[1]!Backup_F8_Previous_Wave[ODINO],[1]!Backup_F8_Previous_Wave[Full VIN],"")</f>
      </c>
      <c r="L4150" s="3" t="s">
        <v>12069</v>
      </c>
      <c r="M4150" s="3" t="s">
        <v>4</v>
      </c>
      <c r="N4150" s="3" t="s">
        <v>12070</v>
      </c>
      <c r="O4150" s="3" t="s">
        <v>12071</v>
      </c>
      <c r="P4150" s="6">
        <f>_xlfn.XLOOKUP(#REF!,[1]!Table2[BINNING],[1]!Table2[VFG],"")</f>
      </c>
      <c r="Q4150" s="6">
        <f>IF(ISNUMBER(FIND("|",#REF!,1)),LEFT(#REF!,FIND("|",#REF!,1)-2),#REF!)</f>
      </c>
      <c r="R4150" s="6">
        <f>IF(ISNUMBER(FIND("|",#REF!,1)),RIGHT(#REF!,LEN(#REF!)-FIND("|",#REF!,1)-1),"")</f>
      </c>
      <c r="S4150" s="3" t="s">
        <v>7</v>
      </c>
      <c r="T4150" s="3" t="s">
        <v>7</v>
      </c>
      <c r="U4150" s="2">
        <v>0</v>
      </c>
      <c r="V4150" s="2">
        <v>0</v>
      </c>
      <c r="W4150" s="2"/>
      <c r="X4150" s="3" t="s">
        <v>317</v>
      </c>
      <c r="Y4150" s="2">
        <v>50</v>
      </c>
      <c r="Z4150" s="3"/>
      <c r="AA4150" s="3"/>
      <c r="AB4150" s="7" t="s">
        <v>12072</v>
      </c>
      <c r="AC4150" s="3" t="s">
        <v>4628</v>
      </c>
      <c r="AD4150" s="3" t="s">
        <v>4629</v>
      </c>
      <c r="AE4150" s="3" t="s">
        <v>4630</v>
      </c>
      <c r="AF4150" s="3" t="s">
        <v>77</v>
      </c>
      <c r="AG4150" s="4"/>
      <c r="AH4150" s="3"/>
      <c r="AI4150" s="4"/>
      <c r="AJ41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0" s="8">
        <f>IF(#REF!=MAX(#REF!),"New","Old")</f>
      </c>
      <c r="AL4150" s="3"/>
      <c r="AM4150" s="9">
        <f>IF(OR(#REF!="",#REF!=0),"",IF(#REF!&lt;12000,"&lt;12k",IF(AND(#REF!&gt;=12000,#REF!&lt;24000),"12k to 24k",IF(AND(#REF!&gt;=24000,#REF!&lt;=36000),"24k to 36k",IF(#REF!&gt;36000,"&gt;36k","")))))</f>
      </c>
    </row>
    <row x14ac:dyDescent="0.25" r="4151" customHeight="1" ht="18.75">
      <c r="A4151" s="1">
        <v>1958528</v>
      </c>
      <c r="B4151" s="2">
        <v>11566527</v>
      </c>
      <c r="C4151" s="3" t="s">
        <v>0</v>
      </c>
      <c r="D4151" s="3" t="s">
        <v>1</v>
      </c>
      <c r="E4151" s="2">
        <v>2016</v>
      </c>
      <c r="F4151" s="4">
        <v>45303</v>
      </c>
      <c r="G4151" s="3" t="s">
        <v>2</v>
      </c>
      <c r="H4151" s="4">
        <v>45310</v>
      </c>
      <c r="I4151" s="4">
        <f>_xlfn.XLOOKUP(#REF!,[1]!Backup_F8_Previous_Wave[ODINO],[1]!Backup_F8_Previous_Wave[Production Date],"")</f>
      </c>
      <c r="J4151" s="10">
        <f>_xlfn.XLOOKUP(#REF!,[1]!Backup_F8_Previous_Wave[ODINO],[1]!Backup_F8_Previous_Wave[Wave Date],"")</f>
      </c>
      <c r="K4151" s="6">
        <f>_xlfn.XLOOKUP(#REF!,[1]!Backup_F8_Previous_Wave[ODINO],[1]!Backup_F8_Previous_Wave[Full VIN],"")</f>
      </c>
      <c r="L4151" s="3" t="s">
        <v>5051</v>
      </c>
      <c r="M4151" s="3" t="s">
        <v>4</v>
      </c>
      <c r="N4151" s="3" t="s">
        <v>12073</v>
      </c>
      <c r="O4151" s="3" t="s">
        <v>49</v>
      </c>
      <c r="P4151" s="6">
        <f>_xlfn.XLOOKUP(#REF!,[1]!Table2[BINNING],[1]!Table2[VFG],"")</f>
      </c>
      <c r="Q4151" s="6">
        <f>IF(ISNUMBER(FIND("|",#REF!,1)),LEFT(#REF!,FIND("|",#REF!,1)-2),#REF!)</f>
      </c>
      <c r="R4151" s="6">
        <f>IF(ISNUMBER(FIND("|",#REF!,1)),RIGHT(#REF!,LEN(#REF!)-FIND("|",#REF!,1)-1),"")</f>
      </c>
      <c r="S4151" s="3" t="s">
        <v>7</v>
      </c>
      <c r="T4151" s="3" t="s">
        <v>7</v>
      </c>
      <c r="U4151" s="2">
        <v>0</v>
      </c>
      <c r="V4151" s="2">
        <v>0</v>
      </c>
      <c r="W4151" s="2">
        <v>75000</v>
      </c>
      <c r="X4151" s="3" t="s">
        <v>63</v>
      </c>
      <c r="Y4151" s="2"/>
      <c r="Z4151" s="3"/>
      <c r="AA4151" s="3"/>
      <c r="AB4151" s="7" t="s">
        <v>12074</v>
      </c>
      <c r="AC4151" s="3" t="s">
        <v>20</v>
      </c>
      <c r="AD4151" s="3" t="s">
        <v>11</v>
      </c>
      <c r="AE4151" s="3" t="s">
        <v>135</v>
      </c>
      <c r="AF4151" s="3" t="s">
        <v>27</v>
      </c>
      <c r="AG4151" s="4"/>
      <c r="AH4151" s="3"/>
      <c r="AI4151" s="4"/>
      <c r="AJ41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1" s="8">
        <f>IF(#REF!=MAX(#REF!),"New","Old")</f>
      </c>
      <c r="AL4151" s="3"/>
      <c r="AM4151" s="9">
        <f>IF(OR(#REF!="",#REF!=0),"",IF(#REF!&lt;12000,"&lt;12k",IF(AND(#REF!&gt;=12000,#REF!&lt;24000),"12k to 24k",IF(AND(#REF!&gt;=24000,#REF!&lt;=36000),"24k to 36k",IF(#REF!&gt;36000,"&gt;36k","")))))</f>
      </c>
    </row>
    <row x14ac:dyDescent="0.25" r="4152" customHeight="1" ht="18.75">
      <c r="A4152" s="1">
        <v>1958550</v>
      </c>
      <c r="B4152" s="2">
        <v>11566541</v>
      </c>
      <c r="C4152" s="3" t="s">
        <v>0</v>
      </c>
      <c r="D4152" s="3" t="s">
        <v>86</v>
      </c>
      <c r="E4152" s="2">
        <v>2020</v>
      </c>
      <c r="F4152" s="4">
        <v>45304</v>
      </c>
      <c r="G4152" s="3" t="s">
        <v>2</v>
      </c>
      <c r="H4152" s="4">
        <v>45310</v>
      </c>
      <c r="I4152" s="4">
        <f>_xlfn.XLOOKUP(#REF!,[1]!Backup_F8_Previous_Wave[ODINO],[1]!Backup_F8_Previous_Wave[Production Date],"")</f>
      </c>
      <c r="J4152" s="10">
        <f>_xlfn.XLOOKUP(#REF!,[1]!Backup_F8_Previous_Wave[ODINO],[1]!Backup_F8_Previous_Wave[Wave Date],"")</f>
      </c>
      <c r="K4152" s="6">
        <f>_xlfn.XLOOKUP(#REF!,[1]!Backup_F8_Previous_Wave[ODINO],[1]!Backup_F8_Previous_Wave[Full VIN],"")</f>
      </c>
      <c r="L4152" s="3" t="s">
        <v>6801</v>
      </c>
      <c r="M4152" s="3" t="s">
        <v>4</v>
      </c>
      <c r="N4152" s="3" t="s">
        <v>12075</v>
      </c>
      <c r="O4152" s="3" t="s">
        <v>4771</v>
      </c>
      <c r="P4152" s="6">
        <f>_xlfn.XLOOKUP(#REF!,[1]!Table2[BINNING],[1]!Table2[VFG],"")</f>
      </c>
      <c r="Q4152" s="6">
        <f>IF(ISNUMBER(FIND("|",#REF!,1)),LEFT(#REF!,FIND("|",#REF!,1)-2),#REF!)</f>
      </c>
      <c r="R4152" s="6">
        <f>IF(ISNUMBER(FIND("|",#REF!,1)),RIGHT(#REF!,LEN(#REF!)-FIND("|",#REF!,1)-1),"")</f>
      </c>
      <c r="S4152" s="3" t="s">
        <v>7</v>
      </c>
      <c r="T4152" s="3" t="s">
        <v>7</v>
      </c>
      <c r="U4152" s="2">
        <v>0</v>
      </c>
      <c r="V4152" s="2">
        <v>0</v>
      </c>
      <c r="W4152" s="2">
        <v>28400</v>
      </c>
      <c r="X4152" s="3" t="s">
        <v>139</v>
      </c>
      <c r="Y4152" s="2"/>
      <c r="Z4152" s="3" t="s">
        <v>12076</v>
      </c>
      <c r="AA4152" s="3" t="s">
        <v>4198</v>
      </c>
      <c r="AB4152" s="7" t="s">
        <v>12077</v>
      </c>
      <c r="AC4152" s="3" t="s">
        <v>685</v>
      </c>
      <c r="AD4152" s="3" t="s">
        <v>93</v>
      </c>
      <c r="AE4152" s="3" t="s">
        <v>94</v>
      </c>
      <c r="AF4152" s="3" t="s">
        <v>95</v>
      </c>
      <c r="AG4152" s="4"/>
      <c r="AH4152" s="3"/>
      <c r="AI4152" s="4"/>
      <c r="AJ41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2" s="8">
        <f>IF(#REF!=MAX(#REF!),"New","Old")</f>
      </c>
      <c r="AL4152" s="3"/>
      <c r="AM4152" s="9">
        <f>IF(OR(#REF!="",#REF!=0),"",IF(#REF!&lt;12000,"&lt;12k",IF(AND(#REF!&gt;=12000,#REF!&lt;24000),"12k to 24k",IF(AND(#REF!&gt;=24000,#REF!&lt;=36000),"24k to 36k",IF(#REF!&gt;36000,"&gt;36k","")))))</f>
      </c>
    </row>
    <row x14ac:dyDescent="0.25" r="4153" customHeight="1" ht="18.75">
      <c r="A4153" s="1">
        <v>1958589</v>
      </c>
      <c r="B4153" s="2">
        <v>11566568</v>
      </c>
      <c r="C4153" s="3" t="s">
        <v>0</v>
      </c>
      <c r="D4153" s="3" t="s">
        <v>136</v>
      </c>
      <c r="E4153" s="2">
        <v>2011</v>
      </c>
      <c r="F4153" s="4">
        <v>44900</v>
      </c>
      <c r="G4153" s="3" t="s">
        <v>14</v>
      </c>
      <c r="H4153" s="4">
        <v>45310</v>
      </c>
      <c r="I4153" s="4">
        <f>_xlfn.XLOOKUP(#REF!,[1]!Backup_F8_Previous_Wave[ODINO],[1]!Backup_F8_Previous_Wave[Production Date],"")</f>
      </c>
      <c r="J4153" s="10">
        <f>_xlfn.XLOOKUP(#REF!,[1]!Backup_F8_Previous_Wave[ODINO],[1]!Backup_F8_Previous_Wave[Wave Date],"")</f>
      </c>
      <c r="K4153" s="6">
        <f>_xlfn.XLOOKUP(#REF!,[1]!Backup_F8_Previous_Wave[ODINO],[1]!Backup_F8_Previous_Wave[Full VIN],"")</f>
      </c>
      <c r="L4153" s="3" t="s">
        <v>12078</v>
      </c>
      <c r="M4153" s="3" t="s">
        <v>4</v>
      </c>
      <c r="N4153" s="3" t="s">
        <v>12079</v>
      </c>
      <c r="O4153" s="3" t="s">
        <v>49</v>
      </c>
      <c r="P4153" s="6">
        <f>_xlfn.XLOOKUP(#REF!,[1]!Table2[BINNING],[1]!Table2[VFG],"")</f>
      </c>
      <c r="Q4153" s="6">
        <f>IF(ISNUMBER(FIND("|",#REF!,1)),LEFT(#REF!,FIND("|",#REF!,1)-2),#REF!)</f>
      </c>
      <c r="R4153" s="6">
        <f>IF(ISNUMBER(FIND("|",#REF!,1)),RIGHT(#REF!,LEN(#REF!)-FIND("|",#REF!,1)-1),"")</f>
      </c>
      <c r="S4153" s="3" t="s">
        <v>7</v>
      </c>
      <c r="T4153" s="3" t="s">
        <v>7</v>
      </c>
      <c r="U4153" s="2">
        <v>0</v>
      </c>
      <c r="V4153" s="2">
        <v>0</v>
      </c>
      <c r="W4153" s="2">
        <v>115000</v>
      </c>
      <c r="X4153" s="3" t="s">
        <v>229</v>
      </c>
      <c r="Y4153" s="2"/>
      <c r="Z4153" s="3"/>
      <c r="AA4153" s="3"/>
      <c r="AB4153" s="7" t="s">
        <v>12080</v>
      </c>
      <c r="AC4153" s="3" t="s">
        <v>4430</v>
      </c>
      <c r="AD4153" s="3" t="s">
        <v>342</v>
      </c>
      <c r="AE4153" s="3" t="s">
        <v>343</v>
      </c>
      <c r="AF4153" s="3" t="s">
        <v>141</v>
      </c>
      <c r="AG4153" s="4"/>
      <c r="AH4153" s="3"/>
      <c r="AI4153" s="4"/>
      <c r="AJ41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3" s="8">
        <f>IF(#REF!=MAX(#REF!),"New","Old")</f>
      </c>
      <c r="AL4153" s="3"/>
      <c r="AM4153" s="9">
        <f>IF(OR(#REF!="",#REF!=0),"",IF(#REF!&lt;12000,"&lt;12k",IF(AND(#REF!&gt;=12000,#REF!&lt;24000),"12k to 24k",IF(AND(#REF!&gt;=24000,#REF!&lt;=36000),"24k to 36k",IF(#REF!&gt;36000,"&gt;36k","")))))</f>
      </c>
    </row>
    <row x14ac:dyDescent="0.25" r="4154" customHeight="1" ht="18.75">
      <c r="A4154" s="1">
        <v>1958593</v>
      </c>
      <c r="B4154" s="2">
        <v>11566570</v>
      </c>
      <c r="C4154" s="3" t="s">
        <v>0</v>
      </c>
      <c r="D4154" s="3" t="s">
        <v>86</v>
      </c>
      <c r="E4154" s="2">
        <v>2020</v>
      </c>
      <c r="F4154" s="4">
        <v>45297</v>
      </c>
      <c r="G4154" s="3" t="s">
        <v>2</v>
      </c>
      <c r="H4154" s="4">
        <v>45310</v>
      </c>
      <c r="I4154" s="4">
        <f>_xlfn.XLOOKUP(#REF!,[1]!Backup_F8_Previous_Wave[ODINO],[1]!Backup_F8_Previous_Wave[Production Date],"")</f>
      </c>
      <c r="J4154" s="10">
        <f>_xlfn.XLOOKUP(#REF!,[1]!Backup_F8_Previous_Wave[ODINO],[1]!Backup_F8_Previous_Wave[Wave Date],"")</f>
      </c>
      <c r="K4154" s="6">
        <f>_xlfn.XLOOKUP(#REF!,[1]!Backup_F8_Previous_Wave[ODINO],[1]!Backup_F8_Previous_Wave[Full VIN],"")</f>
      </c>
      <c r="L4154" s="3" t="s">
        <v>7221</v>
      </c>
      <c r="M4154" s="3" t="s">
        <v>4</v>
      </c>
      <c r="N4154" s="3" t="s">
        <v>12081</v>
      </c>
      <c r="O4154" s="3" t="s">
        <v>4771</v>
      </c>
      <c r="P4154" s="6">
        <f>_xlfn.XLOOKUP(#REF!,[1]!Table2[BINNING],[1]!Table2[VFG],"")</f>
      </c>
      <c r="Q4154" s="6">
        <f>IF(ISNUMBER(FIND("|",#REF!,1)),LEFT(#REF!,FIND("|",#REF!,1)-2),#REF!)</f>
      </c>
      <c r="R4154" s="6">
        <f>IF(ISNUMBER(FIND("|",#REF!,1)),RIGHT(#REF!,LEN(#REF!)-FIND("|",#REF!,1)-1),"")</f>
      </c>
      <c r="S4154" s="3" t="s">
        <v>7</v>
      </c>
      <c r="T4154" s="3" t="s">
        <v>7</v>
      </c>
      <c r="U4154" s="2">
        <v>0</v>
      </c>
      <c r="V4154" s="2">
        <v>0</v>
      </c>
      <c r="W4154" s="2">
        <v>75000</v>
      </c>
      <c r="X4154" s="3" t="s">
        <v>81</v>
      </c>
      <c r="Y4154" s="2"/>
      <c r="Z4154" s="3" t="s">
        <v>12082</v>
      </c>
      <c r="AA4154" s="3" t="s">
        <v>2700</v>
      </c>
      <c r="AB4154" s="7" t="s">
        <v>12083</v>
      </c>
      <c r="AC4154" s="3" t="s">
        <v>685</v>
      </c>
      <c r="AD4154" s="3" t="s">
        <v>93</v>
      </c>
      <c r="AE4154" s="3" t="s">
        <v>94</v>
      </c>
      <c r="AF4154" s="3" t="s">
        <v>95</v>
      </c>
      <c r="AG4154" s="4"/>
      <c r="AH4154" s="3"/>
      <c r="AI4154" s="4"/>
      <c r="AJ41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4" s="8">
        <f>IF(#REF!=MAX(#REF!),"New","Old")</f>
      </c>
      <c r="AL4154" s="3"/>
      <c r="AM4154" s="9">
        <f>IF(OR(#REF!="",#REF!=0),"",IF(#REF!&lt;12000,"&lt;12k",IF(AND(#REF!&gt;=12000,#REF!&lt;24000),"12k to 24k",IF(AND(#REF!&gt;=24000,#REF!&lt;=36000),"24k to 36k",IF(#REF!&gt;36000,"&gt;36k","")))))</f>
      </c>
    </row>
    <row x14ac:dyDescent="0.25" r="4155" customHeight="1" ht="18.75">
      <c r="A4155" s="1">
        <v>1958595</v>
      </c>
      <c r="B4155" s="2">
        <v>11566571</v>
      </c>
      <c r="C4155" s="3" t="s">
        <v>0</v>
      </c>
      <c r="D4155" s="3" t="s">
        <v>86</v>
      </c>
      <c r="E4155" s="2">
        <v>2017</v>
      </c>
      <c r="F4155" s="4">
        <v>45310</v>
      </c>
      <c r="G4155" s="3" t="s">
        <v>2</v>
      </c>
      <c r="H4155" s="4">
        <v>45310</v>
      </c>
      <c r="I4155" s="4">
        <f>_xlfn.XLOOKUP(#REF!,[1]!Backup_F8_Previous_Wave[ODINO],[1]!Backup_F8_Previous_Wave[Production Date],"")</f>
      </c>
      <c r="J4155" s="10">
        <f>_xlfn.XLOOKUP(#REF!,[1]!Backup_F8_Previous_Wave[ODINO],[1]!Backup_F8_Previous_Wave[Wave Date],"")</f>
      </c>
      <c r="K4155" s="6">
        <f>_xlfn.XLOOKUP(#REF!,[1]!Backup_F8_Previous_Wave[ODINO],[1]!Backup_F8_Previous_Wave[Full VIN],"")</f>
      </c>
      <c r="L4155" s="3" t="s">
        <v>12084</v>
      </c>
      <c r="M4155" s="3" t="s">
        <v>4</v>
      </c>
      <c r="N4155" s="3" t="s">
        <v>12085</v>
      </c>
      <c r="O4155" s="3" t="s">
        <v>99</v>
      </c>
      <c r="P4155" s="6">
        <f>_xlfn.XLOOKUP(#REF!,[1]!Table2[BINNING],[1]!Table2[VFG],"")</f>
      </c>
      <c r="Q4155" s="6">
        <f>IF(ISNUMBER(FIND("|",#REF!,1)),LEFT(#REF!,FIND("|",#REF!,1)-2),#REF!)</f>
      </c>
      <c r="R4155" s="6">
        <f>IF(ISNUMBER(FIND("|",#REF!,1)),RIGHT(#REF!,LEN(#REF!)-FIND("|",#REF!,1)-1),"")</f>
      </c>
      <c r="S4155" s="3" t="s">
        <v>7</v>
      </c>
      <c r="T4155" s="3" t="s">
        <v>7</v>
      </c>
      <c r="U4155" s="2">
        <v>0</v>
      </c>
      <c r="V4155" s="2">
        <v>0</v>
      </c>
      <c r="W4155" s="2"/>
      <c r="X4155" s="3" t="s">
        <v>525</v>
      </c>
      <c r="Y4155" s="2">
        <v>0</v>
      </c>
      <c r="Z4155" s="3"/>
      <c r="AA4155" s="3"/>
      <c r="AB4155" s="7" t="s">
        <v>12086</v>
      </c>
      <c r="AC4155" s="3" t="s">
        <v>92</v>
      </c>
      <c r="AD4155" s="3" t="s">
        <v>93</v>
      </c>
      <c r="AE4155" s="3" t="s">
        <v>94</v>
      </c>
      <c r="AF4155" s="3" t="s">
        <v>95</v>
      </c>
      <c r="AG4155" s="4"/>
      <c r="AH4155" s="3"/>
      <c r="AI4155" s="4"/>
      <c r="AJ41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5" s="8">
        <f>IF(#REF!=MAX(#REF!),"New","Old")</f>
      </c>
      <c r="AL4155" s="3"/>
      <c r="AM4155" s="9">
        <f>IF(OR(#REF!="",#REF!=0),"",IF(#REF!&lt;12000,"&lt;12k",IF(AND(#REF!&gt;=12000,#REF!&lt;24000),"12k to 24k",IF(AND(#REF!&gt;=24000,#REF!&lt;=36000),"24k to 36k",IF(#REF!&gt;36000,"&gt;36k","")))))</f>
      </c>
    </row>
    <row x14ac:dyDescent="0.25" r="4156" customHeight="1" ht="18.75">
      <c r="A4156" s="1">
        <v>1958869</v>
      </c>
      <c r="B4156" s="2">
        <v>11566750</v>
      </c>
      <c r="C4156" s="3" t="s">
        <v>0</v>
      </c>
      <c r="D4156" s="3" t="s">
        <v>86</v>
      </c>
      <c r="E4156" s="2">
        <v>2018</v>
      </c>
      <c r="F4156" s="4">
        <v>45311</v>
      </c>
      <c r="G4156" s="3" t="s">
        <v>2</v>
      </c>
      <c r="H4156" s="4">
        <v>45312</v>
      </c>
      <c r="I4156" s="4">
        <f>_xlfn.XLOOKUP(#REF!,[1]!Backup_F8_Previous_Wave[ODINO],[1]!Backup_F8_Previous_Wave[Production Date],"")</f>
      </c>
      <c r="J4156" s="10">
        <f>_xlfn.XLOOKUP(#REF!,[1]!Backup_F8_Previous_Wave[ODINO],[1]!Backup_F8_Previous_Wave[Wave Date],"")</f>
      </c>
      <c r="K4156" s="6">
        <f>_xlfn.XLOOKUP(#REF!,[1]!Backup_F8_Previous_Wave[ODINO],[1]!Backup_F8_Previous_Wave[Full VIN],"")</f>
      </c>
      <c r="L4156" s="3" t="s">
        <v>5329</v>
      </c>
      <c r="M4156" s="3" t="s">
        <v>4</v>
      </c>
      <c r="N4156" s="3" t="s">
        <v>12087</v>
      </c>
      <c r="O4156" s="3" t="s">
        <v>151</v>
      </c>
      <c r="P4156" s="6">
        <f>_xlfn.XLOOKUP(#REF!,[1]!Table2[BINNING],[1]!Table2[VFG],"")</f>
      </c>
      <c r="Q4156" s="6">
        <f>IF(ISNUMBER(FIND("|",#REF!,1)),LEFT(#REF!,FIND("|",#REF!,1)-2),#REF!)</f>
      </c>
      <c r="R4156" s="6">
        <f>IF(ISNUMBER(FIND("|",#REF!,1)),RIGHT(#REF!,LEN(#REF!)-FIND("|",#REF!,1)-1),"")</f>
      </c>
      <c r="S4156" s="3" t="s">
        <v>7</v>
      </c>
      <c r="T4156" s="3" t="s">
        <v>7</v>
      </c>
      <c r="U4156" s="2">
        <v>0</v>
      </c>
      <c r="V4156" s="2">
        <v>0</v>
      </c>
      <c r="W4156" s="2"/>
      <c r="X4156" s="3" t="s">
        <v>282</v>
      </c>
      <c r="Y4156" s="2">
        <v>0</v>
      </c>
      <c r="Z4156" s="3"/>
      <c r="AA4156" s="3"/>
      <c r="AB4156" s="7" t="s">
        <v>12088</v>
      </c>
      <c r="AC4156" s="3" t="s">
        <v>92</v>
      </c>
      <c r="AD4156" s="3" t="s">
        <v>93</v>
      </c>
      <c r="AE4156" s="3" t="s">
        <v>94</v>
      </c>
      <c r="AF4156" s="3" t="s">
        <v>95</v>
      </c>
      <c r="AG4156" s="4"/>
      <c r="AH4156" s="3"/>
      <c r="AI4156" s="4"/>
      <c r="AJ41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6" s="8">
        <f>IF(#REF!=MAX(#REF!),"New","Old")</f>
      </c>
      <c r="AL4156" s="3"/>
      <c r="AM4156" s="9">
        <f>IF(OR(#REF!="",#REF!=0),"",IF(#REF!&lt;12000,"&lt;12k",IF(AND(#REF!&gt;=12000,#REF!&lt;24000),"12k to 24k",IF(AND(#REF!&gt;=24000,#REF!&lt;=36000),"24k to 36k",IF(#REF!&gt;36000,"&gt;36k","")))))</f>
      </c>
    </row>
    <row x14ac:dyDescent="0.25" r="4157" customHeight="1" ht="18.75">
      <c r="A4157" s="1">
        <v>1958870</v>
      </c>
      <c r="B4157" s="2">
        <v>11566751</v>
      </c>
      <c r="C4157" s="3" t="s">
        <v>0</v>
      </c>
      <c r="D4157" s="3" t="s">
        <v>1</v>
      </c>
      <c r="E4157" s="2">
        <v>2019</v>
      </c>
      <c r="F4157" s="4">
        <v>45311</v>
      </c>
      <c r="G4157" s="3" t="s">
        <v>2</v>
      </c>
      <c r="H4157" s="4">
        <v>45312</v>
      </c>
      <c r="I4157" s="4"/>
      <c r="J4157" s="10">
        <f>_xlfn.XLOOKUP(#REF!,[1]!Backup_F8_Previous_Wave[ODINO],[1]!Backup_F8_Previous_Wave[Wave Date],"")</f>
      </c>
      <c r="K4157" s="6">
        <f>_xlfn.XLOOKUP(#REF!,[1]!Backup_F8_Previous_Wave[ODINO],[1]!Backup_F8_Previous_Wave[Full VIN],"")</f>
      </c>
      <c r="L4157" s="3" t="s">
        <v>6616</v>
      </c>
      <c r="M4157" s="3" t="s">
        <v>4</v>
      </c>
      <c r="N4157" s="3" t="s">
        <v>12089</v>
      </c>
      <c r="O4157" s="3" t="s">
        <v>6</v>
      </c>
      <c r="P4157" s="6">
        <f>_xlfn.XLOOKUP(#REF!,[1]!Table2[BINNING],[1]!Table2[VFG],"")</f>
      </c>
      <c r="Q4157" s="6">
        <f>IF(ISNUMBER(FIND("|",#REF!,1)),LEFT(#REF!,FIND("|",#REF!,1)-2),#REF!)</f>
      </c>
      <c r="R4157" s="6">
        <f>IF(ISNUMBER(FIND("|",#REF!,1)),RIGHT(#REF!,LEN(#REF!)-FIND("|",#REF!,1)-1),"")</f>
      </c>
      <c r="S4157" s="3" t="s">
        <v>7</v>
      </c>
      <c r="T4157" s="3" t="s">
        <v>957</v>
      </c>
      <c r="U4157" s="2">
        <v>0</v>
      </c>
      <c r="V4157" s="2">
        <v>0</v>
      </c>
      <c r="W4157" s="2"/>
      <c r="X4157" s="3" t="s">
        <v>18</v>
      </c>
      <c r="Y4157" s="2">
        <v>0</v>
      </c>
      <c r="Z4157" s="3"/>
      <c r="AA4157" s="3"/>
      <c r="AB4157" s="7" t="s">
        <v>12090</v>
      </c>
      <c r="AC4157" s="3" t="s">
        <v>44</v>
      </c>
      <c r="AD4157" s="3" t="s">
        <v>44</v>
      </c>
      <c r="AE4157" s="3" t="s">
        <v>44</v>
      </c>
      <c r="AF4157" s="3" t="s">
        <v>44</v>
      </c>
      <c r="AG4157" s="4"/>
      <c r="AH4157" s="3"/>
      <c r="AI4157" s="4"/>
      <c r="AJ41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7" s="8">
        <f>IF(#REF!=MAX(#REF!),"New","Old")</f>
      </c>
      <c r="AL4157" s="3"/>
      <c r="AM4157" s="9">
        <f>IF(OR(#REF!="",#REF!=0),"",IF(#REF!&lt;12000,"&lt;12k",IF(AND(#REF!&gt;=12000,#REF!&lt;24000),"12k to 24k",IF(AND(#REF!&gt;=24000,#REF!&lt;=36000),"24k to 36k",IF(#REF!&gt;36000,"&gt;36k","")))))</f>
      </c>
    </row>
    <row x14ac:dyDescent="0.25" r="4158" customHeight="1" ht="18.75">
      <c r="A4158" s="1">
        <v>1958902</v>
      </c>
      <c r="B4158" s="2">
        <v>11566773</v>
      </c>
      <c r="C4158" s="3" t="s">
        <v>0</v>
      </c>
      <c r="D4158" s="3" t="s">
        <v>86</v>
      </c>
      <c r="E4158" s="2">
        <v>2017</v>
      </c>
      <c r="F4158" s="4">
        <v>45312</v>
      </c>
      <c r="G4158" s="3" t="s">
        <v>2</v>
      </c>
      <c r="H4158" s="4">
        <v>45312</v>
      </c>
      <c r="I4158" s="4">
        <f>_xlfn.XLOOKUP(#REF!,[1]!Backup_F8_Previous_Wave[ODINO],[1]!Backup_F8_Previous_Wave[Production Date],"")</f>
      </c>
      <c r="J4158" s="10">
        <f>_xlfn.XLOOKUP(#REF!,[1]!Backup_F8_Previous_Wave[ODINO],[1]!Backup_F8_Previous_Wave[Wave Date],"")</f>
      </c>
      <c r="K4158" s="6">
        <f>_xlfn.XLOOKUP(#REF!,[1]!Backup_F8_Previous_Wave[ODINO],[1]!Backup_F8_Previous_Wave[Full VIN],"")</f>
      </c>
      <c r="L4158" s="3" t="s">
        <v>12091</v>
      </c>
      <c r="M4158" s="3" t="s">
        <v>4</v>
      </c>
      <c r="N4158" s="3" t="s">
        <v>12092</v>
      </c>
      <c r="O4158" s="3" t="s">
        <v>328</v>
      </c>
      <c r="P4158" s="6">
        <f>_xlfn.XLOOKUP(#REF!,[1]!Table2[BINNING],[1]!Table2[VFG],"")</f>
      </c>
      <c r="Q4158" s="6">
        <f>IF(ISNUMBER(FIND("|",#REF!,1)),LEFT(#REF!,FIND("|",#REF!,1)-2),#REF!)</f>
      </c>
      <c r="R4158" s="6">
        <f>IF(ISNUMBER(FIND("|",#REF!,1)),RIGHT(#REF!,LEN(#REF!)-FIND("|",#REF!,1)-1),"")</f>
      </c>
      <c r="S4158" s="3" t="s">
        <v>7</v>
      </c>
      <c r="T4158" s="3" t="s">
        <v>7</v>
      </c>
      <c r="U4158" s="2">
        <v>0</v>
      </c>
      <c r="V4158" s="2">
        <v>0</v>
      </c>
      <c r="W4158" s="2"/>
      <c r="X4158" s="3" t="s">
        <v>139</v>
      </c>
      <c r="Y4158" s="2"/>
      <c r="Z4158" s="3"/>
      <c r="AA4158" s="3"/>
      <c r="AB4158" s="7" t="s">
        <v>12093</v>
      </c>
      <c r="AC4158" s="3" t="s">
        <v>92</v>
      </c>
      <c r="AD4158" s="3" t="s">
        <v>93</v>
      </c>
      <c r="AE4158" s="3" t="s">
        <v>94</v>
      </c>
      <c r="AF4158" s="3" t="s">
        <v>95</v>
      </c>
      <c r="AG4158" s="4"/>
      <c r="AH4158" s="3"/>
      <c r="AI4158" s="4"/>
      <c r="AJ41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8" s="8">
        <f>IF(#REF!=MAX(#REF!),"New","Old")</f>
      </c>
      <c r="AL4158" s="3"/>
      <c r="AM4158" s="9">
        <f>IF(OR(#REF!="",#REF!=0),"",IF(#REF!&lt;12000,"&lt;12k",IF(AND(#REF!&gt;=12000,#REF!&lt;24000),"12k to 24k",IF(AND(#REF!&gt;=24000,#REF!&lt;=36000),"24k to 36k",IF(#REF!&gt;36000,"&gt;36k","")))))</f>
      </c>
    </row>
    <row x14ac:dyDescent="0.25" r="4159" customHeight="1" ht="18.75">
      <c r="A4159" s="1">
        <v>1958980</v>
      </c>
      <c r="B4159" s="2">
        <v>11566821</v>
      </c>
      <c r="C4159" s="3" t="s">
        <v>0</v>
      </c>
      <c r="D4159" s="3" t="s">
        <v>181</v>
      </c>
      <c r="E4159" s="2">
        <v>2020</v>
      </c>
      <c r="F4159" s="4">
        <v>45312</v>
      </c>
      <c r="G4159" s="3" t="s">
        <v>2</v>
      </c>
      <c r="H4159" s="4">
        <v>45312</v>
      </c>
      <c r="I4159" s="4"/>
      <c r="J4159" s="10">
        <f>_xlfn.XLOOKUP(#REF!,[1]!Backup_F8_Previous_Wave[ODINO],[1]!Backup_F8_Previous_Wave[Wave Date],"")</f>
      </c>
      <c r="K4159" s="6">
        <f>_xlfn.XLOOKUP(#REF!,[1]!Backup_F8_Previous_Wave[ODINO],[1]!Backup_F8_Previous_Wave[Full VIN],"")</f>
      </c>
      <c r="L4159" s="3" t="s">
        <v>12094</v>
      </c>
      <c r="M4159" s="3" t="s">
        <v>4</v>
      </c>
      <c r="N4159" s="3" t="s">
        <v>12095</v>
      </c>
      <c r="O4159" s="3" t="s">
        <v>12096</v>
      </c>
      <c r="P4159" s="6">
        <f>_xlfn.XLOOKUP(#REF!,[1]!Table2[BINNING],[1]!Table2[VFG],"")</f>
      </c>
      <c r="Q4159" s="6">
        <f>IF(ISNUMBER(FIND("|",#REF!,1)),LEFT(#REF!,FIND("|",#REF!,1)-2),#REF!)</f>
      </c>
      <c r="R4159" s="6">
        <f>IF(ISNUMBER(FIND("|",#REF!,1)),RIGHT(#REF!,LEN(#REF!)-FIND("|",#REF!,1)-1),"")</f>
      </c>
      <c r="S4159" s="3" t="s">
        <v>7</v>
      </c>
      <c r="T4159" s="3" t="s">
        <v>7</v>
      </c>
      <c r="U4159" s="2">
        <v>0</v>
      </c>
      <c r="V4159" s="2">
        <v>0</v>
      </c>
      <c r="W4159" s="2"/>
      <c r="X4159" s="3" t="s">
        <v>657</v>
      </c>
      <c r="Y4159" s="2">
        <v>70</v>
      </c>
      <c r="Z4159" s="3"/>
      <c r="AA4159" s="3"/>
      <c r="AB4159" s="7" t="s">
        <v>12097</v>
      </c>
      <c r="AC4159" s="3" t="s">
        <v>44</v>
      </c>
      <c r="AD4159" s="3" t="s">
        <v>44</v>
      </c>
      <c r="AE4159" s="3" t="s">
        <v>44</v>
      </c>
      <c r="AF4159" s="3" t="s">
        <v>44</v>
      </c>
      <c r="AG4159" s="4"/>
      <c r="AH4159" s="3"/>
      <c r="AI4159" s="4"/>
      <c r="AJ41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59" s="8">
        <f>IF(#REF!=MAX(#REF!),"New","Old")</f>
      </c>
      <c r="AL4159" s="3"/>
      <c r="AM4159" s="9">
        <f>IF(OR(#REF!="",#REF!=0),"",IF(#REF!&lt;12000,"&lt;12k",IF(AND(#REF!&gt;=12000,#REF!&lt;24000),"12k to 24k",IF(AND(#REF!&gt;=24000,#REF!&lt;=36000),"24k to 36k",IF(#REF!&gt;36000,"&gt;36k","")))))</f>
      </c>
    </row>
    <row x14ac:dyDescent="0.25" r="4160" customHeight="1" ht="18.75">
      <c r="A4160" s="1">
        <v>1959012</v>
      </c>
      <c r="B4160" s="2">
        <v>11566842</v>
      </c>
      <c r="C4160" s="3" t="s">
        <v>0</v>
      </c>
      <c r="D4160" s="3" t="s">
        <v>187</v>
      </c>
      <c r="E4160" s="2">
        <v>2022</v>
      </c>
      <c r="F4160" s="4">
        <v>45306</v>
      </c>
      <c r="G4160" s="3" t="s">
        <v>2</v>
      </c>
      <c r="H4160" s="4">
        <v>45312</v>
      </c>
      <c r="I4160" s="4">
        <f>_xlfn.XLOOKUP(#REF!,[1]!Backup_F8_Previous_Wave[ODINO],[1]!Backup_F8_Previous_Wave[Production Date],"")</f>
      </c>
      <c r="J4160" s="10">
        <f>_xlfn.XLOOKUP(#REF!,[1]!Backup_F8_Previous_Wave[ODINO],[1]!Backup_F8_Previous_Wave[Wave Date],"")</f>
      </c>
      <c r="K4160" s="6">
        <f>_xlfn.XLOOKUP(#REF!,[1]!Backup_F8_Previous_Wave[ODINO],[1]!Backup_F8_Previous_Wave[Full VIN],"")</f>
      </c>
      <c r="L4160" s="3" t="s">
        <v>12098</v>
      </c>
      <c r="M4160" s="3" t="s">
        <v>4</v>
      </c>
      <c r="N4160" s="3" t="s">
        <v>12099</v>
      </c>
      <c r="O4160" s="3" t="s">
        <v>49</v>
      </c>
      <c r="P4160" s="6">
        <f>_xlfn.XLOOKUP(#REF!,[1]!Table2[BINNING],[1]!Table2[VFG],"")</f>
      </c>
      <c r="Q4160" s="6">
        <f>IF(ISNUMBER(FIND("|",#REF!,1)),LEFT(#REF!,FIND("|",#REF!,1)-2),#REF!)</f>
      </c>
      <c r="R4160" s="6">
        <f>IF(ISNUMBER(FIND("|",#REF!,1)),RIGHT(#REF!,LEN(#REF!)-FIND("|",#REF!,1)-1),"")</f>
      </c>
      <c r="S4160" s="3" t="s">
        <v>7</v>
      </c>
      <c r="T4160" s="3" t="s">
        <v>7</v>
      </c>
      <c r="U4160" s="2">
        <v>0</v>
      </c>
      <c r="V4160" s="2">
        <v>0</v>
      </c>
      <c r="W4160" s="2"/>
      <c r="X4160" s="3" t="s">
        <v>72</v>
      </c>
      <c r="Y4160" s="2"/>
      <c r="Z4160" s="3"/>
      <c r="AA4160" s="3"/>
      <c r="AB4160" s="7" t="s">
        <v>12100</v>
      </c>
      <c r="AC4160" s="3" t="s">
        <v>191</v>
      </c>
      <c r="AD4160" s="3" t="s">
        <v>192</v>
      </c>
      <c r="AE4160" s="3" t="s">
        <v>193</v>
      </c>
      <c r="AF4160" s="3" t="s">
        <v>141</v>
      </c>
      <c r="AG4160" s="4"/>
      <c r="AH4160" s="3"/>
      <c r="AI4160" s="4"/>
      <c r="AJ41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0" s="8">
        <f>IF(#REF!=MAX(#REF!),"New","Old")</f>
      </c>
      <c r="AL4160" s="3"/>
      <c r="AM4160" s="9">
        <f>IF(OR(#REF!="",#REF!=0),"",IF(#REF!&lt;12000,"&lt;12k",IF(AND(#REF!&gt;=12000,#REF!&lt;24000),"12k to 24k",IF(AND(#REF!&gt;=24000,#REF!&lt;=36000),"24k to 36k",IF(#REF!&gt;36000,"&gt;36k","")))))</f>
      </c>
    </row>
    <row x14ac:dyDescent="0.25" r="4161" customHeight="1" ht="18.75">
      <c r="A4161" s="1">
        <v>1959029</v>
      </c>
      <c r="B4161" s="2">
        <v>11566852</v>
      </c>
      <c r="C4161" s="3" t="s">
        <v>0</v>
      </c>
      <c r="D4161" s="3" t="s">
        <v>86</v>
      </c>
      <c r="E4161" s="2">
        <v>2020</v>
      </c>
      <c r="F4161" s="4">
        <v>45311</v>
      </c>
      <c r="G4161" s="3" t="s">
        <v>2</v>
      </c>
      <c r="H4161" s="4">
        <v>45312</v>
      </c>
      <c r="I4161" s="4"/>
      <c r="J4161" s="10">
        <f>_xlfn.XLOOKUP(#REF!,[1]!Backup_F8_Previous_Wave[ODINO],[1]!Backup_F8_Previous_Wave[Wave Date],"")</f>
      </c>
      <c r="K4161" s="6">
        <f>_xlfn.XLOOKUP(#REF!,[1]!Backup_F8_Previous_Wave[ODINO],[1]!Backup_F8_Previous_Wave[Full VIN],"")</f>
      </c>
      <c r="L4161" s="3" t="s">
        <v>9331</v>
      </c>
      <c r="M4161" s="3" t="s">
        <v>4</v>
      </c>
      <c r="N4161" s="3" t="s">
        <v>12101</v>
      </c>
      <c r="O4161" s="3" t="s">
        <v>4771</v>
      </c>
      <c r="P4161" s="6">
        <f>_xlfn.XLOOKUP(#REF!,[1]!Table2[BINNING],[1]!Table2[VFG],"")</f>
      </c>
      <c r="Q4161" s="6">
        <f>IF(ISNUMBER(FIND("|",#REF!,1)),LEFT(#REF!,FIND("|",#REF!,1)-2),#REF!)</f>
      </c>
      <c r="R4161" s="6">
        <f>IF(ISNUMBER(FIND("|",#REF!,1)),RIGHT(#REF!,LEN(#REF!)-FIND("|",#REF!,1)-1),"")</f>
      </c>
      <c r="S4161" s="3" t="s">
        <v>7</v>
      </c>
      <c r="T4161" s="3" t="s">
        <v>7</v>
      </c>
      <c r="U4161" s="2">
        <v>0</v>
      </c>
      <c r="V4161" s="2">
        <v>0</v>
      </c>
      <c r="W4161" s="2"/>
      <c r="X4161" s="3" t="s">
        <v>24</v>
      </c>
      <c r="Y4161" s="2">
        <v>0</v>
      </c>
      <c r="Z4161" s="3"/>
      <c r="AA4161" s="3"/>
      <c r="AB4161" s="7" t="s">
        <v>12102</v>
      </c>
      <c r="AC4161" s="3" t="s">
        <v>44</v>
      </c>
      <c r="AD4161" s="3" t="s">
        <v>44</v>
      </c>
      <c r="AE4161" s="3" t="s">
        <v>44</v>
      </c>
      <c r="AF4161" s="3" t="s">
        <v>44</v>
      </c>
      <c r="AG4161" s="4"/>
      <c r="AH4161" s="3"/>
      <c r="AI4161" s="4"/>
      <c r="AJ41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1" s="8">
        <f>IF(#REF!=MAX(#REF!),"New","Old")</f>
      </c>
      <c r="AL4161" s="3"/>
      <c r="AM4161" s="9">
        <f>IF(OR(#REF!="",#REF!=0),"",IF(#REF!&lt;12000,"&lt;12k",IF(AND(#REF!&gt;=12000,#REF!&lt;24000),"12k to 24k",IF(AND(#REF!&gt;=24000,#REF!&lt;=36000),"24k to 36k",IF(#REF!&gt;36000,"&gt;36k","")))))</f>
      </c>
    </row>
    <row x14ac:dyDescent="0.25" r="4162" customHeight="1" ht="18.75">
      <c r="A4162" s="1">
        <v>1959077</v>
      </c>
      <c r="B4162" s="2">
        <v>11566887</v>
      </c>
      <c r="C4162" s="3" t="s">
        <v>0</v>
      </c>
      <c r="D4162" s="3" t="s">
        <v>86</v>
      </c>
      <c r="E4162" s="2">
        <v>2020</v>
      </c>
      <c r="F4162" s="4">
        <v>45311</v>
      </c>
      <c r="G4162" s="3" t="s">
        <v>2</v>
      </c>
      <c r="H4162" s="4">
        <v>45313</v>
      </c>
      <c r="I4162" s="4">
        <f>_xlfn.XLOOKUP(#REF!,[1]!Backup_F8_Previous_Wave[ODINO],[1]!Backup_F8_Previous_Wave[Production Date],"")</f>
      </c>
      <c r="J4162" s="10">
        <f>_xlfn.XLOOKUP(#REF!,[1]!Backup_F8_Previous_Wave[ODINO],[1]!Backup_F8_Previous_Wave[Wave Date],"")</f>
      </c>
      <c r="K4162" s="6">
        <f>_xlfn.XLOOKUP(#REF!,[1]!Backup_F8_Previous_Wave[ODINO],[1]!Backup_F8_Previous_Wave[Full VIN],"")</f>
      </c>
      <c r="L4162" s="3" t="s">
        <v>6424</v>
      </c>
      <c r="M4162" s="3" t="s">
        <v>4</v>
      </c>
      <c r="N4162" s="3" t="s">
        <v>12103</v>
      </c>
      <c r="O4162" s="3" t="s">
        <v>4771</v>
      </c>
      <c r="P4162" s="6">
        <f>_xlfn.XLOOKUP(#REF!,[1]!Table2[BINNING],[1]!Table2[VFG],"")</f>
      </c>
      <c r="Q4162" s="6">
        <f>IF(ISNUMBER(FIND("|",#REF!,1)),LEFT(#REF!,FIND("|",#REF!,1)-2),#REF!)</f>
      </c>
      <c r="R4162" s="6">
        <f>IF(ISNUMBER(FIND("|",#REF!,1)),RIGHT(#REF!,LEN(#REF!)-FIND("|",#REF!,1)-1),"")</f>
      </c>
      <c r="S4162" s="3" t="s">
        <v>7</v>
      </c>
      <c r="T4162" s="3" t="s">
        <v>7</v>
      </c>
      <c r="U4162" s="2">
        <v>0</v>
      </c>
      <c r="V4162" s="2">
        <v>0</v>
      </c>
      <c r="W4162" s="2"/>
      <c r="X4162" s="3" t="s">
        <v>229</v>
      </c>
      <c r="Y4162" s="2"/>
      <c r="Z4162" s="3"/>
      <c r="AA4162" s="3"/>
      <c r="AB4162" s="7" t="s">
        <v>12104</v>
      </c>
      <c r="AC4162" s="3" t="s">
        <v>685</v>
      </c>
      <c r="AD4162" s="3" t="s">
        <v>93</v>
      </c>
      <c r="AE4162" s="3" t="s">
        <v>94</v>
      </c>
      <c r="AF4162" s="3" t="s">
        <v>95</v>
      </c>
      <c r="AG4162" s="4"/>
      <c r="AH4162" s="3"/>
      <c r="AI4162" s="4"/>
      <c r="AJ41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2" s="8">
        <f>IF(#REF!=MAX(#REF!),"New","Old")</f>
      </c>
      <c r="AL4162" s="3"/>
      <c r="AM4162" s="9">
        <f>IF(OR(#REF!="",#REF!=0),"",IF(#REF!&lt;12000,"&lt;12k",IF(AND(#REF!&gt;=12000,#REF!&lt;24000),"12k to 24k",IF(AND(#REF!&gt;=24000,#REF!&lt;=36000),"24k to 36k",IF(#REF!&gt;36000,"&gt;36k","")))))</f>
      </c>
    </row>
    <row x14ac:dyDescent="0.25" r="4163" customHeight="1" ht="18.75">
      <c r="A4163" s="1">
        <v>1959141</v>
      </c>
      <c r="B4163" s="2">
        <v>11566934</v>
      </c>
      <c r="C4163" s="3" t="s">
        <v>0</v>
      </c>
      <c r="D4163" s="3" t="s">
        <v>86</v>
      </c>
      <c r="E4163" s="2">
        <v>2021</v>
      </c>
      <c r="F4163" s="4">
        <v>45271</v>
      </c>
      <c r="G4163" s="3" t="s">
        <v>14</v>
      </c>
      <c r="H4163" s="4">
        <v>45313</v>
      </c>
      <c r="I4163" s="4">
        <f>_xlfn.XLOOKUP(#REF!,[1]!Backup_F8_Previous_Wave[ODINO],[1]!Backup_F8_Previous_Wave[Production Date],"")</f>
      </c>
      <c r="J4163" s="10">
        <f>_xlfn.XLOOKUP(#REF!,[1]!Backup_F8_Previous_Wave[ODINO],[1]!Backup_F8_Previous_Wave[Wave Date],"")</f>
      </c>
      <c r="K4163" s="6">
        <f>_xlfn.XLOOKUP(#REF!,[1]!Backup_F8_Previous_Wave[ODINO],[1]!Backup_F8_Previous_Wave[Full VIN],"")</f>
      </c>
      <c r="L4163" s="3" t="s">
        <v>12105</v>
      </c>
      <c r="M4163" s="3" t="s">
        <v>4</v>
      </c>
      <c r="N4163" s="3" t="s">
        <v>12106</v>
      </c>
      <c r="O4163" s="3" t="s">
        <v>4771</v>
      </c>
      <c r="P4163" s="6">
        <f>_xlfn.XLOOKUP(#REF!,[1]!Table2[BINNING],[1]!Table2[VFG],"")</f>
      </c>
      <c r="Q4163" s="6">
        <f>IF(ISNUMBER(FIND("|",#REF!,1)),LEFT(#REF!,FIND("|",#REF!,1)-2),#REF!)</f>
      </c>
      <c r="R4163" s="6">
        <f>IF(ISNUMBER(FIND("|",#REF!,1)),RIGHT(#REF!,LEN(#REF!)-FIND("|",#REF!,1)-1),"")</f>
      </c>
      <c r="S4163" s="3" t="s">
        <v>7</v>
      </c>
      <c r="T4163" s="3" t="s">
        <v>7</v>
      </c>
      <c r="U4163" s="2">
        <v>0</v>
      </c>
      <c r="V4163" s="2">
        <v>0</v>
      </c>
      <c r="W4163" s="2"/>
      <c r="X4163" s="3" t="s">
        <v>119</v>
      </c>
      <c r="Y4163" s="2"/>
      <c r="Z4163" s="3"/>
      <c r="AA4163" s="3"/>
      <c r="AB4163" s="7" t="s">
        <v>12107</v>
      </c>
      <c r="AC4163" s="3" t="s">
        <v>685</v>
      </c>
      <c r="AD4163" s="3" t="s">
        <v>1962</v>
      </c>
      <c r="AE4163" s="3" t="s">
        <v>2404</v>
      </c>
      <c r="AF4163" s="3" t="s">
        <v>95</v>
      </c>
      <c r="AG4163" s="4"/>
      <c r="AH4163" s="3"/>
      <c r="AI4163" s="4"/>
      <c r="AJ41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3" s="8">
        <f>IF(#REF!=MAX(#REF!),"New","Old")</f>
      </c>
      <c r="AL4163" s="3"/>
      <c r="AM4163" s="9">
        <f>IF(OR(#REF!="",#REF!=0),"",IF(#REF!&lt;12000,"&lt;12k",IF(AND(#REF!&gt;=12000,#REF!&lt;24000),"12k to 24k",IF(AND(#REF!&gt;=24000,#REF!&lt;=36000),"24k to 36k",IF(#REF!&gt;36000,"&gt;36k","")))))</f>
      </c>
    </row>
    <row x14ac:dyDescent="0.25" r="4164" customHeight="1" ht="18.75">
      <c r="A4164" s="1">
        <v>1959173</v>
      </c>
      <c r="B4164" s="2">
        <v>11566958</v>
      </c>
      <c r="C4164" s="3" t="s">
        <v>0</v>
      </c>
      <c r="D4164" s="3" t="s">
        <v>1</v>
      </c>
      <c r="E4164" s="2">
        <v>2019</v>
      </c>
      <c r="F4164" s="4">
        <v>45300</v>
      </c>
      <c r="G4164" s="3" t="s">
        <v>2</v>
      </c>
      <c r="H4164" s="4">
        <v>45313</v>
      </c>
      <c r="I4164" s="4">
        <f>_xlfn.XLOOKUP(#REF!,[1]!Backup_F8_Previous_Wave[ODINO],[1]!Backup_F8_Previous_Wave[Production Date],"")</f>
      </c>
      <c r="J4164" s="10">
        <f>_xlfn.XLOOKUP(#REF!,[1]!Backup_F8_Previous_Wave[ODINO],[1]!Backup_F8_Previous_Wave[Wave Date],"")</f>
      </c>
      <c r="K4164" s="6">
        <f>_xlfn.XLOOKUP(#REF!,[1]!Backup_F8_Previous_Wave[ODINO],[1]!Backup_F8_Previous_Wave[Full VIN],"")</f>
      </c>
      <c r="L4164" s="3" t="s">
        <v>5191</v>
      </c>
      <c r="M4164" s="3" t="s">
        <v>4</v>
      </c>
      <c r="N4164" s="3" t="s">
        <v>12108</v>
      </c>
      <c r="O4164" s="3" t="s">
        <v>151</v>
      </c>
      <c r="P4164" s="6">
        <f>_xlfn.XLOOKUP(#REF!,[1]!Table2[BINNING],[1]!Table2[VFG],"")</f>
      </c>
      <c r="Q4164" s="6">
        <f>IF(ISNUMBER(FIND("|",#REF!,1)),LEFT(#REF!,FIND("|",#REF!,1)-2),#REF!)</f>
      </c>
      <c r="R4164" s="6">
        <f>IF(ISNUMBER(FIND("|",#REF!,1)),RIGHT(#REF!,LEN(#REF!)-FIND("|",#REF!,1)-1),"")</f>
      </c>
      <c r="S4164" s="3" t="s">
        <v>7</v>
      </c>
      <c r="T4164" s="3" t="s">
        <v>7</v>
      </c>
      <c r="U4164" s="2">
        <v>0</v>
      </c>
      <c r="V4164" s="2">
        <v>0</v>
      </c>
      <c r="W4164" s="2"/>
      <c r="X4164" s="3" t="s">
        <v>225</v>
      </c>
      <c r="Y4164" s="2">
        <v>30</v>
      </c>
      <c r="Z4164" s="3"/>
      <c r="AA4164" s="3"/>
      <c r="AB4164" s="7" t="s">
        <v>12109</v>
      </c>
      <c r="AC4164" s="3" t="s">
        <v>20</v>
      </c>
      <c r="AD4164" s="3" t="s">
        <v>11</v>
      </c>
      <c r="AE4164" s="3" t="s">
        <v>21</v>
      </c>
      <c r="AF4164" s="3" t="s">
        <v>13</v>
      </c>
      <c r="AG4164" s="4"/>
      <c r="AH4164" s="3"/>
      <c r="AI4164" s="4"/>
      <c r="AJ41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4" s="8">
        <f>IF(#REF!=MAX(#REF!),"New","Old")</f>
      </c>
      <c r="AL4164" s="3"/>
      <c r="AM4164" s="9">
        <f>IF(OR(#REF!="",#REF!=0),"",IF(#REF!&lt;12000,"&lt;12k",IF(AND(#REF!&gt;=12000,#REF!&lt;24000),"12k to 24k",IF(AND(#REF!&gt;=24000,#REF!&lt;=36000),"24k to 36k",IF(#REF!&gt;36000,"&gt;36k","")))))</f>
      </c>
    </row>
    <row x14ac:dyDescent="0.25" r="4165" customHeight="1" ht="18.75">
      <c r="A4165" s="1">
        <v>1959181</v>
      </c>
      <c r="B4165" s="2">
        <v>11566963</v>
      </c>
      <c r="C4165" s="3" t="s">
        <v>0</v>
      </c>
      <c r="D4165" s="3" t="s">
        <v>136</v>
      </c>
      <c r="E4165" s="2">
        <v>2022</v>
      </c>
      <c r="F4165" s="4">
        <v>45311</v>
      </c>
      <c r="G4165" s="3" t="s">
        <v>2</v>
      </c>
      <c r="H4165" s="4">
        <v>45313</v>
      </c>
      <c r="I4165" s="4">
        <f>_xlfn.XLOOKUP(#REF!,[1]!Backup_F8_Previous_Wave[ODINO],[1]!Backup_F8_Previous_Wave[Production Date],"")</f>
      </c>
      <c r="J4165" s="10">
        <f>_xlfn.XLOOKUP(#REF!,[1]!Backup_F8_Previous_Wave[ODINO],[1]!Backup_F8_Previous_Wave[Wave Date],"")</f>
      </c>
      <c r="K4165" s="6">
        <f>_xlfn.XLOOKUP(#REF!,[1]!Backup_F8_Previous_Wave[ODINO],[1]!Backup_F8_Previous_Wave[Full VIN],"")</f>
      </c>
      <c r="L4165" s="3" t="s">
        <v>12110</v>
      </c>
      <c r="M4165" s="3" t="s">
        <v>4</v>
      </c>
      <c r="N4165" s="3" t="s">
        <v>12111</v>
      </c>
      <c r="O4165" s="3" t="s">
        <v>12112</v>
      </c>
      <c r="P4165" s="6">
        <f>_xlfn.XLOOKUP(#REF!,[1]!Table2[BINNING],[1]!Table2[VFG],"")</f>
      </c>
      <c r="Q4165" s="6">
        <f>IF(ISNUMBER(FIND("|",#REF!,1)),LEFT(#REF!,FIND("|",#REF!,1)-2),#REF!)</f>
      </c>
      <c r="R4165" s="6">
        <f>IF(ISNUMBER(FIND("|",#REF!,1)),RIGHT(#REF!,LEN(#REF!)-FIND("|",#REF!,1)-1),"")</f>
      </c>
      <c r="S4165" s="3" t="s">
        <v>7</v>
      </c>
      <c r="T4165" s="3" t="s">
        <v>7</v>
      </c>
      <c r="U4165" s="2">
        <v>0</v>
      </c>
      <c r="V4165" s="2">
        <v>0</v>
      </c>
      <c r="W4165" s="2">
        <v>19000</v>
      </c>
      <c r="X4165" s="3" t="s">
        <v>282</v>
      </c>
      <c r="Y4165" s="2"/>
      <c r="Z4165" s="3" t="s">
        <v>12113</v>
      </c>
      <c r="AA4165" s="3" t="s">
        <v>4038</v>
      </c>
      <c r="AB4165" s="7" t="s">
        <v>12114</v>
      </c>
      <c r="AC4165" s="3" t="s">
        <v>341</v>
      </c>
      <c r="AD4165" s="3" t="s">
        <v>342</v>
      </c>
      <c r="AE4165" s="3" t="s">
        <v>343</v>
      </c>
      <c r="AF4165" s="3" t="s">
        <v>141</v>
      </c>
      <c r="AG4165" s="4"/>
      <c r="AH4165" s="3"/>
      <c r="AI4165" s="4"/>
      <c r="AJ41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5" s="8">
        <f>IF(#REF!=MAX(#REF!),"New","Old")</f>
      </c>
      <c r="AL4165" s="3"/>
      <c r="AM4165" s="9">
        <f>IF(OR(#REF!="",#REF!=0),"",IF(#REF!&lt;12000,"&lt;12k",IF(AND(#REF!&gt;=12000,#REF!&lt;24000),"12k to 24k",IF(AND(#REF!&gt;=24000,#REF!&lt;=36000),"24k to 36k",IF(#REF!&gt;36000,"&gt;36k","")))))</f>
      </c>
    </row>
    <row x14ac:dyDescent="0.25" r="4166" customHeight="1" ht="18.75">
      <c r="A4166" s="1">
        <v>1959260</v>
      </c>
      <c r="B4166" s="2">
        <v>11567017</v>
      </c>
      <c r="C4166" s="3" t="s">
        <v>0</v>
      </c>
      <c r="D4166" s="3" t="s">
        <v>86</v>
      </c>
      <c r="E4166" s="2">
        <v>2020</v>
      </c>
      <c r="F4166" s="4">
        <v>45295</v>
      </c>
      <c r="G4166" s="3" t="s">
        <v>2</v>
      </c>
      <c r="H4166" s="4">
        <v>45313</v>
      </c>
      <c r="I4166" s="4">
        <f>_xlfn.XLOOKUP(#REF!,[1]!Backup_F8_Previous_Wave[ODINO],[1]!Backup_F8_Previous_Wave[Production Date],"")</f>
      </c>
      <c r="J4166" s="10">
        <f>_xlfn.XLOOKUP(#REF!,[1]!Backup_F8_Previous_Wave[ODINO],[1]!Backup_F8_Previous_Wave[Wave Date],"")</f>
      </c>
      <c r="K4166" s="6">
        <f>_xlfn.XLOOKUP(#REF!,[1]!Backup_F8_Previous_Wave[ODINO],[1]!Backup_F8_Previous_Wave[Full VIN],"")</f>
      </c>
      <c r="L4166" s="3" t="s">
        <v>11665</v>
      </c>
      <c r="M4166" s="3" t="s">
        <v>4</v>
      </c>
      <c r="N4166" s="3" t="s">
        <v>12115</v>
      </c>
      <c r="O4166" s="3" t="s">
        <v>4771</v>
      </c>
      <c r="P4166" s="6">
        <f>_xlfn.XLOOKUP(#REF!,[1]!Table2[BINNING],[1]!Table2[VFG],"")</f>
      </c>
      <c r="Q4166" s="6">
        <f>IF(ISNUMBER(FIND("|",#REF!,1)),LEFT(#REF!,FIND("|",#REF!,1)-2),#REF!)</f>
      </c>
      <c r="R4166" s="6">
        <f>IF(ISNUMBER(FIND("|",#REF!,1)),RIGHT(#REF!,LEN(#REF!)-FIND("|",#REF!,1)-1),"")</f>
      </c>
      <c r="S4166" s="3" t="s">
        <v>7</v>
      </c>
      <c r="T4166" s="3" t="s">
        <v>7</v>
      </c>
      <c r="U4166" s="2">
        <v>0</v>
      </c>
      <c r="V4166" s="2">
        <v>0</v>
      </c>
      <c r="W4166" s="2"/>
      <c r="X4166" s="3" t="s">
        <v>305</v>
      </c>
      <c r="Y4166" s="2"/>
      <c r="Z4166" s="3"/>
      <c r="AA4166" s="3"/>
      <c r="AB4166" s="7" t="s">
        <v>12116</v>
      </c>
      <c r="AC4166" s="3" t="s">
        <v>685</v>
      </c>
      <c r="AD4166" s="3" t="s">
        <v>1962</v>
      </c>
      <c r="AE4166" s="3" t="s">
        <v>2404</v>
      </c>
      <c r="AF4166" s="3" t="s">
        <v>95</v>
      </c>
      <c r="AG4166" s="4"/>
      <c r="AH4166" s="3"/>
      <c r="AI4166" s="4"/>
      <c r="AJ41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6" s="8">
        <f>IF(#REF!=MAX(#REF!),"New","Old")</f>
      </c>
      <c r="AL4166" s="3"/>
      <c r="AM4166" s="9">
        <f>IF(OR(#REF!="",#REF!=0),"",IF(#REF!&lt;12000,"&lt;12k",IF(AND(#REF!&gt;=12000,#REF!&lt;24000),"12k to 24k",IF(AND(#REF!&gt;=24000,#REF!&lt;=36000),"24k to 36k",IF(#REF!&gt;36000,"&gt;36k","")))))</f>
      </c>
    </row>
    <row x14ac:dyDescent="0.25" r="4167" customHeight="1" ht="18.75">
      <c r="A4167" s="1">
        <v>1959264</v>
      </c>
      <c r="B4167" s="2">
        <v>11567021</v>
      </c>
      <c r="C4167" s="3" t="s">
        <v>0</v>
      </c>
      <c r="D4167" s="3" t="s">
        <v>86</v>
      </c>
      <c r="E4167" s="2">
        <v>2020</v>
      </c>
      <c r="F4167" s="4">
        <v>45299</v>
      </c>
      <c r="G4167" s="3" t="s">
        <v>2</v>
      </c>
      <c r="H4167" s="4">
        <v>45313</v>
      </c>
      <c r="I4167" s="4">
        <f>_xlfn.XLOOKUP(#REF!,[1]!Backup_F8_Previous_Wave[ODINO],[1]!Backup_F8_Previous_Wave[Production Date],"")</f>
      </c>
      <c r="J4167" s="10">
        <f>_xlfn.XLOOKUP(#REF!,[1]!Backup_F8_Previous_Wave[ODINO],[1]!Backup_F8_Previous_Wave[Wave Date],"")</f>
      </c>
      <c r="K4167" s="6">
        <f>_xlfn.XLOOKUP(#REF!,[1]!Backup_F8_Previous_Wave[ODINO],[1]!Backup_F8_Previous_Wave[Full VIN],"")</f>
      </c>
      <c r="L4167" s="3" t="s">
        <v>5285</v>
      </c>
      <c r="M4167" s="3" t="s">
        <v>4</v>
      </c>
      <c r="N4167" s="3" t="s">
        <v>12117</v>
      </c>
      <c r="O4167" s="3" t="s">
        <v>4771</v>
      </c>
      <c r="P4167" s="6">
        <f>_xlfn.XLOOKUP(#REF!,[1]!Table2[BINNING],[1]!Table2[VFG],"")</f>
      </c>
      <c r="Q4167" s="6">
        <f>IF(ISNUMBER(FIND("|",#REF!,1)),LEFT(#REF!,FIND("|",#REF!,1)-2),#REF!)</f>
      </c>
      <c r="R4167" s="6">
        <f>IF(ISNUMBER(FIND("|",#REF!,1)),RIGHT(#REF!,LEN(#REF!)-FIND("|",#REF!,1)-1),"")</f>
      </c>
      <c r="S4167" s="3" t="s">
        <v>7</v>
      </c>
      <c r="T4167" s="3" t="s">
        <v>7</v>
      </c>
      <c r="U4167" s="2">
        <v>0</v>
      </c>
      <c r="V4167" s="2">
        <v>0</v>
      </c>
      <c r="W4167" s="2"/>
      <c r="X4167" s="3" t="s">
        <v>282</v>
      </c>
      <c r="Y4167" s="2">
        <v>0</v>
      </c>
      <c r="Z4167" s="3"/>
      <c r="AA4167" s="3"/>
      <c r="AB4167" s="7" t="s">
        <v>12118</v>
      </c>
      <c r="AC4167" s="3" t="s">
        <v>685</v>
      </c>
      <c r="AD4167" s="3" t="s">
        <v>93</v>
      </c>
      <c r="AE4167" s="3" t="s">
        <v>94</v>
      </c>
      <c r="AF4167" s="3" t="s">
        <v>95</v>
      </c>
      <c r="AG4167" s="4"/>
      <c r="AH4167" s="3"/>
      <c r="AI4167" s="4"/>
      <c r="AJ41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7" s="8">
        <f>IF(#REF!=MAX(#REF!),"New","Old")</f>
      </c>
      <c r="AL4167" s="3"/>
      <c r="AM4167" s="9">
        <f>IF(OR(#REF!="",#REF!=0),"",IF(#REF!&lt;12000,"&lt;12k",IF(AND(#REF!&gt;=12000,#REF!&lt;24000),"12k to 24k",IF(AND(#REF!&gt;=24000,#REF!&lt;=36000),"24k to 36k",IF(#REF!&gt;36000,"&gt;36k","")))))</f>
      </c>
    </row>
    <row x14ac:dyDescent="0.25" r="4168" customHeight="1" ht="18.75">
      <c r="A4168" s="1">
        <v>1959294</v>
      </c>
      <c r="B4168" s="2">
        <v>11567045</v>
      </c>
      <c r="C4168" s="3" t="s">
        <v>0</v>
      </c>
      <c r="D4168" s="3" t="s">
        <v>46</v>
      </c>
      <c r="E4168" s="2">
        <v>2020</v>
      </c>
      <c r="F4168" s="4">
        <v>45271</v>
      </c>
      <c r="G4168" s="3" t="s">
        <v>14</v>
      </c>
      <c r="H4168" s="4">
        <v>45313</v>
      </c>
      <c r="I4168" s="4">
        <f>_xlfn.XLOOKUP(#REF!,[1]!Backup_F8_Previous_Wave[ODINO],[1]!Backup_F8_Previous_Wave[Production Date],"")</f>
      </c>
      <c r="J4168" s="10">
        <f>_xlfn.XLOOKUP(#REF!,[1]!Backup_F8_Previous_Wave[ODINO],[1]!Backup_F8_Previous_Wave[Wave Date],"")</f>
      </c>
      <c r="K4168" s="6">
        <f>_xlfn.XLOOKUP(#REF!,[1]!Backup_F8_Previous_Wave[ODINO],[1]!Backup_F8_Previous_Wave[Full VIN],"")</f>
      </c>
      <c r="L4168" s="3" t="s">
        <v>12119</v>
      </c>
      <c r="M4168" s="3" t="s">
        <v>4</v>
      </c>
      <c r="N4168" s="3" t="s">
        <v>12120</v>
      </c>
      <c r="O4168" s="3" t="s">
        <v>57</v>
      </c>
      <c r="P4168" s="6">
        <f>_xlfn.XLOOKUP(#REF!,[1]!Table2[BINNING],[1]!Table2[VFG],"")</f>
      </c>
      <c r="Q4168" s="6">
        <f>IF(ISNUMBER(FIND("|",#REF!,1)),LEFT(#REF!,FIND("|",#REF!,1)-2),#REF!)</f>
      </c>
      <c r="R4168" s="6">
        <f>IF(ISNUMBER(FIND("|",#REF!,1)),RIGHT(#REF!,LEN(#REF!)-FIND("|",#REF!,1)-1),"")</f>
      </c>
      <c r="S4168" s="3" t="s">
        <v>7</v>
      </c>
      <c r="T4168" s="3" t="s">
        <v>7</v>
      </c>
      <c r="U4168" s="2">
        <v>0</v>
      </c>
      <c r="V4168" s="2">
        <v>0</v>
      </c>
      <c r="W4168" s="2"/>
      <c r="X4168" s="3" t="s">
        <v>32</v>
      </c>
      <c r="Y4168" s="2">
        <v>30</v>
      </c>
      <c r="Z4168" s="3"/>
      <c r="AA4168" s="3"/>
      <c r="AB4168" s="7" t="s">
        <v>12121</v>
      </c>
      <c r="AC4168" s="3" t="s">
        <v>10362</v>
      </c>
      <c r="AD4168" s="3" t="s">
        <v>53</v>
      </c>
      <c r="AE4168" s="3" t="s">
        <v>54</v>
      </c>
      <c r="AF4168" s="3" t="s">
        <v>27</v>
      </c>
      <c r="AG4168" s="4"/>
      <c r="AH4168" s="3"/>
      <c r="AI4168" s="4"/>
      <c r="AJ41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8" s="8">
        <f>IF(#REF!=MAX(#REF!),"New","Old")</f>
      </c>
      <c r="AL4168" s="3"/>
      <c r="AM4168" s="9">
        <f>IF(OR(#REF!="",#REF!=0),"",IF(#REF!&lt;12000,"&lt;12k",IF(AND(#REF!&gt;=12000,#REF!&lt;24000),"12k to 24k",IF(AND(#REF!&gt;=24000,#REF!&lt;=36000),"24k to 36k",IF(#REF!&gt;36000,"&gt;36k","")))))</f>
      </c>
    </row>
    <row x14ac:dyDescent="0.25" r="4169" customHeight="1" ht="18.75">
      <c r="A4169" s="1">
        <v>1959304</v>
      </c>
      <c r="B4169" s="2">
        <v>11567053</v>
      </c>
      <c r="C4169" s="3" t="s">
        <v>0</v>
      </c>
      <c r="D4169" s="3" t="s">
        <v>86</v>
      </c>
      <c r="E4169" s="2">
        <v>2020</v>
      </c>
      <c r="F4169" s="4">
        <v>45309</v>
      </c>
      <c r="G4169" s="3" t="s">
        <v>2</v>
      </c>
      <c r="H4169" s="4">
        <v>45313</v>
      </c>
      <c r="I4169" s="4">
        <f>_xlfn.XLOOKUP(#REF!,[1]!Backup_F8_Previous_Wave[ODINO],[1]!Backup_F8_Previous_Wave[Production Date],"")</f>
      </c>
      <c r="J4169" s="10">
        <f>_xlfn.XLOOKUP(#REF!,[1]!Backup_F8_Previous_Wave[ODINO],[1]!Backup_F8_Previous_Wave[Wave Date],"")</f>
      </c>
      <c r="K4169" s="6">
        <f>_xlfn.XLOOKUP(#REF!,[1]!Backup_F8_Previous_Wave[ODINO],[1]!Backup_F8_Previous_Wave[Full VIN],"")</f>
      </c>
      <c r="L4169" s="3" t="s">
        <v>4142</v>
      </c>
      <c r="M4169" s="3" t="s">
        <v>4</v>
      </c>
      <c r="N4169" s="3" t="s">
        <v>12122</v>
      </c>
      <c r="O4169" s="3" t="s">
        <v>4771</v>
      </c>
      <c r="P4169" s="6">
        <f>_xlfn.XLOOKUP(#REF!,[1]!Table2[BINNING],[1]!Table2[VFG],"")</f>
      </c>
      <c r="Q4169" s="6">
        <f>IF(ISNUMBER(FIND("|",#REF!,1)),LEFT(#REF!,FIND("|",#REF!,1)-2),#REF!)</f>
      </c>
      <c r="R4169" s="6">
        <f>IF(ISNUMBER(FIND("|",#REF!,1)),RIGHT(#REF!,LEN(#REF!)-FIND("|",#REF!,1)-1),"")</f>
      </c>
      <c r="S4169" s="3" t="s">
        <v>7</v>
      </c>
      <c r="T4169" s="3" t="s">
        <v>7</v>
      </c>
      <c r="U4169" s="2">
        <v>0</v>
      </c>
      <c r="V4169" s="2">
        <v>0</v>
      </c>
      <c r="W4169" s="2"/>
      <c r="X4169" s="3" t="s">
        <v>18</v>
      </c>
      <c r="Y4169" s="2">
        <v>0</v>
      </c>
      <c r="Z4169" s="3"/>
      <c r="AA4169" s="3"/>
      <c r="AB4169" s="7" t="s">
        <v>12123</v>
      </c>
      <c r="AC4169" s="3" t="s">
        <v>685</v>
      </c>
      <c r="AD4169" s="3" t="s">
        <v>93</v>
      </c>
      <c r="AE4169" s="3" t="s">
        <v>94</v>
      </c>
      <c r="AF4169" s="3" t="s">
        <v>95</v>
      </c>
      <c r="AG4169" s="4"/>
      <c r="AH4169" s="3"/>
      <c r="AI4169" s="4"/>
      <c r="AJ41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69" s="8">
        <f>IF(#REF!=MAX(#REF!),"New","Old")</f>
      </c>
      <c r="AL4169" s="3"/>
      <c r="AM4169" s="9">
        <f>IF(OR(#REF!="",#REF!=0),"",IF(#REF!&lt;12000,"&lt;12k",IF(AND(#REF!&gt;=12000,#REF!&lt;24000),"12k to 24k",IF(AND(#REF!&gt;=24000,#REF!&lt;=36000),"24k to 36k",IF(#REF!&gt;36000,"&gt;36k","")))))</f>
      </c>
    </row>
    <row x14ac:dyDescent="0.25" r="4170" customHeight="1" ht="18.75">
      <c r="A4170" s="1">
        <v>1959332</v>
      </c>
      <c r="B4170" s="2">
        <v>11567072</v>
      </c>
      <c r="C4170" s="3" t="s">
        <v>0</v>
      </c>
      <c r="D4170" s="3" t="s">
        <v>86</v>
      </c>
      <c r="E4170" s="2">
        <v>2020</v>
      </c>
      <c r="F4170" s="4">
        <v>45302</v>
      </c>
      <c r="G4170" s="3" t="s">
        <v>2</v>
      </c>
      <c r="H4170" s="4">
        <v>45313</v>
      </c>
      <c r="I4170" s="4">
        <f>_xlfn.XLOOKUP(#REF!,[1]!Backup_F8_Previous_Wave[ODINO],[1]!Backup_F8_Previous_Wave[Production Date],"")</f>
      </c>
      <c r="J4170" s="10">
        <f>_xlfn.XLOOKUP(#REF!,[1]!Backup_F8_Previous_Wave[ODINO],[1]!Backup_F8_Previous_Wave[Wave Date],"")</f>
      </c>
      <c r="K4170" s="6">
        <f>_xlfn.XLOOKUP(#REF!,[1]!Backup_F8_Previous_Wave[ODINO],[1]!Backup_F8_Previous_Wave[Full VIN],"")</f>
      </c>
      <c r="L4170" s="3" t="s">
        <v>7886</v>
      </c>
      <c r="M4170" s="3" t="s">
        <v>4</v>
      </c>
      <c r="N4170" s="3" t="s">
        <v>12124</v>
      </c>
      <c r="O4170" s="3" t="s">
        <v>4771</v>
      </c>
      <c r="P4170" s="6">
        <f>_xlfn.XLOOKUP(#REF!,[1]!Table2[BINNING],[1]!Table2[VFG],"")</f>
      </c>
      <c r="Q4170" s="6">
        <f>IF(ISNUMBER(FIND("|",#REF!,1)),LEFT(#REF!,FIND("|",#REF!,1)-2),#REF!)</f>
      </c>
      <c r="R4170" s="6">
        <f>IF(ISNUMBER(FIND("|",#REF!,1)),RIGHT(#REF!,LEN(#REF!)-FIND("|",#REF!,1)-1),"")</f>
      </c>
      <c r="S4170" s="3" t="s">
        <v>7</v>
      </c>
      <c r="T4170" s="3" t="s">
        <v>7</v>
      </c>
      <c r="U4170" s="2">
        <v>0</v>
      </c>
      <c r="V4170" s="2">
        <v>0</v>
      </c>
      <c r="W4170" s="2"/>
      <c r="X4170" s="3" t="s">
        <v>1993</v>
      </c>
      <c r="Y4170" s="2">
        <v>0</v>
      </c>
      <c r="Z4170" s="3"/>
      <c r="AA4170" s="3"/>
      <c r="AB4170" s="7" t="s">
        <v>12125</v>
      </c>
      <c r="AC4170" s="3" t="s">
        <v>685</v>
      </c>
      <c r="AD4170" s="3" t="s">
        <v>93</v>
      </c>
      <c r="AE4170" s="3" t="s">
        <v>94</v>
      </c>
      <c r="AF4170" s="3" t="s">
        <v>95</v>
      </c>
      <c r="AG4170" s="4"/>
      <c r="AH4170" s="3"/>
      <c r="AI4170" s="4"/>
      <c r="AJ41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0" s="8">
        <f>IF(#REF!=MAX(#REF!),"New","Old")</f>
      </c>
      <c r="AL4170" s="3"/>
      <c r="AM4170" s="9">
        <f>IF(OR(#REF!="",#REF!=0),"",IF(#REF!&lt;12000,"&lt;12k",IF(AND(#REF!&gt;=12000,#REF!&lt;24000),"12k to 24k",IF(AND(#REF!&gt;=24000,#REF!&lt;=36000),"24k to 36k",IF(#REF!&gt;36000,"&gt;36k","")))))</f>
      </c>
    </row>
    <row x14ac:dyDescent="0.25" r="4171" customHeight="1" ht="18.75">
      <c r="A4171" s="1">
        <v>1959351</v>
      </c>
      <c r="B4171" s="2">
        <v>11567082</v>
      </c>
      <c r="C4171" s="3" t="s">
        <v>0</v>
      </c>
      <c r="D4171" s="3" t="s">
        <v>86</v>
      </c>
      <c r="E4171" s="2">
        <v>2020</v>
      </c>
      <c r="F4171" s="4">
        <v>45308</v>
      </c>
      <c r="G4171" s="3" t="s">
        <v>2</v>
      </c>
      <c r="H4171" s="4">
        <v>45313</v>
      </c>
      <c r="I4171" s="4"/>
      <c r="J4171" s="10">
        <f>_xlfn.XLOOKUP(#REF!,[1]!Backup_F8_Previous_Wave[ODINO],[1]!Backup_F8_Previous_Wave[Wave Date],"")</f>
      </c>
      <c r="K4171" s="6">
        <f>_xlfn.XLOOKUP(#REF!,[1]!Backup_F8_Previous_Wave[ODINO],[1]!Backup_F8_Previous_Wave[Full VIN],"")</f>
      </c>
      <c r="L4171" s="3" t="s">
        <v>3357</v>
      </c>
      <c r="M4171" s="3" t="s">
        <v>4</v>
      </c>
      <c r="N4171" s="3" t="s">
        <v>12126</v>
      </c>
      <c r="O4171" s="3" t="s">
        <v>4771</v>
      </c>
      <c r="P4171" s="6">
        <f>_xlfn.XLOOKUP(#REF!,[1]!Table2[BINNING],[1]!Table2[VFG],"")</f>
      </c>
      <c r="Q4171" s="6">
        <f>IF(ISNUMBER(FIND("|",#REF!,1)),LEFT(#REF!,FIND("|",#REF!,1)-2),#REF!)</f>
      </c>
      <c r="R4171" s="6">
        <f>IF(ISNUMBER(FIND("|",#REF!,1)),RIGHT(#REF!,LEN(#REF!)-FIND("|",#REF!,1)-1),"")</f>
      </c>
      <c r="S4171" s="3" t="s">
        <v>7</v>
      </c>
      <c r="T4171" s="3" t="s">
        <v>7</v>
      </c>
      <c r="U4171" s="2">
        <v>0</v>
      </c>
      <c r="V4171" s="2">
        <v>0</v>
      </c>
      <c r="W4171" s="2">
        <v>33420</v>
      </c>
      <c r="X4171" s="3" t="s">
        <v>106</v>
      </c>
      <c r="Y4171" s="2"/>
      <c r="Z4171" s="3"/>
      <c r="AA4171" s="3"/>
      <c r="AB4171" s="7" t="s">
        <v>12127</v>
      </c>
      <c r="AC4171" s="3" t="s">
        <v>44</v>
      </c>
      <c r="AD4171" s="3" t="s">
        <v>44</v>
      </c>
      <c r="AE4171" s="3" t="s">
        <v>44</v>
      </c>
      <c r="AF4171" s="3" t="s">
        <v>44</v>
      </c>
      <c r="AG4171" s="4"/>
      <c r="AH4171" s="3"/>
      <c r="AI4171" s="4"/>
      <c r="AJ41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1" s="8">
        <f>IF(#REF!=MAX(#REF!),"New","Old")</f>
      </c>
      <c r="AL4171" s="3"/>
      <c r="AM4171" s="9">
        <f>IF(OR(#REF!="",#REF!=0),"",IF(#REF!&lt;12000,"&lt;12k",IF(AND(#REF!&gt;=12000,#REF!&lt;24000),"12k to 24k",IF(AND(#REF!&gt;=24000,#REF!&lt;=36000),"24k to 36k",IF(#REF!&gt;36000,"&gt;36k","")))))</f>
      </c>
    </row>
    <row x14ac:dyDescent="0.25" r="4172" customHeight="1" ht="18.75">
      <c r="A4172" s="1">
        <v>1959423</v>
      </c>
      <c r="B4172" s="2">
        <v>11567132</v>
      </c>
      <c r="C4172" s="3" t="s">
        <v>0</v>
      </c>
      <c r="D4172" s="3" t="s">
        <v>86</v>
      </c>
      <c r="E4172" s="2">
        <v>2020</v>
      </c>
      <c r="F4172" s="4">
        <v>45153</v>
      </c>
      <c r="G4172" s="3" t="s">
        <v>39</v>
      </c>
      <c r="H4172" s="4">
        <v>45313</v>
      </c>
      <c r="I4172" s="4">
        <f>_xlfn.XLOOKUP(#REF!,[1]!Backup_F8_Previous_Wave[ODINO],[1]!Backup_F8_Previous_Wave[Production Date],"")</f>
      </c>
      <c r="J4172" s="10">
        <f>_xlfn.XLOOKUP(#REF!,[1]!Backup_F8_Previous_Wave[ODINO],[1]!Backup_F8_Previous_Wave[Wave Date],"")</f>
      </c>
      <c r="K4172" s="6">
        <f>_xlfn.XLOOKUP(#REF!,[1]!Backup_F8_Previous_Wave[ODINO],[1]!Backup_F8_Previous_Wave[Full VIN],"")</f>
      </c>
      <c r="L4172" s="3" t="s">
        <v>8112</v>
      </c>
      <c r="M4172" s="3" t="s">
        <v>4</v>
      </c>
      <c r="N4172" s="3" t="s">
        <v>12128</v>
      </c>
      <c r="O4172" s="3" t="s">
        <v>4771</v>
      </c>
      <c r="P4172" s="6">
        <f>_xlfn.XLOOKUP(#REF!,[1]!Table2[BINNING],[1]!Table2[VFG],"")</f>
      </c>
      <c r="Q4172" s="6">
        <f>IF(ISNUMBER(FIND("|",#REF!,1)),LEFT(#REF!,FIND("|",#REF!,1)-2),#REF!)</f>
      </c>
      <c r="R4172" s="6">
        <f>IF(ISNUMBER(FIND("|",#REF!,1)),RIGHT(#REF!,LEN(#REF!)-FIND("|",#REF!,1)-1),"")</f>
      </c>
      <c r="S4172" s="3" t="s">
        <v>7</v>
      </c>
      <c r="T4172" s="3" t="s">
        <v>7</v>
      </c>
      <c r="U4172" s="2">
        <v>0</v>
      </c>
      <c r="V4172" s="2">
        <v>0</v>
      </c>
      <c r="W4172" s="2"/>
      <c r="X4172" s="3" t="s">
        <v>100</v>
      </c>
      <c r="Y4172" s="2"/>
      <c r="Z4172" s="3"/>
      <c r="AA4172" s="3"/>
      <c r="AB4172" s="7" t="s">
        <v>12129</v>
      </c>
      <c r="AC4172" s="3" t="s">
        <v>685</v>
      </c>
      <c r="AD4172" s="3" t="s">
        <v>93</v>
      </c>
      <c r="AE4172" s="3" t="s">
        <v>94</v>
      </c>
      <c r="AF4172" s="3" t="s">
        <v>95</v>
      </c>
      <c r="AG4172" s="4"/>
      <c r="AH4172" s="3"/>
      <c r="AI4172" s="4"/>
      <c r="AJ41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2" s="8">
        <f>IF(#REF!=MAX(#REF!),"New","Old")</f>
      </c>
      <c r="AL4172" s="3"/>
      <c r="AM4172" s="9">
        <f>IF(OR(#REF!="",#REF!=0),"",IF(#REF!&lt;12000,"&lt;12k",IF(AND(#REF!&gt;=12000,#REF!&lt;24000),"12k to 24k",IF(AND(#REF!&gt;=24000,#REF!&lt;=36000),"24k to 36k",IF(#REF!&gt;36000,"&gt;36k","")))))</f>
      </c>
    </row>
    <row x14ac:dyDescent="0.25" r="4173" customHeight="1" ht="18.75">
      <c r="A4173" s="1">
        <v>1959447</v>
      </c>
      <c r="B4173" s="2">
        <v>11567149</v>
      </c>
      <c r="C4173" s="3" t="s">
        <v>0</v>
      </c>
      <c r="D4173" s="3" t="s">
        <v>181</v>
      </c>
      <c r="E4173" s="2">
        <v>2016</v>
      </c>
      <c r="F4173" s="4">
        <v>45311</v>
      </c>
      <c r="G4173" s="3" t="s">
        <v>2</v>
      </c>
      <c r="H4173" s="4">
        <v>45314</v>
      </c>
      <c r="I4173" s="4">
        <f>_xlfn.XLOOKUP(#REF!,[1]!Backup_F8_Previous_Wave[ODINO],[1]!Backup_F8_Previous_Wave[Production Date],"")</f>
      </c>
      <c r="J4173" s="10">
        <f>_xlfn.XLOOKUP(#REF!,[1]!Backup_F8_Previous_Wave[ODINO],[1]!Backup_F8_Previous_Wave[Wave Date],"")</f>
      </c>
      <c r="K4173" s="6">
        <f>_xlfn.XLOOKUP(#REF!,[1]!Backup_F8_Previous_Wave[ODINO],[1]!Backup_F8_Previous_Wave[Full VIN],"")</f>
      </c>
      <c r="L4173" s="3" t="s">
        <v>7697</v>
      </c>
      <c r="M4173" s="3" t="s">
        <v>4</v>
      </c>
      <c r="N4173" s="3" t="s">
        <v>12130</v>
      </c>
      <c r="O4173" s="3" t="s">
        <v>196</v>
      </c>
      <c r="P4173" s="6">
        <f>_xlfn.XLOOKUP(#REF!,[1]!Table2[BINNING],[1]!Table2[VFG],"")</f>
      </c>
      <c r="Q4173" s="6">
        <f>IF(ISNUMBER(FIND("|",#REF!,1)),LEFT(#REF!,FIND("|",#REF!,1)-2),#REF!)</f>
      </c>
      <c r="R4173" s="6">
        <f>IF(ISNUMBER(FIND("|",#REF!,1)),RIGHT(#REF!,LEN(#REF!)-FIND("|",#REF!,1)-1),"")</f>
      </c>
      <c r="S4173" s="3" t="s">
        <v>7</v>
      </c>
      <c r="T4173" s="3" t="s">
        <v>7</v>
      </c>
      <c r="U4173" s="2">
        <v>0</v>
      </c>
      <c r="V4173" s="2">
        <v>0</v>
      </c>
      <c r="W4173" s="2"/>
      <c r="X4173" s="3" t="s">
        <v>63</v>
      </c>
      <c r="Y4173" s="2">
        <v>70</v>
      </c>
      <c r="Z4173" s="3"/>
      <c r="AA4173" s="3"/>
      <c r="AB4173" s="7" t="s">
        <v>12131</v>
      </c>
      <c r="AC4173" s="3" t="s">
        <v>297</v>
      </c>
      <c r="AD4173" s="3" t="s">
        <v>298</v>
      </c>
      <c r="AE4173" s="3" t="s">
        <v>299</v>
      </c>
      <c r="AF4173" s="3" t="s">
        <v>198</v>
      </c>
      <c r="AG4173" s="4"/>
      <c r="AH4173" s="3"/>
      <c r="AI4173" s="4"/>
      <c r="AJ41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3" s="8">
        <f>IF(#REF!=MAX(#REF!),"New","Old")</f>
      </c>
      <c r="AL4173" s="3"/>
      <c r="AM4173" s="9">
        <f>IF(OR(#REF!="",#REF!=0),"",IF(#REF!&lt;12000,"&lt;12k",IF(AND(#REF!&gt;=12000,#REF!&lt;24000),"12k to 24k",IF(AND(#REF!&gt;=24000,#REF!&lt;=36000),"24k to 36k",IF(#REF!&gt;36000,"&gt;36k","")))))</f>
      </c>
    </row>
    <row x14ac:dyDescent="0.25" r="4174" customHeight="1" ht="18.75">
      <c r="A4174" s="1">
        <v>1959454</v>
      </c>
      <c r="B4174" s="2">
        <v>11567154</v>
      </c>
      <c r="C4174" s="3" t="s">
        <v>173</v>
      </c>
      <c r="D4174" s="3" t="s">
        <v>204</v>
      </c>
      <c r="E4174" s="2">
        <v>2011</v>
      </c>
      <c r="F4174" s="4">
        <v>45231</v>
      </c>
      <c r="G4174" s="3" t="s">
        <v>14</v>
      </c>
      <c r="H4174" s="4">
        <v>45314</v>
      </c>
      <c r="I4174" s="4"/>
      <c r="J4174" s="10">
        <f>_xlfn.XLOOKUP(#REF!,[1]!Backup_F8_Previous_Wave[ODINO],[1]!Backup_F8_Previous_Wave[Wave Date],"")</f>
      </c>
      <c r="K4174" s="6">
        <f>_xlfn.XLOOKUP(#REF!,[1]!Backup_F8_Previous_Wave[ODINO],[1]!Backup_F8_Previous_Wave[Full VIN],"")</f>
      </c>
      <c r="L4174" s="3"/>
      <c r="M4174" s="3" t="s">
        <v>4</v>
      </c>
      <c r="N4174" s="3" t="s">
        <v>12132</v>
      </c>
      <c r="O4174" s="3" t="s">
        <v>328</v>
      </c>
      <c r="P4174" s="6">
        <f>_xlfn.XLOOKUP(#REF!,[1]!Table2[BINNING],[1]!Table2[VFG],"")</f>
      </c>
      <c r="Q4174" s="6">
        <f>IF(ISNUMBER(FIND("|",#REF!,1)),LEFT(#REF!,FIND("|",#REF!,1)-2),#REF!)</f>
      </c>
      <c r="R4174" s="6">
        <f>IF(ISNUMBER(FIND("|",#REF!,1)),RIGHT(#REF!,LEN(#REF!)-FIND("|",#REF!,1)-1),"")</f>
      </c>
      <c r="S4174" s="3" t="s">
        <v>7</v>
      </c>
      <c r="T4174" s="3" t="s">
        <v>7</v>
      </c>
      <c r="U4174" s="2">
        <v>1</v>
      </c>
      <c r="V4174" s="2">
        <v>0</v>
      </c>
      <c r="W4174" s="2">
        <v>100000</v>
      </c>
      <c r="X4174" s="3" t="s">
        <v>253</v>
      </c>
      <c r="Y4174" s="2"/>
      <c r="Z4174" s="3"/>
      <c r="AA4174" s="3"/>
      <c r="AB4174" s="7" t="s">
        <v>12133</v>
      </c>
      <c r="AC4174" s="3" t="s">
        <v>44</v>
      </c>
      <c r="AD4174" s="3" t="s">
        <v>44</v>
      </c>
      <c r="AE4174" s="3" t="s">
        <v>44</v>
      </c>
      <c r="AF4174" s="3" t="s">
        <v>44</v>
      </c>
      <c r="AG4174" s="4"/>
      <c r="AH4174" s="3"/>
      <c r="AI4174" s="4"/>
      <c r="AJ41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4" s="8">
        <f>IF(#REF!=MAX(#REF!),"New","Old")</f>
      </c>
      <c r="AL4174" s="3"/>
      <c r="AM4174" s="9">
        <f>IF(OR(#REF!="",#REF!=0),"",IF(#REF!&lt;12000,"&lt;12k",IF(AND(#REF!&gt;=12000,#REF!&lt;24000),"12k to 24k",IF(AND(#REF!&gt;=24000,#REF!&lt;=36000),"24k to 36k",IF(#REF!&gt;36000,"&gt;36k","")))))</f>
      </c>
    </row>
    <row x14ac:dyDescent="0.25" r="4175" customHeight="1" ht="18.75">
      <c r="A4175" s="1">
        <v>1959511</v>
      </c>
      <c r="B4175" s="2">
        <v>11567199</v>
      </c>
      <c r="C4175" s="3" t="s">
        <v>0</v>
      </c>
      <c r="D4175" s="3" t="s">
        <v>1</v>
      </c>
      <c r="E4175" s="2">
        <v>2020</v>
      </c>
      <c r="F4175" s="4">
        <v>45261</v>
      </c>
      <c r="G4175" s="3" t="s">
        <v>14</v>
      </c>
      <c r="H4175" s="4">
        <v>45314</v>
      </c>
      <c r="I4175" s="4"/>
      <c r="J4175" s="10">
        <f>_xlfn.XLOOKUP(#REF!,[1]!Backup_F8_Previous_Wave[ODINO],[1]!Backup_F8_Previous_Wave[Wave Date],"")</f>
      </c>
      <c r="K4175" s="6">
        <f>_xlfn.XLOOKUP(#REF!,[1]!Backup_F8_Previous_Wave[ODINO],[1]!Backup_F8_Previous_Wave[Full VIN],"")</f>
      </c>
      <c r="L4175" s="3"/>
      <c r="M4175" s="3" t="s">
        <v>4</v>
      </c>
      <c r="N4175" s="3" t="s">
        <v>12134</v>
      </c>
      <c r="O4175" s="3" t="s">
        <v>6382</v>
      </c>
      <c r="P4175" s="6">
        <f>_xlfn.XLOOKUP(#REF!,[1]!Table2[BINNING],[1]!Table2[VFG],"")</f>
      </c>
      <c r="Q4175" s="6">
        <f>IF(ISNUMBER(FIND("|",#REF!,1)),LEFT(#REF!,FIND("|",#REF!,1)-2),#REF!)</f>
      </c>
      <c r="R4175" s="6">
        <f>IF(ISNUMBER(FIND("|",#REF!,1)),RIGHT(#REF!,LEN(#REF!)-FIND("|",#REF!,1)-1),"")</f>
      </c>
      <c r="S4175" s="3" t="s">
        <v>7</v>
      </c>
      <c r="T4175" s="3" t="s">
        <v>7</v>
      </c>
      <c r="U4175" s="2">
        <v>0</v>
      </c>
      <c r="V4175" s="2">
        <v>0</v>
      </c>
      <c r="W4175" s="2">
        <v>30000</v>
      </c>
      <c r="X4175" s="3" t="s">
        <v>282</v>
      </c>
      <c r="Y4175" s="2">
        <v>50</v>
      </c>
      <c r="Z4175" s="3" t="s">
        <v>8807</v>
      </c>
      <c r="AA4175" s="3" t="s">
        <v>4038</v>
      </c>
      <c r="AB4175" s="7" t="s">
        <v>12135</v>
      </c>
      <c r="AC4175" s="3" t="s">
        <v>44</v>
      </c>
      <c r="AD4175" s="3" t="s">
        <v>44</v>
      </c>
      <c r="AE4175" s="3" t="s">
        <v>44</v>
      </c>
      <c r="AF4175" s="3" t="s">
        <v>44</v>
      </c>
      <c r="AG4175" s="4"/>
      <c r="AH4175" s="3"/>
      <c r="AI4175" s="4"/>
      <c r="AJ41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5" s="8">
        <f>IF(#REF!=MAX(#REF!),"New","Old")</f>
      </c>
      <c r="AL4175" s="3"/>
      <c r="AM4175" s="9">
        <f>IF(OR(#REF!="",#REF!=0),"",IF(#REF!&lt;12000,"&lt;12k",IF(AND(#REF!&gt;=12000,#REF!&lt;24000),"12k to 24k",IF(AND(#REF!&gt;=24000,#REF!&lt;=36000),"24k to 36k",IF(#REF!&gt;36000,"&gt;36k","")))))</f>
      </c>
    </row>
    <row x14ac:dyDescent="0.25" r="4176" customHeight="1" ht="18.75">
      <c r="A4176" s="1">
        <v>1959574</v>
      </c>
      <c r="B4176" s="2">
        <v>11567248</v>
      </c>
      <c r="C4176" s="3" t="s">
        <v>0</v>
      </c>
      <c r="D4176" s="3" t="s">
        <v>86</v>
      </c>
      <c r="E4176" s="2">
        <v>2020</v>
      </c>
      <c r="F4176" s="4">
        <v>45158</v>
      </c>
      <c r="G4176" s="3" t="s">
        <v>39</v>
      </c>
      <c r="H4176" s="4">
        <v>45314</v>
      </c>
      <c r="I4176" s="4">
        <f>_xlfn.XLOOKUP(#REF!,[1]!Backup_F8_Previous_Wave[ODINO],[1]!Backup_F8_Previous_Wave[Production Date],"")</f>
      </c>
      <c r="J4176" s="10">
        <f>_xlfn.XLOOKUP(#REF!,[1]!Backup_F8_Previous_Wave[ODINO],[1]!Backup_F8_Previous_Wave[Wave Date],"")</f>
      </c>
      <c r="K4176" s="6">
        <f>_xlfn.XLOOKUP(#REF!,[1]!Backup_F8_Previous_Wave[ODINO],[1]!Backup_F8_Previous_Wave[Full VIN],"")</f>
      </c>
      <c r="L4176" s="3" t="s">
        <v>10152</v>
      </c>
      <c r="M4176" s="3" t="s">
        <v>4</v>
      </c>
      <c r="N4176" s="3" t="s">
        <v>12136</v>
      </c>
      <c r="O4176" s="3" t="s">
        <v>4771</v>
      </c>
      <c r="P4176" s="6">
        <f>_xlfn.XLOOKUP(#REF!,[1]!Table2[BINNING],[1]!Table2[VFG],"")</f>
      </c>
      <c r="Q4176" s="6">
        <f>IF(ISNUMBER(FIND("|",#REF!,1)),LEFT(#REF!,FIND("|",#REF!,1)-2),#REF!)</f>
      </c>
      <c r="R4176" s="6">
        <f>IF(ISNUMBER(FIND("|",#REF!,1)),RIGHT(#REF!,LEN(#REF!)-FIND("|",#REF!,1)-1),"")</f>
      </c>
      <c r="S4176" s="3" t="s">
        <v>7</v>
      </c>
      <c r="T4176" s="3" t="s">
        <v>7</v>
      </c>
      <c r="U4176" s="2">
        <v>0</v>
      </c>
      <c r="V4176" s="2">
        <v>0</v>
      </c>
      <c r="W4176" s="2"/>
      <c r="X4176" s="3" t="s">
        <v>100</v>
      </c>
      <c r="Y4176" s="2"/>
      <c r="Z4176" s="3"/>
      <c r="AA4176" s="3"/>
      <c r="AB4176" s="7" t="s">
        <v>12137</v>
      </c>
      <c r="AC4176" s="3" t="s">
        <v>685</v>
      </c>
      <c r="AD4176" s="3" t="s">
        <v>93</v>
      </c>
      <c r="AE4176" s="3" t="s">
        <v>94</v>
      </c>
      <c r="AF4176" s="3" t="s">
        <v>95</v>
      </c>
      <c r="AG4176" s="4"/>
      <c r="AH4176" s="3"/>
      <c r="AI4176" s="4"/>
      <c r="AJ41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6" s="8">
        <f>IF(#REF!=MAX(#REF!),"New","Old")</f>
      </c>
      <c r="AL4176" s="3"/>
      <c r="AM4176" s="9">
        <f>IF(OR(#REF!="",#REF!=0),"",IF(#REF!&lt;12000,"&lt;12k",IF(AND(#REF!&gt;=12000,#REF!&lt;24000),"12k to 24k",IF(AND(#REF!&gt;=24000,#REF!&lt;=36000),"24k to 36k",IF(#REF!&gt;36000,"&gt;36k","")))))</f>
      </c>
    </row>
    <row x14ac:dyDescent="0.25" r="4177" customHeight="1" ht="18.75">
      <c r="A4177" s="1">
        <v>1959642</v>
      </c>
      <c r="B4177" s="2">
        <v>11567293</v>
      </c>
      <c r="C4177" s="3" t="s">
        <v>0</v>
      </c>
      <c r="D4177" s="3" t="s">
        <v>1</v>
      </c>
      <c r="E4177" s="2">
        <v>2018</v>
      </c>
      <c r="F4177" s="4">
        <v>45314</v>
      </c>
      <c r="G4177" s="3" t="s">
        <v>2</v>
      </c>
      <c r="H4177" s="4">
        <v>45314</v>
      </c>
      <c r="I4177" s="4">
        <f>_xlfn.XLOOKUP(#REF!,[1]!Backup_F8_Previous_Wave[ODINO],[1]!Backup_F8_Previous_Wave[Production Date],"")</f>
      </c>
      <c r="J4177" s="10">
        <f>_xlfn.XLOOKUP(#REF!,[1]!Backup_F8_Previous_Wave[ODINO],[1]!Backup_F8_Previous_Wave[Wave Date],"")</f>
      </c>
      <c r="K4177" s="6">
        <f>_xlfn.XLOOKUP(#REF!,[1]!Backup_F8_Previous_Wave[ODINO],[1]!Backup_F8_Previous_Wave[Full VIN],"")</f>
      </c>
      <c r="L4177" s="3" t="s">
        <v>836</v>
      </c>
      <c r="M4177" s="3" t="s">
        <v>4</v>
      </c>
      <c r="N4177" s="3" t="s">
        <v>12138</v>
      </c>
      <c r="O4177" s="3" t="s">
        <v>390</v>
      </c>
      <c r="P4177" s="6">
        <f>_xlfn.XLOOKUP(#REF!,[1]!Table2[BINNING],[1]!Table2[VFG],"")</f>
      </c>
      <c r="Q4177" s="6">
        <f>IF(ISNUMBER(FIND("|",#REF!,1)),LEFT(#REF!,FIND("|",#REF!,1)-2),#REF!)</f>
      </c>
      <c r="R4177" s="6">
        <f>IF(ISNUMBER(FIND("|",#REF!,1)),RIGHT(#REF!,LEN(#REF!)-FIND("|",#REF!,1)-1),"")</f>
      </c>
      <c r="S4177" s="3" t="s">
        <v>7</v>
      </c>
      <c r="T4177" s="3" t="s">
        <v>7</v>
      </c>
      <c r="U4177" s="2">
        <v>0</v>
      </c>
      <c r="V4177" s="2">
        <v>0</v>
      </c>
      <c r="W4177" s="2"/>
      <c r="X4177" s="3" t="s">
        <v>358</v>
      </c>
      <c r="Y4177" s="2">
        <v>65</v>
      </c>
      <c r="Z4177" s="3"/>
      <c r="AA4177" s="3"/>
      <c r="AB4177" s="7" t="s">
        <v>12139</v>
      </c>
      <c r="AC4177" s="3" t="s">
        <v>20</v>
      </c>
      <c r="AD4177" s="3" t="s">
        <v>11</v>
      </c>
      <c r="AE4177" s="3" t="s">
        <v>21</v>
      </c>
      <c r="AF4177" s="3" t="s">
        <v>13</v>
      </c>
      <c r="AG4177" s="4"/>
      <c r="AH4177" s="3"/>
      <c r="AI4177" s="4"/>
      <c r="AJ41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7" s="8">
        <f>IF(#REF!=MAX(#REF!),"New","Old")</f>
      </c>
      <c r="AL4177" s="3"/>
      <c r="AM4177" s="9">
        <f>IF(OR(#REF!="",#REF!=0),"",IF(#REF!&lt;12000,"&lt;12k",IF(AND(#REF!&gt;=12000,#REF!&lt;24000),"12k to 24k",IF(AND(#REF!&gt;=24000,#REF!&lt;=36000),"24k to 36k",IF(#REF!&gt;36000,"&gt;36k","")))))</f>
      </c>
    </row>
    <row x14ac:dyDescent="0.25" r="4178" customHeight="1" ht="18.75">
      <c r="A4178" s="1">
        <v>1959643</v>
      </c>
      <c r="B4178" s="2">
        <v>11567294</v>
      </c>
      <c r="C4178" s="3" t="s">
        <v>0</v>
      </c>
      <c r="D4178" s="3" t="s">
        <v>3638</v>
      </c>
      <c r="E4178" s="2">
        <v>2023</v>
      </c>
      <c r="F4178" s="4">
        <v>45314</v>
      </c>
      <c r="G4178" s="3" t="s">
        <v>2</v>
      </c>
      <c r="H4178" s="4">
        <v>45314</v>
      </c>
      <c r="I4178" s="4">
        <f>_xlfn.XLOOKUP(#REF!,[1]!Backup_F8_Previous_Wave[ODINO],[1]!Backup_F8_Previous_Wave[Production Date],"")</f>
      </c>
      <c r="J4178" s="10">
        <f>_xlfn.XLOOKUP(#REF!,[1]!Backup_F8_Previous_Wave[ODINO],[1]!Backup_F8_Previous_Wave[Wave Date],"")</f>
      </c>
      <c r="K4178" s="6">
        <f>_xlfn.XLOOKUP(#REF!,[1]!Backup_F8_Previous_Wave[ODINO],[1]!Backup_F8_Previous_Wave[Full VIN],"")</f>
      </c>
      <c r="L4178" s="3" t="s">
        <v>12140</v>
      </c>
      <c r="M4178" s="3" t="s">
        <v>4</v>
      </c>
      <c r="N4178" s="3" t="s">
        <v>12141</v>
      </c>
      <c r="O4178" s="3" t="s">
        <v>12142</v>
      </c>
      <c r="P4178" s="6">
        <f>_xlfn.XLOOKUP(#REF!,[1]!Table2[BINNING],[1]!Table2[VFG],"")</f>
      </c>
      <c r="Q4178" s="6">
        <f>IF(ISNUMBER(FIND("|",#REF!,1)),LEFT(#REF!,FIND("|",#REF!,1)-2),#REF!)</f>
      </c>
      <c r="R4178" s="6">
        <f>IF(ISNUMBER(FIND("|",#REF!,1)),RIGHT(#REF!,LEN(#REF!)-FIND("|",#REF!,1)-1),"")</f>
      </c>
      <c r="S4178" s="3" t="s">
        <v>7</v>
      </c>
      <c r="T4178" s="3" t="s">
        <v>7</v>
      </c>
      <c r="U4178" s="2">
        <v>0</v>
      </c>
      <c r="V4178" s="2">
        <v>0</v>
      </c>
      <c r="W4178" s="2"/>
      <c r="X4178" s="3" t="s">
        <v>282</v>
      </c>
      <c r="Y4178" s="2"/>
      <c r="Z4178" s="3"/>
      <c r="AA4178" s="3"/>
      <c r="AB4178" s="7" t="s">
        <v>12143</v>
      </c>
      <c r="AC4178" s="3" t="s">
        <v>3642</v>
      </c>
      <c r="AD4178" s="3" t="s">
        <v>3643</v>
      </c>
      <c r="AE4178" s="3" t="s">
        <v>3644</v>
      </c>
      <c r="AF4178" s="3" t="s">
        <v>68</v>
      </c>
      <c r="AG4178" s="4"/>
      <c r="AH4178" s="3"/>
      <c r="AI4178" s="4"/>
      <c r="AJ41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8" s="8">
        <f>IF(#REF!=MAX(#REF!),"New","Old")</f>
      </c>
      <c r="AL4178" s="3"/>
      <c r="AM4178" s="9">
        <f>IF(OR(#REF!="",#REF!=0),"",IF(#REF!&lt;12000,"&lt;12k",IF(AND(#REF!&gt;=12000,#REF!&lt;24000),"12k to 24k",IF(AND(#REF!&gt;=24000,#REF!&lt;=36000),"24k to 36k",IF(#REF!&gt;36000,"&gt;36k","")))))</f>
      </c>
    </row>
    <row x14ac:dyDescent="0.25" r="4179" customHeight="1" ht="18.75">
      <c r="A4179" s="1">
        <v>1959652</v>
      </c>
      <c r="B4179" s="2">
        <v>11567302</v>
      </c>
      <c r="C4179" s="3" t="s">
        <v>0</v>
      </c>
      <c r="D4179" s="3" t="s">
        <v>181</v>
      </c>
      <c r="E4179" s="2">
        <v>2017</v>
      </c>
      <c r="F4179" s="4">
        <v>45287</v>
      </c>
      <c r="G4179" s="3" t="s">
        <v>14</v>
      </c>
      <c r="H4179" s="4">
        <v>45314</v>
      </c>
      <c r="I4179" s="4">
        <f>_xlfn.XLOOKUP(#REF!,[1]!Backup_F8_Previous_Wave[ODINO],[1]!Backup_F8_Previous_Wave[Production Date],"")</f>
      </c>
      <c r="J4179" s="10">
        <f>_xlfn.XLOOKUP(#REF!,[1]!Backup_F8_Previous_Wave[ODINO],[1]!Backup_F8_Previous_Wave[Wave Date],"")</f>
      </c>
      <c r="K4179" s="6">
        <f>_xlfn.XLOOKUP(#REF!,[1]!Backup_F8_Previous_Wave[ODINO],[1]!Backup_F8_Previous_Wave[Full VIN],"")</f>
      </c>
      <c r="L4179" s="3" t="s">
        <v>5697</v>
      </c>
      <c r="M4179" s="3" t="s">
        <v>4</v>
      </c>
      <c r="N4179" s="3" t="s">
        <v>12144</v>
      </c>
      <c r="O4179" s="3" t="s">
        <v>196</v>
      </c>
      <c r="P4179" s="6">
        <f>_xlfn.XLOOKUP(#REF!,[1]!Table2[BINNING],[1]!Table2[VFG],"")</f>
      </c>
      <c r="Q4179" s="6">
        <f>IF(ISNUMBER(FIND("|",#REF!,1)),LEFT(#REF!,FIND("|",#REF!,1)-2),#REF!)</f>
      </c>
      <c r="R4179" s="6">
        <f>IF(ISNUMBER(FIND("|",#REF!,1)),RIGHT(#REF!,LEN(#REF!)-FIND("|",#REF!,1)-1),"")</f>
      </c>
      <c r="S4179" s="3" t="s">
        <v>7</v>
      </c>
      <c r="T4179" s="3" t="s">
        <v>7</v>
      </c>
      <c r="U4179" s="2">
        <v>0</v>
      </c>
      <c r="V4179" s="2">
        <v>0</v>
      </c>
      <c r="W4179" s="2"/>
      <c r="X4179" s="3" t="s">
        <v>90</v>
      </c>
      <c r="Y4179" s="2">
        <v>60</v>
      </c>
      <c r="Z4179" s="3"/>
      <c r="AA4179" s="3"/>
      <c r="AB4179" s="7" t="s">
        <v>12145</v>
      </c>
      <c r="AC4179" s="3" t="s">
        <v>297</v>
      </c>
      <c r="AD4179" s="3" t="s">
        <v>298</v>
      </c>
      <c r="AE4179" s="3" t="s">
        <v>299</v>
      </c>
      <c r="AF4179" s="3" t="s">
        <v>198</v>
      </c>
      <c r="AG4179" s="4"/>
      <c r="AH4179" s="3"/>
      <c r="AI4179" s="4"/>
      <c r="AJ41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79" s="8">
        <f>IF(#REF!=MAX(#REF!),"New","Old")</f>
      </c>
      <c r="AL4179" s="3"/>
      <c r="AM4179" s="9">
        <f>IF(OR(#REF!="",#REF!=0),"",IF(#REF!&lt;12000,"&lt;12k",IF(AND(#REF!&gt;=12000,#REF!&lt;24000),"12k to 24k",IF(AND(#REF!&gt;=24000,#REF!&lt;=36000),"24k to 36k",IF(#REF!&gt;36000,"&gt;36k","")))))</f>
      </c>
    </row>
    <row x14ac:dyDescent="0.25" r="4180" customHeight="1" ht="18.75">
      <c r="A4180" s="1">
        <v>1959674</v>
      </c>
      <c r="B4180" s="2">
        <v>11567315</v>
      </c>
      <c r="C4180" s="3" t="s">
        <v>0</v>
      </c>
      <c r="D4180" s="3" t="s">
        <v>1</v>
      </c>
      <c r="E4180" s="2">
        <v>2023</v>
      </c>
      <c r="F4180" s="4">
        <v>45279</v>
      </c>
      <c r="G4180" s="3" t="s">
        <v>14</v>
      </c>
      <c r="H4180" s="4">
        <v>45314</v>
      </c>
      <c r="I4180" s="4">
        <f>_xlfn.XLOOKUP(#REF!,[1]!Backup_F8_Previous_Wave[ODINO],[1]!Backup_F8_Previous_Wave[Production Date],"")</f>
      </c>
      <c r="J4180" s="10">
        <f>_xlfn.XLOOKUP(#REF!,[1]!Backup_F8_Previous_Wave[ODINO],[1]!Backup_F8_Previous_Wave[Wave Date],"")</f>
      </c>
      <c r="K4180" s="6">
        <f>_xlfn.XLOOKUP(#REF!,[1]!Backup_F8_Previous_Wave[ODINO],[1]!Backup_F8_Previous_Wave[Full VIN],"")</f>
      </c>
      <c r="L4180" s="3" t="s">
        <v>12146</v>
      </c>
      <c r="M4180" s="3" t="s">
        <v>4</v>
      </c>
      <c r="N4180" s="3" t="s">
        <v>12147</v>
      </c>
      <c r="O4180" s="3" t="s">
        <v>2222</v>
      </c>
      <c r="P4180" s="6">
        <f>_xlfn.XLOOKUP(#REF!,[1]!Table2[BINNING],[1]!Table2[VFG],"")</f>
      </c>
      <c r="Q4180" s="6">
        <f>IF(ISNUMBER(FIND("|",#REF!,1)),LEFT(#REF!,FIND("|",#REF!,1)-2),#REF!)</f>
      </c>
      <c r="R4180" s="6">
        <f>IF(ISNUMBER(FIND("|",#REF!,1)),RIGHT(#REF!,LEN(#REF!)-FIND("|",#REF!,1)-1),"")</f>
      </c>
      <c r="S4180" s="3" t="s">
        <v>7</v>
      </c>
      <c r="T4180" s="3" t="s">
        <v>7</v>
      </c>
      <c r="U4180" s="2">
        <v>0</v>
      </c>
      <c r="V4180" s="2">
        <v>0</v>
      </c>
      <c r="W4180" s="2"/>
      <c r="X4180" s="3" t="s">
        <v>253</v>
      </c>
      <c r="Y4180" s="2"/>
      <c r="Z4180" s="3"/>
      <c r="AA4180" s="3"/>
      <c r="AB4180" s="7" t="s">
        <v>12148</v>
      </c>
      <c r="AC4180" s="3" t="s">
        <v>4018</v>
      </c>
      <c r="AD4180" s="3" t="s">
        <v>11</v>
      </c>
      <c r="AE4180" s="3" t="s">
        <v>135</v>
      </c>
      <c r="AF4180" s="3" t="s">
        <v>27</v>
      </c>
      <c r="AG4180" s="4"/>
      <c r="AH4180" s="3"/>
      <c r="AI4180" s="4"/>
      <c r="AJ41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0" s="8">
        <f>IF(#REF!=MAX(#REF!),"New","Old")</f>
      </c>
      <c r="AL4180" s="3"/>
      <c r="AM4180" s="9">
        <f>IF(OR(#REF!="",#REF!=0),"",IF(#REF!&lt;12000,"&lt;12k",IF(AND(#REF!&gt;=12000,#REF!&lt;24000),"12k to 24k",IF(AND(#REF!&gt;=24000,#REF!&lt;=36000),"24k to 36k",IF(#REF!&gt;36000,"&gt;36k","")))))</f>
      </c>
    </row>
    <row x14ac:dyDescent="0.25" r="4181" customHeight="1" ht="18.75">
      <c r="A4181" s="1">
        <v>1959693</v>
      </c>
      <c r="B4181" s="2">
        <v>11567327</v>
      </c>
      <c r="C4181" s="3" t="s">
        <v>0</v>
      </c>
      <c r="D4181" s="3" t="s">
        <v>86</v>
      </c>
      <c r="E4181" s="2">
        <v>2020</v>
      </c>
      <c r="F4181" s="4">
        <v>45310</v>
      </c>
      <c r="G4181" s="3" t="s">
        <v>2</v>
      </c>
      <c r="H4181" s="4">
        <v>45314</v>
      </c>
      <c r="I4181" s="4">
        <f>_xlfn.XLOOKUP(#REF!,[1]!Backup_F8_Previous_Wave[ODINO],[1]!Backup_F8_Previous_Wave[Production Date],"")</f>
      </c>
      <c r="J4181" s="10">
        <f>_xlfn.XLOOKUP(#REF!,[1]!Backup_F8_Previous_Wave[ODINO],[1]!Backup_F8_Previous_Wave[Wave Date],"")</f>
      </c>
      <c r="K4181" s="6">
        <f>_xlfn.XLOOKUP(#REF!,[1]!Backup_F8_Previous_Wave[ODINO],[1]!Backup_F8_Previous_Wave[Full VIN],"")</f>
      </c>
      <c r="L4181" s="3" t="s">
        <v>3550</v>
      </c>
      <c r="M4181" s="3" t="s">
        <v>4</v>
      </c>
      <c r="N4181" s="3" t="s">
        <v>12149</v>
      </c>
      <c r="O4181" s="3" t="s">
        <v>4771</v>
      </c>
      <c r="P4181" s="6">
        <f>_xlfn.XLOOKUP(#REF!,[1]!Table2[BINNING],[1]!Table2[VFG],"")</f>
      </c>
      <c r="Q4181" s="6">
        <f>IF(ISNUMBER(FIND("|",#REF!,1)),LEFT(#REF!,FIND("|",#REF!,1)-2),#REF!)</f>
      </c>
      <c r="R4181" s="6">
        <f>IF(ISNUMBER(FIND("|",#REF!,1)),RIGHT(#REF!,LEN(#REF!)-FIND("|",#REF!,1)-1),"")</f>
      </c>
      <c r="S4181" s="3" t="s">
        <v>7</v>
      </c>
      <c r="T4181" s="3" t="s">
        <v>7</v>
      </c>
      <c r="U4181" s="2">
        <v>0</v>
      </c>
      <c r="V4181" s="2">
        <v>0</v>
      </c>
      <c r="W4181" s="2"/>
      <c r="X4181" s="3" t="s">
        <v>246</v>
      </c>
      <c r="Y4181" s="2">
        <v>0</v>
      </c>
      <c r="Z4181" s="3"/>
      <c r="AA4181" s="3"/>
      <c r="AB4181" s="7" t="s">
        <v>12150</v>
      </c>
      <c r="AC4181" s="3" t="s">
        <v>685</v>
      </c>
      <c r="AD4181" s="3" t="s">
        <v>93</v>
      </c>
      <c r="AE4181" s="3" t="s">
        <v>94</v>
      </c>
      <c r="AF4181" s="3" t="s">
        <v>95</v>
      </c>
      <c r="AG4181" s="4"/>
      <c r="AH4181" s="3"/>
      <c r="AI4181" s="4"/>
      <c r="AJ41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1" s="8">
        <f>IF(#REF!=MAX(#REF!),"New","Old")</f>
      </c>
      <c r="AL4181" s="3"/>
      <c r="AM4181" s="9">
        <f>IF(OR(#REF!="",#REF!=0),"",IF(#REF!&lt;12000,"&lt;12k",IF(AND(#REF!&gt;=12000,#REF!&lt;24000),"12k to 24k",IF(AND(#REF!&gt;=24000,#REF!&lt;=36000),"24k to 36k",IF(#REF!&gt;36000,"&gt;36k","")))))</f>
      </c>
    </row>
    <row x14ac:dyDescent="0.25" r="4182" customHeight="1" ht="18.75">
      <c r="A4182" s="1">
        <v>1959707</v>
      </c>
      <c r="B4182" s="2">
        <v>11567338</v>
      </c>
      <c r="C4182" s="3" t="s">
        <v>0</v>
      </c>
      <c r="D4182" s="3" t="s">
        <v>181</v>
      </c>
      <c r="E4182" s="2">
        <v>2020</v>
      </c>
      <c r="F4182" s="4">
        <v>44572</v>
      </c>
      <c r="G4182" s="3" t="s">
        <v>2</v>
      </c>
      <c r="H4182" s="4">
        <v>45314</v>
      </c>
      <c r="I4182" s="4"/>
      <c r="J4182" s="10">
        <f>_xlfn.XLOOKUP(#REF!,[1]!Backup_F8_Previous_Wave[ODINO],[1]!Backup_F8_Previous_Wave[Wave Date],"")</f>
      </c>
      <c r="K4182" s="6">
        <f>_xlfn.XLOOKUP(#REF!,[1]!Backup_F8_Previous_Wave[ODINO],[1]!Backup_F8_Previous_Wave[Full VIN],"")</f>
      </c>
      <c r="L4182" s="3" t="s">
        <v>12094</v>
      </c>
      <c r="M4182" s="3" t="s">
        <v>4</v>
      </c>
      <c r="N4182" s="3" t="s">
        <v>12151</v>
      </c>
      <c r="O4182" s="3" t="s">
        <v>99</v>
      </c>
      <c r="P4182" s="6">
        <f>_xlfn.XLOOKUP(#REF!,[1]!Table2[BINNING],[1]!Table2[VFG],"")</f>
      </c>
      <c r="Q4182" s="6">
        <f>IF(ISNUMBER(FIND("|",#REF!,1)),LEFT(#REF!,FIND("|",#REF!,1)-2),#REF!)</f>
      </c>
      <c r="R4182" s="6">
        <f>IF(ISNUMBER(FIND("|",#REF!,1)),RIGHT(#REF!,LEN(#REF!)-FIND("|",#REF!,1)-1),"")</f>
      </c>
      <c r="S4182" s="3" t="s">
        <v>7</v>
      </c>
      <c r="T4182" s="3" t="s">
        <v>7</v>
      </c>
      <c r="U4182" s="2">
        <v>0</v>
      </c>
      <c r="V4182" s="2">
        <v>0</v>
      </c>
      <c r="W4182" s="2"/>
      <c r="X4182" s="3" t="s">
        <v>253</v>
      </c>
      <c r="Y4182" s="2">
        <v>45</v>
      </c>
      <c r="Z4182" s="3"/>
      <c r="AA4182" s="3"/>
      <c r="AB4182" s="7" t="s">
        <v>12152</v>
      </c>
      <c r="AC4182" s="3" t="s">
        <v>44</v>
      </c>
      <c r="AD4182" s="3" t="s">
        <v>44</v>
      </c>
      <c r="AE4182" s="3" t="s">
        <v>44</v>
      </c>
      <c r="AF4182" s="3" t="s">
        <v>44</v>
      </c>
      <c r="AG4182" s="4"/>
      <c r="AH4182" s="3"/>
      <c r="AI4182" s="4"/>
      <c r="AJ41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2" s="8">
        <f>IF(#REF!=MAX(#REF!),"New","Old")</f>
      </c>
      <c r="AL4182" s="3"/>
      <c r="AM4182" s="9">
        <f>IF(OR(#REF!="",#REF!=0),"",IF(#REF!&lt;12000,"&lt;12k",IF(AND(#REF!&gt;=12000,#REF!&lt;24000),"12k to 24k",IF(AND(#REF!&gt;=24000,#REF!&lt;=36000),"24k to 36k",IF(#REF!&gt;36000,"&gt;36k","")))))</f>
      </c>
    </row>
    <row x14ac:dyDescent="0.25" r="4183" customHeight="1" ht="18.75">
      <c r="A4183" s="1">
        <v>1959721</v>
      </c>
      <c r="B4183" s="2">
        <v>11567350</v>
      </c>
      <c r="C4183" s="3" t="s">
        <v>0</v>
      </c>
      <c r="D4183" s="3" t="s">
        <v>86</v>
      </c>
      <c r="E4183" s="2">
        <v>2020</v>
      </c>
      <c r="F4183" s="4">
        <v>45245</v>
      </c>
      <c r="G4183" s="3" t="s">
        <v>14</v>
      </c>
      <c r="H4183" s="4">
        <v>45314</v>
      </c>
      <c r="I4183" s="4">
        <f>_xlfn.XLOOKUP(#REF!,[1]!Backup_F8_Previous_Wave[ODINO],[1]!Backup_F8_Previous_Wave[Production Date],"")</f>
      </c>
      <c r="J4183" s="10">
        <f>_xlfn.XLOOKUP(#REF!,[1]!Backup_F8_Previous_Wave[ODINO],[1]!Backup_F8_Previous_Wave[Wave Date],"")</f>
      </c>
      <c r="K4183" s="6">
        <f>_xlfn.XLOOKUP(#REF!,[1]!Backup_F8_Previous_Wave[ODINO],[1]!Backup_F8_Previous_Wave[Full VIN],"")</f>
      </c>
      <c r="L4183" s="3" t="s">
        <v>8041</v>
      </c>
      <c r="M4183" s="3" t="s">
        <v>4</v>
      </c>
      <c r="N4183" s="3" t="s">
        <v>12153</v>
      </c>
      <c r="O4183" s="3" t="s">
        <v>4771</v>
      </c>
      <c r="P4183" s="6">
        <f>_xlfn.XLOOKUP(#REF!,[1]!Table2[BINNING],[1]!Table2[VFG],"")</f>
      </c>
      <c r="Q4183" s="6">
        <f>IF(ISNUMBER(FIND("|",#REF!,1)),LEFT(#REF!,FIND("|",#REF!,1)-2),#REF!)</f>
      </c>
      <c r="R4183" s="6">
        <f>IF(ISNUMBER(FIND("|",#REF!,1)),RIGHT(#REF!,LEN(#REF!)-FIND("|",#REF!,1)-1),"")</f>
      </c>
      <c r="S4183" s="3" t="s">
        <v>7</v>
      </c>
      <c r="T4183" s="3" t="s">
        <v>7</v>
      </c>
      <c r="U4183" s="2">
        <v>0</v>
      </c>
      <c r="V4183" s="2">
        <v>0</v>
      </c>
      <c r="W4183" s="2"/>
      <c r="X4183" s="3" t="s">
        <v>246</v>
      </c>
      <c r="Y4183" s="2"/>
      <c r="Z4183" s="3"/>
      <c r="AA4183" s="3"/>
      <c r="AB4183" s="7" t="s">
        <v>12154</v>
      </c>
      <c r="AC4183" s="3" t="s">
        <v>685</v>
      </c>
      <c r="AD4183" s="3" t="s">
        <v>1962</v>
      </c>
      <c r="AE4183" s="3" t="s">
        <v>2404</v>
      </c>
      <c r="AF4183" s="3" t="s">
        <v>95</v>
      </c>
      <c r="AG4183" s="4"/>
      <c r="AH4183" s="3"/>
      <c r="AI4183" s="4"/>
      <c r="AJ41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3" s="8">
        <f>IF(#REF!=MAX(#REF!),"New","Old")</f>
      </c>
      <c r="AL4183" s="3"/>
      <c r="AM4183" s="9">
        <f>IF(OR(#REF!="",#REF!=0),"",IF(#REF!&lt;12000,"&lt;12k",IF(AND(#REF!&gt;=12000,#REF!&lt;24000),"12k to 24k",IF(AND(#REF!&gt;=24000,#REF!&lt;=36000),"24k to 36k",IF(#REF!&gt;36000,"&gt;36k","")))))</f>
      </c>
    </row>
    <row x14ac:dyDescent="0.25" r="4184" customHeight="1" ht="18.75">
      <c r="A4184" s="1">
        <v>1959767</v>
      </c>
      <c r="B4184" s="2">
        <v>11567380</v>
      </c>
      <c r="C4184" s="3" t="s">
        <v>0</v>
      </c>
      <c r="D4184" s="3" t="s">
        <v>1</v>
      </c>
      <c r="E4184" s="2">
        <v>2015</v>
      </c>
      <c r="F4184" s="4">
        <v>45184</v>
      </c>
      <c r="G4184" s="3" t="s">
        <v>39</v>
      </c>
      <c r="H4184" s="4">
        <v>45314</v>
      </c>
      <c r="I4184" s="4">
        <f>_xlfn.XLOOKUP(#REF!,[1]!Backup_F8_Previous_Wave[ODINO],[1]!Backup_F8_Previous_Wave[Production Date],"")</f>
      </c>
      <c r="J4184" s="10">
        <f>_xlfn.XLOOKUP(#REF!,[1]!Backup_F8_Previous_Wave[ODINO],[1]!Backup_F8_Previous_Wave[Wave Date],"")</f>
      </c>
      <c r="K4184" s="6">
        <f>_xlfn.XLOOKUP(#REF!,[1]!Backup_F8_Previous_Wave[ODINO],[1]!Backup_F8_Previous_Wave[Full VIN],"")</f>
      </c>
      <c r="L4184" s="3" t="s">
        <v>12155</v>
      </c>
      <c r="M4184" s="3" t="s">
        <v>4</v>
      </c>
      <c r="N4184" s="3" t="s">
        <v>12156</v>
      </c>
      <c r="O4184" s="3" t="s">
        <v>62</v>
      </c>
      <c r="P4184" s="6">
        <f>_xlfn.XLOOKUP(#REF!,[1]!Table2[BINNING],[1]!Table2[VFG],"")</f>
      </c>
      <c r="Q4184" s="6">
        <f>IF(ISNUMBER(FIND("|",#REF!,1)),LEFT(#REF!,FIND("|",#REF!,1)-2),#REF!)</f>
      </c>
      <c r="R4184" s="6">
        <f>IF(ISNUMBER(FIND("|",#REF!,1)),RIGHT(#REF!,LEN(#REF!)-FIND("|",#REF!,1)-1),"")</f>
      </c>
      <c r="S4184" s="3" t="s">
        <v>7</v>
      </c>
      <c r="T4184" s="3" t="s">
        <v>7</v>
      </c>
      <c r="U4184" s="2">
        <v>0</v>
      </c>
      <c r="V4184" s="2">
        <v>0</v>
      </c>
      <c r="W4184" s="2">
        <v>203405</v>
      </c>
      <c r="X4184" s="3" t="s">
        <v>72</v>
      </c>
      <c r="Y4184" s="2"/>
      <c r="Z4184" s="3"/>
      <c r="AA4184" s="3"/>
      <c r="AB4184" s="7" t="s">
        <v>12157</v>
      </c>
      <c r="AC4184" s="3" t="s">
        <v>20</v>
      </c>
      <c r="AD4184" s="3" t="s">
        <v>11</v>
      </c>
      <c r="AE4184" s="3" t="s">
        <v>135</v>
      </c>
      <c r="AF4184" s="3" t="s">
        <v>27</v>
      </c>
      <c r="AG4184" s="4"/>
      <c r="AH4184" s="3"/>
      <c r="AI4184" s="4"/>
      <c r="AJ41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4" s="8">
        <f>IF(#REF!=MAX(#REF!),"New","Old")</f>
      </c>
      <c r="AL4184" s="3"/>
      <c r="AM4184" s="9">
        <f>IF(OR(#REF!="",#REF!=0),"",IF(#REF!&lt;12000,"&lt;12k",IF(AND(#REF!&gt;=12000,#REF!&lt;24000),"12k to 24k",IF(AND(#REF!&gt;=24000,#REF!&lt;=36000),"24k to 36k",IF(#REF!&gt;36000,"&gt;36k","")))))</f>
      </c>
    </row>
    <row x14ac:dyDescent="0.25" r="4185" customHeight="1" ht="18.75">
      <c r="A4185" s="1">
        <v>1959866</v>
      </c>
      <c r="B4185" s="2">
        <v>11567441</v>
      </c>
      <c r="C4185" s="3" t="s">
        <v>0</v>
      </c>
      <c r="D4185" s="3" t="s">
        <v>86</v>
      </c>
      <c r="E4185" s="2">
        <v>2021</v>
      </c>
      <c r="F4185" s="4">
        <v>45078</v>
      </c>
      <c r="G4185" s="3" t="s">
        <v>108</v>
      </c>
      <c r="H4185" s="4">
        <v>45315</v>
      </c>
      <c r="I4185" s="4">
        <f>_xlfn.XLOOKUP(#REF!,[1]!Backup_F8_Previous_Wave[ODINO],[1]!Backup_F8_Previous_Wave[Production Date],"")</f>
      </c>
      <c r="J4185" s="10">
        <f>_xlfn.XLOOKUP(#REF!,[1]!Backup_F8_Previous_Wave[ODINO],[1]!Backup_F8_Previous_Wave[Wave Date],"")</f>
      </c>
      <c r="K4185" s="6">
        <f>_xlfn.XLOOKUP(#REF!,[1]!Backup_F8_Previous_Wave[ODINO],[1]!Backup_F8_Previous_Wave[Full VIN],"")</f>
      </c>
      <c r="L4185" s="3" t="s">
        <v>11555</v>
      </c>
      <c r="M4185" s="3" t="s">
        <v>4</v>
      </c>
      <c r="N4185" s="3" t="s">
        <v>12158</v>
      </c>
      <c r="O4185" s="3" t="s">
        <v>4771</v>
      </c>
      <c r="P4185" s="6">
        <f>_xlfn.XLOOKUP(#REF!,[1]!Table2[BINNING],[1]!Table2[VFG],"")</f>
      </c>
      <c r="Q4185" s="6">
        <f>IF(ISNUMBER(FIND("|",#REF!,1)),LEFT(#REF!,FIND("|",#REF!,1)-2),#REF!)</f>
      </c>
      <c r="R4185" s="6">
        <f>IF(ISNUMBER(FIND("|",#REF!,1)),RIGHT(#REF!,LEN(#REF!)-FIND("|",#REF!,1)-1),"")</f>
      </c>
      <c r="S4185" s="3" t="s">
        <v>7</v>
      </c>
      <c r="T4185" s="3" t="s">
        <v>7</v>
      </c>
      <c r="U4185" s="2">
        <v>0</v>
      </c>
      <c r="V4185" s="2">
        <v>0</v>
      </c>
      <c r="W4185" s="2">
        <v>30000</v>
      </c>
      <c r="X4185" s="3" t="s">
        <v>305</v>
      </c>
      <c r="Y4185" s="2"/>
      <c r="Z4185" s="3" t="s">
        <v>12159</v>
      </c>
      <c r="AA4185" s="3" t="s">
        <v>10054</v>
      </c>
      <c r="AB4185" s="7" t="s">
        <v>12160</v>
      </c>
      <c r="AC4185" s="3" t="s">
        <v>685</v>
      </c>
      <c r="AD4185" s="3" t="s">
        <v>93</v>
      </c>
      <c r="AE4185" s="3" t="s">
        <v>94</v>
      </c>
      <c r="AF4185" s="3" t="s">
        <v>95</v>
      </c>
      <c r="AG4185" s="4"/>
      <c r="AH4185" s="3"/>
      <c r="AI4185" s="4"/>
      <c r="AJ41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5" s="8">
        <f>IF(#REF!=MAX(#REF!),"New","Old")</f>
      </c>
      <c r="AL4185" s="3"/>
      <c r="AM4185" s="9">
        <f>IF(OR(#REF!="",#REF!=0),"",IF(#REF!&lt;12000,"&lt;12k",IF(AND(#REF!&gt;=12000,#REF!&lt;24000),"12k to 24k",IF(AND(#REF!&gt;=24000,#REF!&lt;=36000),"24k to 36k",IF(#REF!&gt;36000,"&gt;36k","")))))</f>
      </c>
    </row>
    <row x14ac:dyDescent="0.25" r="4186" customHeight="1" ht="18.75">
      <c r="A4186" s="1">
        <v>1959869</v>
      </c>
      <c r="B4186" s="2">
        <v>11567443</v>
      </c>
      <c r="C4186" s="3" t="s">
        <v>0</v>
      </c>
      <c r="D4186" s="3" t="s">
        <v>86</v>
      </c>
      <c r="E4186" s="2">
        <v>2020</v>
      </c>
      <c r="F4186" s="4">
        <v>45308</v>
      </c>
      <c r="G4186" s="3" t="s">
        <v>2</v>
      </c>
      <c r="H4186" s="4">
        <v>45315</v>
      </c>
      <c r="I4186" s="4">
        <f>_xlfn.XLOOKUP(#REF!,[1]!Backup_F8_Previous_Wave[ODINO],[1]!Backup_F8_Previous_Wave[Production Date],"")</f>
      </c>
      <c r="J4186" s="10">
        <f>_xlfn.XLOOKUP(#REF!,[1]!Backup_F8_Previous_Wave[ODINO],[1]!Backup_F8_Previous_Wave[Wave Date],"")</f>
      </c>
      <c r="K4186" s="6">
        <f>_xlfn.XLOOKUP(#REF!,[1]!Backup_F8_Previous_Wave[ODINO],[1]!Backup_F8_Previous_Wave[Full VIN],"")</f>
      </c>
      <c r="L4186" s="3" t="s">
        <v>11063</v>
      </c>
      <c r="M4186" s="3" t="s">
        <v>4</v>
      </c>
      <c r="N4186" s="3" t="s">
        <v>12161</v>
      </c>
      <c r="O4186" s="3" t="s">
        <v>4771</v>
      </c>
      <c r="P4186" s="6">
        <f>_xlfn.XLOOKUP(#REF!,[1]!Table2[BINNING],[1]!Table2[VFG],"")</f>
      </c>
      <c r="Q4186" s="6">
        <f>IF(ISNUMBER(FIND("|",#REF!,1)),LEFT(#REF!,FIND("|",#REF!,1)-2),#REF!)</f>
      </c>
      <c r="R4186" s="6">
        <f>IF(ISNUMBER(FIND("|",#REF!,1)),RIGHT(#REF!,LEN(#REF!)-FIND("|",#REF!,1)-1),"")</f>
      </c>
      <c r="S4186" s="3" t="s">
        <v>7</v>
      </c>
      <c r="T4186" s="3" t="s">
        <v>7</v>
      </c>
      <c r="U4186" s="2">
        <v>0</v>
      </c>
      <c r="V4186" s="2">
        <v>0</v>
      </c>
      <c r="W4186" s="2">
        <v>100000</v>
      </c>
      <c r="X4186" s="3" t="s">
        <v>358</v>
      </c>
      <c r="Y4186" s="2"/>
      <c r="Z4186" s="3" t="s">
        <v>12162</v>
      </c>
      <c r="AA4186" s="3" t="s">
        <v>5200</v>
      </c>
      <c r="AB4186" s="7" t="s">
        <v>12163</v>
      </c>
      <c r="AC4186" s="3" t="s">
        <v>685</v>
      </c>
      <c r="AD4186" s="3" t="s">
        <v>1962</v>
      </c>
      <c r="AE4186" s="3" t="s">
        <v>2404</v>
      </c>
      <c r="AF4186" s="3" t="s">
        <v>95</v>
      </c>
      <c r="AG4186" s="4"/>
      <c r="AH4186" s="3"/>
      <c r="AI4186" s="4"/>
      <c r="AJ41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6" s="8">
        <f>IF(#REF!=MAX(#REF!),"New","Old")</f>
      </c>
      <c r="AL4186" s="3"/>
      <c r="AM4186" s="9">
        <f>IF(OR(#REF!="",#REF!=0),"",IF(#REF!&lt;12000,"&lt;12k",IF(AND(#REF!&gt;=12000,#REF!&lt;24000),"12k to 24k",IF(AND(#REF!&gt;=24000,#REF!&lt;=36000),"24k to 36k",IF(#REF!&gt;36000,"&gt;36k","")))))</f>
      </c>
    </row>
    <row x14ac:dyDescent="0.25" r="4187" customHeight="1" ht="18.75">
      <c r="A4187" s="1">
        <v>1959875</v>
      </c>
      <c r="B4187" s="2">
        <v>11567448</v>
      </c>
      <c r="C4187" s="3" t="s">
        <v>0</v>
      </c>
      <c r="D4187" s="3" t="s">
        <v>181</v>
      </c>
      <c r="E4187" s="2">
        <v>2017</v>
      </c>
      <c r="F4187" s="4">
        <v>44501</v>
      </c>
      <c r="G4187" s="3" t="s">
        <v>14</v>
      </c>
      <c r="H4187" s="4">
        <v>45315</v>
      </c>
      <c r="I4187" s="4"/>
      <c r="J4187" s="10">
        <f>_xlfn.XLOOKUP(#REF!,[1]!Backup_F8_Previous_Wave[ODINO],[1]!Backup_F8_Previous_Wave[Wave Date],"")</f>
      </c>
      <c r="K4187" s="6">
        <f>_xlfn.XLOOKUP(#REF!,[1]!Backup_F8_Previous_Wave[ODINO],[1]!Backup_F8_Previous_Wave[Full VIN],"")</f>
      </c>
      <c r="L4187" s="3" t="s">
        <v>11960</v>
      </c>
      <c r="M4187" s="3" t="s">
        <v>4</v>
      </c>
      <c r="N4187" s="3" t="s">
        <v>12164</v>
      </c>
      <c r="O4187" s="3" t="s">
        <v>196</v>
      </c>
      <c r="P4187" s="6">
        <f>_xlfn.XLOOKUP(#REF!,[1]!Table2[BINNING],[1]!Table2[VFG],"")</f>
      </c>
      <c r="Q4187" s="6">
        <f>IF(ISNUMBER(FIND("|",#REF!,1)),LEFT(#REF!,FIND("|",#REF!,1)-2),#REF!)</f>
      </c>
      <c r="R4187" s="6">
        <f>IF(ISNUMBER(FIND("|",#REF!,1)),RIGHT(#REF!,LEN(#REF!)-FIND("|",#REF!,1)-1),"")</f>
      </c>
      <c r="S4187" s="3" t="s">
        <v>7</v>
      </c>
      <c r="T4187" s="3" t="s">
        <v>7</v>
      </c>
      <c r="U4187" s="2">
        <v>0</v>
      </c>
      <c r="V4187" s="2">
        <v>0</v>
      </c>
      <c r="W4187" s="2"/>
      <c r="X4187" s="3" t="s">
        <v>100</v>
      </c>
      <c r="Y4187" s="2">
        <v>50</v>
      </c>
      <c r="Z4187" s="3"/>
      <c r="AA4187" s="3"/>
      <c r="AB4187" s="7" t="s">
        <v>12165</v>
      </c>
      <c r="AC4187" s="3" t="s">
        <v>44</v>
      </c>
      <c r="AD4187" s="3" t="s">
        <v>44</v>
      </c>
      <c r="AE4187" s="3" t="s">
        <v>44</v>
      </c>
      <c r="AF4187" s="3" t="s">
        <v>44</v>
      </c>
      <c r="AG4187" s="4"/>
      <c r="AH4187" s="3"/>
      <c r="AI4187" s="4"/>
      <c r="AJ41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7" s="8">
        <f>IF(#REF!=MAX(#REF!),"New","Old")</f>
      </c>
      <c r="AL4187" s="3"/>
      <c r="AM4187" s="9">
        <f>IF(OR(#REF!="",#REF!=0),"",IF(#REF!&lt;12000,"&lt;12k",IF(AND(#REF!&gt;=12000,#REF!&lt;24000),"12k to 24k",IF(AND(#REF!&gt;=24000,#REF!&lt;=36000),"24k to 36k",IF(#REF!&gt;36000,"&gt;36k","")))))</f>
      </c>
    </row>
    <row x14ac:dyDescent="0.25" r="4188" customHeight="1" ht="18.75">
      <c r="A4188" s="1">
        <v>1959888</v>
      </c>
      <c r="B4188" s="2">
        <v>11567458</v>
      </c>
      <c r="C4188" s="3" t="s">
        <v>0</v>
      </c>
      <c r="D4188" s="3" t="s">
        <v>181</v>
      </c>
      <c r="E4188" s="2">
        <v>2016</v>
      </c>
      <c r="F4188" s="4">
        <v>44948</v>
      </c>
      <c r="G4188" s="3" t="s">
        <v>2</v>
      </c>
      <c r="H4188" s="4">
        <v>45315</v>
      </c>
      <c r="I4188" s="4">
        <f>_xlfn.XLOOKUP(#REF!,[1]!Backup_F8_Previous_Wave[ODINO],[1]!Backup_F8_Previous_Wave[Production Date],"")</f>
      </c>
      <c r="J4188" s="10">
        <f>_xlfn.XLOOKUP(#REF!,[1]!Backup_F8_Previous_Wave[ODINO],[1]!Backup_F8_Previous_Wave[Wave Date],"")</f>
      </c>
      <c r="K4188" s="6">
        <f>_xlfn.XLOOKUP(#REF!,[1]!Backup_F8_Previous_Wave[ODINO],[1]!Backup_F8_Previous_Wave[Full VIN],"")</f>
      </c>
      <c r="L4188" s="3" t="s">
        <v>5608</v>
      </c>
      <c r="M4188" s="3" t="s">
        <v>4</v>
      </c>
      <c r="N4188" s="3" t="s">
        <v>12166</v>
      </c>
      <c r="O4188" s="3" t="s">
        <v>196</v>
      </c>
      <c r="P4188" s="6">
        <f>_xlfn.XLOOKUP(#REF!,[1]!Table2[BINNING],[1]!Table2[VFG],"")</f>
      </c>
      <c r="Q4188" s="6">
        <f>IF(ISNUMBER(FIND("|",#REF!,1)),LEFT(#REF!,FIND("|",#REF!,1)-2),#REF!)</f>
      </c>
      <c r="R4188" s="6">
        <f>IF(ISNUMBER(FIND("|",#REF!,1)),RIGHT(#REF!,LEN(#REF!)-FIND("|",#REF!,1)-1),"")</f>
      </c>
      <c r="S4188" s="3" t="s">
        <v>7</v>
      </c>
      <c r="T4188" s="3" t="s">
        <v>7</v>
      </c>
      <c r="U4188" s="2">
        <v>0</v>
      </c>
      <c r="V4188" s="2">
        <v>0</v>
      </c>
      <c r="W4188" s="2"/>
      <c r="X4188" s="3" t="s">
        <v>238</v>
      </c>
      <c r="Y4188" s="2">
        <v>70</v>
      </c>
      <c r="Z4188" s="3"/>
      <c r="AA4188" s="3"/>
      <c r="AB4188" s="7" t="s">
        <v>12167</v>
      </c>
      <c r="AC4188" s="3" t="s">
        <v>297</v>
      </c>
      <c r="AD4188" s="3" t="s">
        <v>298</v>
      </c>
      <c r="AE4188" s="3" t="s">
        <v>299</v>
      </c>
      <c r="AF4188" s="3" t="s">
        <v>198</v>
      </c>
      <c r="AG4188" s="4"/>
      <c r="AH4188" s="3"/>
      <c r="AI4188" s="4"/>
      <c r="AJ41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8" s="8">
        <f>IF(#REF!=MAX(#REF!),"New","Old")</f>
      </c>
      <c r="AL4188" s="3"/>
      <c r="AM4188" s="9">
        <f>IF(OR(#REF!="",#REF!=0),"",IF(#REF!&lt;12000,"&lt;12k",IF(AND(#REF!&gt;=12000,#REF!&lt;24000),"12k to 24k",IF(AND(#REF!&gt;=24000,#REF!&lt;=36000),"24k to 36k",IF(#REF!&gt;36000,"&gt;36k","")))))</f>
      </c>
    </row>
    <row x14ac:dyDescent="0.25" r="4189" customHeight="1" ht="18.75">
      <c r="A4189" s="1">
        <v>1959898</v>
      </c>
      <c r="B4189" s="2">
        <v>11567465</v>
      </c>
      <c r="C4189" s="3" t="s">
        <v>0</v>
      </c>
      <c r="D4189" s="3" t="s">
        <v>181</v>
      </c>
      <c r="E4189" s="2">
        <v>2021</v>
      </c>
      <c r="F4189" s="4">
        <v>44950</v>
      </c>
      <c r="G4189" s="3" t="s">
        <v>2</v>
      </c>
      <c r="H4189" s="4">
        <v>45315</v>
      </c>
      <c r="I4189" s="4">
        <f>_xlfn.XLOOKUP(#REF!,[1]!Backup_F8_Previous_Wave[ODINO],[1]!Backup_F8_Previous_Wave[Production Date],"")</f>
      </c>
      <c r="J4189" s="10">
        <f>_xlfn.XLOOKUP(#REF!,[1]!Backup_F8_Previous_Wave[ODINO],[1]!Backup_F8_Previous_Wave[Wave Date],"")</f>
      </c>
      <c r="K4189" s="6">
        <f>_xlfn.XLOOKUP(#REF!,[1]!Backup_F8_Previous_Wave[ODINO],[1]!Backup_F8_Previous_Wave[Full VIN],"")</f>
      </c>
      <c r="L4189" s="3" t="s">
        <v>12168</v>
      </c>
      <c r="M4189" s="3" t="s">
        <v>4</v>
      </c>
      <c r="N4189" s="3" t="s">
        <v>12169</v>
      </c>
      <c r="O4189" s="3" t="s">
        <v>4128</v>
      </c>
      <c r="P4189" s="6">
        <f>_xlfn.XLOOKUP(#REF!,[1]!Table2[BINNING],[1]!Table2[VFG],"")</f>
      </c>
      <c r="Q4189" s="6">
        <f>IF(ISNUMBER(FIND("|",#REF!,1)),LEFT(#REF!,FIND("|",#REF!,1)-2),#REF!)</f>
      </c>
      <c r="R4189" s="6">
        <f>IF(ISNUMBER(FIND("|",#REF!,1)),RIGHT(#REF!,LEN(#REF!)-FIND("|",#REF!,1)-1),"")</f>
      </c>
      <c r="S4189" s="3" t="s">
        <v>7</v>
      </c>
      <c r="T4189" s="3" t="s">
        <v>7</v>
      </c>
      <c r="U4189" s="2">
        <v>0</v>
      </c>
      <c r="V4189" s="2">
        <v>0</v>
      </c>
      <c r="W4189" s="2">
        <v>30000</v>
      </c>
      <c r="X4189" s="3" t="s">
        <v>125</v>
      </c>
      <c r="Y4189" s="2"/>
      <c r="Z4189" s="3" t="s">
        <v>12170</v>
      </c>
      <c r="AA4189" s="3" t="s">
        <v>3814</v>
      </c>
      <c r="AB4189" s="7" t="s">
        <v>12171</v>
      </c>
      <c r="AC4189" s="3" t="s">
        <v>11891</v>
      </c>
      <c r="AD4189" s="3" t="s">
        <v>298</v>
      </c>
      <c r="AE4189" s="3" t="s">
        <v>299</v>
      </c>
      <c r="AF4189" s="3" t="s">
        <v>198</v>
      </c>
      <c r="AG4189" s="4"/>
      <c r="AH4189" s="3"/>
      <c r="AI4189" s="4"/>
      <c r="AJ41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89" s="8">
        <f>IF(#REF!=MAX(#REF!),"New","Old")</f>
      </c>
      <c r="AL4189" s="3"/>
      <c r="AM4189" s="9">
        <f>IF(OR(#REF!="",#REF!=0),"",IF(#REF!&lt;12000,"&lt;12k",IF(AND(#REF!&gt;=12000,#REF!&lt;24000),"12k to 24k",IF(AND(#REF!&gt;=24000,#REF!&lt;=36000),"24k to 36k",IF(#REF!&gt;36000,"&gt;36k","")))))</f>
      </c>
    </row>
    <row x14ac:dyDescent="0.25" r="4190" customHeight="1" ht="18.75">
      <c r="A4190" s="1">
        <v>1959904</v>
      </c>
      <c r="B4190" s="2">
        <v>11567471</v>
      </c>
      <c r="C4190" s="3" t="s">
        <v>0</v>
      </c>
      <c r="D4190" s="3" t="s">
        <v>181</v>
      </c>
      <c r="E4190" s="2">
        <v>2015</v>
      </c>
      <c r="F4190" s="4">
        <v>45052</v>
      </c>
      <c r="G4190" s="3" t="s">
        <v>108</v>
      </c>
      <c r="H4190" s="4">
        <v>45315</v>
      </c>
      <c r="I4190" s="4">
        <f>_xlfn.XLOOKUP(#REF!,[1]!Backup_F8_Previous_Wave[ODINO],[1]!Backup_F8_Previous_Wave[Production Date],"")</f>
      </c>
      <c r="J4190" s="10">
        <f>_xlfn.XLOOKUP(#REF!,[1]!Backup_F8_Previous_Wave[ODINO],[1]!Backup_F8_Previous_Wave[Wave Date],"")</f>
      </c>
      <c r="K4190" s="6">
        <f>_xlfn.XLOOKUP(#REF!,[1]!Backup_F8_Previous_Wave[ODINO],[1]!Backup_F8_Previous_Wave[Full VIN],"")</f>
      </c>
      <c r="L4190" s="3" t="s">
        <v>7980</v>
      </c>
      <c r="M4190" s="3" t="s">
        <v>4</v>
      </c>
      <c r="N4190" s="3" t="s">
        <v>12172</v>
      </c>
      <c r="O4190" s="3" t="s">
        <v>196</v>
      </c>
      <c r="P4190" s="6">
        <f>_xlfn.XLOOKUP(#REF!,[1]!Table2[BINNING],[1]!Table2[VFG],"")</f>
      </c>
      <c r="Q4190" s="6">
        <f>IF(ISNUMBER(FIND("|",#REF!,1)),LEFT(#REF!,FIND("|",#REF!,1)-2),#REF!)</f>
      </c>
      <c r="R4190" s="6">
        <f>IF(ISNUMBER(FIND("|",#REF!,1)),RIGHT(#REF!,LEN(#REF!)-FIND("|",#REF!,1)-1),"")</f>
      </c>
      <c r="S4190" s="3" t="s">
        <v>7</v>
      </c>
      <c r="T4190" s="3" t="s">
        <v>7</v>
      </c>
      <c r="U4190" s="2">
        <v>0</v>
      </c>
      <c r="V4190" s="2">
        <v>0</v>
      </c>
      <c r="W4190" s="2">
        <v>72000</v>
      </c>
      <c r="X4190" s="3" t="s">
        <v>119</v>
      </c>
      <c r="Y4190" s="2"/>
      <c r="Z4190" s="3" t="s">
        <v>12173</v>
      </c>
      <c r="AA4190" s="3" t="s">
        <v>5810</v>
      </c>
      <c r="AB4190" s="7" t="s">
        <v>12174</v>
      </c>
      <c r="AC4190" s="3" t="s">
        <v>297</v>
      </c>
      <c r="AD4190" s="3" t="s">
        <v>298</v>
      </c>
      <c r="AE4190" s="3" t="s">
        <v>299</v>
      </c>
      <c r="AF4190" s="3" t="s">
        <v>198</v>
      </c>
      <c r="AG4190" s="4"/>
      <c r="AH4190" s="3"/>
      <c r="AI4190" s="4"/>
      <c r="AJ41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0" s="8">
        <f>IF(#REF!=MAX(#REF!),"New","Old")</f>
      </c>
      <c r="AL4190" s="3"/>
      <c r="AM4190" s="9">
        <f>IF(OR(#REF!="",#REF!=0),"",IF(#REF!&lt;12000,"&lt;12k",IF(AND(#REF!&gt;=12000,#REF!&lt;24000),"12k to 24k",IF(AND(#REF!&gt;=24000,#REF!&lt;=36000),"24k to 36k",IF(#REF!&gt;36000,"&gt;36k","")))))</f>
      </c>
    </row>
    <row x14ac:dyDescent="0.25" r="4191" customHeight="1" ht="18.75">
      <c r="A4191" s="1">
        <v>1959973</v>
      </c>
      <c r="B4191" s="2">
        <v>11567519</v>
      </c>
      <c r="C4191" s="3" t="s">
        <v>0</v>
      </c>
      <c r="D4191" s="3" t="s">
        <v>187</v>
      </c>
      <c r="E4191" s="2">
        <v>2017</v>
      </c>
      <c r="F4191" s="4">
        <v>45309</v>
      </c>
      <c r="G4191" s="3" t="s">
        <v>2</v>
      </c>
      <c r="H4191" s="4">
        <v>45315</v>
      </c>
      <c r="I4191" s="4"/>
      <c r="J4191" s="10">
        <f>_xlfn.XLOOKUP(#REF!,[1]!Backup_F8_Previous_Wave[ODINO],[1]!Backup_F8_Previous_Wave[Wave Date],"")</f>
      </c>
      <c r="K4191" s="6">
        <f>_xlfn.XLOOKUP(#REF!,[1]!Backup_F8_Previous_Wave[ODINO],[1]!Backup_F8_Previous_Wave[Full VIN],"")</f>
      </c>
      <c r="L4191" s="3" t="s">
        <v>3001</v>
      </c>
      <c r="M4191" s="3" t="s">
        <v>4</v>
      </c>
      <c r="N4191" s="3" t="s">
        <v>12175</v>
      </c>
      <c r="O4191" s="3" t="s">
        <v>49</v>
      </c>
      <c r="P4191" s="6">
        <f>_xlfn.XLOOKUP(#REF!,[1]!Table2[BINNING],[1]!Table2[VFG],"")</f>
      </c>
      <c r="Q4191" s="6">
        <f>IF(ISNUMBER(FIND("|",#REF!,1)),LEFT(#REF!,FIND("|",#REF!,1)-2),#REF!)</f>
      </c>
      <c r="R4191" s="6">
        <f>IF(ISNUMBER(FIND("|",#REF!,1)),RIGHT(#REF!,LEN(#REF!)-FIND("|",#REF!,1)-1),"")</f>
      </c>
      <c r="S4191" s="3" t="s">
        <v>7</v>
      </c>
      <c r="T4191" s="3" t="s">
        <v>7</v>
      </c>
      <c r="U4191" s="2">
        <v>0</v>
      </c>
      <c r="V4191" s="2">
        <v>0</v>
      </c>
      <c r="W4191" s="2"/>
      <c r="X4191" s="3" t="s">
        <v>18</v>
      </c>
      <c r="Y4191" s="2"/>
      <c r="Z4191" s="3"/>
      <c r="AA4191" s="3"/>
      <c r="AB4191" s="7" t="s">
        <v>12176</v>
      </c>
      <c r="AC4191" s="3" t="s">
        <v>44</v>
      </c>
      <c r="AD4191" s="3" t="s">
        <v>44</v>
      </c>
      <c r="AE4191" s="3" t="s">
        <v>44</v>
      </c>
      <c r="AF4191" s="3" t="s">
        <v>44</v>
      </c>
      <c r="AG4191" s="4"/>
      <c r="AH4191" s="3"/>
      <c r="AI4191" s="4"/>
      <c r="AJ41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1" s="8">
        <f>IF(#REF!=MAX(#REF!),"New","Old")</f>
      </c>
      <c r="AL4191" s="3"/>
      <c r="AM4191" s="9">
        <f>IF(OR(#REF!="",#REF!=0),"",IF(#REF!&lt;12000,"&lt;12k",IF(AND(#REF!&gt;=12000,#REF!&lt;24000),"12k to 24k",IF(AND(#REF!&gt;=24000,#REF!&lt;=36000),"24k to 36k",IF(#REF!&gt;36000,"&gt;36k","")))))</f>
      </c>
    </row>
    <row x14ac:dyDescent="0.25" r="4192" customHeight="1" ht="18.75">
      <c r="A4192" s="1">
        <v>1959984</v>
      </c>
      <c r="B4192" s="2">
        <v>11567527</v>
      </c>
      <c r="C4192" s="3" t="s">
        <v>0</v>
      </c>
      <c r="D4192" s="3" t="s">
        <v>1</v>
      </c>
      <c r="E4192" s="2">
        <v>2021</v>
      </c>
      <c r="F4192" s="4">
        <v>45315</v>
      </c>
      <c r="G4192" s="3" t="s">
        <v>2</v>
      </c>
      <c r="H4192" s="4">
        <v>45315</v>
      </c>
      <c r="I4192" s="4">
        <f>_xlfn.XLOOKUP(#REF!,[1]!Backup_F8_Previous_Wave[ODINO],[1]!Backup_F8_Previous_Wave[Production Date],"")</f>
      </c>
      <c r="J4192" s="10">
        <f>_xlfn.XLOOKUP(#REF!,[1]!Backup_F8_Previous_Wave[ODINO],[1]!Backup_F8_Previous_Wave[Wave Date],"")</f>
      </c>
      <c r="K4192" s="6">
        <f>_xlfn.XLOOKUP(#REF!,[1]!Backup_F8_Previous_Wave[ODINO],[1]!Backup_F8_Previous_Wave[Full VIN],"")</f>
      </c>
      <c r="L4192" s="3" t="s">
        <v>6072</v>
      </c>
      <c r="M4192" s="3" t="s">
        <v>4</v>
      </c>
      <c r="N4192" s="3" t="s">
        <v>12177</v>
      </c>
      <c r="O4192" s="3" t="s">
        <v>151</v>
      </c>
      <c r="P4192" s="6">
        <f>_xlfn.XLOOKUP(#REF!,[1]!Table2[BINNING],[1]!Table2[VFG],"")</f>
      </c>
      <c r="Q4192" s="6">
        <f>IF(ISNUMBER(FIND("|",#REF!,1)),LEFT(#REF!,FIND("|",#REF!,1)-2),#REF!)</f>
      </c>
      <c r="R4192" s="6">
        <f>IF(ISNUMBER(FIND("|",#REF!,1)),RIGHT(#REF!,LEN(#REF!)-FIND("|",#REF!,1)-1),"")</f>
      </c>
      <c r="S4192" s="3" t="s">
        <v>7</v>
      </c>
      <c r="T4192" s="3" t="s">
        <v>7</v>
      </c>
      <c r="U4192" s="2">
        <v>0</v>
      </c>
      <c r="V4192" s="2">
        <v>0</v>
      </c>
      <c r="W4192" s="2">
        <v>18500</v>
      </c>
      <c r="X4192" s="3" t="s">
        <v>106</v>
      </c>
      <c r="Y4192" s="2"/>
      <c r="Z4192" s="3"/>
      <c r="AA4192" s="3"/>
      <c r="AB4192" s="7" t="s">
        <v>12178</v>
      </c>
      <c r="AC4192" s="3" t="s">
        <v>4018</v>
      </c>
      <c r="AD4192" s="3" t="s">
        <v>11</v>
      </c>
      <c r="AE4192" s="3" t="s">
        <v>21</v>
      </c>
      <c r="AF4192" s="3" t="s">
        <v>13</v>
      </c>
      <c r="AG4192" s="4"/>
      <c r="AH4192" s="3"/>
      <c r="AI4192" s="4"/>
      <c r="AJ41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2" s="8">
        <f>IF(#REF!=MAX(#REF!),"New","Old")</f>
      </c>
      <c r="AL4192" s="3"/>
      <c r="AM4192" s="9">
        <f>IF(OR(#REF!="",#REF!=0),"",IF(#REF!&lt;12000,"&lt;12k",IF(AND(#REF!&gt;=12000,#REF!&lt;24000),"12k to 24k",IF(AND(#REF!&gt;=24000,#REF!&lt;=36000),"24k to 36k",IF(#REF!&gt;36000,"&gt;36k","")))))</f>
      </c>
    </row>
    <row x14ac:dyDescent="0.25" r="4193" customHeight="1" ht="18.75">
      <c r="A4193" s="1">
        <v>1959986</v>
      </c>
      <c r="B4193" s="2">
        <v>11567529</v>
      </c>
      <c r="C4193" s="3" t="s">
        <v>0</v>
      </c>
      <c r="D4193" s="3" t="s">
        <v>181</v>
      </c>
      <c r="E4193" s="2">
        <v>2018</v>
      </c>
      <c r="F4193" s="4">
        <v>45303</v>
      </c>
      <c r="G4193" s="3" t="s">
        <v>2</v>
      </c>
      <c r="H4193" s="4">
        <v>45315</v>
      </c>
      <c r="I4193" s="4">
        <f>_xlfn.XLOOKUP(#REF!,[1]!Backup_F8_Previous_Wave[ODINO],[1]!Backup_F8_Previous_Wave[Production Date],"")</f>
      </c>
      <c r="J4193" s="10">
        <f>_xlfn.XLOOKUP(#REF!,[1]!Backup_F8_Previous_Wave[ODINO],[1]!Backup_F8_Previous_Wave[Wave Date],"")</f>
      </c>
      <c r="K4193" s="6">
        <f>_xlfn.XLOOKUP(#REF!,[1]!Backup_F8_Previous_Wave[ODINO],[1]!Backup_F8_Previous_Wave[Full VIN],"")</f>
      </c>
      <c r="L4193" s="3" t="s">
        <v>8694</v>
      </c>
      <c r="M4193" s="3" t="s">
        <v>4</v>
      </c>
      <c r="N4193" s="3" t="s">
        <v>12179</v>
      </c>
      <c r="O4193" s="3" t="s">
        <v>10395</v>
      </c>
      <c r="P4193" s="6">
        <f>_xlfn.XLOOKUP(#REF!,[1]!Table2[BINNING],[1]!Table2[VFG],"")</f>
      </c>
      <c r="Q4193" s="6">
        <f>IF(ISNUMBER(FIND("|",#REF!,1)),LEFT(#REF!,FIND("|",#REF!,1)-2),#REF!)</f>
      </c>
      <c r="R4193" s="6">
        <f>IF(ISNUMBER(FIND("|",#REF!,1)),RIGHT(#REF!,LEN(#REF!)-FIND("|",#REF!,1)-1),"")</f>
      </c>
      <c r="S4193" s="3" t="s">
        <v>7</v>
      </c>
      <c r="T4193" s="3" t="s">
        <v>7</v>
      </c>
      <c r="U4193" s="2">
        <v>0</v>
      </c>
      <c r="V4193" s="2">
        <v>0</v>
      </c>
      <c r="W4193" s="2"/>
      <c r="X4193" s="3" t="s">
        <v>798</v>
      </c>
      <c r="Y4193" s="2">
        <v>65</v>
      </c>
      <c r="Z4193" s="3"/>
      <c r="AA4193" s="3"/>
      <c r="AB4193" s="7" t="s">
        <v>12180</v>
      </c>
      <c r="AC4193" s="3" t="s">
        <v>297</v>
      </c>
      <c r="AD4193" s="3" t="s">
        <v>298</v>
      </c>
      <c r="AE4193" s="3" t="s">
        <v>299</v>
      </c>
      <c r="AF4193" s="3" t="s">
        <v>198</v>
      </c>
      <c r="AG4193" s="4"/>
      <c r="AH4193" s="3"/>
      <c r="AI4193" s="4"/>
      <c r="AJ41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3" s="8">
        <f>IF(#REF!=MAX(#REF!),"New","Old")</f>
      </c>
      <c r="AL4193" s="3"/>
      <c r="AM4193" s="9">
        <f>IF(OR(#REF!="",#REF!=0),"",IF(#REF!&lt;12000,"&lt;12k",IF(AND(#REF!&gt;=12000,#REF!&lt;24000),"12k to 24k",IF(AND(#REF!&gt;=24000,#REF!&lt;=36000),"24k to 36k",IF(#REF!&gt;36000,"&gt;36k","")))))</f>
      </c>
    </row>
    <row x14ac:dyDescent="0.25" r="4194" customHeight="1" ht="18.75">
      <c r="A4194" s="1">
        <v>1960000</v>
      </c>
      <c r="B4194" s="2">
        <v>11567537</v>
      </c>
      <c r="C4194" s="3" t="s">
        <v>0</v>
      </c>
      <c r="D4194" s="3" t="s">
        <v>1</v>
      </c>
      <c r="E4194" s="2">
        <v>2017</v>
      </c>
      <c r="F4194" s="4">
        <v>45306</v>
      </c>
      <c r="G4194" s="3" t="s">
        <v>2</v>
      </c>
      <c r="H4194" s="4">
        <v>45315</v>
      </c>
      <c r="I4194" s="4">
        <f>_xlfn.XLOOKUP(#REF!,[1]!Backup_F8_Previous_Wave[ODINO],[1]!Backup_F8_Previous_Wave[Production Date],"")</f>
      </c>
      <c r="J4194" s="10">
        <f>_xlfn.XLOOKUP(#REF!,[1]!Backup_F8_Previous_Wave[ODINO],[1]!Backup_F8_Previous_Wave[Wave Date],"")</f>
      </c>
      <c r="K4194" s="6">
        <f>_xlfn.XLOOKUP(#REF!,[1]!Backup_F8_Previous_Wave[ODINO],[1]!Backup_F8_Previous_Wave[Full VIN],"")</f>
      </c>
      <c r="L4194" s="3" t="s">
        <v>12181</v>
      </c>
      <c r="M4194" s="3" t="s">
        <v>4</v>
      </c>
      <c r="N4194" s="3" t="s">
        <v>12182</v>
      </c>
      <c r="O4194" s="3" t="s">
        <v>49</v>
      </c>
      <c r="P4194" s="6">
        <f>_xlfn.XLOOKUP(#REF!,[1]!Table2[BINNING],[1]!Table2[VFG],"")</f>
      </c>
      <c r="Q4194" s="6">
        <f>IF(ISNUMBER(FIND("|",#REF!,1)),LEFT(#REF!,FIND("|",#REF!,1)-2),#REF!)</f>
      </c>
      <c r="R4194" s="6">
        <f>IF(ISNUMBER(FIND("|",#REF!,1)),RIGHT(#REF!,LEN(#REF!)-FIND("|",#REF!,1)-1),"")</f>
      </c>
      <c r="S4194" s="3" t="s">
        <v>7</v>
      </c>
      <c r="T4194" s="3" t="s">
        <v>7</v>
      </c>
      <c r="U4194" s="2">
        <v>0</v>
      </c>
      <c r="V4194" s="2">
        <v>0</v>
      </c>
      <c r="W4194" s="2"/>
      <c r="X4194" s="3" t="s">
        <v>125</v>
      </c>
      <c r="Y4194" s="2">
        <v>0</v>
      </c>
      <c r="Z4194" s="3"/>
      <c r="AA4194" s="3"/>
      <c r="AB4194" s="7" t="s">
        <v>12183</v>
      </c>
      <c r="AC4194" s="3" t="s">
        <v>20</v>
      </c>
      <c r="AD4194" s="3" t="s">
        <v>11</v>
      </c>
      <c r="AE4194" s="3" t="s">
        <v>21</v>
      </c>
      <c r="AF4194" s="3" t="s">
        <v>13</v>
      </c>
      <c r="AG4194" s="4"/>
      <c r="AH4194" s="3"/>
      <c r="AI4194" s="4"/>
      <c r="AJ41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4" s="8">
        <f>IF(#REF!=MAX(#REF!),"New","Old")</f>
      </c>
      <c r="AL4194" s="3"/>
      <c r="AM4194" s="9">
        <f>IF(OR(#REF!="",#REF!=0),"",IF(#REF!&lt;12000,"&lt;12k",IF(AND(#REF!&gt;=12000,#REF!&lt;24000),"12k to 24k",IF(AND(#REF!&gt;=24000,#REF!&lt;=36000),"24k to 36k",IF(#REF!&gt;36000,"&gt;36k","")))))</f>
      </c>
    </row>
    <row x14ac:dyDescent="0.25" r="4195" customHeight="1" ht="18.75">
      <c r="A4195" s="1">
        <v>1960003</v>
      </c>
      <c r="B4195" s="2">
        <v>11567539</v>
      </c>
      <c r="C4195" s="3" t="s">
        <v>0</v>
      </c>
      <c r="D4195" s="3" t="s">
        <v>181</v>
      </c>
      <c r="E4195" s="2">
        <v>2016</v>
      </c>
      <c r="F4195" s="4">
        <v>45305</v>
      </c>
      <c r="G4195" s="3" t="s">
        <v>2</v>
      </c>
      <c r="H4195" s="4">
        <v>45315</v>
      </c>
      <c r="I4195" s="4">
        <f>_xlfn.XLOOKUP(#REF!,[1]!Backup_F8_Previous_Wave[ODINO],[1]!Backup_F8_Previous_Wave[Production Date],"")</f>
      </c>
      <c r="J4195" s="10">
        <f>_xlfn.XLOOKUP(#REF!,[1]!Backup_F8_Previous_Wave[ODINO],[1]!Backup_F8_Previous_Wave[Wave Date],"")</f>
      </c>
      <c r="K4195" s="6">
        <f>_xlfn.XLOOKUP(#REF!,[1]!Backup_F8_Previous_Wave[ODINO],[1]!Backup_F8_Previous_Wave[Full VIN],"")</f>
      </c>
      <c r="L4195" s="3" t="s">
        <v>6124</v>
      </c>
      <c r="M4195" s="3" t="s">
        <v>4</v>
      </c>
      <c r="N4195" s="3" t="s">
        <v>12184</v>
      </c>
      <c r="O4195" s="3" t="s">
        <v>196</v>
      </c>
      <c r="P4195" s="6">
        <f>_xlfn.XLOOKUP(#REF!,[1]!Table2[BINNING],[1]!Table2[VFG],"")</f>
      </c>
      <c r="Q4195" s="6">
        <f>IF(ISNUMBER(FIND("|",#REF!,1)),LEFT(#REF!,FIND("|",#REF!,1)-2),#REF!)</f>
      </c>
      <c r="R4195" s="6">
        <f>IF(ISNUMBER(FIND("|",#REF!,1)),RIGHT(#REF!,LEN(#REF!)-FIND("|",#REF!,1)-1),"")</f>
      </c>
      <c r="S4195" s="3" t="s">
        <v>7</v>
      </c>
      <c r="T4195" s="3" t="s">
        <v>7</v>
      </c>
      <c r="U4195" s="2">
        <v>0</v>
      </c>
      <c r="V4195" s="2">
        <v>0</v>
      </c>
      <c r="W4195" s="2"/>
      <c r="X4195" s="3" t="s">
        <v>525</v>
      </c>
      <c r="Y4195" s="2"/>
      <c r="Z4195" s="3"/>
      <c r="AA4195" s="3"/>
      <c r="AB4195" s="7" t="s">
        <v>12185</v>
      </c>
      <c r="AC4195" s="3" t="s">
        <v>297</v>
      </c>
      <c r="AD4195" s="3" t="s">
        <v>298</v>
      </c>
      <c r="AE4195" s="3" t="s">
        <v>299</v>
      </c>
      <c r="AF4195" s="3" t="s">
        <v>198</v>
      </c>
      <c r="AG4195" s="4"/>
      <c r="AH4195" s="3"/>
      <c r="AI4195" s="4"/>
      <c r="AJ41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5" s="8">
        <f>IF(#REF!=MAX(#REF!),"New","Old")</f>
      </c>
      <c r="AL4195" s="3"/>
      <c r="AM4195" s="9">
        <f>IF(OR(#REF!="",#REF!=0),"",IF(#REF!&lt;12000,"&lt;12k",IF(AND(#REF!&gt;=12000,#REF!&lt;24000),"12k to 24k",IF(AND(#REF!&gt;=24000,#REF!&lt;=36000),"24k to 36k",IF(#REF!&gt;36000,"&gt;36k","")))))</f>
      </c>
    </row>
    <row x14ac:dyDescent="0.25" r="4196" customHeight="1" ht="18.75">
      <c r="A4196" s="1">
        <v>1960030</v>
      </c>
      <c r="B4196" s="2">
        <v>11567559</v>
      </c>
      <c r="C4196" s="3" t="s">
        <v>0</v>
      </c>
      <c r="D4196" s="3" t="s">
        <v>6109</v>
      </c>
      <c r="E4196" s="2">
        <v>2022</v>
      </c>
      <c r="F4196" s="4">
        <v>44837</v>
      </c>
      <c r="G4196" s="3" t="s">
        <v>14</v>
      </c>
      <c r="H4196" s="4">
        <v>45315</v>
      </c>
      <c r="I4196" s="4">
        <f>_xlfn.XLOOKUP(#REF!,[1]!Backup_F8_Previous_Wave[ODINO],[1]!Backup_F8_Previous_Wave[Production Date],"")</f>
      </c>
      <c r="J4196" s="10">
        <f>_xlfn.XLOOKUP(#REF!,[1]!Backup_F8_Previous_Wave[ODINO],[1]!Backup_F8_Previous_Wave[Wave Date],"")</f>
      </c>
      <c r="K4196" s="6">
        <f>_xlfn.XLOOKUP(#REF!,[1]!Backup_F8_Previous_Wave[ODINO],[1]!Backup_F8_Previous_Wave[Full VIN],"")</f>
      </c>
      <c r="L4196" s="3" t="s">
        <v>12186</v>
      </c>
      <c r="M4196" s="3" t="s">
        <v>4</v>
      </c>
      <c r="N4196" s="3" t="s">
        <v>12187</v>
      </c>
      <c r="O4196" s="3" t="s">
        <v>593</v>
      </c>
      <c r="P4196" s="6">
        <f>_xlfn.XLOOKUP(#REF!,[1]!Table2[BINNING],[1]!Table2[VFG],"")</f>
      </c>
      <c r="Q4196" s="6">
        <f>IF(ISNUMBER(FIND("|",#REF!,1)),LEFT(#REF!,FIND("|",#REF!,1)-2),#REF!)</f>
      </c>
      <c r="R4196" s="6">
        <f>IF(ISNUMBER(FIND("|",#REF!,1)),RIGHT(#REF!,LEN(#REF!)-FIND("|",#REF!,1)-1),"")</f>
      </c>
      <c r="S4196" s="3" t="s">
        <v>7</v>
      </c>
      <c r="T4196" s="3" t="s">
        <v>7</v>
      </c>
      <c r="U4196" s="2">
        <v>0</v>
      </c>
      <c r="V4196" s="2">
        <v>0</v>
      </c>
      <c r="W4196" s="2"/>
      <c r="X4196" s="3" t="s">
        <v>139</v>
      </c>
      <c r="Y4196" s="2"/>
      <c r="Z4196" s="3"/>
      <c r="AA4196" s="3"/>
      <c r="AB4196" s="7" t="s">
        <v>12188</v>
      </c>
      <c r="AC4196" s="3" t="s">
        <v>6113</v>
      </c>
      <c r="AD4196" s="3" t="s">
        <v>6114</v>
      </c>
      <c r="AE4196" s="3" t="s">
        <v>6115</v>
      </c>
      <c r="AF4196" s="3" t="s">
        <v>68</v>
      </c>
      <c r="AG4196" s="4"/>
      <c r="AH4196" s="3"/>
      <c r="AI4196" s="4"/>
      <c r="AJ41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6" s="8">
        <f>IF(#REF!=MAX(#REF!),"New","Old")</f>
      </c>
      <c r="AL4196" s="3"/>
      <c r="AM4196" s="9">
        <f>IF(OR(#REF!="",#REF!=0),"",IF(#REF!&lt;12000,"&lt;12k",IF(AND(#REF!&gt;=12000,#REF!&lt;24000),"12k to 24k",IF(AND(#REF!&gt;=24000,#REF!&lt;=36000),"24k to 36k",IF(#REF!&gt;36000,"&gt;36k","")))))</f>
      </c>
    </row>
    <row x14ac:dyDescent="0.25" r="4197" customHeight="1" ht="18.75">
      <c r="A4197" s="1">
        <v>1960059</v>
      </c>
      <c r="B4197" s="2">
        <v>11567577</v>
      </c>
      <c r="C4197" s="3" t="s">
        <v>0</v>
      </c>
      <c r="D4197" s="3" t="s">
        <v>86</v>
      </c>
      <c r="E4197" s="2">
        <v>2020</v>
      </c>
      <c r="F4197" s="4">
        <v>45170</v>
      </c>
      <c r="G4197" s="3" t="s">
        <v>39</v>
      </c>
      <c r="H4197" s="4">
        <v>45315</v>
      </c>
      <c r="I4197" s="4"/>
      <c r="J4197" s="10">
        <f>_xlfn.XLOOKUP(#REF!,[1]!Backup_F8_Previous_Wave[ODINO],[1]!Backup_F8_Previous_Wave[Wave Date],"")</f>
      </c>
      <c r="K4197" s="6">
        <f>_xlfn.XLOOKUP(#REF!,[1]!Backup_F8_Previous_Wave[ODINO],[1]!Backup_F8_Previous_Wave[Full VIN],"")</f>
      </c>
      <c r="L4197" s="3" t="s">
        <v>8286</v>
      </c>
      <c r="M4197" s="3" t="s">
        <v>4</v>
      </c>
      <c r="N4197" s="3" t="s">
        <v>12189</v>
      </c>
      <c r="O4197" s="3" t="s">
        <v>4771</v>
      </c>
      <c r="P4197" s="6">
        <f>_xlfn.XLOOKUP(#REF!,[1]!Table2[BINNING],[1]!Table2[VFG],"")</f>
      </c>
      <c r="Q4197" s="6">
        <f>IF(ISNUMBER(FIND("|",#REF!,1)),LEFT(#REF!,FIND("|",#REF!,1)-2),#REF!)</f>
      </c>
      <c r="R4197" s="6">
        <f>IF(ISNUMBER(FIND("|",#REF!,1)),RIGHT(#REF!,LEN(#REF!)-FIND("|",#REF!,1)-1),"")</f>
      </c>
      <c r="S4197" s="3" t="s">
        <v>7</v>
      </c>
      <c r="T4197" s="3" t="s">
        <v>7</v>
      </c>
      <c r="U4197" s="2">
        <v>0</v>
      </c>
      <c r="V4197" s="2">
        <v>0</v>
      </c>
      <c r="W4197" s="2"/>
      <c r="X4197" s="3" t="s">
        <v>18</v>
      </c>
      <c r="Y4197" s="2"/>
      <c r="Z4197" s="3"/>
      <c r="AA4197" s="3"/>
      <c r="AB4197" s="7" t="s">
        <v>12190</v>
      </c>
      <c r="AC4197" s="3" t="s">
        <v>44</v>
      </c>
      <c r="AD4197" s="3" t="s">
        <v>44</v>
      </c>
      <c r="AE4197" s="3" t="s">
        <v>44</v>
      </c>
      <c r="AF4197" s="3" t="s">
        <v>44</v>
      </c>
      <c r="AG4197" s="4"/>
      <c r="AH4197" s="3"/>
      <c r="AI4197" s="4"/>
      <c r="AJ41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7" s="8">
        <f>IF(#REF!=MAX(#REF!),"New","Old")</f>
      </c>
      <c r="AL4197" s="3"/>
      <c r="AM4197" s="9">
        <f>IF(OR(#REF!="",#REF!=0),"",IF(#REF!&lt;12000,"&lt;12k",IF(AND(#REF!&gt;=12000,#REF!&lt;24000),"12k to 24k",IF(AND(#REF!&gt;=24000,#REF!&lt;=36000),"24k to 36k",IF(#REF!&gt;36000,"&gt;36k","")))))</f>
      </c>
    </row>
    <row x14ac:dyDescent="0.25" r="4198" customHeight="1" ht="18.75">
      <c r="A4198" s="1">
        <v>1960097</v>
      </c>
      <c r="B4198" s="2">
        <v>11567601</v>
      </c>
      <c r="C4198" s="3" t="s">
        <v>0</v>
      </c>
      <c r="D4198" s="3" t="s">
        <v>38</v>
      </c>
      <c r="E4198" s="2">
        <v>2024</v>
      </c>
      <c r="F4198" s="4">
        <v>45311</v>
      </c>
      <c r="G4198" s="3" t="s">
        <v>2</v>
      </c>
      <c r="H4198" s="4">
        <v>45315</v>
      </c>
      <c r="I4198" s="4">
        <f>_xlfn.XLOOKUP(#REF!,[1]!Backup_F8_Previous_Wave[ODINO],[1]!Backup_F8_Previous_Wave[Production Date],"")</f>
      </c>
      <c r="J4198" s="10">
        <f>_xlfn.XLOOKUP(#REF!,[1]!Backup_F8_Previous_Wave[ODINO],[1]!Backup_F8_Previous_Wave[Wave Date],"")</f>
      </c>
      <c r="K4198" s="6">
        <f>_xlfn.XLOOKUP(#REF!,[1]!Backup_F8_Previous_Wave[ODINO],[1]!Backup_F8_Previous_Wave[Full VIN],"")</f>
      </c>
      <c r="L4198" s="3" t="s">
        <v>12191</v>
      </c>
      <c r="M4198" s="3" t="s">
        <v>4</v>
      </c>
      <c r="N4198" s="3" t="s">
        <v>12192</v>
      </c>
      <c r="O4198" s="3" t="s">
        <v>105</v>
      </c>
      <c r="P4198" s="6">
        <f>_xlfn.XLOOKUP(#REF!,[1]!Table2[BINNING],[1]!Table2[VFG],"")</f>
      </c>
      <c r="Q4198" s="6">
        <f>IF(ISNUMBER(FIND("|",#REF!,1)),LEFT(#REF!,FIND("|",#REF!,1)-2),#REF!)</f>
      </c>
      <c r="R4198" s="6">
        <f>IF(ISNUMBER(FIND("|",#REF!,1)),RIGHT(#REF!,LEN(#REF!)-FIND("|",#REF!,1)-1),"")</f>
      </c>
      <c r="S4198" s="3" t="s">
        <v>7</v>
      </c>
      <c r="T4198" s="3" t="s">
        <v>7</v>
      </c>
      <c r="U4198" s="2">
        <v>1</v>
      </c>
      <c r="V4198" s="2">
        <v>0</v>
      </c>
      <c r="W4198" s="2">
        <v>2000</v>
      </c>
      <c r="X4198" s="3" t="s">
        <v>282</v>
      </c>
      <c r="Y4198" s="2"/>
      <c r="Z4198" s="3" t="s">
        <v>12193</v>
      </c>
      <c r="AA4198" s="3" t="s">
        <v>4038</v>
      </c>
      <c r="AB4198" s="7" t="s">
        <v>12194</v>
      </c>
      <c r="AC4198" s="3" t="s">
        <v>826</v>
      </c>
      <c r="AD4198" s="3" t="s">
        <v>147</v>
      </c>
      <c r="AE4198" s="3" t="s">
        <v>148</v>
      </c>
      <c r="AF4198" s="3" t="s">
        <v>45</v>
      </c>
      <c r="AG4198" s="4"/>
      <c r="AH4198" s="3"/>
      <c r="AI4198" s="4"/>
      <c r="AJ41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8" s="8">
        <f>IF(#REF!=MAX(#REF!),"New","Old")</f>
      </c>
      <c r="AL4198" s="3"/>
      <c r="AM4198" s="9">
        <f>IF(OR(#REF!="",#REF!=0),"",IF(#REF!&lt;12000,"&lt;12k",IF(AND(#REF!&gt;=12000,#REF!&lt;24000),"12k to 24k",IF(AND(#REF!&gt;=24000,#REF!&lt;=36000),"24k to 36k",IF(#REF!&gt;36000,"&gt;36k","")))))</f>
      </c>
    </row>
    <row x14ac:dyDescent="0.25" r="4199" customHeight="1" ht="18.75">
      <c r="A4199" s="1">
        <v>1960123</v>
      </c>
      <c r="B4199" s="2">
        <v>11567619</v>
      </c>
      <c r="C4199" s="3" t="s">
        <v>0</v>
      </c>
      <c r="D4199" s="3" t="s">
        <v>1</v>
      </c>
      <c r="E4199" s="2">
        <v>2016</v>
      </c>
      <c r="F4199" s="4">
        <v>45309</v>
      </c>
      <c r="G4199" s="3" t="s">
        <v>2</v>
      </c>
      <c r="H4199" s="4">
        <v>45315</v>
      </c>
      <c r="I4199" s="4"/>
      <c r="J4199" s="10">
        <f>_xlfn.XLOOKUP(#REF!,[1]!Backup_F8_Previous_Wave[ODINO],[1]!Backup_F8_Previous_Wave[Wave Date],"")</f>
      </c>
      <c r="K4199" s="6">
        <f>_xlfn.XLOOKUP(#REF!,[1]!Backup_F8_Previous_Wave[ODINO],[1]!Backup_F8_Previous_Wave[Full VIN],"")</f>
      </c>
      <c r="L4199" s="3" t="s">
        <v>12195</v>
      </c>
      <c r="M4199" s="3" t="s">
        <v>4</v>
      </c>
      <c r="N4199" s="3" t="s">
        <v>12196</v>
      </c>
      <c r="O4199" s="3" t="s">
        <v>57</v>
      </c>
      <c r="P4199" s="6">
        <f>_xlfn.XLOOKUP(#REF!,[1]!Table2[BINNING],[1]!Table2[VFG],"")</f>
      </c>
      <c r="Q4199" s="6">
        <f>IF(ISNUMBER(FIND("|",#REF!,1)),LEFT(#REF!,FIND("|",#REF!,1)-2),#REF!)</f>
      </c>
      <c r="R4199" s="6">
        <f>IF(ISNUMBER(FIND("|",#REF!,1)),RIGHT(#REF!,LEN(#REF!)-FIND("|",#REF!,1)-1),"")</f>
      </c>
      <c r="S4199" s="3" t="s">
        <v>7</v>
      </c>
      <c r="T4199" s="3" t="s">
        <v>7</v>
      </c>
      <c r="U4199" s="2">
        <v>0</v>
      </c>
      <c r="V4199" s="2">
        <v>0</v>
      </c>
      <c r="W4199" s="2"/>
      <c r="X4199" s="3" t="s">
        <v>305</v>
      </c>
      <c r="Y4199" s="2">
        <v>35</v>
      </c>
      <c r="Z4199" s="3"/>
      <c r="AA4199" s="3"/>
      <c r="AB4199" s="7" t="s">
        <v>12197</v>
      </c>
      <c r="AC4199" s="3" t="s">
        <v>44</v>
      </c>
      <c r="AD4199" s="3" t="s">
        <v>44</v>
      </c>
      <c r="AE4199" s="3" t="s">
        <v>44</v>
      </c>
      <c r="AF4199" s="3" t="s">
        <v>44</v>
      </c>
      <c r="AG4199" s="4"/>
      <c r="AH4199" s="3"/>
      <c r="AI4199" s="4"/>
      <c r="AJ41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199" s="8">
        <f>IF(#REF!=MAX(#REF!),"New","Old")</f>
      </c>
      <c r="AL4199" s="3"/>
      <c r="AM4199" s="9">
        <f>IF(OR(#REF!="",#REF!=0),"",IF(#REF!&lt;12000,"&lt;12k",IF(AND(#REF!&gt;=12000,#REF!&lt;24000),"12k to 24k",IF(AND(#REF!&gt;=24000,#REF!&lt;=36000),"24k to 36k",IF(#REF!&gt;36000,"&gt;36k","")))))</f>
      </c>
    </row>
    <row x14ac:dyDescent="0.25" r="4200" customHeight="1" ht="18.75">
      <c r="A4200" s="1">
        <v>1960124</v>
      </c>
      <c r="B4200" s="2">
        <v>11567620</v>
      </c>
      <c r="C4200" s="3" t="s">
        <v>0</v>
      </c>
      <c r="D4200" s="3" t="s">
        <v>86</v>
      </c>
      <c r="E4200" s="2">
        <v>2020</v>
      </c>
      <c r="F4200" s="4">
        <v>45315</v>
      </c>
      <c r="G4200" s="3" t="s">
        <v>2</v>
      </c>
      <c r="H4200" s="4">
        <v>45315</v>
      </c>
      <c r="I4200" s="4">
        <f>_xlfn.XLOOKUP(#REF!,[1]!Backup_F8_Previous_Wave[ODINO],[1]!Backup_F8_Previous_Wave[Production Date],"")</f>
      </c>
      <c r="J4200" s="10">
        <f>_xlfn.XLOOKUP(#REF!,[1]!Backup_F8_Previous_Wave[ODINO],[1]!Backup_F8_Previous_Wave[Wave Date],"")</f>
      </c>
      <c r="K4200" s="6">
        <f>_xlfn.XLOOKUP(#REF!,[1]!Backup_F8_Previous_Wave[ODINO],[1]!Backup_F8_Previous_Wave[Full VIN],"")</f>
      </c>
      <c r="L4200" s="3" t="s">
        <v>1100</v>
      </c>
      <c r="M4200" s="3" t="s">
        <v>4</v>
      </c>
      <c r="N4200" s="3" t="s">
        <v>12198</v>
      </c>
      <c r="O4200" s="3" t="s">
        <v>4771</v>
      </c>
      <c r="P4200" s="6">
        <f>_xlfn.XLOOKUP(#REF!,[1]!Table2[BINNING],[1]!Table2[VFG],"")</f>
      </c>
      <c r="Q4200" s="6">
        <f>IF(ISNUMBER(FIND("|",#REF!,1)),LEFT(#REF!,FIND("|",#REF!,1)-2),#REF!)</f>
      </c>
      <c r="R4200" s="6">
        <f>IF(ISNUMBER(FIND("|",#REF!,1)),RIGHT(#REF!,LEN(#REF!)-FIND("|",#REF!,1)-1),"")</f>
      </c>
      <c r="S4200" s="3" t="s">
        <v>7</v>
      </c>
      <c r="T4200" s="3" t="s">
        <v>7</v>
      </c>
      <c r="U4200" s="2">
        <v>0</v>
      </c>
      <c r="V4200" s="2">
        <v>0</v>
      </c>
      <c r="W4200" s="2"/>
      <c r="X4200" s="3" t="s">
        <v>72</v>
      </c>
      <c r="Y4200" s="2"/>
      <c r="Z4200" s="3"/>
      <c r="AA4200" s="3"/>
      <c r="AB4200" s="7" t="s">
        <v>12199</v>
      </c>
      <c r="AC4200" s="3" t="s">
        <v>685</v>
      </c>
      <c r="AD4200" s="3" t="s">
        <v>93</v>
      </c>
      <c r="AE4200" s="3" t="s">
        <v>94</v>
      </c>
      <c r="AF4200" s="3" t="s">
        <v>95</v>
      </c>
      <c r="AG4200" s="4"/>
      <c r="AH4200" s="3"/>
      <c r="AI4200" s="4"/>
      <c r="AJ42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0" s="8">
        <f>IF(#REF!=MAX(#REF!),"New","Old")</f>
      </c>
      <c r="AL4200" s="3"/>
      <c r="AM4200" s="9">
        <f>IF(OR(#REF!="",#REF!=0),"",IF(#REF!&lt;12000,"&lt;12k",IF(AND(#REF!&gt;=12000,#REF!&lt;24000),"12k to 24k",IF(AND(#REF!&gt;=24000,#REF!&lt;=36000),"24k to 36k",IF(#REF!&gt;36000,"&gt;36k","")))))</f>
      </c>
    </row>
    <row x14ac:dyDescent="0.25" r="4201" customHeight="1" ht="18.75">
      <c r="A4201" s="1">
        <v>1960130</v>
      </c>
      <c r="B4201" s="2">
        <v>11567624</v>
      </c>
      <c r="C4201" s="3" t="s">
        <v>0</v>
      </c>
      <c r="D4201" s="3" t="s">
        <v>181</v>
      </c>
      <c r="E4201" s="2">
        <v>2018</v>
      </c>
      <c r="F4201" s="4">
        <v>45275</v>
      </c>
      <c r="G4201" s="3" t="s">
        <v>14</v>
      </c>
      <c r="H4201" s="4">
        <v>45315</v>
      </c>
      <c r="I4201" s="4"/>
      <c r="J4201" s="10">
        <f>_xlfn.XLOOKUP(#REF!,[1]!Backup_F8_Previous_Wave[ODINO],[1]!Backup_F8_Previous_Wave[Wave Date],"")</f>
      </c>
      <c r="K4201" s="6">
        <f>_xlfn.XLOOKUP(#REF!,[1]!Backup_F8_Previous_Wave[ODINO],[1]!Backup_F8_Previous_Wave[Full VIN],"")</f>
      </c>
      <c r="L4201" s="3" t="s">
        <v>4513</v>
      </c>
      <c r="M4201" s="3" t="s">
        <v>4</v>
      </c>
      <c r="N4201" s="3" t="s">
        <v>12200</v>
      </c>
      <c r="O4201" s="3" t="s">
        <v>196</v>
      </c>
      <c r="P4201" s="6">
        <f>_xlfn.XLOOKUP(#REF!,[1]!Table2[BINNING],[1]!Table2[VFG],"")</f>
      </c>
      <c r="Q4201" s="6">
        <f>IF(ISNUMBER(FIND("|",#REF!,1)),LEFT(#REF!,FIND("|",#REF!,1)-2),#REF!)</f>
      </c>
      <c r="R4201" s="6">
        <f>IF(ISNUMBER(FIND("|",#REF!,1)),RIGHT(#REF!,LEN(#REF!)-FIND("|",#REF!,1)-1),"")</f>
      </c>
      <c r="S4201" s="3" t="s">
        <v>7</v>
      </c>
      <c r="T4201" s="3" t="s">
        <v>7</v>
      </c>
      <c r="U4201" s="2">
        <v>0</v>
      </c>
      <c r="V4201" s="2">
        <v>0</v>
      </c>
      <c r="W4201" s="2"/>
      <c r="X4201" s="3" t="s">
        <v>139</v>
      </c>
      <c r="Y4201" s="2">
        <v>65</v>
      </c>
      <c r="Z4201" s="3"/>
      <c r="AA4201" s="3"/>
      <c r="AB4201" s="7" t="s">
        <v>12201</v>
      </c>
      <c r="AC4201" s="3" t="s">
        <v>44</v>
      </c>
      <c r="AD4201" s="3" t="s">
        <v>44</v>
      </c>
      <c r="AE4201" s="3" t="s">
        <v>44</v>
      </c>
      <c r="AF4201" s="3" t="s">
        <v>44</v>
      </c>
      <c r="AG4201" s="4"/>
      <c r="AH4201" s="3"/>
      <c r="AI4201" s="4"/>
      <c r="AJ42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1" s="8">
        <f>IF(#REF!=MAX(#REF!),"New","Old")</f>
      </c>
      <c r="AL4201" s="3"/>
      <c r="AM4201" s="9">
        <f>IF(OR(#REF!="",#REF!=0),"",IF(#REF!&lt;12000,"&lt;12k",IF(AND(#REF!&gt;=12000,#REF!&lt;24000),"12k to 24k",IF(AND(#REF!&gt;=24000,#REF!&lt;=36000),"24k to 36k",IF(#REF!&gt;36000,"&gt;36k","")))))</f>
      </c>
    </row>
    <row x14ac:dyDescent="0.25" r="4202" customHeight="1" ht="18.75">
      <c r="A4202" s="1">
        <v>1960169</v>
      </c>
      <c r="B4202" s="2">
        <v>11567654</v>
      </c>
      <c r="C4202" s="3" t="s">
        <v>0</v>
      </c>
      <c r="D4202" s="3" t="s">
        <v>181</v>
      </c>
      <c r="E4202" s="2">
        <v>2014</v>
      </c>
      <c r="F4202" s="4">
        <v>45268</v>
      </c>
      <c r="G4202" s="3" t="s">
        <v>14</v>
      </c>
      <c r="H4202" s="4">
        <v>45315</v>
      </c>
      <c r="I4202" s="4">
        <f>_xlfn.XLOOKUP(#REF!,[1]!Backup_F8_Previous_Wave[ODINO],[1]!Backup_F8_Previous_Wave[Production Date],"")</f>
      </c>
      <c r="J4202" s="10">
        <f>_xlfn.XLOOKUP(#REF!,[1]!Backup_F8_Previous_Wave[ODINO],[1]!Backup_F8_Previous_Wave[Wave Date],"")</f>
      </c>
      <c r="K4202" s="6">
        <f>_xlfn.XLOOKUP(#REF!,[1]!Backup_F8_Previous_Wave[ODINO],[1]!Backup_F8_Previous_Wave[Full VIN],"")</f>
      </c>
      <c r="L4202" s="3" t="s">
        <v>4678</v>
      </c>
      <c r="M4202" s="3" t="s">
        <v>4</v>
      </c>
      <c r="N4202" s="3" t="s">
        <v>12202</v>
      </c>
      <c r="O4202" s="3" t="s">
        <v>196</v>
      </c>
      <c r="P4202" s="6">
        <f>_xlfn.XLOOKUP(#REF!,[1]!Table2[BINNING],[1]!Table2[VFG],"")</f>
      </c>
      <c r="Q4202" s="6">
        <f>IF(ISNUMBER(FIND("|",#REF!,1)),LEFT(#REF!,FIND("|",#REF!,1)-2),#REF!)</f>
      </c>
      <c r="R4202" s="6">
        <f>IF(ISNUMBER(FIND("|",#REF!,1)),RIGHT(#REF!,LEN(#REF!)-FIND("|",#REF!,1)-1),"")</f>
      </c>
      <c r="S4202" s="3" t="s">
        <v>7</v>
      </c>
      <c r="T4202" s="3" t="s">
        <v>7</v>
      </c>
      <c r="U4202" s="2">
        <v>0</v>
      </c>
      <c r="V4202" s="2">
        <v>0</v>
      </c>
      <c r="W4202" s="2"/>
      <c r="X4202" s="3" t="s">
        <v>229</v>
      </c>
      <c r="Y4202" s="2">
        <v>75</v>
      </c>
      <c r="Z4202" s="3"/>
      <c r="AA4202" s="3"/>
      <c r="AB4202" s="7" t="s">
        <v>12203</v>
      </c>
      <c r="AC4202" s="3" t="s">
        <v>297</v>
      </c>
      <c r="AD4202" s="3" t="s">
        <v>298</v>
      </c>
      <c r="AE4202" s="3" t="s">
        <v>299</v>
      </c>
      <c r="AF4202" s="3" t="s">
        <v>198</v>
      </c>
      <c r="AG4202" s="4"/>
      <c r="AH4202" s="3"/>
      <c r="AI4202" s="4"/>
      <c r="AJ42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2" s="8">
        <f>IF(#REF!=MAX(#REF!),"New","Old")</f>
      </c>
      <c r="AL4202" s="3"/>
      <c r="AM4202" s="9">
        <f>IF(OR(#REF!="",#REF!=0),"",IF(#REF!&lt;12000,"&lt;12k",IF(AND(#REF!&gt;=12000,#REF!&lt;24000),"12k to 24k",IF(AND(#REF!&gt;=24000,#REF!&lt;=36000),"24k to 36k",IF(#REF!&gt;36000,"&gt;36k","")))))</f>
      </c>
    </row>
    <row x14ac:dyDescent="0.25" r="4203" customHeight="1" ht="18.75">
      <c r="A4203" s="1">
        <v>1960185</v>
      </c>
      <c r="B4203" s="2">
        <v>11567666</v>
      </c>
      <c r="C4203" s="3" t="s">
        <v>0</v>
      </c>
      <c r="D4203" s="3" t="s">
        <v>181</v>
      </c>
      <c r="E4203" s="2">
        <v>2021</v>
      </c>
      <c r="F4203" s="4">
        <v>44562</v>
      </c>
      <c r="G4203" s="3" t="s">
        <v>2</v>
      </c>
      <c r="H4203" s="4">
        <v>45315</v>
      </c>
      <c r="I4203" s="4">
        <f>_xlfn.XLOOKUP(#REF!,[1]!Backup_F8_Previous_Wave[ODINO],[1]!Backup_F8_Previous_Wave[Production Date],"")</f>
      </c>
      <c r="J4203" s="10">
        <f>_xlfn.XLOOKUP(#REF!,[1]!Backup_F8_Previous_Wave[ODINO],[1]!Backup_F8_Previous_Wave[Wave Date],"")</f>
      </c>
      <c r="K4203" s="6">
        <f>_xlfn.XLOOKUP(#REF!,[1]!Backup_F8_Previous_Wave[ODINO],[1]!Backup_F8_Previous_Wave[Full VIN],"")</f>
      </c>
      <c r="L4203" s="3" t="s">
        <v>12204</v>
      </c>
      <c r="M4203" s="3" t="s">
        <v>4</v>
      </c>
      <c r="N4203" s="3" t="s">
        <v>12205</v>
      </c>
      <c r="O4203" s="3" t="s">
        <v>2889</v>
      </c>
      <c r="P4203" s="6">
        <f>_xlfn.XLOOKUP(#REF!,[1]!Table2[BINNING],[1]!Table2[VFG],"")</f>
      </c>
      <c r="Q4203" s="6">
        <f>IF(ISNUMBER(FIND("|",#REF!,1)),LEFT(#REF!,FIND("|",#REF!,1)-2),#REF!)</f>
      </c>
      <c r="R4203" s="6">
        <f>IF(ISNUMBER(FIND("|",#REF!,1)),RIGHT(#REF!,LEN(#REF!)-FIND("|",#REF!,1)-1),"")</f>
      </c>
      <c r="S4203" s="3" t="s">
        <v>7</v>
      </c>
      <c r="T4203" s="3" t="s">
        <v>7</v>
      </c>
      <c r="U4203" s="2">
        <v>0</v>
      </c>
      <c r="V4203" s="2">
        <v>0</v>
      </c>
      <c r="W4203" s="2"/>
      <c r="X4203" s="3" t="s">
        <v>139</v>
      </c>
      <c r="Y4203" s="2">
        <v>50</v>
      </c>
      <c r="Z4203" s="3"/>
      <c r="AA4203" s="3"/>
      <c r="AB4203" s="7" t="s">
        <v>12206</v>
      </c>
      <c r="AC4203" s="3" t="s">
        <v>11891</v>
      </c>
      <c r="AD4203" s="3" t="s">
        <v>298</v>
      </c>
      <c r="AE4203" s="3" t="s">
        <v>299</v>
      </c>
      <c r="AF4203" s="3" t="s">
        <v>198</v>
      </c>
      <c r="AG4203" s="4"/>
      <c r="AH4203" s="3"/>
      <c r="AI4203" s="4"/>
      <c r="AJ42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3" s="8">
        <f>IF(#REF!=MAX(#REF!),"New","Old")</f>
      </c>
      <c r="AL4203" s="3"/>
      <c r="AM4203" s="9">
        <f>IF(OR(#REF!="",#REF!=0),"",IF(#REF!&lt;12000,"&lt;12k",IF(AND(#REF!&gt;=12000,#REF!&lt;24000),"12k to 24k",IF(AND(#REF!&gt;=24000,#REF!&lt;=36000),"24k to 36k",IF(#REF!&gt;36000,"&gt;36k","")))))</f>
      </c>
    </row>
    <row x14ac:dyDescent="0.25" r="4204" customHeight="1" ht="18.75">
      <c r="A4204" s="1">
        <v>1960237</v>
      </c>
      <c r="B4204" s="2">
        <v>11567701</v>
      </c>
      <c r="C4204" s="3" t="s">
        <v>0</v>
      </c>
      <c r="D4204" s="3" t="s">
        <v>181</v>
      </c>
      <c r="E4204" s="2">
        <v>2018</v>
      </c>
      <c r="F4204" s="4">
        <v>45263</v>
      </c>
      <c r="G4204" s="3" t="s">
        <v>14</v>
      </c>
      <c r="H4204" s="4">
        <v>45316</v>
      </c>
      <c r="I4204" s="4">
        <f>_xlfn.XLOOKUP(#REF!,[1]!Backup_F8_Previous_Wave[ODINO],[1]!Backup_F8_Previous_Wave[Production Date],"")</f>
      </c>
      <c r="J4204" s="10">
        <f>_xlfn.XLOOKUP(#REF!,[1]!Backup_F8_Previous_Wave[ODINO],[1]!Backup_F8_Previous_Wave[Wave Date],"")</f>
      </c>
      <c r="K4204" s="6">
        <f>_xlfn.XLOOKUP(#REF!,[1]!Backup_F8_Previous_Wave[ODINO],[1]!Backup_F8_Previous_Wave[Full VIN],"")</f>
      </c>
      <c r="L4204" s="3" t="s">
        <v>7807</v>
      </c>
      <c r="M4204" s="3" t="s">
        <v>4</v>
      </c>
      <c r="N4204" s="3" t="s">
        <v>12207</v>
      </c>
      <c r="O4204" s="3" t="s">
        <v>196</v>
      </c>
      <c r="P4204" s="6">
        <f>_xlfn.XLOOKUP(#REF!,[1]!Table2[BINNING],[1]!Table2[VFG],"")</f>
      </c>
      <c r="Q4204" s="6">
        <f>IF(ISNUMBER(FIND("|",#REF!,1)),LEFT(#REF!,FIND("|",#REF!,1)-2),#REF!)</f>
      </c>
      <c r="R4204" s="6">
        <f>IF(ISNUMBER(FIND("|",#REF!,1)),RIGHT(#REF!,LEN(#REF!)-FIND("|",#REF!,1)-1),"")</f>
      </c>
      <c r="S4204" s="3" t="s">
        <v>7</v>
      </c>
      <c r="T4204" s="3" t="s">
        <v>7</v>
      </c>
      <c r="U4204" s="2">
        <v>0</v>
      </c>
      <c r="V4204" s="2">
        <v>0</v>
      </c>
      <c r="W4204" s="2"/>
      <c r="X4204" s="3" t="s">
        <v>358</v>
      </c>
      <c r="Y4204" s="2">
        <v>65</v>
      </c>
      <c r="Z4204" s="3"/>
      <c r="AA4204" s="3"/>
      <c r="AB4204" s="7" t="s">
        <v>12208</v>
      </c>
      <c r="AC4204" s="3" t="s">
        <v>297</v>
      </c>
      <c r="AD4204" s="3" t="s">
        <v>298</v>
      </c>
      <c r="AE4204" s="3" t="s">
        <v>299</v>
      </c>
      <c r="AF4204" s="3" t="s">
        <v>198</v>
      </c>
      <c r="AG4204" s="4"/>
      <c r="AH4204" s="3"/>
      <c r="AI4204" s="4"/>
      <c r="AJ42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4" s="8">
        <f>IF(#REF!=MAX(#REF!),"New","Old")</f>
      </c>
      <c r="AL4204" s="3"/>
      <c r="AM4204" s="9">
        <f>IF(OR(#REF!="",#REF!=0),"",IF(#REF!&lt;12000,"&lt;12k",IF(AND(#REF!&gt;=12000,#REF!&lt;24000),"12k to 24k",IF(AND(#REF!&gt;=24000,#REF!&lt;=36000),"24k to 36k",IF(#REF!&gt;36000,"&gt;36k","")))))</f>
      </c>
    </row>
    <row x14ac:dyDescent="0.25" r="4205" customHeight="1" ht="18.75">
      <c r="A4205" s="1">
        <v>1960254</v>
      </c>
      <c r="B4205" s="2">
        <v>11567715</v>
      </c>
      <c r="C4205" s="3" t="s">
        <v>0</v>
      </c>
      <c r="D4205" s="3" t="s">
        <v>1</v>
      </c>
      <c r="E4205" s="2">
        <v>2022</v>
      </c>
      <c r="F4205" s="4">
        <v>45310</v>
      </c>
      <c r="G4205" s="3" t="s">
        <v>2</v>
      </c>
      <c r="H4205" s="4">
        <v>45316</v>
      </c>
      <c r="I4205" s="4">
        <f>_xlfn.XLOOKUP(#REF!,[1]!Backup_F8_Previous_Wave[ODINO],[1]!Backup_F8_Previous_Wave[Production Date],"")</f>
      </c>
      <c r="J4205" s="10">
        <f>_xlfn.XLOOKUP(#REF!,[1]!Backup_F8_Previous_Wave[ODINO],[1]!Backup_F8_Previous_Wave[Wave Date],"")</f>
      </c>
      <c r="K4205" s="6">
        <f>_xlfn.XLOOKUP(#REF!,[1]!Backup_F8_Previous_Wave[ODINO],[1]!Backup_F8_Previous_Wave[Full VIN],"")</f>
      </c>
      <c r="L4205" s="3" t="s">
        <v>12209</v>
      </c>
      <c r="M4205" s="3" t="s">
        <v>4</v>
      </c>
      <c r="N4205" s="3" t="s">
        <v>12210</v>
      </c>
      <c r="O4205" s="3" t="s">
        <v>57</v>
      </c>
      <c r="P4205" s="6">
        <f>_xlfn.XLOOKUP(#REF!,[1]!Table2[BINNING],[1]!Table2[VFG],"")</f>
      </c>
      <c r="Q4205" s="6">
        <f>IF(ISNUMBER(FIND("|",#REF!,1)),LEFT(#REF!,FIND("|",#REF!,1)-2),#REF!)</f>
      </c>
      <c r="R4205" s="6">
        <f>IF(ISNUMBER(FIND("|",#REF!,1)),RIGHT(#REF!,LEN(#REF!)-FIND("|",#REF!,1)-1),"")</f>
      </c>
      <c r="S4205" s="3" t="s">
        <v>7</v>
      </c>
      <c r="T4205" s="3" t="s">
        <v>7</v>
      </c>
      <c r="U4205" s="2">
        <v>0</v>
      </c>
      <c r="V4205" s="2">
        <v>0</v>
      </c>
      <c r="W4205" s="2"/>
      <c r="X4205" s="3" t="s">
        <v>202</v>
      </c>
      <c r="Y4205" s="2"/>
      <c r="Z4205" s="3"/>
      <c r="AA4205" s="3"/>
      <c r="AB4205" s="7" t="s">
        <v>12211</v>
      </c>
      <c r="AC4205" s="3" t="s">
        <v>4018</v>
      </c>
      <c r="AD4205" s="3" t="s">
        <v>11</v>
      </c>
      <c r="AE4205" s="3" t="s">
        <v>135</v>
      </c>
      <c r="AF4205" s="3" t="s">
        <v>27</v>
      </c>
      <c r="AG4205" s="4"/>
      <c r="AH4205" s="3"/>
      <c r="AI4205" s="4"/>
      <c r="AJ42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5" s="8">
        <f>IF(#REF!=MAX(#REF!),"New","Old")</f>
      </c>
      <c r="AL4205" s="3"/>
      <c r="AM4205" s="9">
        <f>IF(OR(#REF!="",#REF!=0),"",IF(#REF!&lt;12000,"&lt;12k",IF(AND(#REF!&gt;=12000,#REF!&lt;24000),"12k to 24k",IF(AND(#REF!&gt;=24000,#REF!&lt;=36000),"24k to 36k",IF(#REF!&gt;36000,"&gt;36k","")))))</f>
      </c>
    </row>
    <row x14ac:dyDescent="0.25" r="4206" customHeight="1" ht="18.75">
      <c r="A4206" s="1">
        <v>1960294</v>
      </c>
      <c r="B4206" s="2">
        <v>11567745</v>
      </c>
      <c r="C4206" s="3" t="s">
        <v>0</v>
      </c>
      <c r="D4206" s="3" t="s">
        <v>181</v>
      </c>
      <c r="E4206" s="2">
        <v>2016</v>
      </c>
      <c r="F4206" s="4">
        <v>45310</v>
      </c>
      <c r="G4206" s="3" t="s">
        <v>2</v>
      </c>
      <c r="H4206" s="4">
        <v>45316</v>
      </c>
      <c r="I4206" s="4">
        <f>_xlfn.XLOOKUP(#REF!,[1]!Backup_F8_Previous_Wave[ODINO],[1]!Backup_F8_Previous_Wave[Production Date],"")</f>
      </c>
      <c r="J4206" s="10">
        <f>_xlfn.XLOOKUP(#REF!,[1]!Backup_F8_Previous_Wave[ODINO],[1]!Backup_F8_Previous_Wave[Wave Date],"")</f>
      </c>
      <c r="K4206" s="6">
        <f>_xlfn.XLOOKUP(#REF!,[1]!Backup_F8_Previous_Wave[ODINO],[1]!Backup_F8_Previous_Wave[Full VIN],"")</f>
      </c>
      <c r="L4206" s="3" t="s">
        <v>12035</v>
      </c>
      <c r="M4206" s="3" t="s">
        <v>4</v>
      </c>
      <c r="N4206" s="3" t="s">
        <v>12212</v>
      </c>
      <c r="O4206" s="3" t="s">
        <v>4225</v>
      </c>
      <c r="P4206" s="6">
        <f>_xlfn.XLOOKUP(#REF!,[1]!Table2[BINNING],[1]!Table2[VFG],"")</f>
      </c>
      <c r="Q4206" s="6">
        <f>IF(ISNUMBER(FIND("|",#REF!,1)),LEFT(#REF!,FIND("|",#REF!,1)-2),#REF!)</f>
      </c>
      <c r="R4206" s="6">
        <f>IF(ISNUMBER(FIND("|",#REF!,1)),RIGHT(#REF!,LEN(#REF!)-FIND("|",#REF!,1)-1),"")</f>
      </c>
      <c r="S4206" s="3" t="s">
        <v>7</v>
      </c>
      <c r="T4206" s="3" t="s">
        <v>7</v>
      </c>
      <c r="U4206" s="2">
        <v>0</v>
      </c>
      <c r="V4206" s="2">
        <v>0</v>
      </c>
      <c r="W4206" s="2"/>
      <c r="X4206" s="3" t="s">
        <v>100</v>
      </c>
      <c r="Y4206" s="2">
        <v>60</v>
      </c>
      <c r="Z4206" s="3"/>
      <c r="AA4206" s="3"/>
      <c r="AB4206" s="7" t="s">
        <v>12213</v>
      </c>
      <c r="AC4206" s="3" t="s">
        <v>297</v>
      </c>
      <c r="AD4206" s="3" t="s">
        <v>298</v>
      </c>
      <c r="AE4206" s="3" t="s">
        <v>299</v>
      </c>
      <c r="AF4206" s="3" t="s">
        <v>198</v>
      </c>
      <c r="AG4206" s="4"/>
      <c r="AH4206" s="3"/>
      <c r="AI4206" s="4"/>
      <c r="AJ42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6" s="8">
        <f>IF(#REF!=MAX(#REF!),"New","Old")</f>
      </c>
      <c r="AL4206" s="3"/>
      <c r="AM4206" s="9">
        <f>IF(OR(#REF!="",#REF!=0),"",IF(#REF!&lt;12000,"&lt;12k",IF(AND(#REF!&gt;=12000,#REF!&lt;24000),"12k to 24k",IF(AND(#REF!&gt;=24000,#REF!&lt;=36000),"24k to 36k",IF(#REF!&gt;36000,"&gt;36k","")))))</f>
      </c>
    </row>
    <row x14ac:dyDescent="0.25" r="4207" customHeight="1" ht="18.75">
      <c r="A4207" s="1">
        <v>1960304</v>
      </c>
      <c r="B4207" s="2">
        <v>11567755</v>
      </c>
      <c r="C4207" s="3" t="s">
        <v>0</v>
      </c>
      <c r="D4207" s="3" t="s">
        <v>187</v>
      </c>
      <c r="E4207" s="2">
        <v>2017</v>
      </c>
      <c r="F4207" s="4">
        <v>45315</v>
      </c>
      <c r="G4207" s="3" t="s">
        <v>2</v>
      </c>
      <c r="H4207" s="4">
        <v>45316</v>
      </c>
      <c r="I4207" s="4"/>
      <c r="J4207" s="10">
        <f>_xlfn.XLOOKUP(#REF!,[1]!Backup_F8_Previous_Wave[ODINO],[1]!Backup_F8_Previous_Wave[Wave Date],"")</f>
      </c>
      <c r="K4207" s="6">
        <f>_xlfn.XLOOKUP(#REF!,[1]!Backup_F8_Previous_Wave[ODINO],[1]!Backup_F8_Previous_Wave[Full VIN],"")</f>
      </c>
      <c r="L4207" s="3"/>
      <c r="M4207" s="3" t="s">
        <v>4</v>
      </c>
      <c r="N4207" s="3" t="s">
        <v>12214</v>
      </c>
      <c r="O4207" s="3" t="s">
        <v>313</v>
      </c>
      <c r="P4207" s="6">
        <f>_xlfn.XLOOKUP(#REF!,[1]!Table2[BINNING],[1]!Table2[VFG],"")</f>
      </c>
      <c r="Q4207" s="6">
        <f>IF(ISNUMBER(FIND("|",#REF!,1)),LEFT(#REF!,FIND("|",#REF!,1)-2),#REF!)</f>
      </c>
      <c r="R4207" s="6">
        <f>IF(ISNUMBER(FIND("|",#REF!,1)),RIGHT(#REF!,LEN(#REF!)-FIND("|",#REF!,1)-1),"")</f>
      </c>
      <c r="S4207" s="3" t="s">
        <v>7</v>
      </c>
      <c r="T4207" s="3" t="s">
        <v>7</v>
      </c>
      <c r="U4207" s="2">
        <v>0</v>
      </c>
      <c r="V4207" s="2">
        <v>0</v>
      </c>
      <c r="W4207" s="2">
        <v>164000</v>
      </c>
      <c r="X4207" s="3" t="s">
        <v>225</v>
      </c>
      <c r="Y4207" s="2">
        <v>0</v>
      </c>
      <c r="Z4207" s="3" t="s">
        <v>12215</v>
      </c>
      <c r="AA4207" s="3" t="s">
        <v>6075</v>
      </c>
      <c r="AB4207" s="7" t="s">
        <v>12216</v>
      </c>
      <c r="AC4207" s="3" t="s">
        <v>44</v>
      </c>
      <c r="AD4207" s="3" t="s">
        <v>44</v>
      </c>
      <c r="AE4207" s="3" t="s">
        <v>44</v>
      </c>
      <c r="AF4207" s="3" t="s">
        <v>44</v>
      </c>
      <c r="AG4207" s="4"/>
      <c r="AH4207" s="3"/>
      <c r="AI4207" s="4"/>
      <c r="AJ42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7" s="8">
        <f>IF(#REF!=MAX(#REF!),"New","Old")</f>
      </c>
      <c r="AL4207" s="3"/>
      <c r="AM4207" s="9">
        <f>IF(OR(#REF!="",#REF!=0),"",IF(#REF!&lt;12000,"&lt;12k",IF(AND(#REF!&gt;=12000,#REF!&lt;24000),"12k to 24k",IF(AND(#REF!&gt;=24000,#REF!&lt;=36000),"24k to 36k",IF(#REF!&gt;36000,"&gt;36k","")))))</f>
      </c>
    </row>
    <row x14ac:dyDescent="0.25" r="4208" customHeight="1" ht="18.75">
      <c r="A4208" s="1">
        <v>1960313</v>
      </c>
      <c r="B4208" s="2">
        <v>11567762</v>
      </c>
      <c r="C4208" s="3" t="s">
        <v>0</v>
      </c>
      <c r="D4208" s="3" t="s">
        <v>38</v>
      </c>
      <c r="E4208" s="2">
        <v>2013</v>
      </c>
      <c r="F4208" s="4">
        <v>45316</v>
      </c>
      <c r="G4208" s="3" t="s">
        <v>2</v>
      </c>
      <c r="H4208" s="4">
        <v>45316</v>
      </c>
      <c r="I4208" s="4">
        <f>_xlfn.XLOOKUP(#REF!,[1]!Backup_F8_Previous_Wave[ODINO],[1]!Backup_F8_Previous_Wave[Production Date],"")</f>
      </c>
      <c r="J4208" s="10">
        <f>_xlfn.XLOOKUP(#REF!,[1]!Backup_F8_Previous_Wave[ODINO],[1]!Backup_F8_Previous_Wave[Wave Date],"")</f>
      </c>
      <c r="K4208" s="6">
        <f>_xlfn.XLOOKUP(#REF!,[1]!Backup_F8_Previous_Wave[ODINO],[1]!Backup_F8_Previous_Wave[Full VIN],"")</f>
      </c>
      <c r="L4208" s="3" t="s">
        <v>7497</v>
      </c>
      <c r="M4208" s="3" t="s">
        <v>4</v>
      </c>
      <c r="N4208" s="3" t="s">
        <v>12217</v>
      </c>
      <c r="O4208" s="3" t="s">
        <v>62</v>
      </c>
      <c r="P4208" s="6">
        <f>_xlfn.XLOOKUP(#REF!,[1]!Table2[BINNING],[1]!Table2[VFG],"")</f>
      </c>
      <c r="Q4208" s="6">
        <f>IF(ISNUMBER(FIND("|",#REF!,1)),LEFT(#REF!,FIND("|",#REF!,1)-2),#REF!)</f>
      </c>
      <c r="R4208" s="6">
        <f>IF(ISNUMBER(FIND("|",#REF!,1)),RIGHT(#REF!,LEN(#REF!)-FIND("|",#REF!,1)-1),"")</f>
      </c>
      <c r="S4208" s="3" t="s">
        <v>7</v>
      </c>
      <c r="T4208" s="3" t="s">
        <v>7</v>
      </c>
      <c r="U4208" s="2">
        <v>0</v>
      </c>
      <c r="V4208" s="2">
        <v>0</v>
      </c>
      <c r="W4208" s="2">
        <v>100000</v>
      </c>
      <c r="X4208" s="3" t="s">
        <v>8</v>
      </c>
      <c r="Y4208" s="2"/>
      <c r="Z4208" s="3"/>
      <c r="AA4208" s="3"/>
      <c r="AB4208" s="7" t="s">
        <v>12218</v>
      </c>
      <c r="AC4208" s="3" t="s">
        <v>146</v>
      </c>
      <c r="AD4208" s="3" t="s">
        <v>147</v>
      </c>
      <c r="AE4208" s="3" t="s">
        <v>148</v>
      </c>
      <c r="AF4208" s="3" t="s">
        <v>45</v>
      </c>
      <c r="AG4208" s="4"/>
      <c r="AH4208" s="3"/>
      <c r="AI4208" s="4"/>
      <c r="AJ42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8" s="8">
        <f>IF(#REF!=MAX(#REF!),"New","Old")</f>
      </c>
      <c r="AL4208" s="3"/>
      <c r="AM4208" s="9">
        <f>IF(OR(#REF!="",#REF!=0),"",IF(#REF!&lt;12000,"&lt;12k",IF(AND(#REF!&gt;=12000,#REF!&lt;24000),"12k to 24k",IF(AND(#REF!&gt;=24000,#REF!&lt;=36000),"24k to 36k",IF(#REF!&gt;36000,"&gt;36k","")))))</f>
      </c>
    </row>
    <row x14ac:dyDescent="0.25" r="4209" customHeight="1" ht="18.75">
      <c r="A4209" s="1">
        <v>1960383</v>
      </c>
      <c r="B4209" s="2">
        <v>11567812</v>
      </c>
      <c r="C4209" s="3" t="s">
        <v>0</v>
      </c>
      <c r="D4209" s="3" t="s">
        <v>86</v>
      </c>
      <c r="E4209" s="2">
        <v>2020</v>
      </c>
      <c r="F4209" s="4">
        <v>45211</v>
      </c>
      <c r="G4209" s="3" t="s">
        <v>14</v>
      </c>
      <c r="H4209" s="4">
        <v>45316</v>
      </c>
      <c r="I4209" s="4">
        <f>_xlfn.XLOOKUP(#REF!,[1]!Backup_F8_Previous_Wave[ODINO],[1]!Backup_F8_Previous_Wave[Production Date],"")</f>
      </c>
      <c r="J4209" s="10">
        <f>_xlfn.XLOOKUP(#REF!,[1]!Backup_F8_Previous_Wave[ODINO],[1]!Backup_F8_Previous_Wave[Wave Date],"")</f>
      </c>
      <c r="K4209" s="6">
        <f>_xlfn.XLOOKUP(#REF!,[1]!Backup_F8_Previous_Wave[ODINO],[1]!Backup_F8_Previous_Wave[Full VIN],"")</f>
      </c>
      <c r="L4209" s="3" t="s">
        <v>6424</v>
      </c>
      <c r="M4209" s="3" t="s">
        <v>4</v>
      </c>
      <c r="N4209" s="3" t="s">
        <v>12219</v>
      </c>
      <c r="O4209" s="3" t="s">
        <v>4771</v>
      </c>
      <c r="P4209" s="6">
        <f>_xlfn.XLOOKUP(#REF!,[1]!Table2[BINNING],[1]!Table2[VFG],"")</f>
      </c>
      <c r="Q4209" s="6">
        <f>IF(ISNUMBER(FIND("|",#REF!,1)),LEFT(#REF!,FIND("|",#REF!,1)-2),#REF!)</f>
      </c>
      <c r="R4209" s="6">
        <f>IF(ISNUMBER(FIND("|",#REF!,1)),RIGHT(#REF!,LEN(#REF!)-FIND("|",#REF!,1)-1),"")</f>
      </c>
      <c r="S4209" s="3" t="s">
        <v>7</v>
      </c>
      <c r="T4209" s="3" t="s">
        <v>7</v>
      </c>
      <c r="U4209" s="2">
        <v>0</v>
      </c>
      <c r="V4209" s="2">
        <v>0</v>
      </c>
      <c r="W4209" s="2">
        <v>37800</v>
      </c>
      <c r="X4209" s="3" t="s">
        <v>317</v>
      </c>
      <c r="Y4209" s="2">
        <v>0</v>
      </c>
      <c r="Z4209" s="3" t="s">
        <v>12220</v>
      </c>
      <c r="AA4209" s="3" t="s">
        <v>4544</v>
      </c>
      <c r="AB4209" s="7" t="s">
        <v>12221</v>
      </c>
      <c r="AC4209" s="3" t="s">
        <v>685</v>
      </c>
      <c r="AD4209" s="3" t="s">
        <v>93</v>
      </c>
      <c r="AE4209" s="3" t="s">
        <v>94</v>
      </c>
      <c r="AF4209" s="3" t="s">
        <v>95</v>
      </c>
      <c r="AG4209" s="4"/>
      <c r="AH4209" s="3"/>
      <c r="AI4209" s="4"/>
      <c r="AJ42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09" s="8">
        <f>IF(#REF!=MAX(#REF!),"New","Old")</f>
      </c>
      <c r="AL4209" s="3"/>
      <c r="AM4209" s="9">
        <f>IF(OR(#REF!="",#REF!=0),"",IF(#REF!&lt;12000,"&lt;12k",IF(AND(#REF!&gt;=12000,#REF!&lt;24000),"12k to 24k",IF(AND(#REF!&gt;=24000,#REF!&lt;=36000),"24k to 36k",IF(#REF!&gt;36000,"&gt;36k","")))))</f>
      </c>
    </row>
    <row x14ac:dyDescent="0.25" r="4210" customHeight="1" ht="18.75">
      <c r="A4210" s="1">
        <v>1960388</v>
      </c>
      <c r="B4210" s="2">
        <v>11567817</v>
      </c>
      <c r="C4210" s="3" t="s">
        <v>0</v>
      </c>
      <c r="D4210" s="3" t="s">
        <v>1</v>
      </c>
      <c r="E4210" s="2">
        <v>2018</v>
      </c>
      <c r="F4210" s="4">
        <v>45313</v>
      </c>
      <c r="G4210" s="3" t="s">
        <v>2</v>
      </c>
      <c r="H4210" s="4">
        <v>45316</v>
      </c>
      <c r="I4210" s="4"/>
      <c r="J4210" s="10">
        <f>_xlfn.XLOOKUP(#REF!,[1]!Backup_F8_Previous_Wave[ODINO],[1]!Backup_F8_Previous_Wave[Wave Date],"")</f>
      </c>
      <c r="K4210" s="6">
        <f>_xlfn.XLOOKUP(#REF!,[1]!Backup_F8_Previous_Wave[ODINO],[1]!Backup_F8_Previous_Wave[Full VIN],"")</f>
      </c>
      <c r="L4210" s="3" t="s">
        <v>363</v>
      </c>
      <c r="M4210" s="3" t="s">
        <v>4</v>
      </c>
      <c r="N4210" s="3" t="s">
        <v>12222</v>
      </c>
      <c r="O4210" s="3" t="s">
        <v>151</v>
      </c>
      <c r="P4210" s="6">
        <f>_xlfn.XLOOKUP(#REF!,[1]!Table2[BINNING],[1]!Table2[VFG],"")</f>
      </c>
      <c r="Q4210" s="6">
        <f>IF(ISNUMBER(FIND("|",#REF!,1)),LEFT(#REF!,FIND("|",#REF!,1)-2),#REF!)</f>
      </c>
      <c r="R4210" s="6">
        <f>IF(ISNUMBER(FIND("|",#REF!,1)),RIGHT(#REF!,LEN(#REF!)-FIND("|",#REF!,1)-1),"")</f>
      </c>
      <c r="S4210" s="3" t="s">
        <v>7</v>
      </c>
      <c r="T4210" s="3" t="s">
        <v>7</v>
      </c>
      <c r="U4210" s="2">
        <v>0</v>
      </c>
      <c r="V4210" s="2">
        <v>0</v>
      </c>
      <c r="W4210" s="2"/>
      <c r="X4210" s="3" t="s">
        <v>253</v>
      </c>
      <c r="Y4210" s="2">
        <v>0</v>
      </c>
      <c r="Z4210" s="3"/>
      <c r="AA4210" s="3"/>
      <c r="AB4210" s="7" t="s">
        <v>12223</v>
      </c>
      <c r="AC4210" s="3" t="s">
        <v>44</v>
      </c>
      <c r="AD4210" s="3" t="s">
        <v>44</v>
      </c>
      <c r="AE4210" s="3" t="s">
        <v>44</v>
      </c>
      <c r="AF4210" s="3" t="s">
        <v>44</v>
      </c>
      <c r="AG4210" s="4"/>
      <c r="AH4210" s="3"/>
      <c r="AI4210" s="4"/>
      <c r="AJ42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0" s="8">
        <f>IF(#REF!=MAX(#REF!),"New","Old")</f>
      </c>
      <c r="AL4210" s="3"/>
      <c r="AM4210" s="9">
        <f>IF(OR(#REF!="",#REF!=0),"",IF(#REF!&lt;12000,"&lt;12k",IF(AND(#REF!&gt;=12000,#REF!&lt;24000),"12k to 24k",IF(AND(#REF!&gt;=24000,#REF!&lt;=36000),"24k to 36k",IF(#REF!&gt;36000,"&gt;36k","")))))</f>
      </c>
    </row>
    <row x14ac:dyDescent="0.25" r="4211" customHeight="1" ht="18.75">
      <c r="A4211" s="1">
        <v>1960389</v>
      </c>
      <c r="B4211" s="2">
        <v>11567818</v>
      </c>
      <c r="C4211" s="3" t="s">
        <v>0</v>
      </c>
      <c r="D4211" s="3" t="s">
        <v>86</v>
      </c>
      <c r="E4211" s="2">
        <v>2020</v>
      </c>
      <c r="F4211" s="4">
        <v>45292</v>
      </c>
      <c r="G4211" s="3" t="s">
        <v>2</v>
      </c>
      <c r="H4211" s="4">
        <v>45316</v>
      </c>
      <c r="I4211" s="4">
        <f>_xlfn.XLOOKUP(#REF!,[1]!Backup_F8_Previous_Wave[ODINO],[1]!Backup_F8_Previous_Wave[Production Date],"")</f>
      </c>
      <c r="J4211" s="10">
        <f>_xlfn.XLOOKUP(#REF!,[1]!Backup_F8_Previous_Wave[ODINO],[1]!Backup_F8_Previous_Wave[Wave Date],"")</f>
      </c>
      <c r="K4211" s="6">
        <f>_xlfn.XLOOKUP(#REF!,[1]!Backup_F8_Previous_Wave[ODINO],[1]!Backup_F8_Previous_Wave[Full VIN],"")</f>
      </c>
      <c r="L4211" s="3" t="s">
        <v>8380</v>
      </c>
      <c r="M4211" s="3" t="s">
        <v>4</v>
      </c>
      <c r="N4211" s="3" t="s">
        <v>12224</v>
      </c>
      <c r="O4211" s="3" t="s">
        <v>4771</v>
      </c>
      <c r="P4211" s="6">
        <f>_xlfn.XLOOKUP(#REF!,[1]!Table2[BINNING],[1]!Table2[VFG],"")</f>
      </c>
      <c r="Q4211" s="6">
        <f>IF(ISNUMBER(FIND("|",#REF!,1)),LEFT(#REF!,FIND("|",#REF!,1)-2),#REF!)</f>
      </c>
      <c r="R4211" s="6">
        <f>IF(ISNUMBER(FIND("|",#REF!,1)),RIGHT(#REF!,LEN(#REF!)-FIND("|",#REF!,1)-1),"")</f>
      </c>
      <c r="S4211" s="3" t="s">
        <v>7</v>
      </c>
      <c r="T4211" s="3" t="s">
        <v>7</v>
      </c>
      <c r="U4211" s="2">
        <v>0</v>
      </c>
      <c r="V4211" s="2">
        <v>0</v>
      </c>
      <c r="W4211" s="2"/>
      <c r="X4211" s="3" t="s">
        <v>32</v>
      </c>
      <c r="Y4211" s="2">
        <v>0</v>
      </c>
      <c r="Z4211" s="3"/>
      <c r="AA4211" s="3"/>
      <c r="AB4211" s="7" t="s">
        <v>12225</v>
      </c>
      <c r="AC4211" s="3" t="s">
        <v>685</v>
      </c>
      <c r="AD4211" s="3" t="s">
        <v>93</v>
      </c>
      <c r="AE4211" s="3" t="s">
        <v>94</v>
      </c>
      <c r="AF4211" s="3" t="s">
        <v>95</v>
      </c>
      <c r="AG4211" s="4"/>
      <c r="AH4211" s="3"/>
      <c r="AI4211" s="4"/>
      <c r="AJ42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1" s="8">
        <f>IF(#REF!=MAX(#REF!),"New","Old")</f>
      </c>
      <c r="AL4211" s="3"/>
      <c r="AM4211" s="9">
        <f>IF(OR(#REF!="",#REF!=0),"",IF(#REF!&lt;12000,"&lt;12k",IF(AND(#REF!&gt;=12000,#REF!&lt;24000),"12k to 24k",IF(AND(#REF!&gt;=24000,#REF!&lt;=36000),"24k to 36k",IF(#REF!&gt;36000,"&gt;36k","")))))</f>
      </c>
    </row>
    <row x14ac:dyDescent="0.25" r="4212" customHeight="1" ht="18.75">
      <c r="A4212" s="1">
        <v>1960432</v>
      </c>
      <c r="B4212" s="2">
        <v>11567848</v>
      </c>
      <c r="C4212" s="3" t="s">
        <v>0</v>
      </c>
      <c r="D4212" s="3" t="s">
        <v>86</v>
      </c>
      <c r="E4212" s="2">
        <v>2020</v>
      </c>
      <c r="F4212" s="4">
        <v>45261</v>
      </c>
      <c r="G4212" s="3" t="s">
        <v>14</v>
      </c>
      <c r="H4212" s="4">
        <v>45316</v>
      </c>
      <c r="I4212" s="4">
        <f>_xlfn.XLOOKUP(#REF!,[1]!Backup_F8_Previous_Wave[ODINO],[1]!Backup_F8_Previous_Wave[Production Date],"")</f>
      </c>
      <c r="J4212" s="10">
        <f>_xlfn.XLOOKUP(#REF!,[1]!Backup_F8_Previous_Wave[ODINO],[1]!Backup_F8_Previous_Wave[Wave Date],"")</f>
      </c>
      <c r="K4212" s="6">
        <f>_xlfn.XLOOKUP(#REF!,[1]!Backup_F8_Previous_Wave[ODINO],[1]!Backup_F8_Previous_Wave[Full VIN],"")</f>
      </c>
      <c r="L4212" s="3" t="s">
        <v>5294</v>
      </c>
      <c r="M4212" s="3" t="s">
        <v>4</v>
      </c>
      <c r="N4212" s="3" t="s">
        <v>12226</v>
      </c>
      <c r="O4212" s="3" t="s">
        <v>4771</v>
      </c>
      <c r="P4212" s="6">
        <f>_xlfn.XLOOKUP(#REF!,[1]!Table2[BINNING],[1]!Table2[VFG],"")</f>
      </c>
      <c r="Q4212" s="6">
        <f>IF(ISNUMBER(FIND("|",#REF!,1)),LEFT(#REF!,FIND("|",#REF!,1)-2),#REF!)</f>
      </c>
      <c r="R4212" s="6">
        <f>IF(ISNUMBER(FIND("|",#REF!,1)),RIGHT(#REF!,LEN(#REF!)-FIND("|",#REF!,1)-1),"")</f>
      </c>
      <c r="S4212" s="3" t="s">
        <v>7</v>
      </c>
      <c r="T4212" s="3" t="s">
        <v>7</v>
      </c>
      <c r="U4212" s="2">
        <v>0</v>
      </c>
      <c r="V4212" s="2">
        <v>0</v>
      </c>
      <c r="W4212" s="2"/>
      <c r="X4212" s="3" t="s">
        <v>32</v>
      </c>
      <c r="Y4212" s="2">
        <v>0</v>
      </c>
      <c r="Z4212" s="3"/>
      <c r="AA4212" s="3"/>
      <c r="AB4212" s="7" t="s">
        <v>12227</v>
      </c>
      <c r="AC4212" s="3" t="s">
        <v>685</v>
      </c>
      <c r="AD4212" s="3" t="s">
        <v>93</v>
      </c>
      <c r="AE4212" s="3" t="s">
        <v>94</v>
      </c>
      <c r="AF4212" s="3" t="s">
        <v>95</v>
      </c>
      <c r="AG4212" s="4"/>
      <c r="AH4212" s="3"/>
      <c r="AI4212" s="4"/>
      <c r="AJ42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2" s="8">
        <f>IF(#REF!=MAX(#REF!),"New","Old")</f>
      </c>
      <c r="AL4212" s="3"/>
      <c r="AM4212" s="9">
        <f>IF(OR(#REF!="",#REF!=0),"",IF(#REF!&lt;12000,"&lt;12k",IF(AND(#REF!&gt;=12000,#REF!&lt;24000),"12k to 24k",IF(AND(#REF!&gt;=24000,#REF!&lt;=36000),"24k to 36k",IF(#REF!&gt;36000,"&gt;36k","")))))</f>
      </c>
    </row>
    <row x14ac:dyDescent="0.25" r="4213" customHeight="1" ht="18.75">
      <c r="A4213" s="1">
        <v>1960452</v>
      </c>
      <c r="B4213" s="2">
        <v>11567864</v>
      </c>
      <c r="C4213" s="3" t="s">
        <v>0</v>
      </c>
      <c r="D4213" s="3" t="s">
        <v>86</v>
      </c>
      <c r="E4213" s="2">
        <v>2020</v>
      </c>
      <c r="F4213" s="4">
        <v>45275</v>
      </c>
      <c r="G4213" s="3" t="s">
        <v>14</v>
      </c>
      <c r="H4213" s="4">
        <v>45316</v>
      </c>
      <c r="I4213" s="4">
        <f>_xlfn.XLOOKUP(#REF!,[1]!Backup_F8_Previous_Wave[ODINO],[1]!Backup_F8_Previous_Wave[Production Date],"")</f>
      </c>
      <c r="J4213" s="10">
        <f>_xlfn.XLOOKUP(#REF!,[1]!Backup_F8_Previous_Wave[ODINO],[1]!Backup_F8_Previous_Wave[Wave Date],"")</f>
      </c>
      <c r="K4213" s="6">
        <f>_xlfn.XLOOKUP(#REF!,[1]!Backup_F8_Previous_Wave[ODINO],[1]!Backup_F8_Previous_Wave[Full VIN],"")</f>
      </c>
      <c r="L4213" s="3" t="s">
        <v>12228</v>
      </c>
      <c r="M4213" s="3" t="s">
        <v>4</v>
      </c>
      <c r="N4213" s="3" t="s">
        <v>12229</v>
      </c>
      <c r="O4213" s="3" t="s">
        <v>4771</v>
      </c>
      <c r="P4213" s="6">
        <f>_xlfn.XLOOKUP(#REF!,[1]!Table2[BINNING],[1]!Table2[VFG],"")</f>
      </c>
      <c r="Q4213" s="6">
        <f>IF(ISNUMBER(FIND("|",#REF!,1)),LEFT(#REF!,FIND("|",#REF!,1)-2),#REF!)</f>
      </c>
      <c r="R4213" s="6">
        <f>IF(ISNUMBER(FIND("|",#REF!,1)),RIGHT(#REF!,LEN(#REF!)-FIND("|",#REF!,1)-1),"")</f>
      </c>
      <c r="S4213" s="3" t="s">
        <v>7</v>
      </c>
      <c r="T4213" s="3" t="s">
        <v>7</v>
      </c>
      <c r="U4213" s="2">
        <v>0</v>
      </c>
      <c r="V4213" s="2">
        <v>0</v>
      </c>
      <c r="W4213" s="2"/>
      <c r="X4213" s="3" t="s">
        <v>18</v>
      </c>
      <c r="Y4213" s="2"/>
      <c r="Z4213" s="3"/>
      <c r="AA4213" s="3"/>
      <c r="AB4213" s="7" t="s">
        <v>12230</v>
      </c>
      <c r="AC4213" s="3" t="s">
        <v>685</v>
      </c>
      <c r="AD4213" s="3" t="s">
        <v>1962</v>
      </c>
      <c r="AE4213" s="3" t="s">
        <v>2404</v>
      </c>
      <c r="AF4213" s="3" t="s">
        <v>95</v>
      </c>
      <c r="AG4213" s="4"/>
      <c r="AH4213" s="3"/>
      <c r="AI4213" s="4"/>
      <c r="AJ42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3" s="8">
        <f>IF(#REF!=MAX(#REF!),"New","Old")</f>
      </c>
      <c r="AL4213" s="3"/>
      <c r="AM4213" s="9">
        <f>IF(OR(#REF!="",#REF!=0),"",IF(#REF!&lt;12000,"&lt;12k",IF(AND(#REF!&gt;=12000,#REF!&lt;24000),"12k to 24k",IF(AND(#REF!&gt;=24000,#REF!&lt;=36000),"24k to 36k",IF(#REF!&gt;36000,"&gt;36k","")))))</f>
      </c>
    </row>
    <row x14ac:dyDescent="0.25" r="4214" customHeight="1" ht="18.75">
      <c r="A4214" s="1">
        <v>1960478</v>
      </c>
      <c r="B4214" s="2">
        <v>11567882</v>
      </c>
      <c r="C4214" s="3" t="s">
        <v>0</v>
      </c>
      <c r="D4214" s="3" t="s">
        <v>86</v>
      </c>
      <c r="E4214" s="2">
        <v>2020</v>
      </c>
      <c r="F4214" s="4">
        <v>45315</v>
      </c>
      <c r="G4214" s="3" t="s">
        <v>2</v>
      </c>
      <c r="H4214" s="4">
        <v>45316</v>
      </c>
      <c r="I4214" s="4"/>
      <c r="J4214" s="10">
        <f>_xlfn.XLOOKUP(#REF!,[1]!Backup_F8_Previous_Wave[ODINO],[1]!Backup_F8_Previous_Wave[Wave Date],"")</f>
      </c>
      <c r="K4214" s="6">
        <f>_xlfn.XLOOKUP(#REF!,[1]!Backup_F8_Previous_Wave[ODINO],[1]!Backup_F8_Previous_Wave[Full VIN],"")</f>
      </c>
      <c r="L4214" s="3" t="s">
        <v>10146</v>
      </c>
      <c r="M4214" s="3" t="s">
        <v>4</v>
      </c>
      <c r="N4214" s="3" t="s">
        <v>12231</v>
      </c>
      <c r="O4214" s="3" t="s">
        <v>4771</v>
      </c>
      <c r="P4214" s="6">
        <f>_xlfn.XLOOKUP(#REF!,[1]!Table2[BINNING],[1]!Table2[VFG],"")</f>
      </c>
      <c r="Q4214" s="6">
        <f>IF(ISNUMBER(FIND("|",#REF!,1)),LEFT(#REF!,FIND("|",#REF!,1)-2),#REF!)</f>
      </c>
      <c r="R4214" s="6">
        <f>IF(ISNUMBER(FIND("|",#REF!,1)),RIGHT(#REF!,LEN(#REF!)-FIND("|",#REF!,1)-1),"")</f>
      </c>
      <c r="S4214" s="3" t="s">
        <v>7</v>
      </c>
      <c r="T4214" s="3" t="s">
        <v>7</v>
      </c>
      <c r="U4214" s="2">
        <v>0</v>
      </c>
      <c r="V4214" s="2">
        <v>0</v>
      </c>
      <c r="W4214" s="2"/>
      <c r="X4214" s="3" t="s">
        <v>106</v>
      </c>
      <c r="Y4214" s="2"/>
      <c r="Z4214" s="3"/>
      <c r="AA4214" s="3"/>
      <c r="AB4214" s="7" t="s">
        <v>12232</v>
      </c>
      <c r="AC4214" s="3" t="s">
        <v>44</v>
      </c>
      <c r="AD4214" s="3" t="s">
        <v>44</v>
      </c>
      <c r="AE4214" s="3" t="s">
        <v>44</v>
      </c>
      <c r="AF4214" s="3" t="s">
        <v>44</v>
      </c>
      <c r="AG4214" s="4"/>
      <c r="AH4214" s="3"/>
      <c r="AI4214" s="4"/>
      <c r="AJ42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4" s="8">
        <f>IF(#REF!=MAX(#REF!),"New","Old")</f>
      </c>
      <c r="AL4214" s="3"/>
      <c r="AM4214" s="9">
        <f>IF(OR(#REF!="",#REF!=0),"",IF(#REF!&lt;12000,"&lt;12k",IF(AND(#REF!&gt;=12000,#REF!&lt;24000),"12k to 24k",IF(AND(#REF!&gt;=24000,#REF!&lt;=36000),"24k to 36k",IF(#REF!&gt;36000,"&gt;36k","")))))</f>
      </c>
    </row>
    <row x14ac:dyDescent="0.25" r="4215" customHeight="1" ht="18.75">
      <c r="A4215" s="1">
        <v>1960486</v>
      </c>
      <c r="B4215" s="2">
        <v>11567888</v>
      </c>
      <c r="C4215" s="3" t="s">
        <v>0</v>
      </c>
      <c r="D4215" s="3" t="s">
        <v>181</v>
      </c>
      <c r="E4215" s="2">
        <v>2013</v>
      </c>
      <c r="F4215" s="4">
        <v>45293</v>
      </c>
      <c r="G4215" s="3" t="s">
        <v>2</v>
      </c>
      <c r="H4215" s="4">
        <v>45316</v>
      </c>
      <c r="I4215" s="4">
        <f>_xlfn.XLOOKUP(#REF!,[1]!Backup_F8_Previous_Wave[ODINO],[1]!Backup_F8_Previous_Wave[Production Date],"")</f>
      </c>
      <c r="J4215" s="10">
        <f>_xlfn.XLOOKUP(#REF!,[1]!Backup_F8_Previous_Wave[ODINO],[1]!Backup_F8_Previous_Wave[Wave Date],"")</f>
      </c>
      <c r="K4215" s="6">
        <f>_xlfn.XLOOKUP(#REF!,[1]!Backup_F8_Previous_Wave[ODINO],[1]!Backup_F8_Previous_Wave[Full VIN],"")</f>
      </c>
      <c r="L4215" s="3" t="s">
        <v>12233</v>
      </c>
      <c r="M4215" s="3" t="s">
        <v>4</v>
      </c>
      <c r="N4215" s="3" t="s">
        <v>12234</v>
      </c>
      <c r="O4215" s="3" t="s">
        <v>3149</v>
      </c>
      <c r="P4215" s="6">
        <f>_xlfn.XLOOKUP(#REF!,[1]!Table2[BINNING],[1]!Table2[VFG],"")</f>
      </c>
      <c r="Q4215" s="6">
        <f>IF(ISNUMBER(FIND("|",#REF!,1)),LEFT(#REF!,FIND("|",#REF!,1)-2),#REF!)</f>
      </c>
      <c r="R4215" s="6">
        <f>IF(ISNUMBER(FIND("|",#REF!,1)),RIGHT(#REF!,LEN(#REF!)-FIND("|",#REF!,1)-1),"")</f>
      </c>
      <c r="S4215" s="3" t="s">
        <v>7</v>
      </c>
      <c r="T4215" s="3" t="s">
        <v>7</v>
      </c>
      <c r="U4215" s="2">
        <v>0</v>
      </c>
      <c r="V4215" s="2">
        <v>0</v>
      </c>
      <c r="W4215" s="2"/>
      <c r="X4215" s="3" t="s">
        <v>90</v>
      </c>
      <c r="Y4215" s="2">
        <v>35</v>
      </c>
      <c r="Z4215" s="3"/>
      <c r="AA4215" s="3"/>
      <c r="AB4215" s="7" t="s">
        <v>12235</v>
      </c>
      <c r="AC4215" s="3" t="s">
        <v>297</v>
      </c>
      <c r="AD4215" s="3" t="s">
        <v>298</v>
      </c>
      <c r="AE4215" s="3" t="s">
        <v>299</v>
      </c>
      <c r="AF4215" s="3" t="s">
        <v>198</v>
      </c>
      <c r="AG4215" s="4"/>
      <c r="AH4215" s="3"/>
      <c r="AI4215" s="4"/>
      <c r="AJ42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5" s="8">
        <f>IF(#REF!=MAX(#REF!),"New","Old")</f>
      </c>
      <c r="AL4215" s="3"/>
      <c r="AM4215" s="9">
        <f>IF(OR(#REF!="",#REF!=0),"",IF(#REF!&lt;12000,"&lt;12k",IF(AND(#REF!&gt;=12000,#REF!&lt;24000),"12k to 24k",IF(AND(#REF!&gt;=24000,#REF!&lt;=36000),"24k to 36k",IF(#REF!&gt;36000,"&gt;36k","")))))</f>
      </c>
    </row>
    <row x14ac:dyDescent="0.25" r="4216" customHeight="1" ht="18.75">
      <c r="A4216" s="1">
        <v>1960525</v>
      </c>
      <c r="B4216" s="2">
        <v>11567916</v>
      </c>
      <c r="C4216" s="3" t="s">
        <v>0</v>
      </c>
      <c r="D4216" s="3" t="s">
        <v>136</v>
      </c>
      <c r="E4216" s="2">
        <v>2022</v>
      </c>
      <c r="F4216" s="4">
        <v>45314</v>
      </c>
      <c r="G4216" s="3" t="s">
        <v>2</v>
      </c>
      <c r="H4216" s="4">
        <v>45316</v>
      </c>
      <c r="I4216" s="4">
        <f>_xlfn.XLOOKUP(#REF!,[1]!Backup_F8_Previous_Wave[ODINO],[1]!Backup_F8_Previous_Wave[Production Date],"")</f>
      </c>
      <c r="J4216" s="10">
        <f>_xlfn.XLOOKUP(#REF!,[1]!Backup_F8_Previous_Wave[ODINO],[1]!Backup_F8_Previous_Wave[Wave Date],"")</f>
      </c>
      <c r="K4216" s="6">
        <f>_xlfn.XLOOKUP(#REF!,[1]!Backup_F8_Previous_Wave[ODINO],[1]!Backup_F8_Previous_Wave[Full VIN],"")</f>
      </c>
      <c r="L4216" s="3" t="s">
        <v>12236</v>
      </c>
      <c r="M4216" s="3" t="s">
        <v>4</v>
      </c>
      <c r="N4216" s="3" t="s">
        <v>12237</v>
      </c>
      <c r="O4216" s="3" t="s">
        <v>105</v>
      </c>
      <c r="P4216" s="6">
        <f>_xlfn.XLOOKUP(#REF!,[1]!Table2[BINNING],[1]!Table2[VFG],"")</f>
      </c>
      <c r="Q4216" s="6">
        <f>IF(ISNUMBER(FIND("|",#REF!,1)),LEFT(#REF!,FIND("|",#REF!,1)-2),#REF!)</f>
      </c>
      <c r="R4216" s="6">
        <f>IF(ISNUMBER(FIND("|",#REF!,1)),RIGHT(#REF!,LEN(#REF!)-FIND("|",#REF!,1)-1),"")</f>
      </c>
      <c r="S4216" s="3" t="s">
        <v>7</v>
      </c>
      <c r="T4216" s="3" t="s">
        <v>7</v>
      </c>
      <c r="U4216" s="2">
        <v>0</v>
      </c>
      <c r="V4216" s="2">
        <v>0</v>
      </c>
      <c r="W4216" s="2"/>
      <c r="X4216" s="3" t="s">
        <v>282</v>
      </c>
      <c r="Y4216" s="2">
        <v>0</v>
      </c>
      <c r="Z4216" s="3"/>
      <c r="AA4216" s="3"/>
      <c r="AB4216" s="7" t="s">
        <v>12238</v>
      </c>
      <c r="AC4216" s="3" t="s">
        <v>341</v>
      </c>
      <c r="AD4216" s="3" t="s">
        <v>342</v>
      </c>
      <c r="AE4216" s="3" t="s">
        <v>343</v>
      </c>
      <c r="AF4216" s="3" t="s">
        <v>141</v>
      </c>
      <c r="AG4216" s="4"/>
      <c r="AH4216" s="3"/>
      <c r="AI4216" s="4"/>
      <c r="AJ42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6" s="8">
        <f>IF(#REF!=MAX(#REF!),"New","Old")</f>
      </c>
      <c r="AL4216" s="3"/>
      <c r="AM4216" s="9">
        <f>IF(OR(#REF!="",#REF!=0),"",IF(#REF!&lt;12000,"&lt;12k",IF(AND(#REF!&gt;=12000,#REF!&lt;24000),"12k to 24k",IF(AND(#REF!&gt;=24000,#REF!&lt;=36000),"24k to 36k",IF(#REF!&gt;36000,"&gt;36k","")))))</f>
      </c>
    </row>
    <row x14ac:dyDescent="0.25" r="4217" customHeight="1" ht="18.75">
      <c r="A4217" s="1">
        <v>1960559</v>
      </c>
      <c r="B4217" s="2">
        <v>11567940</v>
      </c>
      <c r="C4217" s="3" t="s">
        <v>0</v>
      </c>
      <c r="D4217" s="3" t="s">
        <v>86</v>
      </c>
      <c r="E4217" s="2">
        <v>2020</v>
      </c>
      <c r="F4217" s="4">
        <v>45301</v>
      </c>
      <c r="G4217" s="3" t="s">
        <v>2</v>
      </c>
      <c r="H4217" s="4">
        <v>45317</v>
      </c>
      <c r="I4217" s="4"/>
      <c r="J4217" s="10">
        <f>_xlfn.XLOOKUP(#REF!,[1]!Backup_F8_Previous_Wave[ODINO],[1]!Backup_F8_Previous_Wave[Wave Date],"")</f>
      </c>
      <c r="K4217" s="6">
        <f>_xlfn.XLOOKUP(#REF!,[1]!Backup_F8_Previous_Wave[ODINO],[1]!Backup_F8_Previous_Wave[Full VIN],"")</f>
      </c>
      <c r="L4217" s="3" t="s">
        <v>8957</v>
      </c>
      <c r="M4217" s="3" t="s">
        <v>4</v>
      </c>
      <c r="N4217" s="3" t="s">
        <v>12239</v>
      </c>
      <c r="O4217" s="3" t="s">
        <v>4771</v>
      </c>
      <c r="P4217" s="6">
        <f>_xlfn.XLOOKUP(#REF!,[1]!Table2[BINNING],[1]!Table2[VFG],"")</f>
      </c>
      <c r="Q4217" s="6">
        <f>IF(ISNUMBER(FIND("|",#REF!,1)),LEFT(#REF!,FIND("|",#REF!,1)-2),#REF!)</f>
      </c>
      <c r="R4217" s="6">
        <f>IF(ISNUMBER(FIND("|",#REF!,1)),RIGHT(#REF!,LEN(#REF!)-FIND("|",#REF!,1)-1),"")</f>
      </c>
      <c r="S4217" s="3" t="s">
        <v>7</v>
      </c>
      <c r="T4217" s="3" t="s">
        <v>7</v>
      </c>
      <c r="U4217" s="2">
        <v>0</v>
      </c>
      <c r="V4217" s="2">
        <v>0</v>
      </c>
      <c r="W4217" s="2">
        <v>33000</v>
      </c>
      <c r="X4217" s="3" t="s">
        <v>100</v>
      </c>
      <c r="Y4217" s="2">
        <v>0</v>
      </c>
      <c r="Z4217" s="3"/>
      <c r="AA4217" s="3"/>
      <c r="AB4217" s="7" t="s">
        <v>12240</v>
      </c>
      <c r="AC4217" s="3" t="s">
        <v>44</v>
      </c>
      <c r="AD4217" s="3" t="s">
        <v>44</v>
      </c>
      <c r="AE4217" s="3" t="s">
        <v>44</v>
      </c>
      <c r="AF4217" s="3" t="s">
        <v>44</v>
      </c>
      <c r="AG4217" s="4"/>
      <c r="AH4217" s="3"/>
      <c r="AI4217" s="4"/>
      <c r="AJ42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7" s="8">
        <f>IF(#REF!=MAX(#REF!),"New","Old")</f>
      </c>
      <c r="AL4217" s="3"/>
      <c r="AM4217" s="9">
        <f>IF(OR(#REF!="",#REF!=0),"",IF(#REF!&lt;12000,"&lt;12k",IF(AND(#REF!&gt;=12000,#REF!&lt;24000),"12k to 24k",IF(AND(#REF!&gt;=24000,#REF!&lt;=36000),"24k to 36k",IF(#REF!&gt;36000,"&gt;36k","")))))</f>
      </c>
    </row>
    <row x14ac:dyDescent="0.25" r="4218" customHeight="1" ht="18.75">
      <c r="A4218" s="1">
        <v>1960625</v>
      </c>
      <c r="B4218" s="2">
        <v>11567990</v>
      </c>
      <c r="C4218" s="3" t="s">
        <v>0</v>
      </c>
      <c r="D4218" s="3" t="s">
        <v>1</v>
      </c>
      <c r="E4218" s="2">
        <v>2020</v>
      </c>
      <c r="F4218" s="4">
        <v>45306</v>
      </c>
      <c r="G4218" s="3" t="s">
        <v>2</v>
      </c>
      <c r="H4218" s="4">
        <v>45317</v>
      </c>
      <c r="I4218" s="4"/>
      <c r="J4218" s="10">
        <f>_xlfn.XLOOKUP(#REF!,[1]!Backup_F8_Previous_Wave[ODINO],[1]!Backup_F8_Previous_Wave[Wave Date],"")</f>
      </c>
      <c r="K4218" s="6">
        <f>_xlfn.XLOOKUP(#REF!,[1]!Backup_F8_Previous_Wave[ODINO],[1]!Backup_F8_Previous_Wave[Full VIN],"")</f>
      </c>
      <c r="L4218" s="3" t="s">
        <v>12241</v>
      </c>
      <c r="M4218" s="3" t="s">
        <v>4</v>
      </c>
      <c r="N4218" s="3" t="s">
        <v>12242</v>
      </c>
      <c r="O4218" s="3" t="s">
        <v>62</v>
      </c>
      <c r="P4218" s="6">
        <f>_xlfn.XLOOKUP(#REF!,[1]!Table2[BINNING],[1]!Table2[VFG],"")</f>
      </c>
      <c r="Q4218" s="6">
        <f>IF(ISNUMBER(FIND("|",#REF!,1)),LEFT(#REF!,FIND("|",#REF!,1)-2),#REF!)</f>
      </c>
      <c r="R4218" s="6">
        <f>IF(ISNUMBER(FIND("|",#REF!,1)),RIGHT(#REF!,LEN(#REF!)-FIND("|",#REF!,1)-1),"")</f>
      </c>
      <c r="S4218" s="3" t="s">
        <v>7</v>
      </c>
      <c r="T4218" s="3" t="s">
        <v>7</v>
      </c>
      <c r="U4218" s="2">
        <v>0</v>
      </c>
      <c r="V4218" s="2">
        <v>0</v>
      </c>
      <c r="W4218" s="2">
        <v>30000</v>
      </c>
      <c r="X4218" s="3" t="s">
        <v>100</v>
      </c>
      <c r="Y4218" s="2"/>
      <c r="Z4218" s="3" t="s">
        <v>11018</v>
      </c>
      <c r="AA4218" s="3" t="s">
        <v>2631</v>
      </c>
      <c r="AB4218" s="7" t="s">
        <v>12243</v>
      </c>
      <c r="AC4218" s="3" t="s">
        <v>44</v>
      </c>
      <c r="AD4218" s="3" t="s">
        <v>44</v>
      </c>
      <c r="AE4218" s="3" t="s">
        <v>44</v>
      </c>
      <c r="AF4218" s="3" t="s">
        <v>44</v>
      </c>
      <c r="AG4218" s="4"/>
      <c r="AH4218" s="3"/>
      <c r="AI4218" s="4"/>
      <c r="AJ42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8" s="8">
        <f>IF(#REF!=MAX(#REF!),"New","Old")</f>
      </c>
      <c r="AL4218" s="3"/>
      <c r="AM4218" s="9">
        <f>IF(OR(#REF!="",#REF!=0),"",IF(#REF!&lt;12000,"&lt;12k",IF(AND(#REF!&gt;=12000,#REF!&lt;24000),"12k to 24k",IF(AND(#REF!&gt;=24000,#REF!&lt;=36000),"24k to 36k",IF(#REF!&gt;36000,"&gt;36k","")))))</f>
      </c>
    </row>
    <row x14ac:dyDescent="0.25" r="4219" customHeight="1" ht="18.75">
      <c r="A4219" s="1">
        <v>1960685</v>
      </c>
      <c r="B4219" s="2">
        <v>11568035</v>
      </c>
      <c r="C4219" s="3" t="s">
        <v>0</v>
      </c>
      <c r="D4219" s="3" t="s">
        <v>86</v>
      </c>
      <c r="E4219" s="2">
        <v>2020</v>
      </c>
      <c r="F4219" s="4">
        <v>45296</v>
      </c>
      <c r="G4219" s="3" t="s">
        <v>2</v>
      </c>
      <c r="H4219" s="4">
        <v>45317</v>
      </c>
      <c r="I4219" s="4"/>
      <c r="J4219" s="10">
        <f>_xlfn.XLOOKUP(#REF!,[1]!Backup_F8_Previous_Wave[ODINO],[1]!Backup_F8_Previous_Wave[Wave Date],"")</f>
      </c>
      <c r="K4219" s="6">
        <f>_xlfn.XLOOKUP(#REF!,[1]!Backup_F8_Previous_Wave[ODINO],[1]!Backup_F8_Previous_Wave[Full VIN],"")</f>
      </c>
      <c r="L4219" s="3" t="s">
        <v>9490</v>
      </c>
      <c r="M4219" s="3" t="s">
        <v>4</v>
      </c>
      <c r="N4219" s="3" t="s">
        <v>12244</v>
      </c>
      <c r="O4219" s="3" t="s">
        <v>4771</v>
      </c>
      <c r="P4219" s="6">
        <f>_xlfn.XLOOKUP(#REF!,[1]!Table2[BINNING],[1]!Table2[VFG],"")</f>
      </c>
      <c r="Q4219" s="6">
        <f>IF(ISNUMBER(FIND("|",#REF!,1)),LEFT(#REF!,FIND("|",#REF!,1)-2),#REF!)</f>
      </c>
      <c r="R4219" s="6">
        <f>IF(ISNUMBER(FIND("|",#REF!,1)),RIGHT(#REF!,LEN(#REF!)-FIND("|",#REF!,1)-1),"")</f>
      </c>
      <c r="S4219" s="3" t="s">
        <v>7</v>
      </c>
      <c r="T4219" s="3" t="s">
        <v>7</v>
      </c>
      <c r="U4219" s="2">
        <v>0</v>
      </c>
      <c r="V4219" s="2">
        <v>0</v>
      </c>
      <c r="W4219" s="2"/>
      <c r="X4219" s="3" t="s">
        <v>380</v>
      </c>
      <c r="Y4219" s="2">
        <v>0</v>
      </c>
      <c r="Z4219" s="3"/>
      <c r="AA4219" s="3"/>
      <c r="AB4219" s="7" t="s">
        <v>12245</v>
      </c>
      <c r="AC4219" s="3" t="s">
        <v>44</v>
      </c>
      <c r="AD4219" s="3" t="s">
        <v>44</v>
      </c>
      <c r="AE4219" s="3" t="s">
        <v>44</v>
      </c>
      <c r="AF4219" s="3" t="s">
        <v>44</v>
      </c>
      <c r="AG4219" s="4"/>
      <c r="AH4219" s="3"/>
      <c r="AI4219" s="4"/>
      <c r="AJ42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19" s="8">
        <f>IF(#REF!=MAX(#REF!),"New","Old")</f>
      </c>
      <c r="AL4219" s="3"/>
      <c r="AM4219" s="9">
        <f>IF(OR(#REF!="",#REF!=0),"",IF(#REF!&lt;12000,"&lt;12k",IF(AND(#REF!&gt;=12000,#REF!&lt;24000),"12k to 24k",IF(AND(#REF!&gt;=24000,#REF!&lt;=36000),"24k to 36k",IF(#REF!&gt;36000,"&gt;36k","")))))</f>
      </c>
    </row>
    <row x14ac:dyDescent="0.25" r="4220" customHeight="1" ht="18.75">
      <c r="A4220" s="1">
        <v>1960749</v>
      </c>
      <c r="B4220" s="2">
        <v>11568077</v>
      </c>
      <c r="C4220" s="3" t="s">
        <v>0</v>
      </c>
      <c r="D4220" s="3" t="s">
        <v>86</v>
      </c>
      <c r="E4220" s="2">
        <v>2020</v>
      </c>
      <c r="F4220" s="4">
        <v>45292</v>
      </c>
      <c r="G4220" s="3" t="s">
        <v>2</v>
      </c>
      <c r="H4220" s="4">
        <v>45317</v>
      </c>
      <c r="I4220" s="4"/>
      <c r="J4220" s="10">
        <f>_xlfn.XLOOKUP(#REF!,[1]!Backup_F8_Previous_Wave[ODINO],[1]!Backup_F8_Previous_Wave[Wave Date],"")</f>
      </c>
      <c r="K4220" s="6">
        <f>_xlfn.XLOOKUP(#REF!,[1]!Backup_F8_Previous_Wave[ODINO],[1]!Backup_F8_Previous_Wave[Full VIN],"")</f>
      </c>
      <c r="L4220" s="3" t="s">
        <v>3773</v>
      </c>
      <c r="M4220" s="3" t="s">
        <v>4</v>
      </c>
      <c r="N4220" s="3" t="s">
        <v>12246</v>
      </c>
      <c r="O4220" s="3" t="s">
        <v>4771</v>
      </c>
      <c r="P4220" s="6">
        <f>_xlfn.XLOOKUP(#REF!,[1]!Table2[BINNING],[1]!Table2[VFG],"")</f>
      </c>
      <c r="Q4220" s="6">
        <f>IF(ISNUMBER(FIND("|",#REF!,1)),LEFT(#REF!,FIND("|",#REF!,1)-2),#REF!)</f>
      </c>
      <c r="R4220" s="6">
        <f>IF(ISNUMBER(FIND("|",#REF!,1)),RIGHT(#REF!,LEN(#REF!)-FIND("|",#REF!,1)-1),"")</f>
      </c>
      <c r="S4220" s="3" t="s">
        <v>7</v>
      </c>
      <c r="T4220" s="3" t="s">
        <v>7</v>
      </c>
      <c r="U4220" s="2">
        <v>0</v>
      </c>
      <c r="V4220" s="2">
        <v>0</v>
      </c>
      <c r="W4220" s="2">
        <v>28000</v>
      </c>
      <c r="X4220" s="3" t="s">
        <v>139</v>
      </c>
      <c r="Y4220" s="2"/>
      <c r="Z4220" s="3" t="s">
        <v>12247</v>
      </c>
      <c r="AA4220" s="3" t="s">
        <v>4198</v>
      </c>
      <c r="AB4220" s="7" t="s">
        <v>12248</v>
      </c>
      <c r="AC4220" s="3" t="s">
        <v>44</v>
      </c>
      <c r="AD4220" s="3" t="s">
        <v>44</v>
      </c>
      <c r="AE4220" s="3" t="s">
        <v>44</v>
      </c>
      <c r="AF4220" s="3" t="s">
        <v>44</v>
      </c>
      <c r="AG4220" s="4"/>
      <c r="AH4220" s="3"/>
      <c r="AI4220" s="4"/>
      <c r="AJ42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0" s="8">
        <f>IF(#REF!=MAX(#REF!),"New","Old")</f>
      </c>
      <c r="AL4220" s="3"/>
      <c r="AM4220" s="9">
        <f>IF(OR(#REF!="",#REF!=0),"",IF(#REF!&lt;12000,"&lt;12k",IF(AND(#REF!&gt;=12000,#REF!&lt;24000),"12k to 24k",IF(AND(#REF!&gt;=24000,#REF!&lt;=36000),"24k to 36k",IF(#REF!&gt;36000,"&gt;36k","")))))</f>
      </c>
    </row>
    <row x14ac:dyDescent="0.25" r="4221" customHeight="1" ht="18.75">
      <c r="A4221" s="1">
        <v>1960751</v>
      </c>
      <c r="B4221" s="2">
        <v>11568079</v>
      </c>
      <c r="C4221" s="3" t="s">
        <v>0</v>
      </c>
      <c r="D4221" s="3" t="s">
        <v>1</v>
      </c>
      <c r="E4221" s="2">
        <v>2016</v>
      </c>
      <c r="F4221" s="4">
        <v>44738</v>
      </c>
      <c r="G4221" s="3" t="s">
        <v>108</v>
      </c>
      <c r="H4221" s="4">
        <v>45317</v>
      </c>
      <c r="I4221" s="4"/>
      <c r="J4221" s="10">
        <f>_xlfn.XLOOKUP(#REF!,[1]!Backup_F8_Previous_Wave[ODINO],[1]!Backup_F8_Previous_Wave[Wave Date],"")</f>
      </c>
      <c r="K4221" s="6">
        <f>_xlfn.XLOOKUP(#REF!,[1]!Backup_F8_Previous_Wave[ODINO],[1]!Backup_F8_Previous_Wave[Full VIN],"")</f>
      </c>
      <c r="L4221" s="3" t="s">
        <v>11333</v>
      </c>
      <c r="M4221" s="3" t="s">
        <v>4</v>
      </c>
      <c r="N4221" s="3" t="s">
        <v>12249</v>
      </c>
      <c r="O4221" s="3" t="s">
        <v>57</v>
      </c>
      <c r="P4221" s="6">
        <f>_xlfn.XLOOKUP(#REF!,[1]!Table2[BINNING],[1]!Table2[VFG],"")</f>
      </c>
      <c r="Q4221" s="6">
        <f>IF(ISNUMBER(FIND("|",#REF!,1)),LEFT(#REF!,FIND("|",#REF!,1)-2),#REF!)</f>
      </c>
      <c r="R4221" s="6">
        <f>IF(ISNUMBER(FIND("|",#REF!,1)),RIGHT(#REF!,LEN(#REF!)-FIND("|",#REF!,1)-1),"")</f>
      </c>
      <c r="S4221" s="3" t="s">
        <v>7</v>
      </c>
      <c r="T4221" s="3" t="s">
        <v>7</v>
      </c>
      <c r="U4221" s="2">
        <v>0</v>
      </c>
      <c r="V4221" s="2">
        <v>0</v>
      </c>
      <c r="W4221" s="2">
        <v>90000</v>
      </c>
      <c r="X4221" s="3" t="s">
        <v>5421</v>
      </c>
      <c r="Y4221" s="2">
        <v>55</v>
      </c>
      <c r="Z4221" s="3" t="s">
        <v>12250</v>
      </c>
      <c r="AA4221" s="3" t="s">
        <v>10776</v>
      </c>
      <c r="AB4221" s="7" t="s">
        <v>12251</v>
      </c>
      <c r="AC4221" s="3" t="s">
        <v>44</v>
      </c>
      <c r="AD4221" s="3" t="s">
        <v>44</v>
      </c>
      <c r="AE4221" s="3" t="s">
        <v>44</v>
      </c>
      <c r="AF4221" s="3" t="s">
        <v>44</v>
      </c>
      <c r="AG4221" s="4"/>
      <c r="AH4221" s="3"/>
      <c r="AI4221" s="4"/>
      <c r="AJ42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1" s="8">
        <f>IF(#REF!=MAX(#REF!),"New","Old")</f>
      </c>
      <c r="AL4221" s="3"/>
      <c r="AM4221" s="9">
        <f>IF(OR(#REF!="",#REF!=0),"",IF(#REF!&lt;12000,"&lt;12k",IF(AND(#REF!&gt;=12000,#REF!&lt;24000),"12k to 24k",IF(AND(#REF!&gt;=24000,#REF!&lt;=36000),"24k to 36k",IF(#REF!&gt;36000,"&gt;36k","")))))</f>
      </c>
    </row>
    <row x14ac:dyDescent="0.25" r="4222" customHeight="1" ht="18.75">
      <c r="A4222" s="1">
        <v>1960810</v>
      </c>
      <c r="B4222" s="2">
        <v>11568122</v>
      </c>
      <c r="C4222" s="3" t="s">
        <v>0</v>
      </c>
      <c r="D4222" s="3" t="s">
        <v>86</v>
      </c>
      <c r="E4222" s="2">
        <v>2020</v>
      </c>
      <c r="F4222" s="4">
        <v>45317</v>
      </c>
      <c r="G4222" s="3" t="s">
        <v>2</v>
      </c>
      <c r="H4222" s="4">
        <v>45317</v>
      </c>
      <c r="I4222" s="4"/>
      <c r="J4222" s="10">
        <f>_xlfn.XLOOKUP(#REF!,[1]!Backup_F8_Previous_Wave[ODINO],[1]!Backup_F8_Previous_Wave[Wave Date],"")</f>
      </c>
      <c r="K4222" s="6">
        <f>_xlfn.XLOOKUP(#REF!,[1]!Backup_F8_Previous_Wave[ODINO],[1]!Backup_F8_Previous_Wave[Full VIN],"")</f>
      </c>
      <c r="L4222" s="3" t="s">
        <v>11180</v>
      </c>
      <c r="M4222" s="3" t="s">
        <v>4</v>
      </c>
      <c r="N4222" s="3" t="s">
        <v>12252</v>
      </c>
      <c r="O4222" s="3" t="s">
        <v>4771</v>
      </c>
      <c r="P4222" s="6">
        <f>_xlfn.XLOOKUP(#REF!,[1]!Table2[BINNING],[1]!Table2[VFG],"")</f>
      </c>
      <c r="Q4222" s="6">
        <f>IF(ISNUMBER(FIND("|",#REF!,1)),LEFT(#REF!,FIND("|",#REF!,1)-2),#REF!)</f>
      </c>
      <c r="R4222" s="6">
        <f>IF(ISNUMBER(FIND("|",#REF!,1)),RIGHT(#REF!,LEN(#REF!)-FIND("|",#REF!,1)-1),"")</f>
      </c>
      <c r="S4222" s="3" t="s">
        <v>7</v>
      </c>
      <c r="T4222" s="3" t="s">
        <v>7</v>
      </c>
      <c r="U4222" s="2">
        <v>0</v>
      </c>
      <c r="V4222" s="2">
        <v>0</v>
      </c>
      <c r="W4222" s="2"/>
      <c r="X4222" s="3" t="s">
        <v>106</v>
      </c>
      <c r="Y4222" s="2"/>
      <c r="Z4222" s="3"/>
      <c r="AA4222" s="3"/>
      <c r="AB4222" s="7" t="s">
        <v>12253</v>
      </c>
      <c r="AC4222" s="3" t="s">
        <v>44</v>
      </c>
      <c r="AD4222" s="3" t="s">
        <v>44</v>
      </c>
      <c r="AE4222" s="3" t="s">
        <v>44</v>
      </c>
      <c r="AF4222" s="3" t="s">
        <v>44</v>
      </c>
      <c r="AG4222" s="4"/>
      <c r="AH4222" s="3"/>
      <c r="AI4222" s="4"/>
      <c r="AJ42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2" s="8">
        <f>IF(#REF!=MAX(#REF!),"New","Old")</f>
      </c>
      <c r="AL4222" s="3"/>
      <c r="AM4222" s="9">
        <f>IF(OR(#REF!="",#REF!=0),"",IF(#REF!&lt;12000,"&lt;12k",IF(AND(#REF!&gt;=12000,#REF!&lt;24000),"12k to 24k",IF(AND(#REF!&gt;=24000,#REF!&lt;=36000),"24k to 36k",IF(#REF!&gt;36000,"&gt;36k","")))))</f>
      </c>
    </row>
    <row x14ac:dyDescent="0.25" r="4223" customHeight="1" ht="18.75">
      <c r="A4223" s="1">
        <v>1960921</v>
      </c>
      <c r="B4223" s="2">
        <v>11568197</v>
      </c>
      <c r="C4223" s="3" t="s">
        <v>0</v>
      </c>
      <c r="D4223" s="3" t="s">
        <v>86</v>
      </c>
      <c r="E4223" s="2">
        <v>2014</v>
      </c>
      <c r="F4223" s="4">
        <v>45183</v>
      </c>
      <c r="G4223" s="3" t="s">
        <v>39</v>
      </c>
      <c r="H4223" s="4">
        <v>45318</v>
      </c>
      <c r="I4223" s="4"/>
      <c r="J4223" s="10">
        <f>_xlfn.XLOOKUP(#REF!,[1]!Backup_F8_Previous_Wave[ODINO],[1]!Backup_F8_Previous_Wave[Wave Date],"")</f>
      </c>
      <c r="K4223" s="6">
        <f>_xlfn.XLOOKUP(#REF!,[1]!Backup_F8_Previous_Wave[ODINO],[1]!Backup_F8_Previous_Wave[Full VIN],"")</f>
      </c>
      <c r="L4223" s="3" t="s">
        <v>12254</v>
      </c>
      <c r="M4223" s="3" t="s">
        <v>4</v>
      </c>
      <c r="N4223" s="3" t="s">
        <v>12255</v>
      </c>
      <c r="O4223" s="3" t="s">
        <v>62</v>
      </c>
      <c r="P4223" s="6">
        <f>_xlfn.XLOOKUP(#REF!,[1]!Table2[BINNING],[1]!Table2[VFG],"")</f>
      </c>
      <c r="Q4223" s="6">
        <f>IF(ISNUMBER(FIND("|",#REF!,1)),LEFT(#REF!,FIND("|",#REF!,1)-2),#REF!)</f>
      </c>
      <c r="R4223" s="6">
        <f>IF(ISNUMBER(FIND("|",#REF!,1)),RIGHT(#REF!,LEN(#REF!)-FIND("|",#REF!,1)-1),"")</f>
      </c>
      <c r="S4223" s="3" t="s">
        <v>7</v>
      </c>
      <c r="T4223" s="3" t="s">
        <v>7</v>
      </c>
      <c r="U4223" s="2">
        <v>0</v>
      </c>
      <c r="V4223" s="2">
        <v>0</v>
      </c>
      <c r="W4223" s="2"/>
      <c r="X4223" s="3" t="s">
        <v>317</v>
      </c>
      <c r="Y4223" s="2"/>
      <c r="Z4223" s="3"/>
      <c r="AA4223" s="3"/>
      <c r="AB4223" s="7" t="s">
        <v>12256</v>
      </c>
      <c r="AC4223" s="3" t="s">
        <v>44</v>
      </c>
      <c r="AD4223" s="3" t="s">
        <v>44</v>
      </c>
      <c r="AE4223" s="3" t="s">
        <v>44</v>
      </c>
      <c r="AF4223" s="3" t="s">
        <v>44</v>
      </c>
      <c r="AG4223" s="4"/>
      <c r="AH4223" s="3"/>
      <c r="AI4223" s="4"/>
      <c r="AJ42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3" s="8">
        <f>IF(#REF!=MAX(#REF!),"New","Old")</f>
      </c>
      <c r="AL4223" s="3"/>
      <c r="AM4223" s="9">
        <f>IF(OR(#REF!="",#REF!=0),"",IF(#REF!&lt;12000,"&lt;12k",IF(AND(#REF!&gt;=12000,#REF!&lt;24000),"12k to 24k",IF(AND(#REF!&gt;=24000,#REF!&lt;=36000),"24k to 36k",IF(#REF!&gt;36000,"&gt;36k","")))))</f>
      </c>
    </row>
    <row x14ac:dyDescent="0.25" r="4224" customHeight="1" ht="18.75">
      <c r="A4224" s="1">
        <v>1960963</v>
      </c>
      <c r="B4224" s="2">
        <v>11568227</v>
      </c>
      <c r="C4224" s="3" t="s">
        <v>0</v>
      </c>
      <c r="D4224" s="3" t="s">
        <v>181</v>
      </c>
      <c r="E4224" s="2">
        <v>2019</v>
      </c>
      <c r="F4224" s="4">
        <v>45318</v>
      </c>
      <c r="G4224" s="3" t="s">
        <v>2</v>
      </c>
      <c r="H4224" s="4">
        <v>45318</v>
      </c>
      <c r="I4224" s="4"/>
      <c r="J4224" s="10">
        <f>_xlfn.XLOOKUP(#REF!,[1]!Backup_F8_Previous_Wave[ODINO],[1]!Backup_F8_Previous_Wave[Wave Date],"")</f>
      </c>
      <c r="K4224" s="6">
        <f>_xlfn.XLOOKUP(#REF!,[1]!Backup_F8_Previous_Wave[ODINO],[1]!Backup_F8_Previous_Wave[Full VIN],"")</f>
      </c>
      <c r="L4224" s="3" t="s">
        <v>9211</v>
      </c>
      <c r="M4224" s="3" t="s">
        <v>4</v>
      </c>
      <c r="N4224" s="3" t="s">
        <v>12257</v>
      </c>
      <c r="O4224" s="3" t="s">
        <v>196</v>
      </c>
      <c r="P4224" s="6">
        <f>_xlfn.XLOOKUP(#REF!,[1]!Table2[BINNING],[1]!Table2[VFG],"")</f>
      </c>
      <c r="Q4224" s="6">
        <f>IF(ISNUMBER(FIND("|",#REF!,1)),LEFT(#REF!,FIND("|",#REF!,1)-2),#REF!)</f>
      </c>
      <c r="R4224" s="6">
        <f>IF(ISNUMBER(FIND("|",#REF!,1)),RIGHT(#REF!,LEN(#REF!)-FIND("|",#REF!,1)-1),"")</f>
      </c>
      <c r="S4224" s="3" t="s">
        <v>7</v>
      </c>
      <c r="T4224" s="3" t="s">
        <v>7</v>
      </c>
      <c r="U4224" s="2">
        <v>0</v>
      </c>
      <c r="V4224" s="2">
        <v>0</v>
      </c>
      <c r="W4224" s="2"/>
      <c r="X4224" s="3" t="s">
        <v>246</v>
      </c>
      <c r="Y4224" s="2"/>
      <c r="Z4224" s="3"/>
      <c r="AA4224" s="3"/>
      <c r="AB4224" s="7" t="s">
        <v>12258</v>
      </c>
      <c r="AC4224" s="3" t="s">
        <v>44</v>
      </c>
      <c r="AD4224" s="3" t="s">
        <v>44</v>
      </c>
      <c r="AE4224" s="3" t="s">
        <v>44</v>
      </c>
      <c r="AF4224" s="3" t="s">
        <v>44</v>
      </c>
      <c r="AG4224" s="4"/>
      <c r="AH4224" s="3"/>
      <c r="AI4224" s="4"/>
      <c r="AJ42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4" s="8">
        <f>IF(#REF!=MAX(#REF!),"New","Old")</f>
      </c>
      <c r="AL4224" s="3"/>
      <c r="AM4224" s="9">
        <f>IF(OR(#REF!="",#REF!=0),"",IF(#REF!&lt;12000,"&lt;12k",IF(AND(#REF!&gt;=12000,#REF!&lt;24000),"12k to 24k",IF(AND(#REF!&gt;=24000,#REF!&lt;=36000),"24k to 36k",IF(#REF!&gt;36000,"&gt;36k","")))))</f>
      </c>
    </row>
    <row x14ac:dyDescent="0.25" r="4225" customHeight="1" ht="18.75">
      <c r="A4225" s="1">
        <v>1960997</v>
      </c>
      <c r="B4225" s="2">
        <v>11568252</v>
      </c>
      <c r="C4225" s="3" t="s">
        <v>0</v>
      </c>
      <c r="D4225" s="3" t="s">
        <v>181</v>
      </c>
      <c r="E4225" s="2">
        <v>2018</v>
      </c>
      <c r="F4225" s="4">
        <v>45275</v>
      </c>
      <c r="G4225" s="3" t="s">
        <v>14</v>
      </c>
      <c r="H4225" s="4">
        <v>45318</v>
      </c>
      <c r="I4225" s="4"/>
      <c r="J4225" s="10">
        <f>_xlfn.XLOOKUP(#REF!,[1]!Backup_F8_Previous_Wave[ODINO],[1]!Backup_F8_Previous_Wave[Wave Date],"")</f>
      </c>
      <c r="K4225" s="6">
        <f>_xlfn.XLOOKUP(#REF!,[1]!Backup_F8_Previous_Wave[ODINO],[1]!Backup_F8_Previous_Wave[Full VIN],"")</f>
      </c>
      <c r="L4225" s="3" t="s">
        <v>12259</v>
      </c>
      <c r="M4225" s="3" t="s">
        <v>4</v>
      </c>
      <c r="N4225" s="3" t="s">
        <v>12260</v>
      </c>
      <c r="O4225" s="3" t="s">
        <v>196</v>
      </c>
      <c r="P4225" s="6">
        <f>_xlfn.XLOOKUP(#REF!,[1]!Table2[BINNING],[1]!Table2[VFG],"")</f>
      </c>
      <c r="Q4225" s="6">
        <f>IF(ISNUMBER(FIND("|",#REF!,1)),LEFT(#REF!,FIND("|",#REF!,1)-2),#REF!)</f>
      </c>
      <c r="R4225" s="6">
        <f>IF(ISNUMBER(FIND("|",#REF!,1)),RIGHT(#REF!,LEN(#REF!)-FIND("|",#REF!,1)-1),"")</f>
      </c>
      <c r="S4225" s="3" t="s">
        <v>7</v>
      </c>
      <c r="T4225" s="3" t="s">
        <v>7</v>
      </c>
      <c r="U4225" s="2">
        <v>0</v>
      </c>
      <c r="V4225" s="2">
        <v>0</v>
      </c>
      <c r="W4225" s="2"/>
      <c r="X4225" s="3" t="s">
        <v>63</v>
      </c>
      <c r="Y4225" s="2">
        <v>0</v>
      </c>
      <c r="Z4225" s="3"/>
      <c r="AA4225" s="3"/>
      <c r="AB4225" s="7" t="s">
        <v>12261</v>
      </c>
      <c r="AC4225" s="3" t="s">
        <v>44</v>
      </c>
      <c r="AD4225" s="3" t="s">
        <v>44</v>
      </c>
      <c r="AE4225" s="3" t="s">
        <v>44</v>
      </c>
      <c r="AF4225" s="3" t="s">
        <v>44</v>
      </c>
      <c r="AG4225" s="4"/>
      <c r="AH4225" s="3"/>
      <c r="AI4225" s="4"/>
      <c r="AJ42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5" s="8">
        <f>IF(#REF!=MAX(#REF!),"New","Old")</f>
      </c>
      <c r="AL4225" s="3"/>
      <c r="AM4225" s="9">
        <f>IF(OR(#REF!="",#REF!=0),"",IF(#REF!&lt;12000,"&lt;12k",IF(AND(#REF!&gt;=12000,#REF!&lt;24000),"12k to 24k",IF(AND(#REF!&gt;=24000,#REF!&lt;=36000),"24k to 36k",IF(#REF!&gt;36000,"&gt;36k","")))))</f>
      </c>
    </row>
    <row x14ac:dyDescent="0.25" r="4226" customHeight="1" ht="18.75">
      <c r="A4226" s="1">
        <v>1961017</v>
      </c>
      <c r="B4226" s="2">
        <v>11568265</v>
      </c>
      <c r="C4226" s="3" t="s">
        <v>0</v>
      </c>
      <c r="D4226" s="3" t="s">
        <v>86</v>
      </c>
      <c r="E4226" s="2">
        <v>2017</v>
      </c>
      <c r="F4226" s="4">
        <v>45282</v>
      </c>
      <c r="G4226" s="3" t="s">
        <v>14</v>
      </c>
      <c r="H4226" s="4">
        <v>45318</v>
      </c>
      <c r="I4226" s="4"/>
      <c r="J4226" s="10">
        <f>_xlfn.XLOOKUP(#REF!,[1]!Backup_F8_Previous_Wave[ODINO],[1]!Backup_F8_Previous_Wave[Wave Date],"")</f>
      </c>
      <c r="K4226" s="6">
        <f>_xlfn.XLOOKUP(#REF!,[1]!Backup_F8_Previous_Wave[ODINO],[1]!Backup_F8_Previous_Wave[Full VIN],"")</f>
      </c>
      <c r="L4226" s="3" t="s">
        <v>12262</v>
      </c>
      <c r="M4226" s="3" t="s">
        <v>4</v>
      </c>
      <c r="N4226" s="3" t="s">
        <v>12263</v>
      </c>
      <c r="O4226" s="3" t="s">
        <v>328</v>
      </c>
      <c r="P4226" s="6">
        <f>_xlfn.XLOOKUP(#REF!,[1]!Table2[BINNING],[1]!Table2[VFG],"")</f>
      </c>
      <c r="Q4226" s="6">
        <f>IF(ISNUMBER(FIND("|",#REF!,1)),LEFT(#REF!,FIND("|",#REF!,1)-2),#REF!)</f>
      </c>
      <c r="R4226" s="6">
        <f>IF(ISNUMBER(FIND("|",#REF!,1)),RIGHT(#REF!,LEN(#REF!)-FIND("|",#REF!,1)-1),"")</f>
      </c>
      <c r="S4226" s="3" t="s">
        <v>7</v>
      </c>
      <c r="T4226" s="3" t="s">
        <v>7</v>
      </c>
      <c r="U4226" s="2">
        <v>0</v>
      </c>
      <c r="V4226" s="2">
        <v>0</v>
      </c>
      <c r="W4226" s="2"/>
      <c r="X4226" s="3" t="s">
        <v>106</v>
      </c>
      <c r="Y4226" s="2">
        <v>55</v>
      </c>
      <c r="Z4226" s="3"/>
      <c r="AA4226" s="3"/>
      <c r="AB4226" s="7" t="s">
        <v>12264</v>
      </c>
      <c r="AC4226" s="3" t="s">
        <v>44</v>
      </c>
      <c r="AD4226" s="3" t="s">
        <v>44</v>
      </c>
      <c r="AE4226" s="3" t="s">
        <v>44</v>
      </c>
      <c r="AF4226" s="3" t="s">
        <v>44</v>
      </c>
      <c r="AG4226" s="4"/>
      <c r="AH4226" s="3"/>
      <c r="AI4226" s="4"/>
      <c r="AJ42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6" s="8">
        <f>IF(#REF!=MAX(#REF!),"New","Old")</f>
      </c>
      <c r="AL4226" s="3"/>
      <c r="AM4226" s="9">
        <f>IF(OR(#REF!="",#REF!=0),"",IF(#REF!&lt;12000,"&lt;12k",IF(AND(#REF!&gt;=12000,#REF!&lt;24000),"12k to 24k",IF(AND(#REF!&gt;=24000,#REF!&lt;=36000),"24k to 36k",IF(#REF!&gt;36000,"&gt;36k","")))))</f>
      </c>
    </row>
    <row x14ac:dyDescent="0.25" r="4227" customHeight="1" ht="18.75">
      <c r="A4227" s="1">
        <v>1961156</v>
      </c>
      <c r="B4227" s="2">
        <v>11568359</v>
      </c>
      <c r="C4227" s="3" t="s">
        <v>0</v>
      </c>
      <c r="D4227" s="3" t="s">
        <v>86</v>
      </c>
      <c r="E4227" s="2">
        <v>2020</v>
      </c>
      <c r="F4227" s="4">
        <v>45168</v>
      </c>
      <c r="G4227" s="3" t="s">
        <v>39</v>
      </c>
      <c r="H4227" s="4">
        <v>45319</v>
      </c>
      <c r="I4227" s="4"/>
      <c r="J4227" s="10">
        <f>_xlfn.XLOOKUP(#REF!,[1]!Backup_F8_Previous_Wave[ODINO],[1]!Backup_F8_Previous_Wave[Wave Date],"")</f>
      </c>
      <c r="K4227" s="6">
        <f>_xlfn.XLOOKUP(#REF!,[1]!Backup_F8_Previous_Wave[ODINO],[1]!Backup_F8_Previous_Wave[Full VIN],"")</f>
      </c>
      <c r="L4227" s="3" t="s">
        <v>8182</v>
      </c>
      <c r="M4227" s="3" t="s">
        <v>4</v>
      </c>
      <c r="N4227" s="3" t="s">
        <v>12265</v>
      </c>
      <c r="O4227" s="3" t="s">
        <v>4771</v>
      </c>
      <c r="P4227" s="6">
        <f>_xlfn.XLOOKUP(#REF!,[1]!Table2[BINNING],[1]!Table2[VFG],"")</f>
      </c>
      <c r="Q4227" s="6">
        <f>IF(ISNUMBER(FIND("|",#REF!,1)),LEFT(#REF!,FIND("|",#REF!,1)-2),#REF!)</f>
      </c>
      <c r="R4227" s="6">
        <f>IF(ISNUMBER(FIND("|",#REF!,1)),RIGHT(#REF!,LEN(#REF!)-FIND("|",#REF!,1)-1),"")</f>
      </c>
      <c r="S4227" s="3" t="s">
        <v>7</v>
      </c>
      <c r="T4227" s="3" t="s">
        <v>7</v>
      </c>
      <c r="U4227" s="2">
        <v>0</v>
      </c>
      <c r="V4227" s="2">
        <v>0</v>
      </c>
      <c r="W4227" s="2"/>
      <c r="X4227" s="3" t="s">
        <v>225</v>
      </c>
      <c r="Y4227" s="2">
        <v>0</v>
      </c>
      <c r="Z4227" s="3"/>
      <c r="AA4227" s="3"/>
      <c r="AB4227" s="7" t="s">
        <v>12266</v>
      </c>
      <c r="AC4227" s="3" t="s">
        <v>44</v>
      </c>
      <c r="AD4227" s="3" t="s">
        <v>44</v>
      </c>
      <c r="AE4227" s="3" t="s">
        <v>44</v>
      </c>
      <c r="AF4227" s="3" t="s">
        <v>44</v>
      </c>
      <c r="AG4227" s="4"/>
      <c r="AH4227" s="3"/>
      <c r="AI4227" s="4"/>
      <c r="AJ42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7" s="8">
        <f>IF(#REF!=MAX(#REF!),"New","Old")</f>
      </c>
      <c r="AL4227" s="3"/>
      <c r="AM4227" s="9">
        <f>IF(OR(#REF!="",#REF!=0),"",IF(#REF!&lt;12000,"&lt;12k",IF(AND(#REF!&gt;=12000,#REF!&lt;24000),"12k to 24k",IF(AND(#REF!&gt;=24000,#REF!&lt;=36000),"24k to 36k",IF(#REF!&gt;36000,"&gt;36k","")))))</f>
      </c>
    </row>
    <row x14ac:dyDescent="0.25" r="4228" customHeight="1" ht="18.75">
      <c r="A4228" s="1">
        <v>1961157</v>
      </c>
      <c r="B4228" s="2">
        <v>11568360</v>
      </c>
      <c r="C4228" s="3" t="s">
        <v>0</v>
      </c>
      <c r="D4228" s="3" t="s">
        <v>181</v>
      </c>
      <c r="E4228" s="2">
        <v>2014</v>
      </c>
      <c r="F4228" s="4">
        <v>45319</v>
      </c>
      <c r="G4228" s="3" t="s">
        <v>2</v>
      </c>
      <c r="H4228" s="4">
        <v>45319</v>
      </c>
      <c r="I4228" s="4"/>
      <c r="J4228" s="10">
        <f>_xlfn.XLOOKUP(#REF!,[1]!Backup_F8_Previous_Wave[ODINO],[1]!Backup_F8_Previous_Wave[Wave Date],"")</f>
      </c>
      <c r="K4228" s="6">
        <f>_xlfn.XLOOKUP(#REF!,[1]!Backup_F8_Previous_Wave[ODINO],[1]!Backup_F8_Previous_Wave[Full VIN],"")</f>
      </c>
      <c r="L4228" s="3" t="s">
        <v>9249</v>
      </c>
      <c r="M4228" s="3" t="s">
        <v>4</v>
      </c>
      <c r="N4228" s="3" t="s">
        <v>12267</v>
      </c>
      <c r="O4228" s="3" t="s">
        <v>12268</v>
      </c>
      <c r="P4228" s="6">
        <f>_xlfn.XLOOKUP(#REF!,[1]!Table2[BINNING],[1]!Table2[VFG],"")</f>
      </c>
      <c r="Q4228" s="6">
        <f>IF(ISNUMBER(FIND("|",#REF!,1)),LEFT(#REF!,FIND("|",#REF!,1)-2),#REF!)</f>
      </c>
      <c r="R4228" s="6">
        <f>IF(ISNUMBER(FIND("|",#REF!,1)),RIGHT(#REF!,LEN(#REF!)-FIND("|",#REF!,1)-1),"")</f>
      </c>
      <c r="S4228" s="3" t="s">
        <v>7</v>
      </c>
      <c r="T4228" s="3" t="s">
        <v>7</v>
      </c>
      <c r="U4228" s="2">
        <v>0</v>
      </c>
      <c r="V4228" s="2">
        <v>0</v>
      </c>
      <c r="W4228" s="2"/>
      <c r="X4228" s="3" t="s">
        <v>282</v>
      </c>
      <c r="Y4228" s="2"/>
      <c r="Z4228" s="3"/>
      <c r="AA4228" s="3"/>
      <c r="AB4228" s="7" t="s">
        <v>12269</v>
      </c>
      <c r="AC4228" s="3" t="s">
        <v>44</v>
      </c>
      <c r="AD4228" s="3" t="s">
        <v>44</v>
      </c>
      <c r="AE4228" s="3" t="s">
        <v>44</v>
      </c>
      <c r="AF4228" s="3" t="s">
        <v>44</v>
      </c>
      <c r="AG4228" s="4"/>
      <c r="AH4228" s="3"/>
      <c r="AI4228" s="4"/>
      <c r="AJ42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8" s="8">
        <f>IF(#REF!=MAX(#REF!),"New","Old")</f>
      </c>
      <c r="AL4228" s="3"/>
      <c r="AM4228" s="9">
        <f>IF(OR(#REF!="",#REF!=0),"",IF(#REF!&lt;12000,"&lt;12k",IF(AND(#REF!&gt;=12000,#REF!&lt;24000),"12k to 24k",IF(AND(#REF!&gt;=24000,#REF!&lt;=36000),"24k to 36k",IF(#REF!&gt;36000,"&gt;36k","")))))</f>
      </c>
    </row>
    <row x14ac:dyDescent="0.25" r="4229" customHeight="1" ht="18.75">
      <c r="A4229" s="1">
        <v>1961212</v>
      </c>
      <c r="B4229" s="2">
        <v>11568397</v>
      </c>
      <c r="C4229" s="3" t="s">
        <v>0</v>
      </c>
      <c r="D4229" s="3" t="s">
        <v>86</v>
      </c>
      <c r="E4229" s="2">
        <v>2020</v>
      </c>
      <c r="F4229" s="4">
        <v>45231</v>
      </c>
      <c r="G4229" s="3" t="s">
        <v>14</v>
      </c>
      <c r="H4229" s="4">
        <v>45320</v>
      </c>
      <c r="I4229" s="4">
        <v>44102</v>
      </c>
      <c r="J4229" s="10">
        <v>45327</v>
      </c>
      <c r="K4229" s="3" t="s">
        <v>12270</v>
      </c>
      <c r="L4229" s="3" t="s">
        <v>9074</v>
      </c>
      <c r="M4229" s="3" t="s">
        <v>4</v>
      </c>
      <c r="N4229" s="3" t="s">
        <v>12271</v>
      </c>
      <c r="O4229" s="3" t="s">
        <v>4771</v>
      </c>
      <c r="P4229" s="6">
        <f>_xlfn.XLOOKUP(#REF!,[1]!Table2[BINNING],[1]!Table2[VFG],"")</f>
      </c>
      <c r="Q4229" s="6">
        <f>IF(ISNUMBER(FIND("|",#REF!,1)),LEFT(#REF!,FIND("|",#REF!,1)-2),#REF!)</f>
      </c>
      <c r="R4229" s="6">
        <f>IF(ISNUMBER(FIND("|",#REF!,1)),RIGHT(#REF!,LEN(#REF!)-FIND("|",#REF!,1)-1),"")</f>
      </c>
      <c r="S4229" s="3" t="s">
        <v>7</v>
      </c>
      <c r="T4229" s="3" t="s">
        <v>7</v>
      </c>
      <c r="U4229" s="2">
        <v>0</v>
      </c>
      <c r="V4229" s="2">
        <v>0</v>
      </c>
      <c r="W4229" s="2"/>
      <c r="X4229" s="3" t="s">
        <v>81</v>
      </c>
      <c r="Y4229" s="2"/>
      <c r="Z4229" s="3"/>
      <c r="AA4229" s="3"/>
      <c r="AB4229" s="7" t="s">
        <v>12272</v>
      </c>
      <c r="AC4229" s="3" t="s">
        <v>685</v>
      </c>
      <c r="AD4229" s="3" t="s">
        <v>1962</v>
      </c>
      <c r="AE4229" s="3" t="s">
        <v>2404</v>
      </c>
      <c r="AF4229" s="3" t="s">
        <v>95</v>
      </c>
      <c r="AG4229" s="4">
        <v>44149</v>
      </c>
      <c r="AH4229" s="3"/>
      <c r="AI4229" s="4"/>
      <c r="AJ42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29" s="8">
        <f>IF(#REF!=MAX(#REF!),"New","Old")</f>
      </c>
      <c r="AL4229" s="3"/>
      <c r="AM4229" s="9">
        <f>IF(OR(#REF!="",#REF!=0),"",IF(#REF!&lt;12000,"&lt;12k",IF(AND(#REF!&gt;=12000,#REF!&lt;24000),"12k to 24k",IF(AND(#REF!&gt;=24000,#REF!&lt;=36000),"24k to 36k",IF(#REF!&gt;36000,"&gt;36k","")))))</f>
      </c>
    </row>
    <row x14ac:dyDescent="0.25" r="4230" customHeight="1" ht="18.75">
      <c r="A4230" s="1">
        <v>1961225</v>
      </c>
      <c r="B4230" s="2">
        <v>11568406</v>
      </c>
      <c r="C4230" s="3" t="s">
        <v>0</v>
      </c>
      <c r="D4230" s="3" t="s">
        <v>38</v>
      </c>
      <c r="E4230" s="2">
        <v>2015</v>
      </c>
      <c r="F4230" s="4">
        <v>45275</v>
      </c>
      <c r="G4230" s="3" t="s">
        <v>14</v>
      </c>
      <c r="H4230" s="4">
        <v>45320</v>
      </c>
      <c r="I4230" s="4">
        <v>42083</v>
      </c>
      <c r="J4230" s="10">
        <v>45327</v>
      </c>
      <c r="K4230" s="3" t="s">
        <v>12273</v>
      </c>
      <c r="L4230" s="3" t="s">
        <v>12274</v>
      </c>
      <c r="M4230" s="3" t="s">
        <v>4</v>
      </c>
      <c r="N4230" s="3" t="s">
        <v>12275</v>
      </c>
      <c r="O4230" s="3" t="s">
        <v>105</v>
      </c>
      <c r="P4230" s="6">
        <f>_xlfn.XLOOKUP(#REF!,[1]!Table2[BINNING],[1]!Table2[VFG],"")</f>
      </c>
      <c r="Q4230" s="6">
        <f>IF(ISNUMBER(FIND("|",#REF!,1)),LEFT(#REF!,FIND("|",#REF!,1)-2),#REF!)</f>
      </c>
      <c r="R4230" s="6">
        <f>IF(ISNUMBER(FIND("|",#REF!,1)),RIGHT(#REF!,LEN(#REF!)-FIND("|",#REF!,1)-1),"")</f>
      </c>
      <c r="S4230" s="3" t="s">
        <v>7</v>
      </c>
      <c r="T4230" s="3" t="s">
        <v>7</v>
      </c>
      <c r="U4230" s="2">
        <v>0</v>
      </c>
      <c r="V4230" s="2">
        <v>0</v>
      </c>
      <c r="W4230" s="2"/>
      <c r="X4230" s="3" t="s">
        <v>317</v>
      </c>
      <c r="Y4230" s="2">
        <v>0</v>
      </c>
      <c r="Z4230" s="3"/>
      <c r="AA4230" s="3"/>
      <c r="AB4230" s="7" t="s">
        <v>12276</v>
      </c>
      <c r="AC4230" s="3" t="s">
        <v>826</v>
      </c>
      <c r="AD4230" s="3" t="s">
        <v>147</v>
      </c>
      <c r="AE4230" s="3" t="s">
        <v>148</v>
      </c>
      <c r="AF4230" s="3" t="s">
        <v>45</v>
      </c>
      <c r="AG4230" s="4">
        <v>42068</v>
      </c>
      <c r="AH4230" s="3"/>
      <c r="AI4230" s="4"/>
      <c r="AJ42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0" s="8">
        <f>IF(#REF!=MAX(#REF!),"New","Old")</f>
      </c>
      <c r="AL4230" s="3"/>
      <c r="AM4230" s="9">
        <f>IF(OR(#REF!="",#REF!=0),"",IF(#REF!&lt;12000,"&lt;12k",IF(AND(#REF!&gt;=12000,#REF!&lt;24000),"12k to 24k",IF(AND(#REF!&gt;=24000,#REF!&lt;=36000),"24k to 36k",IF(#REF!&gt;36000,"&gt;36k","")))))</f>
      </c>
    </row>
    <row x14ac:dyDescent="0.25" r="4231" customHeight="1" ht="18.75">
      <c r="A4231" s="1">
        <v>1961259</v>
      </c>
      <c r="B4231" s="2">
        <v>11568429</v>
      </c>
      <c r="C4231" s="3" t="s">
        <v>0</v>
      </c>
      <c r="D4231" s="3" t="s">
        <v>86</v>
      </c>
      <c r="E4231" s="2">
        <v>2020</v>
      </c>
      <c r="F4231" s="4">
        <v>45318</v>
      </c>
      <c r="G4231" s="3" t="s">
        <v>2</v>
      </c>
      <c r="H4231" s="4">
        <v>45320</v>
      </c>
      <c r="I4231" s="4">
        <v>43906</v>
      </c>
      <c r="J4231" s="10">
        <v>45327</v>
      </c>
      <c r="K4231" s="3" t="s">
        <v>12277</v>
      </c>
      <c r="L4231" s="3" t="s">
        <v>7700</v>
      </c>
      <c r="M4231" s="3" t="s">
        <v>4</v>
      </c>
      <c r="N4231" s="3" t="s">
        <v>12278</v>
      </c>
      <c r="O4231" s="3" t="s">
        <v>4771</v>
      </c>
      <c r="P4231" s="6">
        <f>_xlfn.XLOOKUP(#REF!,[1]!Table2[BINNING],[1]!Table2[VFG],"")</f>
      </c>
      <c r="Q4231" s="6">
        <f>IF(ISNUMBER(FIND("|",#REF!,1)),LEFT(#REF!,FIND("|",#REF!,1)-2),#REF!)</f>
      </c>
      <c r="R4231" s="6">
        <f>IF(ISNUMBER(FIND("|",#REF!,1)),RIGHT(#REF!,LEN(#REF!)-FIND("|",#REF!,1)-1),"")</f>
      </c>
      <c r="S4231" s="3" t="s">
        <v>7</v>
      </c>
      <c r="T4231" s="3" t="s">
        <v>7</v>
      </c>
      <c r="U4231" s="2">
        <v>0</v>
      </c>
      <c r="V4231" s="2">
        <v>0</v>
      </c>
      <c r="W4231" s="2">
        <v>55000</v>
      </c>
      <c r="X4231" s="3" t="s">
        <v>81</v>
      </c>
      <c r="Y4231" s="2">
        <v>0</v>
      </c>
      <c r="Z4231" s="3" t="s">
        <v>12279</v>
      </c>
      <c r="AA4231" s="3" t="s">
        <v>10054</v>
      </c>
      <c r="AB4231" s="7" t="s">
        <v>12280</v>
      </c>
      <c r="AC4231" s="3" t="s">
        <v>685</v>
      </c>
      <c r="AD4231" s="3" t="s">
        <v>93</v>
      </c>
      <c r="AE4231" s="3" t="s">
        <v>94</v>
      </c>
      <c r="AF4231" s="3" t="s">
        <v>95</v>
      </c>
      <c r="AG4231" s="4">
        <v>43945</v>
      </c>
      <c r="AH4231" s="3"/>
      <c r="AI4231" s="4"/>
      <c r="AJ42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1" s="8">
        <f>IF(#REF!=MAX(#REF!),"New","Old")</f>
      </c>
      <c r="AL4231" s="3"/>
      <c r="AM4231" s="9">
        <f>IF(OR(#REF!="",#REF!=0),"",IF(#REF!&lt;12000,"&lt;12k",IF(AND(#REF!&gt;=12000,#REF!&lt;24000),"12k to 24k",IF(AND(#REF!&gt;=24000,#REF!&lt;=36000),"24k to 36k",IF(#REF!&gt;36000,"&gt;36k","")))))</f>
      </c>
    </row>
    <row x14ac:dyDescent="0.25" r="4232" customHeight="1" ht="18.75">
      <c r="A4232" s="1">
        <v>1961269</v>
      </c>
      <c r="B4232" s="2">
        <v>11568436</v>
      </c>
      <c r="C4232" s="3" t="s">
        <v>0</v>
      </c>
      <c r="D4232" s="3" t="s">
        <v>86</v>
      </c>
      <c r="E4232" s="2">
        <v>2020</v>
      </c>
      <c r="F4232" s="4">
        <v>45310</v>
      </c>
      <c r="G4232" s="3" t="s">
        <v>2</v>
      </c>
      <c r="H4232" s="4">
        <v>45320</v>
      </c>
      <c r="I4232" s="4">
        <v>44113</v>
      </c>
      <c r="J4232" s="10">
        <v>45327</v>
      </c>
      <c r="K4232" s="3" t="s">
        <v>12281</v>
      </c>
      <c r="L4232" s="3" t="s">
        <v>9903</v>
      </c>
      <c r="M4232" s="3" t="s">
        <v>4</v>
      </c>
      <c r="N4232" s="3" t="s">
        <v>12282</v>
      </c>
      <c r="O4232" s="3" t="s">
        <v>4771</v>
      </c>
      <c r="P4232" s="6">
        <f>_xlfn.XLOOKUP(#REF!,[1]!Table2[BINNING],[1]!Table2[VFG],"")</f>
      </c>
      <c r="Q4232" s="6">
        <f>IF(ISNUMBER(FIND("|",#REF!,1)),LEFT(#REF!,FIND("|",#REF!,1)-2),#REF!)</f>
      </c>
      <c r="R4232" s="6">
        <f>IF(ISNUMBER(FIND("|",#REF!,1)),RIGHT(#REF!,LEN(#REF!)-FIND("|",#REF!,1)-1),"")</f>
      </c>
      <c r="S4232" s="3" t="s">
        <v>7</v>
      </c>
      <c r="T4232" s="3" t="s">
        <v>7</v>
      </c>
      <c r="U4232" s="2">
        <v>0</v>
      </c>
      <c r="V4232" s="2">
        <v>0</v>
      </c>
      <c r="W4232" s="2"/>
      <c r="X4232" s="3" t="s">
        <v>282</v>
      </c>
      <c r="Y4232" s="2"/>
      <c r="Z4232" s="3"/>
      <c r="AA4232" s="3"/>
      <c r="AB4232" s="7" t="s">
        <v>12283</v>
      </c>
      <c r="AC4232" s="3" t="s">
        <v>685</v>
      </c>
      <c r="AD4232" s="3" t="s">
        <v>93</v>
      </c>
      <c r="AE4232" s="3" t="s">
        <v>94</v>
      </c>
      <c r="AF4232" s="3" t="s">
        <v>95</v>
      </c>
      <c r="AG4232" s="4">
        <v>44153</v>
      </c>
      <c r="AH4232" s="3"/>
      <c r="AI4232" s="4"/>
      <c r="AJ42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2" s="8">
        <f>IF(#REF!=MAX(#REF!),"New","Old")</f>
      </c>
      <c r="AL4232" s="3"/>
      <c r="AM4232" s="9">
        <f>IF(OR(#REF!="",#REF!=0),"",IF(#REF!&lt;12000,"&lt;12k",IF(AND(#REF!&gt;=12000,#REF!&lt;24000),"12k to 24k",IF(AND(#REF!&gt;=24000,#REF!&lt;=36000),"24k to 36k",IF(#REF!&gt;36000,"&gt;36k","")))))</f>
      </c>
    </row>
    <row x14ac:dyDescent="0.25" r="4233" customHeight="1" ht="18.75">
      <c r="A4233" s="1">
        <v>1961364</v>
      </c>
      <c r="B4233" s="2">
        <v>11568504</v>
      </c>
      <c r="C4233" s="3" t="s">
        <v>0</v>
      </c>
      <c r="D4233" s="3" t="s">
        <v>86</v>
      </c>
      <c r="E4233" s="2">
        <v>2020</v>
      </c>
      <c r="F4233" s="4">
        <v>45110</v>
      </c>
      <c r="G4233" s="3" t="s">
        <v>39</v>
      </c>
      <c r="H4233" s="4">
        <v>45320</v>
      </c>
      <c r="I4233" s="4">
        <v>43818</v>
      </c>
      <c r="J4233" s="10">
        <v>45327</v>
      </c>
      <c r="K4233" s="3" t="s">
        <v>12284</v>
      </c>
      <c r="L4233" s="3" t="s">
        <v>4702</v>
      </c>
      <c r="M4233" s="3" t="s">
        <v>4</v>
      </c>
      <c r="N4233" s="3" t="s">
        <v>12285</v>
      </c>
      <c r="O4233" s="3" t="s">
        <v>4771</v>
      </c>
      <c r="P4233" s="6">
        <f>_xlfn.XLOOKUP(#REF!,[1]!Table2[BINNING],[1]!Table2[VFG],"")</f>
      </c>
      <c r="Q4233" s="6">
        <f>IF(ISNUMBER(FIND("|",#REF!,1)),LEFT(#REF!,FIND("|",#REF!,1)-2),#REF!)</f>
      </c>
      <c r="R4233" s="6">
        <f>IF(ISNUMBER(FIND("|",#REF!,1)),RIGHT(#REF!,LEN(#REF!)-FIND("|",#REF!,1)-1),"")</f>
      </c>
      <c r="S4233" s="3" t="s">
        <v>7</v>
      </c>
      <c r="T4233" s="3" t="s">
        <v>7</v>
      </c>
      <c r="U4233" s="2">
        <v>0</v>
      </c>
      <c r="V4233" s="2">
        <v>0</v>
      </c>
      <c r="W4233" s="2"/>
      <c r="X4233" s="3" t="s">
        <v>72</v>
      </c>
      <c r="Y4233" s="2"/>
      <c r="Z4233" s="3"/>
      <c r="AA4233" s="3"/>
      <c r="AB4233" s="7" t="s">
        <v>12286</v>
      </c>
      <c r="AC4233" s="3" t="s">
        <v>685</v>
      </c>
      <c r="AD4233" s="3" t="s">
        <v>93</v>
      </c>
      <c r="AE4233" s="3" t="s">
        <v>94</v>
      </c>
      <c r="AF4233" s="3" t="s">
        <v>95</v>
      </c>
      <c r="AG4233" s="4">
        <v>43988</v>
      </c>
      <c r="AH4233" s="3"/>
      <c r="AI4233" s="4"/>
      <c r="AJ42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3" s="8">
        <f>IF(#REF!=MAX(#REF!),"New","Old")</f>
      </c>
      <c r="AL4233" s="3"/>
      <c r="AM4233" s="9">
        <f>IF(OR(#REF!="",#REF!=0),"",IF(#REF!&lt;12000,"&lt;12k",IF(AND(#REF!&gt;=12000,#REF!&lt;24000),"12k to 24k",IF(AND(#REF!&gt;=24000,#REF!&lt;=36000),"24k to 36k",IF(#REF!&gt;36000,"&gt;36k","")))))</f>
      </c>
    </row>
    <row x14ac:dyDescent="0.25" r="4234" customHeight="1" ht="18.75">
      <c r="A4234" s="1">
        <v>1961496</v>
      </c>
      <c r="B4234" s="2">
        <v>11568602</v>
      </c>
      <c r="C4234" s="3" t="s">
        <v>0</v>
      </c>
      <c r="D4234" s="3" t="s">
        <v>86</v>
      </c>
      <c r="E4234" s="2">
        <v>2020</v>
      </c>
      <c r="F4234" s="4">
        <v>45319</v>
      </c>
      <c r="G4234" s="3" t="s">
        <v>2</v>
      </c>
      <c r="H4234" s="4">
        <v>45320</v>
      </c>
      <c r="I4234" s="4">
        <v>43861</v>
      </c>
      <c r="J4234" s="10">
        <v>45327</v>
      </c>
      <c r="K4234" s="3" t="s">
        <v>12287</v>
      </c>
      <c r="L4234" s="3" t="s">
        <v>4142</v>
      </c>
      <c r="M4234" s="3" t="s">
        <v>4</v>
      </c>
      <c r="N4234" s="3" t="s">
        <v>12288</v>
      </c>
      <c r="O4234" s="3" t="s">
        <v>4771</v>
      </c>
      <c r="P4234" s="6">
        <f>_xlfn.XLOOKUP(#REF!,[1]!Table2[BINNING],[1]!Table2[VFG],"")</f>
      </c>
      <c r="Q4234" s="6">
        <f>IF(ISNUMBER(FIND("|",#REF!,1)),LEFT(#REF!,FIND("|",#REF!,1)-2),#REF!)</f>
      </c>
      <c r="R4234" s="6">
        <f>IF(ISNUMBER(FIND("|",#REF!,1)),RIGHT(#REF!,LEN(#REF!)-FIND("|",#REF!,1)-1),"")</f>
      </c>
      <c r="S4234" s="3" t="s">
        <v>7</v>
      </c>
      <c r="T4234" s="3" t="s">
        <v>7</v>
      </c>
      <c r="U4234" s="2">
        <v>0</v>
      </c>
      <c r="V4234" s="2">
        <v>0</v>
      </c>
      <c r="W4234" s="2"/>
      <c r="X4234" s="3" t="s">
        <v>112</v>
      </c>
      <c r="Y4234" s="2"/>
      <c r="Z4234" s="3"/>
      <c r="AA4234" s="3"/>
      <c r="AB4234" s="7" t="s">
        <v>12289</v>
      </c>
      <c r="AC4234" s="3" t="s">
        <v>685</v>
      </c>
      <c r="AD4234" s="3" t="s">
        <v>93</v>
      </c>
      <c r="AE4234" s="3" t="s">
        <v>94</v>
      </c>
      <c r="AF4234" s="3" t="s">
        <v>95</v>
      </c>
      <c r="AG4234" s="4">
        <v>43876</v>
      </c>
      <c r="AH4234" s="3"/>
      <c r="AI4234" s="4"/>
      <c r="AJ42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4" s="8">
        <f>IF(#REF!=MAX(#REF!),"New","Old")</f>
      </c>
      <c r="AL4234" s="3"/>
      <c r="AM4234" s="9">
        <f>IF(OR(#REF!="",#REF!=0),"",IF(#REF!&lt;12000,"&lt;12k",IF(AND(#REF!&gt;=12000,#REF!&lt;24000),"12k to 24k",IF(AND(#REF!&gt;=24000,#REF!&lt;=36000),"24k to 36k",IF(#REF!&gt;36000,"&gt;36k","")))))</f>
      </c>
    </row>
    <row x14ac:dyDescent="0.25" r="4235" customHeight="1" ht="18.75">
      <c r="A4235" s="1">
        <v>1961527</v>
      </c>
      <c r="B4235" s="2">
        <v>11568624</v>
      </c>
      <c r="C4235" s="3" t="s">
        <v>0</v>
      </c>
      <c r="D4235" s="3" t="s">
        <v>181</v>
      </c>
      <c r="E4235" s="2">
        <v>2017</v>
      </c>
      <c r="F4235" s="4">
        <v>45272</v>
      </c>
      <c r="G4235" s="3" t="s">
        <v>14</v>
      </c>
      <c r="H4235" s="4">
        <v>45320</v>
      </c>
      <c r="I4235" s="4">
        <v>42618</v>
      </c>
      <c r="J4235" s="10">
        <v>45327</v>
      </c>
      <c r="K4235" s="3" t="s">
        <v>12290</v>
      </c>
      <c r="L4235" s="3" t="s">
        <v>4174</v>
      </c>
      <c r="M4235" s="3" t="s">
        <v>4</v>
      </c>
      <c r="N4235" s="3" t="s">
        <v>12291</v>
      </c>
      <c r="O4235" s="3" t="s">
        <v>11376</v>
      </c>
      <c r="P4235" s="6">
        <f>_xlfn.XLOOKUP(#REF!,[1]!Table2[BINNING],[1]!Table2[VFG],"")</f>
      </c>
      <c r="Q4235" s="6">
        <f>IF(ISNUMBER(FIND("|",#REF!,1)),LEFT(#REF!,FIND("|",#REF!,1)-2),#REF!)</f>
      </c>
      <c r="R4235" s="6">
        <f>IF(ISNUMBER(FIND("|",#REF!,1)),RIGHT(#REF!,LEN(#REF!)-FIND("|",#REF!,1)-1),"")</f>
      </c>
      <c r="S4235" s="3" t="s">
        <v>7</v>
      </c>
      <c r="T4235" s="3" t="s">
        <v>7</v>
      </c>
      <c r="U4235" s="2">
        <v>0</v>
      </c>
      <c r="V4235" s="2">
        <v>0</v>
      </c>
      <c r="W4235" s="2">
        <v>69000</v>
      </c>
      <c r="X4235" s="3" t="s">
        <v>317</v>
      </c>
      <c r="Y4235" s="2"/>
      <c r="Z4235" s="3"/>
      <c r="AA4235" s="3"/>
      <c r="AB4235" s="7" t="s">
        <v>12292</v>
      </c>
      <c r="AC4235" s="3" t="s">
        <v>297</v>
      </c>
      <c r="AD4235" s="3" t="s">
        <v>298</v>
      </c>
      <c r="AE4235" s="3" t="s">
        <v>299</v>
      </c>
      <c r="AF4235" s="3" t="s">
        <v>198</v>
      </c>
      <c r="AG4235" s="4">
        <v>42741</v>
      </c>
      <c r="AH4235" s="3"/>
      <c r="AI4235" s="4"/>
      <c r="AJ42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5" s="8">
        <f>IF(#REF!=MAX(#REF!),"New","Old")</f>
      </c>
      <c r="AL4235" s="3"/>
      <c r="AM4235" s="9">
        <f>IF(OR(#REF!="",#REF!=0),"",IF(#REF!&lt;12000,"&lt;12k",IF(AND(#REF!&gt;=12000,#REF!&lt;24000),"12k to 24k",IF(AND(#REF!&gt;=24000,#REF!&lt;=36000),"24k to 36k",IF(#REF!&gt;36000,"&gt;36k","")))))</f>
      </c>
    </row>
    <row x14ac:dyDescent="0.25" r="4236" customHeight="1" ht="18.75">
      <c r="A4236" s="1">
        <v>1961577</v>
      </c>
      <c r="B4236" s="2">
        <v>11568656</v>
      </c>
      <c r="C4236" s="3" t="s">
        <v>0</v>
      </c>
      <c r="D4236" s="3" t="s">
        <v>3638</v>
      </c>
      <c r="E4236" s="2">
        <v>2022</v>
      </c>
      <c r="F4236" s="4">
        <v>45304</v>
      </c>
      <c r="G4236" s="3" t="s">
        <v>2</v>
      </c>
      <c r="H4236" s="4">
        <v>45320</v>
      </c>
      <c r="I4236" s="4">
        <v>44711</v>
      </c>
      <c r="J4236" s="10">
        <v>45327</v>
      </c>
      <c r="K4236" s="3" t="s">
        <v>12293</v>
      </c>
      <c r="L4236" s="3" t="s">
        <v>12294</v>
      </c>
      <c r="M4236" s="3" t="s">
        <v>4</v>
      </c>
      <c r="N4236" s="3" t="s">
        <v>12295</v>
      </c>
      <c r="O4236" s="3" t="s">
        <v>12296</v>
      </c>
      <c r="P4236" s="6">
        <f>_xlfn.XLOOKUP(#REF!,[1]!Table2[BINNING],[1]!Table2[VFG],"")</f>
      </c>
      <c r="Q4236" s="6">
        <f>IF(ISNUMBER(FIND("|",#REF!,1)),LEFT(#REF!,FIND("|",#REF!,1)-2),#REF!)</f>
      </c>
      <c r="R4236" s="6">
        <f>IF(ISNUMBER(FIND("|",#REF!,1)),RIGHT(#REF!,LEN(#REF!)-FIND("|",#REF!,1)-1),"")</f>
      </c>
      <c r="S4236" s="3" t="s">
        <v>7</v>
      </c>
      <c r="T4236" s="3" t="s">
        <v>7</v>
      </c>
      <c r="U4236" s="2">
        <v>0</v>
      </c>
      <c r="V4236" s="2">
        <v>0</v>
      </c>
      <c r="W4236" s="2"/>
      <c r="X4236" s="3" t="s">
        <v>100</v>
      </c>
      <c r="Y4236" s="2">
        <v>35</v>
      </c>
      <c r="Z4236" s="3"/>
      <c r="AA4236" s="3"/>
      <c r="AB4236" s="7" t="s">
        <v>12297</v>
      </c>
      <c r="AC4236" s="3" t="s">
        <v>3642</v>
      </c>
      <c r="AD4236" s="3" t="s">
        <v>3643</v>
      </c>
      <c r="AE4236" s="3" t="s">
        <v>3644</v>
      </c>
      <c r="AF4236" s="3" t="s">
        <v>68</v>
      </c>
      <c r="AG4236" s="4">
        <v>44751</v>
      </c>
      <c r="AH4236" s="3"/>
      <c r="AI4236" s="4"/>
      <c r="AJ42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6" s="8">
        <f>IF(#REF!=MAX(#REF!),"New","Old")</f>
      </c>
      <c r="AL4236" s="3"/>
      <c r="AM4236" s="9">
        <f>IF(OR(#REF!="",#REF!=0),"",IF(#REF!&lt;12000,"&lt;12k",IF(AND(#REF!&gt;=12000,#REF!&lt;24000),"12k to 24k",IF(AND(#REF!&gt;=24000,#REF!&lt;=36000),"24k to 36k",IF(#REF!&gt;36000,"&gt;36k","")))))</f>
      </c>
    </row>
    <row x14ac:dyDescent="0.25" r="4237" customHeight="1" ht="18.75">
      <c r="A4237" s="1">
        <v>1961588</v>
      </c>
      <c r="B4237" s="2">
        <v>11568665</v>
      </c>
      <c r="C4237" s="3" t="s">
        <v>0</v>
      </c>
      <c r="D4237" s="3" t="s">
        <v>86</v>
      </c>
      <c r="E4237" s="2">
        <v>2013</v>
      </c>
      <c r="F4237" s="4">
        <v>45316</v>
      </c>
      <c r="G4237" s="3" t="s">
        <v>2</v>
      </c>
      <c r="H4237" s="4">
        <v>45320</v>
      </c>
      <c r="I4237" s="4">
        <v>41423</v>
      </c>
      <c r="J4237" s="10">
        <v>45327</v>
      </c>
      <c r="K4237" s="3" t="s">
        <v>12298</v>
      </c>
      <c r="L4237" s="3" t="s">
        <v>12299</v>
      </c>
      <c r="M4237" s="3" t="s">
        <v>4</v>
      </c>
      <c r="N4237" s="3" t="s">
        <v>12300</v>
      </c>
      <c r="O4237" s="3" t="s">
        <v>390</v>
      </c>
      <c r="P4237" s="6">
        <f>_xlfn.XLOOKUP(#REF!,[1]!Table2[BINNING],[1]!Table2[VFG],"")</f>
      </c>
      <c r="Q4237" s="6">
        <f>IF(ISNUMBER(FIND("|",#REF!,1)),LEFT(#REF!,FIND("|",#REF!,1)-2),#REF!)</f>
      </c>
      <c r="R4237" s="6">
        <f>IF(ISNUMBER(FIND("|",#REF!,1)),RIGHT(#REF!,LEN(#REF!)-FIND("|",#REF!,1)-1),"")</f>
      </c>
      <c r="S4237" s="3" t="s">
        <v>7</v>
      </c>
      <c r="T4237" s="3" t="s">
        <v>7</v>
      </c>
      <c r="U4237" s="2">
        <v>0</v>
      </c>
      <c r="V4237" s="2">
        <v>0</v>
      </c>
      <c r="W4237" s="2"/>
      <c r="X4237" s="3" t="s">
        <v>202</v>
      </c>
      <c r="Y4237" s="2"/>
      <c r="Z4237" s="3"/>
      <c r="AA4237" s="3"/>
      <c r="AB4237" s="7" t="s">
        <v>12301</v>
      </c>
      <c r="AC4237" s="3" t="s">
        <v>92</v>
      </c>
      <c r="AD4237" s="3" t="s">
        <v>93</v>
      </c>
      <c r="AE4237" s="3" t="s">
        <v>94</v>
      </c>
      <c r="AF4237" s="3" t="s">
        <v>95</v>
      </c>
      <c r="AG4237" s="4">
        <v>41439</v>
      </c>
      <c r="AH4237" s="3"/>
      <c r="AI4237" s="4"/>
      <c r="AJ42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7" s="8">
        <f>IF(#REF!=MAX(#REF!),"New","Old")</f>
      </c>
      <c r="AL4237" s="3"/>
      <c r="AM4237" s="9">
        <f>IF(OR(#REF!="",#REF!=0),"",IF(#REF!&lt;12000,"&lt;12k",IF(AND(#REF!&gt;=12000,#REF!&lt;24000),"12k to 24k",IF(AND(#REF!&gt;=24000,#REF!&lt;=36000),"24k to 36k",IF(#REF!&gt;36000,"&gt;36k","")))))</f>
      </c>
    </row>
    <row x14ac:dyDescent="0.25" r="4238" customHeight="1" ht="18.75">
      <c r="A4238" s="1">
        <v>1961589</v>
      </c>
      <c r="B4238" s="2">
        <v>11568666</v>
      </c>
      <c r="C4238" s="3" t="s">
        <v>0</v>
      </c>
      <c r="D4238" s="3" t="s">
        <v>136</v>
      </c>
      <c r="E4238" s="2">
        <v>2020</v>
      </c>
      <c r="F4238" s="4">
        <v>45318</v>
      </c>
      <c r="G4238" s="3" t="s">
        <v>2</v>
      </c>
      <c r="H4238" s="4">
        <v>45320</v>
      </c>
      <c r="I4238" s="4">
        <v>44103</v>
      </c>
      <c r="J4238" s="10">
        <v>45327</v>
      </c>
      <c r="K4238" s="3" t="s">
        <v>12302</v>
      </c>
      <c r="L4238" s="3" t="s">
        <v>12303</v>
      </c>
      <c r="M4238" s="3" t="s">
        <v>4</v>
      </c>
      <c r="N4238" s="3" t="s">
        <v>12304</v>
      </c>
      <c r="O4238" s="3" t="s">
        <v>105</v>
      </c>
      <c r="P4238" s="6">
        <f>_xlfn.XLOOKUP(#REF!,[1]!Table2[BINNING],[1]!Table2[VFG],"")</f>
      </c>
      <c r="Q4238" s="6">
        <f>IF(ISNUMBER(FIND("|",#REF!,1)),LEFT(#REF!,FIND("|",#REF!,1)-2),#REF!)</f>
      </c>
      <c r="R4238" s="6">
        <f>IF(ISNUMBER(FIND("|",#REF!,1)),RIGHT(#REF!,LEN(#REF!)-FIND("|",#REF!,1)-1),"")</f>
      </c>
      <c r="S4238" s="3" t="s">
        <v>7</v>
      </c>
      <c r="T4238" s="3" t="s">
        <v>7</v>
      </c>
      <c r="U4238" s="2">
        <v>0</v>
      </c>
      <c r="V4238" s="2">
        <v>0</v>
      </c>
      <c r="W4238" s="2"/>
      <c r="X4238" s="3" t="s">
        <v>202</v>
      </c>
      <c r="Y4238" s="2">
        <v>0</v>
      </c>
      <c r="Z4238" s="3"/>
      <c r="AA4238" s="3"/>
      <c r="AB4238" s="7" t="s">
        <v>12305</v>
      </c>
      <c r="AC4238" s="3" t="s">
        <v>341</v>
      </c>
      <c r="AD4238" s="3" t="s">
        <v>342</v>
      </c>
      <c r="AE4238" s="3" t="s">
        <v>343</v>
      </c>
      <c r="AF4238" s="3" t="s">
        <v>141</v>
      </c>
      <c r="AG4238" s="4">
        <v>44236</v>
      </c>
      <c r="AH4238" s="3"/>
      <c r="AI4238" s="4"/>
      <c r="AJ42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8" s="8">
        <f>IF(#REF!=MAX(#REF!),"New","Old")</f>
      </c>
      <c r="AL4238" s="3"/>
      <c r="AM4238" s="9">
        <f>IF(OR(#REF!="",#REF!=0),"",IF(#REF!&lt;12000,"&lt;12k",IF(AND(#REF!&gt;=12000,#REF!&lt;24000),"12k to 24k",IF(AND(#REF!&gt;=24000,#REF!&lt;=36000),"24k to 36k",IF(#REF!&gt;36000,"&gt;36k","")))))</f>
      </c>
    </row>
    <row x14ac:dyDescent="0.25" r="4239" customHeight="1" ht="18.75">
      <c r="A4239" s="1">
        <v>1961644</v>
      </c>
      <c r="B4239" s="2">
        <v>11568705</v>
      </c>
      <c r="C4239" s="3" t="s">
        <v>0</v>
      </c>
      <c r="D4239" s="3" t="s">
        <v>181</v>
      </c>
      <c r="E4239" s="2">
        <v>2014</v>
      </c>
      <c r="F4239" s="4">
        <v>44705</v>
      </c>
      <c r="G4239" s="3" t="s">
        <v>108</v>
      </c>
      <c r="H4239" s="4">
        <v>45321</v>
      </c>
      <c r="I4239" s="4">
        <v>41543</v>
      </c>
      <c r="J4239" s="10">
        <v>45327</v>
      </c>
      <c r="K4239" s="3" t="s">
        <v>12306</v>
      </c>
      <c r="L4239" s="3" t="s">
        <v>10728</v>
      </c>
      <c r="M4239" s="3" t="s">
        <v>4</v>
      </c>
      <c r="N4239" s="3" t="s">
        <v>12307</v>
      </c>
      <c r="O4239" s="3" t="s">
        <v>196</v>
      </c>
      <c r="P4239" s="6">
        <f>_xlfn.XLOOKUP(#REF!,[1]!Table2[BINNING],[1]!Table2[VFG],"")</f>
      </c>
      <c r="Q4239" s="6">
        <f>IF(ISNUMBER(FIND("|",#REF!,1)),LEFT(#REF!,FIND("|",#REF!,1)-2),#REF!)</f>
      </c>
      <c r="R4239" s="6">
        <f>IF(ISNUMBER(FIND("|",#REF!,1)),RIGHT(#REF!,LEN(#REF!)-FIND("|",#REF!,1)-1),"")</f>
      </c>
      <c r="S4239" s="3" t="s">
        <v>7</v>
      </c>
      <c r="T4239" s="3" t="s">
        <v>7</v>
      </c>
      <c r="U4239" s="2">
        <v>0</v>
      </c>
      <c r="V4239" s="2">
        <v>0</v>
      </c>
      <c r="W4239" s="2"/>
      <c r="X4239" s="3" t="s">
        <v>225</v>
      </c>
      <c r="Y4239" s="2">
        <v>60</v>
      </c>
      <c r="Z4239" s="3"/>
      <c r="AA4239" s="3"/>
      <c r="AB4239" s="7" t="s">
        <v>12308</v>
      </c>
      <c r="AC4239" s="3" t="s">
        <v>297</v>
      </c>
      <c r="AD4239" s="3" t="s">
        <v>298</v>
      </c>
      <c r="AE4239" s="3" t="s">
        <v>299</v>
      </c>
      <c r="AF4239" s="3" t="s">
        <v>198</v>
      </c>
      <c r="AG4239" s="4" t="s">
        <v>12309</v>
      </c>
      <c r="AH4239" s="3"/>
      <c r="AI4239" s="4"/>
      <c r="AJ42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39" s="8">
        <f>IF(#REF!=MAX(#REF!),"New","Old")</f>
      </c>
      <c r="AL4239" s="3"/>
      <c r="AM4239" s="9">
        <f>IF(OR(#REF!="",#REF!=0),"",IF(#REF!&lt;12000,"&lt;12k",IF(AND(#REF!&gt;=12000,#REF!&lt;24000),"12k to 24k",IF(AND(#REF!&gt;=24000,#REF!&lt;=36000),"24k to 36k",IF(#REF!&gt;36000,"&gt;36k","")))))</f>
      </c>
    </row>
    <row x14ac:dyDescent="0.25" r="4240" customHeight="1" ht="18.75">
      <c r="A4240" s="1">
        <v>1961660</v>
      </c>
      <c r="B4240" s="2">
        <v>11568716</v>
      </c>
      <c r="C4240" s="3" t="s">
        <v>0</v>
      </c>
      <c r="D4240" s="3" t="s">
        <v>181</v>
      </c>
      <c r="E4240" s="2">
        <v>2020</v>
      </c>
      <c r="F4240" s="4">
        <v>45231</v>
      </c>
      <c r="G4240" s="3" t="s">
        <v>14</v>
      </c>
      <c r="H4240" s="4">
        <v>45321</v>
      </c>
      <c r="I4240" s="4">
        <v>43631</v>
      </c>
      <c r="J4240" s="10">
        <v>45327</v>
      </c>
      <c r="K4240" s="3" t="s">
        <v>12310</v>
      </c>
      <c r="L4240" s="3" t="s">
        <v>1934</v>
      </c>
      <c r="M4240" s="3" t="s">
        <v>4</v>
      </c>
      <c r="N4240" s="3" t="s">
        <v>12311</v>
      </c>
      <c r="O4240" s="3" t="s">
        <v>600</v>
      </c>
      <c r="P4240" s="6">
        <f>_xlfn.XLOOKUP(#REF!,[1]!Table2[BINNING],[1]!Table2[VFG],"")</f>
      </c>
      <c r="Q4240" s="6">
        <f>IF(ISNUMBER(FIND("|",#REF!,1)),LEFT(#REF!,FIND("|",#REF!,1)-2),#REF!)</f>
      </c>
      <c r="R4240" s="6">
        <f>IF(ISNUMBER(FIND("|",#REF!,1)),RIGHT(#REF!,LEN(#REF!)-FIND("|",#REF!,1)-1),"")</f>
      </c>
      <c r="S4240" s="3" t="s">
        <v>7</v>
      </c>
      <c r="T4240" s="3" t="s">
        <v>7</v>
      </c>
      <c r="U4240" s="2">
        <v>0</v>
      </c>
      <c r="V4240" s="2">
        <v>0</v>
      </c>
      <c r="W4240" s="2"/>
      <c r="X4240" s="3" t="s">
        <v>125</v>
      </c>
      <c r="Y4240" s="2"/>
      <c r="Z4240" s="3"/>
      <c r="AA4240" s="3"/>
      <c r="AB4240" s="7" t="s">
        <v>12312</v>
      </c>
      <c r="AC4240" s="3" t="s">
        <v>11891</v>
      </c>
      <c r="AD4240" s="3" t="s">
        <v>298</v>
      </c>
      <c r="AE4240" s="3" t="s">
        <v>299</v>
      </c>
      <c r="AF4240" s="3" t="s">
        <v>198</v>
      </c>
      <c r="AG4240" s="4">
        <v>43953</v>
      </c>
      <c r="AH4240" s="3"/>
      <c r="AI4240" s="4"/>
      <c r="AJ42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0" s="8">
        <f>IF(#REF!=MAX(#REF!),"New","Old")</f>
      </c>
      <c r="AL4240" s="3"/>
      <c r="AM4240" s="9">
        <f>IF(OR(#REF!="",#REF!=0),"",IF(#REF!&lt;12000,"&lt;12k",IF(AND(#REF!&gt;=12000,#REF!&lt;24000),"12k to 24k",IF(AND(#REF!&gt;=24000,#REF!&lt;=36000),"24k to 36k",IF(#REF!&gt;36000,"&gt;36k","")))))</f>
      </c>
    </row>
    <row x14ac:dyDescent="0.25" r="4241" customHeight="1" ht="18.75">
      <c r="A4241" s="1">
        <v>1961699</v>
      </c>
      <c r="B4241" s="2">
        <v>11568749</v>
      </c>
      <c r="C4241" s="3" t="s">
        <v>0</v>
      </c>
      <c r="D4241" s="3" t="s">
        <v>86</v>
      </c>
      <c r="E4241" s="2">
        <v>2017</v>
      </c>
      <c r="F4241" s="4">
        <v>45321</v>
      </c>
      <c r="G4241" s="3" t="s">
        <v>2</v>
      </c>
      <c r="H4241" s="4">
        <v>45321</v>
      </c>
      <c r="I4241" s="4">
        <v>42715</v>
      </c>
      <c r="J4241" s="10">
        <v>45327</v>
      </c>
      <c r="K4241" s="3" t="s">
        <v>12313</v>
      </c>
      <c r="L4241" s="3" t="s">
        <v>12314</v>
      </c>
      <c r="M4241" s="3" t="s">
        <v>4</v>
      </c>
      <c r="N4241" s="3" t="s">
        <v>12315</v>
      </c>
      <c r="O4241" s="3" t="s">
        <v>1218</v>
      </c>
      <c r="P4241" s="6">
        <f>_xlfn.XLOOKUP(#REF!,[1]!Table2[BINNING],[1]!Table2[VFG],"")</f>
      </c>
      <c r="Q4241" s="6">
        <f>IF(ISNUMBER(FIND("|",#REF!,1)),LEFT(#REF!,FIND("|",#REF!,1)-2),#REF!)</f>
      </c>
      <c r="R4241" s="6">
        <f>IF(ISNUMBER(FIND("|",#REF!,1)),RIGHT(#REF!,LEN(#REF!)-FIND("|",#REF!,1)-1),"")</f>
      </c>
      <c r="S4241" s="3" t="s">
        <v>7</v>
      </c>
      <c r="T4241" s="3" t="s">
        <v>7</v>
      </c>
      <c r="U4241" s="2">
        <v>0</v>
      </c>
      <c r="V4241" s="2">
        <v>0</v>
      </c>
      <c r="W4241" s="2"/>
      <c r="X4241" s="3" t="s">
        <v>282</v>
      </c>
      <c r="Y4241" s="2"/>
      <c r="Z4241" s="3"/>
      <c r="AA4241" s="3"/>
      <c r="AB4241" s="7" t="s">
        <v>12316</v>
      </c>
      <c r="AC4241" s="3" t="s">
        <v>92</v>
      </c>
      <c r="AD4241" s="3" t="s">
        <v>93</v>
      </c>
      <c r="AE4241" s="3" t="s">
        <v>94</v>
      </c>
      <c r="AF4241" s="3" t="s">
        <v>95</v>
      </c>
      <c r="AG4241" s="4">
        <v>42765</v>
      </c>
      <c r="AH4241" s="3"/>
      <c r="AI4241" s="4"/>
      <c r="AJ42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1" s="8">
        <f>IF(#REF!=MAX(#REF!),"New","Old")</f>
      </c>
      <c r="AL4241" s="3"/>
      <c r="AM4241" s="9">
        <f>IF(OR(#REF!="",#REF!=0),"",IF(#REF!&lt;12000,"&lt;12k",IF(AND(#REF!&gt;=12000,#REF!&lt;24000),"12k to 24k",IF(AND(#REF!&gt;=24000,#REF!&lt;=36000),"24k to 36k",IF(#REF!&gt;36000,"&gt;36k","")))))</f>
      </c>
    </row>
    <row x14ac:dyDescent="0.25" r="4242" customHeight="1" ht="18.75">
      <c r="A4242" s="1">
        <v>1961718</v>
      </c>
      <c r="B4242" s="2">
        <v>11568768</v>
      </c>
      <c r="C4242" s="3" t="s">
        <v>0</v>
      </c>
      <c r="D4242" s="3" t="s">
        <v>181</v>
      </c>
      <c r="E4242" s="2">
        <v>2016</v>
      </c>
      <c r="F4242" s="4">
        <v>45304</v>
      </c>
      <c r="G4242" s="3" t="s">
        <v>2</v>
      </c>
      <c r="H4242" s="4">
        <v>45321</v>
      </c>
      <c r="I4242" s="4">
        <v>42442</v>
      </c>
      <c r="J4242" s="10">
        <v>45327</v>
      </c>
      <c r="K4242" s="3" t="s">
        <v>12317</v>
      </c>
      <c r="L4242" s="3" t="s">
        <v>4236</v>
      </c>
      <c r="M4242" s="3" t="s">
        <v>4</v>
      </c>
      <c r="N4242" s="3" t="s">
        <v>12318</v>
      </c>
      <c r="O4242" s="3" t="s">
        <v>196</v>
      </c>
      <c r="P4242" s="6">
        <f>_xlfn.XLOOKUP(#REF!,[1]!Table2[BINNING],[1]!Table2[VFG],"")</f>
      </c>
      <c r="Q4242" s="6">
        <f>IF(ISNUMBER(FIND("|",#REF!,1)),LEFT(#REF!,FIND("|",#REF!,1)-2),#REF!)</f>
      </c>
      <c r="R4242" s="6">
        <f>IF(ISNUMBER(FIND("|",#REF!,1)),RIGHT(#REF!,LEN(#REF!)-FIND("|",#REF!,1)-1),"")</f>
      </c>
      <c r="S4242" s="3" t="s">
        <v>7</v>
      </c>
      <c r="T4242" s="3" t="s">
        <v>7</v>
      </c>
      <c r="U4242" s="2">
        <v>0</v>
      </c>
      <c r="V4242" s="2">
        <v>0</v>
      </c>
      <c r="W4242" s="2">
        <v>112000</v>
      </c>
      <c r="X4242" s="3" t="s">
        <v>90</v>
      </c>
      <c r="Y4242" s="2">
        <v>70</v>
      </c>
      <c r="Z4242" s="3"/>
      <c r="AA4242" s="3"/>
      <c r="AB4242" s="7" t="s">
        <v>12319</v>
      </c>
      <c r="AC4242" s="3" t="s">
        <v>297</v>
      </c>
      <c r="AD4242" s="3" t="s">
        <v>298</v>
      </c>
      <c r="AE4242" s="3" t="s">
        <v>299</v>
      </c>
      <c r="AF4242" s="3" t="s">
        <v>198</v>
      </c>
      <c r="AG4242" s="4">
        <v>42485</v>
      </c>
      <c r="AH4242" s="3"/>
      <c r="AI4242" s="4"/>
      <c r="AJ42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2" s="8">
        <f>IF(#REF!=MAX(#REF!),"New","Old")</f>
      </c>
      <c r="AL4242" s="3"/>
      <c r="AM4242" s="9">
        <f>IF(OR(#REF!="",#REF!=0),"",IF(#REF!&lt;12000,"&lt;12k",IF(AND(#REF!&gt;=12000,#REF!&lt;24000),"12k to 24k",IF(AND(#REF!&gt;=24000,#REF!&lt;=36000),"24k to 36k",IF(#REF!&gt;36000,"&gt;36k","")))))</f>
      </c>
    </row>
    <row x14ac:dyDescent="0.25" r="4243" customHeight="1" ht="18.75">
      <c r="A4243" s="1">
        <v>1961749</v>
      </c>
      <c r="B4243" s="2">
        <v>11568790</v>
      </c>
      <c r="C4243" s="3" t="s">
        <v>0</v>
      </c>
      <c r="D4243" s="3" t="s">
        <v>86</v>
      </c>
      <c r="E4243" s="2">
        <v>2020</v>
      </c>
      <c r="F4243" s="4">
        <v>45307</v>
      </c>
      <c r="G4243" s="3" t="s">
        <v>2</v>
      </c>
      <c r="H4243" s="4">
        <v>45321</v>
      </c>
      <c r="I4243" s="4">
        <v>43836</v>
      </c>
      <c r="J4243" s="10">
        <v>45327</v>
      </c>
      <c r="K4243" s="3" t="s">
        <v>12320</v>
      </c>
      <c r="L4243" s="3" t="s">
        <v>8732</v>
      </c>
      <c r="M4243" s="3" t="s">
        <v>4</v>
      </c>
      <c r="N4243" s="3" t="s">
        <v>12321</v>
      </c>
      <c r="O4243" s="3" t="s">
        <v>4771</v>
      </c>
      <c r="P4243" s="6">
        <f>_xlfn.XLOOKUP(#REF!,[1]!Table2[BINNING],[1]!Table2[VFG],"")</f>
      </c>
      <c r="Q4243" s="6">
        <f>IF(ISNUMBER(FIND("|",#REF!,1)),LEFT(#REF!,FIND("|",#REF!,1)-2),#REF!)</f>
      </c>
      <c r="R4243" s="6">
        <f>IF(ISNUMBER(FIND("|",#REF!,1)),RIGHT(#REF!,LEN(#REF!)-FIND("|",#REF!,1)-1),"")</f>
      </c>
      <c r="S4243" s="3" t="s">
        <v>7</v>
      </c>
      <c r="T4243" s="3" t="s">
        <v>7</v>
      </c>
      <c r="U4243" s="2">
        <v>0</v>
      </c>
      <c r="V4243" s="2">
        <v>0</v>
      </c>
      <c r="W4243" s="2">
        <v>55000</v>
      </c>
      <c r="X4243" s="3" t="s">
        <v>433</v>
      </c>
      <c r="Y4243" s="2"/>
      <c r="Z4243" s="3"/>
      <c r="AA4243" s="3"/>
      <c r="AB4243" s="7" t="s">
        <v>12322</v>
      </c>
      <c r="AC4243" s="3" t="s">
        <v>685</v>
      </c>
      <c r="AD4243" s="3" t="s">
        <v>93</v>
      </c>
      <c r="AE4243" s="3" t="s">
        <v>94</v>
      </c>
      <c r="AF4243" s="3" t="s">
        <v>95</v>
      </c>
      <c r="AG4243" s="4">
        <v>43959</v>
      </c>
      <c r="AH4243" s="3"/>
      <c r="AI4243" s="4"/>
      <c r="AJ42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3" s="8">
        <f>IF(#REF!=MAX(#REF!),"New","Old")</f>
      </c>
      <c r="AL4243" s="3"/>
      <c r="AM4243" s="9">
        <f>IF(OR(#REF!="",#REF!=0),"",IF(#REF!&lt;12000,"&lt;12k",IF(AND(#REF!&gt;=12000,#REF!&lt;24000),"12k to 24k",IF(AND(#REF!&gt;=24000,#REF!&lt;=36000),"24k to 36k",IF(#REF!&gt;36000,"&gt;36k","")))))</f>
      </c>
    </row>
    <row x14ac:dyDescent="0.25" r="4244" customHeight="1" ht="18.75">
      <c r="A4244" s="1">
        <v>1961806</v>
      </c>
      <c r="B4244" s="2">
        <v>11568827</v>
      </c>
      <c r="C4244" s="3" t="s">
        <v>0</v>
      </c>
      <c r="D4244" s="3" t="s">
        <v>86</v>
      </c>
      <c r="E4244" s="2">
        <v>2020</v>
      </c>
      <c r="F4244" s="4">
        <v>45314</v>
      </c>
      <c r="G4244" s="3" t="s">
        <v>2</v>
      </c>
      <c r="H4244" s="4">
        <v>45321</v>
      </c>
      <c r="I4244" s="4">
        <f>_xlfn.XLOOKUP(#REF!,[1]!Backup_F8_Previous_Wave[ODINO],[1]!Backup_F8_Previous_Wave[Production Date],"")</f>
      </c>
      <c r="J4244" s="10">
        <v>45327</v>
      </c>
      <c r="K4244" s="3"/>
      <c r="L4244" s="3" t="s">
        <v>11180</v>
      </c>
      <c r="M4244" s="3" t="s">
        <v>4</v>
      </c>
      <c r="N4244" s="3" t="s">
        <v>12323</v>
      </c>
      <c r="O4244" s="3" t="s">
        <v>4771</v>
      </c>
      <c r="P4244" s="6">
        <f>_xlfn.XLOOKUP(#REF!,[1]!Table2[BINNING],[1]!Table2[VFG],"")</f>
      </c>
      <c r="Q4244" s="6">
        <f>IF(ISNUMBER(FIND("|",#REF!,1)),LEFT(#REF!,FIND("|",#REF!,1)-2),#REF!)</f>
      </c>
      <c r="R4244" s="6">
        <f>IF(ISNUMBER(FIND("|",#REF!,1)),RIGHT(#REF!,LEN(#REF!)-FIND("|",#REF!,1)-1),"")</f>
      </c>
      <c r="S4244" s="3" t="s">
        <v>7</v>
      </c>
      <c r="T4244" s="3" t="s">
        <v>7</v>
      </c>
      <c r="U4244" s="2">
        <v>0</v>
      </c>
      <c r="V4244" s="2">
        <v>0</v>
      </c>
      <c r="W4244" s="2"/>
      <c r="X4244" s="3" t="s">
        <v>1993</v>
      </c>
      <c r="Y4244" s="2">
        <v>0</v>
      </c>
      <c r="Z4244" s="3"/>
      <c r="AA4244" s="3"/>
      <c r="AB4244" s="7" t="s">
        <v>12324</v>
      </c>
      <c r="AC4244" s="3"/>
      <c r="AD4244" s="3"/>
      <c r="AE4244" s="3"/>
      <c r="AF4244" s="3"/>
      <c r="AG4244" s="4"/>
      <c r="AH4244" s="3"/>
      <c r="AI4244" s="4"/>
      <c r="AJ42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4" s="8">
        <f>IF(#REF!=MAX(#REF!),"New","Old")</f>
      </c>
      <c r="AL4244" s="3"/>
      <c r="AM4244" s="9">
        <f>IF(OR(#REF!="",#REF!=0),"",IF(#REF!&lt;12000,"&lt;12k",IF(AND(#REF!&gt;=12000,#REF!&lt;24000),"12k to 24k",IF(AND(#REF!&gt;=24000,#REF!&lt;=36000),"24k to 36k",IF(#REF!&gt;36000,"&gt;36k","")))))</f>
      </c>
    </row>
    <row x14ac:dyDescent="0.25" r="4245" customHeight="1" ht="18.75">
      <c r="A4245" s="1">
        <v>1961871</v>
      </c>
      <c r="B4245" s="2">
        <v>11568876</v>
      </c>
      <c r="C4245" s="3" t="s">
        <v>0</v>
      </c>
      <c r="D4245" s="3" t="s">
        <v>234</v>
      </c>
      <c r="E4245" s="2">
        <v>2019</v>
      </c>
      <c r="F4245" s="4">
        <v>44029</v>
      </c>
      <c r="G4245" s="3" t="s">
        <v>39</v>
      </c>
      <c r="H4245" s="4">
        <v>45321</v>
      </c>
      <c r="I4245" s="4">
        <v>43502</v>
      </c>
      <c r="J4245" s="10">
        <v>45327</v>
      </c>
      <c r="K4245" s="3" t="s">
        <v>12325</v>
      </c>
      <c r="L4245" s="3" t="s">
        <v>3759</v>
      </c>
      <c r="M4245" s="3" t="s">
        <v>4</v>
      </c>
      <c r="N4245" s="3" t="s">
        <v>12326</v>
      </c>
      <c r="O4245" s="3" t="s">
        <v>12327</v>
      </c>
      <c r="P4245" s="6">
        <f>_xlfn.XLOOKUP(#REF!,[1]!Table2[BINNING],[1]!Table2[VFG],"")</f>
      </c>
      <c r="Q4245" s="6">
        <f>IF(ISNUMBER(FIND("|",#REF!,1)),LEFT(#REF!,FIND("|",#REF!,1)-2),#REF!)</f>
      </c>
      <c r="R4245" s="6">
        <f>IF(ISNUMBER(FIND("|",#REF!,1)),RIGHT(#REF!,LEN(#REF!)-FIND("|",#REF!,1)-1),"")</f>
      </c>
      <c r="S4245" s="3" t="s">
        <v>7</v>
      </c>
      <c r="T4245" s="3" t="s">
        <v>7</v>
      </c>
      <c r="U4245" s="2">
        <v>0</v>
      </c>
      <c r="V4245" s="2">
        <v>0</v>
      </c>
      <c r="W4245" s="2"/>
      <c r="X4245" s="3" t="s">
        <v>139</v>
      </c>
      <c r="Y4245" s="2">
        <v>20</v>
      </c>
      <c r="Z4245" s="3"/>
      <c r="AA4245" s="3"/>
      <c r="AB4245" s="7" t="s">
        <v>12328</v>
      </c>
      <c r="AC4245" s="3" t="s">
        <v>10283</v>
      </c>
      <c r="AD4245" s="3" t="s">
        <v>241</v>
      </c>
      <c r="AE4245" s="3" t="s">
        <v>242</v>
      </c>
      <c r="AF4245" s="3" t="s">
        <v>243</v>
      </c>
      <c r="AG4245" s="4">
        <v>43654</v>
      </c>
      <c r="AH4245" s="3"/>
      <c r="AI4245" s="4"/>
      <c r="AJ42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5" s="8">
        <f>IF(#REF!=MAX(#REF!),"New","Old")</f>
      </c>
      <c r="AL4245" s="3"/>
      <c r="AM4245" s="9">
        <f>IF(OR(#REF!="",#REF!=0),"",IF(#REF!&lt;12000,"&lt;12k",IF(AND(#REF!&gt;=12000,#REF!&lt;24000),"12k to 24k",IF(AND(#REF!&gt;=24000,#REF!&lt;=36000),"24k to 36k",IF(#REF!&gt;36000,"&gt;36k","")))))</f>
      </c>
    </row>
    <row x14ac:dyDescent="0.25" r="4246" customHeight="1" ht="18.75">
      <c r="A4246" s="1">
        <v>1961974</v>
      </c>
      <c r="B4246" s="2">
        <v>11568944</v>
      </c>
      <c r="C4246" s="3" t="s">
        <v>0</v>
      </c>
      <c r="D4246" s="3" t="s">
        <v>86</v>
      </c>
      <c r="E4246" s="2">
        <v>2020</v>
      </c>
      <c r="F4246" s="4">
        <v>45306</v>
      </c>
      <c r="G4246" s="3" t="s">
        <v>2</v>
      </c>
      <c r="H4246" s="4">
        <v>45322</v>
      </c>
      <c r="I4246" s="4">
        <v>43815</v>
      </c>
      <c r="J4246" s="10">
        <v>45327</v>
      </c>
      <c r="K4246" s="3" t="s">
        <v>12329</v>
      </c>
      <c r="L4246" s="3" t="s">
        <v>12330</v>
      </c>
      <c r="M4246" s="3" t="s">
        <v>4</v>
      </c>
      <c r="N4246" s="3" t="s">
        <v>12331</v>
      </c>
      <c r="O4246" s="3" t="s">
        <v>4771</v>
      </c>
      <c r="P4246" s="6">
        <f>_xlfn.XLOOKUP(#REF!,[1]!Table2[BINNING],[1]!Table2[VFG],"")</f>
      </c>
      <c r="Q4246" s="6">
        <f>IF(ISNUMBER(FIND("|",#REF!,1)),LEFT(#REF!,FIND("|",#REF!,1)-2),#REF!)</f>
      </c>
      <c r="R4246" s="6">
        <f>IF(ISNUMBER(FIND("|",#REF!,1)),RIGHT(#REF!,LEN(#REF!)-FIND("|",#REF!,1)-1),"")</f>
      </c>
      <c r="S4246" s="3" t="s">
        <v>7</v>
      </c>
      <c r="T4246" s="3" t="s">
        <v>7</v>
      </c>
      <c r="U4246" s="2">
        <v>0</v>
      </c>
      <c r="V4246" s="2">
        <v>0</v>
      </c>
      <c r="W4246" s="2"/>
      <c r="X4246" s="3" t="s">
        <v>100</v>
      </c>
      <c r="Y4246" s="2">
        <v>0</v>
      </c>
      <c r="Z4246" s="3"/>
      <c r="AA4246" s="3"/>
      <c r="AB4246" s="7" t="s">
        <v>12332</v>
      </c>
      <c r="AC4246" s="3" t="s">
        <v>685</v>
      </c>
      <c r="AD4246" s="3" t="s">
        <v>93</v>
      </c>
      <c r="AE4246" s="3" t="s">
        <v>94</v>
      </c>
      <c r="AF4246" s="3" t="s">
        <v>95</v>
      </c>
      <c r="AG4246" s="4">
        <v>44057</v>
      </c>
      <c r="AH4246" s="3"/>
      <c r="AI4246" s="4"/>
      <c r="AJ42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6" s="8">
        <f>IF(#REF!=MAX(#REF!),"New","Old")</f>
      </c>
      <c r="AL4246" s="3"/>
      <c r="AM4246" s="9">
        <f>IF(OR(#REF!="",#REF!=0),"",IF(#REF!&lt;12000,"&lt;12k",IF(AND(#REF!&gt;=12000,#REF!&lt;24000),"12k to 24k",IF(AND(#REF!&gt;=24000,#REF!&lt;=36000),"24k to 36k",IF(#REF!&gt;36000,"&gt;36k","")))))</f>
      </c>
    </row>
    <row x14ac:dyDescent="0.25" r="4247" customHeight="1" ht="18.75">
      <c r="A4247" s="1">
        <v>1962003</v>
      </c>
      <c r="B4247" s="2">
        <v>11568967</v>
      </c>
      <c r="C4247" s="3" t="s">
        <v>0</v>
      </c>
      <c r="D4247" s="3" t="s">
        <v>4843</v>
      </c>
      <c r="E4247" s="2">
        <v>2022</v>
      </c>
      <c r="F4247" s="4">
        <v>45200</v>
      </c>
      <c r="G4247" s="3" t="s">
        <v>14</v>
      </c>
      <c r="H4247" s="4">
        <v>45322</v>
      </c>
      <c r="I4247" s="4">
        <v>44629</v>
      </c>
      <c r="J4247" s="10">
        <v>45327</v>
      </c>
      <c r="K4247" s="3" t="s">
        <v>12333</v>
      </c>
      <c r="L4247" s="3" t="s">
        <v>12334</v>
      </c>
      <c r="M4247" s="3" t="s">
        <v>4</v>
      </c>
      <c r="N4247" s="3" t="s">
        <v>12335</v>
      </c>
      <c r="O4247" s="3" t="s">
        <v>12336</v>
      </c>
      <c r="P4247" s="6">
        <f>_xlfn.XLOOKUP(#REF!,[1]!Table2[BINNING],[1]!Table2[VFG],"")</f>
      </c>
      <c r="Q4247" s="6">
        <f>IF(ISNUMBER(FIND("|",#REF!,1)),LEFT(#REF!,FIND("|",#REF!,1)-2),#REF!)</f>
      </c>
      <c r="R4247" s="6">
        <f>IF(ISNUMBER(FIND("|",#REF!,1)),RIGHT(#REF!,LEN(#REF!)-FIND("|",#REF!,1)-1),"")</f>
      </c>
      <c r="S4247" s="3" t="s">
        <v>7</v>
      </c>
      <c r="T4247" s="3" t="s">
        <v>7</v>
      </c>
      <c r="U4247" s="2">
        <v>0</v>
      </c>
      <c r="V4247" s="2">
        <v>0</v>
      </c>
      <c r="W4247" s="2"/>
      <c r="X4247" s="3" t="s">
        <v>404</v>
      </c>
      <c r="Y4247" s="2"/>
      <c r="Z4247" s="3"/>
      <c r="AA4247" s="3"/>
      <c r="AB4247" s="7" t="s">
        <v>12337</v>
      </c>
      <c r="AC4247" s="3" t="s">
        <v>4847</v>
      </c>
      <c r="AD4247" s="3" t="s">
        <v>4848</v>
      </c>
      <c r="AE4247" s="3" t="s">
        <v>4849</v>
      </c>
      <c r="AF4247" s="3" t="s">
        <v>102</v>
      </c>
      <c r="AG4247" s="4">
        <v>44639</v>
      </c>
      <c r="AH4247" s="3"/>
      <c r="AI4247" s="4"/>
      <c r="AJ42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7" s="8">
        <f>IF(#REF!=MAX(#REF!),"New","Old")</f>
      </c>
      <c r="AL4247" s="3"/>
      <c r="AM4247" s="9">
        <f>IF(OR(#REF!="",#REF!=0),"",IF(#REF!&lt;12000,"&lt;12k",IF(AND(#REF!&gt;=12000,#REF!&lt;24000),"12k to 24k",IF(AND(#REF!&gt;=24000,#REF!&lt;=36000),"24k to 36k",IF(#REF!&gt;36000,"&gt;36k","")))))</f>
      </c>
    </row>
    <row x14ac:dyDescent="0.25" r="4248" customHeight="1" ht="18.75">
      <c r="A4248" s="1">
        <v>1962018</v>
      </c>
      <c r="B4248" s="2">
        <v>11568976</v>
      </c>
      <c r="C4248" s="3" t="s">
        <v>0</v>
      </c>
      <c r="D4248" s="3" t="s">
        <v>6109</v>
      </c>
      <c r="E4248" s="2">
        <v>2022</v>
      </c>
      <c r="F4248" s="4">
        <v>45321</v>
      </c>
      <c r="G4248" s="3" t="s">
        <v>2</v>
      </c>
      <c r="H4248" s="4">
        <v>45322</v>
      </c>
      <c r="I4248" s="4">
        <v>44732</v>
      </c>
      <c r="J4248" s="10">
        <v>45327</v>
      </c>
      <c r="K4248" s="3" t="s">
        <v>12338</v>
      </c>
      <c r="L4248" s="3" t="s">
        <v>12339</v>
      </c>
      <c r="M4248" s="3" t="s">
        <v>4</v>
      </c>
      <c r="N4248" s="3" t="s">
        <v>12340</v>
      </c>
      <c r="O4248" s="3" t="s">
        <v>593</v>
      </c>
      <c r="P4248" s="6">
        <f>_xlfn.XLOOKUP(#REF!,[1]!Table2[BINNING],[1]!Table2[VFG],"")</f>
      </c>
      <c r="Q4248" s="6">
        <f>IF(ISNUMBER(FIND("|",#REF!,1)),LEFT(#REF!,FIND("|",#REF!,1)-2),#REF!)</f>
      </c>
      <c r="R4248" s="6">
        <f>IF(ISNUMBER(FIND("|",#REF!,1)),RIGHT(#REF!,LEN(#REF!)-FIND("|",#REF!,1)-1),"")</f>
      </c>
      <c r="S4248" s="3" t="s">
        <v>7</v>
      </c>
      <c r="T4248" s="3" t="s">
        <v>7</v>
      </c>
      <c r="U4248" s="2">
        <v>0</v>
      </c>
      <c r="V4248" s="2">
        <v>0</v>
      </c>
      <c r="W4248" s="2"/>
      <c r="X4248" s="3" t="s">
        <v>106</v>
      </c>
      <c r="Y4248" s="2"/>
      <c r="Z4248" s="3"/>
      <c r="AA4248" s="3"/>
      <c r="AB4248" s="7" t="s">
        <v>12341</v>
      </c>
      <c r="AC4248" s="3" t="s">
        <v>6113</v>
      </c>
      <c r="AD4248" s="3" t="s">
        <v>8507</v>
      </c>
      <c r="AE4248" s="3" t="s">
        <v>8508</v>
      </c>
      <c r="AF4248" s="3" t="s">
        <v>68</v>
      </c>
      <c r="AG4248" s="4">
        <v>44753</v>
      </c>
      <c r="AH4248" s="3"/>
      <c r="AI4248" s="4"/>
      <c r="AJ42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8" s="8">
        <f>IF(#REF!=MAX(#REF!),"New","Old")</f>
      </c>
      <c r="AL4248" s="3"/>
      <c r="AM4248" s="9">
        <f>IF(OR(#REF!="",#REF!=0),"",IF(#REF!&lt;12000,"&lt;12k",IF(AND(#REF!&gt;=12000,#REF!&lt;24000),"12k to 24k",IF(AND(#REF!&gt;=24000,#REF!&lt;=36000),"24k to 36k",IF(#REF!&gt;36000,"&gt;36k","")))))</f>
      </c>
    </row>
    <row x14ac:dyDescent="0.25" r="4249" customHeight="1" ht="18.75">
      <c r="A4249" s="1">
        <v>1962028</v>
      </c>
      <c r="B4249" s="2">
        <v>11568984</v>
      </c>
      <c r="C4249" s="3" t="s">
        <v>0</v>
      </c>
      <c r="D4249" s="3" t="s">
        <v>86</v>
      </c>
      <c r="E4249" s="2">
        <v>2020</v>
      </c>
      <c r="F4249" s="4">
        <v>45316</v>
      </c>
      <c r="G4249" s="3" t="s">
        <v>2</v>
      </c>
      <c r="H4249" s="4">
        <v>45322</v>
      </c>
      <c r="I4249" s="4">
        <v>44167</v>
      </c>
      <c r="J4249" s="10">
        <v>45327</v>
      </c>
      <c r="K4249" s="3" t="s">
        <v>12342</v>
      </c>
      <c r="L4249" s="3" t="s">
        <v>5468</v>
      </c>
      <c r="M4249" s="3" t="s">
        <v>4</v>
      </c>
      <c r="N4249" s="3" t="s">
        <v>12343</v>
      </c>
      <c r="O4249" s="3" t="s">
        <v>4771</v>
      </c>
      <c r="P4249" s="6">
        <f>_xlfn.XLOOKUP(#REF!,[1]!Table2[BINNING],[1]!Table2[VFG],"")</f>
      </c>
      <c r="Q4249" s="6">
        <f>IF(ISNUMBER(FIND("|",#REF!,1)),LEFT(#REF!,FIND("|",#REF!,1)-2),#REF!)</f>
      </c>
      <c r="R4249" s="6">
        <f>IF(ISNUMBER(FIND("|",#REF!,1)),RIGHT(#REF!,LEN(#REF!)-FIND("|",#REF!,1)-1),"")</f>
      </c>
      <c r="S4249" s="3" t="s">
        <v>7</v>
      </c>
      <c r="T4249" s="3" t="s">
        <v>7</v>
      </c>
      <c r="U4249" s="2">
        <v>0</v>
      </c>
      <c r="V4249" s="2">
        <v>0</v>
      </c>
      <c r="W4249" s="2"/>
      <c r="X4249" s="3" t="s">
        <v>1993</v>
      </c>
      <c r="Y4249" s="2">
        <v>0</v>
      </c>
      <c r="Z4249" s="3"/>
      <c r="AA4249" s="3"/>
      <c r="AB4249" s="7" t="s">
        <v>12344</v>
      </c>
      <c r="AC4249" s="3" t="s">
        <v>685</v>
      </c>
      <c r="AD4249" s="3" t="s">
        <v>93</v>
      </c>
      <c r="AE4249" s="3" t="s">
        <v>94</v>
      </c>
      <c r="AF4249" s="3" t="s">
        <v>95</v>
      </c>
      <c r="AG4249" s="4">
        <v>44184</v>
      </c>
      <c r="AH4249" s="3"/>
      <c r="AI4249" s="4"/>
      <c r="AJ42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49" s="8">
        <f>IF(#REF!=MAX(#REF!),"New","Old")</f>
      </c>
      <c r="AL4249" s="3"/>
      <c r="AM4249" s="9">
        <f>IF(OR(#REF!="",#REF!=0),"",IF(#REF!&lt;12000,"&lt;12k",IF(AND(#REF!&gt;=12000,#REF!&lt;24000),"12k to 24k",IF(AND(#REF!&gt;=24000,#REF!&lt;=36000),"24k to 36k",IF(#REF!&gt;36000,"&gt;36k","")))))</f>
      </c>
    </row>
    <row x14ac:dyDescent="0.25" r="4250" customHeight="1" ht="18.75">
      <c r="A4250" s="1">
        <v>1962184</v>
      </c>
      <c r="B4250" s="2">
        <v>11569098</v>
      </c>
      <c r="C4250" s="3" t="s">
        <v>0</v>
      </c>
      <c r="D4250" s="3" t="s">
        <v>86</v>
      </c>
      <c r="E4250" s="2">
        <v>2021</v>
      </c>
      <c r="F4250" s="4">
        <v>45261</v>
      </c>
      <c r="G4250" s="3" t="s">
        <v>14</v>
      </c>
      <c r="H4250" s="4">
        <v>45322</v>
      </c>
      <c r="I4250" s="4">
        <f>_xlfn.XLOOKUP(#REF!,[1]!Backup_F8_Previous_Wave[ODINO],[1]!Backup_F8_Previous_Wave[Production Date],"")</f>
      </c>
      <c r="J4250" s="10">
        <v>45327</v>
      </c>
      <c r="K4250" s="3"/>
      <c r="L4250" s="3" t="s">
        <v>11115</v>
      </c>
      <c r="M4250" s="3" t="s">
        <v>4</v>
      </c>
      <c r="N4250" s="3" t="s">
        <v>12345</v>
      </c>
      <c r="O4250" s="3" t="s">
        <v>4771</v>
      </c>
      <c r="P4250" s="6">
        <f>_xlfn.XLOOKUP(#REF!,[1]!Table2[BINNING],[1]!Table2[VFG],"")</f>
      </c>
      <c r="Q4250" s="6">
        <f>IF(ISNUMBER(FIND("|",#REF!,1)),LEFT(#REF!,FIND("|",#REF!,1)-2),#REF!)</f>
      </c>
      <c r="R4250" s="6">
        <f>IF(ISNUMBER(FIND("|",#REF!,1)),RIGHT(#REF!,LEN(#REF!)-FIND("|",#REF!,1)-1),"")</f>
      </c>
      <c r="S4250" s="3" t="s">
        <v>7</v>
      </c>
      <c r="T4250" s="3" t="s">
        <v>7</v>
      </c>
      <c r="U4250" s="2">
        <v>0</v>
      </c>
      <c r="V4250" s="2">
        <v>0</v>
      </c>
      <c r="W4250" s="2"/>
      <c r="X4250" s="3" t="s">
        <v>63</v>
      </c>
      <c r="Y4250" s="2">
        <v>60</v>
      </c>
      <c r="Z4250" s="3"/>
      <c r="AA4250" s="3"/>
      <c r="AB4250" s="7" t="s">
        <v>12346</v>
      </c>
      <c r="AC4250" s="3"/>
      <c r="AD4250" s="3"/>
      <c r="AE4250" s="3"/>
      <c r="AF4250" s="3"/>
      <c r="AG4250" s="4"/>
      <c r="AH4250" s="3"/>
      <c r="AI4250" s="4"/>
      <c r="AJ42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0" s="8">
        <f>IF(#REF!=MAX(#REF!),"New","Old")</f>
      </c>
      <c r="AL4250" s="3"/>
      <c r="AM4250" s="9">
        <f>IF(OR(#REF!="",#REF!=0),"",IF(#REF!&lt;12000,"&lt;12k",IF(AND(#REF!&gt;=12000,#REF!&lt;24000),"12k to 24k",IF(AND(#REF!&gt;=24000,#REF!&lt;=36000),"24k to 36k",IF(#REF!&gt;36000,"&gt;36k","")))))</f>
      </c>
    </row>
    <row x14ac:dyDescent="0.25" r="4251" customHeight="1" ht="18.75">
      <c r="A4251" s="1">
        <v>1962298</v>
      </c>
      <c r="B4251" s="2">
        <v>11569180</v>
      </c>
      <c r="C4251" s="3" t="s">
        <v>0</v>
      </c>
      <c r="D4251" s="3" t="s">
        <v>4843</v>
      </c>
      <c r="E4251" s="2">
        <v>2022</v>
      </c>
      <c r="F4251" s="4">
        <v>45202</v>
      </c>
      <c r="G4251" s="3" t="s">
        <v>14</v>
      </c>
      <c r="H4251" s="4">
        <v>45323</v>
      </c>
      <c r="I4251" s="4">
        <v>44785</v>
      </c>
      <c r="J4251" s="10">
        <v>45327</v>
      </c>
      <c r="K4251" s="3" t="s">
        <v>12347</v>
      </c>
      <c r="L4251" s="3" t="s">
        <v>7926</v>
      </c>
      <c r="M4251" s="3" t="s">
        <v>4</v>
      </c>
      <c r="N4251" s="3" t="s">
        <v>12348</v>
      </c>
      <c r="O4251" s="3" t="s">
        <v>3149</v>
      </c>
      <c r="P4251" s="6">
        <f>_xlfn.XLOOKUP(#REF!,[1]!Table2[BINNING],[1]!Table2[VFG],"")</f>
      </c>
      <c r="Q4251" s="6">
        <f>IF(ISNUMBER(FIND("|",#REF!,1)),LEFT(#REF!,FIND("|",#REF!,1)-2),#REF!)</f>
      </c>
      <c r="R4251" s="6">
        <f>IF(ISNUMBER(FIND("|",#REF!,1)),RIGHT(#REF!,LEN(#REF!)-FIND("|",#REF!,1)-1),"")</f>
      </c>
      <c r="S4251" s="3" t="s">
        <v>7</v>
      </c>
      <c r="T4251" s="3" t="s">
        <v>7</v>
      </c>
      <c r="U4251" s="2">
        <v>0</v>
      </c>
      <c r="V4251" s="2">
        <v>0</v>
      </c>
      <c r="W4251" s="2"/>
      <c r="X4251" s="3" t="s">
        <v>106</v>
      </c>
      <c r="Y4251" s="2">
        <v>73</v>
      </c>
      <c r="Z4251" s="3"/>
      <c r="AA4251" s="3"/>
      <c r="AB4251" s="7" t="s">
        <v>12349</v>
      </c>
      <c r="AC4251" s="3" t="s">
        <v>4847</v>
      </c>
      <c r="AD4251" s="3" t="s">
        <v>4848</v>
      </c>
      <c r="AE4251" s="3" t="s">
        <v>4849</v>
      </c>
      <c r="AF4251" s="3" t="s">
        <v>102</v>
      </c>
      <c r="AG4251" s="4">
        <v>44828</v>
      </c>
      <c r="AH4251" s="3"/>
      <c r="AI4251" s="4"/>
      <c r="AJ42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1" s="8">
        <f>IF(#REF!=MAX(#REF!),"New","Old")</f>
      </c>
      <c r="AL4251" s="3"/>
      <c r="AM4251" s="9">
        <f>IF(OR(#REF!="",#REF!=0),"",IF(#REF!&lt;12000,"&lt;12k",IF(AND(#REF!&gt;=12000,#REF!&lt;24000),"12k to 24k",IF(AND(#REF!&gt;=24000,#REF!&lt;=36000),"24k to 36k",IF(#REF!&gt;36000,"&gt;36k","")))))</f>
      </c>
    </row>
    <row x14ac:dyDescent="0.25" r="4252" customHeight="1" ht="18.75">
      <c r="A4252" s="1">
        <v>1962395</v>
      </c>
      <c r="B4252" s="2">
        <v>11569249</v>
      </c>
      <c r="C4252" s="3" t="s">
        <v>0</v>
      </c>
      <c r="D4252" s="3" t="s">
        <v>86</v>
      </c>
      <c r="E4252" s="2">
        <v>2020</v>
      </c>
      <c r="F4252" s="4">
        <v>45214</v>
      </c>
      <c r="G4252" s="3" t="s">
        <v>14</v>
      </c>
      <c r="H4252" s="4">
        <v>45323</v>
      </c>
      <c r="I4252" s="4">
        <v>43783</v>
      </c>
      <c r="J4252" s="10">
        <v>45327</v>
      </c>
      <c r="K4252" s="3" t="s">
        <v>12350</v>
      </c>
      <c r="L4252" s="3" t="s">
        <v>9919</v>
      </c>
      <c r="M4252" s="3" t="s">
        <v>4</v>
      </c>
      <c r="N4252" s="3" t="s">
        <v>12351</v>
      </c>
      <c r="O4252" s="3" t="s">
        <v>4771</v>
      </c>
      <c r="P4252" s="6">
        <f>_xlfn.XLOOKUP(#REF!,[1]!Table2[BINNING],[1]!Table2[VFG],"")</f>
      </c>
      <c r="Q4252" s="6">
        <f>IF(ISNUMBER(FIND("|",#REF!,1)),LEFT(#REF!,FIND("|",#REF!,1)-2),#REF!)</f>
      </c>
      <c r="R4252" s="6">
        <f>IF(ISNUMBER(FIND("|",#REF!,1)),RIGHT(#REF!,LEN(#REF!)-FIND("|",#REF!,1)-1),"")</f>
      </c>
      <c r="S4252" s="3" t="s">
        <v>7</v>
      </c>
      <c r="T4252" s="3" t="s">
        <v>7</v>
      </c>
      <c r="U4252" s="2">
        <v>0</v>
      </c>
      <c r="V4252" s="2">
        <v>0</v>
      </c>
      <c r="W4252" s="2">
        <v>52000</v>
      </c>
      <c r="X4252" s="3" t="s">
        <v>202</v>
      </c>
      <c r="Y4252" s="2"/>
      <c r="Z4252" s="3" t="s">
        <v>12352</v>
      </c>
      <c r="AA4252" s="3" t="s">
        <v>5529</v>
      </c>
      <c r="AB4252" s="7" t="s">
        <v>12353</v>
      </c>
      <c r="AC4252" s="3" t="s">
        <v>685</v>
      </c>
      <c r="AD4252" s="3" t="s">
        <v>93</v>
      </c>
      <c r="AE4252" s="3" t="s">
        <v>94</v>
      </c>
      <c r="AF4252" s="3" t="s">
        <v>95</v>
      </c>
      <c r="AG4252" s="4">
        <v>43860</v>
      </c>
      <c r="AH4252" s="3"/>
      <c r="AI4252" s="4"/>
      <c r="AJ42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2" s="8">
        <f>IF(#REF!=MAX(#REF!),"New","Old")</f>
      </c>
      <c r="AL4252" s="3"/>
      <c r="AM4252" s="9">
        <f>IF(OR(#REF!="",#REF!=0),"",IF(#REF!&lt;12000,"&lt;12k",IF(AND(#REF!&gt;=12000,#REF!&lt;24000),"12k to 24k",IF(AND(#REF!&gt;=24000,#REF!&lt;=36000),"24k to 36k",IF(#REF!&gt;36000,"&gt;36k","")))))</f>
      </c>
    </row>
    <row x14ac:dyDescent="0.25" r="4253" customHeight="1" ht="18.75">
      <c r="A4253" s="1">
        <v>1962510</v>
      </c>
      <c r="B4253" s="2">
        <v>11569334</v>
      </c>
      <c r="C4253" s="3" t="s">
        <v>0</v>
      </c>
      <c r="D4253" s="3" t="s">
        <v>46</v>
      </c>
      <c r="E4253" s="2">
        <v>2020</v>
      </c>
      <c r="F4253" s="4">
        <v>45309</v>
      </c>
      <c r="G4253" s="3" t="s">
        <v>2</v>
      </c>
      <c r="H4253" s="4">
        <v>45323</v>
      </c>
      <c r="I4253" s="4">
        <f>_xlfn.XLOOKUP(#REF!,[1]!Backup_F8_Previous_Wave[ODINO],[1]!Backup_F8_Previous_Wave[Production Date],"")</f>
      </c>
      <c r="J4253" s="10">
        <v>45327</v>
      </c>
      <c r="K4253" s="3" t="s">
        <v>12354</v>
      </c>
      <c r="L4253" s="3" t="s">
        <v>12355</v>
      </c>
      <c r="M4253" s="3" t="s">
        <v>4</v>
      </c>
      <c r="N4253" s="3" t="s">
        <v>12356</v>
      </c>
      <c r="O4253" s="3" t="s">
        <v>99</v>
      </c>
      <c r="P4253" s="6">
        <f>_xlfn.XLOOKUP(#REF!,[1]!Table2[BINNING],[1]!Table2[VFG],"")</f>
      </c>
      <c r="Q4253" s="6">
        <f>IF(ISNUMBER(FIND("|",#REF!,1)),LEFT(#REF!,FIND("|",#REF!,1)-2),#REF!)</f>
      </c>
      <c r="R4253" s="6">
        <f>IF(ISNUMBER(FIND("|",#REF!,1)),RIGHT(#REF!,LEN(#REF!)-FIND("|",#REF!,1)-1),"")</f>
      </c>
      <c r="S4253" s="3" t="s">
        <v>7</v>
      </c>
      <c r="T4253" s="3" t="s">
        <v>7</v>
      </c>
      <c r="U4253" s="2">
        <v>0</v>
      </c>
      <c r="V4253" s="2">
        <v>0</v>
      </c>
      <c r="W4253" s="2"/>
      <c r="X4253" s="3" t="s">
        <v>106</v>
      </c>
      <c r="Y4253" s="2">
        <v>40</v>
      </c>
      <c r="Z4253" s="3"/>
      <c r="AA4253" s="3"/>
      <c r="AB4253" s="7" t="s">
        <v>12357</v>
      </c>
      <c r="AC4253" s="3"/>
      <c r="AD4253" s="3"/>
      <c r="AE4253" s="3"/>
      <c r="AF4253" s="3"/>
      <c r="AG4253" s="4"/>
      <c r="AH4253" s="3"/>
      <c r="AI4253" s="4"/>
      <c r="AJ42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3" s="8">
        <f>IF(#REF!=MAX(#REF!),"New","Old")</f>
      </c>
      <c r="AL4253" s="3"/>
      <c r="AM4253" s="9">
        <f>IF(OR(#REF!="",#REF!=0),"",IF(#REF!&lt;12000,"&lt;12k",IF(AND(#REF!&gt;=12000,#REF!&lt;24000),"12k to 24k",IF(AND(#REF!&gt;=24000,#REF!&lt;=36000),"24k to 36k",IF(#REF!&gt;36000,"&gt;36k","")))))</f>
      </c>
    </row>
    <row x14ac:dyDescent="0.25" r="4254" customHeight="1" ht="18.75">
      <c r="A4254" s="1">
        <v>1962559</v>
      </c>
      <c r="B4254" s="2">
        <v>11569369</v>
      </c>
      <c r="C4254" s="3" t="s">
        <v>0</v>
      </c>
      <c r="D4254" s="3" t="s">
        <v>59</v>
      </c>
      <c r="E4254" s="2">
        <v>2018</v>
      </c>
      <c r="F4254" s="4">
        <v>45261</v>
      </c>
      <c r="G4254" s="3" t="s">
        <v>14</v>
      </c>
      <c r="H4254" s="4">
        <v>45323</v>
      </c>
      <c r="I4254" s="4">
        <v>43208</v>
      </c>
      <c r="J4254" s="10">
        <v>45327</v>
      </c>
      <c r="K4254" s="3" t="s">
        <v>12358</v>
      </c>
      <c r="L4254" s="3" t="s">
        <v>12359</v>
      </c>
      <c r="M4254" s="3" t="s">
        <v>4</v>
      </c>
      <c r="N4254" s="3" t="s">
        <v>12360</v>
      </c>
      <c r="O4254" s="3" t="s">
        <v>552</v>
      </c>
      <c r="P4254" s="6">
        <f>_xlfn.XLOOKUP(#REF!,[1]!Table2[BINNING],[1]!Table2[VFG],"")</f>
      </c>
      <c r="Q4254" s="6">
        <f>IF(ISNUMBER(FIND("|",#REF!,1)),LEFT(#REF!,FIND("|",#REF!,1)-2),#REF!)</f>
      </c>
      <c r="R4254" s="6">
        <f>IF(ISNUMBER(FIND("|",#REF!,1)),RIGHT(#REF!,LEN(#REF!)-FIND("|",#REF!,1)-1),"")</f>
      </c>
      <c r="S4254" s="3" t="s">
        <v>7</v>
      </c>
      <c r="T4254" s="3" t="s">
        <v>7</v>
      </c>
      <c r="U4254" s="2">
        <v>0</v>
      </c>
      <c r="V4254" s="2">
        <v>0</v>
      </c>
      <c r="W4254" s="2"/>
      <c r="X4254" s="3" t="s">
        <v>72</v>
      </c>
      <c r="Y4254" s="2"/>
      <c r="Z4254" s="3"/>
      <c r="AA4254" s="3"/>
      <c r="AB4254" s="7" t="s">
        <v>12361</v>
      </c>
      <c r="AC4254" s="3" t="s">
        <v>65</v>
      </c>
      <c r="AD4254" s="3" t="s">
        <v>66</v>
      </c>
      <c r="AE4254" s="3" t="s">
        <v>67</v>
      </c>
      <c r="AF4254" s="3" t="s">
        <v>68</v>
      </c>
      <c r="AG4254" s="4">
        <v>43342</v>
      </c>
      <c r="AH4254" s="3"/>
      <c r="AI4254" s="4"/>
      <c r="AJ42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4" s="8">
        <f>IF(#REF!=MAX(#REF!),"New","Old")</f>
      </c>
      <c r="AL4254" s="3"/>
      <c r="AM4254" s="9">
        <f>IF(OR(#REF!="",#REF!=0),"",IF(#REF!&lt;12000,"&lt;12k",IF(AND(#REF!&gt;=12000,#REF!&lt;24000),"12k to 24k",IF(AND(#REF!&gt;=24000,#REF!&lt;=36000),"24k to 36k",IF(#REF!&gt;36000,"&gt;36k","")))))</f>
      </c>
    </row>
    <row x14ac:dyDescent="0.25" r="4255" customHeight="1" ht="18.75">
      <c r="A4255" s="1">
        <v>1962629</v>
      </c>
      <c r="B4255" s="2">
        <v>11569413</v>
      </c>
      <c r="C4255" s="3" t="s">
        <v>0</v>
      </c>
      <c r="D4255" s="3" t="s">
        <v>86</v>
      </c>
      <c r="E4255" s="2">
        <v>2020</v>
      </c>
      <c r="F4255" s="4">
        <v>45324</v>
      </c>
      <c r="G4255" s="3" t="s">
        <v>2</v>
      </c>
      <c r="H4255" s="4">
        <v>45324</v>
      </c>
      <c r="I4255" s="4">
        <v>44068</v>
      </c>
      <c r="J4255" s="10">
        <v>45327</v>
      </c>
      <c r="K4255" s="3" t="s">
        <v>12362</v>
      </c>
      <c r="L4255" s="3" t="s">
        <v>1100</v>
      </c>
      <c r="M4255" s="3" t="s">
        <v>4</v>
      </c>
      <c r="N4255" s="3" t="s">
        <v>12363</v>
      </c>
      <c r="O4255" s="3" t="s">
        <v>4771</v>
      </c>
      <c r="P4255" s="6">
        <f>_xlfn.XLOOKUP(#REF!,[1]!Table2[BINNING],[1]!Table2[VFG],"")</f>
      </c>
      <c r="Q4255" s="6">
        <f>IF(ISNUMBER(FIND("|",#REF!,1)),LEFT(#REF!,FIND("|",#REF!,1)-2),#REF!)</f>
      </c>
      <c r="R4255" s="6">
        <f>IF(ISNUMBER(FIND("|",#REF!,1)),RIGHT(#REF!,LEN(#REF!)-FIND("|",#REF!,1)-1),"")</f>
      </c>
      <c r="S4255" s="3" t="s">
        <v>7</v>
      </c>
      <c r="T4255" s="3" t="s">
        <v>7</v>
      </c>
      <c r="U4255" s="2">
        <v>0</v>
      </c>
      <c r="V4255" s="2">
        <v>0</v>
      </c>
      <c r="W4255" s="2"/>
      <c r="X4255" s="3" t="s">
        <v>225</v>
      </c>
      <c r="Y4255" s="2"/>
      <c r="Z4255" s="3"/>
      <c r="AA4255" s="3"/>
      <c r="AB4255" s="7" t="s">
        <v>12364</v>
      </c>
      <c r="AC4255" s="3" t="s">
        <v>685</v>
      </c>
      <c r="AD4255" s="3" t="s">
        <v>93</v>
      </c>
      <c r="AE4255" s="3" t="s">
        <v>94</v>
      </c>
      <c r="AF4255" s="3" t="s">
        <v>95</v>
      </c>
      <c r="AG4255" s="4">
        <v>44165</v>
      </c>
      <c r="AH4255" s="3"/>
      <c r="AI4255" s="4"/>
      <c r="AJ42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5" s="8">
        <f>IF(#REF!=MAX(#REF!),"New","Old")</f>
      </c>
      <c r="AL4255" s="3"/>
      <c r="AM4255" s="9">
        <f>IF(OR(#REF!="",#REF!=0),"",IF(#REF!&lt;12000,"&lt;12k",IF(AND(#REF!&gt;=12000,#REF!&lt;24000),"12k to 24k",IF(AND(#REF!&gt;=24000,#REF!&lt;=36000),"24k to 36k",IF(#REF!&gt;36000,"&gt;36k","")))))</f>
      </c>
    </row>
    <row x14ac:dyDescent="0.25" r="4256" customHeight="1" ht="18.75">
      <c r="A4256" s="1">
        <v>1962664</v>
      </c>
      <c r="B4256" s="2">
        <v>11569440</v>
      </c>
      <c r="C4256" s="3" t="s">
        <v>0</v>
      </c>
      <c r="D4256" s="3" t="s">
        <v>86</v>
      </c>
      <c r="E4256" s="2">
        <v>2020</v>
      </c>
      <c r="F4256" s="4">
        <v>45321</v>
      </c>
      <c r="G4256" s="3" t="s">
        <v>2</v>
      </c>
      <c r="H4256" s="4">
        <v>45324</v>
      </c>
      <c r="I4256" s="4">
        <v>44063</v>
      </c>
      <c r="J4256" s="10">
        <v>45327</v>
      </c>
      <c r="K4256" s="3" t="s">
        <v>12365</v>
      </c>
      <c r="L4256" s="3" t="s">
        <v>8968</v>
      </c>
      <c r="M4256" s="3" t="s">
        <v>4</v>
      </c>
      <c r="N4256" s="3" t="s">
        <v>12366</v>
      </c>
      <c r="O4256" s="3" t="s">
        <v>4771</v>
      </c>
      <c r="P4256" s="6">
        <f>_xlfn.XLOOKUP(#REF!,[1]!Table2[BINNING],[1]!Table2[VFG],"")</f>
      </c>
      <c r="Q4256" s="6">
        <f>IF(ISNUMBER(FIND("|",#REF!,1)),LEFT(#REF!,FIND("|",#REF!,1)-2),#REF!)</f>
      </c>
      <c r="R4256" s="6">
        <f>IF(ISNUMBER(FIND("|",#REF!,1)),RIGHT(#REF!,LEN(#REF!)-FIND("|",#REF!,1)-1),"")</f>
      </c>
      <c r="S4256" s="3" t="s">
        <v>7</v>
      </c>
      <c r="T4256" s="3" t="s">
        <v>7</v>
      </c>
      <c r="U4256" s="2">
        <v>0</v>
      </c>
      <c r="V4256" s="2">
        <v>0</v>
      </c>
      <c r="W4256" s="2"/>
      <c r="X4256" s="3" t="s">
        <v>18</v>
      </c>
      <c r="Y4256" s="2"/>
      <c r="Z4256" s="3"/>
      <c r="AA4256" s="3"/>
      <c r="AB4256" s="7" t="s">
        <v>12367</v>
      </c>
      <c r="AC4256" s="3" t="s">
        <v>685</v>
      </c>
      <c r="AD4256" s="3" t="s">
        <v>1962</v>
      </c>
      <c r="AE4256" s="3" t="s">
        <v>2404</v>
      </c>
      <c r="AF4256" s="3" t="s">
        <v>95</v>
      </c>
      <c r="AG4256" s="4">
        <v>44146</v>
      </c>
      <c r="AH4256" s="3"/>
      <c r="AI4256" s="4"/>
      <c r="AJ42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6" s="8">
        <f>IF(#REF!=MAX(#REF!),"New","Old")</f>
      </c>
      <c r="AL4256" s="3"/>
      <c r="AM4256" s="9">
        <f>IF(OR(#REF!="",#REF!=0),"",IF(#REF!&lt;12000,"&lt;12k",IF(AND(#REF!&gt;=12000,#REF!&lt;24000),"12k to 24k",IF(AND(#REF!&gt;=24000,#REF!&lt;=36000),"24k to 36k",IF(#REF!&gt;36000,"&gt;36k","")))))</f>
      </c>
    </row>
    <row x14ac:dyDescent="0.25" r="4257" customHeight="1" ht="18.75">
      <c r="A4257" s="1">
        <v>1962767</v>
      </c>
      <c r="B4257" s="2">
        <v>11569525</v>
      </c>
      <c r="C4257" s="3" t="s">
        <v>0</v>
      </c>
      <c r="D4257" s="3" t="s">
        <v>1</v>
      </c>
      <c r="E4257" s="2">
        <v>2019</v>
      </c>
      <c r="F4257" s="4">
        <v>45324</v>
      </c>
      <c r="G4257" s="3" t="s">
        <v>2</v>
      </c>
      <c r="H4257" s="4">
        <v>45324</v>
      </c>
      <c r="I4257" s="4">
        <v>43670</v>
      </c>
      <c r="J4257" s="10">
        <v>45327</v>
      </c>
      <c r="K4257" s="3" t="s">
        <v>12368</v>
      </c>
      <c r="L4257" s="3" t="s">
        <v>12369</v>
      </c>
      <c r="M4257" s="3" t="s">
        <v>4</v>
      </c>
      <c r="N4257" s="3" t="s">
        <v>12370</v>
      </c>
      <c r="O4257" s="3" t="s">
        <v>12371</v>
      </c>
      <c r="P4257" s="6">
        <f>_xlfn.XLOOKUP(#REF!,[1]!Table2[BINNING],[1]!Table2[VFG],"")</f>
      </c>
      <c r="Q4257" s="6">
        <f>IF(ISNUMBER(FIND("|",#REF!,1)),LEFT(#REF!,FIND("|",#REF!,1)-2),#REF!)</f>
      </c>
      <c r="R4257" s="6">
        <f>IF(ISNUMBER(FIND("|",#REF!,1)),RIGHT(#REF!,LEN(#REF!)-FIND("|",#REF!,1)-1),"")</f>
      </c>
      <c r="S4257" s="3" t="s">
        <v>7</v>
      </c>
      <c r="T4257" s="3" t="s">
        <v>7</v>
      </c>
      <c r="U4257" s="2">
        <v>0</v>
      </c>
      <c r="V4257" s="2">
        <v>0</v>
      </c>
      <c r="W4257" s="2"/>
      <c r="X4257" s="3" t="s">
        <v>8</v>
      </c>
      <c r="Y4257" s="2"/>
      <c r="Z4257" s="3"/>
      <c r="AA4257" s="3"/>
      <c r="AB4257" s="7" t="s">
        <v>12372</v>
      </c>
      <c r="AC4257" s="3" t="s">
        <v>20</v>
      </c>
      <c r="AD4257" s="3" t="s">
        <v>11</v>
      </c>
      <c r="AE4257" s="3" t="s">
        <v>21</v>
      </c>
      <c r="AF4257" s="3" t="s">
        <v>13</v>
      </c>
      <c r="AG4257" s="4">
        <v>43811</v>
      </c>
      <c r="AH4257" s="3"/>
      <c r="AI4257" s="4"/>
      <c r="AJ42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7" s="8">
        <f>IF(#REF!=MAX(#REF!),"New","Old")</f>
      </c>
      <c r="AL4257" s="3"/>
      <c r="AM4257" s="9">
        <f>IF(OR(#REF!="",#REF!=0),"",IF(#REF!&lt;12000,"&lt;12k",IF(AND(#REF!&gt;=12000,#REF!&lt;24000),"12k to 24k",IF(AND(#REF!&gt;=24000,#REF!&lt;=36000),"24k to 36k",IF(#REF!&gt;36000,"&gt;36k","")))))</f>
      </c>
    </row>
    <row x14ac:dyDescent="0.25" r="4258" customHeight="1" ht="18.75">
      <c r="A4258" s="1">
        <v>1962783</v>
      </c>
      <c r="B4258" s="2">
        <v>11569537</v>
      </c>
      <c r="C4258" s="3" t="s">
        <v>0</v>
      </c>
      <c r="D4258" s="3" t="s">
        <v>86</v>
      </c>
      <c r="E4258" s="2">
        <v>2020</v>
      </c>
      <c r="F4258" s="4">
        <v>45320</v>
      </c>
      <c r="G4258" s="3" t="s">
        <v>2</v>
      </c>
      <c r="H4258" s="4">
        <v>45324</v>
      </c>
      <c r="I4258" s="4">
        <v>43845</v>
      </c>
      <c r="J4258" s="10">
        <v>45327</v>
      </c>
      <c r="K4258" s="3" t="s">
        <v>12373</v>
      </c>
      <c r="L4258" s="3" t="s">
        <v>6488</v>
      </c>
      <c r="M4258" s="3" t="s">
        <v>4</v>
      </c>
      <c r="N4258" s="3" t="s">
        <v>12374</v>
      </c>
      <c r="O4258" s="3" t="s">
        <v>4771</v>
      </c>
      <c r="P4258" s="6">
        <f>_xlfn.XLOOKUP(#REF!,[1]!Table2[BINNING],[1]!Table2[VFG],"")</f>
      </c>
      <c r="Q4258" s="6">
        <f>IF(ISNUMBER(FIND("|",#REF!,1)),LEFT(#REF!,FIND("|",#REF!,1)-2),#REF!)</f>
      </c>
      <c r="R4258" s="6">
        <f>IF(ISNUMBER(FIND("|",#REF!,1)),RIGHT(#REF!,LEN(#REF!)-FIND("|",#REF!,1)-1),"")</f>
      </c>
      <c r="S4258" s="3" t="s">
        <v>7</v>
      </c>
      <c r="T4258" s="3" t="s">
        <v>7</v>
      </c>
      <c r="U4258" s="2">
        <v>0</v>
      </c>
      <c r="V4258" s="2">
        <v>0</v>
      </c>
      <c r="W4258" s="2"/>
      <c r="X4258" s="3" t="s">
        <v>8</v>
      </c>
      <c r="Y4258" s="2"/>
      <c r="Z4258" s="3"/>
      <c r="AA4258" s="3"/>
      <c r="AB4258" s="7" t="s">
        <v>12375</v>
      </c>
      <c r="AC4258" s="3" t="s">
        <v>685</v>
      </c>
      <c r="AD4258" s="3" t="s">
        <v>93</v>
      </c>
      <c r="AE4258" s="3" t="s">
        <v>94</v>
      </c>
      <c r="AF4258" s="3" t="s">
        <v>95</v>
      </c>
      <c r="AG4258" s="4">
        <v>43973</v>
      </c>
      <c r="AH4258" s="3"/>
      <c r="AI4258" s="4"/>
      <c r="AJ42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8" s="8">
        <f>IF(#REF!=MAX(#REF!),"New","Old")</f>
      </c>
      <c r="AL4258" s="3"/>
      <c r="AM4258" s="9">
        <f>IF(OR(#REF!="",#REF!=0),"",IF(#REF!&lt;12000,"&lt;12k",IF(AND(#REF!&gt;=12000,#REF!&lt;24000),"12k to 24k",IF(AND(#REF!&gt;=24000,#REF!&lt;=36000),"24k to 36k",IF(#REF!&gt;36000,"&gt;36k","")))))</f>
      </c>
    </row>
    <row x14ac:dyDescent="0.25" r="4259" customHeight="1" ht="18.75">
      <c r="A4259" s="1">
        <v>1962842</v>
      </c>
      <c r="B4259" s="2">
        <v>11569580</v>
      </c>
      <c r="C4259" s="3" t="s">
        <v>0</v>
      </c>
      <c r="D4259" s="3" t="s">
        <v>181</v>
      </c>
      <c r="E4259" s="2">
        <v>2020</v>
      </c>
      <c r="F4259" s="4">
        <v>44441</v>
      </c>
      <c r="G4259" s="3" t="s">
        <v>39</v>
      </c>
      <c r="H4259" s="4">
        <v>45324</v>
      </c>
      <c r="I4259" s="4">
        <v>43857</v>
      </c>
      <c r="J4259" s="10">
        <v>45327</v>
      </c>
      <c r="K4259" s="3" t="s">
        <v>12376</v>
      </c>
      <c r="L4259" s="3" t="s">
        <v>12377</v>
      </c>
      <c r="M4259" s="3" t="s">
        <v>4</v>
      </c>
      <c r="N4259" s="3" t="s">
        <v>12378</v>
      </c>
      <c r="O4259" s="3" t="s">
        <v>552</v>
      </c>
      <c r="P4259" s="6">
        <f>_xlfn.XLOOKUP(#REF!,[1]!Table2[BINNING],[1]!Table2[VFG],"")</f>
      </c>
      <c r="Q4259" s="6">
        <f>IF(ISNUMBER(FIND("|",#REF!,1)),LEFT(#REF!,FIND("|",#REF!,1)-2),#REF!)</f>
      </c>
      <c r="R4259" s="6">
        <f>IF(ISNUMBER(FIND("|",#REF!,1)),RIGHT(#REF!,LEN(#REF!)-FIND("|",#REF!,1)-1),"")</f>
      </c>
      <c r="S4259" s="3" t="s">
        <v>7</v>
      </c>
      <c r="T4259" s="3" t="s">
        <v>7</v>
      </c>
      <c r="U4259" s="2">
        <v>0</v>
      </c>
      <c r="V4259" s="2">
        <v>0</v>
      </c>
      <c r="W4259" s="2"/>
      <c r="X4259" s="3" t="s">
        <v>518</v>
      </c>
      <c r="Y4259" s="2">
        <v>10</v>
      </c>
      <c r="Z4259" s="3"/>
      <c r="AA4259" s="3"/>
      <c r="AB4259" s="7" t="s">
        <v>12379</v>
      </c>
      <c r="AC4259" s="3" t="s">
        <v>11891</v>
      </c>
      <c r="AD4259" s="3" t="s">
        <v>298</v>
      </c>
      <c r="AE4259" s="3" t="s">
        <v>299</v>
      </c>
      <c r="AF4259" s="3" t="s">
        <v>198</v>
      </c>
      <c r="AG4259" s="4">
        <v>43927</v>
      </c>
      <c r="AH4259" s="3"/>
      <c r="AI4259" s="4"/>
      <c r="AJ425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59" s="8">
        <f>IF(#REF!=MAX(#REF!),"New","Old")</f>
      </c>
      <c r="AL4259" s="3"/>
      <c r="AM4259" s="9">
        <f>IF(OR(#REF!="",#REF!=0),"",IF(#REF!&lt;12000,"&lt;12k",IF(AND(#REF!&gt;=12000,#REF!&lt;24000),"12k to 24k",IF(AND(#REF!&gt;=24000,#REF!&lt;=36000),"24k to 36k",IF(#REF!&gt;36000,"&gt;36k","")))))</f>
      </c>
    </row>
    <row x14ac:dyDescent="0.25" r="4260" customHeight="1" ht="18.75">
      <c r="A4260" s="1">
        <v>1962993</v>
      </c>
      <c r="B4260" s="2">
        <v>11569697</v>
      </c>
      <c r="C4260" s="3" t="s">
        <v>0</v>
      </c>
      <c r="D4260" s="3" t="s">
        <v>86</v>
      </c>
      <c r="E4260" s="2">
        <v>2020</v>
      </c>
      <c r="F4260" s="4">
        <v>45313</v>
      </c>
      <c r="G4260" s="3" t="s">
        <v>2</v>
      </c>
      <c r="H4260" s="4">
        <v>45325</v>
      </c>
      <c r="I4260" s="4">
        <v>43818</v>
      </c>
      <c r="J4260" s="10">
        <v>45327</v>
      </c>
      <c r="K4260" s="3" t="s">
        <v>12380</v>
      </c>
      <c r="L4260" s="3" t="s">
        <v>8440</v>
      </c>
      <c r="M4260" s="3" t="s">
        <v>4</v>
      </c>
      <c r="N4260" s="3" t="s">
        <v>12381</v>
      </c>
      <c r="O4260" s="3" t="s">
        <v>4771</v>
      </c>
      <c r="P4260" s="6">
        <f>_xlfn.XLOOKUP(#REF!,[1]!Table2[BINNING],[1]!Table2[VFG],"")</f>
      </c>
      <c r="Q4260" s="6">
        <f>IF(ISNUMBER(FIND("|",#REF!,1)),LEFT(#REF!,FIND("|",#REF!,1)-2),#REF!)</f>
      </c>
      <c r="R4260" s="6">
        <f>IF(ISNUMBER(FIND("|",#REF!,1)),RIGHT(#REF!,LEN(#REF!)-FIND("|",#REF!,1)-1),"")</f>
      </c>
      <c r="S4260" s="3" t="s">
        <v>7</v>
      </c>
      <c r="T4260" s="3" t="s">
        <v>7</v>
      </c>
      <c r="U4260" s="2">
        <v>0</v>
      </c>
      <c r="V4260" s="2">
        <v>0</v>
      </c>
      <c r="W4260" s="2"/>
      <c r="X4260" s="3" t="s">
        <v>18</v>
      </c>
      <c r="Y4260" s="2"/>
      <c r="Z4260" s="3"/>
      <c r="AA4260" s="3"/>
      <c r="AB4260" s="7" t="s">
        <v>12382</v>
      </c>
      <c r="AC4260" s="3" t="s">
        <v>685</v>
      </c>
      <c r="AD4260" s="3" t="s">
        <v>93</v>
      </c>
      <c r="AE4260" s="3" t="s">
        <v>94</v>
      </c>
      <c r="AF4260" s="3" t="s">
        <v>12383</v>
      </c>
      <c r="AG4260" s="4">
        <v>43860</v>
      </c>
      <c r="AH4260" s="3"/>
      <c r="AI4260" s="4"/>
      <c r="AJ426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0" s="8">
        <f>IF(#REF!=MAX(#REF!),"New","Old")</f>
      </c>
      <c r="AL4260" s="3"/>
      <c r="AM4260" s="9">
        <f>IF(OR(#REF!="",#REF!=0),"",IF(#REF!&lt;12000,"&lt;12k",IF(AND(#REF!&gt;=12000,#REF!&lt;24000),"12k to 24k",IF(AND(#REF!&gt;=24000,#REF!&lt;=36000),"24k to 36k",IF(#REF!&gt;36000,"&gt;36k","")))))</f>
      </c>
    </row>
    <row x14ac:dyDescent="0.25" r="4261" customHeight="1" ht="18.75">
      <c r="A4261" s="1">
        <v>1963004</v>
      </c>
      <c r="B4261" s="2">
        <v>11569702</v>
      </c>
      <c r="C4261" s="3" t="s">
        <v>0</v>
      </c>
      <c r="D4261" s="3" t="s">
        <v>38</v>
      </c>
      <c r="E4261" s="2">
        <v>2017</v>
      </c>
      <c r="F4261" s="4">
        <v>45044</v>
      </c>
      <c r="G4261" s="3" t="s">
        <v>108</v>
      </c>
      <c r="H4261" s="4">
        <v>45325</v>
      </c>
      <c r="I4261" s="4">
        <v>42821</v>
      </c>
      <c r="J4261" s="10">
        <v>45327</v>
      </c>
      <c r="K4261" s="3" t="s">
        <v>12384</v>
      </c>
      <c r="L4261" s="3" t="s">
        <v>12385</v>
      </c>
      <c r="M4261" s="3" t="s">
        <v>4</v>
      </c>
      <c r="N4261" s="3" t="s">
        <v>12386</v>
      </c>
      <c r="O4261" s="3" t="s">
        <v>6382</v>
      </c>
      <c r="P4261" s="6">
        <f>_xlfn.XLOOKUP(#REF!,[1]!Table2[BINNING],[1]!Table2[VFG],"")</f>
      </c>
      <c r="Q4261" s="6">
        <f>IF(ISNUMBER(FIND("|",#REF!,1)),LEFT(#REF!,FIND("|",#REF!,1)-2),#REF!)</f>
      </c>
      <c r="R4261" s="6">
        <f>IF(ISNUMBER(FIND("|",#REF!,1)),RIGHT(#REF!,LEN(#REF!)-FIND("|",#REF!,1)-1),"")</f>
      </c>
      <c r="S4261" s="3" t="s">
        <v>7</v>
      </c>
      <c r="T4261" s="3" t="s">
        <v>7</v>
      </c>
      <c r="U4261" s="2">
        <v>0</v>
      </c>
      <c r="V4261" s="2">
        <v>0</v>
      </c>
      <c r="W4261" s="2"/>
      <c r="X4261" s="3" t="s">
        <v>282</v>
      </c>
      <c r="Y4261" s="2"/>
      <c r="Z4261" s="3"/>
      <c r="AA4261" s="3"/>
      <c r="AB4261" s="7" t="s">
        <v>12387</v>
      </c>
      <c r="AC4261" s="3" t="s">
        <v>826</v>
      </c>
      <c r="AD4261" s="3" t="s">
        <v>147</v>
      </c>
      <c r="AE4261" s="3" t="s">
        <v>148</v>
      </c>
      <c r="AF4261" s="3" t="s">
        <v>45</v>
      </c>
      <c r="AG4261" s="4" t="s">
        <v>12388</v>
      </c>
      <c r="AH4261" s="3"/>
      <c r="AI4261" s="4"/>
      <c r="AJ426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1" s="8">
        <f>IF(#REF!=MAX(#REF!),"New","Old")</f>
      </c>
      <c r="AL4261" s="3"/>
      <c r="AM4261" s="9">
        <f>IF(OR(#REF!="",#REF!=0),"",IF(#REF!&lt;12000,"&lt;12k",IF(AND(#REF!&gt;=12000,#REF!&lt;24000),"12k to 24k",IF(AND(#REF!&gt;=24000,#REF!&lt;=36000),"24k to 36k",IF(#REF!&gt;36000,"&gt;36k","")))))</f>
      </c>
    </row>
    <row x14ac:dyDescent="0.25" r="4262" customHeight="1" ht="18.75">
      <c r="A4262" s="1">
        <v>1963060</v>
      </c>
      <c r="B4262" s="2">
        <v>11569746</v>
      </c>
      <c r="C4262" s="3" t="s">
        <v>0</v>
      </c>
      <c r="D4262" s="3" t="s">
        <v>86</v>
      </c>
      <c r="E4262" s="2">
        <v>2020</v>
      </c>
      <c r="F4262" s="4">
        <v>45303</v>
      </c>
      <c r="G4262" s="3" t="s">
        <v>2</v>
      </c>
      <c r="H4262" s="4">
        <v>45326</v>
      </c>
      <c r="I4262" s="4">
        <v>43806</v>
      </c>
      <c r="J4262" s="10">
        <v>45327</v>
      </c>
      <c r="K4262" s="3" t="s">
        <v>12389</v>
      </c>
      <c r="L4262" s="3" t="s">
        <v>10983</v>
      </c>
      <c r="M4262" s="3" t="s">
        <v>4</v>
      </c>
      <c r="N4262" s="3" t="s">
        <v>12390</v>
      </c>
      <c r="O4262" s="3" t="s">
        <v>4771</v>
      </c>
      <c r="P4262" s="6">
        <f>_xlfn.XLOOKUP(#REF!,[1]!Table2[BINNING],[1]!Table2[VFG],"")</f>
      </c>
      <c r="Q4262" s="6">
        <f>IF(ISNUMBER(FIND("|",#REF!,1)),LEFT(#REF!,FIND("|",#REF!,1)-2),#REF!)</f>
      </c>
      <c r="R4262" s="6">
        <f>IF(ISNUMBER(FIND("|",#REF!,1)),RIGHT(#REF!,LEN(#REF!)-FIND("|",#REF!,1)-1),"")</f>
      </c>
      <c r="S4262" s="3" t="s">
        <v>7</v>
      </c>
      <c r="T4262" s="3" t="s">
        <v>7</v>
      </c>
      <c r="U4262" s="2">
        <v>0</v>
      </c>
      <c r="V4262" s="2">
        <v>0</v>
      </c>
      <c r="W4262" s="2"/>
      <c r="X4262" s="3" t="s">
        <v>305</v>
      </c>
      <c r="Y4262" s="2"/>
      <c r="Z4262" s="3"/>
      <c r="AA4262" s="3"/>
      <c r="AB4262" s="7" t="s">
        <v>12391</v>
      </c>
      <c r="AC4262" s="3" t="s">
        <v>685</v>
      </c>
      <c r="AD4262" s="3" t="s">
        <v>1962</v>
      </c>
      <c r="AE4262" s="3" t="s">
        <v>2404</v>
      </c>
      <c r="AF4262" s="3" t="s">
        <v>95</v>
      </c>
      <c r="AG4262" s="4">
        <v>43840</v>
      </c>
      <c r="AH4262" s="3"/>
      <c r="AI4262" s="4"/>
      <c r="AJ426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2" s="8">
        <f>IF(#REF!=MAX(#REF!),"New","Old")</f>
      </c>
      <c r="AL4262" s="3"/>
      <c r="AM4262" s="9">
        <f>IF(OR(#REF!="",#REF!=0),"",IF(#REF!&lt;12000,"&lt;12k",IF(AND(#REF!&gt;=12000,#REF!&lt;24000),"12k to 24k",IF(AND(#REF!&gt;=24000,#REF!&lt;=36000),"24k to 36k",IF(#REF!&gt;36000,"&gt;36k","")))))</f>
      </c>
    </row>
    <row x14ac:dyDescent="0.25" r="4263" customHeight="1" ht="18.75">
      <c r="A4263" s="1">
        <v>1963172</v>
      </c>
      <c r="B4263" s="2">
        <v>11569826</v>
      </c>
      <c r="C4263" s="3" t="s">
        <v>0</v>
      </c>
      <c r="D4263" s="3" t="s">
        <v>181</v>
      </c>
      <c r="E4263" s="2">
        <v>2017</v>
      </c>
      <c r="F4263" s="4">
        <v>45324</v>
      </c>
      <c r="G4263" s="3" t="s">
        <v>2</v>
      </c>
      <c r="H4263" s="4">
        <v>45326</v>
      </c>
      <c r="I4263" s="4">
        <v>42708</v>
      </c>
      <c r="J4263" s="10">
        <v>45327</v>
      </c>
      <c r="K4263" s="3" t="s">
        <v>12392</v>
      </c>
      <c r="L4263" s="3" t="s">
        <v>4561</v>
      </c>
      <c r="M4263" s="3" t="s">
        <v>4</v>
      </c>
      <c r="N4263" s="3" t="s">
        <v>12393</v>
      </c>
      <c r="O4263" s="3" t="s">
        <v>196</v>
      </c>
      <c r="P4263" s="6">
        <f>_xlfn.XLOOKUP(#REF!,[1]!Table2[BINNING],[1]!Table2[VFG],"")</f>
      </c>
      <c r="Q4263" s="6">
        <f>IF(ISNUMBER(FIND("|",#REF!,1)),LEFT(#REF!,FIND("|",#REF!,1)-2),#REF!)</f>
      </c>
      <c r="R4263" s="6">
        <f>IF(ISNUMBER(FIND("|",#REF!,1)),RIGHT(#REF!,LEN(#REF!)-FIND("|",#REF!,1)-1),"")</f>
      </c>
      <c r="S4263" s="3" t="s">
        <v>7</v>
      </c>
      <c r="T4263" s="3" t="s">
        <v>7</v>
      </c>
      <c r="U4263" s="2">
        <v>0</v>
      </c>
      <c r="V4263" s="2">
        <v>0</v>
      </c>
      <c r="W4263" s="2"/>
      <c r="X4263" s="3" t="s">
        <v>106</v>
      </c>
      <c r="Y4263" s="2">
        <v>65</v>
      </c>
      <c r="Z4263" s="3"/>
      <c r="AA4263" s="3"/>
      <c r="AB4263" s="7" t="s">
        <v>12394</v>
      </c>
      <c r="AC4263" s="3" t="s">
        <v>297</v>
      </c>
      <c r="AD4263" s="3" t="s">
        <v>298</v>
      </c>
      <c r="AE4263" s="3" t="s">
        <v>299</v>
      </c>
      <c r="AF4263" s="3" t="s">
        <v>198</v>
      </c>
      <c r="AG4263" s="4" t="s">
        <v>12395</v>
      </c>
      <c r="AH4263" s="3"/>
      <c r="AI4263" s="4"/>
      <c r="AJ426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3" s="8">
        <f>IF(#REF!=MAX(#REF!),"New","Old")</f>
      </c>
      <c r="AL4263" s="3"/>
      <c r="AM4263" s="9">
        <f>IF(OR(#REF!="",#REF!=0),"",IF(#REF!&lt;12000,"&lt;12k",IF(AND(#REF!&gt;=12000,#REF!&lt;24000),"12k to 24k",IF(AND(#REF!&gt;=24000,#REF!&lt;=36000),"24k to 36k",IF(#REF!&gt;36000,"&gt;36k","")))))</f>
      </c>
    </row>
    <row x14ac:dyDescent="0.25" r="4264" customHeight="1" ht="18.75">
      <c r="A4264" s="1">
        <v>1963210</v>
      </c>
      <c r="B4264" s="2">
        <v>11569856</v>
      </c>
      <c r="C4264" s="3" t="s">
        <v>0</v>
      </c>
      <c r="D4264" s="3" t="s">
        <v>181</v>
      </c>
      <c r="E4264" s="2">
        <v>2017</v>
      </c>
      <c r="F4264" s="4">
        <v>44228</v>
      </c>
      <c r="G4264" s="3" t="s">
        <v>2</v>
      </c>
      <c r="H4264" s="4">
        <v>45326</v>
      </c>
      <c r="I4264" s="4">
        <v>42774</v>
      </c>
      <c r="J4264" s="10">
        <v>45327</v>
      </c>
      <c r="K4264" s="3" t="s">
        <v>12396</v>
      </c>
      <c r="L4264" s="3" t="s">
        <v>765</v>
      </c>
      <c r="M4264" s="3" t="s">
        <v>4</v>
      </c>
      <c r="N4264" s="3" t="s">
        <v>12397</v>
      </c>
      <c r="O4264" s="3" t="s">
        <v>593</v>
      </c>
      <c r="P4264" s="6">
        <f>_xlfn.XLOOKUP(#REF!,[1]!Table2[BINNING],[1]!Table2[VFG],"")</f>
      </c>
      <c r="Q4264" s="6">
        <f>IF(ISNUMBER(FIND("|",#REF!,1)),LEFT(#REF!,FIND("|",#REF!,1)-2),#REF!)</f>
      </c>
      <c r="R4264" s="6">
        <f>IF(ISNUMBER(FIND("|",#REF!,1)),RIGHT(#REF!,LEN(#REF!)-FIND("|",#REF!,1)-1),"")</f>
      </c>
      <c r="S4264" s="3" t="s">
        <v>7</v>
      </c>
      <c r="T4264" s="3" t="s">
        <v>7</v>
      </c>
      <c r="U4264" s="2">
        <v>0</v>
      </c>
      <c r="V4264" s="2">
        <v>0</v>
      </c>
      <c r="W4264" s="2"/>
      <c r="X4264" s="3" t="s">
        <v>90</v>
      </c>
      <c r="Y4264" s="2"/>
      <c r="Z4264" s="3"/>
      <c r="AA4264" s="3"/>
      <c r="AB4264" s="7" t="s">
        <v>12398</v>
      </c>
      <c r="AC4264" s="3" t="s">
        <v>297</v>
      </c>
      <c r="AD4264" s="3" t="s">
        <v>298</v>
      </c>
      <c r="AE4264" s="3" t="s">
        <v>299</v>
      </c>
      <c r="AF4264" s="3" t="s">
        <v>198</v>
      </c>
      <c r="AG4264" s="4">
        <v>42805</v>
      </c>
      <c r="AH4264" s="3"/>
      <c r="AI4264" s="4"/>
      <c r="AJ426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4" s="8">
        <f>IF(#REF!=MAX(#REF!),"New","Old")</f>
      </c>
      <c r="AL4264" s="3"/>
      <c r="AM4264" s="9">
        <f>IF(OR(#REF!="",#REF!=0),"",IF(#REF!&lt;12000,"&lt;12k",IF(AND(#REF!&gt;=12000,#REF!&lt;24000),"12k to 24k",IF(AND(#REF!&gt;=24000,#REF!&lt;=36000),"24k to 36k",IF(#REF!&gt;36000,"&gt;36k","")))))</f>
      </c>
    </row>
    <row x14ac:dyDescent="0.25" r="4265" customHeight="1" ht="18.75">
      <c r="A4265" s="1">
        <v>1963300</v>
      </c>
      <c r="B4265" s="2">
        <v>11569871</v>
      </c>
      <c r="C4265" s="3" t="s">
        <v>0</v>
      </c>
      <c r="D4265" s="3" t="s">
        <v>86</v>
      </c>
      <c r="E4265" s="2">
        <v>2020</v>
      </c>
      <c r="F4265" s="4">
        <v>45324</v>
      </c>
      <c r="G4265" s="3" t="s">
        <v>2</v>
      </c>
      <c r="H4265" s="4">
        <v>45327</v>
      </c>
      <c r="I4265" s="4">
        <v>43874</v>
      </c>
      <c r="J4265" s="10">
        <v>45337</v>
      </c>
      <c r="K4265" s="3" t="s">
        <v>12399</v>
      </c>
      <c r="L4265" s="3" t="s">
        <v>6488</v>
      </c>
      <c r="M4265" s="3" t="s">
        <v>4</v>
      </c>
      <c r="N4265" s="3" t="s">
        <v>12400</v>
      </c>
      <c r="O4265" s="3" t="s">
        <v>4771</v>
      </c>
      <c r="P4265" s="6">
        <f>_xlfn.XLOOKUP(#REF!,[1]!Table2[BINNING],[1]!Table2[VFG],"")</f>
      </c>
      <c r="Q4265" s="6">
        <f>IF(ISNUMBER(FIND("|",#REF!,1)),LEFT(#REF!,FIND("|",#REF!,1)-2),#REF!)</f>
      </c>
      <c r="R4265" s="6">
        <f>IF(ISNUMBER(FIND("|",#REF!,1)),RIGHT(#REF!,LEN(#REF!)-FIND("|",#REF!,1)-1),"")</f>
      </c>
      <c r="S4265" s="3" t="s">
        <v>7</v>
      </c>
      <c r="T4265" s="3" t="s">
        <v>7</v>
      </c>
      <c r="U4265" s="2">
        <v>0</v>
      </c>
      <c r="V4265" s="2">
        <v>0</v>
      </c>
      <c r="W4265" s="2"/>
      <c r="X4265" s="3" t="s">
        <v>3422</v>
      </c>
      <c r="Y4265" s="2" t="s">
        <v>12401</v>
      </c>
      <c r="Z4265" s="3"/>
      <c r="AA4265" s="3"/>
      <c r="AB4265" s="7"/>
      <c r="AC4265" s="3" t="s">
        <v>685</v>
      </c>
      <c r="AD4265" s="3" t="s">
        <v>93</v>
      </c>
      <c r="AE4265" s="3" t="s">
        <v>94</v>
      </c>
      <c r="AF4265" s="3" t="s">
        <v>95</v>
      </c>
      <c r="AG4265" s="4">
        <v>44096</v>
      </c>
      <c r="AH4265" s="3"/>
      <c r="AI4265" s="4"/>
      <c r="AJ426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5" s="8">
        <f>IF(#REF!=MAX(#REF!),"New","Old")</f>
      </c>
      <c r="AL4265" s="3"/>
      <c r="AM4265" s="9">
        <f>IF(OR(#REF!="",#REF!=0),"",IF(#REF!&lt;12000,"&lt;12k",IF(AND(#REF!&gt;=12000,#REF!&lt;24000),"12k to 24k",IF(AND(#REF!&gt;=24000,#REF!&lt;=36000),"24k to 36k",IF(#REF!&gt;36000,"&gt;36k","")))))</f>
      </c>
    </row>
    <row x14ac:dyDescent="0.25" r="4266" customHeight="1" ht="18.75">
      <c r="A4266" s="1">
        <v>1963303</v>
      </c>
      <c r="B4266" s="2">
        <v>11569873</v>
      </c>
      <c r="C4266" s="3" t="s">
        <v>0</v>
      </c>
      <c r="D4266" s="3" t="s">
        <v>86</v>
      </c>
      <c r="E4266" s="2">
        <v>2020</v>
      </c>
      <c r="F4266" s="4">
        <v>45231</v>
      </c>
      <c r="G4266" s="3" t="s">
        <v>14</v>
      </c>
      <c r="H4266" s="4">
        <v>45327</v>
      </c>
      <c r="I4266" s="4">
        <v>44102</v>
      </c>
      <c r="J4266" s="10">
        <v>45337</v>
      </c>
      <c r="K4266" s="3" t="s">
        <v>12402</v>
      </c>
      <c r="L4266" s="3" t="s">
        <v>2275</v>
      </c>
      <c r="M4266" s="3" t="s">
        <v>4</v>
      </c>
      <c r="N4266" s="3" t="s">
        <v>12403</v>
      </c>
      <c r="O4266" s="3" t="s">
        <v>4771</v>
      </c>
      <c r="P4266" s="6">
        <f>_xlfn.XLOOKUP(#REF!,[1]!Table2[BINNING],[1]!Table2[VFG],"")</f>
      </c>
      <c r="Q4266" s="6">
        <f>IF(ISNUMBER(FIND("|",#REF!,1)),LEFT(#REF!,FIND("|",#REF!,1)-2),#REF!)</f>
      </c>
      <c r="R4266" s="6">
        <f>IF(ISNUMBER(FIND("|",#REF!,1)),RIGHT(#REF!,LEN(#REF!)-FIND("|",#REF!,1)-1),"")</f>
      </c>
      <c r="S4266" s="3" t="s">
        <v>7</v>
      </c>
      <c r="T4266" s="3" t="s">
        <v>7</v>
      </c>
      <c r="U4266" s="2">
        <v>0</v>
      </c>
      <c r="V4266" s="2">
        <v>0</v>
      </c>
      <c r="W4266" s="2"/>
      <c r="X4266" s="3" t="s">
        <v>6075</v>
      </c>
      <c r="Y4266" s="2" t="s">
        <v>12404</v>
      </c>
      <c r="Z4266" s="3"/>
      <c r="AA4266" s="3"/>
      <c r="AB4266" s="7"/>
      <c r="AC4266" s="3" t="s">
        <v>685</v>
      </c>
      <c r="AD4266" s="3" t="s">
        <v>93</v>
      </c>
      <c r="AE4266" s="3" t="s">
        <v>94</v>
      </c>
      <c r="AF4266" s="3" t="s">
        <v>95</v>
      </c>
      <c r="AG4266" s="4">
        <v>44187</v>
      </c>
      <c r="AH4266" s="3"/>
      <c r="AI4266" s="4"/>
      <c r="AJ426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6" s="8">
        <f>IF(#REF!=MAX(#REF!),"New","Old")</f>
      </c>
      <c r="AL4266" s="3"/>
      <c r="AM4266" s="9">
        <f>IF(OR(#REF!="",#REF!=0),"",IF(#REF!&lt;12000,"&lt;12k",IF(AND(#REF!&gt;=12000,#REF!&lt;24000),"12k to 24k",IF(AND(#REF!&gt;=24000,#REF!&lt;=36000),"24k to 36k",IF(#REF!&gt;36000,"&gt;36k","")))))</f>
      </c>
    </row>
    <row x14ac:dyDescent="0.25" r="4267" customHeight="1" ht="18.75">
      <c r="A4267" s="1">
        <v>1963307</v>
      </c>
      <c r="B4267" s="2">
        <v>11569876</v>
      </c>
      <c r="C4267" s="3" t="s">
        <v>0</v>
      </c>
      <c r="D4267" s="3" t="s">
        <v>181</v>
      </c>
      <c r="E4267" s="2">
        <v>2017</v>
      </c>
      <c r="F4267" s="4">
        <v>45181</v>
      </c>
      <c r="G4267" s="3" t="s">
        <v>39</v>
      </c>
      <c r="H4267" s="4">
        <v>45327</v>
      </c>
      <c r="I4267" s="4"/>
      <c r="J4267" s="10">
        <v>45337</v>
      </c>
      <c r="K4267" s="3"/>
      <c r="L4267" s="3" t="s">
        <v>4778</v>
      </c>
      <c r="M4267" s="3" t="s">
        <v>4</v>
      </c>
      <c r="N4267" s="3" t="s">
        <v>12405</v>
      </c>
      <c r="O4267" s="3" t="s">
        <v>10395</v>
      </c>
      <c r="P4267" s="6">
        <f>_xlfn.XLOOKUP(#REF!,[1]!Table2[BINNING],[1]!Table2[VFG],"")</f>
      </c>
      <c r="Q4267" s="6">
        <f>IF(ISNUMBER(FIND("|",#REF!,1)),LEFT(#REF!,FIND("|",#REF!,1)-2),#REF!)</f>
      </c>
      <c r="R4267" s="6">
        <f>IF(ISNUMBER(FIND("|",#REF!,1)),RIGHT(#REF!,LEN(#REF!)-FIND("|",#REF!,1)-1),"")</f>
      </c>
      <c r="S4267" s="3" t="s">
        <v>7</v>
      </c>
      <c r="T4267" s="3" t="s">
        <v>7</v>
      </c>
      <c r="U4267" s="2">
        <v>0</v>
      </c>
      <c r="V4267" s="2">
        <v>0</v>
      </c>
      <c r="W4267" s="2"/>
      <c r="X4267" s="3" t="s">
        <v>2104</v>
      </c>
      <c r="Y4267" s="2" t="s">
        <v>12406</v>
      </c>
      <c r="Z4267" s="3"/>
      <c r="AA4267" s="3"/>
      <c r="AB4267" s="7"/>
      <c r="AC4267" s="3"/>
      <c r="AD4267" s="3"/>
      <c r="AE4267" s="3"/>
      <c r="AF4267" s="3"/>
      <c r="AG4267" s="4">
        <v>44058</v>
      </c>
      <c r="AH4267" s="3"/>
      <c r="AI4267" s="4"/>
      <c r="AJ426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7" s="8">
        <f>IF(#REF!=MAX(#REF!),"New","Old")</f>
      </c>
      <c r="AL4267" s="3"/>
      <c r="AM4267" s="9">
        <f>IF(OR(#REF!="",#REF!=0),"",IF(#REF!&lt;12000,"&lt;12k",IF(AND(#REF!&gt;=12000,#REF!&lt;24000),"12k to 24k",IF(AND(#REF!&gt;=24000,#REF!&lt;=36000),"24k to 36k",IF(#REF!&gt;36000,"&gt;36k","")))))</f>
      </c>
    </row>
    <row x14ac:dyDescent="0.25" r="4268" customHeight="1" ht="18.75">
      <c r="A4268" s="1">
        <v>1963308</v>
      </c>
      <c r="B4268" s="2">
        <v>11569877</v>
      </c>
      <c r="C4268" s="3" t="s">
        <v>0</v>
      </c>
      <c r="D4268" s="3" t="s">
        <v>181</v>
      </c>
      <c r="E4268" s="2">
        <v>2017</v>
      </c>
      <c r="F4268" s="4">
        <v>45236</v>
      </c>
      <c r="G4268" s="3" t="s">
        <v>14</v>
      </c>
      <c r="H4268" s="4">
        <v>45327</v>
      </c>
      <c r="I4268" s="4"/>
      <c r="J4268" s="10">
        <v>45337</v>
      </c>
      <c r="K4268" s="3"/>
      <c r="L4268" s="3" t="s">
        <v>4778</v>
      </c>
      <c r="M4268" s="3" t="s">
        <v>4</v>
      </c>
      <c r="N4268" s="3" t="s">
        <v>12407</v>
      </c>
      <c r="O4268" s="3" t="s">
        <v>196</v>
      </c>
      <c r="P4268" s="6">
        <f>_xlfn.XLOOKUP(#REF!,[1]!Table2[BINNING],[1]!Table2[VFG],"")</f>
      </c>
      <c r="Q4268" s="6">
        <f>IF(ISNUMBER(FIND("|",#REF!,1)),LEFT(#REF!,FIND("|",#REF!,1)-2),#REF!)</f>
      </c>
      <c r="R4268" s="6">
        <f>IF(ISNUMBER(FIND("|",#REF!,1)),RIGHT(#REF!,LEN(#REF!)-FIND("|",#REF!,1)-1),"")</f>
      </c>
      <c r="S4268" s="3" t="s">
        <v>7</v>
      </c>
      <c r="T4268" s="3" t="s">
        <v>7</v>
      </c>
      <c r="U4268" s="2">
        <v>0</v>
      </c>
      <c r="V4268" s="2">
        <v>0</v>
      </c>
      <c r="W4268" s="2"/>
      <c r="X4268" s="3" t="s">
        <v>2104</v>
      </c>
      <c r="Y4268" s="2" t="s">
        <v>12406</v>
      </c>
      <c r="Z4268" s="3"/>
      <c r="AA4268" s="3"/>
      <c r="AB4268" s="7"/>
      <c r="AC4268" s="3"/>
      <c r="AD4268" s="3"/>
      <c r="AE4268" s="3"/>
      <c r="AF4268" s="3"/>
      <c r="AG4268" s="4">
        <v>43811</v>
      </c>
      <c r="AH4268" s="3"/>
      <c r="AI4268" s="4"/>
      <c r="AJ426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8" s="8">
        <f>IF(#REF!=MAX(#REF!),"New","Old")</f>
      </c>
      <c r="AL4268" s="3"/>
      <c r="AM4268" s="9">
        <f>IF(OR(#REF!="",#REF!=0),"",IF(#REF!&lt;12000,"&lt;12k",IF(AND(#REF!&gt;=12000,#REF!&lt;24000),"12k to 24k",IF(AND(#REF!&gt;=24000,#REF!&lt;=36000),"24k to 36k",IF(#REF!&gt;36000,"&gt;36k","")))))</f>
      </c>
    </row>
    <row x14ac:dyDescent="0.25" r="4269" customHeight="1" ht="18.75">
      <c r="A4269" s="1">
        <v>1963318</v>
      </c>
      <c r="B4269" s="2">
        <v>11569884</v>
      </c>
      <c r="C4269" s="3" t="s">
        <v>0</v>
      </c>
      <c r="D4269" s="3" t="s">
        <v>86</v>
      </c>
      <c r="E4269" s="2">
        <v>2020</v>
      </c>
      <c r="F4269" s="4">
        <v>45313</v>
      </c>
      <c r="G4269" s="3" t="s">
        <v>2</v>
      </c>
      <c r="H4269" s="4">
        <v>45327</v>
      </c>
      <c r="I4269" s="4">
        <v>43804</v>
      </c>
      <c r="J4269" s="10">
        <v>45337</v>
      </c>
      <c r="K4269" s="3" t="s">
        <v>12408</v>
      </c>
      <c r="L4269" s="3" t="s">
        <v>7396</v>
      </c>
      <c r="M4269" s="3" t="s">
        <v>4</v>
      </c>
      <c r="N4269" s="3" t="s">
        <v>12409</v>
      </c>
      <c r="O4269" s="3" t="s">
        <v>4771</v>
      </c>
      <c r="P4269" s="6">
        <f>_xlfn.XLOOKUP(#REF!,[1]!Table2[BINNING],[1]!Table2[VFG],"")</f>
      </c>
      <c r="Q4269" s="6">
        <f>IF(ISNUMBER(FIND("|",#REF!,1)),LEFT(#REF!,FIND("|",#REF!,1)-2),#REF!)</f>
      </c>
      <c r="R4269" s="6">
        <f>IF(ISNUMBER(FIND("|",#REF!,1)),RIGHT(#REF!,LEN(#REF!)-FIND("|",#REF!,1)-1),"")</f>
      </c>
      <c r="S4269" s="3" t="s">
        <v>7</v>
      </c>
      <c r="T4269" s="3" t="s">
        <v>7</v>
      </c>
      <c r="U4269" s="2">
        <v>0</v>
      </c>
      <c r="V4269" s="2">
        <v>0</v>
      </c>
      <c r="W4269" s="2"/>
      <c r="X4269" s="3" t="s">
        <v>4986</v>
      </c>
      <c r="Y4269" s="2" t="s">
        <v>12401</v>
      </c>
      <c r="Z4269" s="3"/>
      <c r="AA4269" s="3"/>
      <c r="AB4269" s="7"/>
      <c r="AC4269" s="3" t="s">
        <v>685</v>
      </c>
      <c r="AD4269" s="3" t="s">
        <v>93</v>
      </c>
      <c r="AE4269" s="3" t="s">
        <v>94</v>
      </c>
      <c r="AF4269" s="3" t="s">
        <v>95</v>
      </c>
      <c r="AG4269" s="4">
        <v>44058</v>
      </c>
      <c r="AH4269" s="3"/>
      <c r="AI4269" s="4"/>
      <c r="AJ426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69" s="8">
        <f>IF(#REF!=MAX(#REF!),"New","Old")</f>
      </c>
      <c r="AL4269" s="3"/>
      <c r="AM4269" s="9">
        <f>IF(OR(#REF!="",#REF!=0),"",IF(#REF!&lt;12000,"&lt;12k",IF(AND(#REF!&gt;=12000,#REF!&lt;24000),"12k to 24k",IF(AND(#REF!&gt;=24000,#REF!&lt;=36000),"24k to 36k",IF(#REF!&gt;36000,"&gt;36k","")))))</f>
      </c>
    </row>
    <row x14ac:dyDescent="0.25" r="4270" customHeight="1" ht="18.75">
      <c r="A4270" s="1">
        <v>1963454</v>
      </c>
      <c r="B4270" s="2">
        <v>11569979</v>
      </c>
      <c r="C4270" s="3" t="s">
        <v>0</v>
      </c>
      <c r="D4270" s="3" t="s">
        <v>187</v>
      </c>
      <c r="E4270" s="2">
        <v>2020</v>
      </c>
      <c r="F4270" s="4">
        <v>45311</v>
      </c>
      <c r="G4270" s="3" t="s">
        <v>2</v>
      </c>
      <c r="H4270" s="4">
        <v>45327</v>
      </c>
      <c r="I4270" s="4">
        <v>43805</v>
      </c>
      <c r="J4270" s="10">
        <v>45337</v>
      </c>
      <c r="K4270" s="3" t="s">
        <v>12410</v>
      </c>
      <c r="L4270" s="3" t="s">
        <v>12411</v>
      </c>
      <c r="M4270" s="3" t="s">
        <v>4</v>
      </c>
      <c r="N4270" s="3" t="s">
        <v>12412</v>
      </c>
      <c r="O4270" s="3" t="s">
        <v>390</v>
      </c>
      <c r="P4270" s="6">
        <f>_xlfn.XLOOKUP(#REF!,[1]!Table2[BINNING],[1]!Table2[VFG],"")</f>
      </c>
      <c r="Q4270" s="6">
        <f>IF(ISNUMBER(FIND("|",#REF!,1)),LEFT(#REF!,FIND("|",#REF!,1)-2),#REF!)</f>
      </c>
      <c r="R4270" s="6">
        <f>IF(ISNUMBER(FIND("|",#REF!,1)),RIGHT(#REF!,LEN(#REF!)-FIND("|",#REF!,1)-1),"")</f>
      </c>
      <c r="S4270" s="3" t="s">
        <v>7</v>
      </c>
      <c r="T4270" s="3" t="s">
        <v>7</v>
      </c>
      <c r="U4270" s="2">
        <v>0</v>
      </c>
      <c r="V4270" s="2">
        <v>0</v>
      </c>
      <c r="W4270" s="2"/>
      <c r="X4270" s="3" t="s">
        <v>63</v>
      </c>
      <c r="Y4270" s="2" t="s">
        <v>12401</v>
      </c>
      <c r="Z4270" s="3"/>
      <c r="AA4270" s="3"/>
      <c r="AB4270" s="7"/>
      <c r="AC4270" s="3" t="s">
        <v>191</v>
      </c>
      <c r="AD4270" s="3" t="s">
        <v>192</v>
      </c>
      <c r="AE4270" s="3" t="s">
        <v>193</v>
      </c>
      <c r="AF4270" s="3" t="s">
        <v>141</v>
      </c>
      <c r="AG4270" s="4">
        <v>43811</v>
      </c>
      <c r="AH4270" s="3"/>
      <c r="AI4270" s="4"/>
      <c r="AJ427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0" s="8">
        <f>IF(#REF!=MAX(#REF!),"New","Old")</f>
      </c>
      <c r="AL4270" s="3"/>
      <c r="AM4270" s="9">
        <f>IF(OR(#REF!="",#REF!=0),"",IF(#REF!&lt;12000,"&lt;12k",IF(AND(#REF!&gt;=12000,#REF!&lt;24000),"12k to 24k",IF(AND(#REF!&gt;=24000,#REF!&lt;=36000),"24k to 36k",IF(#REF!&gt;36000,"&gt;36k","")))))</f>
      </c>
    </row>
    <row x14ac:dyDescent="0.25" r="4271" customHeight="1" ht="18.75">
      <c r="A4271" s="1">
        <v>1963482</v>
      </c>
      <c r="B4271" s="2">
        <v>11569999</v>
      </c>
      <c r="C4271" s="3" t="s">
        <v>0</v>
      </c>
      <c r="D4271" s="3" t="s">
        <v>86</v>
      </c>
      <c r="E4271" s="2">
        <v>2020</v>
      </c>
      <c r="F4271" s="4">
        <v>45290</v>
      </c>
      <c r="G4271" s="3" t="s">
        <v>14</v>
      </c>
      <c r="H4271" s="4">
        <v>45327</v>
      </c>
      <c r="I4271" s="4"/>
      <c r="J4271" s="10">
        <v>45337</v>
      </c>
      <c r="K4271" s="3"/>
      <c r="L4271" s="3" t="s">
        <v>10886</v>
      </c>
      <c r="M4271" s="3" t="s">
        <v>4</v>
      </c>
      <c r="N4271" s="3" t="s">
        <v>12413</v>
      </c>
      <c r="O4271" s="3" t="s">
        <v>4771</v>
      </c>
      <c r="P4271" s="6">
        <f>_xlfn.XLOOKUP(#REF!,[1]!Table2[BINNING],[1]!Table2[VFG],"")</f>
      </c>
      <c r="Q4271" s="6">
        <f>IF(ISNUMBER(FIND("|",#REF!,1)),LEFT(#REF!,FIND("|",#REF!,1)-2),#REF!)</f>
      </c>
      <c r="R4271" s="6">
        <f>IF(ISNUMBER(FIND("|",#REF!,1)),RIGHT(#REF!,LEN(#REF!)-FIND("|",#REF!,1)-1),"")</f>
      </c>
      <c r="S4271" s="3" t="s">
        <v>7</v>
      </c>
      <c r="T4271" s="3" t="s">
        <v>7</v>
      </c>
      <c r="U4271" s="2">
        <v>0</v>
      </c>
      <c r="V4271" s="2">
        <v>0</v>
      </c>
      <c r="W4271" s="2"/>
      <c r="X4271" s="3" t="s">
        <v>1092</v>
      </c>
      <c r="Y4271" s="2"/>
      <c r="Z4271" s="3"/>
      <c r="AA4271" s="3"/>
      <c r="AB4271" s="7"/>
      <c r="AC4271" s="3"/>
      <c r="AD4271" s="3"/>
      <c r="AE4271" s="3"/>
      <c r="AF4271" s="3"/>
      <c r="AG4271" s="4"/>
      <c r="AH4271" s="3"/>
      <c r="AI4271" s="4"/>
      <c r="AJ427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1" s="8">
        <f>IF(#REF!=MAX(#REF!),"New","Old")</f>
      </c>
      <c r="AL4271" s="3"/>
      <c r="AM4271" s="9">
        <f>IF(OR(#REF!="",#REF!=0),"",IF(#REF!&lt;12000,"&lt;12k",IF(AND(#REF!&gt;=12000,#REF!&lt;24000),"12k to 24k",IF(AND(#REF!&gt;=24000,#REF!&lt;=36000),"24k to 36k",IF(#REF!&gt;36000,"&gt;36k","")))))</f>
      </c>
    </row>
    <row x14ac:dyDescent="0.25" r="4272" customHeight="1" ht="18.75">
      <c r="A4272" s="1">
        <v>1963506</v>
      </c>
      <c r="B4272" s="2">
        <v>11570017</v>
      </c>
      <c r="C4272" s="3" t="s">
        <v>0</v>
      </c>
      <c r="D4272" s="3" t="s">
        <v>181</v>
      </c>
      <c r="E4272" s="2">
        <v>2013</v>
      </c>
      <c r="F4272" s="4">
        <v>45326</v>
      </c>
      <c r="G4272" s="3" t="s">
        <v>2</v>
      </c>
      <c r="H4272" s="4">
        <v>45327</v>
      </c>
      <c r="I4272" s="4">
        <v>41060</v>
      </c>
      <c r="J4272" s="10">
        <v>45337</v>
      </c>
      <c r="K4272" s="3" t="s">
        <v>12414</v>
      </c>
      <c r="L4272" s="3" t="s">
        <v>12415</v>
      </c>
      <c r="M4272" s="3" t="s">
        <v>4</v>
      </c>
      <c r="N4272" s="3" t="s">
        <v>12416</v>
      </c>
      <c r="O4272" s="3" t="s">
        <v>593</v>
      </c>
      <c r="P4272" s="6">
        <f>_xlfn.XLOOKUP(#REF!,[1]!Table2[BINNING],[1]!Table2[VFG],"")</f>
      </c>
      <c r="Q4272" s="6">
        <f>IF(ISNUMBER(FIND("|",#REF!,1)),LEFT(#REF!,FIND("|",#REF!,1)-2),#REF!)</f>
      </c>
      <c r="R4272" s="6">
        <f>IF(ISNUMBER(FIND("|",#REF!,1)),RIGHT(#REF!,LEN(#REF!)-FIND("|",#REF!,1)-1),"")</f>
      </c>
      <c r="S4272" s="3" t="s">
        <v>7</v>
      </c>
      <c r="T4272" s="3" t="s">
        <v>7</v>
      </c>
      <c r="U4272" s="2">
        <v>0</v>
      </c>
      <c r="V4272" s="2">
        <v>0</v>
      </c>
      <c r="W4272" s="2"/>
      <c r="X4272" s="3" t="s">
        <v>2104</v>
      </c>
      <c r="Y4272" s="2"/>
      <c r="Z4272" s="3"/>
      <c r="AA4272" s="3"/>
      <c r="AB4272" s="7"/>
      <c r="AC4272" s="3" t="s">
        <v>297</v>
      </c>
      <c r="AD4272" s="3" t="s">
        <v>298</v>
      </c>
      <c r="AE4272" s="3" t="s">
        <v>299</v>
      </c>
      <c r="AF4272" s="3" t="s">
        <v>198</v>
      </c>
      <c r="AG4272" s="4">
        <v>41133</v>
      </c>
      <c r="AH4272" s="3"/>
      <c r="AI4272" s="4"/>
      <c r="AJ427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2" s="8">
        <f>IF(#REF!=MAX(#REF!),"New","Old")</f>
      </c>
      <c r="AL4272" s="3"/>
      <c r="AM4272" s="9">
        <f>IF(OR(#REF!="",#REF!=0),"",IF(#REF!&lt;12000,"&lt;12k",IF(AND(#REF!&gt;=12000,#REF!&lt;24000),"12k to 24k",IF(AND(#REF!&gt;=24000,#REF!&lt;=36000),"24k to 36k",IF(#REF!&gt;36000,"&gt;36k","")))))</f>
      </c>
    </row>
    <row x14ac:dyDescent="0.25" r="4273" customHeight="1" ht="18.75">
      <c r="A4273" s="1">
        <v>1963512</v>
      </c>
      <c r="B4273" s="2">
        <v>11570021</v>
      </c>
      <c r="C4273" s="3" t="s">
        <v>0</v>
      </c>
      <c r="D4273" s="3" t="s">
        <v>136</v>
      </c>
      <c r="E4273" s="2">
        <v>2022</v>
      </c>
      <c r="F4273" s="4">
        <v>45267</v>
      </c>
      <c r="G4273" s="3" t="s">
        <v>14</v>
      </c>
      <c r="H4273" s="4">
        <v>45327</v>
      </c>
      <c r="I4273" s="4">
        <v>44856</v>
      </c>
      <c r="J4273" s="10">
        <v>45337</v>
      </c>
      <c r="K4273" s="3" t="s">
        <v>12417</v>
      </c>
      <c r="L4273" s="3" t="s">
        <v>12418</v>
      </c>
      <c r="M4273" s="3" t="s">
        <v>4</v>
      </c>
      <c r="N4273" s="3" t="s">
        <v>12419</v>
      </c>
      <c r="O4273" s="3" t="s">
        <v>12112</v>
      </c>
      <c r="P4273" s="6">
        <f>_xlfn.XLOOKUP(#REF!,[1]!Table2[BINNING],[1]!Table2[VFG],"")</f>
      </c>
      <c r="Q4273" s="6">
        <f>IF(ISNUMBER(FIND("|",#REF!,1)),LEFT(#REF!,FIND("|",#REF!,1)-2),#REF!)</f>
      </c>
      <c r="R4273" s="6">
        <f>IF(ISNUMBER(FIND("|",#REF!,1)),RIGHT(#REF!,LEN(#REF!)-FIND("|",#REF!,1)-1),"")</f>
      </c>
      <c r="S4273" s="3" t="s">
        <v>7</v>
      </c>
      <c r="T4273" s="3" t="s">
        <v>7</v>
      </c>
      <c r="U4273" s="2">
        <v>0</v>
      </c>
      <c r="V4273" s="2">
        <v>0</v>
      </c>
      <c r="W4273" s="2"/>
      <c r="X4273" s="3" t="s">
        <v>12420</v>
      </c>
      <c r="Y4273" s="2"/>
      <c r="Z4273" s="3"/>
      <c r="AA4273" s="3"/>
      <c r="AB4273" s="7"/>
      <c r="AC4273" s="3" t="s">
        <v>341</v>
      </c>
      <c r="AD4273" s="3" t="s">
        <v>342</v>
      </c>
      <c r="AE4273" s="3" t="s">
        <v>343</v>
      </c>
      <c r="AF4273" s="3" t="s">
        <v>141</v>
      </c>
      <c r="AG4273" s="4">
        <v>44926</v>
      </c>
      <c r="AH4273" s="3"/>
      <c r="AI4273" s="4"/>
      <c r="AJ427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3" s="8">
        <f>IF(#REF!=MAX(#REF!),"New","Old")</f>
      </c>
      <c r="AL4273" s="3"/>
      <c r="AM4273" s="9">
        <f>IF(OR(#REF!="",#REF!=0),"",IF(#REF!&lt;12000,"&lt;12k",IF(AND(#REF!&gt;=12000,#REF!&lt;24000),"12k to 24k",IF(AND(#REF!&gt;=24000,#REF!&lt;=36000),"24k to 36k",IF(#REF!&gt;36000,"&gt;36k","")))))</f>
      </c>
    </row>
    <row x14ac:dyDescent="0.25" r="4274" customHeight="1" ht="18.75">
      <c r="A4274" s="1">
        <v>1963527</v>
      </c>
      <c r="B4274" s="2">
        <v>11570032</v>
      </c>
      <c r="C4274" s="3" t="s">
        <v>0</v>
      </c>
      <c r="D4274" s="3" t="s">
        <v>86</v>
      </c>
      <c r="E4274" s="2">
        <v>2020</v>
      </c>
      <c r="F4274" s="4">
        <v>45306</v>
      </c>
      <c r="G4274" s="3" t="s">
        <v>2</v>
      </c>
      <c r="H4274" s="4">
        <v>45327</v>
      </c>
      <c r="I4274" s="4">
        <v>43817</v>
      </c>
      <c r="J4274" s="10">
        <v>45337</v>
      </c>
      <c r="K4274" s="3" t="s">
        <v>12421</v>
      </c>
      <c r="L4274" s="3" t="s">
        <v>6488</v>
      </c>
      <c r="M4274" s="3" t="s">
        <v>4</v>
      </c>
      <c r="N4274" s="3" t="s">
        <v>12422</v>
      </c>
      <c r="O4274" s="3" t="s">
        <v>4771</v>
      </c>
      <c r="P4274" s="6">
        <f>_xlfn.XLOOKUP(#REF!,[1]!Table2[BINNING],[1]!Table2[VFG],"")</f>
      </c>
      <c r="Q4274" s="6">
        <f>IF(ISNUMBER(FIND("|",#REF!,1)),LEFT(#REF!,FIND("|",#REF!,1)-2),#REF!)</f>
      </c>
      <c r="R4274" s="6">
        <f>IF(ISNUMBER(FIND("|",#REF!,1)),RIGHT(#REF!,LEN(#REF!)-FIND("|",#REF!,1)-1),"")</f>
      </c>
      <c r="S4274" s="3" t="s">
        <v>7</v>
      </c>
      <c r="T4274" s="3" t="s">
        <v>7</v>
      </c>
      <c r="U4274" s="2">
        <v>0</v>
      </c>
      <c r="V4274" s="2">
        <v>0</v>
      </c>
      <c r="W4274" s="2"/>
      <c r="X4274" s="3" t="s">
        <v>2631</v>
      </c>
      <c r="Y4274" s="2"/>
      <c r="Z4274" s="3"/>
      <c r="AA4274" s="3"/>
      <c r="AB4274" s="7"/>
      <c r="AC4274" s="3" t="s">
        <v>685</v>
      </c>
      <c r="AD4274" s="3" t="s">
        <v>93</v>
      </c>
      <c r="AE4274" s="3" t="s">
        <v>94</v>
      </c>
      <c r="AF4274" s="3" t="s">
        <v>95</v>
      </c>
      <c r="AG4274" s="4">
        <v>44011</v>
      </c>
      <c r="AH4274" s="3"/>
      <c r="AI4274" s="4"/>
      <c r="AJ427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4" s="8">
        <f>IF(#REF!=MAX(#REF!),"New","Old")</f>
      </c>
      <c r="AL4274" s="3"/>
      <c r="AM4274" s="9">
        <f>IF(OR(#REF!="",#REF!=0),"",IF(#REF!&lt;12000,"&lt;12k",IF(AND(#REF!&gt;=12000,#REF!&lt;24000),"12k to 24k",IF(AND(#REF!&gt;=24000,#REF!&lt;=36000),"24k to 36k",IF(#REF!&gt;36000,"&gt;36k","")))))</f>
      </c>
    </row>
    <row x14ac:dyDescent="0.25" r="4275" customHeight="1" ht="18.75">
      <c r="A4275" s="1">
        <v>1963699</v>
      </c>
      <c r="B4275" s="2">
        <v>11570152</v>
      </c>
      <c r="C4275" s="3" t="s">
        <v>0</v>
      </c>
      <c r="D4275" s="3" t="s">
        <v>86</v>
      </c>
      <c r="E4275" s="2">
        <v>2020</v>
      </c>
      <c r="F4275" s="4">
        <v>45327</v>
      </c>
      <c r="G4275" s="3" t="s">
        <v>2</v>
      </c>
      <c r="H4275" s="4">
        <v>45327</v>
      </c>
      <c r="I4275" s="4"/>
      <c r="J4275" s="10">
        <v>45337</v>
      </c>
      <c r="K4275" s="3"/>
      <c r="L4275" s="3" t="s">
        <v>681</v>
      </c>
      <c r="M4275" s="3" t="s">
        <v>4</v>
      </c>
      <c r="N4275" s="3" t="s">
        <v>12423</v>
      </c>
      <c r="O4275" s="3" t="s">
        <v>4771</v>
      </c>
      <c r="P4275" s="6">
        <f>_xlfn.XLOOKUP(#REF!,[1]!Table2[BINNING],[1]!Table2[VFG],"")</f>
      </c>
      <c r="Q4275" s="6">
        <f>IF(ISNUMBER(FIND("|",#REF!,1)),LEFT(#REF!,FIND("|",#REF!,1)-2),#REF!)</f>
      </c>
      <c r="R4275" s="6">
        <f>IF(ISNUMBER(FIND("|",#REF!,1)),RIGHT(#REF!,LEN(#REF!)-FIND("|",#REF!,1)-1),"")</f>
      </c>
      <c r="S4275" s="3" t="s">
        <v>7</v>
      </c>
      <c r="T4275" s="3" t="s">
        <v>7</v>
      </c>
      <c r="U4275" s="2">
        <v>0</v>
      </c>
      <c r="V4275" s="2">
        <v>0</v>
      </c>
      <c r="W4275" s="2"/>
      <c r="X4275" s="3" t="s">
        <v>2631</v>
      </c>
      <c r="Y4275" s="2"/>
      <c r="Z4275" s="3"/>
      <c r="AA4275" s="3"/>
      <c r="AB4275" s="7"/>
      <c r="AC4275" s="3"/>
      <c r="AD4275" s="3"/>
      <c r="AE4275" s="3"/>
      <c r="AF4275" s="3"/>
      <c r="AG4275" s="4"/>
      <c r="AH4275" s="3"/>
      <c r="AI4275" s="4"/>
      <c r="AJ427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5" s="8">
        <f>IF(#REF!=MAX(#REF!),"New","Old")</f>
      </c>
      <c r="AL4275" s="3"/>
      <c r="AM4275" s="9">
        <f>IF(OR(#REF!="",#REF!=0),"",IF(#REF!&lt;12000,"&lt;12k",IF(AND(#REF!&gt;=12000,#REF!&lt;24000),"12k to 24k",IF(AND(#REF!&gt;=24000,#REF!&lt;=36000),"24k to 36k",IF(#REF!&gt;36000,"&gt;36k","")))))</f>
      </c>
    </row>
    <row x14ac:dyDescent="0.25" r="4276" customHeight="1" ht="18.75">
      <c r="A4276" s="1">
        <v>1963705</v>
      </c>
      <c r="B4276" s="2">
        <v>11570156</v>
      </c>
      <c r="C4276" s="3" t="s">
        <v>0</v>
      </c>
      <c r="D4276" s="3" t="s">
        <v>1</v>
      </c>
      <c r="E4276" s="2">
        <v>2016</v>
      </c>
      <c r="F4276" s="4">
        <v>45326</v>
      </c>
      <c r="G4276" s="3" t="s">
        <v>2</v>
      </c>
      <c r="H4276" s="4">
        <v>45327</v>
      </c>
      <c r="I4276" s="4"/>
      <c r="J4276" s="10">
        <v>45337</v>
      </c>
      <c r="K4276" s="3"/>
      <c r="L4276" s="3" t="s">
        <v>7146</v>
      </c>
      <c r="M4276" s="3" t="s">
        <v>4</v>
      </c>
      <c r="N4276" s="3" t="s">
        <v>12424</v>
      </c>
      <c r="O4276" s="3" t="s">
        <v>49</v>
      </c>
      <c r="P4276" s="6">
        <f>_xlfn.XLOOKUP(#REF!,[1]!Table2[BINNING],[1]!Table2[VFG],"")</f>
      </c>
      <c r="Q4276" s="6">
        <f>IF(ISNUMBER(FIND("|",#REF!,1)),LEFT(#REF!,FIND("|",#REF!,1)-2),#REF!)</f>
      </c>
      <c r="R4276" s="6">
        <f>IF(ISNUMBER(FIND("|",#REF!,1)),RIGHT(#REF!,LEN(#REF!)-FIND("|",#REF!,1)-1),"")</f>
      </c>
      <c r="S4276" s="3" t="s">
        <v>7</v>
      </c>
      <c r="T4276" s="3" t="s">
        <v>7</v>
      </c>
      <c r="U4276" s="2">
        <v>0</v>
      </c>
      <c r="V4276" s="2">
        <v>0</v>
      </c>
      <c r="W4276" s="2"/>
      <c r="X4276" s="3" t="s">
        <v>3422</v>
      </c>
      <c r="Y4276" s="2"/>
      <c r="Z4276" s="3"/>
      <c r="AA4276" s="3"/>
      <c r="AB4276" s="7"/>
      <c r="AC4276" s="3"/>
      <c r="AD4276" s="3"/>
      <c r="AE4276" s="3"/>
      <c r="AF4276" s="3"/>
      <c r="AG4276" s="4"/>
      <c r="AH4276" s="3"/>
      <c r="AI4276" s="4"/>
      <c r="AJ427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6" s="8">
        <f>IF(#REF!=MAX(#REF!),"New","Old")</f>
      </c>
      <c r="AL4276" s="3"/>
      <c r="AM4276" s="9">
        <f>IF(OR(#REF!="",#REF!=0),"",IF(#REF!&lt;12000,"&lt;12k",IF(AND(#REF!&gt;=12000,#REF!&lt;24000),"12k to 24k",IF(AND(#REF!&gt;=24000,#REF!&lt;=36000),"24k to 36k",IF(#REF!&gt;36000,"&gt;36k","")))))</f>
      </c>
    </row>
    <row x14ac:dyDescent="0.25" r="4277" customHeight="1" ht="18.75">
      <c r="A4277" s="1">
        <v>1963800</v>
      </c>
      <c r="B4277" s="2">
        <v>11570213</v>
      </c>
      <c r="C4277" s="3" t="s">
        <v>0</v>
      </c>
      <c r="D4277" s="3" t="s">
        <v>86</v>
      </c>
      <c r="E4277" s="2">
        <v>2020</v>
      </c>
      <c r="F4277" s="4">
        <v>45321</v>
      </c>
      <c r="G4277" s="3" t="s">
        <v>2</v>
      </c>
      <c r="H4277" s="4">
        <v>45328</v>
      </c>
      <c r="I4277" s="4">
        <v>43778</v>
      </c>
      <c r="J4277" s="10">
        <v>45337</v>
      </c>
      <c r="K4277" s="3" t="s">
        <v>12425</v>
      </c>
      <c r="L4277" s="3" t="s">
        <v>5593</v>
      </c>
      <c r="M4277" s="3" t="s">
        <v>4</v>
      </c>
      <c r="N4277" s="3" t="s">
        <v>12426</v>
      </c>
      <c r="O4277" s="3" t="s">
        <v>4771</v>
      </c>
      <c r="P4277" s="6">
        <f>_xlfn.XLOOKUP(#REF!,[1]!Table2[BINNING],[1]!Table2[VFG],"")</f>
      </c>
      <c r="Q4277" s="6">
        <f>IF(ISNUMBER(FIND("|",#REF!,1)),LEFT(#REF!,FIND("|",#REF!,1)-2),#REF!)</f>
      </c>
      <c r="R4277" s="6">
        <f>IF(ISNUMBER(FIND("|",#REF!,1)),RIGHT(#REF!,LEN(#REF!)-FIND("|",#REF!,1)-1),"")</f>
      </c>
      <c r="S4277" s="3" t="s">
        <v>7</v>
      </c>
      <c r="T4277" s="3" t="s">
        <v>7</v>
      </c>
      <c r="U4277" s="2">
        <v>0</v>
      </c>
      <c r="V4277" s="2">
        <v>0</v>
      </c>
      <c r="W4277" s="2"/>
      <c r="X4277" s="3" t="s">
        <v>2631</v>
      </c>
      <c r="Y4277" s="2"/>
      <c r="Z4277" s="3"/>
      <c r="AA4277" s="3"/>
      <c r="AB4277" s="7"/>
      <c r="AC4277" s="3" t="s">
        <v>685</v>
      </c>
      <c r="AD4277" s="3" t="s">
        <v>93</v>
      </c>
      <c r="AE4277" s="3" t="s">
        <v>94</v>
      </c>
      <c r="AF4277" s="3" t="s">
        <v>95</v>
      </c>
      <c r="AG4277" s="4">
        <v>44062</v>
      </c>
      <c r="AH4277" s="3"/>
      <c r="AI4277" s="4"/>
      <c r="AJ427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7" s="8">
        <f>IF(#REF!=MAX(#REF!),"New","Old")</f>
      </c>
      <c r="AL4277" s="3"/>
      <c r="AM4277" s="9">
        <f>IF(OR(#REF!="",#REF!=0),"",IF(#REF!&lt;12000,"&lt;12k",IF(AND(#REF!&gt;=12000,#REF!&lt;24000),"12k to 24k",IF(AND(#REF!&gt;=24000,#REF!&lt;=36000),"24k to 36k",IF(#REF!&gt;36000,"&gt;36k","")))))</f>
      </c>
    </row>
    <row x14ac:dyDescent="0.25" r="4278" customHeight="1" ht="18.75">
      <c r="A4278" s="1">
        <v>1963804</v>
      </c>
      <c r="B4278" s="2">
        <v>11570217</v>
      </c>
      <c r="C4278" s="3" t="s">
        <v>0</v>
      </c>
      <c r="D4278" s="3" t="s">
        <v>1</v>
      </c>
      <c r="E4278" s="2">
        <v>2019</v>
      </c>
      <c r="F4278" s="4">
        <v>45304</v>
      </c>
      <c r="G4278" s="3" t="s">
        <v>2</v>
      </c>
      <c r="H4278" s="4">
        <v>45328</v>
      </c>
      <c r="I4278" s="4">
        <v>43613</v>
      </c>
      <c r="J4278" s="10">
        <v>45337</v>
      </c>
      <c r="K4278" s="3" t="s">
        <v>12427</v>
      </c>
      <c r="L4278" s="3" t="s">
        <v>12428</v>
      </c>
      <c r="M4278" s="3" t="s">
        <v>4</v>
      </c>
      <c r="N4278" s="3" t="s">
        <v>12429</v>
      </c>
      <c r="O4278" s="3" t="s">
        <v>49</v>
      </c>
      <c r="P4278" s="6">
        <f>_xlfn.XLOOKUP(#REF!,[1]!Table2[BINNING],[1]!Table2[VFG],"")</f>
      </c>
      <c r="Q4278" s="6">
        <f>IF(ISNUMBER(FIND("|",#REF!,1)),LEFT(#REF!,FIND("|",#REF!,1)-2),#REF!)</f>
      </c>
      <c r="R4278" s="6">
        <f>IF(ISNUMBER(FIND("|",#REF!,1)),RIGHT(#REF!,LEN(#REF!)-FIND("|",#REF!,1)-1),"")</f>
      </c>
      <c r="S4278" s="3" t="s">
        <v>7</v>
      </c>
      <c r="T4278" s="3" t="s">
        <v>7</v>
      </c>
      <c r="U4278" s="2">
        <v>0</v>
      </c>
      <c r="V4278" s="2">
        <v>0</v>
      </c>
      <c r="W4278" s="2">
        <v>75000</v>
      </c>
      <c r="X4278" s="3" t="s">
        <v>4038</v>
      </c>
      <c r="Y4278" s="2"/>
      <c r="Z4278" s="3" t="s">
        <v>12430</v>
      </c>
      <c r="AA4278" s="3" t="s">
        <v>4038</v>
      </c>
      <c r="AB4278" s="7"/>
      <c r="AC4278" s="3" t="s">
        <v>20</v>
      </c>
      <c r="AD4278" s="3" t="s">
        <v>11</v>
      </c>
      <c r="AE4278" s="3" t="s">
        <v>21</v>
      </c>
      <c r="AF4278" s="3" t="s">
        <v>13</v>
      </c>
      <c r="AG4278" s="4">
        <v>43699</v>
      </c>
      <c r="AH4278" s="3"/>
      <c r="AI4278" s="4"/>
      <c r="AJ427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8" s="8">
        <f>IF(#REF!=MAX(#REF!),"New","Old")</f>
      </c>
      <c r="AL4278" s="3"/>
      <c r="AM4278" s="9">
        <f>IF(OR(#REF!="",#REF!=0),"",IF(#REF!&lt;12000,"&lt;12k",IF(AND(#REF!&gt;=12000,#REF!&lt;24000),"12k to 24k",IF(AND(#REF!&gt;=24000,#REF!&lt;=36000),"24k to 36k",IF(#REF!&gt;36000,"&gt;36k","")))))</f>
      </c>
    </row>
    <row x14ac:dyDescent="0.25" r="4279" customHeight="1" ht="18.75">
      <c r="A4279" s="1">
        <v>1963856</v>
      </c>
      <c r="B4279" s="2">
        <v>11570252</v>
      </c>
      <c r="C4279" s="3" t="s">
        <v>173</v>
      </c>
      <c r="D4279" s="3" t="s">
        <v>204</v>
      </c>
      <c r="E4279" s="2">
        <v>2017</v>
      </c>
      <c r="F4279" s="4">
        <v>45243</v>
      </c>
      <c r="G4279" s="3" t="s">
        <v>14</v>
      </c>
      <c r="H4279" s="4">
        <v>45328</v>
      </c>
      <c r="I4279" s="4">
        <v>42591</v>
      </c>
      <c r="J4279" s="10">
        <v>45337</v>
      </c>
      <c r="K4279" s="3" t="s">
        <v>12431</v>
      </c>
      <c r="L4279" s="3" t="s">
        <v>12432</v>
      </c>
      <c r="M4279" s="3" t="s">
        <v>4</v>
      </c>
      <c r="N4279" s="3" t="s">
        <v>12433</v>
      </c>
      <c r="O4279" s="3" t="s">
        <v>62</v>
      </c>
      <c r="P4279" s="6">
        <f>_xlfn.XLOOKUP(#REF!,[1]!Table2[BINNING],[1]!Table2[VFG],"")</f>
      </c>
      <c r="Q4279" s="6">
        <f>IF(ISNUMBER(FIND("|",#REF!,1)),LEFT(#REF!,FIND("|",#REF!,1)-2),#REF!)</f>
      </c>
      <c r="R4279" s="6">
        <f>IF(ISNUMBER(FIND("|",#REF!,1)),RIGHT(#REF!,LEN(#REF!)-FIND("|",#REF!,1)-1),"")</f>
      </c>
      <c r="S4279" s="3" t="s">
        <v>7</v>
      </c>
      <c r="T4279" s="3" t="s">
        <v>7</v>
      </c>
      <c r="U4279" s="2">
        <v>0</v>
      </c>
      <c r="V4279" s="2">
        <v>0</v>
      </c>
      <c r="W4279" s="2">
        <v>60000</v>
      </c>
      <c r="X4279" s="3" t="s">
        <v>32</v>
      </c>
      <c r="Y4279" s="2"/>
      <c r="Z4279" s="3" t="s">
        <v>12434</v>
      </c>
      <c r="AA4279" s="3" t="s">
        <v>3422</v>
      </c>
      <c r="AB4279" s="7"/>
      <c r="AC4279" s="3" t="s">
        <v>208</v>
      </c>
      <c r="AD4279" s="3" t="s">
        <v>209</v>
      </c>
      <c r="AE4279" s="3" t="s">
        <v>210</v>
      </c>
      <c r="AF4279" s="3" t="s">
        <v>211</v>
      </c>
      <c r="AG4279" s="4">
        <v>42695</v>
      </c>
      <c r="AH4279" s="3"/>
      <c r="AI4279" s="4"/>
      <c r="AJ427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79" s="8">
        <f>IF(#REF!=MAX(#REF!),"New","Old")</f>
      </c>
      <c r="AL4279" s="3"/>
      <c r="AM4279" s="9">
        <f>IF(OR(#REF!="",#REF!=0),"",IF(#REF!&lt;12000,"&lt;12k",IF(AND(#REF!&gt;=12000,#REF!&lt;24000),"12k to 24k",IF(AND(#REF!&gt;=24000,#REF!&lt;=36000),"24k to 36k",IF(#REF!&gt;36000,"&gt;36k","")))))</f>
      </c>
    </row>
    <row x14ac:dyDescent="0.25" r="4280" customHeight="1" ht="18.75">
      <c r="A4280" s="1">
        <v>1963879</v>
      </c>
      <c r="B4280" s="2">
        <v>11570266</v>
      </c>
      <c r="C4280" s="3" t="s">
        <v>0</v>
      </c>
      <c r="D4280" s="3" t="s">
        <v>86</v>
      </c>
      <c r="E4280" s="2">
        <v>2020</v>
      </c>
      <c r="F4280" s="4">
        <v>45232</v>
      </c>
      <c r="G4280" s="3" t="s">
        <v>14</v>
      </c>
      <c r="H4280" s="4">
        <v>45328</v>
      </c>
      <c r="I4280" s="4">
        <v>43704</v>
      </c>
      <c r="J4280" s="10">
        <v>45337</v>
      </c>
      <c r="K4280" s="3" t="s">
        <v>12435</v>
      </c>
      <c r="L4280" s="3" t="s">
        <v>5294</v>
      </c>
      <c r="M4280" s="3" t="s">
        <v>4</v>
      </c>
      <c r="N4280" s="3" t="s">
        <v>12436</v>
      </c>
      <c r="O4280" s="3" t="s">
        <v>4771</v>
      </c>
      <c r="P4280" s="6">
        <f>_xlfn.XLOOKUP(#REF!,[1]!Table2[BINNING],[1]!Table2[VFG],"")</f>
      </c>
      <c r="Q4280" s="6">
        <f>IF(ISNUMBER(FIND("|",#REF!,1)),LEFT(#REF!,FIND("|",#REF!,1)-2),#REF!)</f>
      </c>
      <c r="R4280" s="6">
        <f>IF(ISNUMBER(FIND("|",#REF!,1)),RIGHT(#REF!,LEN(#REF!)-FIND("|",#REF!,1)-1),"")</f>
      </c>
      <c r="S4280" s="3" t="s">
        <v>7</v>
      </c>
      <c r="T4280" s="3" t="s">
        <v>7</v>
      </c>
      <c r="U4280" s="2">
        <v>0</v>
      </c>
      <c r="V4280" s="2">
        <v>0</v>
      </c>
      <c r="W4280" s="2">
        <v>46000</v>
      </c>
      <c r="X4280" s="3" t="s">
        <v>4511</v>
      </c>
      <c r="Y4280" s="2"/>
      <c r="Z4280" s="3"/>
      <c r="AA4280" s="3"/>
      <c r="AB4280" s="7"/>
      <c r="AC4280" s="3" t="s">
        <v>685</v>
      </c>
      <c r="AD4280" s="3" t="s">
        <v>93</v>
      </c>
      <c r="AE4280" s="3" t="s">
        <v>94</v>
      </c>
      <c r="AF4280" s="3" t="s">
        <v>95</v>
      </c>
      <c r="AG4280" s="4">
        <v>43879</v>
      </c>
      <c r="AH4280" s="3"/>
      <c r="AI4280" s="4"/>
      <c r="AJ428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0" s="8">
        <f>IF(#REF!=MAX(#REF!),"New","Old")</f>
      </c>
      <c r="AL4280" s="3"/>
      <c r="AM4280" s="9">
        <f>IF(OR(#REF!="",#REF!=0),"",IF(#REF!&lt;12000,"&lt;12k",IF(AND(#REF!&gt;=12000,#REF!&lt;24000),"12k to 24k",IF(AND(#REF!&gt;=24000,#REF!&lt;=36000),"24k to 36k",IF(#REF!&gt;36000,"&gt;36k","")))))</f>
      </c>
    </row>
    <row x14ac:dyDescent="0.25" r="4281" customHeight="1" ht="18.75">
      <c r="A4281" s="1">
        <v>1963883</v>
      </c>
      <c r="B4281" s="2">
        <v>11570270</v>
      </c>
      <c r="C4281" s="3" t="s">
        <v>0</v>
      </c>
      <c r="D4281" s="3" t="s">
        <v>1</v>
      </c>
      <c r="E4281" s="2">
        <v>2022</v>
      </c>
      <c r="F4281" s="4">
        <v>45299</v>
      </c>
      <c r="G4281" s="3" t="s">
        <v>2</v>
      </c>
      <c r="H4281" s="4">
        <v>45328</v>
      </c>
      <c r="I4281" s="4">
        <v>44615</v>
      </c>
      <c r="J4281" s="10">
        <v>45337</v>
      </c>
      <c r="K4281" s="3" t="s">
        <v>12437</v>
      </c>
      <c r="L4281" s="3" t="s">
        <v>12438</v>
      </c>
      <c r="M4281" s="3" t="s">
        <v>4</v>
      </c>
      <c r="N4281" s="3" t="s">
        <v>12439</v>
      </c>
      <c r="O4281" s="3" t="s">
        <v>600</v>
      </c>
      <c r="P4281" s="6">
        <f>_xlfn.XLOOKUP(#REF!,[1]!Table2[BINNING],[1]!Table2[VFG],"")</f>
      </c>
      <c r="Q4281" s="6">
        <f>IF(ISNUMBER(FIND("|",#REF!,1)),LEFT(#REF!,FIND("|",#REF!,1)-2),#REF!)</f>
      </c>
      <c r="R4281" s="6">
        <f>IF(ISNUMBER(FIND("|",#REF!,1)),RIGHT(#REF!,LEN(#REF!)-FIND("|",#REF!,1)-1),"")</f>
      </c>
      <c r="S4281" s="3" t="s">
        <v>7</v>
      </c>
      <c r="T4281" s="3" t="s">
        <v>7</v>
      </c>
      <c r="U4281" s="2">
        <v>0</v>
      </c>
      <c r="V4281" s="2">
        <v>0</v>
      </c>
      <c r="W4281" s="2">
        <v>40000</v>
      </c>
      <c r="X4281" s="3" t="s">
        <v>3814</v>
      </c>
      <c r="Y4281" s="2"/>
      <c r="Z4281" s="3" t="s">
        <v>12440</v>
      </c>
      <c r="AA4281" s="3" t="s">
        <v>3814</v>
      </c>
      <c r="AB4281" s="7"/>
      <c r="AC4281" s="3" t="s">
        <v>4018</v>
      </c>
      <c r="AD4281" s="3" t="s">
        <v>11</v>
      </c>
      <c r="AE4281" s="3" t="s">
        <v>21</v>
      </c>
      <c r="AF4281" s="3" t="s">
        <v>13</v>
      </c>
      <c r="AG4281" s="4">
        <v>44734</v>
      </c>
      <c r="AH4281" s="3"/>
      <c r="AI4281" s="4"/>
      <c r="AJ428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1" s="8">
        <f>IF(#REF!=MAX(#REF!),"New","Old")</f>
      </c>
      <c r="AL4281" s="3"/>
      <c r="AM4281" s="9">
        <f>IF(OR(#REF!="",#REF!=0),"",IF(#REF!&lt;12000,"&lt;12k",IF(AND(#REF!&gt;=12000,#REF!&lt;24000),"12k to 24k",IF(AND(#REF!&gt;=24000,#REF!&lt;=36000),"24k to 36k",IF(#REF!&gt;36000,"&gt;36k","")))))</f>
      </c>
    </row>
    <row x14ac:dyDescent="0.25" r="4282" customHeight="1" ht="18.75">
      <c r="A4282" s="1">
        <v>1963941</v>
      </c>
      <c r="B4282" s="2">
        <v>11570315</v>
      </c>
      <c r="C4282" s="3" t="s">
        <v>0</v>
      </c>
      <c r="D4282" s="3" t="s">
        <v>86</v>
      </c>
      <c r="E4282" s="2">
        <v>2021</v>
      </c>
      <c r="F4282" s="4">
        <v>45328</v>
      </c>
      <c r="G4282" s="3" t="s">
        <v>2</v>
      </c>
      <c r="H4282" s="4">
        <v>45328</v>
      </c>
      <c r="I4282" s="4">
        <v>44204</v>
      </c>
      <c r="J4282" s="10">
        <v>45337</v>
      </c>
      <c r="K4282" s="3" t="s">
        <v>12441</v>
      </c>
      <c r="L4282" s="3" t="s">
        <v>12442</v>
      </c>
      <c r="M4282" s="3" t="s">
        <v>4</v>
      </c>
      <c r="N4282" s="3" t="s">
        <v>12443</v>
      </c>
      <c r="O4282" s="3" t="s">
        <v>4771</v>
      </c>
      <c r="P4282" s="6">
        <f>_xlfn.XLOOKUP(#REF!,[1]!Table2[BINNING],[1]!Table2[VFG],"")</f>
      </c>
      <c r="Q4282" s="6">
        <f>IF(ISNUMBER(FIND("|",#REF!,1)),LEFT(#REF!,FIND("|",#REF!,1)-2),#REF!)</f>
      </c>
      <c r="R4282" s="6">
        <f>IF(ISNUMBER(FIND("|",#REF!,1)),RIGHT(#REF!,LEN(#REF!)-FIND("|",#REF!,1)-1),"")</f>
      </c>
      <c r="S4282" s="3" t="s">
        <v>7</v>
      </c>
      <c r="T4282" s="3" t="s">
        <v>7</v>
      </c>
      <c r="U4282" s="2">
        <v>0</v>
      </c>
      <c r="V4282" s="2">
        <v>0</v>
      </c>
      <c r="W4282" s="2">
        <v>37000</v>
      </c>
      <c r="X4282" s="3" t="s">
        <v>3948</v>
      </c>
      <c r="Y4282" s="2"/>
      <c r="Z4282" s="3" t="s">
        <v>12444</v>
      </c>
      <c r="AA4282" s="3" t="s">
        <v>3948</v>
      </c>
      <c r="AB4282" s="7"/>
      <c r="AC4282" s="3" t="s">
        <v>685</v>
      </c>
      <c r="AD4282" s="3" t="s">
        <v>93</v>
      </c>
      <c r="AE4282" s="3" t="s">
        <v>94</v>
      </c>
      <c r="AF4282" s="3" t="s">
        <v>95</v>
      </c>
      <c r="AG4282" s="4">
        <v>44277</v>
      </c>
      <c r="AH4282" s="3"/>
      <c r="AI4282" s="4"/>
      <c r="AJ428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2" s="8">
        <f>IF(#REF!=MAX(#REF!),"New","Old")</f>
      </c>
      <c r="AL4282" s="3"/>
      <c r="AM4282" s="9">
        <f>IF(OR(#REF!="",#REF!=0),"",IF(#REF!&lt;12000,"&lt;12k",IF(AND(#REF!&gt;=12000,#REF!&lt;24000),"12k to 24k",IF(AND(#REF!&gt;=24000,#REF!&lt;=36000),"24k to 36k",IF(#REF!&gt;36000,"&gt;36k","")))))</f>
      </c>
    </row>
    <row x14ac:dyDescent="0.25" r="4283" customHeight="1" ht="18.75">
      <c r="A4283" s="1">
        <v>1963949</v>
      </c>
      <c r="B4283" s="2">
        <v>11570321</v>
      </c>
      <c r="C4283" s="3" t="s">
        <v>0</v>
      </c>
      <c r="D4283" s="3" t="s">
        <v>86</v>
      </c>
      <c r="E4283" s="2">
        <v>2020</v>
      </c>
      <c r="F4283" s="4">
        <v>45327</v>
      </c>
      <c r="G4283" s="3" t="s">
        <v>2</v>
      </c>
      <c r="H4283" s="4">
        <v>45328</v>
      </c>
      <c r="I4283" s="4">
        <v>43778</v>
      </c>
      <c r="J4283" s="10">
        <v>45337</v>
      </c>
      <c r="K4283" s="3" t="s">
        <v>12445</v>
      </c>
      <c r="L4283" s="3" t="s">
        <v>3604</v>
      </c>
      <c r="M4283" s="3" t="s">
        <v>4</v>
      </c>
      <c r="N4283" s="3" t="s">
        <v>12446</v>
      </c>
      <c r="O4283" s="3" t="s">
        <v>4771</v>
      </c>
      <c r="P4283" s="6">
        <f>_xlfn.XLOOKUP(#REF!,[1]!Table2[BINNING],[1]!Table2[VFG],"")</f>
      </c>
      <c r="Q4283" s="6">
        <f>IF(ISNUMBER(FIND("|",#REF!,1)),LEFT(#REF!,FIND("|",#REF!,1)-2),#REF!)</f>
      </c>
      <c r="R4283" s="6">
        <f>IF(ISNUMBER(FIND("|",#REF!,1)),RIGHT(#REF!,LEN(#REF!)-FIND("|",#REF!,1)-1),"")</f>
      </c>
      <c r="S4283" s="3" t="s">
        <v>7</v>
      </c>
      <c r="T4283" s="3" t="s">
        <v>7</v>
      </c>
      <c r="U4283" s="2">
        <v>0</v>
      </c>
      <c r="V4283" s="2">
        <v>0</v>
      </c>
      <c r="W4283" s="2">
        <v>31780</v>
      </c>
      <c r="X4283" s="3" t="s">
        <v>133</v>
      </c>
      <c r="Y4283" s="2"/>
      <c r="Z4283" s="3" t="s">
        <v>12447</v>
      </c>
      <c r="AA4283" s="3" t="s">
        <v>133</v>
      </c>
      <c r="AB4283" s="7"/>
      <c r="AC4283" s="3" t="s">
        <v>685</v>
      </c>
      <c r="AD4283" s="3" t="s">
        <v>93</v>
      </c>
      <c r="AE4283" s="3" t="s">
        <v>94</v>
      </c>
      <c r="AF4283" s="3" t="s">
        <v>95</v>
      </c>
      <c r="AG4283" s="4">
        <v>44166</v>
      </c>
      <c r="AH4283" s="3"/>
      <c r="AI4283" s="4"/>
      <c r="AJ428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3" s="8">
        <f>IF(#REF!=MAX(#REF!),"New","Old")</f>
      </c>
      <c r="AL4283" s="3"/>
      <c r="AM4283" s="9">
        <f>IF(OR(#REF!="",#REF!=0),"",IF(#REF!&lt;12000,"&lt;12k",IF(AND(#REF!&gt;=12000,#REF!&lt;24000),"12k to 24k",IF(AND(#REF!&gt;=24000,#REF!&lt;=36000),"24k to 36k",IF(#REF!&gt;36000,"&gt;36k","")))))</f>
      </c>
    </row>
    <row x14ac:dyDescent="0.25" r="4284" customHeight="1" ht="18.75">
      <c r="A4284" s="1">
        <v>1963957</v>
      </c>
      <c r="B4284" s="2">
        <v>11570328</v>
      </c>
      <c r="C4284" s="3" t="s">
        <v>0</v>
      </c>
      <c r="D4284" s="3" t="s">
        <v>38</v>
      </c>
      <c r="E4284" s="2">
        <v>2016</v>
      </c>
      <c r="F4284" s="4">
        <v>45325</v>
      </c>
      <c r="G4284" s="3" t="s">
        <v>2</v>
      </c>
      <c r="H4284" s="4">
        <v>45328</v>
      </c>
      <c r="I4284" s="4">
        <v>42475</v>
      </c>
      <c r="J4284" s="10">
        <v>45337</v>
      </c>
      <c r="K4284" s="3" t="s">
        <v>12448</v>
      </c>
      <c r="L4284" s="3" t="s">
        <v>12449</v>
      </c>
      <c r="M4284" s="3" t="s">
        <v>4</v>
      </c>
      <c r="N4284" s="3" t="s">
        <v>12450</v>
      </c>
      <c r="O4284" s="3" t="s">
        <v>6</v>
      </c>
      <c r="P4284" s="6">
        <f>_xlfn.XLOOKUP(#REF!,[1]!Table2[BINNING],[1]!Table2[VFG],"")</f>
      </c>
      <c r="Q4284" s="6">
        <f>IF(ISNUMBER(FIND("|",#REF!,1)),LEFT(#REF!,FIND("|",#REF!,1)-2),#REF!)</f>
      </c>
      <c r="R4284" s="6">
        <f>IF(ISNUMBER(FIND("|",#REF!,1)),RIGHT(#REF!,LEN(#REF!)-FIND("|",#REF!,1)-1),"")</f>
      </c>
      <c r="S4284" s="3" t="s">
        <v>7</v>
      </c>
      <c r="T4284" s="3" t="s">
        <v>7</v>
      </c>
      <c r="U4284" s="2">
        <v>0</v>
      </c>
      <c r="V4284" s="2">
        <v>0</v>
      </c>
      <c r="W4284" s="2"/>
      <c r="X4284" s="3" t="s">
        <v>12451</v>
      </c>
      <c r="Y4284" s="2" t="s">
        <v>12452</v>
      </c>
      <c r="Z4284" s="3"/>
      <c r="AA4284" s="3"/>
      <c r="AB4284" s="7"/>
      <c r="AC4284" s="3" t="s">
        <v>826</v>
      </c>
      <c r="AD4284" s="3" t="s">
        <v>147</v>
      </c>
      <c r="AE4284" s="3" t="s">
        <v>148</v>
      </c>
      <c r="AF4284" s="3" t="s">
        <v>45</v>
      </c>
      <c r="AG4284" s="4">
        <v>42504</v>
      </c>
      <c r="AH4284" s="3"/>
      <c r="AI4284" s="4"/>
      <c r="AJ428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4" s="8">
        <f>IF(#REF!=MAX(#REF!),"New","Old")</f>
      </c>
      <c r="AL4284" s="3"/>
      <c r="AM4284" s="9">
        <f>IF(OR(#REF!="",#REF!=0),"",IF(#REF!&lt;12000,"&lt;12k",IF(AND(#REF!&gt;=12000,#REF!&lt;24000),"12k to 24k",IF(AND(#REF!&gt;=24000,#REF!&lt;=36000),"24k to 36k",IF(#REF!&gt;36000,"&gt;36k","")))))</f>
      </c>
    </row>
    <row x14ac:dyDescent="0.25" r="4285" customHeight="1" ht="18.75">
      <c r="A4285" s="1">
        <v>1964000</v>
      </c>
      <c r="B4285" s="2">
        <v>11570355</v>
      </c>
      <c r="C4285" s="3" t="s">
        <v>0</v>
      </c>
      <c r="D4285" s="3" t="s">
        <v>1</v>
      </c>
      <c r="E4285" s="2">
        <v>2018</v>
      </c>
      <c r="F4285" s="4">
        <v>45078</v>
      </c>
      <c r="G4285" s="3" t="s">
        <v>108</v>
      </c>
      <c r="H4285" s="4">
        <v>45328</v>
      </c>
      <c r="I4285" s="4">
        <v>42983</v>
      </c>
      <c r="J4285" s="10">
        <v>45337</v>
      </c>
      <c r="K4285" s="3" t="s">
        <v>12453</v>
      </c>
      <c r="L4285" s="3" t="s">
        <v>4180</v>
      </c>
      <c r="M4285" s="3" t="s">
        <v>4</v>
      </c>
      <c r="N4285" s="3" t="s">
        <v>12454</v>
      </c>
      <c r="O4285" s="3" t="s">
        <v>459</v>
      </c>
      <c r="P4285" s="6">
        <f>_xlfn.XLOOKUP(#REF!,[1]!Table2[BINNING],[1]!Table2[VFG],"")</f>
      </c>
      <c r="Q4285" s="6">
        <f>IF(ISNUMBER(FIND("|",#REF!,1)),LEFT(#REF!,FIND("|",#REF!,1)-2),#REF!)</f>
      </c>
      <c r="R4285" s="6">
        <f>IF(ISNUMBER(FIND("|",#REF!,1)),RIGHT(#REF!,LEN(#REF!)-FIND("|",#REF!,1)-1),"")</f>
      </c>
      <c r="S4285" s="3" t="s">
        <v>7</v>
      </c>
      <c r="T4285" s="3" t="s">
        <v>7</v>
      </c>
      <c r="U4285" s="2">
        <v>0</v>
      </c>
      <c r="V4285" s="2">
        <v>0</v>
      </c>
      <c r="W4285" s="2">
        <v>38000</v>
      </c>
      <c r="X4285" s="3" t="s">
        <v>4544</v>
      </c>
      <c r="Y4285" s="2" t="s">
        <v>12455</v>
      </c>
      <c r="Z4285" s="3"/>
      <c r="AA4285" s="3"/>
      <c r="AB4285" s="7"/>
      <c r="AC4285" s="3" t="s">
        <v>20</v>
      </c>
      <c r="AD4285" s="3" t="s">
        <v>11</v>
      </c>
      <c r="AE4285" s="3" t="s">
        <v>21</v>
      </c>
      <c r="AF4285" s="3" t="s">
        <v>13</v>
      </c>
      <c r="AG4285" s="4">
        <v>43029</v>
      </c>
      <c r="AH4285" s="3"/>
      <c r="AI4285" s="4"/>
      <c r="AJ428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5" s="8">
        <f>IF(#REF!=MAX(#REF!),"New","Old")</f>
      </c>
      <c r="AL4285" s="3"/>
      <c r="AM4285" s="9">
        <f>IF(OR(#REF!="",#REF!=0),"",IF(#REF!&lt;12000,"&lt;12k",IF(AND(#REF!&gt;=12000,#REF!&lt;24000),"12k to 24k",IF(AND(#REF!&gt;=24000,#REF!&lt;=36000),"24k to 36k",IF(#REF!&gt;36000,"&gt;36k","")))))</f>
      </c>
    </row>
    <row x14ac:dyDescent="0.25" r="4286" customHeight="1" ht="18.75">
      <c r="A4286" s="1">
        <v>1964015</v>
      </c>
      <c r="B4286" s="2">
        <v>11570366</v>
      </c>
      <c r="C4286" s="3" t="s">
        <v>0</v>
      </c>
      <c r="D4286" s="3" t="s">
        <v>86</v>
      </c>
      <c r="E4286" s="2">
        <v>2020</v>
      </c>
      <c r="F4286" s="4">
        <v>45314</v>
      </c>
      <c r="G4286" s="3" t="s">
        <v>2</v>
      </c>
      <c r="H4286" s="4">
        <v>45328</v>
      </c>
      <c r="I4286" s="4">
        <v>43654</v>
      </c>
      <c r="J4286" s="10">
        <v>45337</v>
      </c>
      <c r="K4286" s="3" t="s">
        <v>12456</v>
      </c>
      <c r="L4286" s="3" t="s">
        <v>8822</v>
      </c>
      <c r="M4286" s="3" t="s">
        <v>4</v>
      </c>
      <c r="N4286" s="3" t="s">
        <v>12457</v>
      </c>
      <c r="O4286" s="3" t="s">
        <v>4771</v>
      </c>
      <c r="P4286" s="6">
        <f>_xlfn.XLOOKUP(#REF!,[1]!Table2[BINNING],[1]!Table2[VFG],"")</f>
      </c>
      <c r="Q4286" s="6">
        <f>IF(ISNUMBER(FIND("|",#REF!,1)),LEFT(#REF!,FIND("|",#REF!,1)-2),#REF!)</f>
      </c>
      <c r="R4286" s="6">
        <f>IF(ISNUMBER(FIND("|",#REF!,1)),RIGHT(#REF!,LEN(#REF!)-FIND("|",#REF!,1)-1),"")</f>
      </c>
      <c r="S4286" s="3" t="s">
        <v>7</v>
      </c>
      <c r="T4286" s="3" t="s">
        <v>7</v>
      </c>
      <c r="U4286" s="2">
        <v>0</v>
      </c>
      <c r="V4286" s="2">
        <v>0</v>
      </c>
      <c r="W4286" s="2">
        <v>24400</v>
      </c>
      <c r="X4286" s="3" t="s">
        <v>1092</v>
      </c>
      <c r="Y4286" s="2" t="s">
        <v>12401</v>
      </c>
      <c r="Z4286" s="3" t="s">
        <v>10243</v>
      </c>
      <c r="AA4286" s="3" t="s">
        <v>1092</v>
      </c>
      <c r="AB4286" s="7"/>
      <c r="AC4286" s="3" t="s">
        <v>685</v>
      </c>
      <c r="AD4286" s="3" t="s">
        <v>93</v>
      </c>
      <c r="AE4286" s="3" t="s">
        <v>94</v>
      </c>
      <c r="AF4286" s="3" t="s">
        <v>95</v>
      </c>
      <c r="AG4286" s="4">
        <v>43672</v>
      </c>
      <c r="AH4286" s="3"/>
      <c r="AI4286" s="4"/>
      <c r="AJ428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6" s="8">
        <f>IF(#REF!=MAX(#REF!),"New","Old")</f>
      </c>
      <c r="AL4286" s="3"/>
      <c r="AM4286" s="9">
        <f>IF(OR(#REF!="",#REF!=0),"",IF(#REF!&lt;12000,"&lt;12k",IF(AND(#REF!&gt;=12000,#REF!&lt;24000),"12k to 24k",IF(AND(#REF!&gt;=24000,#REF!&lt;=36000),"24k to 36k",IF(#REF!&gt;36000,"&gt;36k","")))))</f>
      </c>
    </row>
    <row x14ac:dyDescent="0.25" r="4287" customHeight="1" ht="18.75">
      <c r="A4287" s="1">
        <v>1964028</v>
      </c>
      <c r="B4287" s="2">
        <v>11570377</v>
      </c>
      <c r="C4287" s="3" t="s">
        <v>0</v>
      </c>
      <c r="D4287" s="3" t="s">
        <v>59</v>
      </c>
      <c r="E4287" s="2">
        <v>2019</v>
      </c>
      <c r="F4287" s="4">
        <v>45324</v>
      </c>
      <c r="G4287" s="3" t="s">
        <v>2</v>
      </c>
      <c r="H4287" s="4">
        <v>45328</v>
      </c>
      <c r="I4287" s="4">
        <v>43397</v>
      </c>
      <c r="J4287" s="10">
        <v>45337</v>
      </c>
      <c r="K4287" s="3" t="s">
        <v>12458</v>
      </c>
      <c r="L4287" s="3" t="s">
        <v>12459</v>
      </c>
      <c r="M4287" s="3" t="s">
        <v>4</v>
      </c>
      <c r="N4287" s="3" t="s">
        <v>12460</v>
      </c>
      <c r="O4287" s="3" t="s">
        <v>552</v>
      </c>
      <c r="P4287" s="6">
        <f>_xlfn.XLOOKUP(#REF!,[1]!Table2[BINNING],[1]!Table2[VFG],"")</f>
      </c>
      <c r="Q4287" s="6">
        <f>IF(ISNUMBER(FIND("|",#REF!,1)),LEFT(#REF!,FIND("|",#REF!,1)-2),#REF!)</f>
      </c>
      <c r="R4287" s="6">
        <f>IF(ISNUMBER(FIND("|",#REF!,1)),RIGHT(#REF!,LEN(#REF!)-FIND("|",#REF!,1)-1),"")</f>
      </c>
      <c r="S4287" s="3" t="s">
        <v>7</v>
      </c>
      <c r="T4287" s="3" t="s">
        <v>7</v>
      </c>
      <c r="U4287" s="2">
        <v>0</v>
      </c>
      <c r="V4287" s="2">
        <v>0</v>
      </c>
      <c r="W4287" s="2"/>
      <c r="X4287" s="3" t="s">
        <v>4038</v>
      </c>
      <c r="Y4287" s="2" t="s">
        <v>12461</v>
      </c>
      <c r="Z4287" s="3"/>
      <c r="AA4287" s="3"/>
      <c r="AB4287" s="7"/>
      <c r="AC4287" s="3" t="s">
        <v>65</v>
      </c>
      <c r="AD4287" s="3" t="s">
        <v>66</v>
      </c>
      <c r="AE4287" s="3" t="s">
        <v>67</v>
      </c>
      <c r="AF4287" s="3" t="s">
        <v>68</v>
      </c>
      <c r="AG4287" s="4">
        <v>43711</v>
      </c>
      <c r="AH4287" s="3"/>
      <c r="AI4287" s="4"/>
      <c r="AJ428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7" s="8">
        <f>IF(#REF!=MAX(#REF!),"New","Old")</f>
      </c>
      <c r="AL4287" s="3"/>
      <c r="AM4287" s="9">
        <f>IF(OR(#REF!="",#REF!=0),"",IF(#REF!&lt;12000,"&lt;12k",IF(AND(#REF!&gt;=12000,#REF!&lt;24000),"12k to 24k",IF(AND(#REF!&gt;=24000,#REF!&lt;=36000),"24k to 36k",IF(#REF!&gt;36000,"&gt;36k","")))))</f>
      </c>
    </row>
    <row x14ac:dyDescent="0.25" r="4288" customHeight="1" ht="18.75">
      <c r="A4288" s="1">
        <v>1964070</v>
      </c>
      <c r="B4288" s="2">
        <v>11570403</v>
      </c>
      <c r="C4288" s="3" t="s">
        <v>0</v>
      </c>
      <c r="D4288" s="3" t="s">
        <v>86</v>
      </c>
      <c r="E4288" s="2">
        <v>2020</v>
      </c>
      <c r="F4288" s="4">
        <v>45241</v>
      </c>
      <c r="G4288" s="3" t="s">
        <v>14</v>
      </c>
      <c r="H4288" s="4">
        <v>45328</v>
      </c>
      <c r="I4288" s="4"/>
      <c r="J4288" s="10">
        <v>45337</v>
      </c>
      <c r="K4288" s="3"/>
      <c r="L4288" s="3" t="s">
        <v>6982</v>
      </c>
      <c r="M4288" s="3" t="s">
        <v>4</v>
      </c>
      <c r="N4288" s="3" t="s">
        <v>12462</v>
      </c>
      <c r="O4288" s="3" t="s">
        <v>4771</v>
      </c>
      <c r="P4288" s="6">
        <f>_xlfn.XLOOKUP(#REF!,[1]!Table2[BINNING],[1]!Table2[VFG],"")</f>
      </c>
      <c r="Q4288" s="6">
        <f>IF(ISNUMBER(FIND("|",#REF!,1)),LEFT(#REF!,FIND("|",#REF!,1)-2),#REF!)</f>
      </c>
      <c r="R4288" s="6">
        <f>IF(ISNUMBER(FIND("|",#REF!,1)),RIGHT(#REF!,LEN(#REF!)-FIND("|",#REF!,1)-1),"")</f>
      </c>
      <c r="S4288" s="3" t="s">
        <v>7</v>
      </c>
      <c r="T4288" s="3" t="s">
        <v>7</v>
      </c>
      <c r="U4288" s="2">
        <v>0</v>
      </c>
      <c r="V4288" s="2">
        <v>0</v>
      </c>
      <c r="W4288" s="2"/>
      <c r="X4288" s="3" t="s">
        <v>1092</v>
      </c>
      <c r="Y4288" s="2"/>
      <c r="Z4288" s="3"/>
      <c r="AA4288" s="3"/>
      <c r="AB4288" s="7"/>
      <c r="AC4288" s="3"/>
      <c r="AD4288" s="3"/>
      <c r="AE4288" s="3"/>
      <c r="AF4288" s="3"/>
      <c r="AG4288" s="4"/>
      <c r="AH4288" s="3"/>
      <c r="AI4288" s="4"/>
      <c r="AJ428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8" s="8">
        <f>IF(#REF!=MAX(#REF!),"New","Old")</f>
      </c>
      <c r="AL4288" s="3"/>
      <c r="AM4288" s="9">
        <f>IF(OR(#REF!="",#REF!=0),"",IF(#REF!&lt;12000,"&lt;12k",IF(AND(#REF!&gt;=12000,#REF!&lt;24000),"12k to 24k",IF(AND(#REF!&gt;=24000,#REF!&lt;=36000),"24k to 36k",IF(#REF!&gt;36000,"&gt;36k","")))))</f>
      </c>
    </row>
    <row x14ac:dyDescent="0.25" r="4289" customHeight="1" ht="18.75">
      <c r="A4289" s="1">
        <v>1964105</v>
      </c>
      <c r="B4289" s="2">
        <v>11570424</v>
      </c>
      <c r="C4289" s="3" t="s">
        <v>0</v>
      </c>
      <c r="D4289" s="3" t="s">
        <v>1</v>
      </c>
      <c r="E4289" s="2">
        <v>2014</v>
      </c>
      <c r="F4289" s="4">
        <v>45328</v>
      </c>
      <c r="G4289" s="3" t="s">
        <v>2</v>
      </c>
      <c r="H4289" s="4">
        <v>45328</v>
      </c>
      <c r="I4289" s="4">
        <v>41655</v>
      </c>
      <c r="J4289" s="10">
        <v>45337</v>
      </c>
      <c r="K4289" s="3" t="s">
        <v>12463</v>
      </c>
      <c r="L4289" s="3" t="s">
        <v>2531</v>
      </c>
      <c r="M4289" s="3" t="s">
        <v>4</v>
      </c>
      <c r="N4289" s="3" t="s">
        <v>12464</v>
      </c>
      <c r="O4289" s="3" t="s">
        <v>6</v>
      </c>
      <c r="P4289" s="6">
        <f>_xlfn.XLOOKUP(#REF!,[1]!Table2[BINNING],[1]!Table2[VFG],"")</f>
      </c>
      <c r="Q4289" s="6">
        <f>IF(ISNUMBER(FIND("|",#REF!,1)),LEFT(#REF!,FIND("|",#REF!,1)-2),#REF!)</f>
      </c>
      <c r="R4289" s="6">
        <f>IF(ISNUMBER(FIND("|",#REF!,1)),RIGHT(#REF!,LEN(#REF!)-FIND("|",#REF!,1)-1),"")</f>
      </c>
      <c r="S4289" s="3" t="s">
        <v>7</v>
      </c>
      <c r="T4289" s="3" t="s">
        <v>7</v>
      </c>
      <c r="U4289" s="2">
        <v>0</v>
      </c>
      <c r="V4289" s="2">
        <v>0</v>
      </c>
      <c r="W4289" s="2"/>
      <c r="X4289" s="3" t="s">
        <v>5810</v>
      </c>
      <c r="Y4289" s="2" t="s">
        <v>12401</v>
      </c>
      <c r="Z4289" s="3"/>
      <c r="AA4289" s="3"/>
      <c r="AB4289" s="7"/>
      <c r="AC4289" s="3" t="s">
        <v>10</v>
      </c>
      <c r="AD4289" s="3" t="s">
        <v>11</v>
      </c>
      <c r="AE4289" s="3" t="s">
        <v>26</v>
      </c>
      <c r="AF4289" s="3" t="s">
        <v>27</v>
      </c>
      <c r="AG4289" s="4">
        <v>41626</v>
      </c>
      <c r="AH4289" s="3"/>
      <c r="AI4289" s="4"/>
      <c r="AJ428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89" s="8">
        <f>IF(#REF!=MAX(#REF!),"New","Old")</f>
      </c>
      <c r="AL4289" s="3"/>
      <c r="AM4289" s="9">
        <f>IF(OR(#REF!="",#REF!=0),"",IF(#REF!&lt;12000,"&lt;12k",IF(AND(#REF!&gt;=12000,#REF!&lt;24000),"12k to 24k",IF(AND(#REF!&gt;=24000,#REF!&lt;=36000),"24k to 36k",IF(#REF!&gt;36000,"&gt;36k","")))))</f>
      </c>
    </row>
    <row x14ac:dyDescent="0.25" r="4290" customHeight="1" ht="18.75">
      <c r="A4290" s="1">
        <v>1964134</v>
      </c>
      <c r="B4290" s="2">
        <v>11570439</v>
      </c>
      <c r="C4290" s="3" t="s">
        <v>0</v>
      </c>
      <c r="D4290" s="3" t="s">
        <v>1</v>
      </c>
      <c r="E4290" s="2">
        <v>2018</v>
      </c>
      <c r="F4290" s="4">
        <v>45328</v>
      </c>
      <c r="G4290" s="3" t="s">
        <v>2</v>
      </c>
      <c r="H4290" s="4">
        <v>45328</v>
      </c>
      <c r="I4290" s="4"/>
      <c r="J4290" s="10">
        <v>45337</v>
      </c>
      <c r="K4290" s="3"/>
      <c r="L4290" s="3" t="s">
        <v>372</v>
      </c>
      <c r="M4290" s="3" t="s">
        <v>4</v>
      </c>
      <c r="N4290" s="3" t="s">
        <v>12465</v>
      </c>
      <c r="O4290" s="3" t="s">
        <v>1063</v>
      </c>
      <c r="P4290" s="6">
        <f>_xlfn.XLOOKUP(#REF!,[1]!Table2[BINNING],[1]!Table2[VFG],"")</f>
      </c>
      <c r="Q4290" s="6">
        <f>IF(ISNUMBER(FIND("|",#REF!,1)),LEFT(#REF!,FIND("|",#REF!,1)-2),#REF!)</f>
      </c>
      <c r="R4290" s="6">
        <f>IF(ISNUMBER(FIND("|",#REF!,1)),RIGHT(#REF!,LEN(#REF!)-FIND("|",#REF!,1)-1),"")</f>
      </c>
      <c r="S4290" s="3" t="s">
        <v>7</v>
      </c>
      <c r="T4290" s="3" t="s">
        <v>7</v>
      </c>
      <c r="U4290" s="2">
        <v>0</v>
      </c>
      <c r="V4290" s="2">
        <v>0</v>
      </c>
      <c r="W4290" s="2"/>
      <c r="X4290" s="3" t="s">
        <v>1092</v>
      </c>
      <c r="Y4290" s="2"/>
      <c r="Z4290" s="3"/>
      <c r="AA4290" s="3"/>
      <c r="AB4290" s="7"/>
      <c r="AC4290" s="3"/>
      <c r="AD4290" s="3"/>
      <c r="AE4290" s="3"/>
      <c r="AF4290" s="3"/>
      <c r="AG4290" s="4"/>
      <c r="AH4290" s="3"/>
      <c r="AI4290" s="4"/>
      <c r="AJ429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0" s="8">
        <f>IF(#REF!=MAX(#REF!),"New","Old")</f>
      </c>
      <c r="AL4290" s="3"/>
      <c r="AM4290" s="9">
        <f>IF(OR(#REF!="",#REF!=0),"",IF(#REF!&lt;12000,"&lt;12k",IF(AND(#REF!&gt;=12000,#REF!&lt;24000),"12k to 24k",IF(AND(#REF!&gt;=24000,#REF!&lt;=36000),"24k to 36k",IF(#REF!&gt;36000,"&gt;36k","")))))</f>
      </c>
    </row>
    <row x14ac:dyDescent="0.25" r="4291" customHeight="1" ht="18.75">
      <c r="A4291" s="1">
        <v>1964137</v>
      </c>
      <c r="B4291" s="2">
        <v>11570441</v>
      </c>
      <c r="C4291" s="3" t="s">
        <v>0</v>
      </c>
      <c r="D4291" s="3" t="s">
        <v>1</v>
      </c>
      <c r="E4291" s="2">
        <v>2021</v>
      </c>
      <c r="F4291" s="4">
        <v>45239</v>
      </c>
      <c r="G4291" s="3" t="s">
        <v>14</v>
      </c>
      <c r="H4291" s="4">
        <v>45328</v>
      </c>
      <c r="I4291" s="4">
        <v>44232</v>
      </c>
      <c r="J4291" s="10">
        <v>45337</v>
      </c>
      <c r="K4291" s="3" t="s">
        <v>12466</v>
      </c>
      <c r="L4291" s="3" t="s">
        <v>6150</v>
      </c>
      <c r="M4291" s="3" t="s">
        <v>4</v>
      </c>
      <c r="N4291" s="3" t="s">
        <v>12467</v>
      </c>
      <c r="O4291" s="3" t="s">
        <v>4208</v>
      </c>
      <c r="P4291" s="6">
        <f>_xlfn.XLOOKUP(#REF!,[1]!Table2[BINNING],[1]!Table2[VFG],"")</f>
      </c>
      <c r="Q4291" s="6">
        <f>IF(ISNUMBER(FIND("|",#REF!,1)),LEFT(#REF!,FIND("|",#REF!,1)-2),#REF!)</f>
      </c>
      <c r="R4291" s="6">
        <f>IF(ISNUMBER(FIND("|",#REF!,1)),RIGHT(#REF!,LEN(#REF!)-FIND("|",#REF!,1)-1),"")</f>
      </c>
      <c r="S4291" s="3" t="s">
        <v>7</v>
      </c>
      <c r="T4291" s="3" t="s">
        <v>7</v>
      </c>
      <c r="U4291" s="2">
        <v>0</v>
      </c>
      <c r="V4291" s="2">
        <v>0</v>
      </c>
      <c r="W4291" s="2"/>
      <c r="X4291" s="3" t="s">
        <v>3881</v>
      </c>
      <c r="Y4291" s="2"/>
      <c r="Z4291" s="3"/>
      <c r="AA4291" s="3"/>
      <c r="AB4291" s="7"/>
      <c r="AC4291" s="3" t="s">
        <v>4018</v>
      </c>
      <c r="AD4291" s="3" t="s">
        <v>11</v>
      </c>
      <c r="AE4291" s="3" t="s">
        <v>21</v>
      </c>
      <c r="AF4291" s="3" t="s">
        <v>13</v>
      </c>
      <c r="AG4291" s="4">
        <v>44256</v>
      </c>
      <c r="AH4291" s="3"/>
      <c r="AI4291" s="4"/>
      <c r="AJ429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1" s="8">
        <f>IF(#REF!=MAX(#REF!),"New","Old")</f>
      </c>
      <c r="AL4291" s="3"/>
      <c r="AM4291" s="9">
        <f>IF(OR(#REF!="",#REF!=0),"",IF(#REF!&lt;12000,"&lt;12k",IF(AND(#REF!&gt;=12000,#REF!&lt;24000),"12k to 24k",IF(AND(#REF!&gt;=24000,#REF!&lt;=36000),"24k to 36k",IF(#REF!&gt;36000,"&gt;36k","")))))</f>
      </c>
    </row>
    <row x14ac:dyDescent="0.25" r="4292" customHeight="1" ht="18.75">
      <c r="A4292" s="1">
        <v>1964304</v>
      </c>
      <c r="B4292" s="2">
        <v>11570561</v>
      </c>
      <c r="C4292" s="3" t="s">
        <v>0</v>
      </c>
      <c r="D4292" s="3" t="s">
        <v>187</v>
      </c>
      <c r="E4292" s="2">
        <v>2024</v>
      </c>
      <c r="F4292" s="4">
        <v>45317</v>
      </c>
      <c r="G4292" s="3" t="s">
        <v>2</v>
      </c>
      <c r="H4292" s="4">
        <v>45329</v>
      </c>
      <c r="I4292" s="4">
        <v>45266</v>
      </c>
      <c r="J4292" s="10">
        <v>45337</v>
      </c>
      <c r="K4292" s="3" t="s">
        <v>12468</v>
      </c>
      <c r="L4292" s="3" t="s">
        <v>12469</v>
      </c>
      <c r="M4292" s="3" t="s">
        <v>4</v>
      </c>
      <c r="N4292" s="3" t="s">
        <v>12470</v>
      </c>
      <c r="O4292" s="3" t="s">
        <v>2713</v>
      </c>
      <c r="P4292" s="6">
        <f>_xlfn.XLOOKUP(#REF!,[1]!Table2[BINNING],[1]!Table2[VFG],"")</f>
      </c>
      <c r="Q4292" s="6">
        <f>IF(ISNUMBER(FIND("|",#REF!,1)),LEFT(#REF!,FIND("|",#REF!,1)-2),#REF!)</f>
      </c>
      <c r="R4292" s="6">
        <f>IF(ISNUMBER(FIND("|",#REF!,1)),RIGHT(#REF!,LEN(#REF!)-FIND("|",#REF!,1)-1),"")</f>
      </c>
      <c r="S4292" s="3" t="s">
        <v>7</v>
      </c>
      <c r="T4292" s="3" t="s">
        <v>7</v>
      </c>
      <c r="U4292" s="2">
        <v>0</v>
      </c>
      <c r="V4292" s="2">
        <v>0</v>
      </c>
      <c r="W4292" s="2"/>
      <c r="X4292" s="3" t="s">
        <v>24</v>
      </c>
      <c r="Y4292" s="2"/>
      <c r="Z4292" s="3"/>
      <c r="AA4292" s="3"/>
      <c r="AB4292" s="7"/>
      <c r="AC4292" s="3" t="s">
        <v>12471</v>
      </c>
      <c r="AD4292" s="3" t="s">
        <v>192</v>
      </c>
      <c r="AE4292" s="3" t="s">
        <v>193</v>
      </c>
      <c r="AF4292" s="3" t="s">
        <v>141</v>
      </c>
      <c r="AG4292" s="4">
        <v>45289</v>
      </c>
      <c r="AH4292" s="3"/>
      <c r="AI4292" s="4"/>
      <c r="AJ429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2" s="8">
        <f>IF(#REF!=MAX(#REF!),"New","Old")</f>
      </c>
      <c r="AL4292" s="3"/>
      <c r="AM4292" s="9">
        <f>IF(OR(#REF!="",#REF!=0),"",IF(#REF!&lt;12000,"&lt;12k",IF(AND(#REF!&gt;=12000,#REF!&lt;24000),"12k to 24k",IF(AND(#REF!&gt;=24000,#REF!&lt;=36000),"24k to 36k",IF(#REF!&gt;36000,"&gt;36k","")))))</f>
      </c>
    </row>
    <row x14ac:dyDescent="0.25" r="4293" customHeight="1" ht="18.75">
      <c r="A4293" s="1">
        <v>1964352</v>
      </c>
      <c r="B4293" s="2">
        <v>11570605</v>
      </c>
      <c r="C4293" s="3" t="s">
        <v>0</v>
      </c>
      <c r="D4293" s="3" t="s">
        <v>86</v>
      </c>
      <c r="E4293" s="2">
        <v>2012</v>
      </c>
      <c r="F4293" s="4">
        <v>45329</v>
      </c>
      <c r="G4293" s="3" t="s">
        <v>2</v>
      </c>
      <c r="H4293" s="4">
        <v>45329</v>
      </c>
      <c r="I4293" s="4">
        <v>40968</v>
      </c>
      <c r="J4293" s="10">
        <v>45337</v>
      </c>
      <c r="K4293" s="3" t="s">
        <v>12472</v>
      </c>
      <c r="L4293" s="3" t="s">
        <v>12473</v>
      </c>
      <c r="M4293" s="3" t="s">
        <v>4</v>
      </c>
      <c r="N4293" s="3" t="s">
        <v>12474</v>
      </c>
      <c r="O4293" s="3" t="s">
        <v>184</v>
      </c>
      <c r="P4293" s="6">
        <f>_xlfn.XLOOKUP(#REF!,[1]!Table2[BINNING],[1]!Table2[VFG],"")</f>
      </c>
      <c r="Q4293" s="6">
        <f>IF(ISNUMBER(FIND("|",#REF!,1)),LEFT(#REF!,FIND("|",#REF!,1)-2),#REF!)</f>
      </c>
      <c r="R4293" s="6">
        <f>IF(ISNUMBER(FIND("|",#REF!,1)),RIGHT(#REF!,LEN(#REF!)-FIND("|",#REF!,1)-1),"")</f>
      </c>
      <c r="S4293" s="3" t="s">
        <v>7</v>
      </c>
      <c r="T4293" s="3" t="s">
        <v>7</v>
      </c>
      <c r="U4293" s="2">
        <v>0</v>
      </c>
      <c r="V4293" s="2">
        <v>0</v>
      </c>
      <c r="W4293" s="2"/>
      <c r="X4293" s="3" t="s">
        <v>133</v>
      </c>
      <c r="Y4293" s="2"/>
      <c r="Z4293" s="3"/>
      <c r="AA4293" s="3"/>
      <c r="AB4293" s="7"/>
      <c r="AC4293" s="3" t="s">
        <v>602</v>
      </c>
      <c r="AD4293" s="3" t="s">
        <v>93</v>
      </c>
      <c r="AE4293" s="3" t="s">
        <v>603</v>
      </c>
      <c r="AF4293" s="3" t="s">
        <v>27</v>
      </c>
      <c r="AG4293" s="4">
        <v>41048</v>
      </c>
      <c r="AH4293" s="3"/>
      <c r="AI4293" s="4"/>
      <c r="AJ429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3" s="8">
        <f>IF(#REF!=MAX(#REF!),"New","Old")</f>
      </c>
      <c r="AL4293" s="3"/>
      <c r="AM4293" s="9">
        <f>IF(OR(#REF!="",#REF!=0),"",IF(#REF!&lt;12000,"&lt;12k",IF(AND(#REF!&gt;=12000,#REF!&lt;24000),"12k to 24k",IF(AND(#REF!&gt;=24000,#REF!&lt;=36000),"24k to 36k",IF(#REF!&gt;36000,"&gt;36k","")))))</f>
      </c>
    </row>
    <row x14ac:dyDescent="0.25" r="4294" customHeight="1" ht="18.75">
      <c r="A4294" s="1">
        <v>1964411</v>
      </c>
      <c r="B4294" s="2">
        <v>11570654</v>
      </c>
      <c r="C4294" s="3" t="s">
        <v>0</v>
      </c>
      <c r="D4294" s="3" t="s">
        <v>3129</v>
      </c>
      <c r="E4294" s="2">
        <v>2020</v>
      </c>
      <c r="F4294" s="4">
        <v>44964</v>
      </c>
      <c r="G4294" s="3" t="s">
        <v>2</v>
      </c>
      <c r="H4294" s="4">
        <v>45329</v>
      </c>
      <c r="I4294" s="4">
        <v>44051</v>
      </c>
      <c r="J4294" s="10">
        <v>45337</v>
      </c>
      <c r="K4294" s="3" t="s">
        <v>12475</v>
      </c>
      <c r="L4294" s="3" t="s">
        <v>12476</v>
      </c>
      <c r="M4294" s="3" t="s">
        <v>4</v>
      </c>
      <c r="N4294" s="3" t="s">
        <v>12477</v>
      </c>
      <c r="O4294" s="3" t="s">
        <v>552</v>
      </c>
      <c r="P4294" s="6">
        <f>_xlfn.XLOOKUP(#REF!,[1]!Table2[BINNING],[1]!Table2[VFG],"")</f>
      </c>
      <c r="Q4294" s="6">
        <f>IF(ISNUMBER(FIND("|",#REF!,1)),LEFT(#REF!,FIND("|",#REF!,1)-2),#REF!)</f>
      </c>
      <c r="R4294" s="6">
        <f>IF(ISNUMBER(FIND("|",#REF!,1)),RIGHT(#REF!,LEN(#REF!)-FIND("|",#REF!,1)-1),"")</f>
      </c>
      <c r="S4294" s="3" t="s">
        <v>7</v>
      </c>
      <c r="T4294" s="3" t="s">
        <v>7</v>
      </c>
      <c r="U4294" s="2">
        <v>0</v>
      </c>
      <c r="V4294" s="2">
        <v>0</v>
      </c>
      <c r="W4294" s="2"/>
      <c r="X4294" s="3" t="s">
        <v>2631</v>
      </c>
      <c r="Y4294" s="2"/>
      <c r="Z4294" s="3"/>
      <c r="AA4294" s="3"/>
      <c r="AB4294" s="7"/>
      <c r="AC4294" s="3" t="s">
        <v>5102</v>
      </c>
      <c r="AD4294" s="3" t="s">
        <v>5103</v>
      </c>
      <c r="AE4294" s="3" t="s">
        <v>5104</v>
      </c>
      <c r="AF4294" s="3" t="s">
        <v>3134</v>
      </c>
      <c r="AG4294" s="4">
        <v>44235</v>
      </c>
      <c r="AH4294" s="3"/>
      <c r="AI4294" s="4"/>
      <c r="AJ429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4" s="8">
        <f>IF(#REF!=MAX(#REF!),"New","Old")</f>
      </c>
      <c r="AL4294" s="3"/>
      <c r="AM4294" s="9">
        <f>IF(OR(#REF!="",#REF!=0),"",IF(#REF!&lt;12000,"&lt;12k",IF(AND(#REF!&gt;=12000,#REF!&lt;24000),"12k to 24k",IF(AND(#REF!&gt;=24000,#REF!&lt;=36000),"24k to 36k",IF(#REF!&gt;36000,"&gt;36k","")))))</f>
      </c>
    </row>
    <row x14ac:dyDescent="0.25" r="4295" customHeight="1" ht="18.75">
      <c r="A4295" s="1">
        <v>1964586</v>
      </c>
      <c r="B4295" s="2">
        <v>11570785</v>
      </c>
      <c r="C4295" s="3" t="s">
        <v>0</v>
      </c>
      <c r="D4295" s="3" t="s">
        <v>136</v>
      </c>
      <c r="E4295" s="2">
        <v>2019</v>
      </c>
      <c r="F4295" s="4">
        <v>45292</v>
      </c>
      <c r="G4295" s="3" t="s">
        <v>2</v>
      </c>
      <c r="H4295" s="4">
        <v>45330</v>
      </c>
      <c r="I4295" s="4">
        <v>43501</v>
      </c>
      <c r="J4295" s="10">
        <v>45337</v>
      </c>
      <c r="K4295" s="3" t="s">
        <v>12478</v>
      </c>
      <c r="L4295" s="3" t="s">
        <v>12479</v>
      </c>
      <c r="M4295" s="3" t="s">
        <v>4</v>
      </c>
      <c r="N4295" s="3" t="s">
        <v>12480</v>
      </c>
      <c r="O4295" s="3" t="s">
        <v>62</v>
      </c>
      <c r="P4295" s="6">
        <f>_xlfn.XLOOKUP(#REF!,[1]!Table2[BINNING],[1]!Table2[VFG],"")</f>
      </c>
      <c r="Q4295" s="6">
        <f>IF(ISNUMBER(FIND("|",#REF!,1)),LEFT(#REF!,FIND("|",#REF!,1)-2),#REF!)</f>
      </c>
      <c r="R4295" s="6">
        <f>IF(ISNUMBER(FIND("|",#REF!,1)),RIGHT(#REF!,LEN(#REF!)-FIND("|",#REF!,1)-1),"")</f>
      </c>
      <c r="S4295" s="3" t="s">
        <v>7</v>
      </c>
      <c r="T4295" s="3" t="s">
        <v>7</v>
      </c>
      <c r="U4295" s="2">
        <v>0</v>
      </c>
      <c r="V4295" s="2">
        <v>0</v>
      </c>
      <c r="W4295" s="2">
        <v>62000</v>
      </c>
      <c r="X4295" s="3" t="s">
        <v>133</v>
      </c>
      <c r="Y4295" s="2"/>
      <c r="Z4295" s="3" t="s">
        <v>12481</v>
      </c>
      <c r="AA4295" s="3" t="s">
        <v>133</v>
      </c>
      <c r="AB4295" s="7"/>
      <c r="AC4295" s="3" t="s">
        <v>341</v>
      </c>
      <c r="AD4295" s="3" t="s">
        <v>342</v>
      </c>
      <c r="AE4295" s="3" t="s">
        <v>343</v>
      </c>
      <c r="AF4295" s="3" t="s">
        <v>141</v>
      </c>
      <c r="AG4295" s="4">
        <v>43501</v>
      </c>
      <c r="AH4295" s="3"/>
      <c r="AI4295" s="4"/>
      <c r="AJ429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5" s="8">
        <f>IF(#REF!=MAX(#REF!),"New","Old")</f>
      </c>
      <c r="AL4295" s="3"/>
      <c r="AM4295" s="9">
        <f>IF(OR(#REF!="",#REF!=0),"",IF(#REF!&lt;12000,"&lt;12k",IF(AND(#REF!&gt;=12000,#REF!&lt;24000),"12k to 24k",IF(AND(#REF!&gt;=24000,#REF!&lt;=36000),"24k to 36k",IF(#REF!&gt;36000,"&gt;36k","")))))</f>
      </c>
    </row>
    <row x14ac:dyDescent="0.25" r="4296" customHeight="1" ht="18.75">
      <c r="A4296" s="1">
        <v>1964694</v>
      </c>
      <c r="B4296" s="2">
        <v>11570863</v>
      </c>
      <c r="C4296" s="3" t="s">
        <v>0</v>
      </c>
      <c r="D4296" s="3" t="s">
        <v>86</v>
      </c>
      <c r="E4296" s="2">
        <v>2020</v>
      </c>
      <c r="F4296" s="4">
        <v>45323</v>
      </c>
      <c r="G4296" s="3" t="s">
        <v>2</v>
      </c>
      <c r="H4296" s="4">
        <v>45330</v>
      </c>
      <c r="I4296" s="4">
        <v>43819</v>
      </c>
      <c r="J4296" s="10">
        <v>45337</v>
      </c>
      <c r="K4296" s="3" t="s">
        <v>12482</v>
      </c>
      <c r="L4296" s="3" t="s">
        <v>9566</v>
      </c>
      <c r="M4296" s="3" t="s">
        <v>4</v>
      </c>
      <c r="N4296" s="3" t="s">
        <v>12483</v>
      </c>
      <c r="O4296" s="3" t="s">
        <v>4771</v>
      </c>
      <c r="P4296" s="6">
        <f>_xlfn.XLOOKUP(#REF!,[1]!Table2[BINNING],[1]!Table2[VFG],"")</f>
      </c>
      <c r="Q4296" s="6">
        <f>IF(ISNUMBER(FIND("|",#REF!,1)),LEFT(#REF!,FIND("|",#REF!,1)-2),#REF!)</f>
      </c>
      <c r="R4296" s="6">
        <f>IF(ISNUMBER(FIND("|",#REF!,1)),RIGHT(#REF!,LEN(#REF!)-FIND("|",#REF!,1)-1),"")</f>
      </c>
      <c r="S4296" s="3" t="s">
        <v>7</v>
      </c>
      <c r="T4296" s="3" t="s">
        <v>7</v>
      </c>
      <c r="U4296" s="2">
        <v>0</v>
      </c>
      <c r="V4296" s="2">
        <v>0</v>
      </c>
      <c r="W4296" s="2"/>
      <c r="X4296" s="3" t="s">
        <v>7595</v>
      </c>
      <c r="Y4296" s="2"/>
      <c r="Z4296" s="3"/>
      <c r="AA4296" s="3"/>
      <c r="AB4296" s="7"/>
      <c r="AC4296" s="3" t="s">
        <v>685</v>
      </c>
      <c r="AD4296" s="3" t="s">
        <v>93</v>
      </c>
      <c r="AE4296" s="3" t="s">
        <v>94</v>
      </c>
      <c r="AF4296" s="3" t="s">
        <v>95</v>
      </c>
      <c r="AG4296" s="4">
        <v>43850</v>
      </c>
      <c r="AH4296" s="3"/>
      <c r="AI4296" s="4"/>
      <c r="AJ429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6" s="8">
        <f>IF(#REF!=MAX(#REF!),"New","Old")</f>
      </c>
      <c r="AL4296" s="3"/>
      <c r="AM4296" s="9">
        <f>IF(OR(#REF!="",#REF!=0),"",IF(#REF!&lt;12000,"&lt;12k",IF(AND(#REF!&gt;=12000,#REF!&lt;24000),"12k to 24k",IF(AND(#REF!&gt;=24000,#REF!&lt;=36000),"24k to 36k",IF(#REF!&gt;36000,"&gt;36k","")))))</f>
      </c>
    </row>
    <row x14ac:dyDescent="0.25" r="4297" customHeight="1" ht="18.75">
      <c r="A4297" s="1">
        <v>1964772</v>
      </c>
      <c r="B4297" s="2">
        <v>11570917</v>
      </c>
      <c r="C4297" s="3" t="s">
        <v>0</v>
      </c>
      <c r="D4297" s="3" t="s">
        <v>181</v>
      </c>
      <c r="E4297" s="2">
        <v>2019</v>
      </c>
      <c r="F4297" s="4">
        <v>45327</v>
      </c>
      <c r="G4297" s="3" t="s">
        <v>2</v>
      </c>
      <c r="H4297" s="4">
        <v>45330</v>
      </c>
      <c r="I4297" s="4">
        <v>43420</v>
      </c>
      <c r="J4297" s="10">
        <v>45337</v>
      </c>
      <c r="K4297" s="3" t="s">
        <v>12484</v>
      </c>
      <c r="L4297" s="3" t="s">
        <v>12485</v>
      </c>
      <c r="M4297" s="3" t="s">
        <v>4</v>
      </c>
      <c r="N4297" s="3" t="s">
        <v>12486</v>
      </c>
      <c r="O4297" s="3" t="s">
        <v>62</v>
      </c>
      <c r="P4297" s="6">
        <f>_xlfn.XLOOKUP(#REF!,[1]!Table2[BINNING],[1]!Table2[VFG],"")</f>
      </c>
      <c r="Q4297" s="6">
        <f>IF(ISNUMBER(FIND("|",#REF!,1)),LEFT(#REF!,FIND("|",#REF!,1)-2),#REF!)</f>
      </c>
      <c r="R4297" s="6">
        <f>IF(ISNUMBER(FIND("|",#REF!,1)),RIGHT(#REF!,LEN(#REF!)-FIND("|",#REF!,1)-1),"")</f>
      </c>
      <c r="S4297" s="3" t="s">
        <v>7</v>
      </c>
      <c r="T4297" s="3" t="s">
        <v>7</v>
      </c>
      <c r="U4297" s="2">
        <v>0</v>
      </c>
      <c r="V4297" s="2">
        <v>0</v>
      </c>
      <c r="W4297" s="2"/>
      <c r="X4297" s="3" t="s">
        <v>2700</v>
      </c>
      <c r="Y4297" s="2"/>
      <c r="Z4297" s="3"/>
      <c r="AA4297" s="3"/>
      <c r="AB4297" s="7"/>
      <c r="AC4297" s="3" t="s">
        <v>297</v>
      </c>
      <c r="AD4297" s="3" t="s">
        <v>298</v>
      </c>
      <c r="AE4297" s="3" t="s">
        <v>299</v>
      </c>
      <c r="AF4297" s="3" t="s">
        <v>198</v>
      </c>
      <c r="AG4297" s="4">
        <v>43513</v>
      </c>
      <c r="AH4297" s="3"/>
      <c r="AI4297" s="4"/>
      <c r="AJ429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7" s="8">
        <f>IF(#REF!=MAX(#REF!),"New","Old")</f>
      </c>
      <c r="AL4297" s="3"/>
      <c r="AM4297" s="9">
        <f>IF(OR(#REF!="",#REF!=0),"",IF(#REF!&lt;12000,"&lt;12k",IF(AND(#REF!&gt;=12000,#REF!&lt;24000),"12k to 24k",IF(AND(#REF!&gt;=24000,#REF!&lt;=36000),"24k to 36k",IF(#REF!&gt;36000,"&gt;36k","")))))</f>
      </c>
    </row>
    <row x14ac:dyDescent="0.25" r="4298" customHeight="1" ht="18.75">
      <c r="A4298" s="1">
        <v>1964847</v>
      </c>
      <c r="B4298" s="2">
        <v>11570969</v>
      </c>
      <c r="C4298" s="3" t="s">
        <v>0</v>
      </c>
      <c r="D4298" s="3" t="s">
        <v>3638</v>
      </c>
      <c r="E4298" s="2">
        <v>2023</v>
      </c>
      <c r="F4298" s="4">
        <v>45293</v>
      </c>
      <c r="G4298" s="3" t="s">
        <v>2</v>
      </c>
      <c r="H4298" s="4">
        <v>45331</v>
      </c>
      <c r="I4298" s="4">
        <v>45211</v>
      </c>
      <c r="J4298" s="10">
        <v>45337</v>
      </c>
      <c r="K4298" s="3" t="s">
        <v>12487</v>
      </c>
      <c r="L4298" s="3" t="s">
        <v>12488</v>
      </c>
      <c r="M4298" s="3" t="s">
        <v>4</v>
      </c>
      <c r="N4298" s="3" t="s">
        <v>12489</v>
      </c>
      <c r="O4298" s="3" t="s">
        <v>390</v>
      </c>
      <c r="P4298" s="6">
        <f>_xlfn.XLOOKUP(#REF!,[1]!Table2[BINNING],[1]!Table2[VFG],"")</f>
      </c>
      <c r="Q4298" s="6">
        <f>IF(ISNUMBER(FIND("|",#REF!,1)),LEFT(#REF!,FIND("|",#REF!,1)-2),#REF!)</f>
      </c>
      <c r="R4298" s="6">
        <f>IF(ISNUMBER(FIND("|",#REF!,1)),RIGHT(#REF!,LEN(#REF!)-FIND("|",#REF!,1)-1),"")</f>
      </c>
      <c r="S4298" s="3" t="s">
        <v>7</v>
      </c>
      <c r="T4298" s="3" t="s">
        <v>7</v>
      </c>
      <c r="U4298" s="2">
        <v>0</v>
      </c>
      <c r="V4298" s="2">
        <v>0</v>
      </c>
      <c r="W4298" s="2">
        <v>90</v>
      </c>
      <c r="X4298" s="3" t="s">
        <v>12490</v>
      </c>
      <c r="Y4298" s="2" t="s">
        <v>12491</v>
      </c>
      <c r="Z4298" s="3"/>
      <c r="AA4298" s="3"/>
      <c r="AB4298" s="7"/>
      <c r="AC4298" s="3" t="s">
        <v>3642</v>
      </c>
      <c r="AD4298" s="3" t="s">
        <v>3643</v>
      </c>
      <c r="AE4298" s="3" t="s">
        <v>3644</v>
      </c>
      <c r="AF4298" s="3" t="s">
        <v>68</v>
      </c>
      <c r="AG4298" s="4"/>
      <c r="AH4298" s="3"/>
      <c r="AI4298" s="4"/>
      <c r="AJ429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8" s="8">
        <f>IF(#REF!=MAX(#REF!),"New","Old")</f>
      </c>
      <c r="AL4298" s="3"/>
      <c r="AM4298" s="9">
        <f>IF(OR(#REF!="",#REF!=0),"",IF(#REF!&lt;12000,"&lt;12k",IF(AND(#REF!&gt;=12000,#REF!&lt;24000),"12k to 24k",IF(AND(#REF!&gt;=24000,#REF!&lt;=36000),"24k to 36k",IF(#REF!&gt;36000,"&gt;36k","")))))</f>
      </c>
    </row>
    <row x14ac:dyDescent="0.25" r="4299" customHeight="1" ht="18.75">
      <c r="A4299" s="1">
        <v>1965001</v>
      </c>
      <c r="B4299" s="2">
        <v>11571090</v>
      </c>
      <c r="C4299" s="3" t="s">
        <v>0</v>
      </c>
      <c r="D4299" s="3" t="s">
        <v>86</v>
      </c>
      <c r="E4299" s="2">
        <v>2021</v>
      </c>
      <c r="F4299" s="4">
        <v>45327</v>
      </c>
      <c r="G4299" s="3" t="s">
        <v>2</v>
      </c>
      <c r="H4299" s="4">
        <v>45331</v>
      </c>
      <c r="I4299" s="4">
        <v>44236</v>
      </c>
      <c r="J4299" s="10">
        <v>45337</v>
      </c>
      <c r="K4299" s="3" t="s">
        <v>12492</v>
      </c>
      <c r="L4299" s="3" t="s">
        <v>12442</v>
      </c>
      <c r="M4299" s="3" t="s">
        <v>4</v>
      </c>
      <c r="N4299" s="3" t="s">
        <v>12493</v>
      </c>
      <c r="O4299" s="3" t="s">
        <v>4771</v>
      </c>
      <c r="P4299" s="6">
        <f>_xlfn.XLOOKUP(#REF!,[1]!Table2[BINNING],[1]!Table2[VFG],"")</f>
      </c>
      <c r="Q4299" s="6">
        <f>IF(ISNUMBER(FIND("|",#REF!,1)),LEFT(#REF!,FIND("|",#REF!,1)-2),#REF!)</f>
      </c>
      <c r="R4299" s="6">
        <f>IF(ISNUMBER(FIND("|",#REF!,1)),RIGHT(#REF!,LEN(#REF!)-FIND("|",#REF!,1)-1),"")</f>
      </c>
      <c r="S4299" s="3" t="s">
        <v>7</v>
      </c>
      <c r="T4299" s="3" t="s">
        <v>7</v>
      </c>
      <c r="U4299" s="2">
        <v>0</v>
      </c>
      <c r="V4299" s="2">
        <v>0</v>
      </c>
      <c r="W4299" s="2"/>
      <c r="X4299" s="3" t="s">
        <v>4338</v>
      </c>
      <c r="Y4299" s="2"/>
      <c r="Z4299" s="3"/>
      <c r="AA4299" s="3"/>
      <c r="AB4299" s="7"/>
      <c r="AC4299" s="3" t="s">
        <v>685</v>
      </c>
      <c r="AD4299" s="3" t="s">
        <v>93</v>
      </c>
      <c r="AE4299" s="3" t="s">
        <v>94</v>
      </c>
      <c r="AF4299" s="3" t="s">
        <v>95</v>
      </c>
      <c r="AG4299" s="4">
        <v>44333</v>
      </c>
      <c r="AH4299" s="3"/>
      <c r="AI4299" s="4"/>
      <c r="AJ429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299" s="8">
        <f>IF(#REF!=MAX(#REF!),"New","Old")</f>
      </c>
      <c r="AL4299" s="3"/>
      <c r="AM4299" s="9">
        <f>IF(OR(#REF!="",#REF!=0),"",IF(#REF!&lt;12000,"&lt;12k",IF(AND(#REF!&gt;=12000,#REF!&lt;24000),"12k to 24k",IF(AND(#REF!&gt;=24000,#REF!&lt;=36000),"24k to 36k",IF(#REF!&gt;36000,"&gt;36k","")))))</f>
      </c>
    </row>
    <row x14ac:dyDescent="0.25" r="4300" customHeight="1" ht="18.75">
      <c r="A4300" s="1">
        <v>1965002</v>
      </c>
      <c r="B4300" s="2">
        <v>11571091</v>
      </c>
      <c r="C4300" s="3" t="s">
        <v>0</v>
      </c>
      <c r="D4300" s="3" t="s">
        <v>86</v>
      </c>
      <c r="E4300" s="2">
        <v>2020</v>
      </c>
      <c r="F4300" s="4">
        <v>45331</v>
      </c>
      <c r="G4300" s="3" t="s">
        <v>2</v>
      </c>
      <c r="H4300" s="4">
        <v>45331</v>
      </c>
      <c r="I4300" s="4">
        <v>43861</v>
      </c>
      <c r="J4300" s="10">
        <v>45337</v>
      </c>
      <c r="K4300" s="3" t="s">
        <v>12494</v>
      </c>
      <c r="L4300" s="3" t="s">
        <v>7700</v>
      </c>
      <c r="M4300" s="3" t="s">
        <v>4</v>
      </c>
      <c r="N4300" s="3" t="s">
        <v>12495</v>
      </c>
      <c r="O4300" s="3" t="s">
        <v>4771</v>
      </c>
      <c r="P4300" s="6">
        <f>_xlfn.XLOOKUP(#REF!,[1]!Table2[BINNING],[1]!Table2[VFG],"")</f>
      </c>
      <c r="Q4300" s="6">
        <f>IF(ISNUMBER(FIND("|",#REF!,1)),LEFT(#REF!,FIND("|",#REF!,1)-2),#REF!)</f>
      </c>
      <c r="R4300" s="6">
        <f>IF(ISNUMBER(FIND("|",#REF!,1)),RIGHT(#REF!,LEN(#REF!)-FIND("|",#REF!,1)-1),"")</f>
      </c>
      <c r="S4300" s="3" t="s">
        <v>7</v>
      </c>
      <c r="T4300" s="3" t="s">
        <v>7</v>
      </c>
      <c r="U4300" s="2">
        <v>0</v>
      </c>
      <c r="V4300" s="2">
        <v>0</v>
      </c>
      <c r="W4300" s="2">
        <v>42000</v>
      </c>
      <c r="X4300" s="3" t="s">
        <v>4712</v>
      </c>
      <c r="Y4300" s="2"/>
      <c r="Z4300" s="3" t="s">
        <v>12496</v>
      </c>
      <c r="AA4300" s="3" t="s">
        <v>4712</v>
      </c>
      <c r="AB4300" s="7"/>
      <c r="AC4300" s="3" t="s">
        <v>685</v>
      </c>
      <c r="AD4300" s="3" t="s">
        <v>93</v>
      </c>
      <c r="AE4300" s="3" t="s">
        <v>94</v>
      </c>
      <c r="AF4300" s="3" t="s">
        <v>95</v>
      </c>
      <c r="AG4300" s="4">
        <v>43897</v>
      </c>
      <c r="AH4300" s="3"/>
      <c r="AI4300" s="4"/>
      <c r="AJ430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0" s="8">
        <f>IF(#REF!=MAX(#REF!),"New","Old")</f>
      </c>
      <c r="AL4300" s="3"/>
      <c r="AM4300" s="9">
        <f>IF(OR(#REF!="",#REF!=0),"",IF(#REF!&lt;12000,"&lt;12k",IF(AND(#REF!&gt;=12000,#REF!&lt;24000),"12k to 24k",IF(AND(#REF!&gt;=24000,#REF!&lt;=36000),"24k to 36k",IF(#REF!&gt;36000,"&gt;36k","")))))</f>
      </c>
    </row>
    <row x14ac:dyDescent="0.25" r="4301" customHeight="1" ht="18.75">
      <c r="A4301" s="1">
        <v>1965010</v>
      </c>
      <c r="B4301" s="2">
        <v>11571097</v>
      </c>
      <c r="C4301" s="3" t="s">
        <v>0</v>
      </c>
      <c r="D4301" s="3" t="s">
        <v>86</v>
      </c>
      <c r="E4301" s="2">
        <v>2020</v>
      </c>
      <c r="F4301" s="4">
        <v>45328</v>
      </c>
      <c r="G4301" s="3" t="s">
        <v>2</v>
      </c>
      <c r="H4301" s="4">
        <v>45331</v>
      </c>
      <c r="I4301" s="4">
        <v>43899</v>
      </c>
      <c r="J4301" s="10">
        <v>45337</v>
      </c>
      <c r="K4301" s="3" t="s">
        <v>12497</v>
      </c>
      <c r="L4301" s="3" t="s">
        <v>6488</v>
      </c>
      <c r="M4301" s="3" t="s">
        <v>4</v>
      </c>
      <c r="N4301" s="3" t="s">
        <v>12498</v>
      </c>
      <c r="O4301" s="3" t="s">
        <v>4771</v>
      </c>
      <c r="P4301" s="6">
        <f>_xlfn.XLOOKUP(#REF!,[1]!Table2[BINNING],[1]!Table2[VFG],"")</f>
      </c>
      <c r="Q4301" s="6">
        <f>IF(ISNUMBER(FIND("|",#REF!,1)),LEFT(#REF!,FIND("|",#REF!,1)-2),#REF!)</f>
      </c>
      <c r="R4301" s="6">
        <f>IF(ISNUMBER(FIND("|",#REF!,1)),RIGHT(#REF!,LEN(#REF!)-FIND("|",#REF!,1)-1),"")</f>
      </c>
      <c r="S4301" s="3" t="s">
        <v>7</v>
      </c>
      <c r="T4301" s="3" t="s">
        <v>7</v>
      </c>
      <c r="U4301" s="2">
        <v>0</v>
      </c>
      <c r="V4301" s="2">
        <v>0</v>
      </c>
      <c r="W4301" s="2"/>
      <c r="X4301" s="3" t="s">
        <v>5529</v>
      </c>
      <c r="Y4301" s="2"/>
      <c r="Z4301" s="3"/>
      <c r="AA4301" s="3"/>
      <c r="AB4301" s="7"/>
      <c r="AC4301" s="3" t="s">
        <v>685</v>
      </c>
      <c r="AD4301" s="3" t="s">
        <v>93</v>
      </c>
      <c r="AE4301" s="3" t="s">
        <v>94</v>
      </c>
      <c r="AF4301" s="3" t="s">
        <v>95</v>
      </c>
      <c r="AG4301" s="4">
        <v>43974</v>
      </c>
      <c r="AH4301" s="3"/>
      <c r="AI4301" s="4"/>
      <c r="AJ430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1" s="8">
        <f>IF(#REF!=MAX(#REF!),"New","Old")</f>
      </c>
      <c r="AL4301" s="3"/>
      <c r="AM4301" s="9">
        <f>IF(OR(#REF!="",#REF!=0),"",IF(#REF!&lt;12000,"&lt;12k",IF(AND(#REF!&gt;=12000,#REF!&lt;24000),"12k to 24k",IF(AND(#REF!&gt;=24000,#REF!&lt;=36000),"24k to 36k",IF(#REF!&gt;36000,"&gt;36k","")))))</f>
      </c>
    </row>
    <row x14ac:dyDescent="0.25" r="4302" customHeight="1" ht="18.75">
      <c r="A4302" s="1">
        <v>1965097</v>
      </c>
      <c r="B4302" s="2">
        <v>11571155</v>
      </c>
      <c r="C4302" s="3" t="s">
        <v>0</v>
      </c>
      <c r="D4302" s="3" t="s">
        <v>181</v>
      </c>
      <c r="E4302" s="2">
        <v>2016</v>
      </c>
      <c r="F4302" s="4">
        <v>45319</v>
      </c>
      <c r="G4302" s="3" t="s">
        <v>2</v>
      </c>
      <c r="H4302" s="4">
        <v>45332</v>
      </c>
      <c r="I4302" s="4">
        <v>41169</v>
      </c>
      <c r="J4302" s="10">
        <v>45337</v>
      </c>
      <c r="K4302" s="3" t="s">
        <v>12499</v>
      </c>
      <c r="L4302" s="3" t="s">
        <v>5291</v>
      </c>
      <c r="M4302" s="3" t="s">
        <v>4</v>
      </c>
      <c r="N4302" s="3" t="s">
        <v>12500</v>
      </c>
      <c r="O4302" s="3" t="s">
        <v>196</v>
      </c>
      <c r="P4302" s="6">
        <f>_xlfn.XLOOKUP(#REF!,[1]!Table2[BINNING],[1]!Table2[VFG],"")</f>
      </c>
      <c r="Q4302" s="6">
        <f>IF(ISNUMBER(FIND("|",#REF!,1)),LEFT(#REF!,FIND("|",#REF!,1)-2),#REF!)</f>
      </c>
      <c r="R4302" s="6">
        <f>IF(ISNUMBER(FIND("|",#REF!,1)),RIGHT(#REF!,LEN(#REF!)-FIND("|",#REF!,1)-1),"")</f>
      </c>
      <c r="S4302" s="3" t="s">
        <v>7</v>
      </c>
      <c r="T4302" s="3" t="s">
        <v>7</v>
      </c>
      <c r="U4302" s="2">
        <v>0</v>
      </c>
      <c r="V4302" s="2">
        <v>0</v>
      </c>
      <c r="W4302" s="2"/>
      <c r="X4302" s="3" t="s">
        <v>2949</v>
      </c>
      <c r="Y4302" s="2" t="s">
        <v>12455</v>
      </c>
      <c r="Z4302" s="3"/>
      <c r="AA4302" s="3"/>
      <c r="AB4302" s="7"/>
      <c r="AC4302" s="3" t="s">
        <v>297</v>
      </c>
      <c r="AD4302" s="3" t="s">
        <v>298</v>
      </c>
      <c r="AE4302" s="3" t="s">
        <v>299</v>
      </c>
      <c r="AF4302" s="3" t="s">
        <v>198</v>
      </c>
      <c r="AG4302" s="4">
        <v>42559</v>
      </c>
      <c r="AH4302" s="3"/>
      <c r="AI4302" s="4"/>
      <c r="AJ430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2" s="8">
        <f>IF(#REF!=MAX(#REF!),"New","Old")</f>
      </c>
      <c r="AL4302" s="3"/>
      <c r="AM4302" s="9">
        <f>IF(OR(#REF!="",#REF!=0),"",IF(#REF!&lt;12000,"&lt;12k",IF(AND(#REF!&gt;=12000,#REF!&lt;24000),"12k to 24k",IF(AND(#REF!&gt;=24000,#REF!&lt;=36000),"24k to 36k",IF(#REF!&gt;36000,"&gt;36k","")))))</f>
      </c>
    </row>
    <row x14ac:dyDescent="0.25" r="4303" customHeight="1" ht="18.75">
      <c r="A4303" s="1">
        <v>1965156</v>
      </c>
      <c r="B4303" s="2">
        <v>11571197</v>
      </c>
      <c r="C4303" s="3" t="s">
        <v>0</v>
      </c>
      <c r="D4303" s="3" t="s">
        <v>38</v>
      </c>
      <c r="E4303" s="2">
        <v>2018</v>
      </c>
      <c r="F4303" s="4">
        <v>45332</v>
      </c>
      <c r="G4303" s="3" t="s">
        <v>2</v>
      </c>
      <c r="H4303" s="4">
        <v>45332</v>
      </c>
      <c r="I4303" s="4">
        <v>42473</v>
      </c>
      <c r="J4303" s="10">
        <v>45337</v>
      </c>
      <c r="K4303" s="3" t="s">
        <v>12501</v>
      </c>
      <c r="L4303" s="3" t="s">
        <v>12502</v>
      </c>
      <c r="M4303" s="3" t="s">
        <v>4</v>
      </c>
      <c r="N4303" s="3" t="s">
        <v>12503</v>
      </c>
      <c r="O4303" s="3" t="s">
        <v>390</v>
      </c>
      <c r="P4303" s="6">
        <f>_xlfn.XLOOKUP(#REF!,[1]!Table2[BINNING],[1]!Table2[VFG],"")</f>
      </c>
      <c r="Q4303" s="6">
        <f>IF(ISNUMBER(FIND("|",#REF!,1)),LEFT(#REF!,FIND("|",#REF!,1)-2),#REF!)</f>
      </c>
      <c r="R4303" s="6">
        <f>IF(ISNUMBER(FIND("|",#REF!,1)),RIGHT(#REF!,LEN(#REF!)-FIND("|",#REF!,1)-1),"")</f>
      </c>
      <c r="S4303" s="3" t="s">
        <v>7</v>
      </c>
      <c r="T4303" s="3" t="s">
        <v>7</v>
      </c>
      <c r="U4303" s="2">
        <v>0</v>
      </c>
      <c r="V4303" s="2">
        <v>0</v>
      </c>
      <c r="W4303" s="2"/>
      <c r="X4303" s="3" t="s">
        <v>5529</v>
      </c>
      <c r="Y4303" s="2"/>
      <c r="Z4303" s="3"/>
      <c r="AA4303" s="3"/>
      <c r="AB4303" s="7"/>
      <c r="AC4303" s="3" t="s">
        <v>826</v>
      </c>
      <c r="AD4303" s="3" t="s">
        <v>147</v>
      </c>
      <c r="AE4303" s="3" t="s">
        <v>148</v>
      </c>
      <c r="AF4303" s="3" t="s">
        <v>45</v>
      </c>
      <c r="AG4303" s="4">
        <v>43220</v>
      </c>
      <c r="AH4303" s="3"/>
      <c r="AI4303" s="4"/>
      <c r="AJ430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3" s="8">
        <f>IF(#REF!=MAX(#REF!),"New","Old")</f>
      </c>
      <c r="AL4303" s="3"/>
      <c r="AM4303" s="9">
        <f>IF(OR(#REF!="",#REF!=0),"",IF(#REF!&lt;12000,"&lt;12k",IF(AND(#REF!&gt;=12000,#REF!&lt;24000),"12k to 24k",IF(AND(#REF!&gt;=24000,#REF!&lt;=36000),"24k to 36k",IF(#REF!&gt;36000,"&gt;36k","")))))</f>
      </c>
    </row>
    <row x14ac:dyDescent="0.25" r="4304" customHeight="1" ht="18.75">
      <c r="A4304" s="1">
        <v>1965188</v>
      </c>
      <c r="B4304" s="2">
        <v>11571213</v>
      </c>
      <c r="C4304" s="3" t="s">
        <v>0</v>
      </c>
      <c r="D4304" s="3" t="s">
        <v>181</v>
      </c>
      <c r="E4304" s="2">
        <v>2016</v>
      </c>
      <c r="F4304" s="4">
        <v>45331</v>
      </c>
      <c r="G4304" s="3" t="s">
        <v>2</v>
      </c>
      <c r="H4304" s="4">
        <v>45332</v>
      </c>
      <c r="I4304" s="4"/>
      <c r="J4304" s="10">
        <v>45337</v>
      </c>
      <c r="K4304" s="3"/>
      <c r="L4304" s="3" t="s">
        <v>10428</v>
      </c>
      <c r="M4304" s="3" t="s">
        <v>4</v>
      </c>
      <c r="N4304" s="3" t="s">
        <v>12504</v>
      </c>
      <c r="O4304" s="3" t="s">
        <v>196</v>
      </c>
      <c r="P4304" s="6">
        <f>_xlfn.XLOOKUP(#REF!,[1]!Table2[BINNING],[1]!Table2[VFG],"")</f>
      </c>
      <c r="Q4304" s="6">
        <f>IF(ISNUMBER(FIND("|",#REF!,1)),LEFT(#REF!,FIND("|",#REF!,1)-2),#REF!)</f>
      </c>
      <c r="R4304" s="6">
        <f>IF(ISNUMBER(FIND("|",#REF!,1)),RIGHT(#REF!,LEN(#REF!)-FIND("|",#REF!,1)-1),"")</f>
      </c>
      <c r="S4304" s="3" t="s">
        <v>7</v>
      </c>
      <c r="T4304" s="3" t="s">
        <v>7</v>
      </c>
      <c r="U4304" s="2">
        <v>0</v>
      </c>
      <c r="V4304" s="2">
        <v>0</v>
      </c>
      <c r="W4304" s="2"/>
      <c r="X4304" s="3" t="s">
        <v>4038</v>
      </c>
      <c r="Y4304" s="2" t="s">
        <v>12505</v>
      </c>
      <c r="Z4304" s="3"/>
      <c r="AA4304" s="3"/>
      <c r="AB4304" s="7"/>
      <c r="AC4304" s="3"/>
      <c r="AD4304" s="3"/>
      <c r="AE4304" s="3"/>
      <c r="AF4304" s="3"/>
      <c r="AG4304" s="4"/>
      <c r="AH4304" s="3"/>
      <c r="AI4304" s="4"/>
      <c r="AJ430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4" s="8">
        <f>IF(#REF!=MAX(#REF!),"New","Old")</f>
      </c>
      <c r="AL4304" s="3"/>
      <c r="AM4304" s="9">
        <f>IF(OR(#REF!="",#REF!=0),"",IF(#REF!&lt;12000,"&lt;12k",IF(AND(#REF!&gt;=12000,#REF!&lt;24000),"12k to 24k",IF(AND(#REF!&gt;=24000,#REF!&lt;=36000),"24k to 36k",IF(#REF!&gt;36000,"&gt;36k","")))))</f>
      </c>
    </row>
    <row x14ac:dyDescent="0.25" r="4305" customHeight="1" ht="18.75">
      <c r="A4305" s="1">
        <v>1965190</v>
      </c>
      <c r="B4305" s="2">
        <v>11571215</v>
      </c>
      <c r="C4305" s="3" t="s">
        <v>0</v>
      </c>
      <c r="D4305" s="3" t="s">
        <v>96</v>
      </c>
      <c r="E4305" s="2">
        <v>2011</v>
      </c>
      <c r="F4305" s="4">
        <v>42863</v>
      </c>
      <c r="G4305" s="3" t="s">
        <v>108</v>
      </c>
      <c r="H4305" s="4">
        <v>45332</v>
      </c>
      <c r="I4305" s="4">
        <v>40421</v>
      </c>
      <c r="J4305" s="10">
        <v>45337</v>
      </c>
      <c r="K4305" s="3" t="s">
        <v>12506</v>
      </c>
      <c r="L4305" s="3" t="s">
        <v>12507</v>
      </c>
      <c r="M4305" s="3" t="s">
        <v>4</v>
      </c>
      <c r="N4305" s="3" t="s">
        <v>12508</v>
      </c>
      <c r="O4305" s="3" t="s">
        <v>62</v>
      </c>
      <c r="P4305" s="6">
        <f>_xlfn.XLOOKUP(#REF!,[1]!Table2[BINNING],[1]!Table2[VFG],"")</f>
      </c>
      <c r="Q4305" s="6">
        <f>IF(ISNUMBER(FIND("|",#REF!,1)),LEFT(#REF!,FIND("|",#REF!,1)-2),#REF!)</f>
      </c>
      <c r="R4305" s="6">
        <f>IF(ISNUMBER(FIND("|",#REF!,1)),RIGHT(#REF!,LEN(#REF!)-FIND("|",#REF!,1)-1),"")</f>
      </c>
      <c r="S4305" s="3" t="s">
        <v>7</v>
      </c>
      <c r="T4305" s="3" t="s">
        <v>7</v>
      </c>
      <c r="U4305" s="2">
        <v>0</v>
      </c>
      <c r="V4305" s="2">
        <v>0</v>
      </c>
      <c r="W4305" s="2"/>
      <c r="X4305" s="3" t="s">
        <v>12509</v>
      </c>
      <c r="Y4305" s="2"/>
      <c r="Z4305" s="3"/>
      <c r="AA4305" s="3"/>
      <c r="AB4305" s="7"/>
      <c r="AC4305" s="3" t="s">
        <v>693</v>
      </c>
      <c r="AD4305" s="3" t="s">
        <v>543</v>
      </c>
      <c r="AE4305" s="3" t="s">
        <v>694</v>
      </c>
      <c r="AF4305" s="3" t="s">
        <v>695</v>
      </c>
      <c r="AG4305" s="4">
        <v>40539</v>
      </c>
      <c r="AH4305" s="3"/>
      <c r="AI4305" s="4"/>
      <c r="AJ430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5" s="8">
        <f>IF(#REF!=MAX(#REF!),"New","Old")</f>
      </c>
      <c r="AL4305" s="3"/>
      <c r="AM4305" s="9">
        <f>IF(OR(#REF!="",#REF!=0),"",IF(#REF!&lt;12000,"&lt;12k",IF(AND(#REF!&gt;=12000,#REF!&lt;24000),"12k to 24k",IF(AND(#REF!&gt;=24000,#REF!&lt;=36000),"24k to 36k",IF(#REF!&gt;36000,"&gt;36k","")))))</f>
      </c>
    </row>
    <row x14ac:dyDescent="0.25" r="4306" customHeight="1" ht="18.75">
      <c r="A4306" s="1">
        <v>1965211</v>
      </c>
      <c r="B4306" s="2">
        <v>11571229</v>
      </c>
      <c r="C4306" s="3" t="s">
        <v>0</v>
      </c>
      <c r="D4306" s="3" t="s">
        <v>86</v>
      </c>
      <c r="E4306" s="2">
        <v>2020</v>
      </c>
      <c r="F4306" s="4">
        <v>45330</v>
      </c>
      <c r="G4306" s="3" t="s">
        <v>2</v>
      </c>
      <c r="H4306" s="4">
        <v>45332</v>
      </c>
      <c r="I4306" s="4">
        <v>43845</v>
      </c>
      <c r="J4306" s="10">
        <v>45337</v>
      </c>
      <c r="K4306" s="3" t="s">
        <v>12510</v>
      </c>
      <c r="L4306" s="3" t="s">
        <v>7700</v>
      </c>
      <c r="M4306" s="3" t="s">
        <v>4</v>
      </c>
      <c r="N4306" s="3" t="s">
        <v>12511</v>
      </c>
      <c r="O4306" s="3" t="s">
        <v>4771</v>
      </c>
      <c r="P4306" s="6">
        <f>_xlfn.XLOOKUP(#REF!,[1]!Table2[BINNING],[1]!Table2[VFG],"")</f>
      </c>
      <c r="Q4306" s="6">
        <f>IF(ISNUMBER(FIND("|",#REF!,1)),LEFT(#REF!,FIND("|",#REF!,1)-2),#REF!)</f>
      </c>
      <c r="R4306" s="6">
        <f>IF(ISNUMBER(FIND("|",#REF!,1)),RIGHT(#REF!,LEN(#REF!)-FIND("|",#REF!,1)-1),"")</f>
      </c>
      <c r="S4306" s="3" t="s">
        <v>7</v>
      </c>
      <c r="T4306" s="3" t="s">
        <v>7</v>
      </c>
      <c r="U4306" s="2">
        <v>0</v>
      </c>
      <c r="V4306" s="2">
        <v>0</v>
      </c>
      <c r="W4306" s="2"/>
      <c r="X4306" s="3" t="s">
        <v>3881</v>
      </c>
      <c r="Y4306" s="2"/>
      <c r="Z4306" s="3"/>
      <c r="AA4306" s="3"/>
      <c r="AB4306" s="7"/>
      <c r="AC4306" s="3" t="s">
        <v>685</v>
      </c>
      <c r="AD4306" s="3" t="s">
        <v>93</v>
      </c>
      <c r="AE4306" s="3" t="s">
        <v>94</v>
      </c>
      <c r="AF4306" s="3" t="s">
        <v>95</v>
      </c>
      <c r="AG4306" s="4">
        <v>43979</v>
      </c>
      <c r="AH4306" s="3"/>
      <c r="AI4306" s="4"/>
      <c r="AJ430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6" s="8">
        <f>IF(#REF!=MAX(#REF!),"New","Old")</f>
      </c>
      <c r="AL4306" s="3"/>
      <c r="AM4306" s="9">
        <f>IF(OR(#REF!="",#REF!=0),"",IF(#REF!&lt;12000,"&lt;12k",IF(AND(#REF!&gt;=12000,#REF!&lt;24000),"12k to 24k",IF(AND(#REF!&gt;=24000,#REF!&lt;=36000),"24k to 36k",IF(#REF!&gt;36000,"&gt;36k","")))))</f>
      </c>
    </row>
    <row x14ac:dyDescent="0.25" r="4307" customHeight="1" ht="18.75">
      <c r="A4307" s="1">
        <v>1965232</v>
      </c>
      <c r="B4307" s="2">
        <v>11571244</v>
      </c>
      <c r="C4307" s="3" t="s">
        <v>0</v>
      </c>
      <c r="D4307" s="3" t="s">
        <v>181</v>
      </c>
      <c r="E4307" s="2">
        <v>2023</v>
      </c>
      <c r="F4307" s="4">
        <v>45198</v>
      </c>
      <c r="G4307" s="3" t="s">
        <v>39</v>
      </c>
      <c r="H4307" s="4">
        <v>45332</v>
      </c>
      <c r="I4307" s="4">
        <v>45145</v>
      </c>
      <c r="J4307" s="10">
        <v>45337</v>
      </c>
      <c r="K4307" s="3" t="s">
        <v>12512</v>
      </c>
      <c r="L4307" s="3" t="s">
        <v>12513</v>
      </c>
      <c r="M4307" s="3" t="s">
        <v>4</v>
      </c>
      <c r="N4307" s="3" t="s">
        <v>12514</v>
      </c>
      <c r="O4307" s="3" t="s">
        <v>12515</v>
      </c>
      <c r="P4307" s="3" t="s">
        <v>12516</v>
      </c>
      <c r="Q4307" s="6">
        <f>IF(ISNUMBER(FIND("|",#REF!,1)),LEFT(#REF!,FIND("|",#REF!,1)-2),#REF!)</f>
      </c>
      <c r="R4307" s="6">
        <f>IF(ISNUMBER(FIND("|",#REF!,1)),RIGHT(#REF!,LEN(#REF!)-FIND("|",#REF!,1)-1),"")</f>
      </c>
      <c r="S4307" s="3" t="s">
        <v>7</v>
      </c>
      <c r="T4307" s="3" t="s">
        <v>7</v>
      </c>
      <c r="U4307" s="2">
        <v>0</v>
      </c>
      <c r="V4307" s="2">
        <v>0</v>
      </c>
      <c r="W4307" s="2"/>
      <c r="X4307" s="3" t="s">
        <v>4986</v>
      </c>
      <c r="Y4307" s="2"/>
      <c r="Z4307" s="3"/>
      <c r="AA4307" s="3"/>
      <c r="AB4307" s="7"/>
      <c r="AC4307" s="3" t="s">
        <v>11891</v>
      </c>
      <c r="AD4307" s="3" t="s">
        <v>298</v>
      </c>
      <c r="AE4307" s="3" t="s">
        <v>299</v>
      </c>
      <c r="AF4307" s="3" t="s">
        <v>198</v>
      </c>
      <c r="AG4307" s="4">
        <v>45185</v>
      </c>
      <c r="AH4307" s="3"/>
      <c r="AI4307" s="4"/>
      <c r="AJ430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7" s="8">
        <f>IF(#REF!=MAX(#REF!),"New","Old")</f>
      </c>
      <c r="AL4307" s="3"/>
      <c r="AM4307" s="9">
        <f>IF(OR(#REF!="",#REF!=0),"",IF(#REF!&lt;12000,"&lt;12k",IF(AND(#REF!&gt;=12000,#REF!&lt;24000),"12k to 24k",IF(AND(#REF!&gt;=24000,#REF!&lt;=36000),"24k to 36k",IF(#REF!&gt;36000,"&gt;36k","")))))</f>
      </c>
    </row>
    <row x14ac:dyDescent="0.25" r="4308" customHeight="1" ht="18.75">
      <c r="A4308" s="1">
        <v>1965236</v>
      </c>
      <c r="B4308" s="2">
        <v>11571248</v>
      </c>
      <c r="C4308" s="3" t="s">
        <v>0</v>
      </c>
      <c r="D4308" s="3" t="s">
        <v>38</v>
      </c>
      <c r="E4308" s="2">
        <v>2013</v>
      </c>
      <c r="F4308" s="4">
        <v>45332</v>
      </c>
      <c r="G4308" s="3" t="s">
        <v>2</v>
      </c>
      <c r="H4308" s="4">
        <v>45332</v>
      </c>
      <c r="I4308" s="4">
        <v>41003</v>
      </c>
      <c r="J4308" s="10">
        <v>45337</v>
      </c>
      <c r="K4308" s="3" t="s">
        <v>12517</v>
      </c>
      <c r="L4308" s="3" t="s">
        <v>859</v>
      </c>
      <c r="M4308" s="3" t="s">
        <v>4</v>
      </c>
      <c r="N4308" s="3" t="s">
        <v>12518</v>
      </c>
      <c r="O4308" s="3" t="s">
        <v>62</v>
      </c>
      <c r="P4308" s="6">
        <f>_xlfn.XLOOKUP(#REF!,[1]!Table2[BINNING],[1]!Table2[VFG],"")</f>
      </c>
      <c r="Q4308" s="6">
        <f>IF(ISNUMBER(FIND("|",#REF!,1)),LEFT(#REF!,FIND("|",#REF!,1)-2),#REF!)</f>
      </c>
      <c r="R4308" s="6">
        <f>IF(ISNUMBER(FIND("|",#REF!,1)),RIGHT(#REF!,LEN(#REF!)-FIND("|",#REF!,1)-1),"")</f>
      </c>
      <c r="S4308" s="3" t="s">
        <v>7</v>
      </c>
      <c r="T4308" s="3" t="s">
        <v>7</v>
      </c>
      <c r="U4308" s="2">
        <v>0</v>
      </c>
      <c r="V4308" s="2">
        <v>0</v>
      </c>
      <c r="W4308" s="2"/>
      <c r="X4308" s="3" t="s">
        <v>4712</v>
      </c>
      <c r="Y4308" s="2"/>
      <c r="Z4308" s="3"/>
      <c r="AA4308" s="3"/>
      <c r="AB4308" s="7"/>
      <c r="AC4308" s="3" t="s">
        <v>146</v>
      </c>
      <c r="AD4308" s="3" t="s">
        <v>147</v>
      </c>
      <c r="AE4308" s="3" t="s">
        <v>148</v>
      </c>
      <c r="AF4308" s="3" t="s">
        <v>45</v>
      </c>
      <c r="AG4308" s="4">
        <v>41018</v>
      </c>
      <c r="AH4308" s="3"/>
      <c r="AI4308" s="4"/>
      <c r="AJ430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8" s="8">
        <f>IF(#REF!=MAX(#REF!),"New","Old")</f>
      </c>
      <c r="AL4308" s="3"/>
      <c r="AM4308" s="9">
        <f>IF(OR(#REF!="",#REF!=0),"",IF(#REF!&lt;12000,"&lt;12k",IF(AND(#REF!&gt;=12000,#REF!&lt;24000),"12k to 24k",IF(AND(#REF!&gt;=24000,#REF!&lt;=36000),"24k to 36k",IF(#REF!&gt;36000,"&gt;36k","")))))</f>
      </c>
    </row>
    <row x14ac:dyDescent="0.25" r="4309" customHeight="1" ht="18.75">
      <c r="A4309" s="1">
        <v>1965407</v>
      </c>
      <c r="B4309" s="2">
        <v>11571366</v>
      </c>
      <c r="C4309" s="3" t="s">
        <v>0</v>
      </c>
      <c r="D4309" s="3" t="s">
        <v>1</v>
      </c>
      <c r="E4309" s="2">
        <v>2018</v>
      </c>
      <c r="F4309" s="4">
        <v>45329</v>
      </c>
      <c r="G4309" s="3" t="s">
        <v>2</v>
      </c>
      <c r="H4309" s="4">
        <v>45334</v>
      </c>
      <c r="I4309" s="4"/>
      <c r="J4309" s="10">
        <v>45337</v>
      </c>
      <c r="K4309" s="3"/>
      <c r="L4309" s="3" t="s">
        <v>1928</v>
      </c>
      <c r="M4309" s="3" t="s">
        <v>4</v>
      </c>
      <c r="N4309" s="3" t="s">
        <v>12519</v>
      </c>
      <c r="O4309" s="3" t="s">
        <v>57</v>
      </c>
      <c r="P4309" s="6">
        <f>_xlfn.XLOOKUP(#REF!,[1]!Table2[BINNING],[1]!Table2[VFG],"")</f>
      </c>
      <c r="Q4309" s="6">
        <f>IF(ISNUMBER(FIND("|",#REF!,1)),LEFT(#REF!,FIND("|",#REF!,1)-2),#REF!)</f>
      </c>
      <c r="R4309" s="6">
        <f>IF(ISNUMBER(FIND("|",#REF!,1)),RIGHT(#REF!,LEN(#REF!)-FIND("|",#REF!,1)-1),"")</f>
      </c>
      <c r="S4309" s="3" t="s">
        <v>7</v>
      </c>
      <c r="T4309" s="3" t="s">
        <v>7</v>
      </c>
      <c r="U4309" s="2">
        <v>0</v>
      </c>
      <c r="V4309" s="2">
        <v>0</v>
      </c>
      <c r="W4309" s="2"/>
      <c r="X4309" s="3" t="s">
        <v>3881</v>
      </c>
      <c r="Y4309" s="2" t="s">
        <v>12520</v>
      </c>
      <c r="Z4309" s="3"/>
      <c r="AA4309" s="3"/>
      <c r="AB4309" s="7"/>
      <c r="AC4309" s="3"/>
      <c r="AD4309" s="3"/>
      <c r="AE4309" s="3"/>
      <c r="AF4309" s="3"/>
      <c r="AG4309" s="4"/>
      <c r="AH4309" s="3"/>
      <c r="AI4309" s="4"/>
      <c r="AJ430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09" s="8">
        <f>IF(#REF!=MAX(#REF!),"New","Old")</f>
      </c>
      <c r="AL4309" s="3"/>
      <c r="AM4309" s="9">
        <f>IF(OR(#REF!="",#REF!=0),"",IF(#REF!&lt;12000,"&lt;12k",IF(AND(#REF!&gt;=12000,#REF!&lt;24000),"12k to 24k",IF(AND(#REF!&gt;=24000,#REF!&lt;=36000),"24k to 36k",IF(#REF!&gt;36000,"&gt;36k","")))))</f>
      </c>
    </row>
    <row x14ac:dyDescent="0.25" r="4310" customHeight="1" ht="18.75">
      <c r="A4310" s="1">
        <v>1965420</v>
      </c>
      <c r="B4310" s="2">
        <v>11571377</v>
      </c>
      <c r="C4310" s="3" t="s">
        <v>0</v>
      </c>
      <c r="D4310" s="3" t="s">
        <v>1</v>
      </c>
      <c r="E4310" s="2">
        <v>2021</v>
      </c>
      <c r="F4310" s="4">
        <v>45334</v>
      </c>
      <c r="G4310" s="3" t="s">
        <v>2</v>
      </c>
      <c r="H4310" s="4">
        <v>45334</v>
      </c>
      <c r="I4310" s="4"/>
      <c r="J4310" s="10">
        <v>45337</v>
      </c>
      <c r="K4310" s="3"/>
      <c r="L4310" s="3" t="s">
        <v>12521</v>
      </c>
      <c r="M4310" s="3" t="s">
        <v>4</v>
      </c>
      <c r="N4310" s="3" t="s">
        <v>12522</v>
      </c>
      <c r="O4310" s="3" t="s">
        <v>49</v>
      </c>
      <c r="P4310" s="6">
        <f>_xlfn.XLOOKUP(#REF!,[1]!Table2[BINNING],[1]!Table2[VFG],"")</f>
      </c>
      <c r="Q4310" s="6">
        <f>IF(ISNUMBER(FIND("|",#REF!,1)),LEFT(#REF!,FIND("|",#REF!,1)-2),#REF!)</f>
      </c>
      <c r="R4310" s="6">
        <f>IF(ISNUMBER(FIND("|",#REF!,1)),RIGHT(#REF!,LEN(#REF!)-FIND("|",#REF!,1)-1),"")</f>
      </c>
      <c r="S4310" s="3" t="s">
        <v>7</v>
      </c>
      <c r="T4310" s="3" t="s">
        <v>7</v>
      </c>
      <c r="U4310" s="2">
        <v>0</v>
      </c>
      <c r="V4310" s="2">
        <v>0</v>
      </c>
      <c r="W4310" s="2"/>
      <c r="X4310" s="3" t="s">
        <v>4038</v>
      </c>
      <c r="Y4310" s="2"/>
      <c r="Z4310" s="3"/>
      <c r="AA4310" s="3"/>
      <c r="AB4310" s="7"/>
      <c r="AC4310" s="3"/>
      <c r="AD4310" s="3"/>
      <c r="AE4310" s="3"/>
      <c r="AF4310" s="3"/>
      <c r="AG4310" s="4"/>
      <c r="AH4310" s="3"/>
      <c r="AI4310" s="4"/>
      <c r="AJ431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0" s="8">
        <f>IF(#REF!=MAX(#REF!),"New","Old")</f>
      </c>
      <c r="AL4310" s="3"/>
      <c r="AM4310" s="9">
        <f>IF(OR(#REF!="",#REF!=0),"",IF(#REF!&lt;12000,"&lt;12k",IF(AND(#REF!&gt;=12000,#REF!&lt;24000),"12k to 24k",IF(AND(#REF!&gt;=24000,#REF!&lt;=36000),"24k to 36k",IF(#REF!&gt;36000,"&gt;36k","")))))</f>
      </c>
    </row>
    <row x14ac:dyDescent="0.25" r="4311" customHeight="1" ht="18.75">
      <c r="A4311" s="1">
        <v>1965492</v>
      </c>
      <c r="B4311" s="2">
        <v>11571430</v>
      </c>
      <c r="C4311" s="3" t="s">
        <v>0</v>
      </c>
      <c r="D4311" s="3" t="s">
        <v>86</v>
      </c>
      <c r="E4311" s="2">
        <v>2020</v>
      </c>
      <c r="F4311" s="4">
        <v>45315</v>
      </c>
      <c r="G4311" s="3" t="s">
        <v>2</v>
      </c>
      <c r="H4311" s="4">
        <v>45334</v>
      </c>
      <c r="I4311" s="4"/>
      <c r="J4311" s="10">
        <v>45337</v>
      </c>
      <c r="K4311" s="3"/>
      <c r="L4311" s="3" t="s">
        <v>3604</v>
      </c>
      <c r="M4311" s="3" t="s">
        <v>4</v>
      </c>
      <c r="N4311" s="3" t="s">
        <v>12523</v>
      </c>
      <c r="O4311" s="3" t="s">
        <v>4771</v>
      </c>
      <c r="P4311" s="6">
        <f>_xlfn.XLOOKUP(#REF!,[1]!Table2[BINNING],[1]!Table2[VFG],"")</f>
      </c>
      <c r="Q4311" s="6">
        <f>IF(ISNUMBER(FIND("|",#REF!,1)),LEFT(#REF!,FIND("|",#REF!,1)-2),#REF!)</f>
      </c>
      <c r="R4311" s="6">
        <f>IF(ISNUMBER(FIND("|",#REF!,1)),RIGHT(#REF!,LEN(#REF!)-FIND("|",#REF!,1)-1),"")</f>
      </c>
      <c r="S4311" s="3" t="s">
        <v>7</v>
      </c>
      <c r="T4311" s="3" t="s">
        <v>7</v>
      </c>
      <c r="U4311" s="2">
        <v>0</v>
      </c>
      <c r="V4311" s="2">
        <v>0</v>
      </c>
      <c r="W4311" s="2"/>
      <c r="X4311" s="3" t="s">
        <v>4038</v>
      </c>
      <c r="Y4311" s="2"/>
      <c r="Z4311" s="3"/>
      <c r="AA4311" s="3"/>
      <c r="AB4311" s="7"/>
      <c r="AC4311" s="3"/>
      <c r="AD4311" s="3"/>
      <c r="AE4311" s="3"/>
      <c r="AF4311" s="3"/>
      <c r="AG4311" s="4"/>
      <c r="AH4311" s="3"/>
      <c r="AI4311" s="4"/>
      <c r="AJ431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1" s="8">
        <f>IF(#REF!=MAX(#REF!),"New","Old")</f>
      </c>
      <c r="AL4311" s="3"/>
      <c r="AM4311" s="9">
        <f>IF(OR(#REF!="",#REF!=0),"",IF(#REF!&lt;12000,"&lt;12k",IF(AND(#REF!&gt;=12000,#REF!&lt;24000),"12k to 24k",IF(AND(#REF!&gt;=24000,#REF!&lt;=36000),"24k to 36k",IF(#REF!&gt;36000,"&gt;36k","")))))</f>
      </c>
    </row>
    <row x14ac:dyDescent="0.25" r="4312" customHeight="1" ht="18.75">
      <c r="A4312" s="1">
        <v>1965502</v>
      </c>
      <c r="B4312" s="2">
        <v>11571437</v>
      </c>
      <c r="C4312" s="3" t="s">
        <v>0</v>
      </c>
      <c r="D4312" s="3" t="s">
        <v>86</v>
      </c>
      <c r="E4312" s="2">
        <v>2020</v>
      </c>
      <c r="F4312" s="4">
        <v>45328</v>
      </c>
      <c r="G4312" s="3" t="s">
        <v>2</v>
      </c>
      <c r="H4312" s="4">
        <v>45334</v>
      </c>
      <c r="I4312" s="4"/>
      <c r="J4312" s="10">
        <v>45337</v>
      </c>
      <c r="K4312" s="3"/>
      <c r="L4312" s="3" t="s">
        <v>10569</v>
      </c>
      <c r="M4312" s="3" t="s">
        <v>4</v>
      </c>
      <c r="N4312" s="3" t="s">
        <v>12524</v>
      </c>
      <c r="O4312" s="3" t="s">
        <v>4771</v>
      </c>
      <c r="P4312" s="6">
        <f>_xlfn.XLOOKUP(#REF!,[1]!Table2[BINNING],[1]!Table2[VFG],"")</f>
      </c>
      <c r="Q4312" s="6">
        <f>IF(ISNUMBER(FIND("|",#REF!,1)),LEFT(#REF!,FIND("|",#REF!,1)-2),#REF!)</f>
      </c>
      <c r="R4312" s="6">
        <f>IF(ISNUMBER(FIND("|",#REF!,1)),RIGHT(#REF!,LEN(#REF!)-FIND("|",#REF!,1)-1),"")</f>
      </c>
      <c r="S4312" s="3" t="s">
        <v>7</v>
      </c>
      <c r="T4312" s="3" t="s">
        <v>7</v>
      </c>
      <c r="U4312" s="2">
        <v>0</v>
      </c>
      <c r="V4312" s="2">
        <v>0</v>
      </c>
      <c r="W4312" s="2">
        <v>39300</v>
      </c>
      <c r="X4312" s="3" t="s">
        <v>1092</v>
      </c>
      <c r="Y4312" s="2"/>
      <c r="Z4312" s="3" t="s">
        <v>12525</v>
      </c>
      <c r="AA4312" s="3" t="s">
        <v>1092</v>
      </c>
      <c r="AB4312" s="7"/>
      <c r="AC4312" s="3"/>
      <c r="AD4312" s="3"/>
      <c r="AE4312" s="3"/>
      <c r="AF4312" s="3"/>
      <c r="AG4312" s="4"/>
      <c r="AH4312" s="3"/>
      <c r="AI4312" s="4"/>
      <c r="AJ431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2" s="8">
        <f>IF(#REF!=MAX(#REF!),"New","Old")</f>
      </c>
      <c r="AL4312" s="3"/>
      <c r="AM4312" s="9">
        <f>IF(OR(#REF!="",#REF!=0),"",IF(#REF!&lt;12000,"&lt;12k",IF(AND(#REF!&gt;=12000,#REF!&lt;24000),"12k to 24k",IF(AND(#REF!&gt;=24000,#REF!&lt;=36000),"24k to 36k",IF(#REF!&gt;36000,"&gt;36k","")))))</f>
      </c>
    </row>
    <row x14ac:dyDescent="0.25" r="4313" customHeight="1" ht="18.75">
      <c r="A4313" s="1">
        <v>1965514</v>
      </c>
      <c r="B4313" s="2">
        <v>11571446</v>
      </c>
      <c r="C4313" s="3" t="s">
        <v>0</v>
      </c>
      <c r="D4313" s="3" t="s">
        <v>181</v>
      </c>
      <c r="E4313" s="2">
        <v>2015</v>
      </c>
      <c r="F4313" s="4">
        <v>45332</v>
      </c>
      <c r="G4313" s="3" t="s">
        <v>2</v>
      </c>
      <c r="H4313" s="4">
        <v>45334</v>
      </c>
      <c r="I4313" s="4"/>
      <c r="J4313" s="10">
        <v>45337</v>
      </c>
      <c r="K4313" s="3"/>
      <c r="L4313" s="3" t="s">
        <v>12526</v>
      </c>
      <c r="M4313" s="3" t="s">
        <v>4</v>
      </c>
      <c r="N4313" s="3" t="s">
        <v>12527</v>
      </c>
      <c r="O4313" s="3" t="s">
        <v>593</v>
      </c>
      <c r="P4313" s="6">
        <f>_xlfn.XLOOKUP(#REF!,[1]!Table2[BINNING],[1]!Table2[VFG],"")</f>
      </c>
      <c r="Q4313" s="6">
        <f>IF(ISNUMBER(FIND("|",#REF!,1)),LEFT(#REF!,FIND("|",#REF!,1)-2),#REF!)</f>
      </c>
      <c r="R4313" s="6">
        <f>IF(ISNUMBER(FIND("|",#REF!,1)),RIGHT(#REF!,LEN(#REF!)-FIND("|",#REF!,1)-1),"")</f>
      </c>
      <c r="S4313" s="3" t="s">
        <v>7</v>
      </c>
      <c r="T4313" s="3" t="s">
        <v>7</v>
      </c>
      <c r="U4313" s="2">
        <v>0</v>
      </c>
      <c r="V4313" s="2">
        <v>0</v>
      </c>
      <c r="W4313" s="2">
        <v>124000</v>
      </c>
      <c r="X4313" s="3" t="s">
        <v>2104</v>
      </c>
      <c r="Y4313" s="2" t="s">
        <v>12401</v>
      </c>
      <c r="Z4313" s="3"/>
      <c r="AA4313" s="3"/>
      <c r="AB4313" s="7"/>
      <c r="AC4313" s="3"/>
      <c r="AD4313" s="3"/>
      <c r="AE4313" s="3"/>
      <c r="AF4313" s="3"/>
      <c r="AG4313" s="4"/>
      <c r="AH4313" s="3"/>
      <c r="AI4313" s="4"/>
      <c r="AJ431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3" s="8">
        <f>IF(#REF!=MAX(#REF!),"New","Old")</f>
      </c>
      <c r="AL4313" s="3"/>
      <c r="AM4313" s="9">
        <f>IF(OR(#REF!="",#REF!=0),"",IF(#REF!&lt;12000,"&lt;12k",IF(AND(#REF!&gt;=12000,#REF!&lt;24000),"12k to 24k",IF(AND(#REF!&gt;=24000,#REF!&lt;=36000),"24k to 36k",IF(#REF!&gt;36000,"&gt;36k","")))))</f>
      </c>
    </row>
    <row x14ac:dyDescent="0.25" r="4314" customHeight="1" ht="18.75">
      <c r="A4314" s="1">
        <v>1965538</v>
      </c>
      <c r="B4314" s="2">
        <v>11571462</v>
      </c>
      <c r="C4314" s="3" t="s">
        <v>0</v>
      </c>
      <c r="D4314" s="3" t="s">
        <v>86</v>
      </c>
      <c r="E4314" s="2">
        <v>2020</v>
      </c>
      <c r="F4314" s="4">
        <v>45324</v>
      </c>
      <c r="G4314" s="3" t="s">
        <v>2</v>
      </c>
      <c r="H4314" s="4">
        <v>45334</v>
      </c>
      <c r="I4314" s="4"/>
      <c r="J4314" s="10">
        <v>45337</v>
      </c>
      <c r="K4314" s="3"/>
      <c r="L4314" s="3" t="s">
        <v>12528</v>
      </c>
      <c r="M4314" s="3" t="s">
        <v>4</v>
      </c>
      <c r="N4314" s="3" t="s">
        <v>12529</v>
      </c>
      <c r="O4314" s="3" t="s">
        <v>4771</v>
      </c>
      <c r="P4314" s="6">
        <f>_xlfn.XLOOKUP(#REF!,[1]!Table2[BINNING],[1]!Table2[VFG],"")</f>
      </c>
      <c r="Q4314" s="6">
        <f>IF(ISNUMBER(FIND("|",#REF!,1)),LEFT(#REF!,FIND("|",#REF!,1)-2),#REF!)</f>
      </c>
      <c r="R4314" s="6">
        <f>IF(ISNUMBER(FIND("|",#REF!,1)),RIGHT(#REF!,LEN(#REF!)-FIND("|",#REF!,1)-1),"")</f>
      </c>
      <c r="S4314" s="3" t="s">
        <v>7</v>
      </c>
      <c r="T4314" s="3" t="s">
        <v>7</v>
      </c>
      <c r="U4314" s="2">
        <v>0</v>
      </c>
      <c r="V4314" s="2">
        <v>0</v>
      </c>
      <c r="W4314" s="2">
        <v>21500</v>
      </c>
      <c r="X4314" s="3" t="s">
        <v>4198</v>
      </c>
      <c r="Y4314" s="2"/>
      <c r="Z4314" s="3" t="s">
        <v>5782</v>
      </c>
      <c r="AA4314" s="3" t="s">
        <v>4198</v>
      </c>
      <c r="AB4314" s="7"/>
      <c r="AC4314" s="3"/>
      <c r="AD4314" s="3"/>
      <c r="AE4314" s="3"/>
      <c r="AF4314" s="3"/>
      <c r="AG4314" s="4"/>
      <c r="AH4314" s="3"/>
      <c r="AI4314" s="4"/>
      <c r="AJ431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4" s="8">
        <f>IF(#REF!=MAX(#REF!),"New","Old")</f>
      </c>
      <c r="AL4314" s="3"/>
      <c r="AM4314" s="9">
        <f>IF(OR(#REF!="",#REF!=0),"",IF(#REF!&lt;12000,"&lt;12k",IF(AND(#REF!&gt;=12000,#REF!&lt;24000),"12k to 24k",IF(AND(#REF!&gt;=24000,#REF!&lt;=36000),"24k to 36k",IF(#REF!&gt;36000,"&gt;36k","")))))</f>
      </c>
    </row>
    <row x14ac:dyDescent="0.25" r="4315" customHeight="1" ht="18.75">
      <c r="A4315" s="1">
        <v>1965555</v>
      </c>
      <c r="B4315" s="2">
        <v>11571474</v>
      </c>
      <c r="C4315" s="3" t="s">
        <v>0</v>
      </c>
      <c r="D4315" s="3" t="s">
        <v>38</v>
      </c>
      <c r="E4315" s="2">
        <v>2017</v>
      </c>
      <c r="F4315" s="4">
        <v>44008</v>
      </c>
      <c r="G4315" s="3" t="s">
        <v>108</v>
      </c>
      <c r="H4315" s="4">
        <v>45334</v>
      </c>
      <c r="I4315" s="4"/>
      <c r="J4315" s="10">
        <v>45337</v>
      </c>
      <c r="K4315" s="3"/>
      <c r="L4315" s="3" t="s">
        <v>2052</v>
      </c>
      <c r="M4315" s="3" t="s">
        <v>4</v>
      </c>
      <c r="N4315" s="3" t="s">
        <v>12530</v>
      </c>
      <c r="O4315" s="3" t="s">
        <v>824</v>
      </c>
      <c r="P4315" s="6">
        <f>_xlfn.XLOOKUP(#REF!,[1]!Table2[BINNING],[1]!Table2[VFG],"")</f>
      </c>
      <c r="Q4315" s="6">
        <f>IF(ISNUMBER(FIND("|",#REF!,1)),LEFT(#REF!,FIND("|",#REF!,1)-2),#REF!)</f>
      </c>
      <c r="R4315" s="6">
        <f>IF(ISNUMBER(FIND("|",#REF!,1)),RIGHT(#REF!,LEN(#REF!)-FIND("|",#REF!,1)-1),"")</f>
      </c>
      <c r="S4315" s="3" t="s">
        <v>7</v>
      </c>
      <c r="T4315" s="3" t="s">
        <v>7</v>
      </c>
      <c r="U4315" s="2">
        <v>0</v>
      </c>
      <c r="V4315" s="2">
        <v>0</v>
      </c>
      <c r="W4315" s="2"/>
      <c r="X4315" s="3" t="s">
        <v>1092</v>
      </c>
      <c r="Y4315" s="2"/>
      <c r="Z4315" s="3"/>
      <c r="AA4315" s="3"/>
      <c r="AB4315" s="7"/>
      <c r="AC4315" s="3"/>
      <c r="AD4315" s="3"/>
      <c r="AE4315" s="3"/>
      <c r="AF4315" s="3"/>
      <c r="AG4315" s="4"/>
      <c r="AH4315" s="3"/>
      <c r="AI4315" s="4"/>
      <c r="AJ431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5" s="8">
        <f>IF(#REF!=MAX(#REF!),"New","Old")</f>
      </c>
      <c r="AL4315" s="3"/>
      <c r="AM4315" s="9">
        <f>IF(OR(#REF!="",#REF!=0),"",IF(#REF!&lt;12000,"&lt;12k",IF(AND(#REF!&gt;=12000,#REF!&lt;24000),"12k to 24k",IF(AND(#REF!&gt;=24000,#REF!&lt;=36000),"24k to 36k",IF(#REF!&gt;36000,"&gt;36k","")))))</f>
      </c>
    </row>
    <row x14ac:dyDescent="0.25" r="4316" customHeight="1" ht="18.75">
      <c r="A4316" s="1">
        <v>1965621</v>
      </c>
      <c r="B4316" s="2">
        <v>11571520</v>
      </c>
      <c r="C4316" s="3" t="s">
        <v>0</v>
      </c>
      <c r="D4316" s="3" t="s">
        <v>86</v>
      </c>
      <c r="E4316" s="2">
        <v>2020</v>
      </c>
      <c r="F4316" s="4">
        <v>45245</v>
      </c>
      <c r="G4316" s="3" t="s">
        <v>14</v>
      </c>
      <c r="H4316" s="4">
        <v>45334</v>
      </c>
      <c r="I4316" s="4"/>
      <c r="J4316" s="10">
        <v>45337</v>
      </c>
      <c r="K4316" s="3"/>
      <c r="L4316" s="3" t="s">
        <v>8087</v>
      </c>
      <c r="M4316" s="3" t="s">
        <v>4</v>
      </c>
      <c r="N4316" s="3" t="s">
        <v>12531</v>
      </c>
      <c r="O4316" s="3" t="s">
        <v>4771</v>
      </c>
      <c r="P4316" s="6">
        <f>_xlfn.XLOOKUP(#REF!,[1]!Table2[BINNING],[1]!Table2[VFG],"")</f>
      </c>
      <c r="Q4316" s="6">
        <f>IF(ISNUMBER(FIND("|",#REF!,1)),LEFT(#REF!,FIND("|",#REF!,1)-2),#REF!)</f>
      </c>
      <c r="R4316" s="6">
        <f>IF(ISNUMBER(FIND("|",#REF!,1)),RIGHT(#REF!,LEN(#REF!)-FIND("|",#REF!,1)-1),"")</f>
      </c>
      <c r="S4316" s="3" t="s">
        <v>7</v>
      </c>
      <c r="T4316" s="3" t="s">
        <v>7</v>
      </c>
      <c r="U4316" s="2">
        <v>0</v>
      </c>
      <c r="V4316" s="2">
        <v>0</v>
      </c>
      <c r="W4316" s="2">
        <v>39000</v>
      </c>
      <c r="X4316" s="3" t="s">
        <v>4359</v>
      </c>
      <c r="Y4316" s="2"/>
      <c r="Z4316" s="3" t="s">
        <v>12532</v>
      </c>
      <c r="AA4316" s="3" t="s">
        <v>4359</v>
      </c>
      <c r="AB4316" s="7"/>
      <c r="AC4316" s="3"/>
      <c r="AD4316" s="3"/>
      <c r="AE4316" s="3"/>
      <c r="AF4316" s="3"/>
      <c r="AG4316" s="4"/>
      <c r="AH4316" s="3"/>
      <c r="AI4316" s="4"/>
      <c r="AJ431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6" s="8">
        <f>IF(#REF!=MAX(#REF!),"New","Old")</f>
      </c>
      <c r="AL4316" s="3"/>
      <c r="AM4316" s="9">
        <f>IF(OR(#REF!="",#REF!=0),"",IF(#REF!&lt;12000,"&lt;12k",IF(AND(#REF!&gt;=12000,#REF!&lt;24000),"12k to 24k",IF(AND(#REF!&gt;=24000,#REF!&lt;=36000),"24k to 36k",IF(#REF!&gt;36000,"&gt;36k","")))))</f>
      </c>
    </row>
    <row x14ac:dyDescent="0.25" r="4317" customHeight="1" ht="18.75">
      <c r="A4317" s="1">
        <v>1965650</v>
      </c>
      <c r="B4317" s="2">
        <v>11571537</v>
      </c>
      <c r="C4317" s="3" t="s">
        <v>0</v>
      </c>
      <c r="D4317" s="3" t="s">
        <v>86</v>
      </c>
      <c r="E4317" s="2">
        <v>2021</v>
      </c>
      <c r="F4317" s="4">
        <v>45311</v>
      </c>
      <c r="G4317" s="3" t="s">
        <v>2</v>
      </c>
      <c r="H4317" s="4">
        <v>45334</v>
      </c>
      <c r="I4317" s="4"/>
      <c r="J4317" s="10">
        <v>45337</v>
      </c>
      <c r="K4317" s="3"/>
      <c r="L4317" s="3" t="s">
        <v>12533</v>
      </c>
      <c r="M4317" s="3" t="s">
        <v>4</v>
      </c>
      <c r="N4317" s="3" t="s">
        <v>12534</v>
      </c>
      <c r="O4317" s="3" t="s">
        <v>4771</v>
      </c>
      <c r="P4317" s="6">
        <f>_xlfn.XLOOKUP(#REF!,[1]!Table2[BINNING],[1]!Table2[VFG],"")</f>
      </c>
      <c r="Q4317" s="6">
        <f>IF(ISNUMBER(FIND("|",#REF!,1)),LEFT(#REF!,FIND("|",#REF!,1)-2),#REF!)</f>
      </c>
      <c r="R4317" s="6">
        <f>IF(ISNUMBER(FIND("|",#REF!,1)),RIGHT(#REF!,LEN(#REF!)-FIND("|",#REF!,1)-1),"")</f>
      </c>
      <c r="S4317" s="3" t="s">
        <v>7</v>
      </c>
      <c r="T4317" s="3" t="s">
        <v>7</v>
      </c>
      <c r="U4317" s="2">
        <v>0</v>
      </c>
      <c r="V4317" s="2">
        <v>0</v>
      </c>
      <c r="W4317" s="2">
        <v>42000</v>
      </c>
      <c r="X4317" s="3" t="s">
        <v>4883</v>
      </c>
      <c r="Y4317" s="2"/>
      <c r="Z4317" s="3"/>
      <c r="AA4317" s="3"/>
      <c r="AB4317" s="7"/>
      <c r="AC4317" s="3"/>
      <c r="AD4317" s="3"/>
      <c r="AE4317" s="3"/>
      <c r="AF4317" s="3"/>
      <c r="AG4317" s="4"/>
      <c r="AH4317" s="3"/>
      <c r="AI4317" s="4"/>
      <c r="AJ431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7" s="8">
        <f>IF(#REF!=MAX(#REF!),"New","Old")</f>
      </c>
      <c r="AL4317" s="3"/>
      <c r="AM4317" s="9">
        <f>IF(OR(#REF!="",#REF!=0),"",IF(#REF!&lt;12000,"&lt;12k",IF(AND(#REF!&gt;=12000,#REF!&lt;24000),"12k to 24k",IF(AND(#REF!&gt;=24000,#REF!&lt;=36000),"24k to 36k",IF(#REF!&gt;36000,"&gt;36k","")))))</f>
      </c>
    </row>
    <row x14ac:dyDescent="0.25" r="4318" customHeight="1" ht="18.75">
      <c r="A4318" s="1">
        <v>1965966</v>
      </c>
      <c r="B4318" s="2">
        <v>11571603</v>
      </c>
      <c r="C4318" s="3" t="s">
        <v>0</v>
      </c>
      <c r="D4318" s="3" t="s">
        <v>86</v>
      </c>
      <c r="E4318" s="2">
        <v>2020</v>
      </c>
      <c r="F4318" s="4">
        <v>45333</v>
      </c>
      <c r="G4318" s="3" t="s">
        <v>2</v>
      </c>
      <c r="H4318" s="4">
        <v>45335</v>
      </c>
      <c r="I4318" s="4">
        <f>_xlfn.XLOOKUP(#REF!,[1]!Backup_F8_Previous_Wave[ODINO],[1]!Backup_F8_Previous_Wave[Production Date],"")</f>
      </c>
      <c r="J4318" s="10">
        <v>45342</v>
      </c>
      <c r="K4318" s="6">
        <f>_xlfn.XLOOKUP(#REF!,[1]!Backup_F8_Previous_Wave[ODINO],[1]!Backup_F8_Previous_Wave[Full VIN],"")</f>
      </c>
      <c r="L4318" s="3" t="s">
        <v>8286</v>
      </c>
      <c r="M4318" s="3" t="s">
        <v>4</v>
      </c>
      <c r="N4318" s="12" t="s">
        <v>12535</v>
      </c>
      <c r="O4318" s="3" t="s">
        <v>4771</v>
      </c>
      <c r="P4318" s="3" t="s">
        <v>12536</v>
      </c>
      <c r="Q4318" s="3" t="s">
        <v>12537</v>
      </c>
      <c r="R4318" s="3" t="s">
        <v>12538</v>
      </c>
      <c r="S4318" s="3" t="s">
        <v>7</v>
      </c>
      <c r="T4318" s="3" t="s">
        <v>7</v>
      </c>
      <c r="U4318" s="2">
        <v>0</v>
      </c>
      <c r="V4318" s="2">
        <v>0</v>
      </c>
      <c r="W4318" s="2"/>
      <c r="X4318" s="3" t="s">
        <v>3881</v>
      </c>
      <c r="Y4318" s="2">
        <v>0</v>
      </c>
      <c r="Z4318" s="3"/>
      <c r="AA4318" s="3"/>
      <c r="AB4318" s="7"/>
      <c r="AC4318" s="3"/>
      <c r="AD4318" s="3"/>
      <c r="AE4318" s="3"/>
      <c r="AF4318" s="3"/>
      <c r="AG4318" s="4"/>
      <c r="AH4318" s="3"/>
      <c r="AI4318" s="4"/>
      <c r="AJ431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8" s="13" t="s">
        <v>12539</v>
      </c>
      <c r="AL4318" s="3"/>
      <c r="AM4318" s="9">
        <f>IF(OR(#REF!="",#REF!=0),"",IF(#REF!&lt;12000,"&lt;12k",IF(AND(#REF!&gt;=12000,#REF!&lt;24000),"12k to 24k",IF(AND(#REF!&gt;=24000,#REF!&lt;=36000),"24k to 36k",IF(#REF!&gt;36000,"&gt;36k","")))))</f>
      </c>
    </row>
    <row x14ac:dyDescent="0.25" r="4319" customHeight="1" ht="18.75">
      <c r="A4319" s="1">
        <v>1966040</v>
      </c>
      <c r="B4319" s="2">
        <v>11571658</v>
      </c>
      <c r="C4319" s="3" t="s">
        <v>0</v>
      </c>
      <c r="D4319" s="3" t="s">
        <v>1</v>
      </c>
      <c r="E4319" s="2">
        <v>2019</v>
      </c>
      <c r="F4319" s="4">
        <v>45331</v>
      </c>
      <c r="G4319" s="3" t="s">
        <v>2</v>
      </c>
      <c r="H4319" s="4">
        <v>45335</v>
      </c>
      <c r="I4319" s="4">
        <v>43626</v>
      </c>
      <c r="J4319" s="10">
        <v>45342</v>
      </c>
      <c r="K4319" s="3" t="s">
        <v>12540</v>
      </c>
      <c r="L4319" s="3" t="s">
        <v>12541</v>
      </c>
      <c r="M4319" s="3" t="s">
        <v>4</v>
      </c>
      <c r="N4319" s="12" t="s">
        <v>12542</v>
      </c>
      <c r="O4319" s="3" t="s">
        <v>3539</v>
      </c>
      <c r="P4319" s="3" t="s">
        <v>12543</v>
      </c>
      <c r="Q4319" s="3" t="s">
        <v>12544</v>
      </c>
      <c r="R4319" s="3" t="s">
        <v>12545</v>
      </c>
      <c r="S4319" s="3" t="s">
        <v>7</v>
      </c>
      <c r="T4319" s="3" t="s">
        <v>7</v>
      </c>
      <c r="U4319" s="2">
        <v>0</v>
      </c>
      <c r="V4319" s="2">
        <v>0</v>
      </c>
      <c r="W4319" s="2"/>
      <c r="X4319" s="3" t="s">
        <v>3881</v>
      </c>
      <c r="Y4319" s="2"/>
      <c r="Z4319" s="3"/>
      <c r="AA4319" s="3"/>
      <c r="AB4319" s="7"/>
      <c r="AC4319" s="3" t="s">
        <v>20</v>
      </c>
      <c r="AD4319" s="3" t="s">
        <v>11</v>
      </c>
      <c r="AE4319" s="3" t="s">
        <v>135</v>
      </c>
      <c r="AF4319" s="3" t="s">
        <v>27</v>
      </c>
      <c r="AG4319" s="4">
        <v>43792</v>
      </c>
      <c r="AH4319" s="3"/>
      <c r="AI4319" s="4"/>
      <c r="AJ431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19" s="14" t="s">
        <v>12539</v>
      </c>
      <c r="AL4319" s="3"/>
      <c r="AM4319" s="9">
        <f>IF(OR(#REF!="",#REF!=0),"",IF(#REF!&lt;12000,"&lt;12k",IF(AND(#REF!&gt;=12000,#REF!&lt;24000),"12k to 24k",IF(AND(#REF!&gt;=24000,#REF!&lt;=36000),"24k to 36k",IF(#REF!&gt;36000,"&gt;36k","")))))</f>
      </c>
    </row>
    <row x14ac:dyDescent="0.25" r="4320" customHeight="1" ht="18.75">
      <c r="A4320" s="1">
        <v>1966041</v>
      </c>
      <c r="B4320" s="2">
        <v>11571659</v>
      </c>
      <c r="C4320" s="3" t="s">
        <v>0</v>
      </c>
      <c r="D4320" s="3" t="s">
        <v>1</v>
      </c>
      <c r="E4320" s="2">
        <v>2016</v>
      </c>
      <c r="F4320" s="4">
        <v>45231</v>
      </c>
      <c r="G4320" s="3" t="s">
        <v>14</v>
      </c>
      <c r="H4320" s="4">
        <v>45335</v>
      </c>
      <c r="I4320" s="4">
        <v>42507</v>
      </c>
      <c r="J4320" s="10">
        <v>45342</v>
      </c>
      <c r="K4320" s="3" t="s">
        <v>12546</v>
      </c>
      <c r="L4320" s="3" t="s">
        <v>1519</v>
      </c>
      <c r="M4320" s="3" t="s">
        <v>4</v>
      </c>
      <c r="N4320" s="12" t="s">
        <v>12547</v>
      </c>
      <c r="O4320" s="3" t="s">
        <v>313</v>
      </c>
      <c r="P4320" s="3" t="s">
        <v>12516</v>
      </c>
      <c r="Q4320" s="3" t="s">
        <v>12548</v>
      </c>
      <c r="R4320" s="3" t="s">
        <v>12549</v>
      </c>
      <c r="S4320" s="3" t="s">
        <v>7</v>
      </c>
      <c r="T4320" s="3" t="s">
        <v>7</v>
      </c>
      <c r="U4320" s="2">
        <v>0</v>
      </c>
      <c r="V4320" s="2">
        <v>0</v>
      </c>
      <c r="W4320" s="2"/>
      <c r="X4320" s="3" t="s">
        <v>4997</v>
      </c>
      <c r="Y4320" s="2"/>
      <c r="Z4320" s="3"/>
      <c r="AA4320" s="3"/>
      <c r="AB4320" s="7"/>
      <c r="AC4320" s="3" t="s">
        <v>20</v>
      </c>
      <c r="AD4320" s="3" t="s">
        <v>11</v>
      </c>
      <c r="AE4320" s="3" t="s">
        <v>21</v>
      </c>
      <c r="AF4320" s="3" t="s">
        <v>13</v>
      </c>
      <c r="AG4320" s="4">
        <v>42684</v>
      </c>
      <c r="AH4320" s="3"/>
      <c r="AI4320" s="4"/>
      <c r="AJ432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0" s="14" t="s">
        <v>12539</v>
      </c>
      <c r="AL4320" s="3"/>
      <c r="AM4320" s="9">
        <f>IF(OR(#REF!="",#REF!=0),"",IF(#REF!&lt;12000,"&lt;12k",IF(AND(#REF!&gt;=12000,#REF!&lt;24000),"12k to 24k",IF(AND(#REF!&gt;=24000,#REF!&lt;=36000),"24k to 36k",IF(#REF!&gt;36000,"&gt;36k","")))))</f>
      </c>
    </row>
    <row x14ac:dyDescent="0.25" r="4321" customHeight="1" ht="18.75">
      <c r="A4321" s="1">
        <v>1966061</v>
      </c>
      <c r="B4321" s="2">
        <v>11571673</v>
      </c>
      <c r="C4321" s="3" t="s">
        <v>0</v>
      </c>
      <c r="D4321" s="3" t="s">
        <v>181</v>
      </c>
      <c r="E4321" s="2">
        <v>2019</v>
      </c>
      <c r="F4321" s="4">
        <v>45296</v>
      </c>
      <c r="G4321" s="3" t="s">
        <v>2</v>
      </c>
      <c r="H4321" s="4">
        <v>45335</v>
      </c>
      <c r="I4321" s="4">
        <v>43467</v>
      </c>
      <c r="J4321" s="10">
        <v>45342</v>
      </c>
      <c r="K4321" s="3" t="s">
        <v>12550</v>
      </c>
      <c r="L4321" s="3" t="s">
        <v>12551</v>
      </c>
      <c r="M4321" s="3" t="s">
        <v>4</v>
      </c>
      <c r="N4321" s="12" t="s">
        <v>12552</v>
      </c>
      <c r="O4321" s="3" t="s">
        <v>10395</v>
      </c>
      <c r="P4321" s="3" t="s">
        <v>12516</v>
      </c>
      <c r="Q4321" s="3" t="s">
        <v>12553</v>
      </c>
      <c r="R4321" s="3" t="s">
        <v>12554</v>
      </c>
      <c r="S4321" s="3" t="s">
        <v>7</v>
      </c>
      <c r="T4321" s="3" t="s">
        <v>7</v>
      </c>
      <c r="U4321" s="2">
        <v>0</v>
      </c>
      <c r="V4321" s="2">
        <v>0</v>
      </c>
      <c r="W4321" s="2">
        <v>96000</v>
      </c>
      <c r="X4321" s="3" t="s">
        <v>3839</v>
      </c>
      <c r="Y4321" s="2"/>
      <c r="Z4321" s="3"/>
      <c r="AA4321" s="3"/>
      <c r="AB4321" s="7"/>
      <c r="AC4321" s="3" t="s">
        <v>297</v>
      </c>
      <c r="AD4321" s="3" t="s">
        <v>298</v>
      </c>
      <c r="AE4321" s="3" t="s">
        <v>299</v>
      </c>
      <c r="AF4321" s="3" t="s">
        <v>198</v>
      </c>
      <c r="AG4321" s="4">
        <v>43694</v>
      </c>
      <c r="AH4321" s="3"/>
      <c r="AI4321" s="4"/>
      <c r="AJ432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1" s="14" t="s">
        <v>12539</v>
      </c>
      <c r="AL4321" s="3"/>
      <c r="AM4321" s="15" t="s">
        <v>12555</v>
      </c>
    </row>
    <row x14ac:dyDescent="0.25" r="4322" customHeight="1" ht="18.75">
      <c r="A4322" s="1">
        <v>1966110</v>
      </c>
      <c r="B4322" s="2">
        <v>11571713</v>
      </c>
      <c r="C4322" s="3" t="s">
        <v>0</v>
      </c>
      <c r="D4322" s="3" t="s">
        <v>181</v>
      </c>
      <c r="E4322" s="2">
        <v>2016</v>
      </c>
      <c r="F4322" s="4">
        <v>45311</v>
      </c>
      <c r="G4322" s="3" t="s">
        <v>2</v>
      </c>
      <c r="H4322" s="4">
        <v>45335</v>
      </c>
      <c r="I4322" s="4">
        <v>42399</v>
      </c>
      <c r="J4322" s="10">
        <v>45342</v>
      </c>
      <c r="K4322" s="3" t="s">
        <v>12556</v>
      </c>
      <c r="L4322" s="3" t="s">
        <v>12557</v>
      </c>
      <c r="M4322" s="3" t="s">
        <v>4</v>
      </c>
      <c r="N4322" s="12" t="s">
        <v>12558</v>
      </c>
      <c r="O4322" s="3" t="s">
        <v>2889</v>
      </c>
      <c r="P4322" s="3" t="s">
        <v>12559</v>
      </c>
      <c r="Q4322" s="3" t="s">
        <v>12560</v>
      </c>
      <c r="R4322" s="3" t="s">
        <v>12561</v>
      </c>
      <c r="S4322" s="3" t="s">
        <v>7</v>
      </c>
      <c r="T4322" s="3" t="s">
        <v>7</v>
      </c>
      <c r="U4322" s="2">
        <v>0</v>
      </c>
      <c r="V4322" s="2">
        <v>0</v>
      </c>
      <c r="W4322" s="2">
        <v>160000</v>
      </c>
      <c r="X4322" s="3" t="s">
        <v>4474</v>
      </c>
      <c r="Y4322" s="2"/>
      <c r="Z4322" s="3"/>
      <c r="AA4322" s="3"/>
      <c r="AB4322" s="7"/>
      <c r="AC4322" s="3" t="s">
        <v>297</v>
      </c>
      <c r="AD4322" s="3" t="s">
        <v>298</v>
      </c>
      <c r="AE4322" s="3" t="s">
        <v>299</v>
      </c>
      <c r="AF4322" s="3" t="s">
        <v>198</v>
      </c>
      <c r="AG4322" s="4">
        <v>42459</v>
      </c>
      <c r="AH4322" s="3"/>
      <c r="AI4322" s="4"/>
      <c r="AJ432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2" s="14" t="s">
        <v>12539</v>
      </c>
      <c r="AL4322" s="3"/>
      <c r="AM4322" s="15" t="s">
        <v>12555</v>
      </c>
    </row>
    <row x14ac:dyDescent="0.25" r="4323" customHeight="1" ht="18.75">
      <c r="A4323" s="1">
        <v>1966117</v>
      </c>
      <c r="B4323" s="2">
        <v>11571718</v>
      </c>
      <c r="C4323" s="3" t="s">
        <v>0</v>
      </c>
      <c r="D4323" s="3" t="s">
        <v>86</v>
      </c>
      <c r="E4323" s="2">
        <v>2020</v>
      </c>
      <c r="F4323" s="4">
        <v>45092</v>
      </c>
      <c r="G4323" s="3" t="s">
        <v>108</v>
      </c>
      <c r="H4323" s="4">
        <v>45335</v>
      </c>
      <c r="I4323" s="4">
        <v>44096</v>
      </c>
      <c r="J4323" s="10">
        <v>45342</v>
      </c>
      <c r="K4323" s="3" t="s">
        <v>12562</v>
      </c>
      <c r="L4323" s="3" t="s">
        <v>5294</v>
      </c>
      <c r="M4323" s="3" t="s">
        <v>4</v>
      </c>
      <c r="N4323" s="12" t="s">
        <v>12563</v>
      </c>
      <c r="O4323" s="3" t="s">
        <v>4771</v>
      </c>
      <c r="P4323" s="3" t="s">
        <v>12536</v>
      </c>
      <c r="Q4323" s="3" t="s">
        <v>12537</v>
      </c>
      <c r="R4323" s="3" t="s">
        <v>12538</v>
      </c>
      <c r="S4323" s="3" t="s">
        <v>7</v>
      </c>
      <c r="T4323" s="3" t="s">
        <v>7</v>
      </c>
      <c r="U4323" s="2">
        <v>0</v>
      </c>
      <c r="V4323" s="2">
        <v>0</v>
      </c>
      <c r="W4323" s="2">
        <v>42000</v>
      </c>
      <c r="X4323" s="3" t="s">
        <v>7595</v>
      </c>
      <c r="Y4323" s="2"/>
      <c r="Z4323" s="3"/>
      <c r="AA4323" s="3"/>
      <c r="AB4323" s="7"/>
      <c r="AC4323" s="3" t="s">
        <v>685</v>
      </c>
      <c r="AD4323" s="3" t="s">
        <v>93</v>
      </c>
      <c r="AE4323" s="3" t="s">
        <v>94</v>
      </c>
      <c r="AF4323" s="3" t="s">
        <v>95</v>
      </c>
      <c r="AG4323" s="4">
        <v>44138</v>
      </c>
      <c r="AH4323" s="3"/>
      <c r="AI4323" s="4"/>
      <c r="AJ432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3" s="14" t="s">
        <v>12539</v>
      </c>
      <c r="AL4323" s="3"/>
      <c r="AM4323" s="15" t="s">
        <v>12555</v>
      </c>
    </row>
    <row x14ac:dyDescent="0.25" r="4324" customHeight="1" ht="18.75">
      <c r="A4324" s="1">
        <v>1966128</v>
      </c>
      <c r="B4324" s="2">
        <v>11571723</v>
      </c>
      <c r="C4324" s="3" t="s">
        <v>0</v>
      </c>
      <c r="D4324" s="3" t="s">
        <v>234</v>
      </c>
      <c r="E4324" s="2">
        <v>2014</v>
      </c>
      <c r="F4324" s="4">
        <v>45086</v>
      </c>
      <c r="G4324" s="3" t="s">
        <v>108</v>
      </c>
      <c r="H4324" s="4">
        <v>45335</v>
      </c>
      <c r="I4324" s="4">
        <f>_xlfn.XLOOKUP(#REF!,[1]!Backup_F8_Previous_Wave[ODINO],[1]!Backup_F8_Previous_Wave[Production Date],"")</f>
      </c>
      <c r="J4324" s="10">
        <v>45342</v>
      </c>
      <c r="K4324" s="6">
        <f>_xlfn.XLOOKUP(#REF!,[1]!Backup_F8_Previous_Wave[ODINO],[1]!Backup_F8_Previous_Wave[Full VIN],"")</f>
      </c>
      <c r="L4324" s="3" t="s">
        <v>12564</v>
      </c>
      <c r="M4324" s="3" t="s">
        <v>4</v>
      </c>
      <c r="N4324" s="12" t="s">
        <v>12565</v>
      </c>
      <c r="O4324" s="3" t="s">
        <v>62</v>
      </c>
      <c r="P4324" s="3" t="s">
        <v>12566</v>
      </c>
      <c r="Q4324" s="3" t="s">
        <v>12567</v>
      </c>
      <c r="R4324" s="3" t="s">
        <v>12545</v>
      </c>
      <c r="S4324" s="3" t="s">
        <v>7</v>
      </c>
      <c r="T4324" s="3" t="s">
        <v>7</v>
      </c>
      <c r="U4324" s="2">
        <v>0</v>
      </c>
      <c r="V4324" s="2">
        <v>0</v>
      </c>
      <c r="W4324" s="2">
        <v>0</v>
      </c>
      <c r="X4324" s="3" t="s">
        <v>4544</v>
      </c>
      <c r="Y4324" s="2">
        <v>0</v>
      </c>
      <c r="Z4324" s="3"/>
      <c r="AA4324" s="3"/>
      <c r="AB4324" s="7"/>
      <c r="AC4324" s="3"/>
      <c r="AD4324" s="3"/>
      <c r="AE4324" s="3"/>
      <c r="AF4324" s="3"/>
      <c r="AG4324" s="4"/>
      <c r="AH4324" s="3"/>
      <c r="AI4324" s="4"/>
      <c r="AJ432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4" s="14" t="s">
        <v>12539</v>
      </c>
      <c r="AL4324" s="3"/>
      <c r="AM4324" s="9">
        <f>IF(OR(#REF!="",#REF!=0),"",IF(#REF!&lt;12000,"&lt;12k",IF(AND(#REF!&gt;=12000,#REF!&lt;24000),"12k to 24k",IF(AND(#REF!&gt;=24000,#REF!&lt;=36000),"24k to 36k",IF(#REF!&gt;36000,"&gt;36k","")))))</f>
      </c>
    </row>
    <row x14ac:dyDescent="0.25" r="4325" customHeight="1" ht="18.75">
      <c r="A4325" s="1">
        <v>1966130</v>
      </c>
      <c r="B4325" s="2">
        <v>11571725</v>
      </c>
      <c r="C4325" s="3" t="s">
        <v>0</v>
      </c>
      <c r="D4325" s="3" t="s">
        <v>1</v>
      </c>
      <c r="E4325" s="2">
        <v>2017</v>
      </c>
      <c r="F4325" s="4">
        <v>45307</v>
      </c>
      <c r="G4325" s="3" t="s">
        <v>2</v>
      </c>
      <c r="H4325" s="4">
        <v>45335</v>
      </c>
      <c r="I4325" s="4">
        <v>42776</v>
      </c>
      <c r="J4325" s="10">
        <v>45342</v>
      </c>
      <c r="K4325" s="3" t="s">
        <v>12568</v>
      </c>
      <c r="L4325" s="3" t="s">
        <v>12569</v>
      </c>
      <c r="M4325" s="3" t="s">
        <v>4</v>
      </c>
      <c r="N4325" s="12" t="s">
        <v>12570</v>
      </c>
      <c r="O4325" s="3" t="s">
        <v>49</v>
      </c>
      <c r="P4325" s="3" t="s">
        <v>12566</v>
      </c>
      <c r="Q4325" s="3" t="s">
        <v>12567</v>
      </c>
      <c r="R4325" s="3" t="s">
        <v>12571</v>
      </c>
      <c r="S4325" s="3" t="s">
        <v>7</v>
      </c>
      <c r="T4325" s="3" t="s">
        <v>7</v>
      </c>
      <c r="U4325" s="2">
        <v>0</v>
      </c>
      <c r="V4325" s="2">
        <v>0</v>
      </c>
      <c r="W4325" s="2"/>
      <c r="X4325" s="3" t="s">
        <v>2631</v>
      </c>
      <c r="Y4325" s="2">
        <v>0</v>
      </c>
      <c r="Z4325" s="3"/>
      <c r="AA4325" s="3"/>
      <c r="AB4325" s="7"/>
      <c r="AC4325" s="3" t="s">
        <v>20</v>
      </c>
      <c r="AD4325" s="3" t="s">
        <v>11</v>
      </c>
      <c r="AE4325" s="3" t="s">
        <v>21</v>
      </c>
      <c r="AF4325" s="3" t="s">
        <v>13</v>
      </c>
      <c r="AG4325" s="4">
        <v>42816</v>
      </c>
      <c r="AH4325" s="3"/>
      <c r="AI4325" s="4"/>
      <c r="AJ432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5" s="14" t="s">
        <v>12539</v>
      </c>
      <c r="AL4325" s="3"/>
      <c r="AM4325" s="9">
        <f>IF(OR(#REF!="",#REF!=0),"",IF(#REF!&lt;12000,"&lt;12k",IF(AND(#REF!&gt;=12000,#REF!&lt;24000),"12k to 24k",IF(AND(#REF!&gt;=24000,#REF!&lt;=36000),"24k to 36k",IF(#REF!&gt;36000,"&gt;36k","")))))</f>
      </c>
    </row>
    <row x14ac:dyDescent="0.25" r="4326" customHeight="1" ht="18.75">
      <c r="A4326" s="1">
        <v>1966134</v>
      </c>
      <c r="B4326" s="2">
        <v>11571728</v>
      </c>
      <c r="C4326" s="3" t="s">
        <v>0</v>
      </c>
      <c r="D4326" s="3" t="s">
        <v>181</v>
      </c>
      <c r="E4326" s="2">
        <v>2015</v>
      </c>
      <c r="F4326" s="4">
        <v>45331</v>
      </c>
      <c r="G4326" s="3" t="s">
        <v>2</v>
      </c>
      <c r="H4326" s="4">
        <v>45335</v>
      </c>
      <c r="I4326" s="4">
        <v>41849</v>
      </c>
      <c r="J4326" s="10">
        <v>45342</v>
      </c>
      <c r="K4326" s="3" t="s">
        <v>12572</v>
      </c>
      <c r="L4326" s="3" t="s">
        <v>194</v>
      </c>
      <c r="M4326" s="3" t="s">
        <v>4</v>
      </c>
      <c r="N4326" s="12" t="s">
        <v>12573</v>
      </c>
      <c r="O4326" s="3" t="s">
        <v>196</v>
      </c>
      <c r="P4326" s="3" t="s">
        <v>12516</v>
      </c>
      <c r="Q4326" s="3" t="s">
        <v>12574</v>
      </c>
      <c r="R4326" s="3" t="s">
        <v>12554</v>
      </c>
      <c r="S4326" s="3" t="s">
        <v>7</v>
      </c>
      <c r="T4326" s="3" t="s">
        <v>7</v>
      </c>
      <c r="U4326" s="2">
        <v>0</v>
      </c>
      <c r="V4326" s="2">
        <v>0</v>
      </c>
      <c r="W4326" s="2"/>
      <c r="X4326" s="3" t="s">
        <v>4198</v>
      </c>
      <c r="Y4326" s="2"/>
      <c r="Z4326" s="3"/>
      <c r="AA4326" s="3"/>
      <c r="AB4326" s="7"/>
      <c r="AC4326" s="3" t="s">
        <v>297</v>
      </c>
      <c r="AD4326" s="3" t="s">
        <v>298</v>
      </c>
      <c r="AE4326" s="3" t="s">
        <v>299</v>
      </c>
      <c r="AF4326" s="3" t="s">
        <v>198</v>
      </c>
      <c r="AG4326" s="4">
        <v>41920</v>
      </c>
      <c r="AH4326" s="3"/>
      <c r="AI4326" s="4"/>
      <c r="AJ432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6" s="14" t="s">
        <v>12539</v>
      </c>
      <c r="AL4326" s="3"/>
      <c r="AM4326" s="9">
        <f>IF(OR(#REF!="",#REF!=0),"",IF(#REF!&lt;12000,"&lt;12k",IF(AND(#REF!&gt;=12000,#REF!&lt;24000),"12k to 24k",IF(AND(#REF!&gt;=24000,#REF!&lt;=36000),"24k to 36k",IF(#REF!&gt;36000,"&gt;36k","")))))</f>
      </c>
    </row>
    <row x14ac:dyDescent="0.25" r="4327" customHeight="1" ht="18.75">
      <c r="A4327" s="1">
        <v>1966140</v>
      </c>
      <c r="B4327" s="2">
        <v>11571734</v>
      </c>
      <c r="C4327" s="3" t="s">
        <v>0</v>
      </c>
      <c r="D4327" s="3" t="s">
        <v>4843</v>
      </c>
      <c r="E4327" s="2">
        <v>2022</v>
      </c>
      <c r="F4327" s="4">
        <v>45334</v>
      </c>
      <c r="G4327" s="3" t="s">
        <v>2</v>
      </c>
      <c r="H4327" s="4">
        <v>45335</v>
      </c>
      <c r="I4327" s="4">
        <f>_xlfn.XLOOKUP(#REF!,[1]!Backup_F8_Previous_Wave[ODINO],[1]!Backup_F8_Previous_Wave[Production Date],"")</f>
      </c>
      <c r="J4327" s="10">
        <v>45342</v>
      </c>
      <c r="K4327" s="6">
        <f>_xlfn.XLOOKUP(#REF!,[1]!Backup_F8_Previous_Wave[ODINO],[1]!Backup_F8_Previous_Wave[Full VIN],"")</f>
      </c>
      <c r="L4327" s="3" t="s">
        <v>7181</v>
      </c>
      <c r="M4327" s="3" t="s">
        <v>4</v>
      </c>
      <c r="N4327" s="12" t="s">
        <v>12575</v>
      </c>
      <c r="O4327" s="3" t="s">
        <v>11923</v>
      </c>
      <c r="P4327" s="3" t="s">
        <v>12543</v>
      </c>
      <c r="Q4327" s="3" t="s">
        <v>12576</v>
      </c>
      <c r="R4327" s="3" t="s">
        <v>12577</v>
      </c>
      <c r="S4327" s="3" t="s">
        <v>7</v>
      </c>
      <c r="T4327" s="3" t="s">
        <v>7</v>
      </c>
      <c r="U4327" s="2">
        <v>0</v>
      </c>
      <c r="V4327" s="2">
        <v>0</v>
      </c>
      <c r="W4327" s="2"/>
      <c r="X4327" s="3" t="s">
        <v>2631</v>
      </c>
      <c r="Y4327" s="2">
        <v>30</v>
      </c>
      <c r="Z4327" s="3"/>
      <c r="AA4327" s="3"/>
      <c r="AB4327" s="7"/>
      <c r="AC4327" s="3"/>
      <c r="AD4327" s="3"/>
      <c r="AE4327" s="3"/>
      <c r="AF4327" s="3"/>
      <c r="AG4327" s="4"/>
      <c r="AH4327" s="3"/>
      <c r="AI4327" s="4"/>
      <c r="AJ432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7" s="14" t="s">
        <v>12539</v>
      </c>
      <c r="AL4327" s="3"/>
      <c r="AM4327" s="9">
        <f>IF(OR(#REF!="",#REF!=0),"",IF(#REF!&lt;12000,"&lt;12k",IF(AND(#REF!&gt;=12000,#REF!&lt;24000),"12k to 24k",IF(AND(#REF!&gt;=24000,#REF!&lt;=36000),"24k to 36k",IF(#REF!&gt;36000,"&gt;36k","")))))</f>
      </c>
    </row>
    <row x14ac:dyDescent="0.25" r="4328" customHeight="1" ht="18.75">
      <c r="A4328" s="1">
        <v>1966254</v>
      </c>
      <c r="B4328" s="2">
        <v>11571809</v>
      </c>
      <c r="C4328" s="3" t="s">
        <v>0</v>
      </c>
      <c r="D4328" s="3" t="s">
        <v>1</v>
      </c>
      <c r="E4328" s="2">
        <v>2018</v>
      </c>
      <c r="F4328" s="4">
        <v>45335</v>
      </c>
      <c r="G4328" s="3" t="s">
        <v>2</v>
      </c>
      <c r="H4328" s="4">
        <v>45336</v>
      </c>
      <c r="I4328" s="4">
        <f>_xlfn.XLOOKUP(#REF!,[1]!Backup_F8_Previous_Wave[ODINO],[1]!Backup_F8_Previous_Wave[Production Date],"")</f>
      </c>
      <c r="J4328" s="10">
        <v>45342</v>
      </c>
      <c r="K4328" s="6">
        <f>_xlfn.XLOOKUP(#REF!,[1]!Backup_F8_Previous_Wave[ODINO],[1]!Backup_F8_Previous_Wave[Full VIN],"")</f>
      </c>
      <c r="L4328" s="3" t="s">
        <v>5927</v>
      </c>
      <c r="M4328" s="3" t="s">
        <v>4</v>
      </c>
      <c r="N4328" s="12" t="s">
        <v>12578</v>
      </c>
      <c r="O4328" s="3" t="s">
        <v>49</v>
      </c>
      <c r="P4328" s="3" t="s">
        <v>12566</v>
      </c>
      <c r="Q4328" s="3" t="s">
        <v>12567</v>
      </c>
      <c r="R4328" s="3" t="s">
        <v>12571</v>
      </c>
      <c r="S4328" s="3" t="s">
        <v>7</v>
      </c>
      <c r="T4328" s="3" t="s">
        <v>7</v>
      </c>
      <c r="U4328" s="2">
        <v>0</v>
      </c>
      <c r="V4328" s="2">
        <v>0</v>
      </c>
      <c r="W4328" s="2"/>
      <c r="X4328" s="3" t="s">
        <v>4997</v>
      </c>
      <c r="Y4328" s="2">
        <v>0</v>
      </c>
      <c r="Z4328" s="3"/>
      <c r="AA4328" s="3"/>
      <c r="AB4328" s="7"/>
      <c r="AC4328" s="3"/>
      <c r="AD4328" s="3"/>
      <c r="AE4328" s="3"/>
      <c r="AF4328" s="3"/>
      <c r="AG4328" s="4"/>
      <c r="AH4328" s="3"/>
      <c r="AI4328" s="4"/>
      <c r="AJ432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8" s="14" t="s">
        <v>12539</v>
      </c>
      <c r="AL4328" s="3"/>
      <c r="AM4328" s="9">
        <f>IF(OR(#REF!="",#REF!=0),"",IF(#REF!&lt;12000,"&lt;12k",IF(AND(#REF!&gt;=12000,#REF!&lt;24000),"12k to 24k",IF(AND(#REF!&gt;=24000,#REF!&lt;=36000),"24k to 36k",IF(#REF!&gt;36000,"&gt;36k","")))))</f>
      </c>
    </row>
    <row x14ac:dyDescent="0.25" r="4329" customHeight="1" ht="18.75">
      <c r="A4329" s="1">
        <v>1966277</v>
      </c>
      <c r="B4329" s="2">
        <v>11571826</v>
      </c>
      <c r="C4329" s="3" t="s">
        <v>0</v>
      </c>
      <c r="D4329" s="3" t="s">
        <v>187</v>
      </c>
      <c r="E4329" s="2">
        <v>2020</v>
      </c>
      <c r="F4329" s="4">
        <v>45329</v>
      </c>
      <c r="G4329" s="3" t="s">
        <v>2</v>
      </c>
      <c r="H4329" s="4">
        <v>45336</v>
      </c>
      <c r="I4329" s="4">
        <v>43899</v>
      </c>
      <c r="J4329" s="10">
        <v>45342</v>
      </c>
      <c r="K4329" s="3" t="s">
        <v>12579</v>
      </c>
      <c r="L4329" s="3" t="s">
        <v>5998</v>
      </c>
      <c r="M4329" s="3" t="s">
        <v>4</v>
      </c>
      <c r="N4329" s="12" t="s">
        <v>12580</v>
      </c>
      <c r="O4329" s="3" t="s">
        <v>49</v>
      </c>
      <c r="P4329" s="3" t="s">
        <v>12566</v>
      </c>
      <c r="Q4329" s="3" t="s">
        <v>12567</v>
      </c>
      <c r="R4329" s="3" t="s">
        <v>12571</v>
      </c>
      <c r="S4329" s="3" t="s">
        <v>7</v>
      </c>
      <c r="T4329" s="3" t="s">
        <v>7</v>
      </c>
      <c r="U4329" s="2">
        <v>0</v>
      </c>
      <c r="V4329" s="2">
        <v>0</v>
      </c>
      <c r="W4329" s="2">
        <v>45500</v>
      </c>
      <c r="X4329" s="3" t="s">
        <v>238</v>
      </c>
      <c r="Y4329" s="2"/>
      <c r="Z4329" s="3" t="s">
        <v>12581</v>
      </c>
      <c r="AA4329" s="3" t="s">
        <v>3948</v>
      </c>
      <c r="AB4329" s="7"/>
      <c r="AC4329" s="3" t="s">
        <v>191</v>
      </c>
      <c r="AD4329" s="3" t="s">
        <v>192</v>
      </c>
      <c r="AE4329" s="3" t="s">
        <v>193</v>
      </c>
      <c r="AF4329" s="3" t="s">
        <v>141</v>
      </c>
      <c r="AG4329" s="4">
        <v>44069</v>
      </c>
      <c r="AH4329" s="3"/>
      <c r="AI4329" s="4"/>
      <c r="AJ432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29" s="14" t="s">
        <v>12539</v>
      </c>
      <c r="AL4329" s="3"/>
      <c r="AM4329" s="15" t="s">
        <v>12555</v>
      </c>
    </row>
    <row x14ac:dyDescent="0.25" r="4330" customHeight="1" ht="18.75">
      <c r="A4330" s="1">
        <v>1966307</v>
      </c>
      <c r="B4330" s="2">
        <v>11571850</v>
      </c>
      <c r="C4330" s="3" t="s">
        <v>0</v>
      </c>
      <c r="D4330" s="3" t="s">
        <v>181</v>
      </c>
      <c r="E4330" s="2">
        <v>2017</v>
      </c>
      <c r="F4330" s="4">
        <v>45301</v>
      </c>
      <c r="G4330" s="3" t="s">
        <v>2</v>
      </c>
      <c r="H4330" s="4">
        <v>45336</v>
      </c>
      <c r="I4330" s="4">
        <v>42806</v>
      </c>
      <c r="J4330" s="10">
        <v>45342</v>
      </c>
      <c r="K4330" s="3" t="s">
        <v>12582</v>
      </c>
      <c r="L4330" s="3" t="s">
        <v>4253</v>
      </c>
      <c r="M4330" s="3" t="s">
        <v>4</v>
      </c>
      <c r="N4330" s="12" t="s">
        <v>12583</v>
      </c>
      <c r="O4330" s="3" t="s">
        <v>196</v>
      </c>
      <c r="P4330" s="3" t="s">
        <v>12516</v>
      </c>
      <c r="Q4330" s="3" t="s">
        <v>12574</v>
      </c>
      <c r="R4330" s="3" t="s">
        <v>12554</v>
      </c>
      <c r="S4330" s="3" t="s">
        <v>7</v>
      </c>
      <c r="T4330" s="3" t="s">
        <v>7</v>
      </c>
      <c r="U4330" s="2">
        <v>0</v>
      </c>
      <c r="V4330" s="2">
        <v>0</v>
      </c>
      <c r="W4330" s="2">
        <v>100000</v>
      </c>
      <c r="X4330" s="3" t="s">
        <v>4626</v>
      </c>
      <c r="Y4330" s="2"/>
      <c r="Z4330" s="3" t="s">
        <v>12584</v>
      </c>
      <c r="AA4330" s="3" t="s">
        <v>4626</v>
      </c>
      <c r="AB4330" s="7"/>
      <c r="AC4330" s="3" t="s">
        <v>297</v>
      </c>
      <c r="AD4330" s="3" t="s">
        <v>298</v>
      </c>
      <c r="AE4330" s="3" t="s">
        <v>299</v>
      </c>
      <c r="AF4330" s="3" t="s">
        <v>198</v>
      </c>
      <c r="AG4330" s="4">
        <v>42846</v>
      </c>
      <c r="AH4330" s="3"/>
      <c r="AI4330" s="4"/>
      <c r="AJ433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0" s="14" t="s">
        <v>12539</v>
      </c>
      <c r="AL4330" s="3"/>
      <c r="AM4330" s="15" t="s">
        <v>12555</v>
      </c>
    </row>
    <row x14ac:dyDescent="0.25" r="4331" customHeight="1" ht="18.75">
      <c r="A4331" s="1">
        <v>1966311</v>
      </c>
      <c r="B4331" s="2">
        <v>11571852</v>
      </c>
      <c r="C4331" s="3" t="s">
        <v>0</v>
      </c>
      <c r="D4331" s="3" t="s">
        <v>86</v>
      </c>
      <c r="E4331" s="2">
        <v>2017</v>
      </c>
      <c r="F4331" s="4">
        <v>45333</v>
      </c>
      <c r="G4331" s="3" t="s">
        <v>2</v>
      </c>
      <c r="H4331" s="4">
        <v>45336</v>
      </c>
      <c r="I4331" s="4">
        <v>42646</v>
      </c>
      <c r="J4331" s="10">
        <v>45342</v>
      </c>
      <c r="K4331" s="3" t="s">
        <v>12585</v>
      </c>
      <c r="L4331" s="3" t="s">
        <v>6532</v>
      </c>
      <c r="M4331" s="3" t="s">
        <v>4</v>
      </c>
      <c r="N4331" s="16" t="s">
        <v>12586</v>
      </c>
      <c r="O4331" s="3" t="s">
        <v>9137</v>
      </c>
      <c r="P4331" s="3" t="s">
        <v>12536</v>
      </c>
      <c r="Q4331" s="3" t="s">
        <v>12537</v>
      </c>
      <c r="R4331" s="3" t="s">
        <v>12538</v>
      </c>
      <c r="S4331" s="3" t="s">
        <v>7</v>
      </c>
      <c r="T4331" s="3" t="s">
        <v>7</v>
      </c>
      <c r="U4331" s="2">
        <v>0</v>
      </c>
      <c r="V4331" s="2">
        <v>0</v>
      </c>
      <c r="W4331" s="2"/>
      <c r="X4331" s="3" t="s">
        <v>4038</v>
      </c>
      <c r="Y4331" s="2">
        <v>50</v>
      </c>
      <c r="Z4331" s="3"/>
      <c r="AA4331" s="3"/>
      <c r="AB4331" s="7"/>
      <c r="AC4331" s="3" t="s">
        <v>92</v>
      </c>
      <c r="AD4331" s="3" t="s">
        <v>93</v>
      </c>
      <c r="AE4331" s="3" t="s">
        <v>94</v>
      </c>
      <c r="AF4331" s="3" t="s">
        <v>95</v>
      </c>
      <c r="AG4331" s="4">
        <v>42712</v>
      </c>
      <c r="AH4331" s="3"/>
      <c r="AI4331" s="4"/>
      <c r="AJ433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1" s="14" t="s">
        <v>12539</v>
      </c>
      <c r="AL4331" s="3"/>
      <c r="AM4331" s="9">
        <f>IF(OR(#REF!="",#REF!=0),"",IF(#REF!&lt;12000,"&lt;12k",IF(AND(#REF!&gt;=12000,#REF!&lt;24000),"12k to 24k",IF(AND(#REF!&gt;=24000,#REF!&lt;=36000),"24k to 36k",IF(#REF!&gt;36000,"&gt;36k","")))))</f>
      </c>
    </row>
    <row x14ac:dyDescent="0.25" r="4332" customHeight="1" ht="18.75">
      <c r="A4332" s="1">
        <v>1966347</v>
      </c>
      <c r="B4332" s="2">
        <v>11571875</v>
      </c>
      <c r="C4332" s="3" t="s">
        <v>0</v>
      </c>
      <c r="D4332" s="3" t="s">
        <v>86</v>
      </c>
      <c r="E4332" s="2">
        <v>2020</v>
      </c>
      <c r="F4332" s="4">
        <v>45329</v>
      </c>
      <c r="G4332" s="3" t="s">
        <v>2</v>
      </c>
      <c r="H4332" s="4">
        <v>45336</v>
      </c>
      <c r="I4332" s="4">
        <v>44042</v>
      </c>
      <c r="J4332" s="10">
        <v>45342</v>
      </c>
      <c r="K4332" s="3" t="s">
        <v>12587</v>
      </c>
      <c r="L4332" s="3" t="s">
        <v>5593</v>
      </c>
      <c r="M4332" s="3" t="s">
        <v>4</v>
      </c>
      <c r="N4332" s="12" t="s">
        <v>12588</v>
      </c>
      <c r="O4332" s="3" t="s">
        <v>4771</v>
      </c>
      <c r="P4332" s="3" t="s">
        <v>12536</v>
      </c>
      <c r="Q4332" s="3" t="s">
        <v>12537</v>
      </c>
      <c r="R4332" s="3" t="s">
        <v>12538</v>
      </c>
      <c r="S4332" s="3" t="s">
        <v>7</v>
      </c>
      <c r="T4332" s="3" t="s">
        <v>7</v>
      </c>
      <c r="U4332" s="2">
        <v>0</v>
      </c>
      <c r="V4332" s="2">
        <v>0</v>
      </c>
      <c r="W4332" s="2"/>
      <c r="X4332" s="3" t="s">
        <v>4883</v>
      </c>
      <c r="Y4332" s="2">
        <v>0</v>
      </c>
      <c r="Z4332" s="3"/>
      <c r="AA4332" s="3"/>
      <c r="AB4332" s="7"/>
      <c r="AC4332" s="3" t="s">
        <v>685</v>
      </c>
      <c r="AD4332" s="3" t="s">
        <v>93</v>
      </c>
      <c r="AE4332" s="3" t="s">
        <v>94</v>
      </c>
      <c r="AF4332" s="3" t="s">
        <v>95</v>
      </c>
      <c r="AG4332" s="4">
        <v>44067</v>
      </c>
      <c r="AH4332" s="3"/>
      <c r="AI4332" s="4"/>
      <c r="AJ433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2" s="14" t="s">
        <v>12539</v>
      </c>
      <c r="AL4332" s="3"/>
      <c r="AM4332" s="9">
        <f>IF(OR(#REF!="",#REF!=0),"",IF(#REF!&lt;12000,"&lt;12k",IF(AND(#REF!&gt;=12000,#REF!&lt;24000),"12k to 24k",IF(AND(#REF!&gt;=24000,#REF!&lt;=36000),"24k to 36k",IF(#REF!&gt;36000,"&gt;36k","")))))</f>
      </c>
    </row>
    <row x14ac:dyDescent="0.25" r="4333" customHeight="1" ht="18.75">
      <c r="A4333" s="1">
        <v>1966367</v>
      </c>
      <c r="B4333" s="2">
        <v>11571891</v>
      </c>
      <c r="C4333" s="3" t="s">
        <v>0</v>
      </c>
      <c r="D4333" s="3" t="s">
        <v>1</v>
      </c>
      <c r="E4333" s="2">
        <v>2022</v>
      </c>
      <c r="F4333" s="4">
        <v>45336</v>
      </c>
      <c r="G4333" s="3" t="s">
        <v>2</v>
      </c>
      <c r="H4333" s="4">
        <v>45336</v>
      </c>
      <c r="I4333" s="4">
        <f>_xlfn.XLOOKUP(#REF!,[1]!Backup_F8_Previous_Wave[ODINO],[1]!Backup_F8_Previous_Wave[Production Date],"")</f>
      </c>
      <c r="J4333" s="10">
        <v>45342</v>
      </c>
      <c r="K4333" s="6">
        <f>_xlfn.XLOOKUP(#REF!,[1]!Backup_F8_Previous_Wave[ODINO],[1]!Backup_F8_Previous_Wave[Full VIN],"")</f>
      </c>
      <c r="L4333" s="3" t="s">
        <v>12589</v>
      </c>
      <c r="M4333" s="3" t="s">
        <v>4</v>
      </c>
      <c r="N4333" s="12" t="s">
        <v>12590</v>
      </c>
      <c r="O4333" s="3" t="s">
        <v>3539</v>
      </c>
      <c r="P4333" s="3" t="s">
        <v>12543</v>
      </c>
      <c r="Q4333" s="3" t="s">
        <v>12544</v>
      </c>
      <c r="R4333" s="3" t="s">
        <v>12545</v>
      </c>
      <c r="S4333" s="3" t="s">
        <v>7</v>
      </c>
      <c r="T4333" s="3" t="s">
        <v>7</v>
      </c>
      <c r="U4333" s="2">
        <v>0</v>
      </c>
      <c r="V4333" s="2">
        <v>0</v>
      </c>
      <c r="W4333" s="2"/>
      <c r="X4333" s="3" t="s">
        <v>2104</v>
      </c>
      <c r="Y4333" s="2"/>
      <c r="Z4333" s="3"/>
      <c r="AA4333" s="3"/>
      <c r="AB4333" s="7"/>
      <c r="AC4333" s="3"/>
      <c r="AD4333" s="3"/>
      <c r="AE4333" s="3"/>
      <c r="AF4333" s="3"/>
      <c r="AG4333" s="4"/>
      <c r="AH4333" s="3"/>
      <c r="AI4333" s="4"/>
      <c r="AJ433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3" s="14" t="s">
        <v>12539</v>
      </c>
      <c r="AL4333" s="3"/>
      <c r="AM4333" s="9">
        <f>IF(OR(#REF!="",#REF!=0),"",IF(#REF!&lt;12000,"&lt;12k",IF(AND(#REF!&gt;=12000,#REF!&lt;24000),"12k to 24k",IF(AND(#REF!&gt;=24000,#REF!&lt;=36000),"24k to 36k",IF(#REF!&gt;36000,"&gt;36k","")))))</f>
      </c>
    </row>
    <row x14ac:dyDescent="0.25" r="4334" customHeight="1" ht="18.75">
      <c r="A4334" s="1">
        <v>1966384</v>
      </c>
      <c r="B4334" s="2">
        <v>11571904</v>
      </c>
      <c r="C4334" s="3" t="s">
        <v>0</v>
      </c>
      <c r="D4334" s="3" t="s">
        <v>86</v>
      </c>
      <c r="E4334" s="2">
        <v>2020</v>
      </c>
      <c r="F4334" s="4">
        <v>45313</v>
      </c>
      <c r="G4334" s="3" t="s">
        <v>2</v>
      </c>
      <c r="H4334" s="4">
        <v>45336</v>
      </c>
      <c r="I4334" s="4">
        <v>43762</v>
      </c>
      <c r="J4334" s="10">
        <v>45342</v>
      </c>
      <c r="K4334" s="3" t="s">
        <v>12591</v>
      </c>
      <c r="L4334" s="3" t="s">
        <v>6424</v>
      </c>
      <c r="M4334" s="3" t="s">
        <v>4</v>
      </c>
      <c r="N4334" s="12" t="s">
        <v>12592</v>
      </c>
      <c r="O4334" s="3" t="s">
        <v>4771</v>
      </c>
      <c r="P4334" s="3" t="s">
        <v>12536</v>
      </c>
      <c r="Q4334" s="3" t="s">
        <v>12537</v>
      </c>
      <c r="R4334" s="3" t="s">
        <v>12538</v>
      </c>
      <c r="S4334" s="3" t="s">
        <v>7</v>
      </c>
      <c r="T4334" s="3" t="s">
        <v>7</v>
      </c>
      <c r="U4334" s="2">
        <v>0</v>
      </c>
      <c r="V4334" s="2">
        <v>0</v>
      </c>
      <c r="W4334" s="2"/>
      <c r="X4334" s="3" t="s">
        <v>4198</v>
      </c>
      <c r="Y4334" s="2">
        <v>15</v>
      </c>
      <c r="Z4334" s="3"/>
      <c r="AA4334" s="3"/>
      <c r="AB4334" s="7"/>
      <c r="AC4334" s="3" t="s">
        <v>685</v>
      </c>
      <c r="AD4334" s="3" t="s">
        <v>93</v>
      </c>
      <c r="AE4334" s="3" t="s">
        <v>94</v>
      </c>
      <c r="AF4334" s="3" t="s">
        <v>95</v>
      </c>
      <c r="AG4334" s="4">
        <v>43786</v>
      </c>
      <c r="AH4334" s="3"/>
      <c r="AI4334" s="4"/>
      <c r="AJ433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4" s="14" t="s">
        <v>12539</v>
      </c>
      <c r="AL4334" s="3"/>
      <c r="AM4334" s="9">
        <f>IF(OR(#REF!="",#REF!=0),"",IF(#REF!&lt;12000,"&lt;12k",IF(AND(#REF!&gt;=12000,#REF!&lt;24000),"12k to 24k",IF(AND(#REF!&gt;=24000,#REF!&lt;=36000),"24k to 36k",IF(#REF!&gt;36000,"&gt;36k","")))))</f>
      </c>
    </row>
    <row x14ac:dyDescent="0.25" r="4335" customHeight="1" ht="18.75">
      <c r="A4335" s="1">
        <v>1966455</v>
      </c>
      <c r="B4335" s="2">
        <v>11571959</v>
      </c>
      <c r="C4335" s="3" t="s">
        <v>0</v>
      </c>
      <c r="D4335" s="3" t="s">
        <v>86</v>
      </c>
      <c r="E4335" s="2">
        <v>2020</v>
      </c>
      <c r="F4335" s="4">
        <v>45328</v>
      </c>
      <c r="G4335" s="3" t="s">
        <v>2</v>
      </c>
      <c r="H4335" s="4">
        <v>45336</v>
      </c>
      <c r="I4335" s="4">
        <f>_xlfn.XLOOKUP(#REF!,[1]!Backup_F8_Previous_Wave[ODINO],[1]!Backup_F8_Previous_Wave[Production Date],"")</f>
      </c>
      <c r="J4335" s="10">
        <v>45342</v>
      </c>
      <c r="K4335" s="6">
        <f>_xlfn.XLOOKUP(#REF!,[1]!Backup_F8_Previous_Wave[ODINO],[1]!Backup_F8_Previous_Wave[Full VIN],"")</f>
      </c>
      <c r="L4335" s="3" t="s">
        <v>12528</v>
      </c>
      <c r="M4335" s="3" t="s">
        <v>4</v>
      </c>
      <c r="N4335" s="12" t="s">
        <v>12593</v>
      </c>
      <c r="O4335" s="3" t="s">
        <v>4771</v>
      </c>
      <c r="P4335" s="3" t="s">
        <v>12536</v>
      </c>
      <c r="Q4335" s="3" t="s">
        <v>12537</v>
      </c>
      <c r="R4335" s="3" t="s">
        <v>12538</v>
      </c>
      <c r="S4335" s="3" t="s">
        <v>7</v>
      </c>
      <c r="T4335" s="3" t="s">
        <v>7</v>
      </c>
      <c r="U4335" s="2">
        <v>0</v>
      </c>
      <c r="V4335" s="2">
        <v>0</v>
      </c>
      <c r="W4335" s="2"/>
      <c r="X4335" s="3" t="s">
        <v>6075</v>
      </c>
      <c r="Y4335" s="2"/>
      <c r="Z4335" s="3"/>
      <c r="AA4335" s="3"/>
      <c r="AB4335" s="7"/>
      <c r="AC4335" s="3"/>
      <c r="AD4335" s="3"/>
      <c r="AE4335" s="3"/>
      <c r="AF4335" s="3"/>
      <c r="AG4335" s="4"/>
      <c r="AH4335" s="3"/>
      <c r="AI4335" s="4"/>
      <c r="AJ433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5" s="14" t="s">
        <v>12539</v>
      </c>
      <c r="AL4335" s="3"/>
      <c r="AM4335" s="9">
        <f>IF(OR(#REF!="",#REF!=0),"",IF(#REF!&lt;12000,"&lt;12k",IF(AND(#REF!&gt;=12000,#REF!&lt;24000),"12k to 24k",IF(AND(#REF!&gt;=24000,#REF!&lt;=36000),"24k to 36k",IF(#REF!&gt;36000,"&gt;36k","")))))</f>
      </c>
    </row>
    <row x14ac:dyDescent="0.25" r="4336" customHeight="1" ht="18.75">
      <c r="A4336" s="1">
        <v>1966524</v>
      </c>
      <c r="B4336" s="2">
        <v>11572009</v>
      </c>
      <c r="C4336" s="3" t="s">
        <v>0</v>
      </c>
      <c r="D4336" s="3" t="s">
        <v>86</v>
      </c>
      <c r="E4336" s="2">
        <v>2021</v>
      </c>
      <c r="F4336" s="4">
        <v>45323</v>
      </c>
      <c r="G4336" s="3" t="s">
        <v>2</v>
      </c>
      <c r="H4336" s="4">
        <v>45336</v>
      </c>
      <c r="I4336" s="4">
        <v>44428</v>
      </c>
      <c r="J4336" s="10">
        <v>45342</v>
      </c>
      <c r="K4336" s="3" t="s">
        <v>12594</v>
      </c>
      <c r="L4336" s="3" t="s">
        <v>10787</v>
      </c>
      <c r="M4336" s="3" t="s">
        <v>4</v>
      </c>
      <c r="N4336" s="12" t="s">
        <v>12595</v>
      </c>
      <c r="O4336" s="3" t="s">
        <v>4771</v>
      </c>
      <c r="P4336" s="3" t="s">
        <v>12536</v>
      </c>
      <c r="Q4336" s="3" t="s">
        <v>12537</v>
      </c>
      <c r="R4336" s="3" t="s">
        <v>12538</v>
      </c>
      <c r="S4336" s="3" t="s">
        <v>7</v>
      </c>
      <c r="T4336" s="3" t="s">
        <v>7</v>
      </c>
      <c r="U4336" s="2">
        <v>0</v>
      </c>
      <c r="V4336" s="2">
        <v>0</v>
      </c>
      <c r="W4336" s="2"/>
      <c r="X4336" s="3" t="s">
        <v>3881</v>
      </c>
      <c r="Y4336" s="2"/>
      <c r="Z4336" s="3"/>
      <c r="AA4336" s="3"/>
      <c r="AB4336" s="7"/>
      <c r="AC4336" s="3" t="s">
        <v>685</v>
      </c>
      <c r="AD4336" s="3" t="s">
        <v>93</v>
      </c>
      <c r="AE4336" s="3" t="s">
        <v>94</v>
      </c>
      <c r="AF4336" s="3" t="s">
        <v>95</v>
      </c>
      <c r="AG4336" s="4">
        <v>44447</v>
      </c>
      <c r="AH4336" s="3"/>
      <c r="AI4336" s="4"/>
      <c r="AJ433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6" s="14" t="s">
        <v>12539</v>
      </c>
      <c r="AL4336" s="3"/>
      <c r="AM4336" s="9">
        <f>IF(OR(#REF!="",#REF!=0),"",IF(#REF!&lt;12000,"&lt;12k",IF(AND(#REF!&gt;=12000,#REF!&lt;24000),"12k to 24k",IF(AND(#REF!&gt;=24000,#REF!&lt;=36000),"24k to 36k",IF(#REF!&gt;36000,"&gt;36k","")))))</f>
      </c>
    </row>
    <row x14ac:dyDescent="0.25" r="4337" customHeight="1" ht="18.75">
      <c r="A4337" s="1">
        <v>1966543</v>
      </c>
      <c r="B4337" s="2">
        <v>11572021</v>
      </c>
      <c r="C4337" s="3" t="s">
        <v>0</v>
      </c>
      <c r="D4337" s="3" t="s">
        <v>86</v>
      </c>
      <c r="E4337" s="2">
        <v>2020</v>
      </c>
      <c r="F4337" s="4">
        <v>45336</v>
      </c>
      <c r="G4337" s="3" t="s">
        <v>2</v>
      </c>
      <c r="H4337" s="4">
        <v>45336</v>
      </c>
      <c r="I4337" s="4">
        <v>44001</v>
      </c>
      <c r="J4337" s="10">
        <v>45342</v>
      </c>
      <c r="K4337" s="3" t="s">
        <v>12596</v>
      </c>
      <c r="L4337" s="3" t="s">
        <v>8286</v>
      </c>
      <c r="M4337" s="3" t="s">
        <v>4</v>
      </c>
      <c r="N4337" s="12" t="s">
        <v>12597</v>
      </c>
      <c r="O4337" s="3" t="s">
        <v>4771</v>
      </c>
      <c r="P4337" s="3" t="s">
        <v>12536</v>
      </c>
      <c r="Q4337" s="3" t="s">
        <v>12537</v>
      </c>
      <c r="R4337" s="3" t="s">
        <v>12538</v>
      </c>
      <c r="S4337" s="3" t="s">
        <v>7</v>
      </c>
      <c r="T4337" s="3" t="s">
        <v>7</v>
      </c>
      <c r="U4337" s="2">
        <v>0</v>
      </c>
      <c r="V4337" s="2">
        <v>0</v>
      </c>
      <c r="W4337" s="2"/>
      <c r="X4337" s="3" t="s">
        <v>7595</v>
      </c>
      <c r="Y4337" s="2"/>
      <c r="Z4337" s="3"/>
      <c r="AA4337" s="3"/>
      <c r="AB4337" s="7"/>
      <c r="AC4337" s="3" t="s">
        <v>685</v>
      </c>
      <c r="AD4337" s="3" t="s">
        <v>93</v>
      </c>
      <c r="AE4337" s="3" t="s">
        <v>94</v>
      </c>
      <c r="AF4337" s="3" t="s">
        <v>95</v>
      </c>
      <c r="AG4337" s="4">
        <v>44117</v>
      </c>
      <c r="AH4337" s="3"/>
      <c r="AI4337" s="4"/>
      <c r="AJ433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7" s="14" t="s">
        <v>12539</v>
      </c>
      <c r="AL4337" s="3"/>
      <c r="AM4337" s="9">
        <f>IF(OR(#REF!="",#REF!=0),"",IF(#REF!&lt;12000,"&lt;12k",IF(AND(#REF!&gt;=12000,#REF!&lt;24000),"12k to 24k",IF(AND(#REF!&gt;=24000,#REF!&lt;=36000),"24k to 36k",IF(#REF!&gt;36000,"&gt;36k","")))))</f>
      </c>
    </row>
    <row x14ac:dyDescent="0.25" r="4338" customHeight="1" ht="18.75">
      <c r="A4338" s="1">
        <v>1966639</v>
      </c>
      <c r="B4338" s="2">
        <v>11572093</v>
      </c>
      <c r="C4338" s="3" t="s">
        <v>0</v>
      </c>
      <c r="D4338" s="3" t="s">
        <v>181</v>
      </c>
      <c r="E4338" s="2">
        <v>2017</v>
      </c>
      <c r="F4338" s="4">
        <v>45333</v>
      </c>
      <c r="G4338" s="3" t="s">
        <v>2</v>
      </c>
      <c r="H4338" s="4">
        <v>45337</v>
      </c>
      <c r="I4338" s="4">
        <v>42992</v>
      </c>
      <c r="J4338" s="10">
        <v>45342</v>
      </c>
      <c r="K4338" s="3" t="s">
        <v>12598</v>
      </c>
      <c r="L4338" s="3" t="s">
        <v>4253</v>
      </c>
      <c r="M4338" s="3" t="s">
        <v>4</v>
      </c>
      <c r="N4338" s="12" t="s">
        <v>12599</v>
      </c>
      <c r="O4338" s="3" t="s">
        <v>196</v>
      </c>
      <c r="P4338" s="3" t="s">
        <v>12516</v>
      </c>
      <c r="Q4338" s="3" t="s">
        <v>12574</v>
      </c>
      <c r="R4338" s="3" t="s">
        <v>12554</v>
      </c>
      <c r="S4338" s="3" t="s">
        <v>7</v>
      </c>
      <c r="T4338" s="3" t="s">
        <v>7</v>
      </c>
      <c r="U4338" s="2">
        <v>0</v>
      </c>
      <c r="V4338" s="2">
        <v>0</v>
      </c>
      <c r="W4338" s="2"/>
      <c r="X4338" s="3" t="s">
        <v>4511</v>
      </c>
      <c r="Y4338" s="2">
        <v>75</v>
      </c>
      <c r="Z4338" s="3"/>
      <c r="AA4338" s="3"/>
      <c r="AB4338" s="7"/>
      <c r="AC4338" s="3" t="s">
        <v>297</v>
      </c>
      <c r="AD4338" s="3" t="s">
        <v>298</v>
      </c>
      <c r="AE4338" s="3" t="s">
        <v>299</v>
      </c>
      <c r="AF4338" s="3" t="s">
        <v>198</v>
      </c>
      <c r="AG4338" s="4">
        <v>43056</v>
      </c>
      <c r="AH4338" s="3"/>
      <c r="AI4338" s="4"/>
      <c r="AJ433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8" s="14" t="s">
        <v>12539</v>
      </c>
      <c r="AL4338" s="3"/>
      <c r="AM4338" s="9">
        <f>IF(OR(#REF!="",#REF!=0),"",IF(#REF!&lt;12000,"&lt;12k",IF(AND(#REF!&gt;=12000,#REF!&lt;24000),"12k to 24k",IF(AND(#REF!&gt;=24000,#REF!&lt;=36000),"24k to 36k",IF(#REF!&gt;36000,"&gt;36k","")))))</f>
      </c>
    </row>
    <row x14ac:dyDescent="0.25" r="4339" customHeight="1" ht="18.75">
      <c r="A4339" s="1">
        <v>1966647</v>
      </c>
      <c r="B4339" s="2">
        <v>11572098</v>
      </c>
      <c r="C4339" s="3" t="s">
        <v>0</v>
      </c>
      <c r="D4339" s="3" t="s">
        <v>1</v>
      </c>
      <c r="E4339" s="2">
        <v>2018</v>
      </c>
      <c r="F4339" s="4">
        <v>45336</v>
      </c>
      <c r="G4339" s="3" t="s">
        <v>2</v>
      </c>
      <c r="H4339" s="4">
        <v>45337</v>
      </c>
      <c r="I4339" s="4">
        <v>43342</v>
      </c>
      <c r="J4339" s="10">
        <v>45342</v>
      </c>
      <c r="K4339" s="3" t="s">
        <v>12600</v>
      </c>
      <c r="L4339" s="3" t="s">
        <v>122</v>
      </c>
      <c r="M4339" s="3" t="s">
        <v>4</v>
      </c>
      <c r="N4339" s="12" t="s">
        <v>12601</v>
      </c>
      <c r="O4339" s="3" t="s">
        <v>6</v>
      </c>
      <c r="P4339" s="3" t="s">
        <v>12516</v>
      </c>
      <c r="Q4339" s="3" t="s">
        <v>12548</v>
      </c>
      <c r="R4339" s="3" t="s">
        <v>12602</v>
      </c>
      <c r="S4339" s="3" t="s">
        <v>7</v>
      </c>
      <c r="T4339" s="3" t="s">
        <v>7</v>
      </c>
      <c r="U4339" s="2">
        <v>0</v>
      </c>
      <c r="V4339" s="2">
        <v>0</v>
      </c>
      <c r="W4339" s="2">
        <v>51959</v>
      </c>
      <c r="X4339" s="3" t="s">
        <v>4883</v>
      </c>
      <c r="Y4339" s="2"/>
      <c r="Z4339" s="3" t="s">
        <v>12603</v>
      </c>
      <c r="AA4339" s="3" t="s">
        <v>4883</v>
      </c>
      <c r="AB4339" s="7"/>
      <c r="AC4339" s="3" t="s">
        <v>20</v>
      </c>
      <c r="AD4339" s="3" t="s">
        <v>11</v>
      </c>
      <c r="AE4339" s="3" t="s">
        <v>21</v>
      </c>
      <c r="AF4339" s="3" t="s">
        <v>13</v>
      </c>
      <c r="AG4339" s="4">
        <v>43384</v>
      </c>
      <c r="AH4339" s="3"/>
      <c r="AI4339" s="4"/>
      <c r="AJ433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39" s="14" t="s">
        <v>12539</v>
      </c>
      <c r="AL4339" s="3"/>
      <c r="AM4339" s="15" t="s">
        <v>12555</v>
      </c>
    </row>
    <row x14ac:dyDescent="0.25" r="4340" customHeight="1" ht="18.75">
      <c r="A4340" s="1">
        <v>1966665</v>
      </c>
      <c r="B4340" s="2">
        <v>11572111</v>
      </c>
      <c r="C4340" s="3" t="s">
        <v>0</v>
      </c>
      <c r="D4340" s="3" t="s">
        <v>181</v>
      </c>
      <c r="E4340" s="2">
        <v>2017</v>
      </c>
      <c r="F4340" s="4">
        <v>45294</v>
      </c>
      <c r="G4340" s="3" t="s">
        <v>2</v>
      </c>
      <c r="H4340" s="4">
        <v>45337</v>
      </c>
      <c r="I4340" s="4">
        <v>42809</v>
      </c>
      <c r="J4340" s="10">
        <v>45342</v>
      </c>
      <c r="K4340" s="3" t="s">
        <v>12604</v>
      </c>
      <c r="L4340" s="3" t="s">
        <v>7550</v>
      </c>
      <c r="M4340" s="3" t="s">
        <v>4</v>
      </c>
      <c r="N4340" s="12" t="s">
        <v>12605</v>
      </c>
      <c r="O4340" s="3" t="s">
        <v>7107</v>
      </c>
      <c r="P4340" s="6">
        <f>_xlfn.XLOOKUP(#REF!,[1]!Table2[BINNING],[1]!Table2[VFG],"")</f>
      </c>
      <c r="Q4340" s="3" t="s">
        <v>12606</v>
      </c>
      <c r="R4340" s="6">
        <f>IF(ISNUMBER(FIND("|",#REF!,1)),RIGHT(#REF!,LEN(#REF!)-FIND("|",#REF!,1)-1),"")</f>
      </c>
      <c r="S4340" s="3" t="s">
        <v>7</v>
      </c>
      <c r="T4340" s="3" t="s">
        <v>7</v>
      </c>
      <c r="U4340" s="2">
        <v>0</v>
      </c>
      <c r="V4340" s="2">
        <v>0</v>
      </c>
      <c r="W4340" s="2"/>
      <c r="X4340" s="3" t="s">
        <v>4712</v>
      </c>
      <c r="Y4340" s="2">
        <v>70</v>
      </c>
      <c r="Z4340" s="3"/>
      <c r="AA4340" s="3"/>
      <c r="AB4340" s="7"/>
      <c r="AC4340" s="3" t="s">
        <v>297</v>
      </c>
      <c r="AD4340" s="3" t="s">
        <v>298</v>
      </c>
      <c r="AE4340" s="3" t="s">
        <v>299</v>
      </c>
      <c r="AF4340" s="3" t="s">
        <v>198</v>
      </c>
      <c r="AG4340" s="4">
        <v>43141</v>
      </c>
      <c r="AH4340" s="3"/>
      <c r="AI4340" s="4"/>
      <c r="AJ434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0" s="14" t="s">
        <v>12539</v>
      </c>
      <c r="AL4340" s="3"/>
      <c r="AM4340" s="9">
        <f>IF(OR(#REF!="",#REF!=0),"",IF(#REF!&lt;12000,"&lt;12k",IF(AND(#REF!&gt;=12000,#REF!&lt;24000),"12k to 24k",IF(AND(#REF!&gt;=24000,#REF!&lt;=36000),"24k to 36k",IF(#REF!&gt;36000,"&gt;36k","")))))</f>
      </c>
    </row>
    <row x14ac:dyDescent="0.25" r="4341" customHeight="1" ht="18.75">
      <c r="A4341" s="1">
        <v>1966753</v>
      </c>
      <c r="B4341" s="2">
        <v>11572168</v>
      </c>
      <c r="C4341" s="3" t="s">
        <v>0</v>
      </c>
      <c r="D4341" s="3" t="s">
        <v>86</v>
      </c>
      <c r="E4341" s="2">
        <v>2020</v>
      </c>
      <c r="F4341" s="4">
        <v>45337</v>
      </c>
      <c r="G4341" s="3" t="s">
        <v>2</v>
      </c>
      <c r="H4341" s="4">
        <v>45337</v>
      </c>
      <c r="I4341" s="4">
        <v>44140</v>
      </c>
      <c r="J4341" s="10">
        <v>45342</v>
      </c>
      <c r="K4341" s="3" t="s">
        <v>12607</v>
      </c>
      <c r="L4341" s="3" t="s">
        <v>12608</v>
      </c>
      <c r="M4341" s="3" t="s">
        <v>4</v>
      </c>
      <c r="N4341" s="12" t="s">
        <v>12609</v>
      </c>
      <c r="O4341" s="3" t="s">
        <v>4771</v>
      </c>
      <c r="P4341" s="3" t="s">
        <v>12536</v>
      </c>
      <c r="Q4341" s="3" t="s">
        <v>12537</v>
      </c>
      <c r="R4341" s="3" t="s">
        <v>12538</v>
      </c>
      <c r="S4341" s="3" t="s">
        <v>7</v>
      </c>
      <c r="T4341" s="3" t="s">
        <v>7</v>
      </c>
      <c r="U4341" s="2">
        <v>0</v>
      </c>
      <c r="V4341" s="2">
        <v>0</v>
      </c>
      <c r="W4341" s="2"/>
      <c r="X4341" s="3" t="s">
        <v>4712</v>
      </c>
      <c r="Y4341" s="2">
        <v>0</v>
      </c>
      <c r="Z4341" s="3"/>
      <c r="AA4341" s="3"/>
      <c r="AB4341" s="7"/>
      <c r="AC4341" s="3" t="s">
        <v>685</v>
      </c>
      <c r="AD4341" s="3" t="s">
        <v>93</v>
      </c>
      <c r="AE4341" s="3" t="s">
        <v>94</v>
      </c>
      <c r="AF4341" s="3" t="s">
        <v>95</v>
      </c>
      <c r="AG4341" s="4">
        <v>44176</v>
      </c>
      <c r="AH4341" s="3"/>
      <c r="AI4341" s="4"/>
      <c r="AJ434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1" s="14" t="s">
        <v>12539</v>
      </c>
      <c r="AL4341" s="3"/>
      <c r="AM4341" s="9">
        <f>IF(OR(#REF!="",#REF!=0),"",IF(#REF!&lt;12000,"&lt;12k",IF(AND(#REF!&gt;=12000,#REF!&lt;24000),"12k to 24k",IF(AND(#REF!&gt;=24000,#REF!&lt;=36000),"24k to 36k",IF(#REF!&gt;36000,"&gt;36k","")))))</f>
      </c>
    </row>
    <row x14ac:dyDescent="0.25" r="4342" customHeight="1" ht="18.75">
      <c r="A4342" s="1">
        <v>1966777</v>
      </c>
      <c r="B4342" s="2">
        <v>11572185</v>
      </c>
      <c r="C4342" s="3" t="s">
        <v>0</v>
      </c>
      <c r="D4342" s="3" t="s">
        <v>86</v>
      </c>
      <c r="E4342" s="2">
        <v>2020</v>
      </c>
      <c r="F4342" s="4">
        <v>45336</v>
      </c>
      <c r="G4342" s="3" t="s">
        <v>2</v>
      </c>
      <c r="H4342" s="4">
        <v>45337</v>
      </c>
      <c r="I4342" s="4">
        <f>_xlfn.XLOOKUP(#REF!,[1]!Backup_F8_Previous_Wave[ODINO],[1]!Backup_F8_Previous_Wave[Production Date],"")</f>
      </c>
      <c r="J4342" s="10">
        <v>45342</v>
      </c>
      <c r="K4342" s="6">
        <f>_xlfn.XLOOKUP(#REF!,[1]!Backup_F8_Previous_Wave[ODINO],[1]!Backup_F8_Previous_Wave[Full VIN],"")</f>
      </c>
      <c r="L4342" s="3" t="s">
        <v>10707</v>
      </c>
      <c r="M4342" s="3" t="s">
        <v>4</v>
      </c>
      <c r="N4342" s="12" t="s">
        <v>12610</v>
      </c>
      <c r="O4342" s="3" t="s">
        <v>4771</v>
      </c>
      <c r="P4342" s="3" t="s">
        <v>12536</v>
      </c>
      <c r="Q4342" s="3" t="s">
        <v>12537</v>
      </c>
      <c r="R4342" s="3" t="s">
        <v>12538</v>
      </c>
      <c r="S4342" s="3" t="s">
        <v>7</v>
      </c>
      <c r="T4342" s="3" t="s">
        <v>7</v>
      </c>
      <c r="U4342" s="2">
        <v>0</v>
      </c>
      <c r="V4342" s="2">
        <v>0</v>
      </c>
      <c r="W4342" s="2"/>
      <c r="X4342" s="3" t="s">
        <v>6680</v>
      </c>
      <c r="Y4342" s="2"/>
      <c r="Z4342" s="3"/>
      <c r="AA4342" s="3"/>
      <c r="AB4342" s="7"/>
      <c r="AC4342" s="3"/>
      <c r="AD4342" s="3"/>
      <c r="AE4342" s="3"/>
      <c r="AF4342" s="3"/>
      <c r="AG4342" s="4"/>
      <c r="AH4342" s="3"/>
      <c r="AI4342" s="4"/>
      <c r="AJ434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2" s="14" t="s">
        <v>12539</v>
      </c>
      <c r="AL4342" s="3"/>
      <c r="AM4342" s="9">
        <f>IF(OR(#REF!="",#REF!=0),"",IF(#REF!&lt;12000,"&lt;12k",IF(AND(#REF!&gt;=12000,#REF!&lt;24000),"12k to 24k",IF(AND(#REF!&gt;=24000,#REF!&lt;=36000),"24k to 36k",IF(#REF!&gt;36000,"&gt;36k","")))))</f>
      </c>
    </row>
    <row x14ac:dyDescent="0.25" r="4343" customHeight="1" ht="18.75">
      <c r="A4343" s="1">
        <v>1966810</v>
      </c>
      <c r="B4343" s="2">
        <v>11572208</v>
      </c>
      <c r="C4343" s="3" t="s">
        <v>0</v>
      </c>
      <c r="D4343" s="3" t="s">
        <v>86</v>
      </c>
      <c r="E4343" s="2">
        <v>2020</v>
      </c>
      <c r="F4343" s="4">
        <v>45292</v>
      </c>
      <c r="G4343" s="3" t="s">
        <v>2</v>
      </c>
      <c r="H4343" s="4">
        <v>45337</v>
      </c>
      <c r="I4343" s="4">
        <v>43762</v>
      </c>
      <c r="J4343" s="10">
        <v>45342</v>
      </c>
      <c r="K4343" s="3" t="s">
        <v>12611</v>
      </c>
      <c r="L4343" s="3" t="s">
        <v>11066</v>
      </c>
      <c r="M4343" s="3" t="s">
        <v>4</v>
      </c>
      <c r="N4343" s="12" t="s">
        <v>12612</v>
      </c>
      <c r="O4343" s="3" t="s">
        <v>4771</v>
      </c>
      <c r="P4343" s="3" t="s">
        <v>12536</v>
      </c>
      <c r="Q4343" s="3" t="s">
        <v>12537</v>
      </c>
      <c r="R4343" s="3" t="s">
        <v>12538</v>
      </c>
      <c r="S4343" s="3" t="s">
        <v>7</v>
      </c>
      <c r="T4343" s="3" t="s">
        <v>7</v>
      </c>
      <c r="U4343" s="2">
        <v>0</v>
      </c>
      <c r="V4343" s="2">
        <v>0</v>
      </c>
      <c r="W4343" s="2"/>
      <c r="X4343" s="3" t="s">
        <v>2700</v>
      </c>
      <c r="Y4343" s="2">
        <v>50</v>
      </c>
      <c r="Z4343" s="3"/>
      <c r="AA4343" s="3"/>
      <c r="AB4343" s="7"/>
      <c r="AC4343" s="3" t="s">
        <v>685</v>
      </c>
      <c r="AD4343" s="3" t="s">
        <v>93</v>
      </c>
      <c r="AE4343" s="3" t="s">
        <v>94</v>
      </c>
      <c r="AF4343" s="3" t="s">
        <v>95</v>
      </c>
      <c r="AG4343" s="4">
        <v>43938</v>
      </c>
      <c r="AH4343" s="3"/>
      <c r="AI4343" s="4"/>
      <c r="AJ434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3" s="14" t="s">
        <v>12539</v>
      </c>
      <c r="AL4343" s="3"/>
      <c r="AM4343" s="9">
        <f>IF(OR(#REF!="",#REF!=0),"",IF(#REF!&lt;12000,"&lt;12k",IF(AND(#REF!&gt;=12000,#REF!&lt;24000),"12k to 24k",IF(AND(#REF!&gt;=24000,#REF!&lt;=36000),"24k to 36k",IF(#REF!&gt;36000,"&gt;36k","")))))</f>
      </c>
    </row>
    <row x14ac:dyDescent="0.25" r="4344" customHeight="1" ht="18.75">
      <c r="A4344" s="1">
        <v>1966814</v>
      </c>
      <c r="B4344" s="2">
        <v>11572212</v>
      </c>
      <c r="C4344" s="3" t="s">
        <v>0</v>
      </c>
      <c r="D4344" s="3" t="s">
        <v>86</v>
      </c>
      <c r="E4344" s="2">
        <v>2020</v>
      </c>
      <c r="F4344" s="4">
        <v>45302</v>
      </c>
      <c r="G4344" s="3" t="s">
        <v>2</v>
      </c>
      <c r="H4344" s="4">
        <v>45337</v>
      </c>
      <c r="I4344" s="4">
        <v>43852</v>
      </c>
      <c r="J4344" s="10">
        <v>45342</v>
      </c>
      <c r="K4344" s="3" t="s">
        <v>12613</v>
      </c>
      <c r="L4344" s="3" t="s">
        <v>6301</v>
      </c>
      <c r="M4344" s="3" t="s">
        <v>4</v>
      </c>
      <c r="N4344" s="12" t="s">
        <v>12614</v>
      </c>
      <c r="O4344" s="3" t="s">
        <v>4771</v>
      </c>
      <c r="P4344" s="3" t="s">
        <v>12536</v>
      </c>
      <c r="Q4344" s="3" t="s">
        <v>12537</v>
      </c>
      <c r="R4344" s="3" t="s">
        <v>12538</v>
      </c>
      <c r="S4344" s="3" t="s">
        <v>7</v>
      </c>
      <c r="T4344" s="3" t="s">
        <v>7</v>
      </c>
      <c r="U4344" s="2">
        <v>0</v>
      </c>
      <c r="V4344" s="2">
        <v>0</v>
      </c>
      <c r="W4344" s="2"/>
      <c r="X4344" s="3" t="s">
        <v>4883</v>
      </c>
      <c r="Y4344" s="2"/>
      <c r="Z4344" s="3"/>
      <c r="AA4344" s="3"/>
      <c r="AB4344" s="7"/>
      <c r="AC4344" s="3" t="s">
        <v>685</v>
      </c>
      <c r="AD4344" s="3" t="s">
        <v>93</v>
      </c>
      <c r="AE4344" s="3" t="s">
        <v>94</v>
      </c>
      <c r="AF4344" s="3" t="s">
        <v>95</v>
      </c>
      <c r="AG4344" s="4">
        <v>43943</v>
      </c>
      <c r="AH4344" s="3"/>
      <c r="AI4344" s="4"/>
      <c r="AJ434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4" s="14" t="s">
        <v>12539</v>
      </c>
      <c r="AL4344" s="3"/>
      <c r="AM4344" s="9">
        <f>IF(OR(#REF!="",#REF!=0),"",IF(#REF!&lt;12000,"&lt;12k",IF(AND(#REF!&gt;=12000,#REF!&lt;24000),"12k to 24k",IF(AND(#REF!&gt;=24000,#REF!&lt;=36000),"24k to 36k",IF(#REF!&gt;36000,"&gt;36k","")))))</f>
      </c>
    </row>
    <row x14ac:dyDescent="0.25" r="4345" customHeight="1" ht="18.75">
      <c r="A4345" s="1">
        <v>1966994</v>
      </c>
      <c r="B4345" s="2">
        <v>11572335</v>
      </c>
      <c r="C4345" s="3" t="s">
        <v>0</v>
      </c>
      <c r="D4345" s="3" t="s">
        <v>86</v>
      </c>
      <c r="E4345" s="2">
        <v>2020</v>
      </c>
      <c r="F4345" s="4">
        <v>45337</v>
      </c>
      <c r="G4345" s="3" t="s">
        <v>2</v>
      </c>
      <c r="H4345" s="4">
        <v>45338</v>
      </c>
      <c r="I4345" s="4">
        <f>_xlfn.XLOOKUP(#REF!,[1]!Backup_F8_Previous_Wave[ODINO],[1]!Backup_F8_Previous_Wave[Production Date],"")</f>
      </c>
      <c r="J4345" s="10">
        <v>45342</v>
      </c>
      <c r="K4345" s="6">
        <f>_xlfn.XLOOKUP(#REF!,[1]!Backup_F8_Previous_Wave[ODINO],[1]!Backup_F8_Previous_Wave[Full VIN],"")</f>
      </c>
      <c r="L4345" s="3" t="s">
        <v>7298</v>
      </c>
      <c r="M4345" s="3" t="s">
        <v>4</v>
      </c>
      <c r="N4345" s="12" t="s">
        <v>12615</v>
      </c>
      <c r="O4345" s="3" t="s">
        <v>4771</v>
      </c>
      <c r="P4345" s="3" t="s">
        <v>12536</v>
      </c>
      <c r="Q4345" s="3" t="s">
        <v>12537</v>
      </c>
      <c r="R4345" s="3" t="s">
        <v>12538</v>
      </c>
      <c r="S4345" s="3" t="s">
        <v>7</v>
      </c>
      <c r="T4345" s="3" t="s">
        <v>7</v>
      </c>
      <c r="U4345" s="2">
        <v>0</v>
      </c>
      <c r="V4345" s="2">
        <v>0</v>
      </c>
      <c r="W4345" s="2">
        <v>63134</v>
      </c>
      <c r="X4345" s="3" t="s">
        <v>133</v>
      </c>
      <c r="Y4345" s="2"/>
      <c r="Z4345" s="3"/>
      <c r="AA4345" s="3"/>
      <c r="AB4345" s="7"/>
      <c r="AC4345" s="3"/>
      <c r="AD4345" s="3"/>
      <c r="AE4345" s="3"/>
      <c r="AF4345" s="3"/>
      <c r="AG4345" s="4"/>
      <c r="AH4345" s="3"/>
      <c r="AI4345" s="4"/>
      <c r="AJ434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5" s="14" t="s">
        <v>12539</v>
      </c>
      <c r="AL4345" s="3"/>
      <c r="AM4345" s="15" t="s">
        <v>12555</v>
      </c>
    </row>
    <row x14ac:dyDescent="0.25" r="4346" customHeight="1" ht="18.75">
      <c r="A4346" s="1">
        <v>1967055</v>
      </c>
      <c r="B4346" s="2">
        <v>11572384</v>
      </c>
      <c r="C4346" s="3" t="s">
        <v>0</v>
      </c>
      <c r="D4346" s="3" t="s">
        <v>1</v>
      </c>
      <c r="E4346" s="2">
        <v>2021</v>
      </c>
      <c r="F4346" s="4">
        <v>45323</v>
      </c>
      <c r="G4346" s="3" t="s">
        <v>2</v>
      </c>
      <c r="H4346" s="4">
        <v>45338</v>
      </c>
      <c r="I4346" s="4">
        <f>_xlfn.XLOOKUP(#REF!,[1]!Backup_F8_Previous_Wave[ODINO],[1]!Backup_F8_Previous_Wave[Production Date],"")</f>
      </c>
      <c r="J4346" s="10">
        <v>45342</v>
      </c>
      <c r="K4346" s="6">
        <f>_xlfn.XLOOKUP(#REF!,[1]!Backup_F8_Previous_Wave[ODINO],[1]!Backup_F8_Previous_Wave[Full VIN],"")</f>
      </c>
      <c r="L4346" s="3" t="s">
        <v>6224</v>
      </c>
      <c r="M4346" s="3" t="s">
        <v>4</v>
      </c>
      <c r="N4346" s="12" t="s">
        <v>12616</v>
      </c>
      <c r="O4346" s="3" t="s">
        <v>390</v>
      </c>
      <c r="P4346" s="3" t="s">
        <v>12617</v>
      </c>
      <c r="Q4346" s="3" t="s">
        <v>12618</v>
      </c>
      <c r="R4346" s="3" t="s">
        <v>12619</v>
      </c>
      <c r="S4346" s="3" t="s">
        <v>7</v>
      </c>
      <c r="T4346" s="3" t="s">
        <v>7</v>
      </c>
      <c r="U4346" s="2">
        <v>0</v>
      </c>
      <c r="V4346" s="2">
        <v>0</v>
      </c>
      <c r="W4346" s="2">
        <v>69000</v>
      </c>
      <c r="X4346" s="3" t="s">
        <v>5810</v>
      </c>
      <c r="Y4346" s="2"/>
      <c r="Z4346" s="3" t="s">
        <v>12620</v>
      </c>
      <c r="AA4346" s="3" t="s">
        <v>5810</v>
      </c>
      <c r="AB4346" s="7"/>
      <c r="AC4346" s="3"/>
      <c r="AD4346" s="3"/>
      <c r="AE4346" s="3"/>
      <c r="AF4346" s="3"/>
      <c r="AG4346" s="4"/>
      <c r="AH4346" s="3"/>
      <c r="AI4346" s="4"/>
      <c r="AJ434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6" s="14" t="s">
        <v>12539</v>
      </c>
      <c r="AL4346" s="3"/>
      <c r="AM4346" s="15" t="s">
        <v>12555</v>
      </c>
    </row>
    <row x14ac:dyDescent="0.25" r="4347" customHeight="1" ht="18.75">
      <c r="A4347" s="1">
        <v>1967072</v>
      </c>
      <c r="B4347" s="2">
        <v>11572400</v>
      </c>
      <c r="C4347" s="3" t="s">
        <v>0</v>
      </c>
      <c r="D4347" s="3" t="s">
        <v>234</v>
      </c>
      <c r="E4347" s="2">
        <v>2014</v>
      </c>
      <c r="F4347" s="4">
        <v>45338</v>
      </c>
      <c r="G4347" s="3" t="s">
        <v>2</v>
      </c>
      <c r="H4347" s="4">
        <v>45338</v>
      </c>
      <c r="I4347" s="4">
        <f>_xlfn.XLOOKUP(#REF!,[1]!Backup_F8_Previous_Wave[ODINO],[1]!Backup_F8_Previous_Wave[Production Date],"")</f>
      </c>
      <c r="J4347" s="10">
        <v>45342</v>
      </c>
      <c r="K4347" s="6">
        <f>_xlfn.XLOOKUP(#REF!,[1]!Backup_F8_Previous_Wave[ODINO],[1]!Backup_F8_Previous_Wave[Full VIN],"")</f>
      </c>
      <c r="L4347" s="3" t="s">
        <v>12621</v>
      </c>
      <c r="M4347" s="3" t="s">
        <v>4</v>
      </c>
      <c r="N4347" s="12" t="s">
        <v>12622</v>
      </c>
      <c r="O4347" s="3" t="s">
        <v>62</v>
      </c>
      <c r="P4347" s="6">
        <f>_xlfn.XLOOKUP(#REF!,[1]!Table2[BINNING],[1]!Table2[VFG],"")</f>
      </c>
      <c r="Q4347" s="3" t="s">
        <v>12606</v>
      </c>
      <c r="R4347" s="6">
        <f>IF(ISNUMBER(FIND("|",#REF!,1)),RIGHT(#REF!,LEN(#REF!)-FIND("|",#REF!,1)-1),"")</f>
      </c>
      <c r="S4347" s="3" t="s">
        <v>7</v>
      </c>
      <c r="T4347" s="3" t="s">
        <v>7</v>
      </c>
      <c r="U4347" s="2">
        <v>0</v>
      </c>
      <c r="V4347" s="2">
        <v>0</v>
      </c>
      <c r="W4347" s="2"/>
      <c r="X4347" s="3" t="s">
        <v>3839</v>
      </c>
      <c r="Y4347" s="2"/>
      <c r="Z4347" s="3"/>
      <c r="AA4347" s="3"/>
      <c r="AB4347" s="7"/>
      <c r="AC4347" s="3"/>
      <c r="AD4347" s="3"/>
      <c r="AE4347" s="3"/>
      <c r="AF4347" s="3"/>
      <c r="AG4347" s="4"/>
      <c r="AH4347" s="3"/>
      <c r="AI4347" s="4"/>
      <c r="AJ434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7" s="14" t="s">
        <v>12539</v>
      </c>
      <c r="AL4347" s="3"/>
      <c r="AM4347" s="9">
        <f>IF(OR(#REF!="",#REF!=0),"",IF(#REF!&lt;12000,"&lt;12k",IF(AND(#REF!&gt;=12000,#REF!&lt;24000),"12k to 24k",IF(AND(#REF!&gt;=24000,#REF!&lt;=36000),"24k to 36k",IF(#REF!&gt;36000,"&gt;36k","")))))</f>
      </c>
    </row>
    <row x14ac:dyDescent="0.25" r="4348" customHeight="1" ht="18.75">
      <c r="A4348" s="1">
        <v>1967126</v>
      </c>
      <c r="B4348" s="2">
        <v>11572437</v>
      </c>
      <c r="C4348" s="3" t="s">
        <v>0</v>
      </c>
      <c r="D4348" s="3" t="s">
        <v>86</v>
      </c>
      <c r="E4348" s="2">
        <v>2020</v>
      </c>
      <c r="F4348" s="4">
        <v>45337</v>
      </c>
      <c r="G4348" s="3" t="s">
        <v>2</v>
      </c>
      <c r="H4348" s="4">
        <v>45338</v>
      </c>
      <c r="I4348" s="4">
        <f>_xlfn.XLOOKUP(#REF!,[1]!Backup_F8_Previous_Wave[ODINO],[1]!Backup_F8_Previous_Wave[Production Date],"")</f>
      </c>
      <c r="J4348" s="10">
        <v>45342</v>
      </c>
      <c r="K4348" s="6">
        <f>_xlfn.XLOOKUP(#REF!,[1]!Backup_F8_Previous_Wave[ODINO],[1]!Backup_F8_Previous_Wave[Full VIN],"")</f>
      </c>
      <c r="L4348" s="3" t="s">
        <v>4142</v>
      </c>
      <c r="M4348" s="3" t="s">
        <v>4</v>
      </c>
      <c r="N4348" s="12" t="s">
        <v>12623</v>
      </c>
      <c r="O4348" s="3" t="s">
        <v>4771</v>
      </c>
      <c r="P4348" s="3" t="s">
        <v>12536</v>
      </c>
      <c r="Q4348" s="3" t="s">
        <v>12537</v>
      </c>
      <c r="R4348" s="3" t="s">
        <v>12538</v>
      </c>
      <c r="S4348" s="3" t="s">
        <v>7</v>
      </c>
      <c r="T4348" s="3" t="s">
        <v>7</v>
      </c>
      <c r="U4348" s="2">
        <v>0</v>
      </c>
      <c r="V4348" s="2">
        <v>0</v>
      </c>
      <c r="W4348" s="2"/>
      <c r="X4348" s="3" t="s">
        <v>133</v>
      </c>
      <c r="Y4348" s="2"/>
      <c r="Z4348" s="3"/>
      <c r="AA4348" s="3"/>
      <c r="AB4348" s="7"/>
      <c r="AC4348" s="3"/>
      <c r="AD4348" s="3"/>
      <c r="AE4348" s="3"/>
      <c r="AF4348" s="3"/>
      <c r="AG4348" s="4"/>
      <c r="AH4348" s="3"/>
      <c r="AI4348" s="4"/>
      <c r="AJ434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8" s="14" t="s">
        <v>12539</v>
      </c>
      <c r="AL4348" s="3"/>
      <c r="AM4348" s="9">
        <f>IF(OR(#REF!="",#REF!=0),"",IF(#REF!&lt;12000,"&lt;12k",IF(AND(#REF!&gt;=12000,#REF!&lt;24000),"12k to 24k",IF(AND(#REF!&gt;=24000,#REF!&lt;=36000),"24k to 36k",IF(#REF!&gt;36000,"&gt;36k","")))))</f>
      </c>
    </row>
    <row x14ac:dyDescent="0.25" r="4349" customHeight="1" ht="18.75">
      <c r="A4349" s="1">
        <v>1967241</v>
      </c>
      <c r="B4349" s="2">
        <v>11572517</v>
      </c>
      <c r="C4349" s="3" t="s">
        <v>0</v>
      </c>
      <c r="D4349" s="3" t="s">
        <v>86</v>
      </c>
      <c r="E4349" s="2">
        <v>2020</v>
      </c>
      <c r="F4349" s="4">
        <v>45337</v>
      </c>
      <c r="G4349" s="3" t="s">
        <v>2</v>
      </c>
      <c r="H4349" s="4">
        <v>45339</v>
      </c>
      <c r="I4349" s="4">
        <f>_xlfn.XLOOKUP(#REF!,[1]!Backup_F8_Previous_Wave[ODINO],[1]!Backup_F8_Previous_Wave[Production Date],"")</f>
      </c>
      <c r="J4349" s="10">
        <v>45342</v>
      </c>
      <c r="K4349" s="6">
        <f>_xlfn.XLOOKUP(#REF!,[1]!Backup_F8_Previous_Wave[ODINO],[1]!Backup_F8_Previous_Wave[Full VIN],"")</f>
      </c>
      <c r="L4349" s="3" t="s">
        <v>8112</v>
      </c>
      <c r="M4349" s="3" t="s">
        <v>4</v>
      </c>
      <c r="N4349" s="12" t="s">
        <v>12624</v>
      </c>
      <c r="O4349" s="3" t="s">
        <v>4771</v>
      </c>
      <c r="P4349" s="3" t="s">
        <v>12536</v>
      </c>
      <c r="Q4349" s="3" t="s">
        <v>12537</v>
      </c>
      <c r="R4349" s="3" t="s">
        <v>12538</v>
      </c>
      <c r="S4349" s="3" t="s">
        <v>7</v>
      </c>
      <c r="T4349" s="3" t="s">
        <v>7</v>
      </c>
      <c r="U4349" s="2">
        <v>0</v>
      </c>
      <c r="V4349" s="2">
        <v>0</v>
      </c>
      <c r="W4349" s="2"/>
      <c r="X4349" s="3" t="s">
        <v>6680</v>
      </c>
      <c r="Y4349" s="2"/>
      <c r="Z4349" s="3"/>
      <c r="AA4349" s="3"/>
      <c r="AB4349" s="7"/>
      <c r="AC4349" s="3"/>
      <c r="AD4349" s="3"/>
      <c r="AE4349" s="3"/>
      <c r="AF4349" s="3"/>
      <c r="AG4349" s="4"/>
      <c r="AH4349" s="3"/>
      <c r="AI4349" s="4"/>
      <c r="AJ4349"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49" s="14" t="s">
        <v>12539</v>
      </c>
      <c r="AL4349" s="3"/>
      <c r="AM4349" s="9">
        <f>IF(OR(#REF!="",#REF!=0),"",IF(#REF!&lt;12000,"&lt;12k",IF(AND(#REF!&gt;=12000,#REF!&lt;24000),"12k to 24k",IF(AND(#REF!&gt;=24000,#REF!&lt;=36000),"24k to 36k",IF(#REF!&gt;36000,"&gt;36k","")))))</f>
      </c>
    </row>
    <row x14ac:dyDescent="0.25" r="4350" customHeight="1" ht="18.75">
      <c r="A4350" s="1">
        <v>1967292</v>
      </c>
      <c r="B4350" s="2">
        <v>11572558</v>
      </c>
      <c r="C4350" s="3" t="s">
        <v>0</v>
      </c>
      <c r="D4350" s="3" t="s">
        <v>86</v>
      </c>
      <c r="E4350" s="2">
        <v>2020</v>
      </c>
      <c r="F4350" s="4">
        <v>45339</v>
      </c>
      <c r="G4350" s="3" t="s">
        <v>2</v>
      </c>
      <c r="H4350" s="4">
        <v>45339</v>
      </c>
      <c r="I4350" s="4">
        <f>_xlfn.XLOOKUP(#REF!,[1]!Backup_F8_Previous_Wave[ODINO],[1]!Backup_F8_Previous_Wave[Production Date],"")</f>
      </c>
      <c r="J4350" s="10">
        <v>45342</v>
      </c>
      <c r="K4350" s="6">
        <f>_xlfn.XLOOKUP(#REF!,[1]!Backup_F8_Previous_Wave[ODINO],[1]!Backup_F8_Previous_Wave[Full VIN],"")</f>
      </c>
      <c r="L4350" s="3" t="s">
        <v>6647</v>
      </c>
      <c r="M4350" s="3" t="s">
        <v>4</v>
      </c>
      <c r="N4350" s="12" t="s">
        <v>12625</v>
      </c>
      <c r="O4350" s="3" t="s">
        <v>4771</v>
      </c>
      <c r="P4350" s="3" t="s">
        <v>12536</v>
      </c>
      <c r="Q4350" s="3" t="s">
        <v>12537</v>
      </c>
      <c r="R4350" s="3" t="s">
        <v>12538</v>
      </c>
      <c r="S4350" s="3" t="s">
        <v>7</v>
      </c>
      <c r="T4350" s="3" t="s">
        <v>7</v>
      </c>
      <c r="U4350" s="2">
        <v>0</v>
      </c>
      <c r="V4350" s="2">
        <v>0</v>
      </c>
      <c r="W4350" s="2"/>
      <c r="X4350" s="3" t="s">
        <v>2104</v>
      </c>
      <c r="Y4350" s="2">
        <v>0</v>
      </c>
      <c r="Z4350" s="3"/>
      <c r="AA4350" s="3"/>
      <c r="AB4350" s="7"/>
      <c r="AC4350" s="3"/>
      <c r="AD4350" s="3"/>
      <c r="AE4350" s="3"/>
      <c r="AF4350" s="3"/>
      <c r="AG4350" s="4"/>
      <c r="AH4350" s="3"/>
      <c r="AI4350" s="4"/>
      <c r="AJ4350"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0" s="14" t="s">
        <v>12539</v>
      </c>
      <c r="AL4350" s="3"/>
      <c r="AM4350" s="9">
        <f>IF(OR(#REF!="",#REF!=0),"",IF(#REF!&lt;12000,"&lt;12k",IF(AND(#REF!&gt;=12000,#REF!&lt;24000),"12k to 24k",IF(AND(#REF!&gt;=24000,#REF!&lt;=36000),"24k to 36k",IF(#REF!&gt;36000,"&gt;36k","")))))</f>
      </c>
    </row>
    <row x14ac:dyDescent="0.25" r="4351" customHeight="1" ht="18.75">
      <c r="A4351" s="1">
        <v>1967424</v>
      </c>
      <c r="B4351" s="2">
        <v>11572650</v>
      </c>
      <c r="C4351" s="3" t="s">
        <v>0</v>
      </c>
      <c r="D4351" s="3" t="s">
        <v>86</v>
      </c>
      <c r="E4351" s="2">
        <v>2020</v>
      </c>
      <c r="F4351" s="4">
        <v>45337</v>
      </c>
      <c r="G4351" s="3" t="s">
        <v>2</v>
      </c>
      <c r="H4351" s="4">
        <v>45340</v>
      </c>
      <c r="I4351" s="4">
        <f>_xlfn.XLOOKUP(#REF!,[1]!Backup_F8_Previous_Wave[ODINO],[1]!Backup_F8_Previous_Wave[Production Date],"")</f>
      </c>
      <c r="J4351" s="10">
        <v>45342</v>
      </c>
      <c r="K4351" s="6">
        <f>_xlfn.XLOOKUP(#REF!,[1]!Backup_F8_Previous_Wave[ODINO],[1]!Backup_F8_Previous_Wave[Full VIN],"")</f>
      </c>
      <c r="L4351" s="3" t="s">
        <v>8957</v>
      </c>
      <c r="M4351" s="3" t="s">
        <v>4</v>
      </c>
      <c r="N4351" s="12" t="s">
        <v>12626</v>
      </c>
      <c r="O4351" s="3" t="s">
        <v>4771</v>
      </c>
      <c r="P4351" s="3" t="s">
        <v>12536</v>
      </c>
      <c r="Q4351" s="3" t="s">
        <v>12537</v>
      </c>
      <c r="R4351" s="3" t="s">
        <v>12538</v>
      </c>
      <c r="S4351" s="3" t="s">
        <v>7</v>
      </c>
      <c r="T4351" s="3" t="s">
        <v>7</v>
      </c>
      <c r="U4351" s="2">
        <v>0</v>
      </c>
      <c r="V4351" s="2">
        <v>0</v>
      </c>
      <c r="W4351" s="2"/>
      <c r="X4351" s="3" t="s">
        <v>3422</v>
      </c>
      <c r="Y4351" s="2">
        <v>0</v>
      </c>
      <c r="Z4351" s="3"/>
      <c r="AA4351" s="3"/>
      <c r="AB4351" s="7"/>
      <c r="AC4351" s="3"/>
      <c r="AD4351" s="3"/>
      <c r="AE4351" s="3"/>
      <c r="AF4351" s="3"/>
      <c r="AG4351" s="4"/>
      <c r="AH4351" s="3"/>
      <c r="AI4351" s="4"/>
      <c r="AJ4351"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1" s="14" t="s">
        <v>12539</v>
      </c>
      <c r="AL4351" s="3"/>
      <c r="AM4351" s="9">
        <f>IF(OR(#REF!="",#REF!=0),"",IF(#REF!&lt;12000,"&lt;12k",IF(AND(#REF!&gt;=12000,#REF!&lt;24000),"12k to 24k",IF(AND(#REF!&gt;=24000,#REF!&lt;=36000),"24k to 36k",IF(#REF!&gt;36000,"&gt;36k","")))))</f>
      </c>
    </row>
    <row x14ac:dyDescent="0.25" r="4352" customHeight="1" ht="18.75">
      <c r="A4352" s="1">
        <v>1967486</v>
      </c>
      <c r="B4352" s="2">
        <v>11572704</v>
      </c>
      <c r="C4352" s="3" t="s">
        <v>0</v>
      </c>
      <c r="D4352" s="3" t="s">
        <v>86</v>
      </c>
      <c r="E4352" s="2">
        <v>2020</v>
      </c>
      <c r="F4352" s="4">
        <v>45328</v>
      </c>
      <c r="G4352" s="3" t="s">
        <v>2</v>
      </c>
      <c r="H4352" s="4">
        <v>45341</v>
      </c>
      <c r="I4352" s="4">
        <f>_xlfn.XLOOKUP(#REF!,[1]!Backup_F8_Previous_Wave[ODINO],[1]!Backup_F8_Previous_Wave[Production Date],"")</f>
      </c>
      <c r="J4352" s="10">
        <v>45342</v>
      </c>
      <c r="K4352" s="6">
        <f>_xlfn.XLOOKUP(#REF!,[1]!Backup_F8_Previous_Wave[ODINO],[1]!Backup_F8_Previous_Wave[Full VIN],"")</f>
      </c>
      <c r="L4352" s="3" t="s">
        <v>8087</v>
      </c>
      <c r="M4352" s="3" t="s">
        <v>4</v>
      </c>
      <c r="N4352" s="12" t="s">
        <v>12627</v>
      </c>
      <c r="O4352" s="3" t="s">
        <v>4771</v>
      </c>
      <c r="P4352" s="3" t="s">
        <v>12536</v>
      </c>
      <c r="Q4352" s="3" t="s">
        <v>12537</v>
      </c>
      <c r="R4352" s="3" t="s">
        <v>12538</v>
      </c>
      <c r="S4352" s="3" t="s">
        <v>7</v>
      </c>
      <c r="T4352" s="3" t="s">
        <v>7</v>
      </c>
      <c r="U4352" s="2">
        <v>0</v>
      </c>
      <c r="V4352" s="2">
        <v>0</v>
      </c>
      <c r="W4352" s="2"/>
      <c r="X4352" s="3" t="s">
        <v>4883</v>
      </c>
      <c r="Y4352" s="2"/>
      <c r="Z4352" s="3"/>
      <c r="AA4352" s="3"/>
      <c r="AB4352" s="7"/>
      <c r="AC4352" s="3"/>
      <c r="AD4352" s="3"/>
      <c r="AE4352" s="3"/>
      <c r="AF4352" s="3"/>
      <c r="AG4352" s="4"/>
      <c r="AH4352" s="3"/>
      <c r="AI4352" s="4"/>
      <c r="AJ4352"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2" s="14" t="s">
        <v>12539</v>
      </c>
      <c r="AL4352" s="3"/>
      <c r="AM4352" s="9">
        <f>IF(OR(#REF!="",#REF!=0),"",IF(#REF!&lt;12000,"&lt;12k",IF(AND(#REF!&gt;=12000,#REF!&lt;24000),"12k to 24k",IF(AND(#REF!&gt;=24000,#REF!&lt;=36000),"24k to 36k",IF(#REF!&gt;36000,"&gt;36k","")))))</f>
      </c>
    </row>
    <row x14ac:dyDescent="0.25" r="4353" customHeight="1" ht="18.75">
      <c r="A4353" s="1">
        <v>1967506</v>
      </c>
      <c r="B4353" s="2">
        <v>11572717</v>
      </c>
      <c r="C4353" s="3" t="s">
        <v>0</v>
      </c>
      <c r="D4353" s="3" t="s">
        <v>86</v>
      </c>
      <c r="E4353" s="2">
        <v>2020</v>
      </c>
      <c r="F4353" s="4">
        <v>45331</v>
      </c>
      <c r="G4353" s="3" t="s">
        <v>2</v>
      </c>
      <c r="H4353" s="4">
        <v>45341</v>
      </c>
      <c r="I4353" s="4">
        <f>_xlfn.XLOOKUP(#REF!,[1]!Backup_F8_Previous_Wave[ODINO],[1]!Backup_F8_Previous_Wave[Production Date],"")</f>
      </c>
      <c r="J4353" s="10">
        <v>45342</v>
      </c>
      <c r="K4353" s="6">
        <f>_xlfn.XLOOKUP(#REF!,[1]!Backup_F8_Previous_Wave[ODINO],[1]!Backup_F8_Previous_Wave[Full VIN],"")</f>
      </c>
      <c r="L4353" s="3" t="s">
        <v>4769</v>
      </c>
      <c r="M4353" s="3" t="s">
        <v>4</v>
      </c>
      <c r="N4353" s="12" t="s">
        <v>12628</v>
      </c>
      <c r="O4353" s="3" t="s">
        <v>4771</v>
      </c>
      <c r="P4353" s="3" t="s">
        <v>12536</v>
      </c>
      <c r="Q4353" s="3" t="s">
        <v>12537</v>
      </c>
      <c r="R4353" s="3" t="s">
        <v>12538</v>
      </c>
      <c r="S4353" s="3" t="s">
        <v>7</v>
      </c>
      <c r="T4353" s="3" t="s">
        <v>7</v>
      </c>
      <c r="U4353" s="2">
        <v>0</v>
      </c>
      <c r="V4353" s="2">
        <v>0</v>
      </c>
      <c r="W4353" s="2"/>
      <c r="X4353" s="3" t="s">
        <v>4997</v>
      </c>
      <c r="Y4353" s="2">
        <v>70</v>
      </c>
      <c r="Z4353" s="3"/>
      <c r="AA4353" s="3"/>
      <c r="AB4353" s="7"/>
      <c r="AC4353" s="3"/>
      <c r="AD4353" s="3"/>
      <c r="AE4353" s="3"/>
      <c r="AF4353" s="3"/>
      <c r="AG4353" s="4"/>
      <c r="AH4353" s="3"/>
      <c r="AI4353" s="4"/>
      <c r="AJ4353"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3" s="14" t="s">
        <v>12539</v>
      </c>
      <c r="AL4353" s="3"/>
      <c r="AM4353" s="9">
        <f>IF(OR(#REF!="",#REF!=0),"",IF(#REF!&lt;12000,"&lt;12k",IF(AND(#REF!&gt;=12000,#REF!&lt;24000),"12k to 24k",IF(AND(#REF!&gt;=24000,#REF!&lt;=36000),"24k to 36k",IF(#REF!&gt;36000,"&gt;36k","")))))</f>
      </c>
    </row>
    <row x14ac:dyDescent="0.25" r="4354" customHeight="1" ht="18.75">
      <c r="A4354" s="1">
        <v>1967514</v>
      </c>
      <c r="B4354" s="2">
        <v>11572724</v>
      </c>
      <c r="C4354" s="3" t="s">
        <v>0</v>
      </c>
      <c r="D4354" s="3" t="s">
        <v>86</v>
      </c>
      <c r="E4354" s="2">
        <v>2020</v>
      </c>
      <c r="F4354" s="4">
        <v>45341</v>
      </c>
      <c r="G4354" s="3" t="s">
        <v>2</v>
      </c>
      <c r="H4354" s="4">
        <v>45341</v>
      </c>
      <c r="I4354" s="4">
        <f>_xlfn.XLOOKUP(#REF!,[1]!Backup_F8_Previous_Wave[ODINO],[1]!Backup_F8_Previous_Wave[Production Date],"")</f>
      </c>
      <c r="J4354" s="10">
        <v>45342</v>
      </c>
      <c r="K4354" s="6">
        <f>_xlfn.XLOOKUP(#REF!,[1]!Backup_F8_Previous_Wave[ODINO],[1]!Backup_F8_Previous_Wave[Full VIN],"")</f>
      </c>
      <c r="L4354" s="3" t="s">
        <v>7396</v>
      </c>
      <c r="M4354" s="3" t="s">
        <v>4</v>
      </c>
      <c r="N4354" s="12" t="s">
        <v>12629</v>
      </c>
      <c r="O4354" s="3" t="s">
        <v>4771</v>
      </c>
      <c r="P4354" s="3" t="s">
        <v>12536</v>
      </c>
      <c r="Q4354" s="3" t="s">
        <v>12537</v>
      </c>
      <c r="R4354" s="3" t="s">
        <v>12538</v>
      </c>
      <c r="S4354" s="3" t="s">
        <v>7</v>
      </c>
      <c r="T4354" s="3" t="s">
        <v>7</v>
      </c>
      <c r="U4354" s="2">
        <v>0</v>
      </c>
      <c r="V4354" s="2">
        <v>0</v>
      </c>
      <c r="W4354" s="2"/>
      <c r="X4354" s="3" t="s">
        <v>6680</v>
      </c>
      <c r="Y4354" s="2"/>
      <c r="Z4354" s="3"/>
      <c r="AA4354" s="3"/>
      <c r="AB4354" s="7"/>
      <c r="AC4354" s="3"/>
      <c r="AD4354" s="3"/>
      <c r="AE4354" s="3"/>
      <c r="AF4354" s="3"/>
      <c r="AG4354" s="4"/>
      <c r="AH4354" s="3"/>
      <c r="AI4354" s="4"/>
      <c r="AJ4354"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4" s="14" t="s">
        <v>12539</v>
      </c>
      <c r="AL4354" s="3"/>
      <c r="AM4354" s="9">
        <f>IF(OR(#REF!="",#REF!=0),"",IF(#REF!&lt;12000,"&lt;12k",IF(AND(#REF!&gt;=12000,#REF!&lt;24000),"12k to 24k",IF(AND(#REF!&gt;=24000,#REF!&lt;=36000),"24k to 36k",IF(#REF!&gt;36000,"&gt;36k","")))))</f>
      </c>
    </row>
    <row x14ac:dyDescent="0.25" r="4355" customHeight="1" ht="18.75">
      <c r="A4355" s="1">
        <v>1967536</v>
      </c>
      <c r="B4355" s="2">
        <v>11572735</v>
      </c>
      <c r="C4355" s="3" t="s">
        <v>0</v>
      </c>
      <c r="D4355" s="3" t="s">
        <v>181</v>
      </c>
      <c r="E4355" s="2">
        <v>2018</v>
      </c>
      <c r="F4355" s="4">
        <v>44927</v>
      </c>
      <c r="G4355" s="3" t="s">
        <v>2</v>
      </c>
      <c r="H4355" s="4">
        <v>45341</v>
      </c>
      <c r="I4355" s="4">
        <f>_xlfn.XLOOKUP(#REF!,[1]!Backup_F8_Previous_Wave[ODINO],[1]!Backup_F8_Previous_Wave[Production Date],"")</f>
      </c>
      <c r="J4355" s="10">
        <v>45342</v>
      </c>
      <c r="K4355" s="6">
        <f>_xlfn.XLOOKUP(#REF!,[1]!Backup_F8_Previous_Wave[ODINO],[1]!Backup_F8_Previous_Wave[Full VIN],"")</f>
      </c>
      <c r="L4355" s="3" t="s">
        <v>12630</v>
      </c>
      <c r="M4355" s="3" t="s">
        <v>4</v>
      </c>
      <c r="N4355" s="12" t="s">
        <v>12631</v>
      </c>
      <c r="O4355" s="3" t="s">
        <v>196</v>
      </c>
      <c r="P4355" s="3" t="s">
        <v>12516</v>
      </c>
      <c r="Q4355" s="3" t="s">
        <v>12574</v>
      </c>
      <c r="R4355" s="3" t="s">
        <v>12554</v>
      </c>
      <c r="S4355" s="3" t="s">
        <v>7</v>
      </c>
      <c r="T4355" s="3" t="s">
        <v>7</v>
      </c>
      <c r="U4355" s="2">
        <v>0</v>
      </c>
      <c r="V4355" s="2">
        <v>0</v>
      </c>
      <c r="W4355" s="2"/>
      <c r="X4355" s="3" t="s">
        <v>3881</v>
      </c>
      <c r="Y4355" s="2"/>
      <c r="Z4355" s="3"/>
      <c r="AA4355" s="3"/>
      <c r="AB4355" s="7"/>
      <c r="AC4355" s="3"/>
      <c r="AD4355" s="3"/>
      <c r="AE4355" s="3"/>
      <c r="AF4355" s="3"/>
      <c r="AG4355" s="4"/>
      <c r="AH4355" s="3"/>
      <c r="AI4355" s="4"/>
      <c r="AJ4355"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5" s="14" t="s">
        <v>12539</v>
      </c>
      <c r="AL4355" s="3"/>
      <c r="AM4355" s="9">
        <f>IF(OR(#REF!="",#REF!=0),"",IF(#REF!&lt;12000,"&lt;12k",IF(AND(#REF!&gt;=12000,#REF!&lt;24000),"12k to 24k",IF(AND(#REF!&gt;=24000,#REF!&lt;=36000),"24k to 36k",IF(#REF!&gt;36000,"&gt;36k","")))))</f>
      </c>
    </row>
    <row x14ac:dyDescent="0.25" r="4356" customHeight="1" ht="18.75">
      <c r="A4356" s="1">
        <v>1967576</v>
      </c>
      <c r="B4356" s="2">
        <v>11572764</v>
      </c>
      <c r="C4356" s="3" t="s">
        <v>0</v>
      </c>
      <c r="D4356" s="3" t="s">
        <v>86</v>
      </c>
      <c r="E4356" s="2">
        <v>2020</v>
      </c>
      <c r="F4356" s="4">
        <v>45306</v>
      </c>
      <c r="G4356" s="3" t="s">
        <v>2</v>
      </c>
      <c r="H4356" s="4">
        <v>45341</v>
      </c>
      <c r="I4356" s="4">
        <f>_xlfn.XLOOKUP(#REF!,[1]!Backup_F8_Previous_Wave[ODINO],[1]!Backup_F8_Previous_Wave[Production Date],"")</f>
      </c>
      <c r="J4356" s="10">
        <v>45342</v>
      </c>
      <c r="K4356" s="6">
        <f>_xlfn.XLOOKUP(#REF!,[1]!Backup_F8_Previous_Wave[ODINO],[1]!Backup_F8_Previous_Wave[Full VIN],"")</f>
      </c>
      <c r="L4356" s="3" t="s">
        <v>9666</v>
      </c>
      <c r="M4356" s="3" t="s">
        <v>4</v>
      </c>
      <c r="N4356" s="12" t="s">
        <v>12632</v>
      </c>
      <c r="O4356" s="3" t="s">
        <v>4771</v>
      </c>
      <c r="P4356" s="3" t="s">
        <v>12536</v>
      </c>
      <c r="Q4356" s="3" t="s">
        <v>12537</v>
      </c>
      <c r="R4356" s="3" t="s">
        <v>12538</v>
      </c>
      <c r="S4356" s="3" t="s">
        <v>7</v>
      </c>
      <c r="T4356" s="3" t="s">
        <v>7</v>
      </c>
      <c r="U4356" s="2">
        <v>0</v>
      </c>
      <c r="V4356" s="2">
        <v>0</v>
      </c>
      <c r="W4356" s="2"/>
      <c r="X4356" s="3" t="s">
        <v>2631</v>
      </c>
      <c r="Y4356" s="2"/>
      <c r="Z4356" s="3"/>
      <c r="AA4356" s="3"/>
      <c r="AB4356" s="7"/>
      <c r="AC4356" s="3"/>
      <c r="AD4356" s="3"/>
      <c r="AE4356" s="3"/>
      <c r="AF4356" s="3"/>
      <c r="AG4356" s="4"/>
      <c r="AH4356" s="3"/>
      <c r="AI4356" s="4"/>
      <c r="AJ4356"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6" s="14" t="s">
        <v>12539</v>
      </c>
      <c r="AL4356" s="3"/>
      <c r="AM4356" s="9">
        <f>IF(OR(#REF!="",#REF!=0),"",IF(#REF!&lt;12000,"&lt;12k",IF(AND(#REF!&gt;=12000,#REF!&lt;24000),"12k to 24k",IF(AND(#REF!&gt;=24000,#REF!&lt;=36000),"24k to 36k",IF(#REF!&gt;36000,"&gt;36k","")))))</f>
      </c>
    </row>
    <row x14ac:dyDescent="0.25" r="4357" customHeight="1" ht="18.75">
      <c r="A4357" s="1">
        <v>1967609</v>
      </c>
      <c r="B4357" s="2">
        <v>11572790</v>
      </c>
      <c r="C4357" s="3" t="s">
        <v>0</v>
      </c>
      <c r="D4357" s="3" t="s">
        <v>86</v>
      </c>
      <c r="E4357" s="2">
        <v>2020</v>
      </c>
      <c r="F4357" s="4">
        <v>45339</v>
      </c>
      <c r="G4357" s="3" t="s">
        <v>2</v>
      </c>
      <c r="H4357" s="4">
        <v>45341</v>
      </c>
      <c r="I4357" s="4">
        <f>_xlfn.XLOOKUP(#REF!,[1]!Backup_F8_Previous_Wave[ODINO],[1]!Backup_F8_Previous_Wave[Production Date],"")</f>
      </c>
      <c r="J4357" s="10">
        <v>45342</v>
      </c>
      <c r="K4357" s="6">
        <f>_xlfn.XLOOKUP(#REF!,[1]!Backup_F8_Previous_Wave[ODINO],[1]!Backup_F8_Previous_Wave[Full VIN],"")</f>
      </c>
      <c r="L4357" s="3" t="s">
        <v>681</v>
      </c>
      <c r="M4357" s="3" t="s">
        <v>4</v>
      </c>
      <c r="N4357" s="12" t="s">
        <v>12633</v>
      </c>
      <c r="O4357" s="3" t="s">
        <v>4771</v>
      </c>
      <c r="P4357" s="3" t="s">
        <v>12536</v>
      </c>
      <c r="Q4357" s="3" t="s">
        <v>12537</v>
      </c>
      <c r="R4357" s="3" t="s">
        <v>12538</v>
      </c>
      <c r="S4357" s="3" t="s">
        <v>7</v>
      </c>
      <c r="T4357" s="3" t="s">
        <v>7</v>
      </c>
      <c r="U4357" s="2">
        <v>0</v>
      </c>
      <c r="V4357" s="2">
        <v>0</v>
      </c>
      <c r="W4357" s="2"/>
      <c r="X4357" s="3" t="s">
        <v>6680</v>
      </c>
      <c r="Y4357" s="2"/>
      <c r="Z4357" s="3"/>
      <c r="AA4357" s="3"/>
      <c r="AB4357" s="7"/>
      <c r="AC4357" s="3"/>
      <c r="AD4357" s="3"/>
      <c r="AE4357" s="3"/>
      <c r="AF4357" s="3"/>
      <c r="AG4357" s="4"/>
      <c r="AH4357" s="3"/>
      <c r="AI4357" s="4"/>
      <c r="AJ4357"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7" s="14" t="s">
        <v>12539</v>
      </c>
      <c r="AL4357" s="3"/>
      <c r="AM4357" s="9">
        <f>IF(OR(#REF!="",#REF!=0),"",IF(#REF!&lt;12000,"&lt;12k",IF(AND(#REF!&gt;=12000,#REF!&lt;24000),"12k to 24k",IF(AND(#REF!&gt;=24000,#REF!&lt;=36000),"24k to 36k",IF(#REF!&gt;36000,"&gt;36k","")))))</f>
      </c>
    </row>
    <row x14ac:dyDescent="0.25" r="4358" customHeight="1" ht="18.75">
      <c r="A4358" s="1">
        <v>1967652</v>
      </c>
      <c r="B4358" s="2">
        <v>11572825</v>
      </c>
      <c r="C4358" s="3" t="s">
        <v>0</v>
      </c>
      <c r="D4358" s="3" t="s">
        <v>86</v>
      </c>
      <c r="E4358" s="2">
        <v>2020</v>
      </c>
      <c r="F4358" s="4">
        <v>45261</v>
      </c>
      <c r="G4358" s="3" t="s">
        <v>14</v>
      </c>
      <c r="H4358" s="4">
        <v>45341</v>
      </c>
      <c r="I4358" s="4">
        <f>_xlfn.XLOOKUP(#REF!,[1]!Backup_F8_Previous_Wave[ODINO],[1]!Backup_F8_Previous_Wave[Production Date],"")</f>
      </c>
      <c r="J4358" s="10">
        <v>45342</v>
      </c>
      <c r="K4358" s="6">
        <f>_xlfn.XLOOKUP(#REF!,[1]!Backup_F8_Previous_Wave[ODINO],[1]!Backup_F8_Previous_Wave[Full VIN],"")</f>
      </c>
      <c r="L4358" s="3" t="s">
        <v>2146</v>
      </c>
      <c r="M4358" s="3" t="s">
        <v>4</v>
      </c>
      <c r="N4358" s="12" t="s">
        <v>12634</v>
      </c>
      <c r="O4358" s="3" t="s">
        <v>4771</v>
      </c>
      <c r="P4358" s="3" t="s">
        <v>12536</v>
      </c>
      <c r="Q4358" s="3" t="s">
        <v>12537</v>
      </c>
      <c r="R4358" s="3" t="s">
        <v>12538</v>
      </c>
      <c r="S4358" s="3" t="s">
        <v>7</v>
      </c>
      <c r="T4358" s="3" t="s">
        <v>7</v>
      </c>
      <c r="U4358" s="2">
        <v>0</v>
      </c>
      <c r="V4358" s="2">
        <v>0</v>
      </c>
      <c r="W4358" s="2"/>
      <c r="X4358" s="3" t="s">
        <v>4712</v>
      </c>
      <c r="Y4358" s="2"/>
      <c r="Z4358" s="3"/>
      <c r="AA4358" s="3"/>
      <c r="AB4358" s="7"/>
      <c r="AC4358" s="3"/>
      <c r="AD4358" s="3"/>
      <c r="AE4358" s="3"/>
      <c r="AF4358" s="3"/>
      <c r="AG4358" s="4"/>
      <c r="AH4358" s="3"/>
      <c r="AI4358" s="4"/>
      <c r="AJ4358" s="6">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c>
      <c r="AK4358" s="17" t="s">
        <v>12539</v>
      </c>
      <c r="AL4358" s="3"/>
      <c r="AM4358" s="9">
        <f>IF(OR(#REF!="",#REF!=0),"",IF(#REF!&lt;12000,"&lt;12k",IF(AND(#REF!&gt;=12000,#REF!&lt;24000),"12k to 24k",IF(AND(#REF!&gt;=24000,#REF!&lt;=36000),"24k to 36k",IF(#REF!&gt;36000,"&gt;36k","")))))</f>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2024-02-27T18:52:39.156Z</dcterms:created>
  <dcterms:modified xsi:type="dcterms:W3CDTF">2024-02-27T18:52:39.156Z</dcterms:modified>
</cp:coreProperties>
</file>